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fs\こども青少年局\03保育・教育給付課\100_給付事務\500_処遇改善\2026(R8)度\120_事務改善に向けた取組\010_区分１・２申請様式・テキスト検討\"/>
    </mc:Choice>
  </mc:AlternateContent>
  <xr:revisionPtr revIDLastSave="0" documentId="13_ncr:1_{32CF6DB7-78D1-47F0-B93B-B907CC095237}" xr6:coauthVersionLast="47" xr6:coauthVersionMax="47" xr10:uidLastSave="{00000000-0000-0000-0000-000000000000}"/>
  <workbookProtection workbookAlgorithmName="SHA-512" workbookHashValue="G9DSVIMjnhJKUP9XLg30gxhmKReU2kmI9aO6U0Zte8zb0Ep1d4VKSZ4YHBLVbahH4EsW9mrU3w+0Xu45ozgRdg==" workbookSaltValue="brHohB/Pv6fLgPVjI/oxeQ==" workbookSpinCount="100000" lockStructure="1"/>
  <bookViews>
    <workbookView xWindow="-120" yWindow="-120" windowWidth="20730" windowHeight="11040" tabRatio="804" firstSheet="2" activeTab="2" xr2:uid="{00000000-000D-0000-FFFF-FFFF00000000}"/>
  </bookViews>
  <sheets>
    <sheet name="チェック用" sheetId="10" state="hidden" r:id="rId1"/>
    <sheet name="保守依頼用" sheetId="11" state="hidden" r:id="rId2"/>
    <sheet name="①職員名簿" sheetId="3" r:id="rId3"/>
    <sheet name="②第１号様式の１" sheetId="4" r:id="rId4"/>
    <sheet name="③第１号様式の３" sheetId="6" r:id="rId5"/>
    <sheet name="④第１号様式の２" sheetId="5" r:id="rId6"/>
    <sheet name="④第１号様式の２ (2)" sheetId="95" r:id="rId7"/>
    <sheet name="④第１号様式の２ (3)" sheetId="96" r:id="rId8"/>
    <sheet name="④第１号様式の２ (4)" sheetId="97" r:id="rId9"/>
    <sheet name="④第１号様式の２ (5)" sheetId="98" r:id="rId10"/>
    <sheet name="④第１号様式の２ (6)" sheetId="99" r:id="rId11"/>
    <sheet name="④第１号様式の２ (7)" sheetId="100" r:id="rId12"/>
    <sheet name="④第１号様式の２ (8)" sheetId="101" r:id="rId13"/>
    <sheet name="④第１号様式の２ (9)" sheetId="102" r:id="rId14"/>
    <sheet name="④第１号様式の２ (10)" sheetId="103" r:id="rId15"/>
    <sheet name="④第１号様式の２ (11)" sheetId="104" r:id="rId16"/>
    <sheet name="④第１号様式の２ (12)" sheetId="105" r:id="rId17"/>
    <sheet name="④第１号様式の２ (13)" sheetId="106" r:id="rId18"/>
    <sheet name="④第１号様式の２ (14)" sheetId="107" r:id="rId19"/>
    <sheet name="④第１号様式の２ (15)" sheetId="108" r:id="rId20"/>
    <sheet name="④第１号様式の２ (16)" sheetId="109" r:id="rId21"/>
    <sheet name="④第１号様式の２ (17)" sheetId="110" r:id="rId22"/>
    <sheet name="④第１号様式の２ (18)" sheetId="111" r:id="rId23"/>
    <sheet name="④第１号様式の２ (19)" sheetId="112" r:id="rId24"/>
    <sheet name="④第１号様式の２ (20)" sheetId="113" r:id="rId25"/>
    <sheet name="④第１号様式の２ (21)" sheetId="114" r:id="rId26"/>
    <sheet name="④第１号様式の２ (22)" sheetId="115" r:id="rId27"/>
    <sheet name="④第１号様式の２ (23)" sheetId="116" r:id="rId28"/>
    <sheet name="④第１号様式の２ (24)" sheetId="117" r:id="rId29"/>
    <sheet name="④第１号様式の２ (25)" sheetId="118" r:id="rId30"/>
    <sheet name="④第１号様式の２ (26)" sheetId="119" r:id="rId31"/>
    <sheet name="④第１号様式の２ (27)" sheetId="120" r:id="rId32"/>
    <sheet name="④第１号様式の２ (28)" sheetId="121" r:id="rId33"/>
    <sheet name="④第１号様式の２ (29)" sheetId="122" r:id="rId34"/>
    <sheet name="④第１号様式の２ (30)" sheetId="123" r:id="rId35"/>
    <sheet name="④第１号様式の２ (31)" sheetId="124" r:id="rId36"/>
    <sheet name="④第１号様式の２ (32)" sheetId="125" r:id="rId37"/>
    <sheet name="④第１号様式の２ (33)" sheetId="126" r:id="rId38"/>
    <sheet name="④第１号様式の２ (34)" sheetId="127" r:id="rId39"/>
    <sheet name="④第１号様式の２ (35)" sheetId="128" r:id="rId40"/>
    <sheet name="④第１号様式の２ (36)" sheetId="129" r:id="rId41"/>
    <sheet name="④第１号様式の２ (37)" sheetId="130" r:id="rId42"/>
    <sheet name="④第１号様式の２ (38)" sheetId="131" r:id="rId43"/>
    <sheet name="④第１号様式の２ (39)" sheetId="132" r:id="rId44"/>
    <sheet name="④第１号様式の２ (40)" sheetId="133" r:id="rId45"/>
    <sheet name="④第１号様式の２ (41)" sheetId="134" r:id="rId46"/>
    <sheet name="④第１号様式の２ (42)" sheetId="135" r:id="rId47"/>
    <sheet name="④第１号様式の２ (43)" sheetId="136" r:id="rId48"/>
    <sheet name="④第１号様式の２ (44)" sheetId="137" r:id="rId49"/>
    <sheet name="④第１号様式の２ (45)" sheetId="138" r:id="rId50"/>
    <sheet name="④第１号様式の２ (46)" sheetId="139" r:id="rId51"/>
    <sheet name="④第１号様式の２ (47)" sheetId="140" r:id="rId52"/>
    <sheet name="④第１号様式の２ (48)" sheetId="141" r:id="rId53"/>
    <sheet name="④第１号様式の２ (49)" sheetId="142" r:id="rId54"/>
    <sheet name="④第１号様式の２ (50)" sheetId="143" r:id="rId55"/>
    <sheet name="⑤次年度移行用　職員名簿" sheetId="7" r:id="rId56"/>
    <sheet name="⑥第１号様式の４（表面）" sheetId="34" r:id="rId57"/>
    <sheet name="⑥第１号様式の４（裏面）" sheetId="33" r:id="rId58"/>
    <sheet name="マスタ" sheetId="9" state="hidden" r:id="rId59"/>
    <sheet name="施設一覧" sheetId="94" state="hidden" r:id="rId60"/>
  </sheets>
  <definedNames>
    <definedName name="_Fill" localSheetId="2" hidden="1">#REF!</definedName>
    <definedName name="_Fill" localSheetId="55" hidden="1">#REF!</definedName>
    <definedName name="_Fill" localSheetId="0" hidden="1">#REF!</definedName>
    <definedName name="_Fill" hidden="1">#REF!</definedName>
    <definedName name="_xlnm._FilterDatabase" localSheetId="59" hidden="1">施設一覧!$A$1:$G$1336</definedName>
    <definedName name="_Key1" localSheetId="2" hidden="1">#REF!</definedName>
    <definedName name="_Key1" localSheetId="55" hidden="1">#REF!</definedName>
    <definedName name="_Key1" localSheetId="0" hidden="1">#REF!</definedName>
    <definedName name="_Key1" hidden="1">#REF!</definedName>
    <definedName name="_Order1" hidden="1">255</definedName>
    <definedName name="_Sort" localSheetId="2" hidden="1">#REF!</definedName>
    <definedName name="_Sort" localSheetId="55" hidden="1">#REF!</definedName>
    <definedName name="_Sort" localSheetId="0" hidden="1">#REF!</definedName>
    <definedName name="_Sort" hidden="1">#REF!</definedName>
    <definedName name="_xlnm.Print_Area" localSheetId="3">②第１号様式の１!$A$1:$AN$112</definedName>
    <definedName name="_xlnm.Print_Area" localSheetId="4">③第１号様式の３!$A$1:$AJ$45</definedName>
    <definedName name="_xlnm.Print_Area" localSheetId="5">④第１号様式の２!$A$1:$BJ$104</definedName>
    <definedName name="_xlnm.Print_Area" localSheetId="14">'④第１号様式の２ (10)'!$A$1:$BJ$104</definedName>
    <definedName name="_xlnm.Print_Area" localSheetId="15">'④第１号様式の２ (11)'!$A$1:$BJ$104</definedName>
    <definedName name="_xlnm.Print_Area" localSheetId="16">'④第１号様式の２ (12)'!$A$1:$BJ$104</definedName>
    <definedName name="_xlnm.Print_Area" localSheetId="17">'④第１号様式の２ (13)'!$A$1:$BJ$104</definedName>
    <definedName name="_xlnm.Print_Area" localSheetId="18">'④第１号様式の２ (14)'!$A$1:$BJ$104</definedName>
    <definedName name="_xlnm.Print_Area" localSheetId="19">'④第１号様式の２ (15)'!$A$1:$BJ$104</definedName>
    <definedName name="_xlnm.Print_Area" localSheetId="20">'④第１号様式の２ (16)'!$A$1:$BJ$104</definedName>
    <definedName name="_xlnm.Print_Area" localSheetId="21">'④第１号様式の２ (17)'!$A$1:$BJ$104</definedName>
    <definedName name="_xlnm.Print_Area" localSheetId="22">'④第１号様式の２ (18)'!$A$1:$BJ$104</definedName>
    <definedName name="_xlnm.Print_Area" localSheetId="23">'④第１号様式の２ (19)'!$A$1:$BJ$104</definedName>
    <definedName name="_xlnm.Print_Area" localSheetId="6">'④第１号様式の２ (2)'!$A$1:$BJ$104</definedName>
    <definedName name="_xlnm.Print_Area" localSheetId="24">'④第１号様式の２ (20)'!$A$1:$BJ$104</definedName>
    <definedName name="_xlnm.Print_Area" localSheetId="25">'④第１号様式の２ (21)'!$A$1:$BJ$104</definedName>
    <definedName name="_xlnm.Print_Area" localSheetId="26">'④第１号様式の２ (22)'!$A$1:$BJ$104</definedName>
    <definedName name="_xlnm.Print_Area" localSheetId="27">'④第１号様式の２ (23)'!$A$1:$BJ$104</definedName>
    <definedName name="_xlnm.Print_Area" localSheetId="28">'④第１号様式の２ (24)'!$A$1:$BJ$104</definedName>
    <definedName name="_xlnm.Print_Area" localSheetId="29">'④第１号様式の２ (25)'!$A$1:$BJ$104</definedName>
    <definedName name="_xlnm.Print_Area" localSheetId="30">'④第１号様式の２ (26)'!$A$1:$BJ$104</definedName>
    <definedName name="_xlnm.Print_Area" localSheetId="31">'④第１号様式の２ (27)'!$A$1:$BJ$104</definedName>
    <definedName name="_xlnm.Print_Area" localSheetId="32">'④第１号様式の２ (28)'!$A$1:$BJ$104</definedName>
    <definedName name="_xlnm.Print_Area" localSheetId="33">'④第１号様式の２ (29)'!$A$1:$BJ$104</definedName>
    <definedName name="_xlnm.Print_Area" localSheetId="7">'④第１号様式の２ (3)'!$A$1:$BJ$104</definedName>
    <definedName name="_xlnm.Print_Area" localSheetId="34">'④第１号様式の２ (30)'!$A$1:$BJ$104</definedName>
    <definedName name="_xlnm.Print_Area" localSheetId="35">'④第１号様式の２ (31)'!$A$1:$BJ$104</definedName>
    <definedName name="_xlnm.Print_Area" localSheetId="36">'④第１号様式の２ (32)'!$A$1:$BJ$104</definedName>
    <definedName name="_xlnm.Print_Area" localSheetId="37">'④第１号様式の２ (33)'!$A$1:$BJ$104</definedName>
    <definedName name="_xlnm.Print_Area" localSheetId="38">'④第１号様式の２ (34)'!$A$1:$BJ$104</definedName>
    <definedName name="_xlnm.Print_Area" localSheetId="39">'④第１号様式の２ (35)'!$A$1:$BJ$104</definedName>
    <definedName name="_xlnm.Print_Area" localSheetId="40">'④第１号様式の２ (36)'!$A$1:$BJ$104</definedName>
    <definedName name="_xlnm.Print_Area" localSheetId="41">'④第１号様式の２ (37)'!$A$1:$BJ$104</definedName>
    <definedName name="_xlnm.Print_Area" localSheetId="42">'④第１号様式の２ (38)'!$A$1:$BJ$104</definedName>
    <definedName name="_xlnm.Print_Area" localSheetId="43">'④第１号様式の２ (39)'!$A$1:$BJ$104</definedName>
    <definedName name="_xlnm.Print_Area" localSheetId="8">'④第１号様式の２ (4)'!$A$1:$BJ$104</definedName>
    <definedName name="_xlnm.Print_Area" localSheetId="44">'④第１号様式の２ (40)'!$A$1:$BJ$104</definedName>
    <definedName name="_xlnm.Print_Area" localSheetId="45">'④第１号様式の２ (41)'!$A$1:$BJ$104</definedName>
    <definedName name="_xlnm.Print_Area" localSheetId="46">'④第１号様式の２ (42)'!$A$1:$BJ$104</definedName>
    <definedName name="_xlnm.Print_Area" localSheetId="47">'④第１号様式の２ (43)'!$A$1:$BJ$104</definedName>
    <definedName name="_xlnm.Print_Area" localSheetId="48">'④第１号様式の２ (44)'!$A$1:$BJ$104</definedName>
    <definedName name="_xlnm.Print_Area" localSheetId="49">'④第１号様式の２ (45)'!$A$1:$BJ$104</definedName>
    <definedName name="_xlnm.Print_Area" localSheetId="50">'④第１号様式の２ (46)'!$A$1:$BJ$104</definedName>
    <definedName name="_xlnm.Print_Area" localSheetId="51">'④第１号様式の２ (47)'!$A$1:$BJ$104</definedName>
    <definedName name="_xlnm.Print_Area" localSheetId="52">'④第１号様式の２ (48)'!$A$1:$BJ$104</definedName>
    <definedName name="_xlnm.Print_Area" localSheetId="53">'④第１号様式の２ (49)'!$A$1:$BJ$104</definedName>
    <definedName name="_xlnm.Print_Area" localSheetId="9">'④第１号様式の２ (5)'!$A$1:$BJ$104</definedName>
    <definedName name="_xlnm.Print_Area" localSheetId="54">'④第１号様式の２ (50)'!$A$1:$BJ$104</definedName>
    <definedName name="_xlnm.Print_Area" localSheetId="10">'④第１号様式の２ (6)'!$A$1:$BJ$104</definedName>
    <definedName name="_xlnm.Print_Area" localSheetId="11">'④第１号様式の２ (7)'!$A$1:$BJ$104</definedName>
    <definedName name="_xlnm.Print_Area" localSheetId="12">'④第１号様式の２ (8)'!$A$1:$BJ$104</definedName>
    <definedName name="_xlnm.Print_Area" localSheetId="13">'④第１号様式の２ (9)'!$A$1:$BJ$104</definedName>
    <definedName name="_xlnm.Print_Area" localSheetId="56">'⑥第１号様式の４（表面）'!$A$1:$AP$59</definedName>
    <definedName name="_xlnm.Print_Area" localSheetId="57">'⑥第１号様式の４（裏面）'!$A$1:$BH$42</definedName>
    <definedName name="_xlnm.Print_Titles" localSheetId="2">①職員名簿!$9:$10</definedName>
    <definedName name="_xlnm.Print_Titles" localSheetId="3">②第１号様式の１!$27:$27</definedName>
    <definedName name="_xlnm.Print_Titles" localSheetId="4">③第１号様式の３!$1:$13</definedName>
    <definedName name="_xlnm.Print_Titles" localSheetId="5">④第１号様式の２!$5:$9</definedName>
    <definedName name="_xlnm.Print_Titles" localSheetId="14">'④第１号様式の２ (10)'!$5:$9</definedName>
    <definedName name="_xlnm.Print_Titles" localSheetId="15">'④第１号様式の２ (11)'!$5:$9</definedName>
    <definedName name="_xlnm.Print_Titles" localSheetId="16">'④第１号様式の２ (12)'!$5:$9</definedName>
    <definedName name="_xlnm.Print_Titles" localSheetId="17">'④第１号様式の２ (13)'!$5:$9</definedName>
    <definedName name="_xlnm.Print_Titles" localSheetId="18">'④第１号様式の２ (14)'!$5:$9</definedName>
    <definedName name="_xlnm.Print_Titles" localSheetId="19">'④第１号様式の２ (15)'!$5:$9</definedName>
    <definedName name="_xlnm.Print_Titles" localSheetId="20">'④第１号様式の２ (16)'!$5:$9</definedName>
    <definedName name="_xlnm.Print_Titles" localSheetId="21">'④第１号様式の２ (17)'!$5:$9</definedName>
    <definedName name="_xlnm.Print_Titles" localSheetId="22">'④第１号様式の２ (18)'!$5:$9</definedName>
    <definedName name="_xlnm.Print_Titles" localSheetId="23">'④第１号様式の２ (19)'!$5:$9</definedName>
    <definedName name="_xlnm.Print_Titles" localSheetId="6">'④第１号様式の２ (2)'!$5:$9</definedName>
    <definedName name="_xlnm.Print_Titles" localSheetId="24">'④第１号様式の２ (20)'!$5:$9</definedName>
    <definedName name="_xlnm.Print_Titles" localSheetId="25">'④第１号様式の２ (21)'!$5:$9</definedName>
    <definedName name="_xlnm.Print_Titles" localSheetId="26">'④第１号様式の２ (22)'!$5:$9</definedName>
    <definedName name="_xlnm.Print_Titles" localSheetId="27">'④第１号様式の２ (23)'!$5:$9</definedName>
    <definedName name="_xlnm.Print_Titles" localSheetId="28">'④第１号様式の２ (24)'!$5:$9</definedName>
    <definedName name="_xlnm.Print_Titles" localSheetId="29">'④第１号様式の２ (25)'!$5:$9</definedName>
    <definedName name="_xlnm.Print_Titles" localSheetId="30">'④第１号様式の２ (26)'!$5:$9</definedName>
    <definedName name="_xlnm.Print_Titles" localSheetId="31">'④第１号様式の２ (27)'!$5:$9</definedName>
    <definedName name="_xlnm.Print_Titles" localSheetId="32">'④第１号様式の２ (28)'!$5:$9</definedName>
    <definedName name="_xlnm.Print_Titles" localSheetId="33">'④第１号様式の２ (29)'!$5:$9</definedName>
    <definedName name="_xlnm.Print_Titles" localSheetId="7">'④第１号様式の２ (3)'!$5:$9</definedName>
    <definedName name="_xlnm.Print_Titles" localSheetId="34">'④第１号様式の２ (30)'!$5:$9</definedName>
    <definedName name="_xlnm.Print_Titles" localSheetId="35">'④第１号様式の２ (31)'!$5:$9</definedName>
    <definedName name="_xlnm.Print_Titles" localSheetId="36">'④第１号様式の２ (32)'!$5:$9</definedName>
    <definedName name="_xlnm.Print_Titles" localSheetId="37">'④第１号様式の２ (33)'!$5:$9</definedName>
    <definedName name="_xlnm.Print_Titles" localSheetId="38">'④第１号様式の２ (34)'!$5:$9</definedName>
    <definedName name="_xlnm.Print_Titles" localSheetId="39">'④第１号様式の２ (35)'!$5:$9</definedName>
    <definedName name="_xlnm.Print_Titles" localSheetId="40">'④第１号様式の２ (36)'!$5:$9</definedName>
    <definedName name="_xlnm.Print_Titles" localSheetId="41">'④第１号様式の２ (37)'!$5:$9</definedName>
    <definedName name="_xlnm.Print_Titles" localSheetId="42">'④第１号様式の２ (38)'!$5:$9</definedName>
    <definedName name="_xlnm.Print_Titles" localSheetId="43">'④第１号様式の２ (39)'!$5:$9</definedName>
    <definedName name="_xlnm.Print_Titles" localSheetId="8">'④第１号様式の２ (4)'!$5:$9</definedName>
    <definedName name="_xlnm.Print_Titles" localSheetId="44">'④第１号様式の２ (40)'!$5:$9</definedName>
    <definedName name="_xlnm.Print_Titles" localSheetId="45">'④第１号様式の２ (41)'!$5:$9</definedName>
    <definedName name="_xlnm.Print_Titles" localSheetId="46">'④第１号様式の２ (42)'!$5:$9</definedName>
    <definedName name="_xlnm.Print_Titles" localSheetId="47">'④第１号様式の２ (43)'!$5:$9</definedName>
    <definedName name="_xlnm.Print_Titles" localSheetId="48">'④第１号様式の２ (44)'!$5:$9</definedName>
    <definedName name="_xlnm.Print_Titles" localSheetId="49">'④第１号様式の２ (45)'!$5:$9</definedName>
    <definedName name="_xlnm.Print_Titles" localSheetId="50">'④第１号様式の２ (46)'!$5:$9</definedName>
    <definedName name="_xlnm.Print_Titles" localSheetId="51">'④第１号様式の２ (47)'!$5:$9</definedName>
    <definedName name="_xlnm.Print_Titles" localSheetId="52">'④第１号様式の２ (48)'!$5:$9</definedName>
    <definedName name="_xlnm.Print_Titles" localSheetId="53">'④第１号様式の２ (49)'!$5:$9</definedName>
    <definedName name="_xlnm.Print_Titles" localSheetId="9">'④第１号様式の２ (5)'!$5:$9</definedName>
    <definedName name="_xlnm.Print_Titles" localSheetId="54">'④第１号様式の２ (50)'!$5:$9</definedName>
    <definedName name="_xlnm.Print_Titles" localSheetId="10">'④第１号様式の２ (6)'!$5:$9</definedName>
    <definedName name="_xlnm.Print_Titles" localSheetId="11">'④第１号様式の２ (7)'!$5:$9</definedName>
    <definedName name="_xlnm.Print_Titles" localSheetId="12">'④第１号様式の２ (8)'!$5:$9</definedName>
    <definedName name="_xlnm.Print_Titles" localSheetId="13">'④第１号様式の２ (9)'!$5:$9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103" i="143" l="1"/>
  <c r="CA103" i="143" s="1"/>
  <c r="AY103" i="143" s="1"/>
  <c r="BM98" i="143"/>
  <c r="CA93" i="143"/>
  <c r="BE93" i="143" s="1"/>
  <c r="BT93" i="143"/>
  <c r="BM93" i="143"/>
  <c r="AY93" i="143"/>
  <c r="CA88" i="143"/>
  <c r="BT88" i="143"/>
  <c r="BM88" i="143"/>
  <c r="BM83" i="143"/>
  <c r="CA83" i="143" s="1"/>
  <c r="BM78" i="143"/>
  <c r="CA73" i="143"/>
  <c r="BE73" i="143" s="1"/>
  <c r="BT73" i="143"/>
  <c r="BM73" i="143"/>
  <c r="AY73" i="143"/>
  <c r="CA68" i="143"/>
  <c r="BE68" i="143" s="1"/>
  <c r="BT68" i="143"/>
  <c r="BM68" i="143"/>
  <c r="BM63" i="143"/>
  <c r="CA63" i="143" s="1"/>
  <c r="AY63" i="143" s="1"/>
  <c r="BE63" i="143"/>
  <c r="BM58" i="143"/>
  <c r="CA53" i="143"/>
  <c r="BE53" i="143" s="1"/>
  <c r="BT53" i="143"/>
  <c r="BM53" i="143"/>
  <c r="AY53" i="143"/>
  <c r="CA48" i="143"/>
  <c r="BE48" i="143" s="1"/>
  <c r="BT48" i="143"/>
  <c r="BM48" i="143"/>
  <c r="AY48" i="143"/>
  <c r="BM43" i="143"/>
  <c r="CA43" i="143" s="1"/>
  <c r="AY43" i="143" s="1"/>
  <c r="BE43" i="143"/>
  <c r="CA37" i="143"/>
  <c r="BT37" i="143"/>
  <c r="BM37" i="143"/>
  <c r="CA35" i="143"/>
  <c r="BE33" i="143" s="1"/>
  <c r="BT35" i="143"/>
  <c r="BM35" i="143"/>
  <c r="AY33" i="143"/>
  <c r="E6" i="143"/>
  <c r="CA103" i="142"/>
  <c r="BE103" i="142" s="1"/>
  <c r="BT103" i="142"/>
  <c r="BM103" i="142"/>
  <c r="AY103" i="142"/>
  <c r="CA98" i="142"/>
  <c r="BE98" i="142" s="1"/>
  <c r="BM98" i="142"/>
  <c r="BT98" i="142" s="1"/>
  <c r="AY98" i="142"/>
  <c r="BM93" i="142"/>
  <c r="CA93" i="142" s="1"/>
  <c r="BM88" i="142"/>
  <c r="CA83" i="142"/>
  <c r="BE83" i="142" s="1"/>
  <c r="BT83" i="142"/>
  <c r="BM83" i="142"/>
  <c r="AY83" i="142"/>
  <c r="CA78" i="142"/>
  <c r="BE78" i="142" s="1"/>
  <c r="BM78" i="142"/>
  <c r="BT78" i="142" s="1"/>
  <c r="BM73" i="142"/>
  <c r="CA73" i="142" s="1"/>
  <c r="AY73" i="142" s="1"/>
  <c r="BE73" i="142"/>
  <c r="BM68" i="142"/>
  <c r="CA63" i="142"/>
  <c r="BE63" i="142" s="1"/>
  <c r="BT63" i="142"/>
  <c r="BM63" i="142"/>
  <c r="AY63" i="142"/>
  <c r="CA58" i="142"/>
  <c r="BE58" i="142" s="1"/>
  <c r="BM58" i="142"/>
  <c r="BT58" i="142" s="1"/>
  <c r="AY58" i="142"/>
  <c r="BM53" i="142"/>
  <c r="CA53" i="142" s="1"/>
  <c r="BM48" i="142"/>
  <c r="CA43" i="142"/>
  <c r="BE43" i="142" s="1"/>
  <c r="BT43" i="142"/>
  <c r="BM43" i="142"/>
  <c r="AY43" i="142"/>
  <c r="BM37" i="142"/>
  <c r="BM35" i="142"/>
  <c r="CA35" i="142" s="1"/>
  <c r="AY33" i="142" s="1"/>
  <c r="E6" i="142"/>
  <c r="BM103" i="141"/>
  <c r="CA103" i="141" s="1"/>
  <c r="BM98" i="141"/>
  <c r="CA93" i="141"/>
  <c r="BE93" i="141" s="1"/>
  <c r="BT93" i="141"/>
  <c r="BM93" i="141"/>
  <c r="AY93" i="141"/>
  <c r="CA88" i="141"/>
  <c r="BE88" i="141" s="1"/>
  <c r="BT88" i="141"/>
  <c r="BM88" i="141"/>
  <c r="BM83" i="141"/>
  <c r="CA83" i="141" s="1"/>
  <c r="AY83" i="141" s="1"/>
  <c r="BE83" i="141"/>
  <c r="BM78" i="141"/>
  <c r="CA73" i="141"/>
  <c r="BE73" i="141" s="1"/>
  <c r="BT73" i="141"/>
  <c r="BM73" i="141"/>
  <c r="AY73" i="141"/>
  <c r="CA68" i="141"/>
  <c r="BE68" i="141" s="1"/>
  <c r="BM68" i="141"/>
  <c r="BT68" i="141" s="1"/>
  <c r="AY68" i="141"/>
  <c r="BM63" i="141"/>
  <c r="CA63" i="141" s="1"/>
  <c r="AY63" i="141" s="1"/>
  <c r="BM58" i="141"/>
  <c r="CA53" i="141"/>
  <c r="BE53" i="141" s="1"/>
  <c r="BT53" i="141"/>
  <c r="BM53" i="141"/>
  <c r="AY53" i="141"/>
  <c r="CA48" i="141"/>
  <c r="BM48" i="141"/>
  <c r="BT48" i="141" s="1"/>
  <c r="BM43" i="141"/>
  <c r="CA43" i="141" s="1"/>
  <c r="AY43" i="141" s="1"/>
  <c r="BE43" i="141"/>
  <c r="CA37" i="141"/>
  <c r="BM37" i="141"/>
  <c r="BT37" i="141" s="1"/>
  <c r="CA35" i="141"/>
  <c r="BE33" i="141" s="1"/>
  <c r="BT35" i="141"/>
  <c r="BM35" i="141"/>
  <c r="AY33" i="141"/>
  <c r="E6" i="141"/>
  <c r="CA103" i="140"/>
  <c r="BE103" i="140" s="1"/>
  <c r="BT103" i="140"/>
  <c r="BM103" i="140"/>
  <c r="AY103" i="140"/>
  <c r="CA98" i="140"/>
  <c r="BE98" i="140" s="1"/>
  <c r="BM98" i="140"/>
  <c r="BT98" i="140" s="1"/>
  <c r="AY98" i="140"/>
  <c r="BM93" i="140"/>
  <c r="CA93" i="140" s="1"/>
  <c r="BM88" i="140"/>
  <c r="CA83" i="140"/>
  <c r="BE83" i="140" s="1"/>
  <c r="BT83" i="140"/>
  <c r="BM83" i="140"/>
  <c r="AY83" i="140"/>
  <c r="CA78" i="140"/>
  <c r="BE78" i="140" s="1"/>
  <c r="BM78" i="140"/>
  <c r="BT78" i="140" s="1"/>
  <c r="BM73" i="140"/>
  <c r="CA73" i="140" s="1"/>
  <c r="AY73" i="140" s="1"/>
  <c r="BE73" i="140"/>
  <c r="BM68" i="140"/>
  <c r="CA63" i="140"/>
  <c r="BE63" i="140" s="1"/>
  <c r="BT63" i="140"/>
  <c r="BM63" i="140"/>
  <c r="AY63" i="140"/>
  <c r="CA58" i="140"/>
  <c r="BE58" i="140" s="1"/>
  <c r="BM58" i="140"/>
  <c r="BT58" i="140" s="1"/>
  <c r="AY58" i="140"/>
  <c r="BM53" i="140"/>
  <c r="CA53" i="140" s="1"/>
  <c r="BM48" i="140"/>
  <c r="CA43" i="140"/>
  <c r="BE43" i="140" s="1"/>
  <c r="BT43" i="140"/>
  <c r="BM43" i="140"/>
  <c r="AY43" i="140"/>
  <c r="BM37" i="140"/>
  <c r="BM35" i="140"/>
  <c r="CA35" i="140" s="1"/>
  <c r="AY33" i="140" s="1"/>
  <c r="E6" i="140"/>
  <c r="BM103" i="139"/>
  <c r="CA103" i="139" s="1"/>
  <c r="BM98" i="139"/>
  <c r="CA93" i="139"/>
  <c r="BE93" i="139" s="1"/>
  <c r="BT93" i="139"/>
  <c r="BM93" i="139"/>
  <c r="AY93" i="139"/>
  <c r="CA88" i="139"/>
  <c r="BE88" i="139" s="1"/>
  <c r="BT88" i="139"/>
  <c r="BM88" i="139"/>
  <c r="BM83" i="139"/>
  <c r="CA83" i="139" s="1"/>
  <c r="AY83" i="139" s="1"/>
  <c r="BE83" i="139"/>
  <c r="BM78" i="139"/>
  <c r="CA73" i="139"/>
  <c r="BE73" i="139" s="1"/>
  <c r="BT73" i="139"/>
  <c r="BM73" i="139"/>
  <c r="AY73" i="139"/>
  <c r="CA68" i="139"/>
  <c r="BE68" i="139" s="1"/>
  <c r="BM68" i="139"/>
  <c r="BT68" i="139" s="1"/>
  <c r="AY68" i="139"/>
  <c r="BM63" i="139"/>
  <c r="CA63" i="139" s="1"/>
  <c r="AY63" i="139" s="1"/>
  <c r="BM58" i="139"/>
  <c r="CA53" i="139"/>
  <c r="BE53" i="139" s="1"/>
  <c r="BT53" i="139"/>
  <c r="BM53" i="139"/>
  <c r="AY53" i="139"/>
  <c r="CA48" i="139"/>
  <c r="BT48" i="139"/>
  <c r="BM48" i="139"/>
  <c r="BM43" i="139"/>
  <c r="CA43" i="139" s="1"/>
  <c r="CA37" i="139"/>
  <c r="BM37" i="139"/>
  <c r="BT37" i="139" s="1"/>
  <c r="CA35" i="139"/>
  <c r="BE33" i="139" s="1"/>
  <c r="BT35" i="139"/>
  <c r="BM35" i="139"/>
  <c r="AY33" i="139"/>
  <c r="E6" i="139"/>
  <c r="CA103" i="138"/>
  <c r="BE103" i="138" s="1"/>
  <c r="BT103" i="138"/>
  <c r="BM103" i="138"/>
  <c r="AY103" i="138"/>
  <c r="CA98" i="138"/>
  <c r="BM98" i="138"/>
  <c r="BT98" i="138" s="1"/>
  <c r="BE98" i="138"/>
  <c r="AY98" i="138"/>
  <c r="BM93" i="138"/>
  <c r="BT88" i="138"/>
  <c r="BM88" i="138"/>
  <c r="CA88" i="138" s="1"/>
  <c r="CA83" i="138"/>
  <c r="BE83" i="138" s="1"/>
  <c r="BT83" i="138"/>
  <c r="BM83" i="138"/>
  <c r="AY83" i="138"/>
  <c r="CA78" i="138"/>
  <c r="BM78" i="138"/>
  <c r="BT78" i="138" s="1"/>
  <c r="BE78" i="138"/>
  <c r="AY78" i="138"/>
  <c r="BM73" i="138"/>
  <c r="BT68" i="138"/>
  <c r="BM68" i="138"/>
  <c r="CA68" i="138" s="1"/>
  <c r="CA63" i="138"/>
  <c r="BT63" i="138"/>
  <c r="BM63" i="138"/>
  <c r="BE63" i="138"/>
  <c r="AY63" i="138"/>
  <c r="CA58" i="138"/>
  <c r="AY58" i="138" s="1"/>
  <c r="BT58" i="138"/>
  <c r="BM58" i="138"/>
  <c r="CA53" i="138"/>
  <c r="BE53" i="138" s="1"/>
  <c r="BT53" i="138"/>
  <c r="BM53" i="138"/>
  <c r="BM48" i="138"/>
  <c r="CA48" i="138" s="1"/>
  <c r="AY48" i="138" s="1"/>
  <c r="BE48" i="138"/>
  <c r="BM43" i="138"/>
  <c r="BM37" i="138"/>
  <c r="CA37" i="138" s="1"/>
  <c r="BE38" i="138" s="1"/>
  <c r="CA35" i="138"/>
  <c r="BE33" i="138" s="1"/>
  <c r="BT35" i="138"/>
  <c r="BM35" i="138"/>
  <c r="E6" i="138"/>
  <c r="CA103" i="137"/>
  <c r="BE103" i="137" s="1"/>
  <c r="BT103" i="137"/>
  <c r="BM103" i="137"/>
  <c r="AY103" i="137"/>
  <c r="BM98" i="137"/>
  <c r="CA98" i="137" s="1"/>
  <c r="AY98" i="137" s="1"/>
  <c r="BE98" i="137"/>
  <c r="BM93" i="137"/>
  <c r="CA88" i="137"/>
  <c r="BE88" i="137" s="1"/>
  <c r="BT88" i="137"/>
  <c r="BM88" i="137"/>
  <c r="AY88" i="137"/>
  <c r="CA83" i="137"/>
  <c r="BE83" i="137" s="1"/>
  <c r="BT83" i="137"/>
  <c r="BM83" i="137"/>
  <c r="BM78" i="137"/>
  <c r="CA78" i="137" s="1"/>
  <c r="AY78" i="137" s="1"/>
  <c r="BM73" i="137"/>
  <c r="CA68" i="137"/>
  <c r="AY68" i="137" s="1"/>
  <c r="BT68" i="137"/>
  <c r="BM68" i="137"/>
  <c r="CA63" i="137"/>
  <c r="BE63" i="137" s="1"/>
  <c r="BT63" i="137"/>
  <c r="BM63" i="137"/>
  <c r="BM58" i="137"/>
  <c r="CA58" i="137" s="1"/>
  <c r="AY58" i="137" s="1"/>
  <c r="BE58" i="137"/>
  <c r="BM53" i="137"/>
  <c r="CA48" i="137"/>
  <c r="BE48" i="137" s="1"/>
  <c r="BT48" i="137"/>
  <c r="BM48" i="137"/>
  <c r="CA43" i="137"/>
  <c r="BE43" i="137" s="1"/>
  <c r="BT43" i="137"/>
  <c r="BM43" i="137"/>
  <c r="CA37" i="137"/>
  <c r="BE38" i="137" s="1"/>
  <c r="BT37" i="137"/>
  <c r="BM37" i="137"/>
  <c r="BM35" i="137"/>
  <c r="E6" i="137"/>
  <c r="BM103" i="136"/>
  <c r="CA98" i="136"/>
  <c r="BE98" i="136" s="1"/>
  <c r="BT98" i="136"/>
  <c r="BM98" i="136"/>
  <c r="CA93" i="136"/>
  <c r="BE93" i="136" s="1"/>
  <c r="BT93" i="136"/>
  <c r="BM93" i="136"/>
  <c r="BM88" i="136"/>
  <c r="CA88" i="136" s="1"/>
  <c r="AY88" i="136" s="1"/>
  <c r="BE88" i="136"/>
  <c r="BM83" i="136"/>
  <c r="CA78" i="136"/>
  <c r="BE78" i="136" s="1"/>
  <c r="BT78" i="136"/>
  <c r="BM78" i="136"/>
  <c r="AY78" i="136"/>
  <c r="CA73" i="136"/>
  <c r="BE73" i="136" s="1"/>
  <c r="BT73" i="136"/>
  <c r="BM73" i="136"/>
  <c r="AY73" i="136"/>
  <c r="BM68" i="136"/>
  <c r="CA68" i="136" s="1"/>
  <c r="AY68" i="136" s="1"/>
  <c r="BE68" i="136"/>
  <c r="BM63" i="136"/>
  <c r="CA58" i="136"/>
  <c r="BE58" i="136" s="1"/>
  <c r="BT58" i="136"/>
  <c r="BM58" i="136"/>
  <c r="AY58" i="136"/>
  <c r="CA53" i="136"/>
  <c r="BE53" i="136" s="1"/>
  <c r="BT53" i="136"/>
  <c r="BM53" i="136"/>
  <c r="BM48" i="136"/>
  <c r="CA48" i="136" s="1"/>
  <c r="AY48" i="136" s="1"/>
  <c r="BM43" i="136"/>
  <c r="BM37" i="136"/>
  <c r="CA37" i="136" s="1"/>
  <c r="BE38" i="136" s="1"/>
  <c r="CA35" i="136"/>
  <c r="BE33" i="136" s="1"/>
  <c r="BT35" i="136"/>
  <c r="BM35" i="136"/>
  <c r="AY33" i="136"/>
  <c r="E6" i="136"/>
  <c r="CA103" i="135"/>
  <c r="BE103" i="135" s="1"/>
  <c r="BT103" i="135"/>
  <c r="BM103" i="135"/>
  <c r="BM98" i="135"/>
  <c r="CA98" i="135" s="1"/>
  <c r="AY98" i="135" s="1"/>
  <c r="BE98" i="135"/>
  <c r="BM93" i="135"/>
  <c r="CA88" i="135"/>
  <c r="BE88" i="135" s="1"/>
  <c r="BT88" i="135"/>
  <c r="BM88" i="135"/>
  <c r="AY88" i="135"/>
  <c r="CA83" i="135"/>
  <c r="BE83" i="135" s="1"/>
  <c r="BT83" i="135"/>
  <c r="BM83" i="135"/>
  <c r="AY83" i="135"/>
  <c r="BM78" i="135"/>
  <c r="CA78" i="135" s="1"/>
  <c r="AY78" i="135" s="1"/>
  <c r="BE78" i="135"/>
  <c r="BM73" i="135"/>
  <c r="CA68" i="135"/>
  <c r="BE68" i="135" s="1"/>
  <c r="BT68" i="135"/>
  <c r="BM68" i="135"/>
  <c r="CA63" i="135"/>
  <c r="AY63" i="135" s="1"/>
  <c r="BT63" i="135"/>
  <c r="BM63" i="135"/>
  <c r="BM58" i="135"/>
  <c r="BM53" i="135"/>
  <c r="CA53" i="135" s="1"/>
  <c r="CA48" i="135"/>
  <c r="BE48" i="135" s="1"/>
  <c r="BT48" i="135"/>
  <c r="BM48" i="135"/>
  <c r="AY48" i="135"/>
  <c r="CA43" i="135"/>
  <c r="BT43" i="135"/>
  <c r="BM43" i="135"/>
  <c r="BE43" i="135"/>
  <c r="AY43" i="135"/>
  <c r="CA37" i="135"/>
  <c r="BT37" i="135"/>
  <c r="BM37" i="135"/>
  <c r="BM35" i="135"/>
  <c r="CA35" i="135" s="1"/>
  <c r="E6" i="135"/>
  <c r="BM103" i="134"/>
  <c r="CA103" i="134" s="1"/>
  <c r="CA98" i="134"/>
  <c r="BE98" i="134" s="1"/>
  <c r="BT98" i="134"/>
  <c r="BM98" i="134"/>
  <c r="CA93" i="134"/>
  <c r="BE93" i="134" s="1"/>
  <c r="BT93" i="134"/>
  <c r="BM93" i="134"/>
  <c r="AY93" i="134"/>
  <c r="BM88" i="134"/>
  <c r="BM83" i="134"/>
  <c r="CA83" i="134" s="1"/>
  <c r="CA78" i="134"/>
  <c r="BE78" i="134" s="1"/>
  <c r="BT78" i="134"/>
  <c r="BM78" i="134"/>
  <c r="AY78" i="134"/>
  <c r="CA73" i="134"/>
  <c r="BT73" i="134"/>
  <c r="BM73" i="134"/>
  <c r="BE73" i="134"/>
  <c r="AY73" i="134"/>
  <c r="BM68" i="134"/>
  <c r="BT63" i="134"/>
  <c r="BM63" i="134"/>
  <c r="CA63" i="134" s="1"/>
  <c r="CA58" i="134"/>
  <c r="BE58" i="134" s="1"/>
  <c r="BT58" i="134"/>
  <c r="BM58" i="134"/>
  <c r="CA53" i="134"/>
  <c r="BE53" i="134" s="1"/>
  <c r="BT53" i="134"/>
  <c r="BM53" i="134"/>
  <c r="AY53" i="134"/>
  <c r="BM48" i="134"/>
  <c r="BM43" i="134"/>
  <c r="CA43" i="134" s="1"/>
  <c r="BM37" i="134"/>
  <c r="CA35" i="134"/>
  <c r="BE33" i="134" s="1"/>
  <c r="BT35" i="134"/>
  <c r="BM35" i="134"/>
  <c r="AY33" i="134"/>
  <c r="E6" i="134"/>
  <c r="BM103" i="133"/>
  <c r="CA103" i="133" s="1"/>
  <c r="AY103" i="133" s="1"/>
  <c r="BM98" i="133"/>
  <c r="CA93" i="133"/>
  <c r="BE93" i="133" s="1"/>
  <c r="BT93" i="133"/>
  <c r="BM93" i="133"/>
  <c r="AY93" i="133"/>
  <c r="CA88" i="133"/>
  <c r="BM88" i="133"/>
  <c r="BT88" i="133" s="1"/>
  <c r="BM83" i="133"/>
  <c r="CA83" i="133" s="1"/>
  <c r="AY83" i="133" s="1"/>
  <c r="BE83" i="133"/>
  <c r="BM78" i="133"/>
  <c r="CA73" i="133"/>
  <c r="BE73" i="133" s="1"/>
  <c r="BT73" i="133"/>
  <c r="BM73" i="133"/>
  <c r="AY73" i="133"/>
  <c r="CA68" i="133"/>
  <c r="BE68" i="133" s="1"/>
  <c r="BM68" i="133"/>
  <c r="BT68" i="133" s="1"/>
  <c r="AY68" i="133"/>
  <c r="BM63" i="133"/>
  <c r="CA63" i="133" s="1"/>
  <c r="AY63" i="133" s="1"/>
  <c r="BM58" i="133"/>
  <c r="CA53" i="133"/>
  <c r="BE53" i="133" s="1"/>
  <c r="BT53" i="133"/>
  <c r="BM53" i="133"/>
  <c r="AY53" i="133"/>
  <c r="CA48" i="133"/>
  <c r="BM48" i="133"/>
  <c r="BT48" i="133" s="1"/>
  <c r="BM43" i="133"/>
  <c r="CA43" i="133" s="1"/>
  <c r="AY43" i="133" s="1"/>
  <c r="BE43" i="133"/>
  <c r="CA37" i="133"/>
  <c r="BM37" i="133"/>
  <c r="BT37" i="133" s="1"/>
  <c r="CA35" i="133"/>
  <c r="BE33" i="133" s="1"/>
  <c r="BT35" i="133"/>
  <c r="BM35" i="133"/>
  <c r="AY33" i="133"/>
  <c r="E6" i="133"/>
  <c r="CA103" i="132"/>
  <c r="BT103" i="132"/>
  <c r="BM103" i="132"/>
  <c r="BE103" i="132"/>
  <c r="AY103" i="132"/>
  <c r="CA98" i="132"/>
  <c r="BE98" i="132" s="1"/>
  <c r="BM98" i="132"/>
  <c r="BT98" i="132" s="1"/>
  <c r="AY98" i="132"/>
  <c r="BT93" i="132"/>
  <c r="BM93" i="132"/>
  <c r="CA93" i="132" s="1"/>
  <c r="AY93" i="132" s="1"/>
  <c r="BE93" i="132"/>
  <c r="BM88" i="132"/>
  <c r="CA83" i="132"/>
  <c r="BT83" i="132"/>
  <c r="BM83" i="132"/>
  <c r="BE83" i="132"/>
  <c r="AY83" i="132"/>
  <c r="CA78" i="132"/>
  <c r="BE78" i="132" s="1"/>
  <c r="BM78" i="132"/>
  <c r="BT78" i="132" s="1"/>
  <c r="AY78" i="132"/>
  <c r="BT73" i="132"/>
  <c r="BM73" i="132"/>
  <c r="CA73" i="132" s="1"/>
  <c r="AY73" i="132" s="1"/>
  <c r="BE73" i="132"/>
  <c r="BM68" i="132"/>
  <c r="CA63" i="132"/>
  <c r="BT63" i="132"/>
  <c r="BM63" i="132"/>
  <c r="BE63" i="132"/>
  <c r="AY63" i="132"/>
  <c r="CA58" i="132"/>
  <c r="BE58" i="132" s="1"/>
  <c r="BM58" i="132"/>
  <c r="BT58" i="132" s="1"/>
  <c r="AY58" i="132"/>
  <c r="BT53" i="132"/>
  <c r="BM53" i="132"/>
  <c r="CA53" i="132" s="1"/>
  <c r="AY53" i="132" s="1"/>
  <c r="BE53" i="132"/>
  <c r="BM48" i="132"/>
  <c r="CA43" i="132"/>
  <c r="BT43" i="132"/>
  <c r="BM43" i="132"/>
  <c r="BE43" i="132"/>
  <c r="AY43" i="132"/>
  <c r="BM37" i="132"/>
  <c r="BT35" i="132"/>
  <c r="BM35" i="132"/>
  <c r="CA35" i="132" s="1"/>
  <c r="AY33" i="132" s="1"/>
  <c r="BE33" i="132"/>
  <c r="E6" i="132"/>
  <c r="BT103" i="131"/>
  <c r="BM103" i="131"/>
  <c r="CA103" i="131" s="1"/>
  <c r="AY103" i="131" s="1"/>
  <c r="BE103" i="131"/>
  <c r="BM98" i="131"/>
  <c r="CA93" i="131"/>
  <c r="BT93" i="131"/>
  <c r="BM93" i="131"/>
  <c r="BE93" i="131"/>
  <c r="AY93" i="131"/>
  <c r="CA88" i="131"/>
  <c r="BE88" i="131" s="1"/>
  <c r="BM88" i="131"/>
  <c r="BT88" i="131" s="1"/>
  <c r="AY88" i="131"/>
  <c r="BT83" i="131"/>
  <c r="BM83" i="131"/>
  <c r="CA83" i="131" s="1"/>
  <c r="AY83" i="131" s="1"/>
  <c r="BE83" i="131"/>
  <c r="BM78" i="131"/>
  <c r="CA73" i="131"/>
  <c r="BT73" i="131"/>
  <c r="BM73" i="131"/>
  <c r="BE73" i="131"/>
  <c r="AY73" i="131"/>
  <c r="CA68" i="131"/>
  <c r="BE68" i="131" s="1"/>
  <c r="BM68" i="131"/>
  <c r="BT68" i="131" s="1"/>
  <c r="AY68" i="131"/>
  <c r="BT63" i="131"/>
  <c r="BM63" i="131"/>
  <c r="CA63" i="131" s="1"/>
  <c r="AY63" i="131" s="1"/>
  <c r="BE63" i="131"/>
  <c r="BM58" i="131"/>
  <c r="CA53" i="131"/>
  <c r="BT53" i="131"/>
  <c r="BM53" i="131"/>
  <c r="BE53" i="131"/>
  <c r="AY53" i="131"/>
  <c r="CA48" i="131"/>
  <c r="BE48" i="131" s="1"/>
  <c r="BM48" i="131"/>
  <c r="BT48" i="131" s="1"/>
  <c r="AY48" i="131"/>
  <c r="BT43" i="131"/>
  <c r="BM43" i="131"/>
  <c r="CA43" i="131" s="1"/>
  <c r="AY43" i="131" s="1"/>
  <c r="BE43" i="131"/>
  <c r="CA37" i="131"/>
  <c r="BM37" i="131"/>
  <c r="BT37" i="131" s="1"/>
  <c r="CA35" i="131"/>
  <c r="BT35" i="131"/>
  <c r="BM35" i="131"/>
  <c r="BE33" i="131"/>
  <c r="AY33" i="131"/>
  <c r="E6" i="131"/>
  <c r="BT103" i="130"/>
  <c r="BM103" i="130"/>
  <c r="CA103" i="130" s="1"/>
  <c r="CA98" i="130"/>
  <c r="BE98" i="130" s="1"/>
  <c r="BM98" i="130"/>
  <c r="BT98" i="130" s="1"/>
  <c r="AY98" i="130"/>
  <c r="BT93" i="130"/>
  <c r="BM93" i="130"/>
  <c r="CA93" i="130" s="1"/>
  <c r="AY93" i="130" s="1"/>
  <c r="BE93" i="130"/>
  <c r="BM88" i="130"/>
  <c r="BT83" i="130"/>
  <c r="BM83" i="130"/>
  <c r="CA83" i="130" s="1"/>
  <c r="CA78" i="130"/>
  <c r="BM78" i="130"/>
  <c r="BT78" i="130" s="1"/>
  <c r="BT73" i="130"/>
  <c r="BM73" i="130"/>
  <c r="CA73" i="130" s="1"/>
  <c r="BM68" i="130"/>
  <c r="BT63" i="130"/>
  <c r="BM63" i="130"/>
  <c r="CA63" i="130" s="1"/>
  <c r="CA58" i="130"/>
  <c r="BM58" i="130"/>
  <c r="BT58" i="130" s="1"/>
  <c r="BT53" i="130"/>
  <c r="BM53" i="130"/>
  <c r="CA53" i="130" s="1"/>
  <c r="BM48" i="130"/>
  <c r="BT43" i="130"/>
  <c r="BM43" i="130"/>
  <c r="CA43" i="130" s="1"/>
  <c r="BM37" i="130"/>
  <c r="BT35" i="130"/>
  <c r="BM35" i="130"/>
  <c r="CA35" i="130" s="1"/>
  <c r="E6" i="130"/>
  <c r="BT103" i="129"/>
  <c r="BM103" i="129"/>
  <c r="CA103" i="129" s="1"/>
  <c r="BM98" i="129"/>
  <c r="BT93" i="129"/>
  <c r="BM93" i="129"/>
  <c r="CA93" i="129" s="1"/>
  <c r="CA88" i="129"/>
  <c r="BE88" i="129" s="1"/>
  <c r="BM88" i="129"/>
  <c r="BT88" i="129" s="1"/>
  <c r="AY88" i="129"/>
  <c r="BT83" i="129"/>
  <c r="BM83" i="129"/>
  <c r="CA83" i="129" s="1"/>
  <c r="AY83" i="129" s="1"/>
  <c r="BE83" i="129"/>
  <c r="BM78" i="129"/>
  <c r="BT73" i="129"/>
  <c r="BM73" i="129"/>
  <c r="CA73" i="129" s="1"/>
  <c r="CA68" i="129"/>
  <c r="BE68" i="129" s="1"/>
  <c r="BM68" i="129"/>
  <c r="BT68" i="129" s="1"/>
  <c r="AY68" i="129"/>
  <c r="BT63" i="129"/>
  <c r="BM63" i="129"/>
  <c r="CA63" i="129" s="1"/>
  <c r="AY63" i="129" s="1"/>
  <c r="BE63" i="129"/>
  <c r="BM58" i="129"/>
  <c r="BT53" i="129"/>
  <c r="BM53" i="129"/>
  <c r="CA53" i="129" s="1"/>
  <c r="CA48" i="129"/>
  <c r="BM48" i="129"/>
  <c r="BT48" i="129" s="1"/>
  <c r="BT43" i="129"/>
  <c r="BM43" i="129"/>
  <c r="CA43" i="129" s="1"/>
  <c r="AY43" i="129" s="1"/>
  <c r="BE43" i="129"/>
  <c r="CA37" i="129"/>
  <c r="BM37" i="129"/>
  <c r="BT37" i="129" s="1"/>
  <c r="BT35" i="129"/>
  <c r="BM35" i="129"/>
  <c r="CA35" i="129" s="1"/>
  <c r="E6" i="129"/>
  <c r="BT103" i="128"/>
  <c r="BM103" i="128"/>
  <c r="CA103" i="128" s="1"/>
  <c r="CA98" i="128"/>
  <c r="BE98" i="128" s="1"/>
  <c r="BM98" i="128"/>
  <c r="BT98" i="128" s="1"/>
  <c r="AY98" i="128"/>
  <c r="BT93" i="128"/>
  <c r="BM93" i="128"/>
  <c r="CA93" i="128" s="1"/>
  <c r="AY93" i="128" s="1"/>
  <c r="BE93" i="128"/>
  <c r="BM88" i="128"/>
  <c r="BT88" i="128" s="1"/>
  <c r="BT83" i="128"/>
  <c r="BM83" i="128"/>
  <c r="CA83" i="128" s="1"/>
  <c r="BM78" i="128"/>
  <c r="BT78" i="128" s="1"/>
  <c r="BT73" i="128"/>
  <c r="BM73" i="128"/>
  <c r="CA73" i="128" s="1"/>
  <c r="AY73" i="128" s="1"/>
  <c r="BE73" i="128"/>
  <c r="CA68" i="128"/>
  <c r="BM68" i="128"/>
  <c r="BT68" i="128" s="1"/>
  <c r="CA63" i="128"/>
  <c r="BE63" i="128" s="1"/>
  <c r="BT63" i="128"/>
  <c r="BM63" i="128"/>
  <c r="AY63" i="128"/>
  <c r="CA58" i="128"/>
  <c r="BM58" i="128"/>
  <c r="BT58" i="128" s="1"/>
  <c r="BE58" i="128"/>
  <c r="AY58" i="128"/>
  <c r="BM53" i="128"/>
  <c r="BM48" i="128"/>
  <c r="CA48" i="128" s="1"/>
  <c r="CA43" i="128"/>
  <c r="BE43" i="128" s="1"/>
  <c r="BT43" i="128"/>
  <c r="BM43" i="128"/>
  <c r="AY43" i="128"/>
  <c r="BM37" i="128"/>
  <c r="BM35" i="128"/>
  <c r="E6" i="128"/>
  <c r="BM103" i="127"/>
  <c r="BM98" i="127"/>
  <c r="CA93" i="127"/>
  <c r="BE93" i="127" s="1"/>
  <c r="BT93" i="127"/>
  <c r="BM93" i="127"/>
  <c r="CA88" i="127"/>
  <c r="BE88" i="127" s="1"/>
  <c r="BM88" i="127"/>
  <c r="BT88" i="127" s="1"/>
  <c r="AY88" i="127"/>
  <c r="BM83" i="127"/>
  <c r="BM78" i="127"/>
  <c r="CA73" i="127"/>
  <c r="BE73" i="127" s="1"/>
  <c r="BT73" i="127"/>
  <c r="BM73" i="127"/>
  <c r="CA68" i="127"/>
  <c r="BE68" i="127" s="1"/>
  <c r="BM68" i="127"/>
  <c r="BT68" i="127" s="1"/>
  <c r="BM63" i="127"/>
  <c r="BM58" i="127"/>
  <c r="CA53" i="127"/>
  <c r="BE53" i="127" s="1"/>
  <c r="BT53" i="127"/>
  <c r="BM53" i="127"/>
  <c r="CA48" i="127"/>
  <c r="BE48" i="127" s="1"/>
  <c r="BM48" i="127"/>
  <c r="BT48" i="127" s="1"/>
  <c r="BM43" i="127"/>
  <c r="CA37" i="127"/>
  <c r="BM37" i="127"/>
  <c r="BT37" i="127" s="1"/>
  <c r="CA35" i="127"/>
  <c r="BE33" i="127" s="1"/>
  <c r="BT35" i="127"/>
  <c r="BM35" i="127"/>
  <c r="AY33" i="127"/>
  <c r="E6" i="127"/>
  <c r="CA103" i="126"/>
  <c r="BT103" i="126"/>
  <c r="BM103" i="126"/>
  <c r="CA98" i="126"/>
  <c r="BE98" i="126" s="1"/>
  <c r="BT98" i="126"/>
  <c r="BM98" i="126"/>
  <c r="BM93" i="126"/>
  <c r="BM88" i="126"/>
  <c r="CA83" i="126"/>
  <c r="BE83" i="126" s="1"/>
  <c r="BT83" i="126"/>
  <c r="BM83" i="126"/>
  <c r="CA78" i="126"/>
  <c r="BE78" i="126" s="1"/>
  <c r="BT78" i="126"/>
  <c r="BM78" i="126"/>
  <c r="AY78" i="126"/>
  <c r="BM73" i="126"/>
  <c r="BM68" i="126"/>
  <c r="CA68" i="126" s="1"/>
  <c r="CA63" i="126"/>
  <c r="BE63" i="126" s="1"/>
  <c r="BT63" i="126"/>
  <c r="BM63" i="126"/>
  <c r="AY63" i="126"/>
  <c r="CA58" i="126"/>
  <c r="BM58" i="126"/>
  <c r="BT58" i="126" s="1"/>
  <c r="BE58" i="126"/>
  <c r="AY58" i="126"/>
  <c r="BM53" i="126"/>
  <c r="BM48" i="126"/>
  <c r="CA48" i="126" s="1"/>
  <c r="CA43" i="126"/>
  <c r="BE43" i="126" s="1"/>
  <c r="BT43" i="126"/>
  <c r="BM43" i="126"/>
  <c r="AY43" i="126"/>
  <c r="BM37" i="126"/>
  <c r="BM35" i="126"/>
  <c r="E6" i="126"/>
  <c r="BM103" i="125"/>
  <c r="BM98" i="125"/>
  <c r="CA93" i="125"/>
  <c r="BE93" i="125" s="1"/>
  <c r="BT93" i="125"/>
  <c r="BM93" i="125"/>
  <c r="CA88" i="125"/>
  <c r="BE88" i="125" s="1"/>
  <c r="BM88" i="125"/>
  <c r="BT88" i="125" s="1"/>
  <c r="BM83" i="125"/>
  <c r="BM78" i="125"/>
  <c r="CA73" i="125"/>
  <c r="BE73" i="125" s="1"/>
  <c r="BT73" i="125"/>
  <c r="BM73" i="125"/>
  <c r="AY73" i="125"/>
  <c r="CA68" i="125"/>
  <c r="BE68" i="125" s="1"/>
  <c r="BM68" i="125"/>
  <c r="BT68" i="125" s="1"/>
  <c r="AY68" i="125"/>
  <c r="BM63" i="125"/>
  <c r="BM58" i="125"/>
  <c r="CA53" i="125"/>
  <c r="BE53" i="125" s="1"/>
  <c r="BT53" i="125"/>
  <c r="BM53" i="125"/>
  <c r="CA48" i="125"/>
  <c r="BE48" i="125" s="1"/>
  <c r="BM48" i="125"/>
  <c r="BT48" i="125" s="1"/>
  <c r="AY48" i="125"/>
  <c r="BM43" i="125"/>
  <c r="CA37" i="125"/>
  <c r="BM37" i="125"/>
  <c r="BT37" i="125" s="1"/>
  <c r="CA35" i="125"/>
  <c r="BE33" i="125" s="1"/>
  <c r="BT35" i="125"/>
  <c r="BM35" i="125"/>
  <c r="AY33" i="125"/>
  <c r="E6" i="125"/>
  <c r="CA103" i="124"/>
  <c r="BT103" i="124"/>
  <c r="BM103" i="124"/>
  <c r="CA98" i="124"/>
  <c r="BE98" i="124" s="1"/>
  <c r="BT98" i="124"/>
  <c r="BM98" i="124"/>
  <c r="BM93" i="124"/>
  <c r="BM88" i="124"/>
  <c r="CA83" i="124"/>
  <c r="BE83" i="124" s="1"/>
  <c r="BT83" i="124"/>
  <c r="BM83" i="124"/>
  <c r="CA78" i="124"/>
  <c r="BE78" i="124" s="1"/>
  <c r="BM78" i="124"/>
  <c r="BT78" i="124" s="1"/>
  <c r="AY78" i="124"/>
  <c r="BM73" i="124"/>
  <c r="BM68" i="124"/>
  <c r="CA63" i="124"/>
  <c r="BE63" i="124" s="1"/>
  <c r="BT63" i="124"/>
  <c r="BM63" i="124"/>
  <c r="CA58" i="124"/>
  <c r="BE58" i="124" s="1"/>
  <c r="BM58" i="124"/>
  <c r="BT58" i="124" s="1"/>
  <c r="BM53" i="124"/>
  <c r="BM48" i="124"/>
  <c r="CA43" i="124"/>
  <c r="BE43" i="124" s="1"/>
  <c r="BT43" i="124"/>
  <c r="BM43" i="124"/>
  <c r="BE38" i="124"/>
  <c r="BM37" i="124"/>
  <c r="CA37" i="124" s="1"/>
  <c r="AY38" i="124" s="1"/>
  <c r="BM35" i="124"/>
  <c r="E6" i="124"/>
  <c r="BM103" i="123"/>
  <c r="BM98" i="123"/>
  <c r="CA98" i="123" s="1"/>
  <c r="CA93" i="123"/>
  <c r="BT93" i="123"/>
  <c r="BM93" i="123"/>
  <c r="CA88" i="123"/>
  <c r="BE88" i="123" s="1"/>
  <c r="BT88" i="123"/>
  <c r="BM88" i="123"/>
  <c r="CA83" i="123"/>
  <c r="BE83" i="123" s="1"/>
  <c r="BM83" i="123"/>
  <c r="BT83" i="123" s="1"/>
  <c r="BM78" i="123"/>
  <c r="BM73" i="123"/>
  <c r="CA73" i="123" s="1"/>
  <c r="CA68" i="123"/>
  <c r="BE68" i="123" s="1"/>
  <c r="BT68" i="123"/>
  <c r="BM68" i="123"/>
  <c r="CA63" i="123"/>
  <c r="BE63" i="123" s="1"/>
  <c r="BM63" i="123"/>
  <c r="BT63" i="123" s="1"/>
  <c r="BM58" i="123"/>
  <c r="BM53" i="123"/>
  <c r="CA53" i="123" s="1"/>
  <c r="CA48" i="123"/>
  <c r="BE48" i="123" s="1"/>
  <c r="BT48" i="123"/>
  <c r="BM48" i="123"/>
  <c r="CA43" i="123"/>
  <c r="BE43" i="123" s="1"/>
  <c r="BM43" i="123"/>
  <c r="BT43" i="123" s="1"/>
  <c r="CA37" i="123"/>
  <c r="BT37" i="123"/>
  <c r="BM37" i="123"/>
  <c r="BM35" i="123"/>
  <c r="CA35" i="123" s="1"/>
  <c r="E6" i="123"/>
  <c r="BM103" i="122"/>
  <c r="CA103" i="122" s="1"/>
  <c r="CA98" i="122"/>
  <c r="BE98" i="122" s="1"/>
  <c r="BT98" i="122"/>
  <c r="BM98" i="122"/>
  <c r="AY98" i="122"/>
  <c r="CA93" i="122"/>
  <c r="BT93" i="122"/>
  <c r="BM93" i="122"/>
  <c r="BE93" i="122"/>
  <c r="AY93" i="122"/>
  <c r="BM88" i="122"/>
  <c r="BT83" i="122"/>
  <c r="BM83" i="122"/>
  <c r="CA83" i="122" s="1"/>
  <c r="CA78" i="122"/>
  <c r="BE78" i="122" s="1"/>
  <c r="BT78" i="122"/>
  <c r="BM78" i="122"/>
  <c r="CA73" i="122"/>
  <c r="BE73" i="122" s="1"/>
  <c r="BT73" i="122"/>
  <c r="BM73" i="122"/>
  <c r="AY73" i="122"/>
  <c r="BM68" i="122"/>
  <c r="BM63" i="122"/>
  <c r="CA63" i="122" s="1"/>
  <c r="CA58" i="122"/>
  <c r="BE58" i="122" s="1"/>
  <c r="BT58" i="122"/>
  <c r="BM58" i="122"/>
  <c r="CA53" i="122"/>
  <c r="BE53" i="122" s="1"/>
  <c r="BT53" i="122"/>
  <c r="BM53" i="122"/>
  <c r="BM48" i="122"/>
  <c r="BM43" i="122"/>
  <c r="CA43" i="122" s="1"/>
  <c r="BM37" i="122"/>
  <c r="CA35" i="122"/>
  <c r="BE33" i="122" s="1"/>
  <c r="BT35" i="122"/>
  <c r="BM35" i="122"/>
  <c r="AY33" i="122"/>
  <c r="E6" i="122"/>
  <c r="CA103" i="121"/>
  <c r="BT103" i="121"/>
  <c r="BM103" i="121"/>
  <c r="BE103" i="121"/>
  <c r="AY103" i="121"/>
  <c r="BM98" i="121"/>
  <c r="BT93" i="121"/>
  <c r="BM93" i="121"/>
  <c r="CA93" i="121" s="1"/>
  <c r="CA88" i="121"/>
  <c r="BE88" i="121" s="1"/>
  <c r="BT88" i="121"/>
  <c r="BM88" i="121"/>
  <c r="CA83" i="121"/>
  <c r="BE83" i="121" s="1"/>
  <c r="BT83" i="121"/>
  <c r="BM83" i="121"/>
  <c r="AY83" i="121"/>
  <c r="BM78" i="121"/>
  <c r="BM73" i="121"/>
  <c r="CA73" i="121" s="1"/>
  <c r="CA68" i="121"/>
  <c r="BE68" i="121" s="1"/>
  <c r="BT68" i="121"/>
  <c r="BM68" i="121"/>
  <c r="CA63" i="121"/>
  <c r="BE63" i="121" s="1"/>
  <c r="BT63" i="121"/>
  <c r="BM63" i="121"/>
  <c r="AY63" i="121"/>
  <c r="BM58" i="121"/>
  <c r="BM53" i="121"/>
  <c r="CA53" i="121" s="1"/>
  <c r="CA48" i="121"/>
  <c r="BE48" i="121" s="1"/>
  <c r="BT48" i="121"/>
  <c r="BM48" i="121"/>
  <c r="CA43" i="121"/>
  <c r="BE43" i="121" s="1"/>
  <c r="BT43" i="121"/>
  <c r="BM43" i="121"/>
  <c r="CA37" i="121"/>
  <c r="BT37" i="121"/>
  <c r="BM37" i="121"/>
  <c r="BT35" i="121"/>
  <c r="BM35" i="121"/>
  <c r="CA35" i="121" s="1"/>
  <c r="E6" i="121"/>
  <c r="BM103" i="120"/>
  <c r="CA103" i="120" s="1"/>
  <c r="CA98" i="120"/>
  <c r="BE98" i="120" s="1"/>
  <c r="BT98" i="120"/>
  <c r="BM98" i="120"/>
  <c r="CA93" i="120"/>
  <c r="BE93" i="120" s="1"/>
  <c r="BT93" i="120"/>
  <c r="BM93" i="120"/>
  <c r="AY93" i="120"/>
  <c r="BM88" i="120"/>
  <c r="BM83" i="120"/>
  <c r="CA83" i="120" s="1"/>
  <c r="CA78" i="120"/>
  <c r="BE78" i="120" s="1"/>
  <c r="BT78" i="120"/>
  <c r="BM78" i="120"/>
  <c r="CA73" i="120"/>
  <c r="BE73" i="120" s="1"/>
  <c r="BT73" i="120"/>
  <c r="BM73" i="120"/>
  <c r="AY73" i="120"/>
  <c r="BM68" i="120"/>
  <c r="BM63" i="120"/>
  <c r="CA63" i="120" s="1"/>
  <c r="CA58" i="120"/>
  <c r="BE58" i="120" s="1"/>
  <c r="BT58" i="120"/>
  <c r="BM58" i="120"/>
  <c r="AY58" i="120"/>
  <c r="CA53" i="120"/>
  <c r="BT53" i="120"/>
  <c r="BM53" i="120"/>
  <c r="BE53" i="120"/>
  <c r="AY53" i="120"/>
  <c r="BM48" i="120"/>
  <c r="BT43" i="120"/>
  <c r="BM43" i="120"/>
  <c r="CA43" i="120" s="1"/>
  <c r="BM37" i="120"/>
  <c r="CA35" i="120"/>
  <c r="BT35" i="120"/>
  <c r="BM35" i="120"/>
  <c r="BE33" i="120"/>
  <c r="AY33" i="120"/>
  <c r="E6" i="120"/>
  <c r="CA103" i="119"/>
  <c r="AY103" i="119" s="1"/>
  <c r="BT103" i="119"/>
  <c r="BM103" i="119"/>
  <c r="BM98" i="119"/>
  <c r="BM93" i="119"/>
  <c r="CA93" i="119" s="1"/>
  <c r="CA88" i="119"/>
  <c r="BE88" i="119" s="1"/>
  <c r="BT88" i="119"/>
  <c r="BM88" i="119"/>
  <c r="CA83" i="119"/>
  <c r="BE83" i="119" s="1"/>
  <c r="BT83" i="119"/>
  <c r="BM83" i="119"/>
  <c r="AY83" i="119"/>
  <c r="BM78" i="119"/>
  <c r="BM73" i="119"/>
  <c r="CA73" i="119" s="1"/>
  <c r="CA68" i="119"/>
  <c r="BE68" i="119" s="1"/>
  <c r="BT68" i="119"/>
  <c r="BM68" i="119"/>
  <c r="AY68" i="119"/>
  <c r="CA63" i="119"/>
  <c r="BT63" i="119"/>
  <c r="BM63" i="119"/>
  <c r="BE63" i="119"/>
  <c r="AY63" i="119"/>
  <c r="BM58" i="119"/>
  <c r="BT53" i="119"/>
  <c r="BM53" i="119"/>
  <c r="CA53" i="119" s="1"/>
  <c r="CA48" i="119"/>
  <c r="BE48" i="119" s="1"/>
  <c r="BT48" i="119"/>
  <c r="BM48" i="119"/>
  <c r="CA43" i="119"/>
  <c r="BE43" i="119" s="1"/>
  <c r="BT43" i="119"/>
  <c r="BM43" i="119"/>
  <c r="AY43" i="119"/>
  <c r="CA37" i="119"/>
  <c r="BT37" i="119"/>
  <c r="BM37" i="119"/>
  <c r="BM35" i="119"/>
  <c r="CA35" i="119" s="1"/>
  <c r="E6" i="119"/>
  <c r="BM103" i="118"/>
  <c r="CA103" i="118" s="1"/>
  <c r="CA98" i="118"/>
  <c r="BE98" i="118" s="1"/>
  <c r="BT98" i="118"/>
  <c r="BM98" i="118"/>
  <c r="AY98" i="118"/>
  <c r="CA93" i="118"/>
  <c r="BT93" i="118"/>
  <c r="BM93" i="118"/>
  <c r="BE93" i="118"/>
  <c r="AY93" i="118"/>
  <c r="BM88" i="118"/>
  <c r="BT83" i="118"/>
  <c r="BM83" i="118"/>
  <c r="CA83" i="118" s="1"/>
  <c r="CA78" i="118"/>
  <c r="BE78" i="118" s="1"/>
  <c r="BT78" i="118"/>
  <c r="BM78" i="118"/>
  <c r="CA73" i="118"/>
  <c r="BE73" i="118" s="1"/>
  <c r="BT73" i="118"/>
  <c r="BM73" i="118"/>
  <c r="AY73" i="118"/>
  <c r="BM68" i="118"/>
  <c r="BM63" i="118"/>
  <c r="CA63" i="118" s="1"/>
  <c r="CA58" i="118"/>
  <c r="BE58" i="118" s="1"/>
  <c r="BT58" i="118"/>
  <c r="BM58" i="118"/>
  <c r="CA53" i="118"/>
  <c r="AY53" i="118" s="1"/>
  <c r="BT53" i="118"/>
  <c r="BM53" i="118"/>
  <c r="BM48" i="118"/>
  <c r="BM43" i="118"/>
  <c r="CA43" i="118" s="1"/>
  <c r="BM37" i="118"/>
  <c r="CA35" i="118"/>
  <c r="BE33" i="118" s="1"/>
  <c r="BT35" i="118"/>
  <c r="BM35" i="118"/>
  <c r="AY33" i="118"/>
  <c r="E6" i="118"/>
  <c r="CA103" i="117"/>
  <c r="BT103" i="117"/>
  <c r="BM103" i="117"/>
  <c r="BE103" i="117"/>
  <c r="AY103" i="117"/>
  <c r="BM98" i="117"/>
  <c r="BT93" i="117"/>
  <c r="BM93" i="117"/>
  <c r="CA93" i="117" s="1"/>
  <c r="CA88" i="117"/>
  <c r="BE88" i="117" s="1"/>
  <c r="BT88" i="117"/>
  <c r="BM88" i="117"/>
  <c r="CA83" i="117"/>
  <c r="BE83" i="117" s="1"/>
  <c r="BT83" i="117"/>
  <c r="BM83" i="117"/>
  <c r="AY83" i="117"/>
  <c r="BM78" i="117"/>
  <c r="BM73" i="117"/>
  <c r="CA73" i="117" s="1"/>
  <c r="CA68" i="117"/>
  <c r="BE68" i="117" s="1"/>
  <c r="BT68" i="117"/>
  <c r="BM68" i="117"/>
  <c r="CA63" i="117"/>
  <c r="BE63" i="117" s="1"/>
  <c r="BT63" i="117"/>
  <c r="BM63" i="117"/>
  <c r="AY63" i="117"/>
  <c r="BM58" i="117"/>
  <c r="BM53" i="117"/>
  <c r="CA53" i="117" s="1"/>
  <c r="CA48" i="117"/>
  <c r="BE48" i="117" s="1"/>
  <c r="BT48" i="117"/>
  <c r="BM48" i="117"/>
  <c r="CA43" i="117"/>
  <c r="AY43" i="117" s="1"/>
  <c r="BT43" i="117"/>
  <c r="BM43" i="117"/>
  <c r="CA37" i="117"/>
  <c r="BT37" i="117"/>
  <c r="BM37" i="117"/>
  <c r="BT35" i="117"/>
  <c r="BM35" i="117"/>
  <c r="CA35" i="117" s="1"/>
  <c r="E6" i="117"/>
  <c r="BM103" i="116"/>
  <c r="CA103" i="116" s="1"/>
  <c r="CA98" i="116"/>
  <c r="BE98" i="116" s="1"/>
  <c r="BT98" i="116"/>
  <c r="BM98" i="116"/>
  <c r="CA93" i="116"/>
  <c r="BE93" i="116" s="1"/>
  <c r="BT93" i="116"/>
  <c r="BM93" i="116"/>
  <c r="AY93" i="116"/>
  <c r="BM88" i="116"/>
  <c r="BM83" i="116"/>
  <c r="CA83" i="116" s="1"/>
  <c r="CA78" i="116"/>
  <c r="BE78" i="116" s="1"/>
  <c r="BT78" i="116"/>
  <c r="BM78" i="116"/>
  <c r="CA73" i="116"/>
  <c r="BE73" i="116" s="1"/>
  <c r="BT73" i="116"/>
  <c r="BM73" i="116"/>
  <c r="BM68" i="116"/>
  <c r="BM63" i="116"/>
  <c r="CA63" i="116" s="1"/>
  <c r="CA58" i="116"/>
  <c r="BE58" i="116" s="1"/>
  <c r="BT58" i="116"/>
  <c r="BM58" i="116"/>
  <c r="AY58" i="116"/>
  <c r="CA53" i="116"/>
  <c r="BT53" i="116"/>
  <c r="BM53" i="116"/>
  <c r="BE53" i="116"/>
  <c r="AY53" i="116"/>
  <c r="BM48" i="116"/>
  <c r="BT43" i="116"/>
  <c r="BM43" i="116"/>
  <c r="CA43" i="116" s="1"/>
  <c r="BM37" i="116"/>
  <c r="CA35" i="116"/>
  <c r="BM35" i="116"/>
  <c r="BT35" i="116" s="1"/>
  <c r="BE33" i="116"/>
  <c r="AY33" i="116"/>
  <c r="E6" i="116"/>
  <c r="CA103" i="115"/>
  <c r="AY103" i="115" s="1"/>
  <c r="BM103" i="115"/>
  <c r="BT103" i="115" s="1"/>
  <c r="BE103" i="115"/>
  <c r="BM98" i="115"/>
  <c r="BT93" i="115"/>
  <c r="BM93" i="115"/>
  <c r="CA93" i="115" s="1"/>
  <c r="CA88" i="115"/>
  <c r="BE88" i="115" s="1"/>
  <c r="BT88" i="115"/>
  <c r="BM88" i="115"/>
  <c r="CA83" i="115"/>
  <c r="AY83" i="115" s="1"/>
  <c r="BM83" i="115"/>
  <c r="BT83" i="115" s="1"/>
  <c r="BE83" i="115"/>
  <c r="BM78" i="115"/>
  <c r="BT73" i="115"/>
  <c r="BM73" i="115"/>
  <c r="CA73" i="115" s="1"/>
  <c r="CA68" i="115"/>
  <c r="BE68" i="115" s="1"/>
  <c r="BT68" i="115"/>
  <c r="BM68" i="115"/>
  <c r="CA63" i="115"/>
  <c r="AY63" i="115" s="1"/>
  <c r="BM63" i="115"/>
  <c r="BT63" i="115" s="1"/>
  <c r="BE63" i="115"/>
  <c r="BM58" i="115"/>
  <c r="BT53" i="115"/>
  <c r="BM53" i="115"/>
  <c r="CA53" i="115" s="1"/>
  <c r="CA48" i="115"/>
  <c r="BE48" i="115" s="1"/>
  <c r="BT48" i="115"/>
  <c r="BM48" i="115"/>
  <c r="CA43" i="115"/>
  <c r="AY43" i="115" s="1"/>
  <c r="BM43" i="115"/>
  <c r="BT43" i="115" s="1"/>
  <c r="BE43" i="115"/>
  <c r="CA37" i="115"/>
  <c r="BT37" i="115"/>
  <c r="BM37" i="115"/>
  <c r="BM35" i="115"/>
  <c r="CA35" i="115" s="1"/>
  <c r="BE33" i="115"/>
  <c r="AY33" i="115"/>
  <c r="E6" i="115"/>
  <c r="CA103" i="114"/>
  <c r="BE103" i="114" s="1"/>
  <c r="BM103" i="114"/>
  <c r="BT103" i="114" s="1"/>
  <c r="BM98" i="114"/>
  <c r="CA98" i="114" s="1"/>
  <c r="BM93" i="114"/>
  <c r="BT93" i="114" s="1"/>
  <c r="CA88" i="114"/>
  <c r="BE88" i="114" s="1"/>
  <c r="BT88" i="114"/>
  <c r="BM88" i="114"/>
  <c r="AY88" i="114"/>
  <c r="CA83" i="114"/>
  <c r="BE83" i="114" s="1"/>
  <c r="BM83" i="114"/>
  <c r="BT83" i="114" s="1"/>
  <c r="BM78" i="114"/>
  <c r="CA78" i="114" s="1"/>
  <c r="BM73" i="114"/>
  <c r="CA73" i="114" s="1"/>
  <c r="CA68" i="114"/>
  <c r="AY68" i="114" s="1"/>
  <c r="BT68" i="114"/>
  <c r="BM68" i="114"/>
  <c r="CA63" i="114"/>
  <c r="BE63" i="114" s="1"/>
  <c r="BM63" i="114"/>
  <c r="BT63" i="114" s="1"/>
  <c r="BM58" i="114"/>
  <c r="CA58" i="114" s="1"/>
  <c r="BM53" i="114"/>
  <c r="BT53" i="114" s="1"/>
  <c r="CA48" i="114"/>
  <c r="BE48" i="114" s="1"/>
  <c r="BT48" i="114"/>
  <c r="BM48" i="114"/>
  <c r="CA43" i="114"/>
  <c r="BE43" i="114" s="1"/>
  <c r="BM43" i="114"/>
  <c r="BT43" i="114" s="1"/>
  <c r="CA37" i="114"/>
  <c r="BE38" i="114" s="1"/>
  <c r="BT37" i="114"/>
  <c r="BM37" i="114"/>
  <c r="BM35" i="114"/>
  <c r="BT35" i="114" s="1"/>
  <c r="E6" i="114"/>
  <c r="CA103" i="113"/>
  <c r="BE103" i="113" s="1"/>
  <c r="BM103" i="113"/>
  <c r="BT103" i="113" s="1"/>
  <c r="CA98" i="113"/>
  <c r="AY98" i="113" s="1"/>
  <c r="BT98" i="113"/>
  <c r="BM98" i="113"/>
  <c r="BM93" i="113"/>
  <c r="BT93" i="113" s="1"/>
  <c r="BM88" i="113"/>
  <c r="CA88" i="113" s="1"/>
  <c r="AY88" i="113" s="1"/>
  <c r="BE88" i="113"/>
  <c r="CA83" i="113"/>
  <c r="BE83" i="113" s="1"/>
  <c r="BM83" i="113"/>
  <c r="BT83" i="113" s="1"/>
  <c r="CA78" i="113"/>
  <c r="AY78" i="113" s="1"/>
  <c r="BT78" i="113"/>
  <c r="BM78" i="113"/>
  <c r="BM73" i="113"/>
  <c r="BT73" i="113" s="1"/>
  <c r="BM68" i="113"/>
  <c r="CA68" i="113" s="1"/>
  <c r="AY68" i="113" s="1"/>
  <c r="BE68" i="113"/>
  <c r="CA63" i="113"/>
  <c r="BE63" i="113" s="1"/>
  <c r="BM63" i="113"/>
  <c r="BT63" i="113" s="1"/>
  <c r="CA58" i="113"/>
  <c r="BE58" i="113" s="1"/>
  <c r="BT58" i="113"/>
  <c r="BM58" i="113"/>
  <c r="BM53" i="113"/>
  <c r="BT53" i="113" s="1"/>
  <c r="BM48" i="113"/>
  <c r="CA48" i="113" s="1"/>
  <c r="AY48" i="113" s="1"/>
  <c r="BE48" i="113"/>
  <c r="CA43" i="113"/>
  <c r="BE43" i="113" s="1"/>
  <c r="BM43" i="113"/>
  <c r="BT43" i="113" s="1"/>
  <c r="BE38" i="113"/>
  <c r="BM37" i="113"/>
  <c r="CA37" i="113" s="1"/>
  <c r="AY38" i="113" s="1"/>
  <c r="CA35" i="113"/>
  <c r="BE33" i="113" s="1"/>
  <c r="BM35" i="113"/>
  <c r="BT35" i="113" s="1"/>
  <c r="E6" i="113"/>
  <c r="BM103" i="112"/>
  <c r="BT103" i="112" s="1"/>
  <c r="BM98" i="112"/>
  <c r="CA98" i="112" s="1"/>
  <c r="AY98" i="112" s="1"/>
  <c r="BE98" i="112"/>
  <c r="BM93" i="112"/>
  <c r="CA93" i="112" s="1"/>
  <c r="CA88" i="112"/>
  <c r="BT88" i="112"/>
  <c r="BM88" i="112"/>
  <c r="BE88" i="112"/>
  <c r="AY88" i="112"/>
  <c r="BM83" i="112"/>
  <c r="BT83" i="112" s="1"/>
  <c r="BM78" i="112"/>
  <c r="CA78" i="112" s="1"/>
  <c r="AY78" i="112" s="1"/>
  <c r="BE78" i="112"/>
  <c r="BM73" i="112"/>
  <c r="CA73" i="112" s="1"/>
  <c r="CA68" i="112"/>
  <c r="BT68" i="112"/>
  <c r="BM68" i="112"/>
  <c r="BE68" i="112"/>
  <c r="AY68" i="112"/>
  <c r="BM63" i="112"/>
  <c r="BT63" i="112" s="1"/>
  <c r="BM58" i="112"/>
  <c r="CA58" i="112" s="1"/>
  <c r="AY58" i="112" s="1"/>
  <c r="BE58" i="112"/>
  <c r="BM53" i="112"/>
  <c r="CA53" i="112" s="1"/>
  <c r="CA48" i="112"/>
  <c r="BT48" i="112"/>
  <c r="BM48" i="112"/>
  <c r="BE48" i="112"/>
  <c r="AY48" i="112"/>
  <c r="BM43" i="112"/>
  <c r="BT43" i="112" s="1"/>
  <c r="CA37" i="112"/>
  <c r="BE38" i="112" s="1"/>
  <c r="BT37" i="112"/>
  <c r="BM37" i="112"/>
  <c r="BM35" i="112"/>
  <c r="CA35" i="112" s="1"/>
  <c r="E6" i="112"/>
  <c r="BM103" i="111"/>
  <c r="CA103" i="111" s="1"/>
  <c r="CA98" i="111"/>
  <c r="BT98" i="111"/>
  <c r="BM98" i="111"/>
  <c r="BE98" i="111"/>
  <c r="AY98" i="111"/>
  <c r="BM93" i="111"/>
  <c r="BT93" i="111" s="1"/>
  <c r="CA88" i="111"/>
  <c r="BE88" i="111" s="1"/>
  <c r="BT88" i="111"/>
  <c r="BM88" i="111"/>
  <c r="CA83" i="111"/>
  <c r="BE83" i="111" s="1"/>
  <c r="BM83" i="111"/>
  <c r="BT83" i="111" s="1"/>
  <c r="BM78" i="111"/>
  <c r="CA78" i="111" s="1"/>
  <c r="BM73" i="111"/>
  <c r="CA73" i="111" s="1"/>
  <c r="CA68" i="111"/>
  <c r="BE68" i="111" s="1"/>
  <c r="BT68" i="111"/>
  <c r="BM68" i="111"/>
  <c r="CA63" i="111"/>
  <c r="BE63" i="111" s="1"/>
  <c r="BM63" i="111"/>
  <c r="BT63" i="111" s="1"/>
  <c r="BM58" i="111"/>
  <c r="CA58" i="111" s="1"/>
  <c r="BM53" i="111"/>
  <c r="CA53" i="111" s="1"/>
  <c r="CA48" i="111"/>
  <c r="BE48" i="111" s="1"/>
  <c r="BT48" i="111"/>
  <c r="BM48" i="111"/>
  <c r="CA43" i="111"/>
  <c r="BE43" i="111" s="1"/>
  <c r="BM43" i="111"/>
  <c r="BT43" i="111" s="1"/>
  <c r="AY43" i="111"/>
  <c r="CA37" i="111"/>
  <c r="BE38" i="111" s="1"/>
  <c r="BT37" i="111"/>
  <c r="BM37" i="111"/>
  <c r="BM35" i="111"/>
  <c r="BT35" i="111" s="1"/>
  <c r="E6" i="111"/>
  <c r="BM103" i="110"/>
  <c r="CA103" i="110" s="1"/>
  <c r="CA98" i="110"/>
  <c r="BE98" i="110" s="1"/>
  <c r="BT98" i="110"/>
  <c r="BM98" i="110"/>
  <c r="AY98" i="110"/>
  <c r="CA93" i="110"/>
  <c r="AY93" i="110" s="1"/>
  <c r="BM93" i="110"/>
  <c r="BT93" i="110" s="1"/>
  <c r="BM88" i="110"/>
  <c r="CA88" i="110" s="1"/>
  <c r="BM83" i="110"/>
  <c r="CA83" i="110" s="1"/>
  <c r="CA78" i="110"/>
  <c r="BE78" i="110" s="1"/>
  <c r="BT78" i="110"/>
  <c r="BM78" i="110"/>
  <c r="CA73" i="110"/>
  <c r="BE73" i="110" s="1"/>
  <c r="BM73" i="110"/>
  <c r="BT73" i="110" s="1"/>
  <c r="BM68" i="110"/>
  <c r="CA68" i="110" s="1"/>
  <c r="BM63" i="110"/>
  <c r="CA63" i="110" s="1"/>
  <c r="CA58" i="110"/>
  <c r="BE58" i="110" s="1"/>
  <c r="BT58" i="110"/>
  <c r="BM58" i="110"/>
  <c r="CA53" i="110"/>
  <c r="BE53" i="110" s="1"/>
  <c r="BM53" i="110"/>
  <c r="BT53" i="110" s="1"/>
  <c r="AY53" i="110"/>
  <c r="BM48" i="110"/>
  <c r="CA48" i="110" s="1"/>
  <c r="BM43" i="110"/>
  <c r="CA43" i="110" s="1"/>
  <c r="BM37" i="110"/>
  <c r="CA37" i="110" s="1"/>
  <c r="CA35" i="110"/>
  <c r="BE33" i="110" s="1"/>
  <c r="BM35" i="110"/>
  <c r="BT35" i="110" s="1"/>
  <c r="E6" i="110"/>
  <c r="BM103" i="109"/>
  <c r="CA103" i="109" s="1"/>
  <c r="AY103" i="109" s="1"/>
  <c r="BM98" i="109"/>
  <c r="CA93" i="109"/>
  <c r="BE93" i="109" s="1"/>
  <c r="BT93" i="109"/>
  <c r="BM93" i="109"/>
  <c r="AY93" i="109"/>
  <c r="CA88" i="109"/>
  <c r="BE88" i="109" s="1"/>
  <c r="BT88" i="109"/>
  <c r="BM88" i="109"/>
  <c r="BM83" i="109"/>
  <c r="CA83" i="109" s="1"/>
  <c r="AY83" i="109" s="1"/>
  <c r="BM78" i="109"/>
  <c r="CA73" i="109"/>
  <c r="BE73" i="109" s="1"/>
  <c r="BT73" i="109"/>
  <c r="BM73" i="109"/>
  <c r="AY73" i="109"/>
  <c r="CA68" i="109"/>
  <c r="BE68" i="109" s="1"/>
  <c r="BT68" i="109"/>
  <c r="BM68" i="109"/>
  <c r="BM63" i="109"/>
  <c r="CA63" i="109" s="1"/>
  <c r="AY63" i="109" s="1"/>
  <c r="BE63" i="109"/>
  <c r="BM58" i="109"/>
  <c r="CA53" i="109"/>
  <c r="BE53" i="109" s="1"/>
  <c r="BT53" i="109"/>
  <c r="BM53" i="109"/>
  <c r="AY53" i="109"/>
  <c r="CA48" i="109"/>
  <c r="BE48" i="109" s="1"/>
  <c r="BT48" i="109"/>
  <c r="BM48" i="109"/>
  <c r="AY48" i="109"/>
  <c r="BM43" i="109"/>
  <c r="CA43" i="109" s="1"/>
  <c r="AY43" i="109" s="1"/>
  <c r="BE43" i="109"/>
  <c r="CA37" i="109"/>
  <c r="BT37" i="109"/>
  <c r="BM37" i="109"/>
  <c r="CA35" i="109"/>
  <c r="BE33" i="109" s="1"/>
  <c r="BT35" i="109"/>
  <c r="BM35" i="109"/>
  <c r="AY33" i="109"/>
  <c r="E6" i="109"/>
  <c r="CA103" i="108"/>
  <c r="BE103" i="108" s="1"/>
  <c r="BT103" i="108"/>
  <c r="BM103" i="108"/>
  <c r="AY103" i="108"/>
  <c r="CA98" i="108"/>
  <c r="BE98" i="108" s="1"/>
  <c r="BM98" i="108"/>
  <c r="BT98" i="108" s="1"/>
  <c r="AY98" i="108"/>
  <c r="BM93" i="108"/>
  <c r="CA93" i="108" s="1"/>
  <c r="AY93" i="108" s="1"/>
  <c r="BM88" i="108"/>
  <c r="CA83" i="108"/>
  <c r="BE83" i="108" s="1"/>
  <c r="BT83" i="108"/>
  <c r="BM83" i="108"/>
  <c r="AY83" i="108"/>
  <c r="CA78" i="108"/>
  <c r="BE78" i="108" s="1"/>
  <c r="BM78" i="108"/>
  <c r="BT78" i="108" s="1"/>
  <c r="BM73" i="108"/>
  <c r="CA73" i="108" s="1"/>
  <c r="AY73" i="108" s="1"/>
  <c r="BE73" i="108"/>
  <c r="BM68" i="108"/>
  <c r="CA63" i="108"/>
  <c r="BE63" i="108" s="1"/>
  <c r="BT63" i="108"/>
  <c r="BM63" i="108"/>
  <c r="AY63" i="108"/>
  <c r="CA58" i="108"/>
  <c r="BE58" i="108" s="1"/>
  <c r="BM58" i="108"/>
  <c r="BT58" i="108" s="1"/>
  <c r="AY58" i="108"/>
  <c r="BM53" i="108"/>
  <c r="CA53" i="108" s="1"/>
  <c r="AY53" i="108" s="1"/>
  <c r="BM48" i="108"/>
  <c r="CA43" i="108"/>
  <c r="BE43" i="108" s="1"/>
  <c r="BT43" i="108"/>
  <c r="BM43" i="108"/>
  <c r="AY43" i="108"/>
  <c r="BM37" i="108"/>
  <c r="BM35" i="108"/>
  <c r="CA35" i="108" s="1"/>
  <c r="AY33" i="108" s="1"/>
  <c r="BE33" i="108"/>
  <c r="E6" i="108"/>
  <c r="BM103" i="107"/>
  <c r="CA103" i="107" s="1"/>
  <c r="AY103" i="107" s="1"/>
  <c r="BM98" i="107"/>
  <c r="CA93" i="107"/>
  <c r="BE93" i="107" s="1"/>
  <c r="BT93" i="107"/>
  <c r="BM93" i="107"/>
  <c r="AY93" i="107"/>
  <c r="CA88" i="107"/>
  <c r="BE88" i="107" s="1"/>
  <c r="BT88" i="107"/>
  <c r="BM88" i="107"/>
  <c r="BM83" i="107"/>
  <c r="CA83" i="107" s="1"/>
  <c r="AY83" i="107" s="1"/>
  <c r="BE83" i="107"/>
  <c r="BM78" i="107"/>
  <c r="CA73" i="107"/>
  <c r="BE73" i="107" s="1"/>
  <c r="BT73" i="107"/>
  <c r="BM73" i="107"/>
  <c r="AY73" i="107"/>
  <c r="CA68" i="107"/>
  <c r="BE68" i="107" s="1"/>
  <c r="BT68" i="107"/>
  <c r="BM68" i="107"/>
  <c r="BM63" i="107"/>
  <c r="CA63" i="107" s="1"/>
  <c r="AY63" i="107" s="1"/>
  <c r="BE63" i="107"/>
  <c r="BM58" i="107"/>
  <c r="CA53" i="107"/>
  <c r="BE53" i="107" s="1"/>
  <c r="BT53" i="107"/>
  <c r="BM53" i="107"/>
  <c r="AY53" i="107"/>
  <c r="CA48" i="107"/>
  <c r="BE48" i="107" s="1"/>
  <c r="BT48" i="107"/>
  <c r="BM48" i="107"/>
  <c r="AY48" i="107"/>
  <c r="BM43" i="107"/>
  <c r="CA43" i="107" s="1"/>
  <c r="AY43" i="107" s="1"/>
  <c r="BE43" i="107"/>
  <c r="CA37" i="107"/>
  <c r="BT37" i="107"/>
  <c r="BM37" i="107"/>
  <c r="CA35" i="107"/>
  <c r="BE33" i="107" s="1"/>
  <c r="BT35" i="107"/>
  <c r="BM35" i="107"/>
  <c r="AY33" i="107"/>
  <c r="E6" i="107"/>
  <c r="CA103" i="106"/>
  <c r="BE103" i="106" s="1"/>
  <c r="BT103" i="106"/>
  <c r="BM103" i="106"/>
  <c r="AY103" i="106"/>
  <c r="CA98" i="106"/>
  <c r="BE98" i="106" s="1"/>
  <c r="BT98" i="106"/>
  <c r="BM98" i="106"/>
  <c r="BM93" i="106"/>
  <c r="CA93" i="106" s="1"/>
  <c r="AY93" i="106" s="1"/>
  <c r="BM88" i="106"/>
  <c r="CA83" i="106"/>
  <c r="BE83" i="106" s="1"/>
  <c r="BT83" i="106"/>
  <c r="BM83" i="106"/>
  <c r="AY83" i="106"/>
  <c r="CA78" i="106"/>
  <c r="BE78" i="106" s="1"/>
  <c r="BT78" i="106"/>
  <c r="BM78" i="106"/>
  <c r="BM73" i="106"/>
  <c r="CA73" i="106" s="1"/>
  <c r="AY73" i="106" s="1"/>
  <c r="BE73" i="106"/>
  <c r="BM68" i="106"/>
  <c r="CA63" i="106"/>
  <c r="BE63" i="106" s="1"/>
  <c r="BT63" i="106"/>
  <c r="BM63" i="106"/>
  <c r="AY63" i="106"/>
  <c r="CA58" i="106"/>
  <c r="BE58" i="106" s="1"/>
  <c r="BT58" i="106"/>
  <c r="BM58" i="106"/>
  <c r="BM53" i="106"/>
  <c r="CA53" i="106" s="1"/>
  <c r="AY53" i="106" s="1"/>
  <c r="BE53" i="106"/>
  <c r="BM48" i="106"/>
  <c r="CA43" i="106"/>
  <c r="BE43" i="106" s="1"/>
  <c r="BT43" i="106"/>
  <c r="BM43" i="106"/>
  <c r="AY43" i="106"/>
  <c r="BM37" i="106"/>
  <c r="BM35" i="106"/>
  <c r="CA35" i="106" s="1"/>
  <c r="AY33" i="106" s="1"/>
  <c r="BE33" i="106"/>
  <c r="E6" i="106"/>
  <c r="BM103" i="105"/>
  <c r="CA103" i="105" s="1"/>
  <c r="AY103" i="105" s="1"/>
  <c r="BE103" i="105"/>
  <c r="BM98" i="105"/>
  <c r="CA93" i="105"/>
  <c r="BE93" i="105" s="1"/>
  <c r="BT93" i="105"/>
  <c r="BM93" i="105"/>
  <c r="AY93" i="105"/>
  <c r="CA88" i="105"/>
  <c r="BE88" i="105" s="1"/>
  <c r="BT88" i="105"/>
  <c r="BM88" i="105"/>
  <c r="AY88" i="105"/>
  <c r="BM83" i="105"/>
  <c r="CA83" i="105" s="1"/>
  <c r="AY83" i="105" s="1"/>
  <c r="BM78" i="105"/>
  <c r="CA73" i="105"/>
  <c r="BE73" i="105" s="1"/>
  <c r="BT73" i="105"/>
  <c r="BM73" i="105"/>
  <c r="AY73" i="105"/>
  <c r="CA68" i="105"/>
  <c r="BE68" i="105" s="1"/>
  <c r="BT68" i="105"/>
  <c r="BM68" i="105"/>
  <c r="BM63" i="105"/>
  <c r="CA63" i="105" s="1"/>
  <c r="AY63" i="105" s="1"/>
  <c r="BM58" i="105"/>
  <c r="CA53" i="105"/>
  <c r="BE53" i="105" s="1"/>
  <c r="BT53" i="105"/>
  <c r="BM53" i="105"/>
  <c r="AY53" i="105"/>
  <c r="CA48" i="105"/>
  <c r="BE48" i="105" s="1"/>
  <c r="BT48" i="105"/>
  <c r="BM48" i="105"/>
  <c r="BM43" i="105"/>
  <c r="CA43" i="105" s="1"/>
  <c r="AY43" i="105" s="1"/>
  <c r="BE43" i="105"/>
  <c r="CA37" i="105"/>
  <c r="BT37" i="105"/>
  <c r="BM37" i="105"/>
  <c r="CA35" i="105"/>
  <c r="BE33" i="105" s="1"/>
  <c r="BT35" i="105"/>
  <c r="BM35" i="105"/>
  <c r="AY33" i="105"/>
  <c r="E6" i="105"/>
  <c r="CA103" i="104"/>
  <c r="BE103" i="104" s="1"/>
  <c r="BT103" i="104"/>
  <c r="BM103" i="104"/>
  <c r="AY103" i="104"/>
  <c r="CA98" i="104"/>
  <c r="BE98" i="104" s="1"/>
  <c r="BT98" i="104"/>
  <c r="BM98" i="104"/>
  <c r="AY98" i="104"/>
  <c r="BM93" i="104"/>
  <c r="CA93" i="104" s="1"/>
  <c r="AY93" i="104" s="1"/>
  <c r="BE93" i="104"/>
  <c r="BM88" i="104"/>
  <c r="CA83" i="104"/>
  <c r="BE83" i="104" s="1"/>
  <c r="BT83" i="104"/>
  <c r="BM83" i="104"/>
  <c r="AY83" i="104"/>
  <c r="CA78" i="104"/>
  <c r="BM78" i="104"/>
  <c r="BT78" i="104" s="1"/>
  <c r="BE78" i="104"/>
  <c r="AY78" i="104"/>
  <c r="BM73" i="104"/>
  <c r="BM68" i="104"/>
  <c r="CA68" i="104" s="1"/>
  <c r="CA63" i="104"/>
  <c r="BT63" i="104"/>
  <c r="BM63" i="104"/>
  <c r="BE63" i="104"/>
  <c r="AY63" i="104"/>
  <c r="BM58" i="104"/>
  <c r="CA58" i="104" s="1"/>
  <c r="CA53" i="104"/>
  <c r="BE53" i="104" s="1"/>
  <c r="BT53" i="104"/>
  <c r="BM53" i="104"/>
  <c r="CA48" i="104"/>
  <c r="AY48" i="104" s="1"/>
  <c r="BM48" i="104"/>
  <c r="BT48" i="104" s="1"/>
  <c r="BM43" i="104"/>
  <c r="CA43" i="104" s="1"/>
  <c r="CA37" i="104"/>
  <c r="BE38" i="104" s="1"/>
  <c r="BM37" i="104"/>
  <c r="BT37" i="104" s="1"/>
  <c r="CA35" i="104"/>
  <c r="AY33" i="104" s="1"/>
  <c r="BT35" i="104"/>
  <c r="BM35" i="104"/>
  <c r="E6" i="104"/>
  <c r="CA103" i="103"/>
  <c r="AY103" i="103" s="1"/>
  <c r="BT103" i="103"/>
  <c r="BM103" i="103"/>
  <c r="CA98" i="103"/>
  <c r="BE98" i="103" s="1"/>
  <c r="BM98" i="103"/>
  <c r="BT98" i="103" s="1"/>
  <c r="AY98" i="103"/>
  <c r="BM93" i="103"/>
  <c r="CA93" i="103" s="1"/>
  <c r="BM88" i="103"/>
  <c r="CA88" i="103" s="1"/>
  <c r="CA83" i="103"/>
  <c r="BE83" i="103" s="1"/>
  <c r="BT83" i="103"/>
  <c r="BM83" i="103"/>
  <c r="AY83" i="103"/>
  <c r="CA78" i="103"/>
  <c r="BE78" i="103" s="1"/>
  <c r="BM78" i="103"/>
  <c r="BT78" i="103" s="1"/>
  <c r="BM73" i="103"/>
  <c r="CA73" i="103" s="1"/>
  <c r="BM68" i="103"/>
  <c r="CA68" i="103" s="1"/>
  <c r="CA63" i="103"/>
  <c r="BE63" i="103" s="1"/>
  <c r="BT63" i="103"/>
  <c r="BM63" i="103"/>
  <c r="AY63" i="103"/>
  <c r="CA58" i="103"/>
  <c r="BE58" i="103" s="1"/>
  <c r="BT58" i="103"/>
  <c r="BM58" i="103"/>
  <c r="BM53" i="103"/>
  <c r="CA53" i="103" s="1"/>
  <c r="BM48" i="103"/>
  <c r="BT48" i="103" s="1"/>
  <c r="CA43" i="103"/>
  <c r="BE43" i="103" s="1"/>
  <c r="BT43" i="103"/>
  <c r="BM43" i="103"/>
  <c r="AY43" i="103"/>
  <c r="BM37" i="103"/>
  <c r="CA37" i="103" s="1"/>
  <c r="BM35" i="103"/>
  <c r="CA35" i="103" s="1"/>
  <c r="E6" i="103"/>
  <c r="BM103" i="102"/>
  <c r="CA103" i="102" s="1"/>
  <c r="BM98" i="102"/>
  <c r="CA98" i="102" s="1"/>
  <c r="CA93" i="102"/>
  <c r="BE93" i="102" s="1"/>
  <c r="BT93" i="102"/>
  <c r="BM93" i="102"/>
  <c r="AY93" i="102"/>
  <c r="CA88" i="102"/>
  <c r="AY88" i="102" s="1"/>
  <c r="BT88" i="102"/>
  <c r="BM88" i="102"/>
  <c r="BM83" i="102"/>
  <c r="CA83" i="102" s="1"/>
  <c r="BM78" i="102"/>
  <c r="BT78" i="102" s="1"/>
  <c r="CA73" i="102"/>
  <c r="BE73" i="102" s="1"/>
  <c r="BT73" i="102"/>
  <c r="BM73" i="102"/>
  <c r="CA68" i="102"/>
  <c r="BE68" i="102" s="1"/>
  <c r="BM68" i="102"/>
  <c r="BT68" i="102" s="1"/>
  <c r="AY68" i="102"/>
  <c r="BM63" i="102"/>
  <c r="CA63" i="102" s="1"/>
  <c r="BM58" i="102"/>
  <c r="BT58" i="102" s="1"/>
  <c r="CA53" i="102"/>
  <c r="BE53" i="102" s="1"/>
  <c r="BT53" i="102"/>
  <c r="BM53" i="102"/>
  <c r="CA48" i="102"/>
  <c r="AY48" i="102" s="1"/>
  <c r="BM48" i="102"/>
  <c r="BT48" i="102" s="1"/>
  <c r="BM43" i="102"/>
  <c r="CA43" i="102" s="1"/>
  <c r="CA37" i="102"/>
  <c r="BE38" i="102" s="1"/>
  <c r="BM37" i="102"/>
  <c r="BT37" i="102" s="1"/>
  <c r="CA35" i="102"/>
  <c r="BE33" i="102" s="1"/>
  <c r="BT35" i="102"/>
  <c r="BM35" i="102"/>
  <c r="AY33" i="102"/>
  <c r="E6" i="102"/>
  <c r="BM103" i="101"/>
  <c r="CA103" i="101" s="1"/>
  <c r="BM98" i="101"/>
  <c r="CA98" i="101" s="1"/>
  <c r="CA93" i="101"/>
  <c r="BE93" i="101" s="1"/>
  <c r="BT93" i="101"/>
  <c r="BM93" i="101"/>
  <c r="AY93" i="101"/>
  <c r="CA88" i="101"/>
  <c r="BE88" i="101" s="1"/>
  <c r="BT88" i="101"/>
  <c r="BM88" i="101"/>
  <c r="AY88" i="101"/>
  <c r="BM83" i="101"/>
  <c r="CA83" i="101" s="1"/>
  <c r="BM78" i="101"/>
  <c r="CA78" i="101" s="1"/>
  <c r="CA73" i="101"/>
  <c r="BE73" i="101" s="1"/>
  <c r="BT73" i="101"/>
  <c r="BM73" i="101"/>
  <c r="AY73" i="101"/>
  <c r="CA68" i="101"/>
  <c r="AY68" i="101" s="1"/>
  <c r="BT68" i="101"/>
  <c r="BM68" i="101"/>
  <c r="BM63" i="101"/>
  <c r="CA63" i="101" s="1"/>
  <c r="BM58" i="101"/>
  <c r="CA58" i="101" s="1"/>
  <c r="CA53" i="101"/>
  <c r="BE53" i="101" s="1"/>
  <c r="BT53" i="101"/>
  <c r="BM53" i="101"/>
  <c r="AY53" i="101"/>
  <c r="CA48" i="101"/>
  <c r="BE48" i="101" s="1"/>
  <c r="BM48" i="101"/>
  <c r="BT48" i="101" s="1"/>
  <c r="AY48" i="101"/>
  <c r="BM43" i="101"/>
  <c r="CA43" i="101" s="1"/>
  <c r="CA37" i="101"/>
  <c r="BE38" i="101" s="1"/>
  <c r="BM37" i="101"/>
  <c r="BT37" i="101" s="1"/>
  <c r="CA35" i="101"/>
  <c r="BE33" i="101" s="1"/>
  <c r="BT35" i="101"/>
  <c r="BM35" i="101"/>
  <c r="AY33" i="101"/>
  <c r="E6" i="101"/>
  <c r="CA103" i="100"/>
  <c r="BT103" i="100"/>
  <c r="BM103" i="100"/>
  <c r="BE103" i="100"/>
  <c r="AY103" i="100"/>
  <c r="CA98" i="100"/>
  <c r="BE98" i="100" s="1"/>
  <c r="BM98" i="100"/>
  <c r="BT98" i="100" s="1"/>
  <c r="BT93" i="100"/>
  <c r="BM93" i="100"/>
  <c r="CA93" i="100" s="1"/>
  <c r="BM88" i="100"/>
  <c r="CA88" i="100" s="1"/>
  <c r="CA83" i="100"/>
  <c r="BT83" i="100"/>
  <c r="BM83" i="100"/>
  <c r="BE83" i="100"/>
  <c r="AY83" i="100"/>
  <c r="CA78" i="100"/>
  <c r="BE78" i="100" s="1"/>
  <c r="BM78" i="100"/>
  <c r="BT78" i="100" s="1"/>
  <c r="BT73" i="100"/>
  <c r="BM73" i="100"/>
  <c r="CA73" i="100" s="1"/>
  <c r="BM68" i="100"/>
  <c r="CA68" i="100" s="1"/>
  <c r="CA63" i="100"/>
  <c r="BT63" i="100"/>
  <c r="BM63" i="100"/>
  <c r="BE63" i="100"/>
  <c r="AY63" i="100"/>
  <c r="CA58" i="100"/>
  <c r="BE58" i="100" s="1"/>
  <c r="BM58" i="100"/>
  <c r="BT58" i="100" s="1"/>
  <c r="BT53" i="100"/>
  <c r="BM53" i="100"/>
  <c r="CA53" i="100" s="1"/>
  <c r="BM48" i="100"/>
  <c r="CA48" i="100" s="1"/>
  <c r="CA43" i="100"/>
  <c r="BT43" i="100"/>
  <c r="BM43" i="100"/>
  <c r="BE43" i="100"/>
  <c r="AY43" i="100"/>
  <c r="BM37" i="100"/>
  <c r="CA37" i="100" s="1"/>
  <c r="BM35" i="100"/>
  <c r="CA35" i="100" s="1"/>
  <c r="E6" i="100"/>
  <c r="BM103" i="99"/>
  <c r="CA103" i="99" s="1"/>
  <c r="BM98" i="99"/>
  <c r="CA98" i="99" s="1"/>
  <c r="CA93" i="99"/>
  <c r="BE93" i="99" s="1"/>
  <c r="BT93" i="99"/>
  <c r="BM93" i="99"/>
  <c r="AY93" i="99"/>
  <c r="CA88" i="99"/>
  <c r="AY88" i="99" s="1"/>
  <c r="BM88" i="99"/>
  <c r="BT88" i="99" s="1"/>
  <c r="BM83" i="99"/>
  <c r="CA83" i="99" s="1"/>
  <c r="BM78" i="99"/>
  <c r="CA78" i="99" s="1"/>
  <c r="CA73" i="99"/>
  <c r="BE73" i="99" s="1"/>
  <c r="BT73" i="99"/>
  <c r="BM73" i="99"/>
  <c r="AY73" i="99"/>
  <c r="CA68" i="99"/>
  <c r="BE68" i="99" s="1"/>
  <c r="BM68" i="99"/>
  <c r="BT68" i="99" s="1"/>
  <c r="AY68" i="99"/>
  <c r="BM63" i="99"/>
  <c r="CA63" i="99" s="1"/>
  <c r="BM58" i="99"/>
  <c r="CA58" i="99" s="1"/>
  <c r="CA53" i="99"/>
  <c r="BE53" i="99" s="1"/>
  <c r="BT53" i="99"/>
  <c r="BM53" i="99"/>
  <c r="AY53" i="99"/>
  <c r="CA48" i="99"/>
  <c r="AY48" i="99" s="1"/>
  <c r="BM48" i="99"/>
  <c r="BT48" i="99" s="1"/>
  <c r="BM43" i="99"/>
  <c r="CA43" i="99" s="1"/>
  <c r="CA37" i="99"/>
  <c r="BE38" i="99" s="1"/>
  <c r="BM37" i="99"/>
  <c r="BT37" i="99" s="1"/>
  <c r="CA35" i="99"/>
  <c r="BE33" i="99" s="1"/>
  <c r="BT35" i="99"/>
  <c r="BM35" i="99"/>
  <c r="AY33" i="99"/>
  <c r="E6" i="99"/>
  <c r="CA103" i="98"/>
  <c r="BE103" i="98" s="1"/>
  <c r="BT103" i="98"/>
  <c r="BM103" i="98"/>
  <c r="AY103" i="98"/>
  <c r="CA98" i="98"/>
  <c r="BE98" i="98" s="1"/>
  <c r="BT98" i="98"/>
  <c r="BM98" i="98"/>
  <c r="BM93" i="98"/>
  <c r="CA93" i="98" s="1"/>
  <c r="BM88" i="98"/>
  <c r="CA88" i="98" s="1"/>
  <c r="CA83" i="98"/>
  <c r="BE83" i="98" s="1"/>
  <c r="BT83" i="98"/>
  <c r="BM83" i="98"/>
  <c r="AY83" i="98"/>
  <c r="CA78" i="98"/>
  <c r="AY78" i="98" s="1"/>
  <c r="BT78" i="98"/>
  <c r="BM78" i="98"/>
  <c r="BM73" i="98"/>
  <c r="CA73" i="98" s="1"/>
  <c r="BM68" i="98"/>
  <c r="CA68" i="98" s="1"/>
  <c r="CA63" i="98"/>
  <c r="BE63" i="98" s="1"/>
  <c r="BT63" i="98"/>
  <c r="BM63" i="98"/>
  <c r="AY63" i="98"/>
  <c r="CA58" i="98"/>
  <c r="BE58" i="98" s="1"/>
  <c r="BT58" i="98"/>
  <c r="BM58" i="98"/>
  <c r="AY58" i="98"/>
  <c r="BM53" i="98"/>
  <c r="CA53" i="98" s="1"/>
  <c r="BM48" i="98"/>
  <c r="CA48" i="98" s="1"/>
  <c r="CA43" i="98"/>
  <c r="BE43" i="98" s="1"/>
  <c r="BT43" i="98"/>
  <c r="BM43" i="98"/>
  <c r="AY43" i="98"/>
  <c r="BM37" i="98"/>
  <c r="CA37" i="98" s="1"/>
  <c r="BM35" i="98"/>
  <c r="CA35" i="98" s="1"/>
  <c r="E6" i="98"/>
  <c r="BM103" i="97"/>
  <c r="CA103" i="97" s="1"/>
  <c r="BM98" i="97"/>
  <c r="BT98" i="97" s="1"/>
  <c r="CA93" i="97"/>
  <c r="BE93" i="97" s="1"/>
  <c r="BT93" i="97"/>
  <c r="BM93" i="97"/>
  <c r="CA88" i="97"/>
  <c r="BE88" i="97" s="1"/>
  <c r="BT88" i="97"/>
  <c r="BM88" i="97"/>
  <c r="AY88" i="97"/>
  <c r="BM83" i="97"/>
  <c r="CA83" i="97" s="1"/>
  <c r="BM78" i="97"/>
  <c r="CA78" i="97" s="1"/>
  <c r="CA73" i="97"/>
  <c r="AY73" i="97" s="1"/>
  <c r="BT73" i="97"/>
  <c r="BM73" i="97"/>
  <c r="CA68" i="97"/>
  <c r="BE68" i="97" s="1"/>
  <c r="BT68" i="97"/>
  <c r="BM68" i="97"/>
  <c r="BM63" i="97"/>
  <c r="CA63" i="97" s="1"/>
  <c r="BM58" i="97"/>
  <c r="BT58" i="97" s="1"/>
  <c r="CA53" i="97"/>
  <c r="BE53" i="97" s="1"/>
  <c r="BT53" i="97"/>
  <c r="BM53" i="97"/>
  <c r="CA48" i="97"/>
  <c r="BE48" i="97" s="1"/>
  <c r="BT48" i="97"/>
  <c r="BM48" i="97"/>
  <c r="BM43" i="97"/>
  <c r="CA43" i="97" s="1"/>
  <c r="CA37" i="97"/>
  <c r="BE38" i="97" s="1"/>
  <c r="BT37" i="97"/>
  <c r="BM37" i="97"/>
  <c r="CA35" i="97"/>
  <c r="AY33" i="97" s="1"/>
  <c r="BT35" i="97"/>
  <c r="BM35" i="97"/>
  <c r="E6" i="97"/>
  <c r="CA103" i="96"/>
  <c r="BE103" i="96" s="1"/>
  <c r="BT103" i="96"/>
  <c r="BM103" i="96"/>
  <c r="CA98" i="96"/>
  <c r="AY98" i="96" s="1"/>
  <c r="BM98" i="96"/>
  <c r="BT98" i="96" s="1"/>
  <c r="BM93" i="96"/>
  <c r="CA93" i="96" s="1"/>
  <c r="BM88" i="96"/>
  <c r="CA88" i="96" s="1"/>
  <c r="CA83" i="96"/>
  <c r="AY83" i="96" s="1"/>
  <c r="BT83" i="96"/>
  <c r="BM83" i="96"/>
  <c r="CA78" i="96"/>
  <c r="BE78" i="96" s="1"/>
  <c r="BM78" i="96"/>
  <c r="BT78" i="96" s="1"/>
  <c r="BM73" i="96"/>
  <c r="CA73" i="96" s="1"/>
  <c r="BM68" i="96"/>
  <c r="CA68" i="96" s="1"/>
  <c r="CA63" i="96"/>
  <c r="BE63" i="96" s="1"/>
  <c r="BT63" i="96"/>
  <c r="BM63" i="96"/>
  <c r="AY63" i="96"/>
  <c r="CA58" i="96"/>
  <c r="BE58" i="96" s="1"/>
  <c r="BM58" i="96"/>
  <c r="BT58" i="96" s="1"/>
  <c r="BM53" i="96"/>
  <c r="CA53" i="96" s="1"/>
  <c r="BM48" i="96"/>
  <c r="CA48" i="96" s="1"/>
  <c r="CA43" i="96"/>
  <c r="AY43" i="96" s="1"/>
  <c r="BT43" i="96"/>
  <c r="BM43" i="96"/>
  <c r="BM37" i="96"/>
  <c r="BT37" i="96" s="1"/>
  <c r="BM35" i="96"/>
  <c r="CA35" i="96" s="1"/>
  <c r="E6" i="96"/>
  <c r="BM103" i="95"/>
  <c r="CA103" i="95" s="1"/>
  <c r="BM98" i="95"/>
  <c r="CA98" i="95" s="1"/>
  <c r="BT93" i="95"/>
  <c r="BM93" i="95"/>
  <c r="CA93" i="95" s="1"/>
  <c r="CA88" i="95"/>
  <c r="BE88" i="95" s="1"/>
  <c r="BT88" i="95"/>
  <c r="BM88" i="95"/>
  <c r="AY88" i="95"/>
  <c r="CA83" i="95"/>
  <c r="BM83" i="95"/>
  <c r="BT83" i="95" s="1"/>
  <c r="BE83" i="95"/>
  <c r="AY83" i="95"/>
  <c r="BM78" i="95"/>
  <c r="CA78" i="95" s="1"/>
  <c r="BT73" i="95"/>
  <c r="BM73" i="95"/>
  <c r="CA73" i="95" s="1"/>
  <c r="CA68" i="95"/>
  <c r="BE68" i="95" s="1"/>
  <c r="BT68" i="95"/>
  <c r="BM68" i="95"/>
  <c r="AY68" i="95"/>
  <c r="CA63" i="95"/>
  <c r="BM63" i="95"/>
  <c r="BT63" i="95" s="1"/>
  <c r="BE63" i="95"/>
  <c r="AY63" i="95"/>
  <c r="BM58" i="95"/>
  <c r="CA58" i="95" s="1"/>
  <c r="BT53" i="95"/>
  <c r="BM53" i="95"/>
  <c r="CA53" i="95" s="1"/>
  <c r="CA48" i="95"/>
  <c r="AY48" i="95" s="1"/>
  <c r="BT48" i="95"/>
  <c r="BM48" i="95"/>
  <c r="CA43" i="95"/>
  <c r="BM43" i="95"/>
  <c r="BT43" i="95" s="1"/>
  <c r="BE43" i="95"/>
  <c r="AY43" i="95"/>
  <c r="CA37" i="95"/>
  <c r="BE38" i="95" s="1"/>
  <c r="BT37" i="95"/>
  <c r="BM37" i="95"/>
  <c r="BT35" i="95"/>
  <c r="BM35" i="95"/>
  <c r="CA35" i="95" s="1"/>
  <c r="E6" i="95"/>
  <c r="C5" i="3"/>
  <c r="C3" i="3"/>
  <c r="C2" i="3"/>
  <c r="BT93" i="135" l="1"/>
  <c r="CA93" i="135"/>
  <c r="AY103" i="139"/>
  <c r="BE103" i="139"/>
  <c r="BE38" i="143"/>
  <c r="AY38" i="143"/>
  <c r="CA48" i="134"/>
  <c r="BT48" i="134"/>
  <c r="BE103" i="134"/>
  <c r="AY103" i="134"/>
  <c r="BE63" i="135"/>
  <c r="AY68" i="135"/>
  <c r="BT63" i="136"/>
  <c r="CA63" i="136"/>
  <c r="AY83" i="137"/>
  <c r="CA68" i="140"/>
  <c r="BT68" i="140"/>
  <c r="AY93" i="142"/>
  <c r="BE93" i="142"/>
  <c r="BE43" i="134"/>
  <c r="AY43" i="134"/>
  <c r="CA68" i="134"/>
  <c r="BT68" i="134"/>
  <c r="BT103" i="134"/>
  <c r="BE33" i="135"/>
  <c r="AY33" i="135"/>
  <c r="BE38" i="135"/>
  <c r="AY38" i="135"/>
  <c r="CA43" i="136"/>
  <c r="BT43" i="136"/>
  <c r="CA103" i="136"/>
  <c r="BT103" i="136"/>
  <c r="CA73" i="137"/>
  <c r="BT73" i="137"/>
  <c r="AY38" i="138"/>
  <c r="AY53" i="138"/>
  <c r="AY103" i="141"/>
  <c r="BE103" i="141"/>
  <c r="AY83" i="143"/>
  <c r="BE83" i="143"/>
  <c r="BE83" i="134"/>
  <c r="AY83" i="134"/>
  <c r="BE53" i="135"/>
  <c r="AY53" i="135"/>
  <c r="CA83" i="136"/>
  <c r="BT83" i="136"/>
  <c r="BT53" i="137"/>
  <c r="CA53" i="137"/>
  <c r="AY43" i="139"/>
  <c r="BE43" i="139"/>
  <c r="BT83" i="134"/>
  <c r="AY98" i="134"/>
  <c r="BT53" i="135"/>
  <c r="BT73" i="135"/>
  <c r="CA73" i="135"/>
  <c r="AY38" i="136"/>
  <c r="AY53" i="136"/>
  <c r="BT35" i="137"/>
  <c r="CA35" i="137"/>
  <c r="AY43" i="137"/>
  <c r="CA93" i="137"/>
  <c r="BT93" i="137"/>
  <c r="AY33" i="138"/>
  <c r="AY53" i="140"/>
  <c r="BE53" i="140"/>
  <c r="BE48" i="141"/>
  <c r="AY48" i="141"/>
  <c r="CA37" i="142"/>
  <c r="BT37" i="142"/>
  <c r="BE88" i="143"/>
  <c r="AY88" i="143"/>
  <c r="CA37" i="134"/>
  <c r="BT37" i="134"/>
  <c r="BT43" i="134"/>
  <c r="AY58" i="134"/>
  <c r="BE63" i="134"/>
  <c r="AY63" i="134"/>
  <c r="CA88" i="134"/>
  <c r="BT88" i="134"/>
  <c r="BT35" i="135"/>
  <c r="CA58" i="135"/>
  <c r="BT58" i="135"/>
  <c r="AY103" i="135"/>
  <c r="BE48" i="136"/>
  <c r="AY93" i="136"/>
  <c r="AY63" i="137"/>
  <c r="BE78" i="137"/>
  <c r="BT43" i="138"/>
  <c r="CA43" i="138"/>
  <c r="BE48" i="139"/>
  <c r="AY48" i="139"/>
  <c r="CA37" i="140"/>
  <c r="BT37" i="140"/>
  <c r="AY93" i="140"/>
  <c r="BE93" i="140"/>
  <c r="AY53" i="142"/>
  <c r="BE53" i="142"/>
  <c r="CA68" i="142"/>
  <c r="BT68" i="142"/>
  <c r="AY98" i="136"/>
  <c r="AY48" i="137"/>
  <c r="CA98" i="143"/>
  <c r="BT98" i="143"/>
  <c r="BT78" i="135"/>
  <c r="BT98" i="135"/>
  <c r="BT37" i="136"/>
  <c r="BT48" i="136"/>
  <c r="BT68" i="136"/>
  <c r="BT88" i="136"/>
  <c r="AY38" i="137"/>
  <c r="BT58" i="137"/>
  <c r="BE68" i="137"/>
  <c r="BT78" i="137"/>
  <c r="BT98" i="137"/>
  <c r="BT37" i="138"/>
  <c r="BT48" i="138"/>
  <c r="BE58" i="138"/>
  <c r="CA73" i="138"/>
  <c r="BT73" i="138"/>
  <c r="CA93" i="138"/>
  <c r="BT93" i="138"/>
  <c r="BE38" i="139"/>
  <c r="AY38" i="139"/>
  <c r="BE63" i="139"/>
  <c r="AY88" i="139"/>
  <c r="CA98" i="139"/>
  <c r="BT98" i="139"/>
  <c r="BE33" i="140"/>
  <c r="CA48" i="140"/>
  <c r="BT48" i="140"/>
  <c r="CA88" i="140"/>
  <c r="BT88" i="140"/>
  <c r="BE63" i="141"/>
  <c r="AY88" i="141"/>
  <c r="CA98" i="141"/>
  <c r="BT98" i="141"/>
  <c r="BE33" i="142"/>
  <c r="CA48" i="142"/>
  <c r="BT48" i="142"/>
  <c r="CA88" i="142"/>
  <c r="BT88" i="142"/>
  <c r="AY68" i="143"/>
  <c r="CA78" i="143"/>
  <c r="BT78" i="143"/>
  <c r="BE103" i="143"/>
  <c r="CA58" i="139"/>
  <c r="BT58" i="139"/>
  <c r="CA58" i="141"/>
  <c r="BT58" i="141"/>
  <c r="BE68" i="138"/>
  <c r="AY68" i="138"/>
  <c r="BE88" i="138"/>
  <c r="AY88" i="138"/>
  <c r="CA78" i="139"/>
  <c r="BT78" i="139"/>
  <c r="AY78" i="140"/>
  <c r="BE38" i="141"/>
  <c r="AY38" i="141"/>
  <c r="CA78" i="141"/>
  <c r="BT78" i="141"/>
  <c r="AY78" i="142"/>
  <c r="CA58" i="143"/>
  <c r="BT58" i="143"/>
  <c r="BT43" i="139"/>
  <c r="BT63" i="139"/>
  <c r="BT83" i="139"/>
  <c r="BT103" i="139"/>
  <c r="BT35" i="140"/>
  <c r="BT53" i="140"/>
  <c r="BT73" i="140"/>
  <c r="BT93" i="140"/>
  <c r="BT43" i="141"/>
  <c r="BT63" i="141"/>
  <c r="BT83" i="141"/>
  <c r="BT103" i="141"/>
  <c r="BT35" i="142"/>
  <c r="BT53" i="142"/>
  <c r="BT73" i="142"/>
  <c r="BT93" i="142"/>
  <c r="BT43" i="143"/>
  <c r="BT63" i="143"/>
  <c r="BT83" i="143"/>
  <c r="BT103" i="143"/>
  <c r="BE73" i="114"/>
  <c r="AY73" i="114"/>
  <c r="AY98" i="114"/>
  <c r="BE98" i="114"/>
  <c r="AY78" i="114"/>
  <c r="BE78" i="114"/>
  <c r="AY58" i="114"/>
  <c r="BE58" i="114"/>
  <c r="AY63" i="114"/>
  <c r="AY83" i="114"/>
  <c r="CA37" i="116"/>
  <c r="BT37" i="116"/>
  <c r="BE63" i="116"/>
  <c r="AY63" i="116"/>
  <c r="AY73" i="116"/>
  <c r="CA58" i="117"/>
  <c r="BT58" i="117"/>
  <c r="BE73" i="119"/>
  <c r="AY73" i="119"/>
  <c r="CA98" i="119"/>
  <c r="BT98" i="119"/>
  <c r="BE63" i="120"/>
  <c r="AY63" i="120"/>
  <c r="AY43" i="121"/>
  <c r="CA48" i="122"/>
  <c r="BT48" i="122"/>
  <c r="BE103" i="122"/>
  <c r="AY103" i="122"/>
  <c r="CA78" i="125"/>
  <c r="BT78" i="125"/>
  <c r="CA103" i="127"/>
  <c r="BT103" i="127"/>
  <c r="CA48" i="132"/>
  <c r="BT48" i="132"/>
  <c r="CA58" i="133"/>
  <c r="BT58" i="133"/>
  <c r="AY48" i="114"/>
  <c r="BT73" i="114"/>
  <c r="BE83" i="116"/>
  <c r="AY83" i="116"/>
  <c r="BE43" i="117"/>
  <c r="AY48" i="117"/>
  <c r="CA78" i="117"/>
  <c r="BT78" i="117"/>
  <c r="CA68" i="118"/>
  <c r="BT68" i="118"/>
  <c r="BE33" i="119"/>
  <c r="AY33" i="119"/>
  <c r="BT73" i="119"/>
  <c r="AY88" i="119"/>
  <c r="BE83" i="120"/>
  <c r="AY83" i="120"/>
  <c r="BE53" i="121"/>
  <c r="AY53" i="121"/>
  <c r="BE43" i="122"/>
  <c r="AY43" i="122"/>
  <c r="AY53" i="122"/>
  <c r="BT103" i="122"/>
  <c r="BE38" i="123"/>
  <c r="AY38" i="123"/>
  <c r="CA58" i="123"/>
  <c r="BT58" i="123"/>
  <c r="CA78" i="123"/>
  <c r="BT78" i="123"/>
  <c r="AY43" i="124"/>
  <c r="AY98" i="124"/>
  <c r="CA83" i="125"/>
  <c r="BT83" i="125"/>
  <c r="CA98" i="125"/>
  <c r="BT98" i="125"/>
  <c r="CA88" i="126"/>
  <c r="BT88" i="126"/>
  <c r="CA43" i="127"/>
  <c r="BT43" i="127"/>
  <c r="AY53" i="127"/>
  <c r="CA58" i="129"/>
  <c r="BT58" i="129"/>
  <c r="BE93" i="129"/>
  <c r="AY93" i="129"/>
  <c r="BE63" i="130"/>
  <c r="AY63" i="130"/>
  <c r="BE88" i="133"/>
  <c r="AY88" i="133"/>
  <c r="CA35" i="114"/>
  <c r="AY38" i="114"/>
  <c r="CA53" i="114"/>
  <c r="BT58" i="114"/>
  <c r="BE68" i="114"/>
  <c r="BT78" i="114"/>
  <c r="CA93" i="114"/>
  <c r="BT98" i="114"/>
  <c r="BE38" i="115"/>
  <c r="AY38" i="115"/>
  <c r="CA58" i="115"/>
  <c r="BT58" i="115"/>
  <c r="CA78" i="115"/>
  <c r="BT78" i="115"/>
  <c r="CA98" i="115"/>
  <c r="BT98" i="115"/>
  <c r="CA48" i="116"/>
  <c r="BT48" i="116"/>
  <c r="BT83" i="116"/>
  <c r="AY98" i="116"/>
  <c r="BE103" i="116"/>
  <c r="AY103" i="116"/>
  <c r="BT53" i="117"/>
  <c r="AY68" i="117"/>
  <c r="BE73" i="117"/>
  <c r="AY73" i="117"/>
  <c r="CA98" i="117"/>
  <c r="BT98" i="117"/>
  <c r="CA37" i="118"/>
  <c r="BT37" i="118"/>
  <c r="BT43" i="118"/>
  <c r="BE53" i="118"/>
  <c r="AY58" i="118"/>
  <c r="BE63" i="118"/>
  <c r="AY63" i="118"/>
  <c r="CA88" i="118"/>
  <c r="BT88" i="118"/>
  <c r="BT35" i="119"/>
  <c r="CA58" i="119"/>
  <c r="BT58" i="119"/>
  <c r="BT93" i="119"/>
  <c r="BE103" i="119"/>
  <c r="CA48" i="120"/>
  <c r="BT48" i="120"/>
  <c r="BT83" i="120"/>
  <c r="AY98" i="120"/>
  <c r="BE103" i="120"/>
  <c r="AY103" i="120"/>
  <c r="BT53" i="121"/>
  <c r="AY68" i="121"/>
  <c r="BE73" i="121"/>
  <c r="AY73" i="121"/>
  <c r="CA98" i="121"/>
  <c r="BT98" i="121"/>
  <c r="CA37" i="122"/>
  <c r="BT37" i="122"/>
  <c r="BT43" i="122"/>
  <c r="AY58" i="122"/>
  <c r="BE63" i="122"/>
  <c r="AY63" i="122"/>
  <c r="CA88" i="122"/>
  <c r="BT88" i="122"/>
  <c r="BT35" i="123"/>
  <c r="AY43" i="123"/>
  <c r="AY48" i="123"/>
  <c r="BE53" i="123"/>
  <c r="AY53" i="123"/>
  <c r="AY63" i="123"/>
  <c r="AY68" i="123"/>
  <c r="BE73" i="123"/>
  <c r="AY73" i="123"/>
  <c r="AY83" i="123"/>
  <c r="AY88" i="123"/>
  <c r="CA35" i="124"/>
  <c r="BT35" i="124"/>
  <c r="CA53" i="124"/>
  <c r="BT53" i="124"/>
  <c r="AY63" i="124"/>
  <c r="CA68" i="124"/>
  <c r="BT68" i="124"/>
  <c r="BE38" i="125"/>
  <c r="AY38" i="125"/>
  <c r="AY88" i="125"/>
  <c r="CA103" i="125"/>
  <c r="BT103" i="125"/>
  <c r="BE48" i="126"/>
  <c r="AY48" i="126"/>
  <c r="BT68" i="126"/>
  <c r="CA93" i="126"/>
  <c r="BT93" i="126"/>
  <c r="AY48" i="127"/>
  <c r="CA63" i="127"/>
  <c r="BT63" i="127"/>
  <c r="AY73" i="127"/>
  <c r="CA78" i="127"/>
  <c r="BT78" i="127"/>
  <c r="CA35" i="128"/>
  <c r="BT35" i="128"/>
  <c r="AY83" i="128"/>
  <c r="BE83" i="128"/>
  <c r="BE33" i="129"/>
  <c r="AY33" i="129"/>
  <c r="BE48" i="129"/>
  <c r="AY48" i="129"/>
  <c r="CA78" i="129"/>
  <c r="BT78" i="129"/>
  <c r="BE43" i="130"/>
  <c r="AY43" i="130"/>
  <c r="AY43" i="114"/>
  <c r="AY103" i="114"/>
  <c r="CA88" i="116"/>
  <c r="BT88" i="116"/>
  <c r="CA48" i="118"/>
  <c r="BT48" i="118"/>
  <c r="BE103" i="118"/>
  <c r="AY103" i="118"/>
  <c r="CA37" i="120"/>
  <c r="BT37" i="120"/>
  <c r="CA88" i="120"/>
  <c r="BT88" i="120"/>
  <c r="CA58" i="121"/>
  <c r="BT58" i="121"/>
  <c r="BE93" i="123"/>
  <c r="AY93" i="123"/>
  <c r="CA93" i="124"/>
  <c r="BT93" i="124"/>
  <c r="CA63" i="125"/>
  <c r="BT63" i="125"/>
  <c r="CA35" i="126"/>
  <c r="BT35" i="126"/>
  <c r="BE38" i="127"/>
  <c r="AY38" i="127"/>
  <c r="BE48" i="128"/>
  <c r="AY48" i="128"/>
  <c r="BE68" i="128"/>
  <c r="AY68" i="128"/>
  <c r="AY73" i="130"/>
  <c r="BE73" i="130"/>
  <c r="CA68" i="132"/>
  <c r="BT68" i="132"/>
  <c r="CA88" i="132"/>
  <c r="BT88" i="132"/>
  <c r="BT63" i="116"/>
  <c r="AY78" i="116"/>
  <c r="BE53" i="117"/>
  <c r="AY53" i="117"/>
  <c r="BE43" i="118"/>
  <c r="AY43" i="118"/>
  <c r="BT103" i="118"/>
  <c r="BE38" i="119"/>
  <c r="AY38" i="119"/>
  <c r="BE93" i="119"/>
  <c r="AY93" i="119"/>
  <c r="BT63" i="120"/>
  <c r="AY78" i="120"/>
  <c r="AY48" i="121"/>
  <c r="CA78" i="121"/>
  <c r="BT78" i="121"/>
  <c r="CA68" i="122"/>
  <c r="BT68" i="122"/>
  <c r="BE33" i="123"/>
  <c r="AY33" i="123"/>
  <c r="CA48" i="124"/>
  <c r="BT48" i="124"/>
  <c r="AY93" i="125"/>
  <c r="CA37" i="126"/>
  <c r="BT37" i="126"/>
  <c r="BE68" i="126"/>
  <c r="AY68" i="126"/>
  <c r="AY83" i="126"/>
  <c r="BE103" i="126"/>
  <c r="AY103" i="126"/>
  <c r="CA58" i="127"/>
  <c r="BT58" i="127"/>
  <c r="BT48" i="128"/>
  <c r="AY53" i="130"/>
  <c r="BE53" i="130"/>
  <c r="BT35" i="115"/>
  <c r="AY48" i="115"/>
  <c r="BE53" i="115"/>
  <c r="AY53" i="115"/>
  <c r="AY68" i="115"/>
  <c r="BE73" i="115"/>
  <c r="AY73" i="115"/>
  <c r="AY88" i="115"/>
  <c r="BE93" i="115"/>
  <c r="AY93" i="115"/>
  <c r="BE43" i="116"/>
  <c r="AY43" i="116"/>
  <c r="CA68" i="116"/>
  <c r="BT68" i="116"/>
  <c r="BT103" i="116"/>
  <c r="BE33" i="117"/>
  <c r="AY33" i="117"/>
  <c r="BE38" i="117"/>
  <c r="AY38" i="117"/>
  <c r="BT73" i="117"/>
  <c r="AY88" i="117"/>
  <c r="BE93" i="117"/>
  <c r="AY93" i="117"/>
  <c r="BT63" i="118"/>
  <c r="AY78" i="118"/>
  <c r="BE83" i="118"/>
  <c r="AY83" i="118"/>
  <c r="AY48" i="119"/>
  <c r="BE53" i="119"/>
  <c r="AY53" i="119"/>
  <c r="CA78" i="119"/>
  <c r="BT78" i="119"/>
  <c r="BE43" i="120"/>
  <c r="AY43" i="120"/>
  <c r="CA68" i="120"/>
  <c r="BT68" i="120"/>
  <c r="BT103" i="120"/>
  <c r="BE33" i="121"/>
  <c r="AY33" i="121"/>
  <c r="BE38" i="121"/>
  <c r="AY38" i="121"/>
  <c r="BT73" i="121"/>
  <c r="AY88" i="121"/>
  <c r="BE93" i="121"/>
  <c r="AY93" i="121"/>
  <c r="BT63" i="122"/>
  <c r="AY78" i="122"/>
  <c r="BE83" i="122"/>
  <c r="AY83" i="122"/>
  <c r="BT53" i="123"/>
  <c r="BT73" i="123"/>
  <c r="CA103" i="123"/>
  <c r="BT103" i="123"/>
  <c r="AY58" i="124"/>
  <c r="CA73" i="124"/>
  <c r="BT73" i="124"/>
  <c r="AY83" i="124"/>
  <c r="CA88" i="124"/>
  <c r="BT88" i="124"/>
  <c r="BE103" i="124"/>
  <c r="AY103" i="124"/>
  <c r="CA43" i="125"/>
  <c r="BT43" i="125"/>
  <c r="AY53" i="125"/>
  <c r="CA58" i="125"/>
  <c r="BT58" i="125"/>
  <c r="BT48" i="126"/>
  <c r="AY98" i="126"/>
  <c r="AY68" i="127"/>
  <c r="CA83" i="127"/>
  <c r="BT83" i="127"/>
  <c r="AY93" i="127"/>
  <c r="CA98" i="127"/>
  <c r="BT98" i="127"/>
  <c r="CA37" i="128"/>
  <c r="BT37" i="128"/>
  <c r="BE98" i="123"/>
  <c r="AY98" i="123"/>
  <c r="BE103" i="128"/>
  <c r="AY103" i="128"/>
  <c r="AY33" i="130"/>
  <c r="BE33" i="130"/>
  <c r="CA88" i="130"/>
  <c r="BT88" i="130"/>
  <c r="BE38" i="131"/>
  <c r="AY38" i="131"/>
  <c r="CA58" i="131"/>
  <c r="BT58" i="131"/>
  <c r="CA78" i="131"/>
  <c r="BT78" i="131"/>
  <c r="CA98" i="131"/>
  <c r="BT98" i="131"/>
  <c r="CA37" i="132"/>
  <c r="BT37" i="132"/>
  <c r="CA98" i="133"/>
  <c r="BT98" i="133"/>
  <c r="BT98" i="123"/>
  <c r="BT37" i="124"/>
  <c r="CA53" i="126"/>
  <c r="BT53" i="126"/>
  <c r="CA73" i="126"/>
  <c r="BT73" i="126"/>
  <c r="CA53" i="128"/>
  <c r="BT53" i="128"/>
  <c r="CA88" i="128"/>
  <c r="AY103" i="129"/>
  <c r="BE103" i="129"/>
  <c r="BE58" i="130"/>
  <c r="AY58" i="130"/>
  <c r="BE78" i="130"/>
  <c r="AY78" i="130"/>
  <c r="BE48" i="133"/>
  <c r="AY48" i="133"/>
  <c r="BE53" i="129"/>
  <c r="AY53" i="129"/>
  <c r="CA98" i="129"/>
  <c r="BT98" i="129"/>
  <c r="CA37" i="130"/>
  <c r="BT37" i="130"/>
  <c r="CA48" i="130"/>
  <c r="BT48" i="130"/>
  <c r="BE83" i="130"/>
  <c r="AY83" i="130"/>
  <c r="BE63" i="133"/>
  <c r="BE103" i="133"/>
  <c r="CA78" i="128"/>
  <c r="BE38" i="129"/>
  <c r="AY38" i="129"/>
  <c r="BE73" i="129"/>
  <c r="AY73" i="129"/>
  <c r="CA68" i="130"/>
  <c r="BT68" i="130"/>
  <c r="BE103" i="130"/>
  <c r="AY103" i="130"/>
  <c r="BE38" i="133"/>
  <c r="AY38" i="133"/>
  <c r="CA78" i="133"/>
  <c r="BT78" i="133"/>
  <c r="BT43" i="133"/>
  <c r="BT63" i="133"/>
  <c r="BT83" i="133"/>
  <c r="BT103" i="133"/>
  <c r="BE73" i="111"/>
  <c r="AY73" i="111"/>
  <c r="BE83" i="110"/>
  <c r="AY83" i="110"/>
  <c r="BE103" i="110"/>
  <c r="AY103" i="110"/>
  <c r="AY78" i="111"/>
  <c r="BE78" i="111"/>
  <c r="BE103" i="111"/>
  <c r="AY103" i="111"/>
  <c r="BE43" i="110"/>
  <c r="AY43" i="110"/>
  <c r="AY88" i="110"/>
  <c r="BE88" i="110"/>
  <c r="BE38" i="110"/>
  <c r="AY38" i="110"/>
  <c r="BE53" i="111"/>
  <c r="AY53" i="111"/>
  <c r="BE53" i="112"/>
  <c r="AY53" i="112"/>
  <c r="BE63" i="110"/>
  <c r="AY63" i="110"/>
  <c r="AY58" i="111"/>
  <c r="BE58" i="111"/>
  <c r="BE73" i="112"/>
  <c r="AY73" i="112"/>
  <c r="AY48" i="110"/>
  <c r="BE48" i="110"/>
  <c r="AY68" i="110"/>
  <c r="BE68" i="110"/>
  <c r="BE33" i="112"/>
  <c r="AY33" i="112"/>
  <c r="BE93" i="112"/>
  <c r="AY93" i="112"/>
  <c r="AY33" i="110"/>
  <c r="AY73" i="110"/>
  <c r="AY58" i="113"/>
  <c r="BT43" i="110"/>
  <c r="AY58" i="110"/>
  <c r="BT63" i="110"/>
  <c r="AY78" i="110"/>
  <c r="BT83" i="110"/>
  <c r="BE93" i="110"/>
  <c r="BT103" i="110"/>
  <c r="BT35" i="112"/>
  <c r="AY33" i="113"/>
  <c r="AY43" i="113"/>
  <c r="AY63" i="113"/>
  <c r="BE78" i="113"/>
  <c r="AY83" i="113"/>
  <c r="BE98" i="113"/>
  <c r="AY103" i="113"/>
  <c r="AY63" i="111"/>
  <c r="BT37" i="110"/>
  <c r="BT68" i="110"/>
  <c r="BT88" i="110"/>
  <c r="CA35" i="111"/>
  <c r="AY38" i="111"/>
  <c r="CA93" i="111"/>
  <c r="BT103" i="111"/>
  <c r="CA43" i="112"/>
  <c r="BT53" i="112"/>
  <c r="BT78" i="112"/>
  <c r="CA83" i="112"/>
  <c r="BT93" i="112"/>
  <c r="BT98" i="112"/>
  <c r="CA103" i="112"/>
  <c r="BT37" i="113"/>
  <c r="AY83" i="111"/>
  <c r="AY48" i="111"/>
  <c r="BT53" i="111"/>
  <c r="AY68" i="111"/>
  <c r="BT73" i="111"/>
  <c r="AY88" i="111"/>
  <c r="BT48" i="110"/>
  <c r="BT58" i="111"/>
  <c r="BT78" i="111"/>
  <c r="AY38" i="112"/>
  <c r="BT58" i="112"/>
  <c r="CA63" i="112"/>
  <c r="BT73" i="112"/>
  <c r="BT48" i="113"/>
  <c r="CA53" i="113"/>
  <c r="BT68" i="113"/>
  <c r="CA73" i="113"/>
  <c r="BT88" i="113"/>
  <c r="CA93" i="113"/>
  <c r="AY33" i="103"/>
  <c r="BE33" i="103"/>
  <c r="AY73" i="103"/>
  <c r="BE73" i="103"/>
  <c r="AY93" i="103"/>
  <c r="BE93" i="103"/>
  <c r="AY63" i="102"/>
  <c r="BE63" i="102"/>
  <c r="AY83" i="102"/>
  <c r="BE83" i="102"/>
  <c r="BE98" i="102"/>
  <c r="AY98" i="102"/>
  <c r="AY38" i="103"/>
  <c r="BE38" i="103"/>
  <c r="AY43" i="104"/>
  <c r="BE43" i="104"/>
  <c r="AY43" i="102"/>
  <c r="BE43" i="102"/>
  <c r="AY103" i="102"/>
  <c r="BE103" i="102"/>
  <c r="AY53" i="103"/>
  <c r="BE53" i="103"/>
  <c r="BE68" i="103"/>
  <c r="AY68" i="103"/>
  <c r="BE88" i="103"/>
  <c r="AY88" i="103"/>
  <c r="BE58" i="104"/>
  <c r="AY58" i="104"/>
  <c r="AY58" i="103"/>
  <c r="CA98" i="105"/>
  <c r="BT98" i="105"/>
  <c r="CA37" i="108"/>
  <c r="BT37" i="108"/>
  <c r="BE38" i="109"/>
  <c r="AY38" i="109"/>
  <c r="AY38" i="102"/>
  <c r="BE48" i="102"/>
  <c r="AY53" i="102"/>
  <c r="AY73" i="102"/>
  <c r="BE88" i="102"/>
  <c r="BT98" i="102"/>
  <c r="BT37" i="103"/>
  <c r="BT68" i="103"/>
  <c r="BT88" i="103"/>
  <c r="AY38" i="104"/>
  <c r="BE48" i="104"/>
  <c r="AY53" i="104"/>
  <c r="BT58" i="104"/>
  <c r="AY68" i="105"/>
  <c r="AY98" i="106"/>
  <c r="BE38" i="107"/>
  <c r="AY38" i="107"/>
  <c r="CA98" i="109"/>
  <c r="BT98" i="109"/>
  <c r="BT43" i="102"/>
  <c r="CA58" i="102"/>
  <c r="BT63" i="102"/>
  <c r="CA78" i="102"/>
  <c r="BT83" i="102"/>
  <c r="BT103" i="102"/>
  <c r="BT35" i="103"/>
  <c r="CA48" i="103"/>
  <c r="BT53" i="103"/>
  <c r="BT73" i="103"/>
  <c r="BT93" i="103"/>
  <c r="BE103" i="103"/>
  <c r="BE33" i="104"/>
  <c r="BT43" i="104"/>
  <c r="AY48" i="105"/>
  <c r="CA58" i="105"/>
  <c r="BT58" i="105"/>
  <c r="BE83" i="105"/>
  <c r="CA37" i="106"/>
  <c r="BT37" i="106"/>
  <c r="AY78" i="106"/>
  <c r="CA88" i="106"/>
  <c r="BT88" i="106"/>
  <c r="AY88" i="107"/>
  <c r="CA98" i="107"/>
  <c r="BT98" i="107"/>
  <c r="CA48" i="108"/>
  <c r="BT48" i="108"/>
  <c r="CA88" i="108"/>
  <c r="BT88" i="108"/>
  <c r="AY68" i="109"/>
  <c r="CA78" i="109"/>
  <c r="BT78" i="109"/>
  <c r="BE103" i="109"/>
  <c r="AY78" i="103"/>
  <c r="BE68" i="104"/>
  <c r="AY68" i="104"/>
  <c r="CA88" i="104"/>
  <c r="BT88" i="104"/>
  <c r="CA48" i="106"/>
  <c r="BT48" i="106"/>
  <c r="CA58" i="107"/>
  <c r="BT58" i="107"/>
  <c r="CA68" i="108"/>
  <c r="BT68" i="108"/>
  <c r="BT68" i="104"/>
  <c r="CA78" i="105"/>
  <c r="BT78" i="105"/>
  <c r="AY88" i="109"/>
  <c r="CA73" i="104"/>
  <c r="BT73" i="104"/>
  <c r="BE38" i="105"/>
  <c r="AY38" i="105"/>
  <c r="BE63" i="105"/>
  <c r="AY58" i="106"/>
  <c r="CA68" i="106"/>
  <c r="BT68" i="106"/>
  <c r="BE93" i="106"/>
  <c r="AY68" i="107"/>
  <c r="CA78" i="107"/>
  <c r="BT78" i="107"/>
  <c r="BE103" i="107"/>
  <c r="BE53" i="108"/>
  <c r="AY78" i="108"/>
  <c r="BE93" i="108"/>
  <c r="CA58" i="109"/>
  <c r="BT58" i="109"/>
  <c r="BE83" i="109"/>
  <c r="BT93" i="104"/>
  <c r="BT43" i="105"/>
  <c r="BT63" i="105"/>
  <c r="BT83" i="105"/>
  <c r="BT103" i="105"/>
  <c r="BT35" i="106"/>
  <c r="BT53" i="106"/>
  <c r="BT73" i="106"/>
  <c r="BT93" i="106"/>
  <c r="BT43" i="107"/>
  <c r="BT63" i="107"/>
  <c r="BT83" i="107"/>
  <c r="BT103" i="107"/>
  <c r="BT35" i="108"/>
  <c r="BT53" i="108"/>
  <c r="BT73" i="108"/>
  <c r="BT93" i="108"/>
  <c r="BT43" i="109"/>
  <c r="BT63" i="109"/>
  <c r="BT83" i="109"/>
  <c r="BT103" i="109"/>
  <c r="AY43" i="99"/>
  <c r="BE43" i="99"/>
  <c r="BE78" i="99"/>
  <c r="AY78" i="99"/>
  <c r="BE68" i="100"/>
  <c r="AY68" i="100"/>
  <c r="AY63" i="101"/>
  <c r="BE63" i="101"/>
  <c r="BE48" i="98"/>
  <c r="AY48" i="98"/>
  <c r="AY83" i="99"/>
  <c r="BE83" i="99"/>
  <c r="AY53" i="98"/>
  <c r="BE53" i="98"/>
  <c r="BE48" i="100"/>
  <c r="AY48" i="100"/>
  <c r="BE88" i="100"/>
  <c r="AY88" i="100"/>
  <c r="BE98" i="101"/>
  <c r="AY98" i="101"/>
  <c r="AY38" i="98"/>
  <c r="BE38" i="98"/>
  <c r="AY73" i="98"/>
  <c r="BE73" i="98"/>
  <c r="BE88" i="98"/>
  <c r="AY88" i="98"/>
  <c r="AY63" i="99"/>
  <c r="BE63" i="99"/>
  <c r="BE98" i="99"/>
  <c r="AY98" i="99"/>
  <c r="AY38" i="100"/>
  <c r="BE38" i="100"/>
  <c r="BE78" i="101"/>
  <c r="AY78" i="101"/>
  <c r="AY93" i="98"/>
  <c r="BE93" i="98"/>
  <c r="AY103" i="99"/>
  <c r="BE103" i="99"/>
  <c r="AY73" i="100"/>
  <c r="BE73" i="100"/>
  <c r="AY83" i="101"/>
  <c r="BE83" i="101"/>
  <c r="AY33" i="98"/>
  <c r="BE33" i="98"/>
  <c r="BE68" i="98"/>
  <c r="AY68" i="98"/>
  <c r="BE58" i="99"/>
  <c r="AY58" i="99"/>
  <c r="AY33" i="100"/>
  <c r="BE33" i="100"/>
  <c r="AY53" i="100"/>
  <c r="BE53" i="100"/>
  <c r="AY93" i="100"/>
  <c r="BE93" i="100"/>
  <c r="AY43" i="101"/>
  <c r="BE43" i="101"/>
  <c r="BE58" i="101"/>
  <c r="AY58" i="101"/>
  <c r="AY103" i="101"/>
  <c r="BE103" i="101"/>
  <c r="AY98" i="98"/>
  <c r="AY58" i="100"/>
  <c r="AY78" i="100"/>
  <c r="AY98" i="100"/>
  <c r="BT37" i="98"/>
  <c r="BT48" i="98"/>
  <c r="BT68" i="98"/>
  <c r="BE78" i="98"/>
  <c r="BT88" i="98"/>
  <c r="AY38" i="99"/>
  <c r="BC28" i="99" s="1"/>
  <c r="BE48" i="99"/>
  <c r="BT58" i="99"/>
  <c r="BT78" i="99"/>
  <c r="BE88" i="99"/>
  <c r="BT98" i="99"/>
  <c r="BT37" i="100"/>
  <c r="BT48" i="100"/>
  <c r="BT68" i="100"/>
  <c r="BT88" i="100"/>
  <c r="AY38" i="101"/>
  <c r="BT58" i="101"/>
  <c r="BE68" i="101"/>
  <c r="BT78" i="101"/>
  <c r="BT98" i="101"/>
  <c r="BT35" i="98"/>
  <c r="BT53" i="98"/>
  <c r="BT73" i="98"/>
  <c r="BT93" i="98"/>
  <c r="BT43" i="99"/>
  <c r="BT63" i="99"/>
  <c r="BT83" i="99"/>
  <c r="BT103" i="99"/>
  <c r="BT35" i="100"/>
  <c r="BT43" i="101"/>
  <c r="BT63" i="101"/>
  <c r="BT83" i="101"/>
  <c r="BT103" i="101"/>
  <c r="BE48" i="96"/>
  <c r="AY48" i="96"/>
  <c r="AY93" i="96"/>
  <c r="BE93" i="96"/>
  <c r="AY53" i="96"/>
  <c r="BE53" i="96"/>
  <c r="AY43" i="97"/>
  <c r="BE43" i="97"/>
  <c r="AY63" i="97"/>
  <c r="BE63" i="97"/>
  <c r="AY83" i="97"/>
  <c r="BE83" i="97"/>
  <c r="AY33" i="96"/>
  <c r="BE33" i="96"/>
  <c r="BE88" i="96"/>
  <c r="AY88" i="96"/>
  <c r="BE68" i="96"/>
  <c r="AY68" i="96"/>
  <c r="BE78" i="97"/>
  <c r="AY78" i="97"/>
  <c r="AY73" i="96"/>
  <c r="BE73" i="96"/>
  <c r="AY103" i="97"/>
  <c r="BE103" i="97"/>
  <c r="AY58" i="96"/>
  <c r="AY78" i="96"/>
  <c r="AY48" i="97"/>
  <c r="AY68" i="97"/>
  <c r="BT48" i="96"/>
  <c r="BT68" i="96"/>
  <c r="BT88" i="96"/>
  <c r="BE98" i="96"/>
  <c r="AY103" i="96"/>
  <c r="AY38" i="97"/>
  <c r="AY53" i="97"/>
  <c r="BT78" i="97"/>
  <c r="AY93" i="97"/>
  <c r="BT35" i="96"/>
  <c r="CA37" i="96"/>
  <c r="BE43" i="96"/>
  <c r="BT53" i="96"/>
  <c r="BT73" i="96"/>
  <c r="BE83" i="96"/>
  <c r="BT93" i="96"/>
  <c r="BE33" i="97"/>
  <c r="BT43" i="97"/>
  <c r="CA58" i="97"/>
  <c r="BT63" i="97"/>
  <c r="BE73" i="97"/>
  <c r="BT83" i="97"/>
  <c r="CA98" i="97"/>
  <c r="BT103" i="97"/>
  <c r="BE58" i="95"/>
  <c r="AY58" i="95"/>
  <c r="BE73" i="95"/>
  <c r="AY73" i="95"/>
  <c r="BE93" i="95"/>
  <c r="AY93" i="95"/>
  <c r="BE53" i="95"/>
  <c r="AY53" i="95"/>
  <c r="BE98" i="95"/>
  <c r="AY98" i="95"/>
  <c r="BE33" i="95"/>
  <c r="AY33" i="95"/>
  <c r="BE78" i="95"/>
  <c r="AY78" i="95"/>
  <c r="AY103" i="95"/>
  <c r="BE103" i="95"/>
  <c r="AY38" i="95"/>
  <c r="BE48" i="95"/>
  <c r="BT58" i="95"/>
  <c r="BT78" i="95"/>
  <c r="BT98" i="95"/>
  <c r="BT103" i="95"/>
  <c r="H2" i="7"/>
  <c r="I2" i="7"/>
  <c r="D8" i="7"/>
  <c r="C8" i="7"/>
  <c r="P13" i="10"/>
  <c r="P11" i="10"/>
  <c r="P12" i="10"/>
  <c r="P10" i="10"/>
  <c r="P9" i="10"/>
  <c r="P8" i="10"/>
  <c r="P7" i="10"/>
  <c r="P6" i="10"/>
  <c r="P5" i="10"/>
  <c r="H3" i="7"/>
  <c r="H1" i="7"/>
  <c r="Q21" i="4"/>
  <c r="C21" i="4"/>
  <c r="BE78" i="141" l="1"/>
  <c r="AY78" i="141"/>
  <c r="BE98" i="141"/>
  <c r="AY98" i="141"/>
  <c r="AY93" i="138"/>
  <c r="BE93" i="138"/>
  <c r="AY38" i="142"/>
  <c r="BE38" i="142"/>
  <c r="BE58" i="141"/>
  <c r="AY58" i="141"/>
  <c r="AW28" i="141" s="1"/>
  <c r="BE48" i="142"/>
  <c r="AY48" i="142"/>
  <c r="BE88" i="140"/>
  <c r="AY88" i="140"/>
  <c r="BE73" i="135"/>
  <c r="AY73" i="135"/>
  <c r="BC28" i="135" s="1"/>
  <c r="BE98" i="139"/>
  <c r="AY98" i="139"/>
  <c r="AY73" i="138"/>
  <c r="BE73" i="138"/>
  <c r="BE98" i="143"/>
  <c r="AY98" i="143"/>
  <c r="BE68" i="142"/>
  <c r="AY68" i="142"/>
  <c r="AY88" i="134"/>
  <c r="BE88" i="134"/>
  <c r="AW28" i="135"/>
  <c r="AY68" i="134"/>
  <c r="BE68" i="134"/>
  <c r="BE68" i="140"/>
  <c r="AY68" i="140"/>
  <c r="BE93" i="135"/>
  <c r="AY93" i="135"/>
  <c r="AY38" i="140"/>
  <c r="BE38" i="140"/>
  <c r="BE38" i="134"/>
  <c r="AY38" i="134"/>
  <c r="BE53" i="137"/>
  <c r="AY53" i="137"/>
  <c r="BE63" i="136"/>
  <c r="AY63" i="136"/>
  <c r="BC28" i="141"/>
  <c r="BE33" i="137"/>
  <c r="AY33" i="137"/>
  <c r="BE103" i="136"/>
  <c r="AY103" i="136"/>
  <c r="BE58" i="143"/>
  <c r="AY58" i="143"/>
  <c r="AW28" i="143" s="1"/>
  <c r="BE78" i="139"/>
  <c r="AY78" i="139"/>
  <c r="BE58" i="139"/>
  <c r="AY58" i="139"/>
  <c r="AW28" i="139" s="1"/>
  <c r="BE78" i="143"/>
  <c r="AY78" i="143"/>
  <c r="BE88" i="142"/>
  <c r="AY88" i="142"/>
  <c r="BE48" i="140"/>
  <c r="AY48" i="140"/>
  <c r="BE43" i="138"/>
  <c r="AY43" i="138"/>
  <c r="BC28" i="138" s="1"/>
  <c r="AY58" i="135"/>
  <c r="BE58" i="135"/>
  <c r="BE93" i="137"/>
  <c r="AY93" i="137"/>
  <c r="BE83" i="136"/>
  <c r="AY83" i="136"/>
  <c r="BE73" i="137"/>
  <c r="AY73" i="137"/>
  <c r="BE43" i="136"/>
  <c r="AY43" i="136"/>
  <c r="BC28" i="136" s="1"/>
  <c r="AY48" i="134"/>
  <c r="BE48" i="134"/>
  <c r="AY103" i="123"/>
  <c r="BE103" i="123"/>
  <c r="BE68" i="132"/>
  <c r="AY68" i="132"/>
  <c r="AY88" i="122"/>
  <c r="BE88" i="122"/>
  <c r="AY98" i="121"/>
  <c r="BE98" i="121"/>
  <c r="AY78" i="115"/>
  <c r="AW28" i="115" s="1"/>
  <c r="BE78" i="115"/>
  <c r="AY43" i="127"/>
  <c r="BE43" i="127"/>
  <c r="AY103" i="127"/>
  <c r="BE103" i="127"/>
  <c r="BE88" i="128"/>
  <c r="AY88" i="128"/>
  <c r="BE78" i="131"/>
  <c r="AY78" i="131"/>
  <c r="BE98" i="127"/>
  <c r="AY98" i="127"/>
  <c r="BE48" i="130"/>
  <c r="AY48" i="130"/>
  <c r="BE98" i="129"/>
  <c r="AY98" i="129"/>
  <c r="AY43" i="125"/>
  <c r="BE43" i="125"/>
  <c r="BE88" i="124"/>
  <c r="AY88" i="124"/>
  <c r="BE58" i="127"/>
  <c r="AY58" i="127"/>
  <c r="BE48" i="124"/>
  <c r="AY48" i="124"/>
  <c r="AY68" i="122"/>
  <c r="BE68" i="122"/>
  <c r="AY78" i="121"/>
  <c r="BE78" i="121"/>
  <c r="BE88" i="132"/>
  <c r="AY88" i="132"/>
  <c r="AY33" i="126"/>
  <c r="BE33" i="126"/>
  <c r="AY93" i="124"/>
  <c r="BE93" i="124"/>
  <c r="AY58" i="121"/>
  <c r="AW28" i="121" s="1"/>
  <c r="BE58" i="121"/>
  <c r="AY38" i="120"/>
  <c r="BE38" i="120"/>
  <c r="AY48" i="118"/>
  <c r="BE48" i="118"/>
  <c r="BE78" i="127"/>
  <c r="AY78" i="127"/>
  <c r="BE68" i="124"/>
  <c r="AY68" i="124"/>
  <c r="AY38" i="122"/>
  <c r="BE38" i="122"/>
  <c r="AY48" i="120"/>
  <c r="BE48" i="120"/>
  <c r="AY58" i="119"/>
  <c r="AW28" i="119" s="1"/>
  <c r="BE58" i="119"/>
  <c r="AY98" i="117"/>
  <c r="BE98" i="117"/>
  <c r="AY98" i="115"/>
  <c r="BE98" i="115"/>
  <c r="AY58" i="115"/>
  <c r="BC28" i="115" s="1"/>
  <c r="BE58" i="115"/>
  <c r="BE88" i="126"/>
  <c r="AY88" i="126"/>
  <c r="AY83" i="125"/>
  <c r="BE83" i="125"/>
  <c r="AY78" i="123"/>
  <c r="AW28" i="123" s="1"/>
  <c r="BE78" i="123"/>
  <c r="BE48" i="132"/>
  <c r="AY48" i="132"/>
  <c r="BE78" i="125"/>
  <c r="AY78" i="125"/>
  <c r="AY48" i="122"/>
  <c r="BE48" i="122"/>
  <c r="AY38" i="130"/>
  <c r="BC28" i="130" s="1"/>
  <c r="BE38" i="130"/>
  <c r="AY83" i="127"/>
  <c r="BE83" i="127"/>
  <c r="AY63" i="125"/>
  <c r="BE63" i="125"/>
  <c r="AY88" i="120"/>
  <c r="BE88" i="120"/>
  <c r="AY88" i="116"/>
  <c r="BE88" i="116"/>
  <c r="BE78" i="129"/>
  <c r="AY78" i="129"/>
  <c r="BC28" i="129" s="1"/>
  <c r="AY33" i="128"/>
  <c r="BE33" i="128"/>
  <c r="AY93" i="126"/>
  <c r="BE93" i="126"/>
  <c r="AY38" i="118"/>
  <c r="BE38" i="118"/>
  <c r="AY48" i="116"/>
  <c r="BE48" i="116"/>
  <c r="BE98" i="125"/>
  <c r="AY98" i="125"/>
  <c r="AY58" i="123"/>
  <c r="BE58" i="123"/>
  <c r="AY68" i="118"/>
  <c r="BE68" i="118"/>
  <c r="AY78" i="117"/>
  <c r="BE78" i="117"/>
  <c r="BE58" i="133"/>
  <c r="AW28" i="133" s="1"/>
  <c r="AY58" i="133"/>
  <c r="BC28" i="133" s="1"/>
  <c r="AY38" i="116"/>
  <c r="BE38" i="116"/>
  <c r="BE78" i="133"/>
  <c r="AY78" i="133"/>
  <c r="AY73" i="126"/>
  <c r="BE73" i="126"/>
  <c r="AY38" i="132"/>
  <c r="BE38" i="132"/>
  <c r="AY73" i="124"/>
  <c r="BE73" i="124"/>
  <c r="AY68" i="120"/>
  <c r="BE68" i="120"/>
  <c r="AY68" i="116"/>
  <c r="BE68" i="116"/>
  <c r="AY38" i="126"/>
  <c r="BE38" i="126"/>
  <c r="AY63" i="127"/>
  <c r="BE63" i="127"/>
  <c r="AY103" i="125"/>
  <c r="BE103" i="125"/>
  <c r="AY53" i="124"/>
  <c r="BE53" i="124"/>
  <c r="AY88" i="118"/>
  <c r="BE88" i="118"/>
  <c r="BE33" i="114"/>
  <c r="AY33" i="114"/>
  <c r="BE58" i="129"/>
  <c r="AY58" i="129"/>
  <c r="AW28" i="129" s="1"/>
  <c r="BC28" i="119"/>
  <c r="BE68" i="130"/>
  <c r="AY68" i="130"/>
  <c r="BE78" i="128"/>
  <c r="AY78" i="128"/>
  <c r="AY53" i="128"/>
  <c r="BE53" i="128"/>
  <c r="AY53" i="126"/>
  <c r="BE53" i="126"/>
  <c r="BE98" i="133"/>
  <c r="AY98" i="133"/>
  <c r="BE98" i="131"/>
  <c r="AY98" i="131"/>
  <c r="BE58" i="131"/>
  <c r="AY58" i="131"/>
  <c r="BC28" i="131" s="1"/>
  <c r="BE88" i="130"/>
  <c r="AY88" i="130"/>
  <c r="AY38" i="128"/>
  <c r="BE38" i="128"/>
  <c r="BE58" i="125"/>
  <c r="AY58" i="125"/>
  <c r="AY78" i="119"/>
  <c r="BE78" i="119"/>
  <c r="BC28" i="123"/>
  <c r="AY33" i="124"/>
  <c r="BE33" i="124"/>
  <c r="BE93" i="114"/>
  <c r="AY93" i="114"/>
  <c r="BE53" i="114"/>
  <c r="AY53" i="114"/>
  <c r="AY98" i="119"/>
  <c r="BE98" i="119"/>
  <c r="AY58" i="117"/>
  <c r="BC28" i="117" s="1"/>
  <c r="BE58" i="117"/>
  <c r="AW28" i="117" s="1"/>
  <c r="AY93" i="113"/>
  <c r="BE93" i="113"/>
  <c r="AY43" i="112"/>
  <c r="AW28" i="112" s="1"/>
  <c r="BE43" i="112"/>
  <c r="AY103" i="112"/>
  <c r="BE103" i="112"/>
  <c r="AY53" i="113"/>
  <c r="BC28" i="113" s="1"/>
  <c r="BE53" i="113"/>
  <c r="BE33" i="111"/>
  <c r="AY33" i="111"/>
  <c r="AY83" i="112"/>
  <c r="BE83" i="112"/>
  <c r="AY73" i="113"/>
  <c r="BE73" i="113"/>
  <c r="BE93" i="111"/>
  <c r="AY93" i="111"/>
  <c r="AY63" i="112"/>
  <c r="BE63" i="112"/>
  <c r="BC28" i="112" s="1"/>
  <c r="BC28" i="110"/>
  <c r="AW28" i="110"/>
  <c r="BE78" i="105"/>
  <c r="AY78" i="105"/>
  <c r="BC28" i="105" s="1"/>
  <c r="BE48" i="106"/>
  <c r="AY48" i="106"/>
  <c r="BE88" i="108"/>
  <c r="AY88" i="108"/>
  <c r="BE58" i="105"/>
  <c r="AY58" i="105"/>
  <c r="BE48" i="103"/>
  <c r="AY48" i="103"/>
  <c r="AW28" i="103" s="1"/>
  <c r="BE78" i="102"/>
  <c r="AY78" i="102"/>
  <c r="AY38" i="108"/>
  <c r="BE38" i="108"/>
  <c r="BE58" i="109"/>
  <c r="AY58" i="109"/>
  <c r="BE78" i="107"/>
  <c r="AY78" i="107"/>
  <c r="BE58" i="107"/>
  <c r="AY58" i="107"/>
  <c r="BC28" i="107" s="1"/>
  <c r="BE88" i="104"/>
  <c r="BC28" i="104" s="1"/>
  <c r="AY88" i="104"/>
  <c r="BE48" i="108"/>
  <c r="AY48" i="108"/>
  <c r="AY38" i="106"/>
  <c r="BE38" i="106"/>
  <c r="BE98" i="109"/>
  <c r="AY98" i="109"/>
  <c r="BC28" i="109"/>
  <c r="BE68" i="108"/>
  <c r="AY68" i="108"/>
  <c r="BE78" i="109"/>
  <c r="AY78" i="109"/>
  <c r="BE98" i="107"/>
  <c r="AY98" i="107"/>
  <c r="AY73" i="104"/>
  <c r="AW28" i="104" s="1"/>
  <c r="BE73" i="104"/>
  <c r="BE68" i="106"/>
  <c r="AY68" i="106"/>
  <c r="BE88" i="106"/>
  <c r="AY88" i="106"/>
  <c r="BE58" i="102"/>
  <c r="AW28" i="102" s="1"/>
  <c r="AY58" i="102"/>
  <c r="BE98" i="105"/>
  <c r="AY98" i="105"/>
  <c r="AW28" i="99"/>
  <c r="BC28" i="101"/>
  <c r="BC28" i="100"/>
  <c r="AW28" i="100"/>
  <c r="AW28" i="101"/>
  <c r="BC28" i="98"/>
  <c r="AW28" i="98"/>
  <c r="BC28" i="96"/>
  <c r="BE98" i="97"/>
  <c r="AY98" i="97"/>
  <c r="BE58" i="97"/>
  <c r="AY58" i="97"/>
  <c r="AW28" i="97" s="1"/>
  <c r="AY38" i="96"/>
  <c r="AW28" i="96" s="1"/>
  <c r="BE38" i="96"/>
  <c r="AW28" i="95"/>
  <c r="BC28" i="95"/>
  <c r="M21" i="4"/>
  <c r="AW28" i="140" l="1"/>
  <c r="BC28" i="140"/>
  <c r="BC28" i="139"/>
  <c r="BC28" i="134"/>
  <c r="AW28" i="134"/>
  <c r="AW28" i="138"/>
  <c r="BC28" i="143"/>
  <c r="BC28" i="137"/>
  <c r="AW28" i="137"/>
  <c r="BC28" i="142"/>
  <c r="AW28" i="142"/>
  <c r="AW28" i="136"/>
  <c r="AW28" i="114"/>
  <c r="BC28" i="114"/>
  <c r="AW28" i="118"/>
  <c r="BC28" i="118"/>
  <c r="AW28" i="122"/>
  <c r="BC28" i="122"/>
  <c r="BC28" i="120"/>
  <c r="AW28" i="120"/>
  <c r="BC28" i="125"/>
  <c r="AW28" i="125"/>
  <c r="AW28" i="116"/>
  <c r="BC28" i="116"/>
  <c r="BC28" i="126"/>
  <c r="AW28" i="126"/>
  <c r="AW28" i="131"/>
  <c r="BC28" i="121"/>
  <c r="AW28" i="130"/>
  <c r="BC28" i="132"/>
  <c r="AW28" i="132"/>
  <c r="BC28" i="128"/>
  <c r="AW28" i="128"/>
  <c r="BC28" i="124"/>
  <c r="AW28" i="124"/>
  <c r="AW28" i="127"/>
  <c r="BC28" i="127"/>
  <c r="AW28" i="113"/>
  <c r="BC28" i="111"/>
  <c r="AW28" i="111"/>
  <c r="BC28" i="106"/>
  <c r="AW28" i="106"/>
  <c r="BC28" i="103"/>
  <c r="AW28" i="109"/>
  <c r="BC28" i="108"/>
  <c r="AW28" i="108"/>
  <c r="BC28" i="102"/>
  <c r="AW28" i="107"/>
  <c r="AW28" i="105"/>
  <c r="BC28" i="97"/>
  <c r="AZ1" i="33"/>
  <c r="AN1" i="33"/>
  <c r="AD1" i="33"/>
  <c r="AC10" i="34"/>
  <c r="AC9" i="34"/>
  <c r="AC8" i="34"/>
  <c r="AC7" i="34"/>
  <c r="AG6" i="34"/>
  <c r="H6" i="7" l="1"/>
  <c r="BM73" i="5" l="1"/>
  <c r="CA73" i="5" s="1"/>
  <c r="BM83" i="5"/>
  <c r="CA83" i="5" s="1"/>
  <c r="BM88" i="5"/>
  <c r="CA88" i="5" s="1"/>
  <c r="BM93" i="5"/>
  <c r="CA93" i="5" s="1"/>
  <c r="BM98" i="5"/>
  <c r="CA98" i="5" s="1"/>
  <c r="BM103" i="5"/>
  <c r="CA103" i="5" s="1"/>
  <c r="BM78" i="5"/>
  <c r="CA78" i="5" s="1"/>
  <c r="AY73" i="5" l="1"/>
  <c r="BE73" i="5"/>
  <c r="BT73" i="5"/>
  <c r="AY83" i="5"/>
  <c r="BE83" i="5"/>
  <c r="BT83" i="5"/>
  <c r="AY88" i="5"/>
  <c r="BE88" i="5"/>
  <c r="BT88" i="5"/>
  <c r="AY93" i="5"/>
  <c r="BE93" i="5"/>
  <c r="BT93" i="5"/>
  <c r="AY98" i="5"/>
  <c r="BE98" i="5"/>
  <c r="BT98" i="5"/>
  <c r="AY103" i="5"/>
  <c r="BE103" i="5"/>
  <c r="BT103" i="5"/>
  <c r="AY78" i="5"/>
  <c r="BE78" i="5"/>
  <c r="BT78" i="5"/>
  <c r="AE13" i="3" l="1"/>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AD13" i="3" l="1"/>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AB86" i="3" l="1"/>
  <c r="AE84" i="3"/>
  <c r="AB88" i="3"/>
  <c r="AB87" i="3"/>
  <c r="AB82" i="3"/>
  <c r="AB85" i="3"/>
  <c r="AB81" i="3"/>
  <c r="AB77" i="3"/>
  <c r="AB78" i="3"/>
  <c r="AB84" i="3"/>
  <c r="AB80" i="3"/>
  <c r="AC85" i="3" l="1"/>
  <c r="AE88" i="3"/>
  <c r="C7" i="7"/>
  <c r="AD88" i="3" l="1"/>
  <c r="H22" i="6" s="1"/>
  <c r="Z16" i="6"/>
  <c r="N25" i="6"/>
  <c r="N18" i="6"/>
  <c r="H18" i="6"/>
  <c r="A15" i="6"/>
  <c r="A19" i="6"/>
  <c r="H15" i="6"/>
  <c r="A18" i="6"/>
  <c r="Z25" i="6"/>
  <c r="Z19" i="6"/>
  <c r="A28" i="6"/>
  <c r="T25" i="6"/>
  <c r="A24" i="6"/>
  <c r="Z24" i="6"/>
  <c r="N33" i="6"/>
  <c r="A36" i="6"/>
  <c r="T29" i="6"/>
  <c r="A39" i="6"/>
  <c r="N38" i="6"/>
  <c r="N35" i="6"/>
  <c r="H30" i="6"/>
  <c r="H32" i="6"/>
  <c r="A32" i="6"/>
  <c r="Z34" i="6"/>
  <c r="T35" i="6"/>
  <c r="A33" i="6"/>
  <c r="Z38" i="6"/>
  <c r="T33" i="6"/>
  <c r="N39" i="6"/>
  <c r="H35" i="6"/>
  <c r="A14" i="6"/>
  <c r="T38" i="6"/>
  <c r="T31" i="6"/>
  <c r="T37" i="6"/>
  <c r="Z14" i="6"/>
  <c r="H39" i="6"/>
  <c r="Z31" i="6"/>
  <c r="A31" i="6"/>
  <c r="A37" i="6"/>
  <c r="H36" i="6"/>
  <c r="H31" i="6"/>
  <c r="H38" i="6"/>
  <c r="Z37" i="6"/>
  <c r="Z29" i="6"/>
  <c r="T39" i="6"/>
  <c r="A35" i="6"/>
  <c r="A29" i="6"/>
  <c r="H29" i="6"/>
  <c r="T32" i="6"/>
  <c r="N37" i="6"/>
  <c r="H37" i="6"/>
  <c r="Z36" i="6"/>
  <c r="A38" i="6"/>
  <c r="N34" i="6"/>
  <c r="Z32" i="6"/>
  <c r="N31" i="6"/>
  <c r="N29" i="6"/>
  <c r="A30" i="6" l="1"/>
  <c r="Z33" i="6"/>
  <c r="N14" i="6"/>
  <c r="A34" i="6"/>
  <c r="N30" i="6"/>
  <c r="Z30" i="6"/>
  <c r="H33" i="6"/>
  <c r="N32" i="6"/>
  <c r="H34" i="6"/>
  <c r="Z39" i="6"/>
  <c r="T36" i="6"/>
  <c r="Z35" i="6"/>
  <c r="T34" i="6"/>
  <c r="T30" i="6"/>
  <c r="T14" i="6"/>
  <c r="T17" i="6"/>
  <c r="A16" i="6"/>
  <c r="T18" i="6"/>
  <c r="H24" i="6"/>
  <c r="A17" i="6"/>
  <c r="H20" i="6"/>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AI10" i="4" l="1"/>
  <c r="AF10" i="6" s="1"/>
  <c r="AC10" i="4"/>
  <c r="Z10" i="6" s="1"/>
  <c r="C6" i="7"/>
  <c r="C3" i="7"/>
  <c r="C4" i="7"/>
  <c r="C5" i="7"/>
  <c r="C2" i="7"/>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E6" i="5" l="1"/>
  <c r="AC9" i="4"/>
  <c r="P4" i="10" s="1"/>
  <c r="D2" i="11" l="1"/>
  <c r="I2" i="11"/>
  <c r="AF6" i="4"/>
  <c r="E2" i="11" l="1"/>
  <c r="P1" i="10"/>
  <c r="AC8" i="4"/>
  <c r="P3" i="10" s="1"/>
  <c r="AC7" i="4"/>
  <c r="P2" i="10" l="1"/>
  <c r="BB28" i="4"/>
  <c r="C2" i="1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BM68" i="5"/>
  <c r="BT68" i="5" s="1"/>
  <c r="BM63" i="5"/>
  <c r="CA63" i="5" s="1"/>
  <c r="BM58" i="5"/>
  <c r="BT58" i="5" s="1"/>
  <c r="BM53" i="5"/>
  <c r="CA53" i="5" s="1"/>
  <c r="BM48" i="5"/>
  <c r="BT48" i="5" s="1"/>
  <c r="BM43" i="5"/>
  <c r="CA43" i="5" s="1"/>
  <c r="BM37" i="5"/>
  <c r="BM35" i="5"/>
  <c r="CA35" i="5" s="1"/>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Y63" i="5"/>
  <c r="BE63" i="5"/>
  <c r="BT53" i="5"/>
  <c r="BT63" i="5"/>
  <c r="CA68" i="5"/>
  <c r="CA48" i="5"/>
  <c r="BE48" i="5" s="1"/>
  <c r="AB43" i="3"/>
  <c r="AB44" i="3"/>
  <c r="AG12" i="3"/>
  <c r="AB37" i="3"/>
  <c r="AB31" i="3"/>
  <c r="AB28" i="3"/>
  <c r="AB24" i="3"/>
  <c r="AB30" i="3"/>
  <c r="AB33" i="3"/>
  <c r="AB35" i="3"/>
  <c r="AB38" i="3"/>
  <c r="AB40" i="3"/>
  <c r="AB42" i="3"/>
  <c r="AB13" i="3"/>
  <c r="AB26" i="3"/>
  <c r="AB27" i="3"/>
  <c r="AB25" i="3"/>
  <c r="AB29" i="3"/>
  <c r="AB32" i="3"/>
  <c r="AB34" i="3"/>
  <c r="AB36" i="3"/>
  <c r="AB39" i="3"/>
  <c r="AB41" i="3"/>
  <c r="AY43" i="5"/>
  <c r="BE43" i="5"/>
  <c r="BT43" i="5"/>
  <c r="BT35" i="5"/>
  <c r="AF17" i="3"/>
  <c r="AF16" i="3"/>
  <c r="AF21" i="3"/>
  <c r="AF18" i="3"/>
  <c r="AF20" i="3"/>
  <c r="AF19" i="3"/>
  <c r="AF13" i="3"/>
  <c r="AG13" i="3" s="1"/>
  <c r="AB12" i="3"/>
  <c r="AB22" i="3"/>
  <c r="AB14" i="3"/>
  <c r="AB20" i="3"/>
  <c r="AB16" i="3"/>
  <c r="AB23" i="3"/>
  <c r="AB18" i="3"/>
  <c r="AB17" i="3"/>
  <c r="AB21" i="3"/>
  <c r="AB11" i="3"/>
  <c r="AB15" i="3"/>
  <c r="AB19" i="3"/>
  <c r="BT37" i="5"/>
  <c r="CA37" i="5"/>
  <c r="AY53" i="5"/>
  <c r="BE53" i="5"/>
  <c r="AY33" i="5"/>
  <c r="BE33" i="5"/>
  <c r="CA58" i="5"/>
  <c r="AM102" i="4" l="1"/>
  <c r="M76" i="10" s="1"/>
  <c r="AM98" i="4"/>
  <c r="M72" i="10" s="1"/>
  <c r="AM94" i="4"/>
  <c r="M68" i="10" s="1"/>
  <c r="AM90" i="4"/>
  <c r="M64" i="10" s="1"/>
  <c r="AM86" i="4"/>
  <c r="M60" i="10" s="1"/>
  <c r="AM82" i="4"/>
  <c r="M56" i="10" s="1"/>
  <c r="AM78" i="4"/>
  <c r="M52" i="10" s="1"/>
  <c r="AM74" i="4"/>
  <c r="M48" i="10" s="1"/>
  <c r="AM70" i="4"/>
  <c r="M44" i="10" s="1"/>
  <c r="AM66" i="4"/>
  <c r="M40" i="10" s="1"/>
  <c r="AM62" i="4"/>
  <c r="M36" i="10" s="1"/>
  <c r="AM58" i="4"/>
  <c r="M32" i="10" s="1"/>
  <c r="AM54" i="4"/>
  <c r="M28" i="10" s="1"/>
  <c r="AM50" i="4"/>
  <c r="M24" i="10" s="1"/>
  <c r="AM46" i="4"/>
  <c r="M20" i="10" s="1"/>
  <c r="AM42" i="4"/>
  <c r="M16" i="10" s="1"/>
  <c r="AM38" i="4"/>
  <c r="M12" i="10" s="1"/>
  <c r="AM34" i="4"/>
  <c r="M8" i="10" s="1"/>
  <c r="AM30" i="4"/>
  <c r="M4" i="10" s="1"/>
  <c r="AM41" i="4"/>
  <c r="M15" i="10" s="1"/>
  <c r="AM33" i="4"/>
  <c r="M7" i="10" s="1"/>
  <c r="AM91" i="4"/>
  <c r="M65" i="10" s="1"/>
  <c r="AM83" i="4"/>
  <c r="M57" i="10" s="1"/>
  <c r="AM71" i="4"/>
  <c r="M45" i="10" s="1"/>
  <c r="AM59" i="4"/>
  <c r="M33" i="10" s="1"/>
  <c r="AM47" i="4"/>
  <c r="M21" i="10" s="1"/>
  <c r="AM35" i="4"/>
  <c r="M9" i="10" s="1"/>
  <c r="AM101" i="4"/>
  <c r="M75" i="10" s="1"/>
  <c r="AM97" i="4"/>
  <c r="M71" i="10" s="1"/>
  <c r="AM93" i="4"/>
  <c r="M67" i="10" s="1"/>
  <c r="AM89" i="4"/>
  <c r="M63" i="10" s="1"/>
  <c r="AM85" i="4"/>
  <c r="M59" i="10" s="1"/>
  <c r="AM81" i="4"/>
  <c r="M55" i="10" s="1"/>
  <c r="AM77" i="4"/>
  <c r="M51" i="10" s="1"/>
  <c r="AM73" i="4"/>
  <c r="M47" i="10" s="1"/>
  <c r="AM69" i="4"/>
  <c r="M43" i="10" s="1"/>
  <c r="AM65" i="4"/>
  <c r="M39" i="10" s="1"/>
  <c r="AM61" i="4"/>
  <c r="M35" i="10" s="1"/>
  <c r="AM57" i="4"/>
  <c r="M31" i="10" s="1"/>
  <c r="AM53" i="4"/>
  <c r="M27" i="10" s="1"/>
  <c r="AM49" i="4"/>
  <c r="M23" i="10" s="1"/>
  <c r="AM45" i="4"/>
  <c r="M19" i="10" s="1"/>
  <c r="AM37" i="4"/>
  <c r="M11" i="10" s="1"/>
  <c r="AM29" i="4"/>
  <c r="M3" i="10" s="1"/>
  <c r="AM79" i="4"/>
  <c r="M53" i="10" s="1"/>
  <c r="AM67" i="4"/>
  <c r="M41" i="10" s="1"/>
  <c r="AM55" i="4"/>
  <c r="M29" i="10" s="1"/>
  <c r="AM43" i="4"/>
  <c r="M17" i="10" s="1"/>
  <c r="AM100" i="4"/>
  <c r="M74" i="10" s="1"/>
  <c r="AM96" i="4"/>
  <c r="M70" i="10" s="1"/>
  <c r="AM92" i="4"/>
  <c r="M66" i="10" s="1"/>
  <c r="AM88" i="4"/>
  <c r="M62" i="10" s="1"/>
  <c r="AM84" i="4"/>
  <c r="M58" i="10" s="1"/>
  <c r="AM80" i="4"/>
  <c r="M54" i="10" s="1"/>
  <c r="AM76" i="4"/>
  <c r="M50" i="10" s="1"/>
  <c r="AM72" i="4"/>
  <c r="M46" i="10" s="1"/>
  <c r="AM68" i="4"/>
  <c r="M42" i="10" s="1"/>
  <c r="AM64" i="4"/>
  <c r="M38" i="10" s="1"/>
  <c r="AM60" i="4"/>
  <c r="M34" i="10" s="1"/>
  <c r="AM56" i="4"/>
  <c r="M30" i="10" s="1"/>
  <c r="AM52" i="4"/>
  <c r="M26" i="10" s="1"/>
  <c r="AM48" i="4"/>
  <c r="M22" i="10" s="1"/>
  <c r="AM44" i="4"/>
  <c r="M18" i="10" s="1"/>
  <c r="AM40" i="4"/>
  <c r="M14" i="10" s="1"/>
  <c r="AM36" i="4"/>
  <c r="M10" i="10" s="1"/>
  <c r="AM32" i="4"/>
  <c r="M6" i="10" s="1"/>
  <c r="AM28" i="4"/>
  <c r="M2" i="10" s="1"/>
  <c r="AM99" i="4"/>
  <c r="M73" i="10" s="1"/>
  <c r="AM95" i="4"/>
  <c r="M69" i="10" s="1"/>
  <c r="AM87" i="4"/>
  <c r="M61" i="10" s="1"/>
  <c r="AM75" i="4"/>
  <c r="M49" i="10" s="1"/>
  <c r="AM63" i="4"/>
  <c r="M37" i="10" s="1"/>
  <c r="AM51" i="4"/>
  <c r="M25" i="10" s="1"/>
  <c r="AM39" i="4"/>
  <c r="M13" i="10" s="1"/>
  <c r="AM31" i="4"/>
  <c r="M5" i="10" s="1"/>
  <c r="AY48" i="5"/>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N13" i="10" s="1"/>
  <c r="AN71" i="4"/>
  <c r="N45" i="10" s="1"/>
  <c r="J52" i="4"/>
  <c r="C59" i="4"/>
  <c r="AN101" i="4"/>
  <c r="N75" i="10" s="1"/>
  <c r="AN93" i="4"/>
  <c r="N67" i="10" s="1"/>
  <c r="AN102" i="4"/>
  <c r="N76" i="10" s="1"/>
  <c r="AN94" i="4"/>
  <c r="N68" i="10" s="1"/>
  <c r="AN86" i="4"/>
  <c r="N60" i="10" s="1"/>
  <c r="AD93" i="4"/>
  <c r="F76" i="7" s="1"/>
  <c r="AD77" i="4"/>
  <c r="F60" i="7" s="1"/>
  <c r="AD61" i="4"/>
  <c r="F44" i="7" s="1"/>
  <c r="AD45" i="4"/>
  <c r="F28" i="7" s="1"/>
  <c r="AD29" i="4"/>
  <c r="F12" i="7" s="1"/>
  <c r="AA87" i="4"/>
  <c r="E70" i="7" s="1"/>
  <c r="AA71" i="4"/>
  <c r="E54" i="7" s="1"/>
  <c r="AA55" i="4"/>
  <c r="E38" i="7" s="1"/>
  <c r="AN76" i="4"/>
  <c r="N50" i="10" s="1"/>
  <c r="AN68" i="4"/>
  <c r="N42" i="10" s="1"/>
  <c r="AN60" i="4"/>
  <c r="N34" i="10" s="1"/>
  <c r="AN52" i="4"/>
  <c r="N26" i="10" s="1"/>
  <c r="AN44" i="4"/>
  <c r="N18" i="10" s="1"/>
  <c r="AN36" i="4"/>
  <c r="N10" i="10" s="1"/>
  <c r="AD100" i="4"/>
  <c r="F83" i="7" s="1"/>
  <c r="AD84" i="4"/>
  <c r="F67" i="7" s="1"/>
  <c r="AD68" i="4"/>
  <c r="F51" i="7" s="1"/>
  <c r="AD52" i="4"/>
  <c r="F35" i="7" s="1"/>
  <c r="AD36" i="4"/>
  <c r="F19" i="7" s="1"/>
  <c r="AA94" i="4"/>
  <c r="E77" i="7" s="1"/>
  <c r="AA78" i="4"/>
  <c r="E61" i="7" s="1"/>
  <c r="AA62" i="4"/>
  <c r="E45" i="7" s="1"/>
  <c r="AA46" i="4"/>
  <c r="E29" i="7" s="1"/>
  <c r="AN85" i="4"/>
  <c r="N59" i="10" s="1"/>
  <c r="AD99" i="4"/>
  <c r="F82" i="7" s="1"/>
  <c r="AD83" i="4"/>
  <c r="F66" i="7" s="1"/>
  <c r="AD67" i="4"/>
  <c r="F50" i="7" s="1"/>
  <c r="AD51" i="4"/>
  <c r="F34" i="7" s="1"/>
  <c r="AD35" i="4"/>
  <c r="F18" i="7" s="1"/>
  <c r="AA93" i="4"/>
  <c r="E76" i="7" s="1"/>
  <c r="AA77" i="4"/>
  <c r="E60" i="7" s="1"/>
  <c r="AA61" i="4"/>
  <c r="E44" i="7" s="1"/>
  <c r="AA45" i="4"/>
  <c r="E28" i="7" s="1"/>
  <c r="AN75" i="4"/>
  <c r="N49" i="10" s="1"/>
  <c r="AN43" i="4"/>
  <c r="N17" i="10" s="1"/>
  <c r="AD62" i="4"/>
  <c r="F45" i="7" s="1"/>
  <c r="AA72" i="4"/>
  <c r="E55" i="7" s="1"/>
  <c r="AA33" i="4"/>
  <c r="E16" i="7" s="1"/>
  <c r="J100" i="4"/>
  <c r="J96" i="4"/>
  <c r="J92" i="4"/>
  <c r="J88" i="4"/>
  <c r="C71" i="7" s="1"/>
  <c r="J83" i="4"/>
  <c r="C78" i="4"/>
  <c r="P72" i="4"/>
  <c r="AW72" i="4" s="1"/>
  <c r="J67" i="4"/>
  <c r="C62" i="4"/>
  <c r="P56" i="4"/>
  <c r="D39" i="7" s="1"/>
  <c r="AN49" i="4"/>
  <c r="N23" i="10" s="1"/>
  <c r="AD74" i="4"/>
  <c r="F57" i="7" s="1"/>
  <c r="AA84" i="4"/>
  <c r="E67" i="7" s="1"/>
  <c r="AA36" i="4"/>
  <c r="E19" i="7" s="1"/>
  <c r="C100" i="4"/>
  <c r="B83" i="7" s="1"/>
  <c r="C96" i="4"/>
  <c r="B79" i="7" s="1"/>
  <c r="C92" i="4"/>
  <c r="B75" i="7" s="1"/>
  <c r="C88" i="4"/>
  <c r="B71" i="7" s="1"/>
  <c r="C83" i="4"/>
  <c r="P77" i="4"/>
  <c r="AW77" i="4" s="1"/>
  <c r="J72" i="4"/>
  <c r="C67" i="4"/>
  <c r="P61" i="4"/>
  <c r="J56" i="4"/>
  <c r="AN99" i="4"/>
  <c r="N73" i="10" s="1"/>
  <c r="AN91" i="4"/>
  <c r="N65" i="10" s="1"/>
  <c r="AN100" i="4"/>
  <c r="N74" i="10" s="1"/>
  <c r="AN92" i="4"/>
  <c r="N66" i="10" s="1"/>
  <c r="AN84" i="4"/>
  <c r="N58" i="10" s="1"/>
  <c r="AD89" i="4"/>
  <c r="F72" i="7" s="1"/>
  <c r="AD73" i="4"/>
  <c r="F56" i="7" s="1"/>
  <c r="AD57" i="4"/>
  <c r="F40" i="7" s="1"/>
  <c r="AD41" i="4"/>
  <c r="F24" i="7" s="1"/>
  <c r="AA99" i="4"/>
  <c r="E82" i="7" s="1"/>
  <c r="AA83" i="4"/>
  <c r="E66" i="7" s="1"/>
  <c r="AA67" i="4"/>
  <c r="E50" i="7" s="1"/>
  <c r="AA51" i="4"/>
  <c r="E34" i="7" s="1"/>
  <c r="AN83" i="4"/>
  <c r="N57" i="10" s="1"/>
  <c r="AN74" i="4"/>
  <c r="N48" i="10" s="1"/>
  <c r="AN66" i="4"/>
  <c r="N40" i="10" s="1"/>
  <c r="AN58" i="4"/>
  <c r="N32" i="10" s="1"/>
  <c r="AN50" i="4"/>
  <c r="N24" i="10" s="1"/>
  <c r="AN42" i="4"/>
  <c r="N16" i="10" s="1"/>
  <c r="AN34" i="4"/>
  <c r="N8" i="10" s="1"/>
  <c r="AD96" i="4"/>
  <c r="F79" i="7" s="1"/>
  <c r="AD80" i="4"/>
  <c r="F63" i="7" s="1"/>
  <c r="AD64" i="4"/>
  <c r="F47" i="7" s="1"/>
  <c r="AD48" i="4"/>
  <c r="F31" i="7" s="1"/>
  <c r="AD32" i="4"/>
  <c r="F15" i="7" s="1"/>
  <c r="AA90" i="4"/>
  <c r="E73" i="7" s="1"/>
  <c r="AA74" i="4"/>
  <c r="E57" i="7" s="1"/>
  <c r="AA58" i="4"/>
  <c r="E41" i="7" s="1"/>
  <c r="AA42" i="4"/>
  <c r="E25" i="7" s="1"/>
  <c r="AD95" i="4"/>
  <c r="F78" i="7" s="1"/>
  <c r="AD79" i="4"/>
  <c r="F62" i="7" s="1"/>
  <c r="AD63" i="4"/>
  <c r="F46" i="7" s="1"/>
  <c r="AD47" i="4"/>
  <c r="F30" i="7" s="1"/>
  <c r="AD31" i="4"/>
  <c r="F14" i="7" s="1"/>
  <c r="AA89" i="4"/>
  <c r="E72" i="7" s="1"/>
  <c r="AA73" i="4"/>
  <c r="E56" i="7" s="1"/>
  <c r="AA57" i="4"/>
  <c r="E40" i="7" s="1"/>
  <c r="AA41" i="4"/>
  <c r="E24" i="7" s="1"/>
  <c r="AN67" i="4"/>
  <c r="N41" i="10" s="1"/>
  <c r="AN35" i="4"/>
  <c r="N9" i="10" s="1"/>
  <c r="AD46" i="4"/>
  <c r="F29" i="7" s="1"/>
  <c r="AA56" i="4"/>
  <c r="E39" i="7" s="1"/>
  <c r="AA29" i="4"/>
  <c r="E12" i="7" s="1"/>
  <c r="J99" i="4"/>
  <c r="J95" i="4"/>
  <c r="J91" i="4"/>
  <c r="C74" i="7" s="1"/>
  <c r="J87" i="4"/>
  <c r="C70" i="7" s="1"/>
  <c r="C82" i="4"/>
  <c r="P76" i="4"/>
  <c r="AW76" i="4" s="1"/>
  <c r="J71" i="4"/>
  <c r="C66" i="4"/>
  <c r="P60" i="4"/>
  <c r="AW60" i="4" s="1"/>
  <c r="J55" i="4"/>
  <c r="AN73" i="4"/>
  <c r="N47" i="10" s="1"/>
  <c r="AN41" i="4"/>
  <c r="N15" i="10" s="1"/>
  <c r="AD58" i="4"/>
  <c r="F41" i="7" s="1"/>
  <c r="AA68" i="4"/>
  <c r="E51" i="7" s="1"/>
  <c r="AA32" i="4"/>
  <c r="E15" i="7" s="1"/>
  <c r="C99" i="4"/>
  <c r="B82" i="7" s="1"/>
  <c r="C95" i="4"/>
  <c r="B78" i="7" s="1"/>
  <c r="C91" i="4"/>
  <c r="B74" i="7" s="1"/>
  <c r="C87" i="4"/>
  <c r="B70" i="7" s="1"/>
  <c r="P81" i="4"/>
  <c r="AW81" i="4" s="1"/>
  <c r="J76" i="4"/>
  <c r="C71" i="4"/>
  <c r="P65" i="4"/>
  <c r="AW65" i="4" s="1"/>
  <c r="J60" i="4"/>
  <c r="BB60" i="4" s="1"/>
  <c r="AN97" i="4"/>
  <c r="N71" i="10" s="1"/>
  <c r="AN89" i="4"/>
  <c r="N63" i="10" s="1"/>
  <c r="AN98" i="4"/>
  <c r="N72" i="10" s="1"/>
  <c r="AN90" i="4"/>
  <c r="N64" i="10" s="1"/>
  <c r="AN82" i="4"/>
  <c r="N56" i="10" s="1"/>
  <c r="AD101" i="4"/>
  <c r="F84" i="7" s="1"/>
  <c r="AD85" i="4"/>
  <c r="F68" i="7" s="1"/>
  <c r="AD69" i="4"/>
  <c r="F52" i="7" s="1"/>
  <c r="AD53" i="4"/>
  <c r="F36" i="7" s="1"/>
  <c r="AD37" i="4"/>
  <c r="F20" i="7" s="1"/>
  <c r="AA95" i="4"/>
  <c r="E78" i="7" s="1"/>
  <c r="AA79" i="4"/>
  <c r="E62" i="7" s="1"/>
  <c r="AA63" i="4"/>
  <c r="E46" i="7" s="1"/>
  <c r="AN72" i="4"/>
  <c r="N46" i="10" s="1"/>
  <c r="AN64" i="4"/>
  <c r="N38" i="10" s="1"/>
  <c r="AN56" i="4"/>
  <c r="N30" i="10" s="1"/>
  <c r="AN48" i="4"/>
  <c r="N22" i="10" s="1"/>
  <c r="AN40" i="4"/>
  <c r="N14" i="10" s="1"/>
  <c r="AN32" i="4"/>
  <c r="N6" i="10" s="1"/>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N33" i="10" s="1"/>
  <c r="AD94" i="4"/>
  <c r="F77" i="7" s="1"/>
  <c r="AD30" i="4"/>
  <c r="F13" i="7" s="1"/>
  <c r="AA44" i="4"/>
  <c r="E27" i="7" s="1"/>
  <c r="J102" i="4"/>
  <c r="J98" i="4"/>
  <c r="J94" i="4"/>
  <c r="J90" i="4"/>
  <c r="C73" i="7" s="1"/>
  <c r="C86" i="4"/>
  <c r="P80" i="4"/>
  <c r="J75" i="4"/>
  <c r="BB75" i="4" s="1"/>
  <c r="C70" i="4"/>
  <c r="P64" i="4"/>
  <c r="AW64" i="4" s="1"/>
  <c r="J59" i="4"/>
  <c r="C54" i="4"/>
  <c r="AN65" i="4"/>
  <c r="N39" i="10" s="1"/>
  <c r="AN33" i="4"/>
  <c r="N7" i="10" s="1"/>
  <c r="AD42" i="4"/>
  <c r="F25" i="7" s="1"/>
  <c r="AA52" i="4"/>
  <c r="E35" i="7" s="1"/>
  <c r="C102" i="4"/>
  <c r="B85" i="7" s="1"/>
  <c r="C98" i="4"/>
  <c r="B81" i="7" s="1"/>
  <c r="C94" i="4"/>
  <c r="B77" i="7" s="1"/>
  <c r="C90" i="4"/>
  <c r="B73" i="7" s="1"/>
  <c r="P85" i="4"/>
  <c r="D68" i="7" s="1"/>
  <c r="J80" i="4"/>
  <c r="BB80" i="4" s="1"/>
  <c r="AN95" i="4"/>
  <c r="N69" i="10" s="1"/>
  <c r="AN87" i="4"/>
  <c r="N61" i="10" s="1"/>
  <c r="AN96" i="4"/>
  <c r="N70" i="10" s="1"/>
  <c r="AN88" i="4"/>
  <c r="N62" i="10" s="1"/>
  <c r="AN80" i="4"/>
  <c r="N54" i="10" s="1"/>
  <c r="AN81" i="4"/>
  <c r="N55" i="10" s="1"/>
  <c r="AD97" i="4"/>
  <c r="F80" i="7" s="1"/>
  <c r="AD81" i="4"/>
  <c r="F64" i="7" s="1"/>
  <c r="AD65" i="4"/>
  <c r="F48" i="7" s="1"/>
  <c r="AD49" i="4"/>
  <c r="F32" i="7" s="1"/>
  <c r="AD33" i="4"/>
  <c r="F16" i="7" s="1"/>
  <c r="AA91" i="4"/>
  <c r="E74" i="7" s="1"/>
  <c r="AA75" i="4"/>
  <c r="E58" i="7" s="1"/>
  <c r="AA59" i="4"/>
  <c r="E42" i="7" s="1"/>
  <c r="AN78" i="4"/>
  <c r="N52" i="10" s="1"/>
  <c r="AN70" i="4"/>
  <c r="N44" i="10" s="1"/>
  <c r="AN62" i="4"/>
  <c r="N36" i="10" s="1"/>
  <c r="AN54" i="4"/>
  <c r="N28" i="10" s="1"/>
  <c r="AN46" i="4"/>
  <c r="N20" i="10" s="1"/>
  <c r="AN38" i="4"/>
  <c r="N12" i="10" s="1"/>
  <c r="AN30" i="4"/>
  <c r="N4" i="10" s="1"/>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N25" i="10" s="1"/>
  <c r="AD78" i="4"/>
  <c r="F61" i="7" s="1"/>
  <c r="AA88" i="4"/>
  <c r="E71" i="7" s="1"/>
  <c r="AA38" i="4"/>
  <c r="E21" i="7" s="1"/>
  <c r="J101" i="4"/>
  <c r="J97" i="4"/>
  <c r="J93" i="4"/>
  <c r="J89" i="4"/>
  <c r="C72" i="7" s="1"/>
  <c r="P84" i="4"/>
  <c r="J79" i="4"/>
  <c r="C74" i="4"/>
  <c r="P68" i="4"/>
  <c r="D51" i="7" s="1"/>
  <c r="J63" i="4"/>
  <c r="C58" i="4"/>
  <c r="P52" i="4"/>
  <c r="AW52" i="4" s="1"/>
  <c r="AN57" i="4"/>
  <c r="N31" i="10" s="1"/>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N11" i="10" s="1"/>
  <c r="P35" i="4"/>
  <c r="AW35" i="4" s="1"/>
  <c r="P63" i="4"/>
  <c r="AN29" i="4"/>
  <c r="N3" i="10" s="1"/>
  <c r="C33" i="4"/>
  <c r="J40" i="4"/>
  <c r="J47" i="4"/>
  <c r="C61" i="4"/>
  <c r="J82" i="4"/>
  <c r="P99" i="4"/>
  <c r="AW99" i="4" s="1"/>
  <c r="AN45" i="4"/>
  <c r="N19" i="10" s="1"/>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N21" i="10" s="1"/>
  <c r="AN79" i="4"/>
  <c r="N53" i="10" s="1"/>
  <c r="P53" i="4"/>
  <c r="D36" i="7" s="1"/>
  <c r="C63" i="4"/>
  <c r="P73" i="4"/>
  <c r="AW73" i="4" s="1"/>
  <c r="J46" i="4"/>
  <c r="P97" i="4"/>
  <c r="C29" i="4"/>
  <c r="J36" i="4"/>
  <c r="J43" i="4"/>
  <c r="J50" i="4"/>
  <c r="J70" i="4"/>
  <c r="P90" i="4"/>
  <c r="D73" i="7" s="1"/>
  <c r="AA34" i="4"/>
  <c r="E17" i="7" s="1"/>
  <c r="AN69" i="4"/>
  <c r="N43" i="10" s="1"/>
  <c r="J39" i="4"/>
  <c r="P79" i="4"/>
  <c r="AA28" i="4"/>
  <c r="E11" i="7" s="1"/>
  <c r="C35" i="4"/>
  <c r="C42" i="4"/>
  <c r="C49" i="4"/>
  <c r="J66" i="4"/>
  <c r="BB66" i="4" s="1"/>
  <c r="P87" i="4"/>
  <c r="D70" i="7" s="1"/>
  <c r="AA39" i="4"/>
  <c r="E22" i="7" s="1"/>
  <c r="AN77" i="4"/>
  <c r="N51" i="10" s="1"/>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N29" i="10" s="1"/>
  <c r="C55" i="4"/>
  <c r="J64" i="4"/>
  <c r="C75" i="4"/>
  <c r="AN28" i="4"/>
  <c r="N2" i="10" s="1"/>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N35" i="10" s="1"/>
  <c r="P33" i="4"/>
  <c r="D16" i="7" s="1"/>
  <c r="P40" i="4"/>
  <c r="AW40" i="4" s="1"/>
  <c r="P47" i="4"/>
  <c r="J62" i="4"/>
  <c r="P83" i="4"/>
  <c r="P100" i="4"/>
  <c r="AN53" i="4"/>
  <c r="N27" i="10" s="1"/>
  <c r="J29" i="4"/>
  <c r="P34" i="4"/>
  <c r="D17" i="7" s="1"/>
  <c r="C40" i="4"/>
  <c r="J45" i="4"/>
  <c r="P50" i="4"/>
  <c r="D33" i="7" s="1"/>
  <c r="C56" i="4"/>
  <c r="J61" i="4"/>
  <c r="P66" i="4"/>
  <c r="AW66" i="4" s="1"/>
  <c r="C72" i="4"/>
  <c r="J77" i="4"/>
  <c r="BB77" i="4" s="1"/>
  <c r="P82" i="4"/>
  <c r="AA31" i="4"/>
  <c r="E14" i="7" s="1"/>
  <c r="AA64" i="4"/>
  <c r="E47" i="7" s="1"/>
  <c r="AD54" i="4"/>
  <c r="F37" i="7" s="1"/>
  <c r="AN31" i="4"/>
  <c r="N5" i="10" s="1"/>
  <c r="AN63" i="4"/>
  <c r="N37" i="10" s="1"/>
  <c r="C51" i="4"/>
  <c r="P57" i="4"/>
  <c r="AW57" i="4" s="1"/>
  <c r="J68" i="4"/>
  <c r="C79" i="4"/>
  <c r="AW69" i="4"/>
  <c r="F49" i="7"/>
  <c r="E30" i="7"/>
  <c r="E18" i="7"/>
  <c r="D52" i="7"/>
  <c r="D29" i="7"/>
  <c r="BE68" i="5"/>
  <c r="AY68" i="5"/>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BE58" i="5"/>
  <c r="AY58" i="5"/>
  <c r="BE38" i="5"/>
  <c r="AY38" i="5"/>
  <c r="BC28" i="5" l="1"/>
  <c r="AW28" i="5"/>
  <c r="D20" i="7"/>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X75" i="4"/>
  <c r="BA75" i="4" s="1"/>
  <c r="AJ75" i="4" s="1"/>
  <c r="U95" i="4"/>
  <c r="X95" i="4"/>
  <c r="BA95" i="4" s="1"/>
  <c r="AJ95" i="4" s="1"/>
  <c r="J69" i="10" s="1"/>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X64" i="4"/>
  <c r="BA64" i="4" s="1"/>
  <c r="AJ64" i="4" s="1"/>
  <c r="J38" i="10" s="1"/>
  <c r="U64" i="4"/>
  <c r="U67" i="4"/>
  <c r="X67" i="4"/>
  <c r="BA67" i="4" s="1"/>
  <c r="AJ67" i="4" s="1"/>
  <c r="J41" i="10" s="1"/>
  <c r="X69" i="4"/>
  <c r="BA69" i="4" s="1"/>
  <c r="AJ69" i="4" s="1"/>
  <c r="J43" i="10" s="1"/>
  <c r="U69" i="4"/>
  <c r="X65" i="4"/>
  <c r="BA65" i="4" s="1"/>
  <c r="AJ65" i="4" s="1"/>
  <c r="J39" i="10" s="1"/>
  <c r="U65" i="4"/>
  <c r="X73" i="4"/>
  <c r="BA73" i="4" s="1"/>
  <c r="AJ73" i="4" s="1"/>
  <c r="J47" i="10" s="1"/>
  <c r="U73" i="4"/>
  <c r="X52" i="4"/>
  <c r="BA52" i="4" s="1"/>
  <c r="AJ52" i="4" s="1"/>
  <c r="U52" i="4"/>
  <c r="U35" i="4"/>
  <c r="X35" i="4"/>
  <c r="BA35" i="4" s="1"/>
  <c r="AJ35" i="4" s="1"/>
  <c r="J9" i="10" s="1"/>
  <c r="X77" i="4"/>
  <c r="BA77" i="4" s="1"/>
  <c r="AJ77" i="4" s="1"/>
  <c r="U77" i="4"/>
  <c r="X72" i="4"/>
  <c r="BA72" i="4" s="1"/>
  <c r="AJ72" i="4" s="1"/>
  <c r="J46" i="10" s="1"/>
  <c r="U72" i="4"/>
  <c r="X76" i="4"/>
  <c r="BA76" i="4" s="1"/>
  <c r="AJ76" i="4" s="1"/>
  <c r="J50" i="10" s="1"/>
  <c r="U76" i="4"/>
  <c r="X93" i="4"/>
  <c r="BA93" i="4" s="1"/>
  <c r="AJ93" i="4" s="1"/>
  <c r="J67" i="10" s="1"/>
  <c r="U93" i="4"/>
  <c r="X28" i="4"/>
  <c r="U28" i="4"/>
  <c r="X78" i="4"/>
  <c r="BA78" i="4" s="1"/>
  <c r="AJ78" i="4" s="1"/>
  <c r="J52" i="10" s="1"/>
  <c r="U78" i="4"/>
  <c r="X45" i="4"/>
  <c r="BA45" i="4" s="1"/>
  <c r="AJ45" i="4" s="1"/>
  <c r="J19" i="10" s="1"/>
  <c r="U45" i="4"/>
  <c r="X66" i="4"/>
  <c r="BA66" i="4" s="1"/>
  <c r="AJ66" i="4" s="1"/>
  <c r="J40" i="10" s="1"/>
  <c r="U66" i="4"/>
  <c r="X42" i="4"/>
  <c r="BA42" i="4" s="1"/>
  <c r="AJ42" i="4" s="1"/>
  <c r="J16" i="10" s="1"/>
  <c r="U42" i="4"/>
  <c r="X49" i="4"/>
  <c r="BA49" i="4" s="1"/>
  <c r="AJ49" i="4" s="1"/>
  <c r="J23" i="10" s="1"/>
  <c r="U49" i="4"/>
  <c r="U43" i="4"/>
  <c r="X43" i="4"/>
  <c r="BA43" i="4" s="1"/>
  <c r="AJ43" i="4" s="1"/>
  <c r="J17" i="10" s="1"/>
  <c r="X40" i="4"/>
  <c r="BA40" i="4" s="1"/>
  <c r="AJ40" i="4" s="1"/>
  <c r="J14" i="10" s="1"/>
  <c r="U40" i="4"/>
  <c r="U87" i="4"/>
  <c r="X87" i="4"/>
  <c r="BA87" i="4" s="1"/>
  <c r="AJ87" i="4" s="1"/>
  <c r="J61" i="10" s="1"/>
  <c r="X89" i="4"/>
  <c r="BA89" i="4" s="1"/>
  <c r="AJ89" i="4" s="1"/>
  <c r="J63" i="10" s="1"/>
  <c r="U89" i="4"/>
  <c r="X81" i="4"/>
  <c r="BA81" i="4" s="1"/>
  <c r="AJ81" i="4" s="1"/>
  <c r="J55" i="10" s="1"/>
  <c r="U81" i="4"/>
  <c r="F15" i="10"/>
  <c r="AX96" i="4"/>
  <c r="AY96" i="4" s="1"/>
  <c r="AX98" i="4"/>
  <c r="AY98" i="4" s="1"/>
  <c r="E67" i="10"/>
  <c r="F13" i="10"/>
  <c r="F75" i="10"/>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F36" i="10"/>
  <c r="F60" i="10"/>
  <c r="F44" i="10"/>
  <c r="F54" i="10"/>
  <c r="F68" i="10"/>
  <c r="AX94" i="4"/>
  <c r="AY94" i="4" s="1"/>
  <c r="BB72" i="4"/>
  <c r="F53" i="10"/>
  <c r="E41" i="10"/>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AZ99" i="4" l="1"/>
  <c r="AG99" i="4" s="1"/>
  <c r="AZ60" i="4"/>
  <c r="AG60" i="4" s="1"/>
  <c r="I34" i="10" s="1"/>
  <c r="AZ77" i="4"/>
  <c r="AG77" i="4" s="1"/>
  <c r="I51" i="10" s="1"/>
  <c r="AZ52" i="4"/>
  <c r="AG52" i="4" s="1"/>
  <c r="I26" i="10" s="1"/>
  <c r="AZ75" i="4"/>
  <c r="AG75" i="4" s="1"/>
  <c r="I49" i="10" s="1"/>
  <c r="AZ67" i="4"/>
  <c r="AG67" i="4" s="1"/>
  <c r="I41" i="10" s="1"/>
  <c r="AZ66" i="4"/>
  <c r="AG66" i="4" s="1"/>
  <c r="I40" i="10" s="1"/>
  <c r="AZ78" i="4"/>
  <c r="AG78" i="4" s="1"/>
  <c r="BB78" i="4" s="1"/>
  <c r="AZ72" i="4"/>
  <c r="AG72" i="4" s="1"/>
  <c r="I46" i="10" s="1"/>
  <c r="AZ69" i="4"/>
  <c r="AG69" i="4" s="1"/>
  <c r="I43" i="10" s="1"/>
  <c r="U47" i="4"/>
  <c r="X47" i="4"/>
  <c r="BA47" i="4" s="1"/>
  <c r="AJ47" i="4" s="1"/>
  <c r="J21" i="10" s="1"/>
  <c r="X62" i="4"/>
  <c r="BA62" i="4" s="1"/>
  <c r="AJ62" i="4" s="1"/>
  <c r="J36" i="10" s="1"/>
  <c r="U62" i="4"/>
  <c r="X32" i="4"/>
  <c r="U32" i="4"/>
  <c r="X58" i="4"/>
  <c r="BA58" i="4" s="1"/>
  <c r="AJ58" i="4" s="1"/>
  <c r="J32" i="10" s="1"/>
  <c r="U58" i="4"/>
  <c r="X90" i="4"/>
  <c r="BA90" i="4" s="1"/>
  <c r="AJ90" i="4" s="1"/>
  <c r="J64" i="10" s="1"/>
  <c r="U90" i="4"/>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U83" i="4"/>
  <c r="X83" i="4"/>
  <c r="BA83" i="4" s="1"/>
  <c r="AJ83" i="4" s="1"/>
  <c r="J57" i="10" s="1"/>
  <c r="X102" i="4"/>
  <c r="BA102" i="4" s="1"/>
  <c r="AJ102" i="4" s="1"/>
  <c r="J76" i="10" s="1"/>
  <c r="U102" i="4"/>
  <c r="X92" i="4"/>
  <c r="BA92" i="4" s="1"/>
  <c r="AJ92" i="4" s="1"/>
  <c r="J66" i="10" s="1"/>
  <c r="U92" i="4"/>
  <c r="X38" i="4"/>
  <c r="BA38" i="4" s="1"/>
  <c r="AJ38" i="4" s="1"/>
  <c r="J12" i="10" s="1"/>
  <c r="U38" i="4"/>
  <c r="X96" i="4"/>
  <c r="BA96" i="4" s="1"/>
  <c r="AJ96" i="4" s="1"/>
  <c r="J70" i="10" s="1"/>
  <c r="U96" i="4"/>
  <c r="X53" i="4"/>
  <c r="BA53" i="4" s="1"/>
  <c r="AJ53" i="4" s="1"/>
  <c r="J27" i="10" s="1"/>
  <c r="U53" i="4"/>
  <c r="X86" i="4"/>
  <c r="BA86" i="4" s="1"/>
  <c r="AJ86" i="4" s="1"/>
  <c r="J60" i="10" s="1"/>
  <c r="U86" i="4"/>
  <c r="X54" i="4"/>
  <c r="BA54" i="4" s="1"/>
  <c r="AJ54" i="4" s="1"/>
  <c r="J28" i="10" s="1"/>
  <c r="U54" i="4"/>
  <c r="X30" i="4"/>
  <c r="BA30" i="4" s="1"/>
  <c r="AJ30" i="4" s="1"/>
  <c r="J4" i="10" s="1"/>
  <c r="U30" i="4"/>
  <c r="U71" i="4"/>
  <c r="X71" i="4"/>
  <c r="BA71" i="4" s="1"/>
  <c r="AJ71" i="4" s="1"/>
  <c r="J45" i="10" s="1"/>
  <c r="U91" i="4"/>
  <c r="X91" i="4"/>
  <c r="BA91" i="4" s="1"/>
  <c r="AJ91" i="4" s="1"/>
  <c r="J65" i="10" s="1"/>
  <c r="X74" i="4"/>
  <c r="BA74" i="4" s="1"/>
  <c r="AJ74" i="4" s="1"/>
  <c r="J48" i="10" s="1"/>
  <c r="U74" i="4"/>
  <c r="U63" i="4"/>
  <c r="X63" i="4"/>
  <c r="BA63" i="4" s="1"/>
  <c r="AJ63" i="4" s="1"/>
  <c r="J37" i="10" s="1"/>
  <c r="X70" i="4"/>
  <c r="BA70" i="4" s="1"/>
  <c r="AJ70" i="4" s="1"/>
  <c r="J44" i="10" s="1"/>
  <c r="U70" i="4"/>
  <c r="X101" i="4"/>
  <c r="BA101" i="4" s="1"/>
  <c r="AJ101" i="4" s="1"/>
  <c r="J75" i="10" s="1"/>
  <c r="U101" i="4"/>
  <c r="X56" i="4"/>
  <c r="BA56" i="4" s="1"/>
  <c r="AJ56" i="4" s="1"/>
  <c r="J30" i="10" s="1"/>
  <c r="U56" i="4"/>
  <c r="X94" i="4"/>
  <c r="BA94" i="4" s="1"/>
  <c r="AJ94" i="4" s="1"/>
  <c r="J68" i="10" s="1"/>
  <c r="U94" i="4"/>
  <c r="X41" i="4"/>
  <c r="BA41" i="4" s="1"/>
  <c r="AJ41" i="4" s="1"/>
  <c r="J15" i="10" s="1"/>
  <c r="U41" i="4"/>
  <c r="X68" i="4"/>
  <c r="BA68" i="4" s="1"/>
  <c r="AJ68" i="4" s="1"/>
  <c r="J42" i="10" s="1"/>
  <c r="U68" i="4"/>
  <c r="U39" i="4"/>
  <c r="X39" i="4"/>
  <c r="BA39" i="4" s="1"/>
  <c r="AJ39" i="4" s="1"/>
  <c r="J13" i="10" s="1"/>
  <c r="AZ65" i="4"/>
  <c r="AG65" i="4" s="1"/>
  <c r="I39" i="10" s="1"/>
  <c r="X29" i="4"/>
  <c r="BA29" i="4" s="1"/>
  <c r="U29" i="4"/>
  <c r="X50" i="4"/>
  <c r="BA50" i="4" s="1"/>
  <c r="AJ50" i="4" s="1"/>
  <c r="J24" i="10" s="1"/>
  <c r="U50" i="4"/>
  <c r="U51" i="4"/>
  <c r="X51" i="4"/>
  <c r="BA51" i="4" s="1"/>
  <c r="AJ51" i="4" s="1"/>
  <c r="J25" i="10" s="1"/>
  <c r="X44" i="4"/>
  <c r="BA44" i="4" s="1"/>
  <c r="AJ44" i="4" s="1"/>
  <c r="J18" i="10" s="1"/>
  <c r="U44" i="4"/>
  <c r="X33" i="4"/>
  <c r="BA33" i="4" s="1"/>
  <c r="AJ33" i="4" s="1"/>
  <c r="J7" i="10" s="1"/>
  <c r="U33" i="4"/>
  <c r="X100" i="4"/>
  <c r="BA100" i="4" s="1"/>
  <c r="AJ100" i="4" s="1"/>
  <c r="J74" i="10" s="1"/>
  <c r="U100" i="4"/>
  <c r="X34" i="4"/>
  <c r="BA34" i="4" s="1"/>
  <c r="AJ34" i="4" s="1"/>
  <c r="J8" i="10" s="1"/>
  <c r="U34" i="4"/>
  <c r="X98" i="4"/>
  <c r="BA98" i="4" s="1"/>
  <c r="AJ98" i="4" s="1"/>
  <c r="J72" i="10" s="1"/>
  <c r="U98" i="4"/>
  <c r="AZ81" i="4"/>
  <c r="AG81" i="4" s="1"/>
  <c r="BB81" i="4" s="1"/>
  <c r="AZ76" i="4"/>
  <c r="AG76" i="4" s="1"/>
  <c r="I50" i="10" s="1"/>
  <c r="AZ73" i="4"/>
  <c r="AG73" i="4" s="1"/>
  <c r="I47" i="10" s="1"/>
  <c r="AZ64" i="4"/>
  <c r="AG64" i="4" s="1"/>
  <c r="I38" i="10" s="1"/>
  <c r="U31" i="4"/>
  <c r="X31" i="4"/>
  <c r="BA31" i="4" s="1"/>
  <c r="AJ31" i="4" s="1"/>
  <c r="J5" i="10" s="1"/>
  <c r="X85" i="4"/>
  <c r="BA85" i="4" s="1"/>
  <c r="AJ85" i="4" s="1"/>
  <c r="J59" i="10" s="1"/>
  <c r="U85" i="4"/>
  <c r="X61" i="4"/>
  <c r="BA61" i="4" s="1"/>
  <c r="AJ61" i="4" s="1"/>
  <c r="J35" i="10" s="1"/>
  <c r="U61" i="4"/>
  <c r="AZ93" i="4"/>
  <c r="AG93" i="4" s="1"/>
  <c r="BB93" i="4" s="1"/>
  <c r="F67" i="10"/>
  <c r="E36" i="10"/>
  <c r="I36" i="10"/>
  <c r="F69" i="10"/>
  <c r="F74" i="10"/>
  <c r="AZ95" i="4"/>
  <c r="AG95" i="4" s="1"/>
  <c r="BB95" i="4" s="1"/>
  <c r="AZ89" i="4"/>
  <c r="AG89" i="4" s="1"/>
  <c r="I63" i="10" s="1"/>
  <c r="F63" i="10"/>
  <c r="AZ97" i="4"/>
  <c r="AG97" i="4" s="1"/>
  <c r="I71" i="10" s="1"/>
  <c r="F72" i="10"/>
  <c r="AZ87" i="4"/>
  <c r="AG87" i="4" s="1"/>
  <c r="BB87" i="4" s="1"/>
  <c r="F64" i="10"/>
  <c r="E53" i="10"/>
  <c r="F61" i="10"/>
  <c r="E57" i="10"/>
  <c r="E45" i="10"/>
  <c r="BA97" i="4"/>
  <c r="AJ97" i="4" s="1"/>
  <c r="J71" i="10" s="1"/>
  <c r="F71" i="10"/>
  <c r="BB71" i="4"/>
  <c r="BB99" i="4"/>
  <c r="I73" i="10"/>
  <c r="I53" i="10"/>
  <c r="BB83" i="4"/>
  <c r="I57" i="10"/>
  <c r="I70" i="10"/>
  <c r="BB96" i="4"/>
  <c r="E54" i="10"/>
  <c r="I67" i="10"/>
  <c r="E68" i="10"/>
  <c r="E76" i="10"/>
  <c r="F48" i="10"/>
  <c r="BB91" i="4"/>
  <c r="I65" i="10"/>
  <c r="E42" i="10"/>
  <c r="F65" i="10"/>
  <c r="BB89" i="4"/>
  <c r="E35" i="10"/>
  <c r="E58" i="10"/>
  <c r="E37" i="10"/>
  <c r="E56" i="10"/>
  <c r="E59" i="10"/>
  <c r="E44" i="10"/>
  <c r="F4" i="10"/>
  <c r="E5" i="10"/>
  <c r="E21" i="10"/>
  <c r="E6" i="10"/>
  <c r="AZ45" i="4"/>
  <c r="AG45" i="4" s="1"/>
  <c r="E19" i="10"/>
  <c r="E12" i="10"/>
  <c r="E27" i="10"/>
  <c r="AZ35" i="4"/>
  <c r="AG35" i="4" s="1"/>
  <c r="E9" i="10"/>
  <c r="E13" i="10"/>
  <c r="E4" i="10"/>
  <c r="E24" i="10"/>
  <c r="AZ37" i="4"/>
  <c r="AG37" i="4" s="1"/>
  <c r="E11" i="10"/>
  <c r="E30" i="10"/>
  <c r="AZ40" i="4"/>
  <c r="AG40" i="4" s="1"/>
  <c r="E14" i="10"/>
  <c r="AZ43" i="4"/>
  <c r="AG43" i="4" s="1"/>
  <c r="E17" i="10"/>
  <c r="E7" i="10"/>
  <c r="AZ48" i="4"/>
  <c r="AG48" i="4" s="1"/>
  <c r="E22" i="10"/>
  <c r="E28" i="10"/>
  <c r="AZ36" i="4"/>
  <c r="AG36" i="4" s="1"/>
  <c r="E10" i="10"/>
  <c r="AZ42" i="4"/>
  <c r="AG42" i="4" s="1"/>
  <c r="E16" i="10"/>
  <c r="AZ59" i="4"/>
  <c r="AG59" i="4" s="1"/>
  <c r="E33" i="10"/>
  <c r="AZ55" i="4"/>
  <c r="AG55" i="4" s="1"/>
  <c r="E29" i="10"/>
  <c r="AZ49" i="4"/>
  <c r="AG49" i="4" s="1"/>
  <c r="E23" i="10"/>
  <c r="BA32" i="4"/>
  <c r="AJ32" i="4" s="1"/>
  <c r="J6" i="10" s="1"/>
  <c r="F6" i="10"/>
  <c r="F5" i="10"/>
  <c r="E15" i="10"/>
  <c r="E25" i="10"/>
  <c r="AZ57" i="4"/>
  <c r="AG57" i="4" s="1"/>
  <c r="E31" i="10"/>
  <c r="AZ46" i="4"/>
  <c r="AG46" i="4" s="1"/>
  <c r="E20" i="10"/>
  <c r="E8" i="10"/>
  <c r="E32" i="10"/>
  <c r="E18" i="10"/>
  <c r="BA28" i="4"/>
  <c r="AJ28" i="4" s="1"/>
  <c r="J2" i="10" s="1"/>
  <c r="F2" i="10"/>
  <c r="AZ28" i="4"/>
  <c r="AG28" i="4" s="1"/>
  <c r="E2" i="10"/>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32" i="4" l="1"/>
  <c r="AG32" i="4" s="1"/>
  <c r="AZ88" i="4"/>
  <c r="AG88" i="4" s="1"/>
  <c r="I62" i="10" s="1"/>
  <c r="AZ44" i="4"/>
  <c r="AG44" i="4" s="1"/>
  <c r="AZ30" i="4"/>
  <c r="AG30" i="4" s="1"/>
  <c r="AZ39" i="4"/>
  <c r="AG39" i="4" s="1"/>
  <c r="AZ34" i="4"/>
  <c r="AG34" i="4" s="1"/>
  <c r="AZ33" i="4"/>
  <c r="AG33" i="4" s="1"/>
  <c r="AZ31" i="4"/>
  <c r="AG31" i="4" s="1"/>
  <c r="AZ51" i="4"/>
  <c r="AG51" i="4" s="1"/>
  <c r="AZ38" i="4"/>
  <c r="AG38" i="4" s="1"/>
  <c r="AZ54" i="4"/>
  <c r="AG54" i="4" s="1"/>
  <c r="AZ41" i="4"/>
  <c r="AG41" i="4" s="1"/>
  <c r="AZ56" i="4"/>
  <c r="AG56" i="4" s="1"/>
  <c r="AZ53" i="4"/>
  <c r="AG53" i="4" s="1"/>
  <c r="AZ58" i="4"/>
  <c r="AG58" i="4" s="1"/>
  <c r="AZ50" i="4"/>
  <c r="AG50" i="4" s="1"/>
  <c r="AZ47" i="4"/>
  <c r="AG47" i="4" s="1"/>
  <c r="AZ61" i="4"/>
  <c r="AG61" i="4" s="1"/>
  <c r="AZ85" i="4"/>
  <c r="AG85" i="4" s="1"/>
  <c r="I59" i="10" s="1"/>
  <c r="AZ68" i="4"/>
  <c r="AG68" i="4" s="1"/>
  <c r="AZ94" i="4"/>
  <c r="AG94" i="4" s="1"/>
  <c r="AZ101" i="4"/>
  <c r="AG101" i="4" s="1"/>
  <c r="AZ70" i="4"/>
  <c r="AG70" i="4" s="1"/>
  <c r="AZ74" i="4"/>
  <c r="AG74" i="4" s="1"/>
  <c r="AZ102" i="4"/>
  <c r="AG102" i="4" s="1"/>
  <c r="AZ84" i="4"/>
  <c r="AG84" i="4" s="1"/>
  <c r="I58" i="10" s="1"/>
  <c r="AZ90" i="4"/>
  <c r="AG90" i="4" s="1"/>
  <c r="BB90" i="4" s="1"/>
  <c r="AZ100" i="4"/>
  <c r="AG100" i="4" s="1"/>
  <c r="BB100" i="4" s="1"/>
  <c r="AZ63" i="4"/>
  <c r="AG63" i="4" s="1"/>
  <c r="AZ98" i="4"/>
  <c r="AG98" i="4" s="1"/>
  <c r="AZ29" i="4"/>
  <c r="AG29" i="4" s="1"/>
  <c r="I3" i="10" s="1"/>
  <c r="AZ71" i="4"/>
  <c r="AG71" i="4" s="1"/>
  <c r="I45" i="10" s="1"/>
  <c r="AZ82" i="4"/>
  <c r="AG82" i="4" s="1"/>
  <c r="AZ92" i="4"/>
  <c r="AG92" i="4" s="1"/>
  <c r="I66" i="10" s="1"/>
  <c r="AZ86" i="4"/>
  <c r="AG86" i="4" s="1"/>
  <c r="I60" i="10" s="1"/>
  <c r="AZ96" i="4"/>
  <c r="AG96" i="4" s="1"/>
  <c r="AZ62" i="4"/>
  <c r="AG62" i="4" s="1"/>
  <c r="BB62" i="4" s="1"/>
  <c r="AZ80" i="4"/>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J3" i="10"/>
  <c r="K24" i="4"/>
  <c r="N24" i="4"/>
  <c r="AL24" i="4"/>
  <c r="E21" i="4" l="1"/>
  <c r="F2" i="11"/>
  <c r="BB26" i="4"/>
  <c r="T21" i="4" s="1"/>
  <c r="AD21" i="4" l="1"/>
  <c r="M2" i="11" s="1"/>
  <c r="H2" i="11"/>
  <c r="J2"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679FF5C2-92FF-42B7-82DD-17903FC7626C}">
      <text>
        <r>
          <rPr>
            <b/>
            <sz val="9"/>
            <color indexed="10"/>
            <rFont val="MS P ゴシック"/>
            <family val="3"/>
            <charset val="128"/>
          </rPr>
          <t>生年月日を入力後、正しい情報かご確認ください。</t>
        </r>
      </text>
    </comment>
    <comment ref="S10" authorId="0" shapeId="0" xr:uid="{3C8C9D25-4372-45CC-A680-223253D00E47}">
      <text>
        <r>
          <rPr>
            <b/>
            <sz val="9"/>
            <color indexed="10"/>
            <rFont val="MS P ゴシック"/>
            <family val="3"/>
            <charset val="128"/>
          </rPr>
          <t>必ず年月日を入力ください。</t>
        </r>
      </text>
    </comment>
    <comment ref="I31" authorId="0" shapeId="0" xr:uid="{543F8D11-D4AD-4919-B67E-273ED9A80505}">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DBB01D9A-B73E-4B16-9710-3EC27FF3F41F}">
      <text>
        <r>
          <rPr>
            <b/>
            <sz val="9"/>
            <color indexed="10"/>
            <rFont val="MS P ゴシック"/>
            <family val="3"/>
            <charset val="128"/>
          </rPr>
          <t>生年月日を入力後、正しい情報かご確認ください。</t>
        </r>
      </text>
    </comment>
    <comment ref="S10" authorId="0" shapeId="0" xr:uid="{9BB5D7F2-A5B4-4435-A4F0-CE5CC13A22EC}">
      <text>
        <r>
          <rPr>
            <b/>
            <sz val="9"/>
            <color indexed="10"/>
            <rFont val="MS P ゴシック"/>
            <family val="3"/>
            <charset val="128"/>
          </rPr>
          <t>必ず年月日を入力ください。</t>
        </r>
      </text>
    </comment>
    <comment ref="I31" authorId="0" shapeId="0" xr:uid="{20398C64-8586-4F47-A8FE-0A05A2FA7B65}">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53F86D8D-C9CA-4D2C-B7EE-B27BE395DA3B}">
      <text>
        <r>
          <rPr>
            <b/>
            <sz val="9"/>
            <color indexed="10"/>
            <rFont val="MS P ゴシック"/>
            <family val="3"/>
            <charset val="128"/>
          </rPr>
          <t>生年月日を入力後、正しい情報かご確認ください。</t>
        </r>
      </text>
    </comment>
    <comment ref="S10" authorId="0" shapeId="0" xr:uid="{46204358-B539-4907-BE96-64F53AF30757}">
      <text>
        <r>
          <rPr>
            <b/>
            <sz val="9"/>
            <color indexed="10"/>
            <rFont val="MS P ゴシック"/>
            <family val="3"/>
            <charset val="128"/>
          </rPr>
          <t>必ず年月日を入力ください。</t>
        </r>
      </text>
    </comment>
    <comment ref="I31" authorId="0" shapeId="0" xr:uid="{1DC35A6D-8F6D-42BE-BC78-A0305654166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A2FC8898-DA79-4489-B069-21AA5D0226BC}">
      <text>
        <r>
          <rPr>
            <b/>
            <sz val="9"/>
            <color indexed="10"/>
            <rFont val="MS P ゴシック"/>
            <family val="3"/>
            <charset val="128"/>
          </rPr>
          <t>生年月日を入力後、正しい情報かご確認ください。</t>
        </r>
      </text>
    </comment>
    <comment ref="S10" authorId="0" shapeId="0" xr:uid="{6ECF2CD6-5B80-44DD-9A29-E0ED1A6DFC85}">
      <text>
        <r>
          <rPr>
            <b/>
            <sz val="9"/>
            <color indexed="10"/>
            <rFont val="MS P ゴシック"/>
            <family val="3"/>
            <charset val="128"/>
          </rPr>
          <t>必ず年月日を入力ください。</t>
        </r>
      </text>
    </comment>
    <comment ref="I31" authorId="0" shapeId="0" xr:uid="{B78D67A2-B523-4630-B43B-711AC9480E91}">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E05F679F-0C0B-4240-9F5B-D125B1902D22}">
      <text>
        <r>
          <rPr>
            <b/>
            <sz val="9"/>
            <color indexed="10"/>
            <rFont val="MS P ゴシック"/>
            <family val="3"/>
            <charset val="128"/>
          </rPr>
          <t>生年月日を入力後、正しい情報かご確認ください。</t>
        </r>
      </text>
    </comment>
    <comment ref="S10" authorId="0" shapeId="0" xr:uid="{8C49D862-6854-4A4D-8E1A-0356E0A81BBA}">
      <text>
        <r>
          <rPr>
            <b/>
            <sz val="9"/>
            <color indexed="10"/>
            <rFont val="MS P ゴシック"/>
            <family val="3"/>
            <charset val="128"/>
          </rPr>
          <t>必ず年月日を入力ください。</t>
        </r>
      </text>
    </comment>
    <comment ref="I31" authorId="0" shapeId="0" xr:uid="{27B59DC3-2C2A-4702-B908-18A344DBE4FA}">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EC1F9A37-8808-4C7C-B383-44BC414A82B9}">
      <text>
        <r>
          <rPr>
            <b/>
            <sz val="9"/>
            <color indexed="10"/>
            <rFont val="MS P ゴシック"/>
            <family val="3"/>
            <charset val="128"/>
          </rPr>
          <t>生年月日を入力後、正しい情報かご確認ください。</t>
        </r>
      </text>
    </comment>
    <comment ref="S10" authorId="0" shapeId="0" xr:uid="{12D17933-98FE-4010-830B-256EDA23ABAB}">
      <text>
        <r>
          <rPr>
            <b/>
            <sz val="9"/>
            <color indexed="10"/>
            <rFont val="MS P ゴシック"/>
            <family val="3"/>
            <charset val="128"/>
          </rPr>
          <t>必ず年月日を入力ください。</t>
        </r>
      </text>
    </comment>
    <comment ref="I31" authorId="0" shapeId="0" xr:uid="{735BCF03-94C4-4354-994B-B71A5852D71D}">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D0FF016E-21EA-4CC5-AF35-ED7A52476D99}">
      <text>
        <r>
          <rPr>
            <b/>
            <sz val="9"/>
            <color indexed="10"/>
            <rFont val="MS P ゴシック"/>
            <family val="3"/>
            <charset val="128"/>
          </rPr>
          <t>生年月日を入力後、正しい情報かご確認ください。</t>
        </r>
      </text>
    </comment>
    <comment ref="S10" authorId="0" shapeId="0" xr:uid="{C93CB62F-A17F-4B81-AF89-8C95F4BD3ABE}">
      <text>
        <r>
          <rPr>
            <b/>
            <sz val="9"/>
            <color indexed="10"/>
            <rFont val="MS P ゴシック"/>
            <family val="3"/>
            <charset val="128"/>
          </rPr>
          <t>必ず年月日を入力ください。</t>
        </r>
      </text>
    </comment>
    <comment ref="I31" authorId="0" shapeId="0" xr:uid="{3DBDC8D9-3CDB-4EBB-82FE-DF4F2A3E16F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ADF26C60-E999-4D15-84AC-BD86519C2DC2}">
      <text>
        <r>
          <rPr>
            <b/>
            <sz val="9"/>
            <color indexed="10"/>
            <rFont val="MS P ゴシック"/>
            <family val="3"/>
            <charset val="128"/>
          </rPr>
          <t>生年月日を入力後、正しい情報かご確認ください。</t>
        </r>
      </text>
    </comment>
    <comment ref="S10" authorId="0" shapeId="0" xr:uid="{0F3AF2A0-8CBE-4814-B317-666F97CCEDC6}">
      <text>
        <r>
          <rPr>
            <b/>
            <sz val="9"/>
            <color indexed="10"/>
            <rFont val="MS P ゴシック"/>
            <family val="3"/>
            <charset val="128"/>
          </rPr>
          <t>必ず年月日を入力ください。</t>
        </r>
      </text>
    </comment>
    <comment ref="I31" authorId="0" shapeId="0" xr:uid="{F50DA34D-1532-45EC-9B62-9825090BB79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0671822-60FC-40F0-8ECE-5761EF05D1ED}">
      <text>
        <r>
          <rPr>
            <b/>
            <sz val="9"/>
            <color indexed="10"/>
            <rFont val="MS P ゴシック"/>
            <family val="3"/>
            <charset val="128"/>
          </rPr>
          <t>生年月日を入力後、正しい情報かご確認ください。</t>
        </r>
      </text>
    </comment>
    <comment ref="S10" authorId="0" shapeId="0" xr:uid="{DF09B434-A2E8-476A-93CB-9F326C6124B3}">
      <text>
        <r>
          <rPr>
            <b/>
            <sz val="9"/>
            <color indexed="10"/>
            <rFont val="MS P ゴシック"/>
            <family val="3"/>
            <charset val="128"/>
          </rPr>
          <t>必ず年月日を入力ください。</t>
        </r>
      </text>
    </comment>
    <comment ref="I31" authorId="0" shapeId="0" xr:uid="{04FEC712-7C03-4EAF-A2A0-23347E5368D6}">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AB860D9D-AAEE-4391-B66E-18ED091A2D95}">
      <text>
        <r>
          <rPr>
            <b/>
            <sz val="9"/>
            <color indexed="10"/>
            <rFont val="MS P ゴシック"/>
            <family val="3"/>
            <charset val="128"/>
          </rPr>
          <t>生年月日を入力後、正しい情報かご確認ください。</t>
        </r>
      </text>
    </comment>
    <comment ref="S10" authorId="0" shapeId="0" xr:uid="{740F1164-C2C0-4370-924D-7B31DCB35747}">
      <text>
        <r>
          <rPr>
            <b/>
            <sz val="9"/>
            <color indexed="10"/>
            <rFont val="MS P ゴシック"/>
            <family val="3"/>
            <charset val="128"/>
          </rPr>
          <t>必ず年月日を入力ください。</t>
        </r>
      </text>
    </comment>
    <comment ref="I31" authorId="0" shapeId="0" xr:uid="{C4119C00-C711-4C73-A856-77F227458616}">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60782AFF-E378-4352-89CD-774E17842CC0}">
      <text>
        <r>
          <rPr>
            <b/>
            <sz val="9"/>
            <color indexed="10"/>
            <rFont val="MS P ゴシック"/>
            <family val="3"/>
            <charset val="128"/>
          </rPr>
          <t>生年月日を入力後、正しい情報かご確認ください。</t>
        </r>
      </text>
    </comment>
    <comment ref="S10" authorId="0" shapeId="0" xr:uid="{A06C29A0-B4DC-498E-B7C2-A542EC719C18}">
      <text>
        <r>
          <rPr>
            <b/>
            <sz val="9"/>
            <color indexed="10"/>
            <rFont val="MS P ゴシック"/>
            <family val="3"/>
            <charset val="128"/>
          </rPr>
          <t>必ず年月日を入力ください。</t>
        </r>
      </text>
    </comment>
    <comment ref="I31" authorId="0" shapeId="0" xr:uid="{C9436B84-7BBC-4465-8F79-8E8868C7EA4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1A70AA70-CE44-484B-A5F4-88F4DE2C1BB1}">
      <text>
        <r>
          <rPr>
            <b/>
            <sz val="9"/>
            <color indexed="10"/>
            <rFont val="MS P ゴシック"/>
            <family val="3"/>
            <charset val="128"/>
          </rPr>
          <t>生年月日を入力後、正しい情報かご確認ください。</t>
        </r>
      </text>
    </comment>
    <comment ref="S10" authorId="0" shapeId="0" xr:uid="{4113D5DC-1671-4517-BDD8-EB91D4B3ED1D}">
      <text>
        <r>
          <rPr>
            <b/>
            <sz val="9"/>
            <color indexed="10"/>
            <rFont val="MS P ゴシック"/>
            <family val="3"/>
            <charset val="128"/>
          </rPr>
          <t>必ず年月日を入力ください。</t>
        </r>
      </text>
    </comment>
    <comment ref="I31" authorId="0" shapeId="0" xr:uid="{FF2B23E0-6105-4E1C-9A4A-B0EE61D0ABBD}">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4643684-19B0-4988-9BCC-2B12697630CD}">
      <text>
        <r>
          <rPr>
            <b/>
            <sz val="9"/>
            <color indexed="10"/>
            <rFont val="MS P ゴシック"/>
            <family val="3"/>
            <charset val="128"/>
          </rPr>
          <t>生年月日を入力後、正しい情報かご確認ください。</t>
        </r>
      </text>
    </comment>
    <comment ref="S10" authorId="0" shapeId="0" xr:uid="{41343BB0-E06D-470A-A56C-0D2A7F9B5514}">
      <text>
        <r>
          <rPr>
            <b/>
            <sz val="9"/>
            <color indexed="10"/>
            <rFont val="MS P ゴシック"/>
            <family val="3"/>
            <charset val="128"/>
          </rPr>
          <t>必ず年月日を入力ください。</t>
        </r>
      </text>
    </comment>
    <comment ref="I31" authorId="0" shapeId="0" xr:uid="{43E68000-3EBB-4120-9A52-03915C3C13C7}">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FBC38EF1-6ABF-46EE-A4E4-D5F397F65774}">
      <text>
        <r>
          <rPr>
            <b/>
            <sz val="9"/>
            <color indexed="10"/>
            <rFont val="MS P ゴシック"/>
            <family val="3"/>
            <charset val="128"/>
          </rPr>
          <t>生年月日を入力後、正しい情報かご確認ください。</t>
        </r>
      </text>
    </comment>
    <comment ref="S10" authorId="0" shapeId="0" xr:uid="{26CEE3BC-9D4D-4376-8B4E-CF44DD5F1712}">
      <text>
        <r>
          <rPr>
            <b/>
            <sz val="9"/>
            <color indexed="10"/>
            <rFont val="MS P ゴシック"/>
            <family val="3"/>
            <charset val="128"/>
          </rPr>
          <t>必ず年月日を入力ください。</t>
        </r>
      </text>
    </comment>
    <comment ref="I31" authorId="0" shapeId="0" xr:uid="{B811C94D-3708-4583-817D-0B5D63828EF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3BB0D91E-036B-44F0-B70F-643377D590D7}">
      <text>
        <r>
          <rPr>
            <b/>
            <sz val="9"/>
            <color indexed="10"/>
            <rFont val="MS P ゴシック"/>
            <family val="3"/>
            <charset val="128"/>
          </rPr>
          <t>生年月日を入力後、正しい情報かご確認ください。</t>
        </r>
      </text>
    </comment>
    <comment ref="S10" authorId="0" shapeId="0" xr:uid="{C41D6F39-CDE3-47D4-A4CA-7A83343DA0AB}">
      <text>
        <r>
          <rPr>
            <b/>
            <sz val="9"/>
            <color indexed="10"/>
            <rFont val="MS P ゴシック"/>
            <family val="3"/>
            <charset val="128"/>
          </rPr>
          <t>必ず年月日を入力ください。</t>
        </r>
      </text>
    </comment>
    <comment ref="I31" authorId="0" shapeId="0" xr:uid="{E09F4BB7-15EF-47EB-984A-4BA2D1873CC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8F731F99-2DC9-4285-AD4C-AA898A0F4820}">
      <text>
        <r>
          <rPr>
            <b/>
            <sz val="9"/>
            <color indexed="10"/>
            <rFont val="MS P ゴシック"/>
            <family val="3"/>
            <charset val="128"/>
          </rPr>
          <t>生年月日を入力後、正しい情報かご確認ください。</t>
        </r>
      </text>
    </comment>
    <comment ref="S10" authorId="0" shapeId="0" xr:uid="{107AB931-1265-440B-9F90-316CE02B46CC}">
      <text>
        <r>
          <rPr>
            <b/>
            <sz val="9"/>
            <color indexed="10"/>
            <rFont val="MS P ゴシック"/>
            <family val="3"/>
            <charset val="128"/>
          </rPr>
          <t>必ず年月日を入力ください。</t>
        </r>
      </text>
    </comment>
    <comment ref="I31" authorId="0" shapeId="0" xr:uid="{9905FA6A-3512-48F4-93EE-4FF201E6F49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22D2A3FA-0F53-4B1A-B78F-AA1EF995861B}">
      <text>
        <r>
          <rPr>
            <b/>
            <sz val="9"/>
            <color indexed="10"/>
            <rFont val="MS P ゴシック"/>
            <family val="3"/>
            <charset val="128"/>
          </rPr>
          <t>生年月日を入力後、正しい情報かご確認ください。</t>
        </r>
      </text>
    </comment>
    <comment ref="S10" authorId="0" shapeId="0" xr:uid="{5238B936-C7D2-41EB-98D4-8BAD47E2A523}">
      <text>
        <r>
          <rPr>
            <b/>
            <sz val="9"/>
            <color indexed="10"/>
            <rFont val="MS P ゴシック"/>
            <family val="3"/>
            <charset val="128"/>
          </rPr>
          <t>必ず年月日を入力ください。</t>
        </r>
      </text>
    </comment>
    <comment ref="I31" authorId="0" shapeId="0" xr:uid="{5E9A9F65-22EC-4EF0-AA94-7E65BD69A3B1}">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664735F-42C5-4829-B102-468B61E3E98B}">
      <text>
        <r>
          <rPr>
            <b/>
            <sz val="9"/>
            <color indexed="10"/>
            <rFont val="MS P ゴシック"/>
            <family val="3"/>
            <charset val="128"/>
          </rPr>
          <t>生年月日を入力後、正しい情報かご確認ください。</t>
        </r>
      </text>
    </comment>
    <comment ref="S10" authorId="0" shapeId="0" xr:uid="{C29C36E4-EE14-4211-93B7-D653409CE3D9}">
      <text>
        <r>
          <rPr>
            <b/>
            <sz val="9"/>
            <color indexed="10"/>
            <rFont val="MS P ゴシック"/>
            <family val="3"/>
            <charset val="128"/>
          </rPr>
          <t>必ず年月日を入力ください。</t>
        </r>
      </text>
    </comment>
    <comment ref="I31" authorId="0" shapeId="0" xr:uid="{A9238C9F-D282-4C37-A110-18C4353BEE1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20592310-1CC1-4BA3-8FCA-E9127F72E128}">
      <text>
        <r>
          <rPr>
            <b/>
            <sz val="9"/>
            <color indexed="10"/>
            <rFont val="MS P ゴシック"/>
            <family val="3"/>
            <charset val="128"/>
          </rPr>
          <t>生年月日を入力後、正しい情報かご確認ください。</t>
        </r>
      </text>
    </comment>
    <comment ref="S10" authorId="0" shapeId="0" xr:uid="{4AA9CB22-D382-416A-B755-E4E7E4493A8D}">
      <text>
        <r>
          <rPr>
            <b/>
            <sz val="9"/>
            <color indexed="10"/>
            <rFont val="MS P ゴシック"/>
            <family val="3"/>
            <charset val="128"/>
          </rPr>
          <t>必ず年月日を入力ください。</t>
        </r>
      </text>
    </comment>
    <comment ref="I31" authorId="0" shapeId="0" xr:uid="{1B763246-EC7B-4C4E-989A-F32192EBA772}">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2DE9E83E-2712-44DD-A31D-09BAD051DB2B}">
      <text>
        <r>
          <rPr>
            <b/>
            <sz val="9"/>
            <color indexed="10"/>
            <rFont val="MS P ゴシック"/>
            <family val="3"/>
            <charset val="128"/>
          </rPr>
          <t>生年月日を入力後、正しい情報かご確認ください。</t>
        </r>
      </text>
    </comment>
    <comment ref="S10" authorId="0" shapeId="0" xr:uid="{159C1081-290D-489E-97B8-88674A0405D5}">
      <text>
        <r>
          <rPr>
            <b/>
            <sz val="9"/>
            <color indexed="10"/>
            <rFont val="MS P ゴシック"/>
            <family val="3"/>
            <charset val="128"/>
          </rPr>
          <t>必ず年月日を入力ください。</t>
        </r>
      </text>
    </comment>
    <comment ref="I31" authorId="0" shapeId="0" xr:uid="{9F084836-E782-41A3-B82F-52F42DE2EC8C}">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0EAAE8C4-BE09-4D79-B3D7-BC38CDC6E961}">
      <text>
        <r>
          <rPr>
            <b/>
            <sz val="9"/>
            <color indexed="10"/>
            <rFont val="MS P ゴシック"/>
            <family val="3"/>
            <charset val="128"/>
          </rPr>
          <t>生年月日を入力後、正しい情報かご確認ください。</t>
        </r>
      </text>
    </comment>
    <comment ref="S10" authorId="0" shapeId="0" xr:uid="{D5BDEBFE-8578-4BE8-8580-2CE90F1F8812}">
      <text>
        <r>
          <rPr>
            <b/>
            <sz val="9"/>
            <color indexed="10"/>
            <rFont val="MS P ゴシック"/>
            <family val="3"/>
            <charset val="128"/>
          </rPr>
          <t>必ず年月日を入力ください。</t>
        </r>
      </text>
    </comment>
    <comment ref="I31" authorId="0" shapeId="0" xr:uid="{EE60312C-4EEC-4F12-9E8F-E56146F725B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3AFB296B-9CB5-464E-A220-7715A430F87E}">
      <text>
        <r>
          <rPr>
            <b/>
            <sz val="9"/>
            <color indexed="10"/>
            <rFont val="MS P ゴシック"/>
            <family val="3"/>
            <charset val="128"/>
          </rPr>
          <t>生年月日を入力後、正しい情報かご確認ください。</t>
        </r>
      </text>
    </comment>
    <comment ref="S10" authorId="0" shapeId="0" xr:uid="{CAD1F912-2D71-47BC-A0D8-3CB99E1F4A7E}">
      <text>
        <r>
          <rPr>
            <b/>
            <sz val="9"/>
            <color indexed="10"/>
            <rFont val="MS P ゴシック"/>
            <family val="3"/>
            <charset val="128"/>
          </rPr>
          <t>必ず年月日を入力ください。</t>
        </r>
      </text>
    </comment>
    <comment ref="I31" authorId="0" shapeId="0" xr:uid="{3E54F6E0-95DA-43A5-A044-A5EB81920C3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54EF3D80-6A1C-41CA-8ABB-84F94A3D0AF9}">
      <text>
        <r>
          <rPr>
            <b/>
            <sz val="9"/>
            <color indexed="10"/>
            <rFont val="MS P ゴシック"/>
            <family val="3"/>
            <charset val="128"/>
          </rPr>
          <t>生年月日を入力後、正しい情報かご確認ください。</t>
        </r>
      </text>
    </comment>
    <comment ref="S10" authorId="0" shapeId="0" xr:uid="{221364B6-BB6E-4A68-8E11-65543538201D}">
      <text>
        <r>
          <rPr>
            <b/>
            <sz val="9"/>
            <color indexed="10"/>
            <rFont val="MS P ゴシック"/>
            <family val="3"/>
            <charset val="128"/>
          </rPr>
          <t>必ず年月日を入力ください。</t>
        </r>
      </text>
    </comment>
    <comment ref="I31" authorId="0" shapeId="0" xr:uid="{648D8465-38EC-4041-A8B4-7568FF1451AC}">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C0D79C7-9CD9-4BA1-9C04-9190E90249B7}">
      <text>
        <r>
          <rPr>
            <b/>
            <sz val="9"/>
            <color indexed="10"/>
            <rFont val="MS P ゴシック"/>
            <family val="3"/>
            <charset val="128"/>
          </rPr>
          <t>生年月日を入力後、正しい情報かご確認ください。</t>
        </r>
      </text>
    </comment>
    <comment ref="S10" authorId="0" shapeId="0" xr:uid="{D94183F4-DF88-43AF-9FD8-EE0226042BF7}">
      <text>
        <r>
          <rPr>
            <b/>
            <sz val="9"/>
            <color indexed="10"/>
            <rFont val="MS P ゴシック"/>
            <family val="3"/>
            <charset val="128"/>
          </rPr>
          <t>必ず年月日を入力ください。</t>
        </r>
      </text>
    </comment>
    <comment ref="I31" authorId="0" shapeId="0" xr:uid="{CA3BA2A7-37A5-4267-97A4-01E44AB14B89}">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6ACA350-9695-4611-A0A1-C3C4D716530B}">
      <text>
        <r>
          <rPr>
            <b/>
            <sz val="9"/>
            <color indexed="10"/>
            <rFont val="MS P ゴシック"/>
            <family val="3"/>
            <charset val="128"/>
          </rPr>
          <t>生年月日を入力後、正しい情報かご確認ください。</t>
        </r>
      </text>
    </comment>
    <comment ref="S10" authorId="0" shapeId="0" xr:uid="{E89CD99F-82B5-4061-B59A-BC3F93F254AB}">
      <text>
        <r>
          <rPr>
            <b/>
            <sz val="9"/>
            <color indexed="10"/>
            <rFont val="MS P ゴシック"/>
            <family val="3"/>
            <charset val="128"/>
          </rPr>
          <t>必ず年月日を入力ください。</t>
        </r>
      </text>
    </comment>
    <comment ref="I31" authorId="0" shapeId="0" xr:uid="{86A18173-8871-4720-8790-659A1AB46F67}">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FEFD8B7B-9AC5-4812-8946-01753B032D14}">
      <text>
        <r>
          <rPr>
            <b/>
            <sz val="9"/>
            <color indexed="10"/>
            <rFont val="MS P ゴシック"/>
            <family val="3"/>
            <charset val="128"/>
          </rPr>
          <t>生年月日を入力後、正しい情報かご確認ください。</t>
        </r>
      </text>
    </comment>
    <comment ref="S10" authorId="0" shapeId="0" xr:uid="{0BAD5745-C459-4738-8380-C83AEB232492}">
      <text>
        <r>
          <rPr>
            <b/>
            <sz val="9"/>
            <color indexed="10"/>
            <rFont val="MS P ゴシック"/>
            <family val="3"/>
            <charset val="128"/>
          </rPr>
          <t>必ず年月日を入力ください。</t>
        </r>
      </text>
    </comment>
    <comment ref="I31" authorId="0" shapeId="0" xr:uid="{B7254E3F-96BC-4192-A611-E0281144793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4A08F3CC-5948-40D4-A3F8-DDA2559A4834}">
      <text>
        <r>
          <rPr>
            <b/>
            <sz val="9"/>
            <color indexed="10"/>
            <rFont val="MS P ゴシック"/>
            <family val="3"/>
            <charset val="128"/>
          </rPr>
          <t>生年月日を入力後、正しい情報かご確認ください。</t>
        </r>
      </text>
    </comment>
    <comment ref="S10" authorId="0" shapeId="0" xr:uid="{A92FE86D-CD88-47F8-B4F6-6D123896D172}">
      <text>
        <r>
          <rPr>
            <b/>
            <sz val="9"/>
            <color indexed="10"/>
            <rFont val="MS P ゴシック"/>
            <family val="3"/>
            <charset val="128"/>
          </rPr>
          <t>必ず年月日を入力ください。</t>
        </r>
      </text>
    </comment>
    <comment ref="I31" authorId="0" shapeId="0" xr:uid="{5D523404-580C-46EA-9ED9-B05E2B97674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4E23858-F68C-492D-8A6D-55C99CF905E0}">
      <text>
        <r>
          <rPr>
            <b/>
            <sz val="9"/>
            <color indexed="10"/>
            <rFont val="MS P ゴシック"/>
            <family val="3"/>
            <charset val="128"/>
          </rPr>
          <t>生年月日を入力後、正しい情報かご確認ください。</t>
        </r>
      </text>
    </comment>
    <comment ref="S10" authorId="0" shapeId="0" xr:uid="{914B7D00-8123-4019-AE48-0C3BC70EA664}">
      <text>
        <r>
          <rPr>
            <b/>
            <sz val="9"/>
            <color indexed="10"/>
            <rFont val="MS P ゴシック"/>
            <family val="3"/>
            <charset val="128"/>
          </rPr>
          <t>必ず年月日を入力ください。</t>
        </r>
      </text>
    </comment>
    <comment ref="I31" authorId="0" shapeId="0" xr:uid="{9F481109-4C76-4947-B63A-2C8CCCA150BC}">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3D1F148C-FF93-4768-8EBC-C7639681591A}">
      <text>
        <r>
          <rPr>
            <b/>
            <sz val="9"/>
            <color indexed="10"/>
            <rFont val="MS P ゴシック"/>
            <family val="3"/>
            <charset val="128"/>
          </rPr>
          <t>生年月日を入力後、正しい情報かご確認ください。</t>
        </r>
      </text>
    </comment>
    <comment ref="S10" authorId="0" shapeId="0" xr:uid="{71EBAFFD-FD3D-4941-9E97-22DB78E31209}">
      <text>
        <r>
          <rPr>
            <b/>
            <sz val="9"/>
            <color indexed="10"/>
            <rFont val="MS P ゴシック"/>
            <family val="3"/>
            <charset val="128"/>
          </rPr>
          <t>必ず年月日を入力ください。</t>
        </r>
      </text>
    </comment>
    <comment ref="I31" authorId="0" shapeId="0" xr:uid="{BF5089B4-7249-4B65-A4DD-4B046C4EC6D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FCD07436-4041-4666-9FEF-B789727A87A2}">
      <text>
        <r>
          <rPr>
            <b/>
            <sz val="9"/>
            <color indexed="10"/>
            <rFont val="MS P ゴシック"/>
            <family val="3"/>
            <charset val="128"/>
          </rPr>
          <t>生年月日を入力後、正しい情報かご確認ください。</t>
        </r>
      </text>
    </comment>
    <comment ref="S10" authorId="0" shapeId="0" xr:uid="{D0343143-552D-4D96-AD68-42299A40CCF9}">
      <text>
        <r>
          <rPr>
            <b/>
            <sz val="9"/>
            <color indexed="10"/>
            <rFont val="MS P ゴシック"/>
            <family val="3"/>
            <charset val="128"/>
          </rPr>
          <t>必ず年月日を入力ください。</t>
        </r>
      </text>
    </comment>
    <comment ref="I31" authorId="0" shapeId="0" xr:uid="{B7A6CE53-8728-48AE-A1B6-B7D0D232412B}">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322812BD-309F-4ABF-A2FC-91ACCD47B6C5}">
      <text>
        <r>
          <rPr>
            <b/>
            <sz val="9"/>
            <color indexed="10"/>
            <rFont val="MS P ゴシック"/>
            <family val="3"/>
            <charset val="128"/>
          </rPr>
          <t>生年月日を入力後、正しい情報かご確認ください。</t>
        </r>
      </text>
    </comment>
    <comment ref="S10" authorId="0" shapeId="0" xr:uid="{89A8485E-99CF-489C-A387-2AED80410C7A}">
      <text>
        <r>
          <rPr>
            <b/>
            <sz val="9"/>
            <color indexed="10"/>
            <rFont val="MS P ゴシック"/>
            <family val="3"/>
            <charset val="128"/>
          </rPr>
          <t>必ず年月日を入力ください。</t>
        </r>
      </text>
    </comment>
    <comment ref="I31" authorId="0" shapeId="0" xr:uid="{27165154-5C9F-46AE-B977-051AE7CC77A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E09BFA99-34B1-4BB9-A530-C2A5BEB8A142}">
      <text>
        <r>
          <rPr>
            <b/>
            <sz val="9"/>
            <color indexed="10"/>
            <rFont val="MS P ゴシック"/>
            <family val="3"/>
            <charset val="128"/>
          </rPr>
          <t>生年月日を入力後、正しい情報かご確認ください。</t>
        </r>
      </text>
    </comment>
    <comment ref="S10" authorId="0" shapeId="0" xr:uid="{E9AD56B5-A1F0-41BB-8783-7796BC5FFDBA}">
      <text>
        <r>
          <rPr>
            <b/>
            <sz val="9"/>
            <color indexed="10"/>
            <rFont val="MS P ゴシック"/>
            <family val="3"/>
            <charset val="128"/>
          </rPr>
          <t>必ず年月日を入力ください。</t>
        </r>
      </text>
    </comment>
    <comment ref="I31" authorId="0" shapeId="0" xr:uid="{6C0A6B99-ABAD-45D8-9B09-0235A5BCFC19}">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01F46D2E-DBE7-497E-A8C4-A51F42E171E7}">
      <text>
        <r>
          <rPr>
            <b/>
            <sz val="9"/>
            <color indexed="10"/>
            <rFont val="MS P ゴシック"/>
            <family val="3"/>
            <charset val="128"/>
          </rPr>
          <t>生年月日を入力後、正しい情報かご確認ください。</t>
        </r>
      </text>
    </comment>
    <comment ref="S10" authorId="0" shapeId="0" xr:uid="{B6FE10E6-1632-4201-AF65-883DC3E20184}">
      <text>
        <r>
          <rPr>
            <b/>
            <sz val="9"/>
            <color indexed="10"/>
            <rFont val="MS P ゴシック"/>
            <family val="3"/>
            <charset val="128"/>
          </rPr>
          <t>必ず年月日を入力ください。</t>
        </r>
      </text>
    </comment>
    <comment ref="I31" authorId="0" shapeId="0" xr:uid="{1CB9AE43-01EC-4AD9-94D4-403F66D14715}">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17A6D5C3-9DB2-4A3A-BEE7-AF871C5756A6}">
      <text>
        <r>
          <rPr>
            <b/>
            <sz val="9"/>
            <color indexed="10"/>
            <rFont val="MS P ゴシック"/>
            <family val="3"/>
            <charset val="128"/>
          </rPr>
          <t>生年月日を入力後、正しい情報かご確認ください。</t>
        </r>
      </text>
    </comment>
    <comment ref="S10" authorId="0" shapeId="0" xr:uid="{9FA58AD1-71FE-4469-A634-DA412CFB8E8F}">
      <text>
        <r>
          <rPr>
            <b/>
            <sz val="9"/>
            <color indexed="10"/>
            <rFont val="MS P ゴシック"/>
            <family val="3"/>
            <charset val="128"/>
          </rPr>
          <t>必ず年月日を入力ください。</t>
        </r>
      </text>
    </comment>
    <comment ref="I31" authorId="0" shapeId="0" xr:uid="{35234DCE-C300-43D3-8F76-1C8FD806790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5FA60082-A30B-4D0C-BDB2-8349A6B3A5F9}">
      <text>
        <r>
          <rPr>
            <b/>
            <sz val="9"/>
            <color indexed="10"/>
            <rFont val="MS P ゴシック"/>
            <family val="3"/>
            <charset val="128"/>
          </rPr>
          <t>生年月日を入力後、正しい情報かご確認ください。</t>
        </r>
      </text>
    </comment>
    <comment ref="S10" authorId="0" shapeId="0" xr:uid="{04335748-C531-44F9-BF93-FF502D4DE4D8}">
      <text>
        <r>
          <rPr>
            <b/>
            <sz val="9"/>
            <color indexed="10"/>
            <rFont val="MS P ゴシック"/>
            <family val="3"/>
            <charset val="128"/>
          </rPr>
          <t>必ず年月日を入力ください。</t>
        </r>
      </text>
    </comment>
    <comment ref="I31" authorId="0" shapeId="0" xr:uid="{3BC47A93-8040-45E4-8FED-813690814EB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139F355A-BCDF-47AB-913A-5CD29C7B5C6F}">
      <text>
        <r>
          <rPr>
            <b/>
            <sz val="9"/>
            <color indexed="10"/>
            <rFont val="MS P ゴシック"/>
            <family val="3"/>
            <charset val="128"/>
          </rPr>
          <t>生年月日を入力後、正しい情報かご確認ください。</t>
        </r>
      </text>
    </comment>
    <comment ref="S10" authorId="0" shapeId="0" xr:uid="{F72BD2E5-60ED-4110-800E-F22075D86312}">
      <text>
        <r>
          <rPr>
            <b/>
            <sz val="9"/>
            <color indexed="10"/>
            <rFont val="MS P ゴシック"/>
            <family val="3"/>
            <charset val="128"/>
          </rPr>
          <t>必ず年月日を入力ください。</t>
        </r>
      </text>
    </comment>
    <comment ref="I31" authorId="0" shapeId="0" xr:uid="{3388B041-A0B1-435F-8E78-43B45AFCD101}">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B8ACD2E3-697E-4ADB-905E-E900F0C07017}">
      <text>
        <r>
          <rPr>
            <b/>
            <sz val="9"/>
            <color indexed="10"/>
            <rFont val="MS P ゴシック"/>
            <family val="3"/>
            <charset val="128"/>
          </rPr>
          <t>生年月日を入力後、正しい情報かご確認ください。</t>
        </r>
      </text>
    </comment>
    <comment ref="S10" authorId="0" shapeId="0" xr:uid="{3981976D-53F8-4F3B-9001-E590B08551B6}">
      <text>
        <r>
          <rPr>
            <b/>
            <sz val="9"/>
            <color indexed="10"/>
            <rFont val="MS P ゴシック"/>
            <family val="3"/>
            <charset val="128"/>
          </rPr>
          <t>必ず年月日を入力ください。</t>
        </r>
      </text>
    </comment>
    <comment ref="I31" authorId="0" shapeId="0" xr:uid="{B81572EB-946C-4BE1-98BA-480D163F34E7}">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4A8CC63-8A76-409B-8D07-9E2C68971EA4}">
      <text>
        <r>
          <rPr>
            <b/>
            <sz val="9"/>
            <color indexed="10"/>
            <rFont val="MS P ゴシック"/>
            <family val="3"/>
            <charset val="128"/>
          </rPr>
          <t>生年月日を入力後、正しい情報かご確認ください。</t>
        </r>
      </text>
    </comment>
    <comment ref="S10" authorId="0" shapeId="0" xr:uid="{A9120031-FE8F-4C69-ACB6-B6D574F1D62F}">
      <text>
        <r>
          <rPr>
            <b/>
            <sz val="9"/>
            <color indexed="10"/>
            <rFont val="MS P ゴシック"/>
            <family val="3"/>
            <charset val="128"/>
          </rPr>
          <t>必ず年月日を入力ください。</t>
        </r>
      </text>
    </comment>
    <comment ref="I31" authorId="0" shapeId="0" xr:uid="{558FCE6E-F6E7-41B7-BA46-CEB0554B338D}">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02C7BA30-6BF0-43CB-97DE-405147DD01D9}">
      <text>
        <r>
          <rPr>
            <b/>
            <sz val="9"/>
            <color indexed="10"/>
            <rFont val="MS P ゴシック"/>
            <family val="3"/>
            <charset val="128"/>
          </rPr>
          <t>生年月日を入力後、正しい情報かご確認ください。</t>
        </r>
      </text>
    </comment>
    <comment ref="S10" authorId="0" shapeId="0" xr:uid="{E472945A-64DF-43B6-A8C3-E65FC55E4115}">
      <text>
        <r>
          <rPr>
            <b/>
            <sz val="9"/>
            <color indexed="10"/>
            <rFont val="MS P ゴシック"/>
            <family val="3"/>
            <charset val="128"/>
          </rPr>
          <t>必ず年月日を入力ください。</t>
        </r>
      </text>
    </comment>
    <comment ref="I31" authorId="0" shapeId="0" xr:uid="{03773239-CD37-498A-A8AE-F60C5DAB0F26}">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F7996A8B-A6EE-43CC-8426-BDBA684B2740}">
      <text>
        <r>
          <rPr>
            <b/>
            <sz val="9"/>
            <color indexed="10"/>
            <rFont val="MS P ゴシック"/>
            <family val="3"/>
            <charset val="128"/>
          </rPr>
          <t>生年月日を入力後、正しい情報かご確認ください。</t>
        </r>
      </text>
    </comment>
    <comment ref="S10" authorId="0" shapeId="0" xr:uid="{D9711451-9A87-4BB2-971C-3DFBBE8CBA1E}">
      <text>
        <r>
          <rPr>
            <b/>
            <sz val="9"/>
            <color indexed="10"/>
            <rFont val="MS P ゴシック"/>
            <family val="3"/>
            <charset val="128"/>
          </rPr>
          <t>必ず年月日を入力ください。</t>
        </r>
      </text>
    </comment>
    <comment ref="I31" authorId="0" shapeId="0" xr:uid="{F8FA3248-C8F6-46AB-8EE8-10302F4A87C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14840FEA-EDC5-4EDD-B3CF-3754178A6ABD}">
      <text>
        <r>
          <rPr>
            <b/>
            <sz val="9"/>
            <color indexed="10"/>
            <rFont val="MS P ゴシック"/>
            <family val="3"/>
            <charset val="128"/>
          </rPr>
          <t>生年月日を入力後、正しい情報かご確認ください。</t>
        </r>
      </text>
    </comment>
    <comment ref="S10" authorId="0" shapeId="0" xr:uid="{9ED7A960-0A61-4410-8AC2-5C8DD052B2B2}">
      <text>
        <r>
          <rPr>
            <b/>
            <sz val="9"/>
            <color indexed="10"/>
            <rFont val="MS P ゴシック"/>
            <family val="3"/>
            <charset val="128"/>
          </rPr>
          <t>必ず年月日を入力ください。</t>
        </r>
      </text>
    </comment>
    <comment ref="I31" authorId="0" shapeId="0" xr:uid="{45F012DE-E3DE-4358-85E8-209F64FD4F38}">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F4C384AA-E879-4EBD-BC54-F9CCC2C5581F}">
      <text>
        <r>
          <rPr>
            <b/>
            <sz val="9"/>
            <color indexed="10"/>
            <rFont val="MS P ゴシック"/>
            <family val="3"/>
            <charset val="128"/>
          </rPr>
          <t>生年月日を入力後、正しい情報かご確認ください。</t>
        </r>
      </text>
    </comment>
    <comment ref="S10" authorId="0" shapeId="0" xr:uid="{96DF553F-C2AF-43AE-86BC-7B24C3C7A703}">
      <text>
        <r>
          <rPr>
            <b/>
            <sz val="9"/>
            <color indexed="10"/>
            <rFont val="MS P ゴシック"/>
            <family val="3"/>
            <charset val="128"/>
          </rPr>
          <t>必ず年月日を入力ください。</t>
        </r>
      </text>
    </comment>
    <comment ref="I31" authorId="0" shapeId="0" xr:uid="{0F22FDCF-CDB8-42F1-AC62-5CDC6856EA69}">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DD460997-71A8-4627-A19A-AA2AF1EF8CBD}">
      <text>
        <r>
          <rPr>
            <b/>
            <sz val="9"/>
            <color indexed="10"/>
            <rFont val="MS P ゴシック"/>
            <family val="3"/>
            <charset val="128"/>
          </rPr>
          <t>生年月日を入力後、正しい情報かご確認ください。</t>
        </r>
      </text>
    </comment>
    <comment ref="S10" authorId="0" shapeId="0" xr:uid="{03F24E78-4EDC-489F-BD30-76CDDFA37462}">
      <text>
        <r>
          <rPr>
            <b/>
            <sz val="9"/>
            <color indexed="10"/>
            <rFont val="MS P ゴシック"/>
            <family val="3"/>
            <charset val="128"/>
          </rPr>
          <t>必ず年月日を入力ください。</t>
        </r>
      </text>
    </comment>
    <comment ref="I31" authorId="0" shapeId="0" xr:uid="{9DEB0F9E-1709-41CF-9E36-7FC1FE3A8F31}">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D684E006-6967-44E1-97C6-A75843D9236B}">
      <text>
        <r>
          <rPr>
            <b/>
            <sz val="9"/>
            <color indexed="10"/>
            <rFont val="MS P ゴシック"/>
            <family val="3"/>
            <charset val="128"/>
          </rPr>
          <t>生年月日を入力後、正しい情報かご確認ください。</t>
        </r>
      </text>
    </comment>
    <comment ref="S10" authorId="0" shapeId="0" xr:uid="{2BCDD234-2009-4D0C-B818-E87FD29B8D20}">
      <text>
        <r>
          <rPr>
            <b/>
            <sz val="9"/>
            <color indexed="10"/>
            <rFont val="MS P ゴシック"/>
            <family val="3"/>
            <charset val="128"/>
          </rPr>
          <t>必ず年月日を入力ください。</t>
        </r>
      </text>
    </comment>
    <comment ref="I31" authorId="0" shapeId="0" xr:uid="{7A9AA7BE-AC0C-48A9-B2C4-ADFFADCAA77F}">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59EFE1FB-9563-47EC-9163-A55268AB3DA9}">
      <text>
        <r>
          <rPr>
            <b/>
            <sz val="9"/>
            <color indexed="10"/>
            <rFont val="MS P ゴシック"/>
            <family val="3"/>
            <charset val="128"/>
          </rPr>
          <t>生年月日を入力後、正しい情報かご確認ください。</t>
        </r>
      </text>
    </comment>
    <comment ref="S10" authorId="0" shapeId="0" xr:uid="{4CBEDF91-16F0-4EE4-BF01-6B514E84CE63}">
      <text>
        <r>
          <rPr>
            <b/>
            <sz val="9"/>
            <color indexed="10"/>
            <rFont val="MS P ゴシック"/>
            <family val="3"/>
            <charset val="128"/>
          </rPr>
          <t>必ず年月日を入力ください。</t>
        </r>
      </text>
    </comment>
    <comment ref="I31" authorId="0" shapeId="0" xr:uid="{7E2D1493-84BE-48D3-B4FC-55C1AEC5DF12}">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260249A6-AE49-4583-982B-31C766D46B19}">
      <text>
        <r>
          <rPr>
            <b/>
            <sz val="9"/>
            <color indexed="10"/>
            <rFont val="MS P ゴシック"/>
            <family val="3"/>
            <charset val="128"/>
          </rPr>
          <t>生年月日を入力後、正しい情報かご確認ください。</t>
        </r>
      </text>
    </comment>
    <comment ref="S10" authorId="0" shapeId="0" xr:uid="{B0864680-CCAA-43A5-B969-58DB943D90D2}">
      <text>
        <r>
          <rPr>
            <b/>
            <sz val="9"/>
            <color indexed="10"/>
            <rFont val="MS P ゴシック"/>
            <family val="3"/>
            <charset val="128"/>
          </rPr>
          <t>必ず年月日を入力ください。</t>
        </r>
      </text>
    </comment>
    <comment ref="I31" authorId="0" shapeId="0" xr:uid="{8DA01ED8-3CEF-47C4-B430-708B58FFB394}">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1C00-000001000000}">
      <text>
        <r>
          <rPr>
            <b/>
            <sz val="9"/>
            <color indexed="81"/>
            <rFont val="ＭＳ Ｐゴシック"/>
            <family val="3"/>
            <charset val="128"/>
          </rPr>
          <t>これまでの様式のプルダウン項目を継承</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A7DD5342-6850-47EA-9D77-11CBBACD7253}">
      <text>
        <r>
          <rPr>
            <b/>
            <sz val="9"/>
            <color indexed="10"/>
            <rFont val="MS P ゴシック"/>
            <family val="3"/>
            <charset val="128"/>
          </rPr>
          <t>生年月日を入力後、正しい情報かご確認ください。</t>
        </r>
      </text>
    </comment>
    <comment ref="S10" authorId="0" shapeId="0" xr:uid="{CE70D023-3F97-4064-A65E-8F29BB627F95}">
      <text>
        <r>
          <rPr>
            <b/>
            <sz val="9"/>
            <color indexed="10"/>
            <rFont val="MS P ゴシック"/>
            <family val="3"/>
            <charset val="128"/>
          </rPr>
          <t>必ず年月日を入力ください。</t>
        </r>
      </text>
    </comment>
    <comment ref="I31" authorId="0" shapeId="0" xr:uid="{39B606DE-4C13-4ADE-9BED-47588C686664}">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9F684706-4A1C-49B0-9909-27C1D8B52BFD}">
      <text>
        <r>
          <rPr>
            <b/>
            <sz val="9"/>
            <color indexed="10"/>
            <rFont val="MS P ゴシック"/>
            <family val="3"/>
            <charset val="128"/>
          </rPr>
          <t>生年月日を入力後、正しい情報かご確認ください。</t>
        </r>
      </text>
    </comment>
    <comment ref="S10" authorId="0" shapeId="0" xr:uid="{73826C12-41E2-4047-AA2C-52901E8567F8}">
      <text>
        <r>
          <rPr>
            <b/>
            <sz val="9"/>
            <color indexed="10"/>
            <rFont val="MS P ゴシック"/>
            <family val="3"/>
            <charset val="128"/>
          </rPr>
          <t>必ず年月日を入力ください。</t>
        </r>
      </text>
    </comment>
    <comment ref="I31" authorId="0" shapeId="0" xr:uid="{0B9F7366-5004-41FC-B860-0839D2FA3C9D}">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1AF6AB36-41E3-40D4-A270-7383C83C9D89}">
      <text>
        <r>
          <rPr>
            <b/>
            <sz val="9"/>
            <color indexed="10"/>
            <rFont val="MS P ゴシック"/>
            <family val="3"/>
            <charset val="128"/>
          </rPr>
          <t>生年月日を入力後、正しい情報かご確認ください。</t>
        </r>
      </text>
    </comment>
    <comment ref="S10" authorId="0" shapeId="0" xr:uid="{8408FDD8-E7F3-40EB-BFB2-15DF2FC2F022}">
      <text>
        <r>
          <rPr>
            <b/>
            <sz val="9"/>
            <color indexed="10"/>
            <rFont val="MS P ゴシック"/>
            <family val="3"/>
            <charset val="128"/>
          </rPr>
          <t>必ず年月日を入力ください。</t>
        </r>
      </text>
    </comment>
    <comment ref="I31" authorId="0" shapeId="0" xr:uid="{4B436B50-4CDB-48D7-B6A5-82EC5585C19D}">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G8" authorId="0" shapeId="0" xr:uid="{643E5053-26B4-4F32-94E9-FAB8A0E6ABEF}">
      <text>
        <r>
          <rPr>
            <b/>
            <sz val="9"/>
            <color indexed="10"/>
            <rFont val="MS P ゴシック"/>
            <family val="3"/>
            <charset val="128"/>
          </rPr>
          <t>生年月日を入力後、正しい情報かご確認ください。</t>
        </r>
      </text>
    </comment>
    <comment ref="S10" authorId="0" shapeId="0" xr:uid="{8AC685F7-E0C6-4273-BA06-F635109DFB3A}">
      <text>
        <r>
          <rPr>
            <b/>
            <sz val="9"/>
            <color indexed="10"/>
            <rFont val="MS P ゴシック"/>
            <family val="3"/>
            <charset val="128"/>
          </rPr>
          <t>必ず年月日を入力ください。</t>
        </r>
      </text>
    </comment>
    <comment ref="I31" authorId="0" shapeId="0" xr:uid="{B587A2DC-9DD8-4484-B83C-C60ED7FF91AE}">
      <text>
        <r>
          <rPr>
            <b/>
            <sz val="9"/>
            <color indexed="10"/>
            <rFont val="MS P ゴシック"/>
            <family val="3"/>
            <charset val="128"/>
          </rPr>
          <t>直近のものから順番に遡って入力してください。
現在の施設（自施設）の勤務状況は入力不要です。
ただし、自施設で過去に勤務していたが、一度退職した
場合などは、過去の勤務歴として入力します。</t>
        </r>
      </text>
    </comment>
  </commentList>
</comments>
</file>

<file path=xl/sharedStrings.xml><?xml version="1.0" encoding="utf-8"?>
<sst xmlns="http://schemas.openxmlformats.org/spreadsheetml/2006/main" count="19253" uniqueCount="3148">
  <si>
    <t>横浜市</t>
    <rPh sb="0" eb="3">
      <t>ヨコハマシ</t>
    </rPh>
    <phoneticPr fontId="6"/>
  </si>
  <si>
    <t>区</t>
    <rPh sb="0" eb="1">
      <t>ク</t>
    </rPh>
    <phoneticPr fontId="4"/>
  </si>
  <si>
    <t>施設・事業種別</t>
    <rPh sb="0" eb="2">
      <t>シセツ</t>
    </rPh>
    <rPh sb="3" eb="5">
      <t>ジギョウ</t>
    </rPh>
    <rPh sb="5" eb="7">
      <t>シュベツ</t>
    </rPh>
    <phoneticPr fontId="5"/>
  </si>
  <si>
    <t>施設・事業所番号</t>
    <rPh sb="0" eb="2">
      <t>シセツ</t>
    </rPh>
    <rPh sb="3" eb="6">
      <t>ジギョウショ</t>
    </rPh>
    <rPh sb="6" eb="8">
      <t>バンゴウ</t>
    </rPh>
    <phoneticPr fontId="5"/>
  </si>
  <si>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</si>
  <si>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</si>
  <si>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　当該年度４月１日現在、産休・育休の職員がいる場合は有給・無休問わず記載すること。病休・休職の職員がいる場合は、有給の場合のみ記載していること。</t>
    <phoneticPr fontId="4"/>
  </si>
  <si>
    <t>％</t>
    <phoneticPr fontId="5"/>
  </si>
  <si>
    <t>選択</t>
    <rPh sb="0" eb="2">
      <t>センタク</t>
    </rPh>
    <phoneticPr fontId="6"/>
  </si>
  <si>
    <t>年</t>
    <rPh sb="0" eb="1">
      <t>ネン</t>
    </rPh>
    <phoneticPr fontId="5"/>
  </si>
  <si>
    <t>算定基準日</t>
    <rPh sb="0" eb="2">
      <t>サンテイ</t>
    </rPh>
    <rPh sb="2" eb="5">
      <t>キジュンビ</t>
    </rPh>
    <phoneticPr fontId="6"/>
  </si>
  <si>
    <t>氏　　　　名</t>
    <rPh sb="0" eb="1">
      <t>シ</t>
    </rPh>
    <rPh sb="5" eb="6">
      <t>メイ</t>
    </rPh>
    <phoneticPr fontId="5"/>
  </si>
  <si>
    <t>性別</t>
    <rPh sb="0" eb="2">
      <t>セイベツ</t>
    </rPh>
    <phoneticPr fontId="5"/>
  </si>
  <si>
    <t>生年月日</t>
    <rPh sb="0" eb="2">
      <t>セイネン</t>
    </rPh>
    <rPh sb="2" eb="4">
      <t>ガッピ</t>
    </rPh>
    <phoneticPr fontId="5"/>
  </si>
  <si>
    <t>職　種</t>
    <rPh sb="0" eb="1">
      <t>ショク</t>
    </rPh>
    <rPh sb="2" eb="3">
      <t>タネ</t>
    </rPh>
    <phoneticPr fontId="5"/>
  </si>
  <si>
    <t>ア</t>
    <phoneticPr fontId="5"/>
  </si>
  <si>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5"/>
  </si>
  <si>
    <t>イ</t>
    <phoneticPr fontId="5"/>
  </si>
  <si>
    <t>その他の施設・
事業所の
総経験年数</t>
    <rPh sb="2" eb="3">
      <t>タ</t>
    </rPh>
    <rPh sb="4" eb="6">
      <t>シセツ</t>
    </rPh>
    <rPh sb="8" eb="10">
      <t>ジギョウ</t>
    </rPh>
    <rPh sb="10" eb="11">
      <t>ショ</t>
    </rPh>
    <rPh sb="13" eb="14">
      <t>ソウ</t>
    </rPh>
    <rPh sb="14" eb="16">
      <t>ケイケン</t>
    </rPh>
    <rPh sb="16" eb="18">
      <t>ネンスウ</t>
    </rPh>
    <phoneticPr fontId="5"/>
  </si>
  <si>
    <t>ウ</t>
    <phoneticPr fontId="5"/>
  </si>
  <si>
    <t>合計　ア＋イ</t>
    <rPh sb="0" eb="2">
      <t>ゴウケイ</t>
    </rPh>
    <phoneticPr fontId="5"/>
  </si>
  <si>
    <t>↓計算式①</t>
    <rPh sb="1" eb="3">
      <t>ケイサン</t>
    </rPh>
    <rPh sb="3" eb="4">
      <t>シキ</t>
    </rPh>
    <phoneticPr fontId="6"/>
  </si>
  <si>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</si>
  <si>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</si>
  <si>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5"/>
  </si>
  <si>
    <t>か月</t>
    <rPh sb="1" eb="2">
      <t>ツキ</t>
    </rPh>
    <phoneticPr fontId="5"/>
  </si>
  <si>
    <t>人</t>
    <rPh sb="0" eb="1">
      <t>ニン</t>
    </rPh>
    <phoneticPr fontId="5"/>
  </si>
  <si>
    <t>Ｃ</t>
    <phoneticPr fontId="5"/>
  </si>
  <si>
    <t>区名</t>
    <rPh sb="0" eb="1">
      <t>ク</t>
    </rPh>
    <rPh sb="1" eb="2">
      <t>メイ</t>
    </rPh>
    <phoneticPr fontId="5"/>
  </si>
  <si>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</si>
  <si>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</si>
  <si>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</si>
  <si>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</si>
  <si>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</si>
  <si>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</si>
  <si>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</si>
  <si>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</si>
  <si>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</si>
  <si>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</si>
  <si>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</si>
  <si>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</si>
  <si>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</si>
  <si>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</si>
  <si>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</si>
  <si>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</si>
  <si>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</si>
  <si>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</si>
  <si>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</si>
  <si>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</si>
  <si>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</si>
  <si>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</si>
  <si>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</si>
  <si>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</si>
  <si>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</si>
  <si>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</si>
  <si>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</si>
  <si>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</si>
  <si>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</si>
  <si>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</si>
  <si>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</si>
  <si>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</si>
  <si>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</si>
  <si>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5"/>
  </si>
  <si>
    <t>横浜市長</t>
    <rPh sb="0" eb="3">
      <t>ヨコハマシ</t>
    </rPh>
    <rPh sb="3" eb="4">
      <t>チョウ</t>
    </rPh>
    <phoneticPr fontId="5"/>
  </si>
  <si>
    <t>市町村名</t>
    <rPh sb="0" eb="1">
      <t>シ</t>
    </rPh>
    <rPh sb="1" eb="2">
      <t>マチ</t>
    </rPh>
    <rPh sb="2" eb="3">
      <t>ムラ</t>
    </rPh>
    <rPh sb="3" eb="4">
      <t>メイ</t>
    </rPh>
    <phoneticPr fontId="5"/>
  </si>
  <si>
    <t>横浜市</t>
    <rPh sb="0" eb="3">
      <t>ヨコハマシ</t>
    </rPh>
    <phoneticPr fontId="5"/>
  </si>
  <si>
    <t>区</t>
    <rPh sb="0" eb="1">
      <t>ク</t>
    </rPh>
    <phoneticPr fontId="5"/>
  </si>
  <si>
    <t>代表者職・氏名</t>
    <rPh sb="0" eb="2">
      <t>ダイヒョウ</t>
    </rPh>
    <rPh sb="2" eb="3">
      <t>シャ</t>
    </rPh>
    <rPh sb="3" eb="4">
      <t>ショク</t>
    </rPh>
    <rPh sb="5" eb="7">
      <t>シメイ</t>
    </rPh>
    <phoneticPr fontId="5"/>
  </si>
  <si>
    <t>（１）加算率</t>
    <rPh sb="3" eb="5">
      <t>カサン</t>
    </rPh>
    <rPh sb="5" eb="6">
      <t>リツ</t>
    </rPh>
    <phoneticPr fontId="4"/>
  </si>
  <si>
    <t>加算率（①＋②）</t>
    <rPh sb="0" eb="3">
      <t>カサンリツ</t>
    </rPh>
    <phoneticPr fontId="5"/>
  </si>
  <si>
    <t>Ａ</t>
    <phoneticPr fontId="5"/>
  </si>
  <si>
    <t>Ｂ</t>
    <phoneticPr fontId="5"/>
  </si>
  <si>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</si>
  <si>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</si>
  <si>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5"/>
  </si>
  <si>
    <t>　　　その他の社会福祉施設の総経験年数については、個々の履歴を確認の上、積算対象施設を記載した第１号様式の２及び３を</t>
    <rPh sb="54" eb="55">
      <t>オヨ</t>
    </rPh>
    <phoneticPr fontId="5"/>
  </si>
  <si>
    <t>　　　別途提出していること。</t>
    <phoneticPr fontId="4"/>
  </si>
  <si>
    <t>※３　平均経験年数は、６か月以上の端数は１年とし、６か月未満の端数は切り捨てとする。</t>
    <rPh sb="5" eb="7">
      <t>ケイケン</t>
    </rPh>
    <phoneticPr fontId="5"/>
  </si>
  <si>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5"/>
  </si>
  <si>
    <t>　　　経験年数が７年０か月以上の職員とする。</t>
    <phoneticPr fontId="5"/>
  </si>
  <si>
    <t>第１号様式の２</t>
    <rPh sb="0" eb="1">
      <t>ダイ</t>
    </rPh>
    <rPh sb="2" eb="3">
      <t>ゴウ</t>
    </rPh>
    <rPh sb="3" eb="5">
      <t>ヨウシキ</t>
    </rPh>
    <phoneticPr fontId="4"/>
  </si>
  <si>
    <t xml:space="preserve">ＮＯ
</t>
    <phoneticPr fontId="5"/>
  </si>
  <si>
    <t>秘</t>
    <rPh sb="0" eb="1">
      <t>ヒミツ</t>
    </rPh>
    <phoneticPr fontId="5"/>
  </si>
  <si>
    <t>※ＮＯ欄は記入しないでください</t>
    <rPh sb="3" eb="4">
      <t>ラン</t>
    </rPh>
    <rPh sb="5" eb="7">
      <t>キニュウ</t>
    </rPh>
    <phoneticPr fontId="5"/>
  </si>
  <si>
    <t>【現在の勤務施設・状況】</t>
    <rPh sb="1" eb="3">
      <t>ゲンザイ</t>
    </rPh>
    <rPh sb="4" eb="6">
      <t>キンム</t>
    </rPh>
    <rPh sb="6" eb="8">
      <t>シセツ</t>
    </rPh>
    <rPh sb="9" eb="11">
      <t>ジョウキョウ</t>
    </rPh>
    <phoneticPr fontId="5"/>
  </si>
  <si>
    <t>施 設 名</t>
    <rPh sb="0" eb="3">
      <t>シセツ</t>
    </rPh>
    <rPh sb="4" eb="5">
      <t>メイ</t>
    </rPh>
    <phoneticPr fontId="5"/>
  </si>
  <si>
    <t>(ﾌﾘｶﾞﾅ)
氏　名</t>
    <rPh sb="9" eb="10">
      <t>シ</t>
    </rPh>
    <rPh sb="11" eb="12">
      <t>メイ</t>
    </rPh>
    <phoneticPr fontId="5"/>
  </si>
  <si>
    <t>↓選択</t>
    <rPh sb="1" eb="3">
      <t>センタク</t>
    </rPh>
    <phoneticPr fontId="6"/>
  </si>
  <si>
    <t>年</t>
    <rPh sb="0" eb="1">
      <t>ネン</t>
    </rPh>
    <phoneticPr fontId="6"/>
  </si>
  <si>
    <t>月</t>
    <rPh sb="0" eb="1">
      <t>ツキ</t>
    </rPh>
    <phoneticPr fontId="6"/>
  </si>
  <si>
    <t>日</t>
    <rPh sb="0" eb="1">
      <t>ヒ</t>
    </rPh>
    <phoneticPr fontId="6"/>
  </si>
  <si>
    <t>資 格 欄</t>
    <rPh sb="0" eb="3">
      <t>シカク</t>
    </rPh>
    <rPh sb="4" eb="5">
      <t>ラン</t>
    </rPh>
    <phoneticPr fontId="5"/>
  </si>
  <si>
    <t>資 格 の 種 類</t>
    <rPh sb="0" eb="3">
      <t>シカク</t>
    </rPh>
    <rPh sb="6" eb="9">
      <t>シュルイ</t>
    </rPh>
    <phoneticPr fontId="5"/>
  </si>
  <si>
    <t>取 得 年 月 日</t>
    <rPh sb="0" eb="3">
      <t>シュトク</t>
    </rPh>
    <rPh sb="4" eb="9">
      <t>ネンガッピ</t>
    </rPh>
    <phoneticPr fontId="5"/>
  </si>
  <si>
    <t>表 彰 欄</t>
    <rPh sb="0" eb="3">
      <t>ヒョウショウ</t>
    </rPh>
    <rPh sb="4" eb="5">
      <t>ラン</t>
    </rPh>
    <phoneticPr fontId="5"/>
  </si>
  <si>
    <t>表 彰 の 種 類</t>
    <rPh sb="0" eb="3">
      <t>ヒョウショウ</t>
    </rPh>
    <rPh sb="6" eb="9">
      <t>シュルイ</t>
    </rPh>
    <phoneticPr fontId="5"/>
  </si>
  <si>
    <t>受 賞 年 月 日</t>
    <rPh sb="0" eb="3">
      <t>ジュショウ</t>
    </rPh>
    <rPh sb="4" eb="9">
      <t>ネンガッピ</t>
    </rPh>
    <phoneticPr fontId="5"/>
  </si>
  <si>
    <t>↓選択</t>
    <rPh sb="1" eb="3">
      <t>センタク</t>
    </rPh>
    <phoneticPr fontId="5"/>
  </si>
  <si>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5"/>
  </si>
  <si>
    <r>
      <t>【その他の施設の勤務履歴】</t>
    </r>
    <r>
      <rPr>
        <sz val="11"/>
        <rFont val="ＭＳ Ｐ明朝"/>
        <family val="1"/>
        <charset val="128"/>
      </rPr>
      <t/>
    </r>
    <rPh sb="3" eb="4">
      <t>タ</t>
    </rPh>
    <rPh sb="5" eb="7">
      <t>シセツ</t>
    </rPh>
    <rPh sb="8" eb="10">
      <t>キンム</t>
    </rPh>
    <rPh sb="10" eb="12">
      <t>リレキ</t>
    </rPh>
    <phoneticPr fontId="5"/>
  </si>
  <si>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</si>
  <si>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</si>
  <si>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</si>
  <si>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6"/>
  </si>
  <si>
    <t>⇒</t>
    <phoneticPr fontId="6"/>
  </si>
  <si>
    <t>その他の施設・事業所の
総経験年数</t>
    <rPh sb="2" eb="3">
      <t>ホカ</t>
    </rPh>
    <rPh sb="4" eb="6">
      <t>シセツ</t>
    </rPh>
    <rPh sb="7" eb="10">
      <t>ジギョウショ</t>
    </rPh>
    <rPh sb="12" eb="13">
      <t>ソウ</t>
    </rPh>
    <phoneticPr fontId="6"/>
  </si>
  <si>
    <t>か
月</t>
    <rPh sb="2" eb="3">
      <t>ツキ</t>
    </rPh>
    <phoneticPr fontId="6"/>
  </si>
  <si>
    <t>①</t>
    <phoneticPr fontId="5"/>
  </si>
  <si>
    <t>施設名称</t>
    <rPh sb="0" eb="2">
      <t>シセツ</t>
    </rPh>
    <rPh sb="2" eb="4">
      <t>メイショウ</t>
    </rPh>
    <phoneticPr fontId="5"/>
  </si>
  <si>
    <t>所在地</t>
    <rPh sb="0" eb="3">
      <t>ショザイチ</t>
    </rPh>
    <phoneticPr fontId="5"/>
  </si>
  <si>
    <t>職　　種</t>
    <rPh sb="0" eb="1">
      <t>ショク</t>
    </rPh>
    <rPh sb="3" eb="4">
      <t>タネ</t>
    </rPh>
    <phoneticPr fontId="5"/>
  </si>
  <si>
    <t>勤務期間</t>
    <rPh sb="0" eb="2">
      <t>キンム</t>
    </rPh>
    <rPh sb="2" eb="4">
      <t>キカン</t>
    </rPh>
    <phoneticPr fontId="6"/>
  </si>
  <si>
    <t>～</t>
    <phoneticPr fontId="6"/>
  </si>
  <si>
    <t>施設①
の経験年数</t>
    <rPh sb="0" eb="2">
      <t>シセツ</t>
    </rPh>
    <rPh sb="5" eb="7">
      <t>ケイケン</t>
    </rPh>
    <rPh sb="7" eb="9">
      <t>ネンスウ</t>
    </rPh>
    <phoneticPr fontId="6"/>
  </si>
  <si>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</si>
  <si>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5"/>
  </si>
  <si>
    <t>↓計算式</t>
    <rPh sb="1" eb="3">
      <t>ケイサン</t>
    </rPh>
    <rPh sb="3" eb="4">
      <t>シキ</t>
    </rPh>
    <phoneticPr fontId="6"/>
  </si>
  <si>
    <t>施設②
の経験年数</t>
    <rPh sb="0" eb="2">
      <t>シセツ</t>
    </rPh>
    <rPh sb="5" eb="7">
      <t>ケイケン</t>
    </rPh>
    <rPh sb="7" eb="9">
      <t>ネンスウ</t>
    </rPh>
    <phoneticPr fontId="6"/>
  </si>
  <si>
    <t>③</t>
    <phoneticPr fontId="5"/>
  </si>
  <si>
    <t>施設③
の経験年数</t>
    <rPh sb="0" eb="2">
      <t>シセツ</t>
    </rPh>
    <rPh sb="5" eb="7">
      <t>ケイケン</t>
    </rPh>
    <rPh sb="7" eb="9">
      <t>ネンスウ</t>
    </rPh>
    <phoneticPr fontId="6"/>
  </si>
  <si>
    <t>④</t>
    <phoneticPr fontId="5"/>
  </si>
  <si>
    <t>施設④
の経験年数</t>
    <rPh sb="0" eb="2">
      <t>シセツ</t>
    </rPh>
    <rPh sb="5" eb="7">
      <t>ケイケン</t>
    </rPh>
    <rPh sb="7" eb="9">
      <t>ネンスウ</t>
    </rPh>
    <phoneticPr fontId="6"/>
  </si>
  <si>
    <t>⑤</t>
    <phoneticPr fontId="5"/>
  </si>
  <si>
    <t>施設⑤
の経験年数</t>
    <rPh sb="0" eb="2">
      <t>シセツ</t>
    </rPh>
    <phoneticPr fontId="6"/>
  </si>
  <si>
    <t>⑥</t>
    <phoneticPr fontId="5"/>
  </si>
  <si>
    <t>施設⑥
の経験年数</t>
    <rPh sb="0" eb="2">
      <t>シセツ</t>
    </rPh>
    <phoneticPr fontId="6"/>
  </si>
  <si>
    <t>⑦</t>
    <phoneticPr fontId="5"/>
  </si>
  <si>
    <t>施設⑦
の経験年数</t>
    <rPh sb="0" eb="2">
      <t>シセツ</t>
    </rPh>
    <phoneticPr fontId="6"/>
  </si>
  <si>
    <t>⑧</t>
    <phoneticPr fontId="5"/>
  </si>
  <si>
    <t>施設⑧
の経験年数</t>
    <rPh sb="0" eb="2">
      <t>シセツ</t>
    </rPh>
    <phoneticPr fontId="6"/>
  </si>
  <si>
    <t>⑩</t>
    <phoneticPr fontId="5"/>
  </si>
  <si>
    <t>第１号様式の３</t>
    <rPh sb="0" eb="1">
      <t>ダイ</t>
    </rPh>
    <rPh sb="2" eb="3">
      <t>ゴウ</t>
    </rPh>
    <rPh sb="3" eb="5">
      <t>ヨウシキ</t>
    </rPh>
    <phoneticPr fontId="4"/>
  </si>
  <si>
    <t>横浜市長</t>
    <rPh sb="0" eb="2">
      <t>ヨコハマ</t>
    </rPh>
    <rPh sb="2" eb="4">
      <t>シチョウ</t>
    </rPh>
    <phoneticPr fontId="4"/>
  </si>
  <si>
    <t>市町村</t>
    <rPh sb="0" eb="3">
      <t>シチョウソン</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</si>
  <si>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</si>
  <si>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</si>
  <si>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</si>
  <si>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</si>
  <si>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</si>
  <si>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</si>
  <si>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</si>
  <si>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</si>
  <si>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</si>
  <si>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</si>
  <si>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</si>
  <si>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</si>
  <si>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</si>
  <si>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</si>
  <si>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</si>
  <si>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</si>
  <si>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</si>
  <si>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</si>
  <si>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</si>
  <si>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</si>
  <si>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</si>
  <si>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</si>
  <si>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</si>
  <si>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</si>
  <si>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</si>
  <si>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</si>
  <si>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</si>
  <si>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</si>
  <si>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</si>
  <si>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</si>
  <si>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</si>
  <si>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</si>
  <si>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</si>
  <si>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</si>
  <si>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</si>
  <si>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</si>
  <si>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</si>
  <si>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</si>
  <si>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</si>
  <si>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</si>
  <si>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</si>
  <si>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5"/>
  </si>
  <si>
    <t>代表者氏名</t>
    <rPh sb="0" eb="3">
      <t>ダイヒョウシャ</t>
    </rPh>
    <rPh sb="3" eb="5">
      <t>シメイ</t>
    </rPh>
    <phoneticPr fontId="5"/>
  </si>
  <si>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</si>
  <si>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</si>
  <si>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</si>
  <si>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</si>
  <si>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</si>
  <si>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病休（有給）</t>
    <rPh sb="0" eb="2">
      <t>ビョウキュウ</t>
    </rPh>
    <rPh sb="3" eb="5">
      <t>ユウキュウ</t>
    </rPh>
    <phoneticPr fontId="4"/>
  </si>
  <si>
    <t>休職（有給）</t>
    <rPh sb="0" eb="2">
      <t>キュウショク</t>
    </rPh>
    <rPh sb="3" eb="5">
      <t>ユウキュウ</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</si>
  <si>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</si>
  <si>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</si>
  <si>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</si>
  <si>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5"/>
  </si>
  <si>
    <t>⑫</t>
    <phoneticPr fontId="5"/>
  </si>
  <si>
    <t>⑬</t>
    <phoneticPr fontId="5"/>
  </si>
  <si>
    <t>⑭</t>
    <phoneticPr fontId="5"/>
  </si>
  <si>
    <t>⑮</t>
    <phoneticPr fontId="5"/>
  </si>
  <si>
    <t>⑨</t>
    <phoneticPr fontId="5"/>
  </si>
  <si>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5"/>
  </si>
  <si>
    <t>職員処遇改善費の対象となる人数（※４）</t>
    <rPh sb="0" eb="2">
      <t>ショクイン</t>
    </rPh>
    <rPh sb="2" eb="4">
      <t>ショグウ</t>
    </rPh>
    <rPh sb="4" eb="6">
      <t>カイゼン</t>
    </rPh>
    <rPh sb="6" eb="7">
      <t>ヒ</t>
    </rPh>
    <rPh sb="8" eb="10">
      <t>タイショウ</t>
    </rPh>
    <rPh sb="13" eb="15">
      <t>ニンズウ</t>
    </rPh>
    <phoneticPr fontId="5"/>
  </si>
  <si>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</si>
  <si>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</si>
  <si>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</si>
  <si>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</si>
  <si>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</si>
  <si>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</si>
  <si>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家庭的保育事業</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</si>
  <si>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</si>
  <si>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</si>
  <si>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</si>
  <si>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</si>
  <si>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</si>
  <si>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</si>
  <si>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</si>
  <si>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</si>
  <si>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</si>
  <si>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</si>
  <si>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</si>
  <si>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</si>
  <si>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</si>
  <si>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</si>
  <si>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</si>
  <si>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</si>
  <si>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</si>
  <si>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</si>
  <si>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</si>
  <si>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</si>
  <si>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産育休
別事業専任
病休・休職</t>
    <rPh sb="0" eb="3">
      <t>サンイクキュウ</t>
    </rPh>
    <rPh sb="4" eb="9">
      <t>ベツジギョウセンニン</t>
    </rPh>
    <rPh sb="10" eb="12">
      <t>ビョウキュウ</t>
    </rPh>
    <rPh sb="13" eb="15">
      <t>キュウショク</t>
    </rPh>
    <phoneticPr fontId="4"/>
  </si>
  <si>
    <t>時間</t>
    <rPh sb="0" eb="2">
      <t>ジカン</t>
    </rPh>
    <phoneticPr fontId="4"/>
  </si>
  <si>
    <t>施設・事業所の就業規則において定められている常勤の従事者が勤務すべき時間数</t>
    <phoneticPr fontId="4"/>
  </si>
  <si>
    <t>１カ月あたり</t>
    <rPh sb="2" eb="3">
      <t>ゲツ</t>
    </rPh>
    <phoneticPr fontId="4"/>
  </si>
  <si>
    <t>施設⑨
の経験年数</t>
    <rPh sb="0" eb="2">
      <t>シセツ</t>
    </rPh>
    <phoneticPr fontId="6"/>
  </si>
  <si>
    <t>施設⑩
の経験年数</t>
    <rPh sb="0" eb="2">
      <t>シセツ</t>
    </rPh>
    <phoneticPr fontId="6"/>
  </si>
  <si>
    <t>施設⑪
の経験年数</t>
    <rPh sb="0" eb="2">
      <t>シセツ</t>
    </rPh>
    <phoneticPr fontId="6"/>
  </si>
  <si>
    <t>施設⑫
の経験年数</t>
    <rPh sb="0" eb="2">
      <t>シセツ</t>
    </rPh>
    <phoneticPr fontId="6"/>
  </si>
  <si>
    <t>施設⑬
の経験年数</t>
    <rPh sb="0" eb="2">
      <t>シセツ</t>
    </rPh>
    <phoneticPr fontId="6"/>
  </si>
  <si>
    <t>施設⑭
の経験年数</t>
    <rPh sb="0" eb="2">
      <t>シセツ</t>
    </rPh>
    <phoneticPr fontId="6"/>
  </si>
  <si>
    <t>施設⑮
の経験年数</t>
    <rPh sb="0" eb="2">
      <t>シセツ</t>
    </rPh>
    <phoneticPr fontId="6"/>
  </si>
  <si>
    <t>認定こども園（幼保連携型）</t>
  </si>
  <si>
    <t>認定こども園（幼稚園型）</t>
  </si>
  <si>
    <t>認
可</t>
    <rPh sb="0" eb="1">
      <t>ニン</t>
    </rPh>
    <rPh sb="2" eb="3">
      <t>カ</t>
    </rPh>
    <phoneticPr fontId="4"/>
  </si>
  <si>
    <t>認
可
外</t>
    <rPh sb="0" eb="1">
      <t>ニン</t>
    </rPh>
    <rPh sb="2" eb="3">
      <t>カ</t>
    </rPh>
    <rPh sb="4" eb="5">
      <t>ガイ</t>
    </rPh>
    <phoneticPr fontId="4"/>
  </si>
  <si>
    <t>※</t>
    <phoneticPr fontId="4"/>
  </si>
  <si>
    <t>区分１</t>
    <rPh sb="0" eb="2">
      <t>クブン</t>
    </rPh>
    <phoneticPr fontId="4"/>
  </si>
  <si>
    <t>区分２</t>
    <rPh sb="0" eb="2">
      <t>クブン</t>
    </rPh>
    <phoneticPr fontId="4"/>
  </si>
  <si>
    <t>　下記について、すべての職員に対し、周知したうえで、提出していることを証明いたします。</t>
    <rPh sb="1" eb="3">
      <t>カキ</t>
    </rPh>
    <rPh sb="12" eb="14">
      <t>ショクイン</t>
    </rPh>
    <rPh sb="15" eb="16">
      <t>タイ</t>
    </rPh>
    <rPh sb="18" eb="20">
      <t>シュウチ</t>
    </rPh>
    <rPh sb="26" eb="28">
      <t>テイシュツ</t>
    </rPh>
    <rPh sb="35" eb="37">
      <t>ショウメイ</t>
    </rPh>
    <phoneticPr fontId="4"/>
  </si>
  <si>
    <t>キャリアパスに関する要件について</t>
    <rPh sb="7" eb="8">
      <t>カン</t>
    </rPh>
    <rPh sb="10" eb="12">
      <t>ヨウケン</t>
    </rPh>
    <phoneticPr fontId="4"/>
  </si>
  <si>
    <t>　（①及び②に該当していれば本要件を満たす。）</t>
    <rPh sb="3" eb="4">
      <t>オヨ</t>
    </rPh>
    <rPh sb="7" eb="9">
      <t>ガイトウ</t>
    </rPh>
    <rPh sb="14" eb="15">
      <t>ホン</t>
    </rPh>
    <rPh sb="15" eb="17">
      <t>ヨウケン</t>
    </rPh>
    <rPh sb="18" eb="19">
      <t>ミ</t>
    </rPh>
    <phoneticPr fontId="4"/>
  </si>
  <si>
    <t>①</t>
    <phoneticPr fontId="4"/>
  </si>
  <si>
    <t>次のaからcまでのすべての要件を満たす。</t>
    <rPh sb="0" eb="1">
      <t>ツギ</t>
    </rPh>
    <rPh sb="13" eb="15">
      <t>ヨウケン</t>
    </rPh>
    <rPh sb="16" eb="17">
      <t>ミ</t>
    </rPh>
    <phoneticPr fontId="4"/>
  </si>
  <si>
    <t>a</t>
    <phoneticPr fontId="4"/>
  </si>
  <si>
    <t>職員の職位、職責又は職務内容等に応じた勤務条件等の要件を定めている。（注１）</t>
    <rPh sb="0" eb="2">
      <t>ショクイン</t>
    </rPh>
    <rPh sb="3" eb="5">
      <t>ショクイ</t>
    </rPh>
    <rPh sb="6" eb="8">
      <t>ショクセキ</t>
    </rPh>
    <rPh sb="8" eb="9">
      <t>マタ</t>
    </rPh>
    <rPh sb="10" eb="12">
      <t>ショクム</t>
    </rPh>
    <rPh sb="12" eb="14">
      <t>ナイヨウ</t>
    </rPh>
    <rPh sb="14" eb="15">
      <t>トウ</t>
    </rPh>
    <rPh sb="16" eb="17">
      <t>オウ</t>
    </rPh>
    <rPh sb="19" eb="21">
      <t>キンム</t>
    </rPh>
    <rPh sb="21" eb="23">
      <t>ジョウケン</t>
    </rPh>
    <rPh sb="23" eb="24">
      <t>トウ</t>
    </rPh>
    <rPh sb="25" eb="27">
      <t>ヨウケン</t>
    </rPh>
    <rPh sb="28" eb="29">
      <t>サダ</t>
    </rPh>
    <rPh sb="35" eb="36">
      <t>チュウ</t>
    </rPh>
    <phoneticPr fontId="4"/>
  </si>
  <si>
    <t>b</t>
    <phoneticPr fontId="4"/>
  </si>
  <si>
    <t>職位、職責又は職務内容等に応じた賃金体系について定めている。（注２）</t>
    <rPh sb="0" eb="2">
      <t>ショクイ</t>
    </rPh>
    <rPh sb="3" eb="5">
      <t>ショクセキ</t>
    </rPh>
    <rPh sb="5" eb="6">
      <t>マタ</t>
    </rPh>
    <rPh sb="7" eb="9">
      <t>ショクム</t>
    </rPh>
    <rPh sb="9" eb="11">
      <t>ナイヨウ</t>
    </rPh>
    <rPh sb="11" eb="12">
      <t>トウ</t>
    </rPh>
    <rPh sb="13" eb="14">
      <t>オウ</t>
    </rPh>
    <rPh sb="16" eb="18">
      <t>チンギン</t>
    </rPh>
    <rPh sb="18" eb="20">
      <t>タイケイ</t>
    </rPh>
    <rPh sb="24" eb="25">
      <t>サダ</t>
    </rPh>
    <rPh sb="31" eb="32">
      <t>チュウ</t>
    </rPh>
    <phoneticPr fontId="4"/>
  </si>
  <si>
    <t>c</t>
    <phoneticPr fontId="4"/>
  </si>
  <si>
    <t>就業規則等の明確な根拠規定を書面で整備し、すべての職員に周知している。（注３）</t>
    <rPh sb="0" eb="2">
      <t>シュウギョウ</t>
    </rPh>
    <rPh sb="2" eb="4">
      <t>キソク</t>
    </rPh>
    <rPh sb="4" eb="5">
      <t>トウ</t>
    </rPh>
    <rPh sb="6" eb="8">
      <t>メイカク</t>
    </rPh>
    <rPh sb="9" eb="11">
      <t>コンキョ</t>
    </rPh>
    <rPh sb="11" eb="13">
      <t>キテイ</t>
    </rPh>
    <rPh sb="14" eb="16">
      <t>ショメン</t>
    </rPh>
    <rPh sb="17" eb="19">
      <t>セイビ</t>
    </rPh>
    <rPh sb="25" eb="27">
      <t>ショクイン</t>
    </rPh>
    <rPh sb="28" eb="30">
      <t>シュウチ</t>
    </rPh>
    <rPh sb="36" eb="37">
      <t>チュウ</t>
    </rPh>
    <phoneticPr fontId="4"/>
  </si>
  <si>
    <t>　①aの勤務条件とは、始業・就業時刻、休憩時間、休日、休暇、退職、就業時転換のことをいう。</t>
    <rPh sb="4" eb="6">
      <t>キンム</t>
    </rPh>
    <rPh sb="6" eb="8">
      <t>ジョウケン</t>
    </rPh>
    <rPh sb="11" eb="13">
      <t>シギョウ</t>
    </rPh>
    <rPh sb="14" eb="16">
      <t>シュウギョウ</t>
    </rPh>
    <rPh sb="16" eb="18">
      <t>ジコク</t>
    </rPh>
    <rPh sb="19" eb="21">
      <t>キュウケイ</t>
    </rPh>
    <rPh sb="21" eb="23">
      <t>ジカン</t>
    </rPh>
    <rPh sb="24" eb="26">
      <t>キュウジツ</t>
    </rPh>
    <rPh sb="27" eb="29">
      <t>キュウカ</t>
    </rPh>
    <rPh sb="30" eb="32">
      <t>タイショク</t>
    </rPh>
    <rPh sb="33" eb="35">
      <t>シュウギョウ</t>
    </rPh>
    <rPh sb="35" eb="36">
      <t>ジ</t>
    </rPh>
    <rPh sb="36" eb="38">
      <t>テンカン</t>
    </rPh>
    <phoneticPr fontId="4"/>
  </si>
  <si>
    <t>　①bの賃金体系とは、賃金の決定・計算・支払いの方法、締日・支払の時期、昇給等のことをいう。</t>
    <rPh sb="4" eb="6">
      <t>チンギン</t>
    </rPh>
    <rPh sb="6" eb="8">
      <t>タイケイ</t>
    </rPh>
    <rPh sb="11" eb="13">
      <t>チンギン</t>
    </rPh>
    <rPh sb="14" eb="16">
      <t>ケッテイ</t>
    </rPh>
    <rPh sb="17" eb="19">
      <t>ケイサン</t>
    </rPh>
    <rPh sb="20" eb="22">
      <t>シハライ</t>
    </rPh>
    <rPh sb="24" eb="26">
      <t>ホウホウ</t>
    </rPh>
    <rPh sb="27" eb="29">
      <t>シメビ</t>
    </rPh>
    <rPh sb="30" eb="32">
      <t>シハライ</t>
    </rPh>
    <rPh sb="33" eb="35">
      <t>ジキ</t>
    </rPh>
    <rPh sb="36" eb="38">
      <t>ショウキュウ</t>
    </rPh>
    <rPh sb="38" eb="39">
      <t>トウ</t>
    </rPh>
    <phoneticPr fontId="4"/>
  </si>
  <si>
    <t>　①cの就業規則は、労働契約就業規則に準じる。</t>
    <rPh sb="4" eb="6">
      <t>シュウギョウ</t>
    </rPh>
    <rPh sb="6" eb="8">
      <t>キソク</t>
    </rPh>
    <rPh sb="10" eb="12">
      <t>ロウドウ</t>
    </rPh>
    <rPh sb="12" eb="14">
      <t>ケイヤク</t>
    </rPh>
    <rPh sb="14" eb="16">
      <t>シュウギョウ</t>
    </rPh>
    <rPh sb="16" eb="18">
      <t>キソク</t>
    </rPh>
    <rPh sb="19" eb="20">
      <t>ジュン</t>
    </rPh>
    <phoneticPr fontId="4"/>
  </si>
  <si>
    <t>　②eアは、記入に変えて各施設・事業所で定めた年間の研修計画及び研修参加計画を添付することでも可。</t>
    <rPh sb="6" eb="8">
      <t>キニュウ</t>
    </rPh>
    <rPh sb="9" eb="10">
      <t>カ</t>
    </rPh>
    <rPh sb="12" eb="15">
      <t>カクシセツ</t>
    </rPh>
    <rPh sb="16" eb="19">
      <t>ジギョウショ</t>
    </rPh>
    <rPh sb="20" eb="21">
      <t>サダ</t>
    </rPh>
    <rPh sb="23" eb="25">
      <t>ネンカン</t>
    </rPh>
    <rPh sb="26" eb="28">
      <t>ケンシュウ</t>
    </rPh>
    <rPh sb="28" eb="30">
      <t>ケイカク</t>
    </rPh>
    <rPh sb="30" eb="31">
      <t>オヨ</t>
    </rPh>
    <rPh sb="32" eb="34">
      <t>ケンシュウ</t>
    </rPh>
    <rPh sb="34" eb="36">
      <t>サンカ</t>
    </rPh>
    <rPh sb="36" eb="38">
      <t>ケイカク</t>
    </rPh>
    <rPh sb="39" eb="41">
      <t>テンプ</t>
    </rPh>
    <rPh sb="47" eb="48">
      <t>カ</t>
    </rPh>
    <phoneticPr fontId="4"/>
  </si>
  <si>
    <t>＜資質向上のための目標設定について＞</t>
    <rPh sb="1" eb="3">
      <t>シシツ</t>
    </rPh>
    <rPh sb="3" eb="5">
      <t>コウジョウ</t>
    </rPh>
    <rPh sb="9" eb="11">
      <t>モクヒョウ</t>
    </rPh>
    <rPh sb="11" eb="13">
      <t>セッテイ</t>
    </rPh>
    <phoneticPr fontId="4"/>
  </si>
  <si>
    <t>　保育所保育指針や幼稚園教育要領、幼保連携型認定こども園教育・保育要領に基づき、施設・事業所の果たすべき役割をきちんと認識したうえで、各施設・事業所の特色、重視していること（強み）、これから伸ばしていきたいところといった視点で、職員と意見交換を行って目標を策定してください。
　すでに、資質向上の目標がある場合も、この機会に職員との意見交換を行い、再度共有を図ってください。</t>
    <rPh sb="1" eb="3">
      <t>ホイク</t>
    </rPh>
    <rPh sb="3" eb="4">
      <t>ショ</t>
    </rPh>
    <rPh sb="4" eb="6">
      <t>ホイク</t>
    </rPh>
    <rPh sb="6" eb="8">
      <t>シシン</t>
    </rPh>
    <rPh sb="9" eb="12">
      <t>ヨウチエン</t>
    </rPh>
    <rPh sb="12" eb="14">
      <t>キョウイク</t>
    </rPh>
    <rPh sb="14" eb="16">
      <t>ヨウリョウ</t>
    </rPh>
    <rPh sb="17" eb="19">
      <t>ヨウホ</t>
    </rPh>
    <rPh sb="19" eb="22">
      <t>レンケイガタ</t>
    </rPh>
    <rPh sb="22" eb="24">
      <t>ニンテイ</t>
    </rPh>
    <rPh sb="27" eb="28">
      <t>エン</t>
    </rPh>
    <rPh sb="28" eb="30">
      <t>キョウイク</t>
    </rPh>
    <rPh sb="31" eb="33">
      <t>ホイク</t>
    </rPh>
    <rPh sb="33" eb="35">
      <t>ヨウリョウ</t>
    </rPh>
    <rPh sb="36" eb="37">
      <t>モト</t>
    </rPh>
    <rPh sb="40" eb="42">
      <t>シセツ</t>
    </rPh>
    <rPh sb="43" eb="46">
      <t>ジギョウショ</t>
    </rPh>
    <rPh sb="47" eb="48">
      <t>ハ</t>
    </rPh>
    <rPh sb="52" eb="54">
      <t>ヤクワリ</t>
    </rPh>
    <rPh sb="59" eb="61">
      <t>ニンシキ</t>
    </rPh>
    <rPh sb="67" eb="70">
      <t>カクシセツ</t>
    </rPh>
    <rPh sb="71" eb="74">
      <t>ジギョウショ</t>
    </rPh>
    <rPh sb="75" eb="77">
      <t>トクショク</t>
    </rPh>
    <rPh sb="78" eb="80">
      <t>ジュウシ</t>
    </rPh>
    <rPh sb="87" eb="88">
      <t>ツヨ</t>
    </rPh>
    <rPh sb="95" eb="96">
      <t>ノ</t>
    </rPh>
    <rPh sb="110" eb="112">
      <t>シテン</t>
    </rPh>
    <rPh sb="114" eb="116">
      <t>ショクイン</t>
    </rPh>
    <rPh sb="117" eb="119">
      <t>イケン</t>
    </rPh>
    <rPh sb="119" eb="121">
      <t>コウカン</t>
    </rPh>
    <rPh sb="122" eb="123">
      <t>オコナ</t>
    </rPh>
    <rPh sb="125" eb="127">
      <t>モクヒョウ</t>
    </rPh>
    <rPh sb="128" eb="130">
      <t>サクテイ</t>
    </rPh>
    <rPh sb="143" eb="145">
      <t>シシツ</t>
    </rPh>
    <rPh sb="145" eb="147">
      <t>コウジョウ</t>
    </rPh>
    <rPh sb="148" eb="150">
      <t>モクヒョウ</t>
    </rPh>
    <rPh sb="153" eb="155">
      <t>バアイ</t>
    </rPh>
    <rPh sb="159" eb="161">
      <t>キカイ</t>
    </rPh>
    <rPh sb="162" eb="164">
      <t>ショクイン</t>
    </rPh>
    <rPh sb="166" eb="168">
      <t>イケン</t>
    </rPh>
    <rPh sb="168" eb="170">
      <t>コウカン</t>
    </rPh>
    <rPh sb="171" eb="172">
      <t>オコナ</t>
    </rPh>
    <rPh sb="174" eb="176">
      <t>サイド</t>
    </rPh>
    <rPh sb="176" eb="178">
      <t>キョウユウ</t>
    </rPh>
    <rPh sb="179" eb="180">
      <t>ハカ</t>
    </rPh>
    <phoneticPr fontId="4"/>
  </si>
  <si>
    <t>＜具体的な取り組み内容＞</t>
    <rPh sb="1" eb="4">
      <t>グタイテキ</t>
    </rPh>
    <rPh sb="5" eb="6">
      <t>ト</t>
    </rPh>
    <rPh sb="7" eb="8">
      <t>ク</t>
    </rPh>
    <rPh sb="9" eb="11">
      <t>ナイヨウ</t>
    </rPh>
    <phoneticPr fontId="4"/>
  </si>
  <si>
    <t>＜添付資料＞太枠内の当てはまる資料の□にレ点を入れること。</t>
    <rPh sb="1" eb="3">
      <t>テンプ</t>
    </rPh>
    <rPh sb="3" eb="5">
      <t>シリョウ</t>
    </rPh>
    <rPh sb="10" eb="11">
      <t>ア</t>
    </rPh>
    <rPh sb="15" eb="17">
      <t>シリョウ</t>
    </rPh>
    <rPh sb="21" eb="22">
      <t>テン</t>
    </rPh>
    <phoneticPr fontId="4"/>
  </si>
  <si>
    <t>就業規則等勤務状況等が定められていることが分かるもの</t>
    <rPh sb="0" eb="2">
      <t>シュウギョウ</t>
    </rPh>
    <rPh sb="2" eb="4">
      <t>キソク</t>
    </rPh>
    <rPh sb="4" eb="5">
      <t>トウ</t>
    </rPh>
    <rPh sb="5" eb="7">
      <t>キンム</t>
    </rPh>
    <rPh sb="7" eb="9">
      <t>ジョウキョウ</t>
    </rPh>
    <rPh sb="9" eb="10">
      <t>トウ</t>
    </rPh>
    <rPh sb="11" eb="12">
      <t>サダ</t>
    </rPh>
    <rPh sb="21" eb="22">
      <t>ワ</t>
    </rPh>
    <phoneticPr fontId="4"/>
  </si>
  <si>
    <t>給与表や昇給・昇格等について記された賃金体系等がわかるもの</t>
    <rPh sb="0" eb="2">
      <t>キュウヨ</t>
    </rPh>
    <rPh sb="2" eb="3">
      <t>ヒョウ</t>
    </rPh>
    <rPh sb="4" eb="6">
      <t>ショウキュウ</t>
    </rPh>
    <rPh sb="7" eb="9">
      <t>ショウカク</t>
    </rPh>
    <rPh sb="9" eb="10">
      <t>トウ</t>
    </rPh>
    <rPh sb="14" eb="15">
      <t>シル</t>
    </rPh>
    <rPh sb="18" eb="20">
      <t>チンギン</t>
    </rPh>
    <rPh sb="20" eb="22">
      <t>タイケイ</t>
    </rPh>
    <rPh sb="22" eb="23">
      <t>トウ</t>
    </rPh>
    <phoneticPr fontId="4"/>
  </si>
  <si>
    <t>資質向上のための研修計画策定と実施、能力評価の仕組みが分かるもの</t>
    <rPh sb="0" eb="2">
      <t>シシツ</t>
    </rPh>
    <rPh sb="2" eb="4">
      <t>コウジョウ</t>
    </rPh>
    <rPh sb="8" eb="10">
      <t>ケンシュウ</t>
    </rPh>
    <rPh sb="10" eb="12">
      <t>ケイカク</t>
    </rPh>
    <rPh sb="12" eb="14">
      <t>サクテイ</t>
    </rPh>
    <rPh sb="15" eb="17">
      <t>ジッシ</t>
    </rPh>
    <rPh sb="18" eb="20">
      <t>ノウリョク</t>
    </rPh>
    <rPh sb="20" eb="22">
      <t>ヒョウカ</t>
    </rPh>
    <rPh sb="23" eb="25">
      <t>シク</t>
    </rPh>
    <rPh sb="27" eb="28">
      <t>ワ</t>
    </rPh>
    <phoneticPr fontId="4"/>
  </si>
  <si>
    <t>横浜市</t>
    <rPh sb="0" eb="3">
      <t>ヨコハマシ</t>
    </rPh>
    <phoneticPr fontId="4"/>
  </si>
  <si>
    <t>施設・事業所
番号</t>
    <rPh sb="0" eb="2">
      <t>シセツ</t>
    </rPh>
    <rPh sb="3" eb="6">
      <t>ジギョウショ</t>
    </rPh>
    <rPh sb="7" eb="9">
      <t>バンゴウ</t>
    </rPh>
    <phoneticPr fontId="4"/>
  </si>
  <si>
    <t>施設・
事業所名</t>
    <rPh sb="0" eb="2">
      <t>シセツ</t>
    </rPh>
    <rPh sb="4" eb="7">
      <t>ジギョウショ</t>
    </rPh>
    <rPh sb="7" eb="8">
      <t>メイ</t>
    </rPh>
    <phoneticPr fontId="4"/>
  </si>
  <si>
    <t>②次のｄ及びｅの要件を満たす。</t>
    <rPh sb="1" eb="2">
      <t>ツギ</t>
    </rPh>
    <rPh sb="4" eb="5">
      <t>オヨ</t>
    </rPh>
    <rPh sb="8" eb="10">
      <t>ヨウケン</t>
    </rPh>
    <rPh sb="11" eb="12">
      <t>ミ</t>
    </rPh>
    <phoneticPr fontId="4"/>
  </si>
  <si>
    <t>目指すべき姿（保育理念・教育理念）</t>
    <rPh sb="0" eb="2">
      <t>メザ</t>
    </rPh>
    <rPh sb="5" eb="6">
      <t>スガタ</t>
    </rPh>
    <rPh sb="7" eb="9">
      <t>ホイク</t>
    </rPh>
    <rPh sb="9" eb="11">
      <t>リネン</t>
    </rPh>
    <rPh sb="12" eb="14">
      <t>キョウイク</t>
    </rPh>
    <rPh sb="14" eb="16">
      <t>リネン</t>
    </rPh>
    <phoneticPr fontId="4"/>
  </si>
  <si>
    <t>ｄ</t>
    <phoneticPr fontId="4"/>
  </si>
  <si>
    <t>e</t>
    <phoneticPr fontId="4"/>
  </si>
  <si>
    <t>職員との意見交換を踏まえた資質向上のための具体的な目標を策定していること。</t>
    <rPh sb="0" eb="2">
      <t>ショクイン</t>
    </rPh>
    <rPh sb="4" eb="6">
      <t>イケン</t>
    </rPh>
    <rPh sb="6" eb="8">
      <t>コウカン</t>
    </rPh>
    <rPh sb="9" eb="10">
      <t>フ</t>
    </rPh>
    <rPh sb="13" eb="15">
      <t>シシツ</t>
    </rPh>
    <rPh sb="15" eb="17">
      <t>コウジョウ</t>
    </rPh>
    <rPh sb="21" eb="24">
      <t>グタイテキ</t>
    </rPh>
    <rPh sb="25" eb="27">
      <t>モクヒョウ</t>
    </rPh>
    <rPh sb="28" eb="30">
      <t>サクテイ</t>
    </rPh>
    <phoneticPr fontId="4"/>
  </si>
  <si>
    <t>ｄの実現のための具体的な取り組み内容を計画していること。</t>
    <rPh sb="2" eb="4">
      <t>ジツゲン</t>
    </rPh>
    <rPh sb="8" eb="11">
      <t>グタイテキ</t>
    </rPh>
    <rPh sb="12" eb="13">
      <t>ト</t>
    </rPh>
    <rPh sb="14" eb="15">
      <t>ク</t>
    </rPh>
    <rPh sb="16" eb="18">
      <t>ナイヨウ</t>
    </rPh>
    <rPh sb="19" eb="21">
      <t>ケイカク</t>
    </rPh>
    <phoneticPr fontId="4"/>
  </si>
  <si>
    <t>ア</t>
    <phoneticPr fontId="4"/>
  </si>
  <si>
    <t>イ</t>
    <phoneticPr fontId="4"/>
  </si>
  <si>
    <t>資格取得のための支援の実施※当該支援の内容について下記に記載すること。</t>
    <rPh sb="0" eb="2">
      <t>シカク</t>
    </rPh>
    <rPh sb="2" eb="4">
      <t>シュトク</t>
    </rPh>
    <rPh sb="8" eb="10">
      <t>シエン</t>
    </rPh>
    <rPh sb="11" eb="13">
      <t>ジッシ</t>
    </rPh>
    <rPh sb="14" eb="16">
      <t>トウガイ</t>
    </rPh>
    <rPh sb="16" eb="18">
      <t>シエン</t>
    </rPh>
    <rPh sb="19" eb="21">
      <t>ナイヨウ</t>
    </rPh>
    <rPh sb="25" eb="27">
      <t>カキ</t>
    </rPh>
    <rPh sb="28" eb="30">
      <t>キサイ</t>
    </rPh>
    <phoneticPr fontId="4"/>
  </si>
  <si>
    <t>全体</t>
    <rPh sb="0" eb="2">
      <t>ゼンタイ</t>
    </rPh>
    <phoneticPr fontId="4"/>
  </si>
  <si>
    <t>初任者向け</t>
    <rPh sb="0" eb="3">
      <t>ショニンシャ</t>
    </rPh>
    <rPh sb="3" eb="4">
      <t>ム</t>
    </rPh>
    <phoneticPr fontId="4"/>
  </si>
  <si>
    <t>中堅向け</t>
    <rPh sb="0" eb="2">
      <t>チュウケン</t>
    </rPh>
    <rPh sb="2" eb="3">
      <t>ム</t>
    </rPh>
    <phoneticPr fontId="4"/>
  </si>
  <si>
    <t>主任・ベテラン向け</t>
    <rPh sb="0" eb="2">
      <t>シュニン</t>
    </rPh>
    <rPh sb="7" eb="8">
      <t>ム</t>
    </rPh>
    <phoneticPr fontId="4"/>
  </si>
  <si>
    <t>指導職員・管理職層向け</t>
    <rPh sb="0" eb="2">
      <t>シドウ</t>
    </rPh>
    <rPh sb="2" eb="4">
      <t>ショクイン</t>
    </rPh>
    <rPh sb="5" eb="7">
      <t>カンリ</t>
    </rPh>
    <rPh sb="7" eb="8">
      <t>ショク</t>
    </rPh>
    <rPh sb="8" eb="9">
      <t>ソウ</t>
    </rPh>
    <rPh sb="9" eb="10">
      <t>ム</t>
    </rPh>
    <phoneticPr fontId="4"/>
  </si>
  <si>
    <t>職員履歴報告書（処遇改善等加算）（A票）</t>
    <rPh sb="0" eb="2">
      <t>ショクイン</t>
    </rPh>
    <rPh sb="2" eb="4">
      <t>リレキ</t>
    </rPh>
    <rPh sb="4" eb="7">
      <t>ホウコクショ</t>
    </rPh>
    <rPh sb="8" eb="10">
      <t>ショグウ</t>
    </rPh>
    <rPh sb="10" eb="12">
      <t>カイゼン</t>
    </rPh>
    <rPh sb="12" eb="13">
      <t>トウ</t>
    </rPh>
    <rPh sb="13" eb="15">
      <t>カサン</t>
    </rPh>
    <rPh sb="18" eb="19">
      <t>ヒョウ</t>
    </rPh>
    <phoneticPr fontId="5"/>
  </si>
  <si>
    <t>第１号様式の４</t>
    <rPh sb="0" eb="1">
      <t>ダイ</t>
    </rPh>
    <rPh sb="2" eb="3">
      <t>ゴウ</t>
    </rPh>
    <rPh sb="3" eb="5">
      <t>ヨウシキ</t>
    </rPh>
    <phoneticPr fontId="4"/>
  </si>
  <si>
    <t>（左）担当者名・（右）担当者電話番等</t>
    <rPh sb="1" eb="2">
      <t>ヒダリ</t>
    </rPh>
    <rPh sb="3" eb="7">
      <t>タントウシャメイ</t>
    </rPh>
    <rPh sb="9" eb="10">
      <t>ミギ</t>
    </rPh>
    <rPh sb="11" eb="14">
      <t>タントウシャ</t>
    </rPh>
    <rPh sb="14" eb="18">
      <t>デンワバントウ</t>
    </rPh>
    <phoneticPr fontId="5"/>
  </si>
  <si>
    <t>認可保育所</t>
  </si>
  <si>
    <t>認定こども園（保育所型）</t>
  </si>
  <si>
    <t>小規模保育事業A型</t>
  </si>
  <si>
    <t>小規模保育事業B型</t>
  </si>
  <si>
    <t>小規模保育事業C型</t>
  </si>
  <si>
    <t>事業所内保育事業</t>
  </si>
  <si>
    <t>居宅訪問型保育事業</t>
    <rPh sb="0" eb="9">
      <t>キョタクホウモンガタホイクジギョウ</t>
    </rPh>
    <phoneticPr fontId="4"/>
  </si>
  <si>
    <t>※１　「①その職種にかかわらず、②当該年度の４月１日現在に、当該施設・事業所に勤務する全ての③常勤職員」を記載する。</t>
    <rPh sb="53" eb="55">
      <t>キサイ</t>
    </rPh>
    <phoneticPr fontId="5"/>
  </si>
  <si>
    <t>適</t>
    <rPh sb="0" eb="1">
      <t>テキ</t>
    </rPh>
    <phoneticPr fontId="4"/>
  </si>
  <si>
    <t>否</t>
    <rPh sb="0" eb="1">
      <t>ヒ</t>
    </rPh>
    <phoneticPr fontId="4"/>
  </si>
  <si>
    <t xml:space="preserve"> 次の内容について、太枠内（適・否）を選択すること。</t>
    <rPh sb="1" eb="2">
      <t>ツギ</t>
    </rPh>
    <rPh sb="3" eb="5">
      <t>ナイヨウ</t>
    </rPh>
    <rPh sb="10" eb="12">
      <t>フトワク</t>
    </rPh>
    <rPh sb="12" eb="13">
      <t>ナイ</t>
    </rPh>
    <rPh sb="14" eb="15">
      <t>テキ</t>
    </rPh>
    <rPh sb="16" eb="17">
      <t>ヒ</t>
    </rPh>
    <rPh sb="19" eb="21">
      <t>センタク</t>
    </rPh>
    <phoneticPr fontId="4"/>
  </si>
  <si>
    <r>
      <rPr>
        <u/>
        <sz val="10"/>
        <color theme="1"/>
        <rFont val="游ゴシック"/>
        <family val="3"/>
        <charset val="128"/>
        <scheme val="minor"/>
      </rPr>
      <t>他施設への</t>
    </r>
    <r>
      <rPr>
        <sz val="10"/>
        <color theme="1"/>
        <rFont val="游ゴシック"/>
        <family val="3"/>
        <charset val="128"/>
        <scheme val="minor"/>
      </rPr>
      <t>異動</t>
    </r>
    <rPh sb="0" eb="3">
      <t>タシセツ</t>
    </rPh>
    <rPh sb="5" eb="7">
      <t>イドウ</t>
    </rPh>
    <phoneticPr fontId="4"/>
  </si>
  <si>
    <r>
      <t>勤務時間の短縮や休職（無給）、病休（無給）により</t>
    </r>
    <r>
      <rPr>
        <u/>
        <sz val="8"/>
        <color theme="1"/>
        <rFont val="游ゴシック"/>
        <family val="3"/>
        <charset val="128"/>
        <scheme val="minor"/>
      </rPr>
      <t>算定対象外</t>
    </r>
    <rPh sb="0" eb="2">
      <t>キンム</t>
    </rPh>
    <rPh sb="2" eb="4">
      <t>ジカン</t>
    </rPh>
    <rPh sb="5" eb="7">
      <t>タンシュク</t>
    </rPh>
    <rPh sb="24" eb="26">
      <t>サンテイ</t>
    </rPh>
    <rPh sb="26" eb="29">
      <t>タイショウガイ</t>
    </rPh>
    <phoneticPr fontId="4"/>
  </si>
  <si>
    <t>　その他の社会福祉施設の総経験年数については、個々の履歴を確認の上、積算対象施設を記載した『職員履歴報告書（処遇改善等加算）（Ａ票）（第１号様式の２）』や『職員状況報告書（処遇改善等加算）（Ｂ票）（第１号様式の３）』を別途提出し、内容を確認していること。</t>
    <rPh sb="12" eb="13">
      <t>ソウ</t>
    </rPh>
    <rPh sb="13" eb="15">
      <t>ケイケン</t>
    </rPh>
    <rPh sb="15" eb="17">
      <t>ネンスウ</t>
    </rPh>
    <rPh sb="67" eb="68">
      <t>ダイ</t>
    </rPh>
    <rPh sb="69" eb="70">
      <t>ゴウ</t>
    </rPh>
    <rPh sb="70" eb="72">
      <t>ヨウシキ</t>
    </rPh>
    <rPh sb="86" eb="88">
      <t>ショグウ</t>
    </rPh>
    <rPh sb="88" eb="90">
      <t>カイゼン</t>
    </rPh>
    <rPh sb="90" eb="91">
      <t>トウ</t>
    </rPh>
    <rPh sb="91" eb="93">
      <t>カサン</t>
    </rPh>
    <rPh sb="99" eb="100">
      <t>ダイ</t>
    </rPh>
    <rPh sb="101" eb="102">
      <t>ゴウ</t>
    </rPh>
    <rPh sb="102" eb="104">
      <t>ヨウシキ</t>
    </rPh>
    <phoneticPr fontId="4"/>
  </si>
  <si>
    <t>職員状況報告書（処遇改善等加算）（B票）</t>
    <rPh sb="0" eb="2">
      <t>ショクイン</t>
    </rPh>
    <rPh sb="2" eb="4">
      <t>ジョウキョウ</t>
    </rPh>
    <rPh sb="4" eb="7">
      <t>ホウコクショ</t>
    </rPh>
    <rPh sb="8" eb="10">
      <t>ショグウ</t>
    </rPh>
    <rPh sb="10" eb="12">
      <t>カイゼン</t>
    </rPh>
    <rPh sb="12" eb="13">
      <t>トウ</t>
    </rPh>
    <rPh sb="13" eb="15">
      <t>カサン</t>
    </rPh>
    <rPh sb="18" eb="19">
      <t>ヒョウ</t>
    </rPh>
    <phoneticPr fontId="4"/>
  </si>
  <si>
    <r>
      <t>注３）　直近のものから順番に遡って記入し、</t>
    </r>
    <r>
      <rPr>
        <u/>
        <sz val="11"/>
        <color theme="1"/>
        <rFont val="HGPｺﾞｼｯｸM"/>
        <family val="3"/>
        <charset val="128"/>
      </rPr>
      <t>勤務期間の重複がないかを確認すること</t>
    </r>
    <r>
      <rPr>
        <sz val="11"/>
        <color theme="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</si>
  <si>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r>
      <t xml:space="preserve">　目標を達成するための具体的な取り組みは、目標に対応するよう、それぞれ経験年数や職位、階層ごとに具体的に設定してください。
　保育所保育指針及び保育所保育指針解説書、幼稚園教育要領及び幼稚園教育要領解説や幼保連携型認定こども園教育・保育要領及び幼保連携型認定こども園教育・保育要領解説で求められる職員の資質や能力の習得及び向上のために必要な研修や取組を実施してください。
　また、市や各区で行う研修、国や各種団体が行う研修への参加機会を提供してください。さらに、研修実施や参加だけでなく、業務を通じた研修（OJT）をどのように行うかといった視点を盛り込んだ研修計画であることが望ましいと考えます。
</t>
    </r>
    <r>
      <rPr>
        <sz val="10"/>
        <color theme="1"/>
        <rFont val="HGｺﾞｼｯｸM"/>
        <family val="3"/>
        <charset val="128"/>
      </rPr>
      <t>※個人で実施している家庭的保育事業等であっても、キャリアパス要件、就業規則、賃金体系、補助員等の給与規定の整備や研修計画の策定・実施等ができていれば、適用になります。</t>
    </r>
    <rPh sb="1" eb="3">
      <t>モクヒョウ</t>
    </rPh>
    <rPh sb="4" eb="6">
      <t>タッセイ</t>
    </rPh>
    <rPh sb="11" eb="14">
      <t>グタイテキ</t>
    </rPh>
    <rPh sb="15" eb="16">
      <t>ト</t>
    </rPh>
    <rPh sb="17" eb="18">
      <t>ク</t>
    </rPh>
    <rPh sb="21" eb="23">
      <t>モクヒョウ</t>
    </rPh>
    <rPh sb="24" eb="26">
      <t>タイオウ</t>
    </rPh>
    <rPh sb="35" eb="37">
      <t>ケイケン</t>
    </rPh>
    <rPh sb="37" eb="39">
      <t>ネンスウ</t>
    </rPh>
    <rPh sb="40" eb="42">
      <t>ショクイ</t>
    </rPh>
    <rPh sb="43" eb="45">
      <t>カイソウ</t>
    </rPh>
    <rPh sb="48" eb="51">
      <t>グタイテキ</t>
    </rPh>
    <rPh sb="52" eb="54">
      <t>セッテイ</t>
    </rPh>
    <rPh sb="63" eb="65">
      <t>ホイク</t>
    </rPh>
    <rPh sb="65" eb="66">
      <t>ショ</t>
    </rPh>
    <rPh sb="66" eb="68">
      <t>ホイク</t>
    </rPh>
    <rPh sb="68" eb="70">
      <t>シシン</t>
    </rPh>
    <rPh sb="70" eb="71">
      <t>オヨ</t>
    </rPh>
    <rPh sb="72" eb="74">
      <t>ホイク</t>
    </rPh>
    <rPh sb="74" eb="75">
      <t>ショ</t>
    </rPh>
    <rPh sb="75" eb="77">
      <t>ホイク</t>
    </rPh>
    <rPh sb="77" eb="79">
      <t>シシン</t>
    </rPh>
    <rPh sb="79" eb="82">
      <t>カイセツショ</t>
    </rPh>
    <rPh sb="83" eb="86">
      <t>ヨウチエン</t>
    </rPh>
    <rPh sb="86" eb="88">
      <t>キョウイク</t>
    </rPh>
    <rPh sb="88" eb="90">
      <t>ヨウリョウ</t>
    </rPh>
    <rPh sb="90" eb="91">
      <t>オヨ</t>
    </rPh>
    <rPh sb="92" eb="95">
      <t>ヨウチエン</t>
    </rPh>
    <rPh sb="95" eb="97">
      <t>キョウイク</t>
    </rPh>
    <rPh sb="97" eb="99">
      <t>ヨウリョウ</t>
    </rPh>
    <rPh sb="99" eb="101">
      <t>カイセツ</t>
    </rPh>
    <rPh sb="102" eb="104">
      <t>ヨウホ</t>
    </rPh>
    <rPh sb="104" eb="107">
      <t>レンケイガタ</t>
    </rPh>
    <rPh sb="107" eb="109">
      <t>ニンテイ</t>
    </rPh>
    <rPh sb="112" eb="113">
      <t>エン</t>
    </rPh>
    <rPh sb="113" eb="115">
      <t>キョウイク</t>
    </rPh>
    <rPh sb="116" eb="118">
      <t>ホイク</t>
    </rPh>
    <rPh sb="118" eb="120">
      <t>ヨウリョウ</t>
    </rPh>
    <rPh sb="120" eb="121">
      <t>オヨ</t>
    </rPh>
    <rPh sb="122" eb="124">
      <t>ヨウホ</t>
    </rPh>
    <rPh sb="124" eb="126">
      <t>レンケイ</t>
    </rPh>
    <rPh sb="126" eb="127">
      <t>ガタ</t>
    </rPh>
    <rPh sb="127" eb="129">
      <t>ニンテイ</t>
    </rPh>
    <rPh sb="132" eb="133">
      <t>エン</t>
    </rPh>
    <rPh sb="133" eb="135">
      <t>キョウイク</t>
    </rPh>
    <rPh sb="136" eb="138">
      <t>ホイク</t>
    </rPh>
    <rPh sb="138" eb="140">
      <t>ヨウリョウ</t>
    </rPh>
    <rPh sb="140" eb="142">
      <t>カイセツ</t>
    </rPh>
    <rPh sb="143" eb="144">
      <t>モト</t>
    </rPh>
    <rPh sb="148" eb="150">
      <t>ショクイン</t>
    </rPh>
    <rPh sb="151" eb="153">
      <t>シシツ</t>
    </rPh>
    <rPh sb="154" eb="156">
      <t>ノウリョク</t>
    </rPh>
    <rPh sb="157" eb="159">
      <t>シュウトク</t>
    </rPh>
    <rPh sb="159" eb="160">
      <t>オヨ</t>
    </rPh>
    <rPh sb="161" eb="163">
      <t>コウジョウ</t>
    </rPh>
    <rPh sb="167" eb="169">
      <t>ヒツヨウ</t>
    </rPh>
    <rPh sb="170" eb="172">
      <t>ケンシュウ</t>
    </rPh>
    <rPh sb="173" eb="175">
      <t>トリクミ</t>
    </rPh>
    <rPh sb="176" eb="178">
      <t>ジッシ</t>
    </rPh>
    <rPh sb="190" eb="191">
      <t>シ</t>
    </rPh>
    <rPh sb="192" eb="194">
      <t>カクク</t>
    </rPh>
    <rPh sb="195" eb="196">
      <t>オコナ</t>
    </rPh>
    <rPh sb="197" eb="199">
      <t>ケンシュウ</t>
    </rPh>
    <rPh sb="200" eb="201">
      <t>クニ</t>
    </rPh>
    <rPh sb="202" eb="204">
      <t>カクシュ</t>
    </rPh>
    <rPh sb="204" eb="206">
      <t>ダンタイ</t>
    </rPh>
    <rPh sb="207" eb="208">
      <t>オコナ</t>
    </rPh>
    <rPh sb="209" eb="211">
      <t>ケンシュウ</t>
    </rPh>
    <rPh sb="213" eb="215">
      <t>サンカ</t>
    </rPh>
    <rPh sb="215" eb="217">
      <t>キカイ</t>
    </rPh>
    <rPh sb="218" eb="220">
      <t>テイキョウ</t>
    </rPh>
    <rPh sb="231" eb="233">
      <t>ケンシュウ</t>
    </rPh>
    <rPh sb="233" eb="235">
      <t>ジッシ</t>
    </rPh>
    <rPh sb="236" eb="238">
      <t>サンカ</t>
    </rPh>
    <rPh sb="244" eb="246">
      <t>ギョウム</t>
    </rPh>
    <rPh sb="247" eb="248">
      <t>ツウ</t>
    </rPh>
    <rPh sb="250" eb="252">
      <t>ケンシュウ</t>
    </rPh>
    <rPh sb="263" eb="264">
      <t>オコナ</t>
    </rPh>
    <rPh sb="270" eb="272">
      <t>シテン</t>
    </rPh>
    <rPh sb="273" eb="274">
      <t>モ</t>
    </rPh>
    <rPh sb="275" eb="276">
      <t>コ</t>
    </rPh>
    <rPh sb="278" eb="280">
      <t>ケンシュウ</t>
    </rPh>
    <rPh sb="280" eb="282">
      <t>ケイカク</t>
    </rPh>
    <rPh sb="288" eb="289">
      <t>ノゾ</t>
    </rPh>
    <rPh sb="293" eb="294">
      <t>カンガ</t>
    </rPh>
    <rPh sb="301" eb="303">
      <t>コジン</t>
    </rPh>
    <rPh sb="304" eb="306">
      <t>ジッシ</t>
    </rPh>
    <rPh sb="310" eb="313">
      <t>カテイテキ</t>
    </rPh>
    <rPh sb="313" eb="315">
      <t>ホイク</t>
    </rPh>
    <rPh sb="315" eb="317">
      <t>ジギョウ</t>
    </rPh>
    <rPh sb="317" eb="318">
      <t>トウ</t>
    </rPh>
    <rPh sb="330" eb="332">
      <t>ヨウケン</t>
    </rPh>
    <rPh sb="333" eb="335">
      <t>シュウギョウ</t>
    </rPh>
    <rPh sb="335" eb="337">
      <t>キソク</t>
    </rPh>
    <rPh sb="338" eb="340">
      <t>チンギン</t>
    </rPh>
    <rPh sb="340" eb="342">
      <t>タイケイ</t>
    </rPh>
    <rPh sb="343" eb="346">
      <t>ホジョイン</t>
    </rPh>
    <rPh sb="346" eb="347">
      <t>トウ</t>
    </rPh>
    <rPh sb="348" eb="350">
      <t>キュウヨ</t>
    </rPh>
    <rPh sb="350" eb="352">
      <t>キテイ</t>
    </rPh>
    <rPh sb="353" eb="355">
      <t>セイビ</t>
    </rPh>
    <rPh sb="356" eb="358">
      <t>ケンシュウ</t>
    </rPh>
    <rPh sb="358" eb="360">
      <t>ケイカク</t>
    </rPh>
    <rPh sb="361" eb="363">
      <t>サクテイ</t>
    </rPh>
    <rPh sb="364" eb="366">
      <t>ジッシ</t>
    </rPh>
    <rPh sb="366" eb="367">
      <t>トウ</t>
    </rPh>
    <rPh sb="375" eb="377">
      <t>テキヨウ</t>
    </rPh>
    <phoneticPr fontId="4"/>
  </si>
  <si>
    <t>資質向上のための計画に沿って、研修機会の提供又は技術指導等を実施するとともに、そのフィードバックを行っていること。研修実施・参加、業務を通した指導（ＯＪＴ）、他施設・事業者や地域子育て支援事業との交流等を記載すること。</t>
    <rPh sb="59" eb="61">
      <t>ジッシ</t>
    </rPh>
    <rPh sb="62" eb="64">
      <t>サンカ</t>
    </rPh>
    <rPh sb="65" eb="67">
      <t>ギョウム</t>
    </rPh>
    <rPh sb="68" eb="69">
      <t>トオ</t>
    </rPh>
    <rPh sb="71" eb="73">
      <t>シドウ</t>
    </rPh>
    <rPh sb="79" eb="80">
      <t>タ</t>
    </rPh>
    <rPh sb="80" eb="82">
      <t>シセツ</t>
    </rPh>
    <rPh sb="83" eb="85">
      <t>ジギョウ</t>
    </rPh>
    <rPh sb="85" eb="86">
      <t>シャ</t>
    </rPh>
    <rPh sb="87" eb="89">
      <t>チイキ</t>
    </rPh>
    <rPh sb="89" eb="91">
      <t>コソダ</t>
    </rPh>
    <rPh sb="92" eb="94">
      <t>シエン</t>
    </rPh>
    <rPh sb="94" eb="96">
      <t>ジギョウ</t>
    </rPh>
    <rPh sb="98" eb="100">
      <t>コウリュウ</t>
    </rPh>
    <rPh sb="100" eb="101">
      <t>トウ</t>
    </rPh>
    <rPh sb="102" eb="104">
      <t>キサイ</t>
    </rPh>
    <phoneticPr fontId="4"/>
  </si>
  <si>
    <t>キャリア
パス要件※</t>
    <phoneticPr fontId="4"/>
  </si>
  <si>
    <t>令和８年度加算率等認定申請書（処遇改善等加算）</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5"/>
  </si>
  <si>
    <t>キャリアパス要件届出書（令和８年度）</t>
    <rPh sb="6" eb="8">
      <t>ヨウケン</t>
    </rPh>
    <rPh sb="8" eb="11">
      <t>トドケデショ</t>
    </rPh>
    <rPh sb="12" eb="14">
      <t>レイワ</t>
    </rPh>
    <rPh sb="15" eb="16">
      <t>ネン</t>
    </rPh>
    <rPh sb="16" eb="17">
      <t>ド</t>
    </rPh>
    <phoneticPr fontId="4"/>
  </si>
  <si>
    <t>（左）担当者名</t>
    <rPh sb="1" eb="2">
      <t>ヒダリ</t>
    </rPh>
    <rPh sb="3" eb="7">
      <t>タントウシャメイ</t>
    </rPh>
    <phoneticPr fontId="5"/>
  </si>
  <si>
    <t>（右）担当者電話番等</t>
    <rPh sb="1" eb="2">
      <t>ミギ</t>
    </rPh>
    <rPh sb="3" eb="6">
      <t>タントウシャ</t>
    </rPh>
    <rPh sb="6" eb="8">
      <t>デンワ</t>
    </rPh>
    <rPh sb="8" eb="9">
      <t>バン</t>
    </rPh>
    <rPh sb="9" eb="10">
      <t>トウ</t>
    </rPh>
    <phoneticPr fontId="4"/>
  </si>
  <si>
    <t>キャリアパス要件の該当理由</t>
    <rPh sb="9" eb="11">
      <t>ガイトウ</t>
    </rPh>
    <rPh sb="11" eb="13">
      <t>リユウ</t>
    </rPh>
    <phoneticPr fontId="4"/>
  </si>
  <si>
    <t>Ｒ８</t>
    <phoneticPr fontId="4"/>
  </si>
  <si>
    <t>施設・事業所種別</t>
    <rPh sb="0" eb="2">
      <t>シセツ</t>
    </rPh>
    <rPh sb="3" eb="5">
      <t>ジギョウ</t>
    </rPh>
    <rPh sb="5" eb="6">
      <t>ショ</t>
    </rPh>
    <rPh sb="6" eb="8">
      <t>シュベツ</t>
    </rPh>
    <phoneticPr fontId="5"/>
  </si>
  <si>
    <t>代表者職</t>
    <rPh sb="0" eb="2">
      <t>ダイヒョウ</t>
    </rPh>
    <rPh sb="2" eb="3">
      <t>シャ</t>
    </rPh>
    <rPh sb="3" eb="4">
      <t>ショク</t>
    </rPh>
    <phoneticPr fontId="5"/>
  </si>
  <si>
    <t>施設・事業所種別</t>
    <rPh sb="0" eb="2">
      <t>シセツ</t>
    </rPh>
    <rPh sb="3" eb="5">
      <t>ジギョウ</t>
    </rPh>
    <rPh sb="5" eb="6">
      <t>ショ</t>
    </rPh>
    <rPh sb="6" eb="8">
      <t>シュベツ</t>
    </rPh>
    <phoneticPr fontId="4"/>
  </si>
  <si>
    <t xml:space="preserve">    　対象者の詳細について必ず「子ども・子育て支援新制度　令和８年度説明テキスト　処遇改善等加算区分１・２申請
      事務手続き編」にて詳細を確認すること。</t>
    <rPh sb="5" eb="8">
      <t>タイショウシャ</t>
    </rPh>
    <rPh sb="9" eb="11">
      <t>ショウサイ</t>
    </rPh>
    <rPh sb="15" eb="16">
      <t>カナラ</t>
    </rPh>
    <rPh sb="73" eb="75">
      <t>ショウサイ</t>
    </rPh>
    <rPh sb="76" eb="78">
      <t>カクニン</t>
    </rPh>
    <phoneticPr fontId="5"/>
  </si>
  <si>
    <t>　当該年度の区分１、２（(a)、(b)）に係る加算率の認定について、次のとおり申請します。また、次の事項について相違ありません。</t>
    <rPh sb="1" eb="3">
      <t>トウガイ</t>
    </rPh>
    <rPh sb="3" eb="5">
      <t>ネンド</t>
    </rPh>
    <rPh sb="6" eb="8">
      <t>クブン</t>
    </rPh>
    <rPh sb="21" eb="22">
      <t>カカワ</t>
    </rPh>
    <rPh sb="23" eb="25">
      <t>カサン</t>
    </rPh>
    <rPh sb="25" eb="26">
      <t>リツ</t>
    </rPh>
    <rPh sb="27" eb="29">
      <t>ニンテイ</t>
    </rPh>
    <rPh sb="34" eb="35">
      <t>ツギ</t>
    </rPh>
    <rPh sb="39" eb="41">
      <t>シンセイ</t>
    </rPh>
    <rPh sb="48" eb="49">
      <t>ツギ</t>
    </rPh>
    <rPh sb="50" eb="52">
      <t>ジコウ</t>
    </rPh>
    <rPh sb="56" eb="58">
      <t>ソウイ</t>
    </rPh>
    <phoneticPr fontId="5"/>
  </si>
  <si>
    <r>
      <t xml:space="preserve">①区分１（基礎分(a)）
</t>
    </r>
    <r>
      <rPr>
        <sz val="10"/>
        <color theme="1"/>
        <rFont val="HGｺﾞｼｯｸM"/>
        <family val="3"/>
        <charset val="128"/>
      </rPr>
      <t>（平均経験年数に基づき設定）</t>
    </r>
    <rPh sb="1" eb="3">
      <t>クブン</t>
    </rPh>
    <rPh sb="5" eb="8">
      <t>キソブン</t>
    </rPh>
    <rPh sb="14" eb="16">
      <t>ヘイキン</t>
    </rPh>
    <rPh sb="16" eb="18">
      <t>ケイケン</t>
    </rPh>
    <rPh sb="18" eb="20">
      <t>ネンスウ</t>
    </rPh>
    <rPh sb="21" eb="22">
      <t>モト</t>
    </rPh>
    <rPh sb="24" eb="26">
      <t>セッテイ</t>
    </rPh>
    <phoneticPr fontId="5"/>
  </si>
  <si>
    <t>②区分２（賃金改善分(ｂ)）</t>
    <rPh sb="1" eb="3">
      <t>クブン</t>
    </rPh>
    <rPh sb="5" eb="10">
      <t>チンギンカイゼンブン</t>
    </rPh>
    <phoneticPr fontId="5"/>
  </si>
  <si>
    <t>選択してください</t>
    <rPh sb="0" eb="2">
      <t>センタク</t>
    </rPh>
    <phoneticPr fontId="4"/>
  </si>
  <si>
    <t>　勤務時間の短縮等により、平均経験年数の算定対象外となった職員が、翌年度以降再び平均経験年数の算定対象となった場合は改めて『加算率認定申請書（処遇改善等加算）（第１号様式の１）』及び『職員履歴報告書（処遇改善等加算）（A票）（第１号様式の２）』を提出すること。</t>
    <rPh sb="33" eb="36">
      <t>ヨクネンド</t>
    </rPh>
    <rPh sb="36" eb="38">
      <t>イコウ</t>
    </rPh>
    <rPh sb="38" eb="39">
      <t>フタタ</t>
    </rPh>
    <rPh sb="94" eb="96">
      <t>リレキ</t>
    </rPh>
    <rPh sb="96" eb="99">
      <t>ホウコクショ</t>
    </rPh>
    <rPh sb="110" eb="111">
      <t>ヒョウ</t>
    </rPh>
    <rPh sb="113" eb="114">
      <t>ダイ</t>
    </rPh>
    <rPh sb="115" eb="116">
      <t>ゴウ</t>
    </rPh>
    <rPh sb="116" eb="118">
      <t>ヨウシキ</t>
    </rPh>
    <rPh sb="123" eb="125">
      <t>テイシュツ</t>
    </rPh>
    <phoneticPr fontId="4"/>
  </si>
  <si>
    <t>　休職は「無給」の場合のみ記入すること。復職した場合は、改めて『加算率認定申請書（処遇改善等加算）（第１号様式の１）』及び『職員履歴報告書（処遇改善等加算）（A票）（第１号様式の２）』を提出すること。</t>
    <rPh sb="1" eb="3">
      <t>キュウショク</t>
    </rPh>
    <rPh sb="9" eb="11">
      <t>バアイ</t>
    </rPh>
    <rPh sb="13" eb="15">
      <t>キニュウ</t>
    </rPh>
    <rPh sb="20" eb="22">
      <t>フクショク</t>
    </rPh>
    <rPh sb="24" eb="26">
      <t>バアイ</t>
    </rPh>
    <phoneticPr fontId="4"/>
  </si>
  <si>
    <t>キャリアパス挙証資料提出</t>
  </si>
  <si>
    <t>キャリアパス挙証資料提出予定</t>
    <phoneticPr fontId="4"/>
  </si>
  <si>
    <t>区分３取得予定</t>
    <phoneticPr fontId="4"/>
  </si>
  <si>
    <t>適</t>
  </si>
  <si>
    <t>施設事業所番号</t>
    <rPh sb="0" eb="2">
      <t>シセツ</t>
    </rPh>
    <rPh sb="2" eb="5">
      <t>ジギョウショ</t>
    </rPh>
    <rPh sb="5" eb="7">
      <t>バンゴウ</t>
    </rPh>
    <phoneticPr fontId="7"/>
  </si>
  <si>
    <t>施設・事業区分</t>
  </si>
  <si>
    <t>施設・事業所種別</t>
    <rPh sb="0" eb="2">
      <t>シセツ</t>
    </rPh>
    <rPh sb="3" eb="6">
      <t>ジギョウショ</t>
    </rPh>
    <rPh sb="6" eb="8">
      <t>シュベツ</t>
    </rPh>
    <phoneticPr fontId="7"/>
  </si>
  <si>
    <t>所在区</t>
    <rPh sb="0" eb="3">
      <t>ショザイク</t>
    </rPh>
    <phoneticPr fontId="7"/>
  </si>
  <si>
    <t>施設住所区コード</t>
  </si>
  <si>
    <t>施設名</t>
    <rPh sb="0" eb="2">
      <t>シセツ</t>
    </rPh>
    <rPh sb="2" eb="3">
      <t>メイ</t>
    </rPh>
    <phoneticPr fontId="7"/>
  </si>
  <si>
    <t>しせつめい</t>
  </si>
  <si>
    <t>神奈川区</t>
  </si>
  <si>
    <t>010</t>
  </si>
  <si>
    <t>いずみ反町保育園</t>
    <rPh sb="3" eb="5">
      <t>そりまち</t>
    </rPh>
    <rPh sb="5" eb="8">
      <t>ほいくえん</t>
    </rPh>
    <phoneticPr fontId="12" type="Hiragana"/>
  </si>
  <si>
    <t>いずみたんまちほいくえん</t>
  </si>
  <si>
    <t>鶴見区</t>
  </si>
  <si>
    <t>000</t>
  </si>
  <si>
    <t>市場保育園</t>
    <rPh sb="0" eb="2">
      <t>しじょう</t>
    </rPh>
    <rPh sb="2" eb="5">
      <t>ほいくえん</t>
    </rPh>
    <phoneticPr fontId="12" type="Hiragana"/>
  </si>
  <si>
    <t>いちばほいくえん</t>
  </si>
  <si>
    <t>上末吉白百合保育園</t>
    <rPh sb="0" eb="1">
      <t>かみ</t>
    </rPh>
    <rPh sb="1" eb="3">
      <t>すえきち</t>
    </rPh>
    <rPh sb="3" eb="6">
      <t>しらゆり</t>
    </rPh>
    <rPh sb="6" eb="9">
      <t>ほいくえん</t>
    </rPh>
    <phoneticPr fontId="12" type="Hiragana"/>
  </si>
  <si>
    <t>かみすえよししらゆりほいくえん</t>
  </si>
  <si>
    <t>駒岡保育園</t>
    <rPh sb="0" eb="2">
      <t>こまおか</t>
    </rPh>
    <rPh sb="2" eb="5">
      <t>ほいくえん</t>
    </rPh>
    <phoneticPr fontId="12" type="Hiragana"/>
  </si>
  <si>
    <t>こまおかほいくえん</t>
  </si>
  <si>
    <t>新鶴見はなかご保育園</t>
    <rPh sb="0" eb="3">
      <t>しんつるみ</t>
    </rPh>
    <rPh sb="7" eb="10">
      <t>ほいくえん</t>
    </rPh>
    <phoneticPr fontId="12" type="Hiragana"/>
  </si>
  <si>
    <t>しんつるみはなかごほいくえん</t>
  </si>
  <si>
    <t>末吉いづみ保育園</t>
    <rPh sb="0" eb="2">
      <t>すえよし</t>
    </rPh>
    <rPh sb="5" eb="8">
      <t>ほいくえん</t>
    </rPh>
    <phoneticPr fontId="12" type="Hiragana"/>
  </si>
  <si>
    <t>すえよしいづみほいくえん</t>
  </si>
  <si>
    <t>太陽の子尻手保育園</t>
    <rPh sb="0" eb="2">
      <t>たいよう</t>
    </rPh>
    <rPh sb="3" eb="4">
      <t>こ</t>
    </rPh>
    <rPh sb="4" eb="6">
      <t>しって</t>
    </rPh>
    <rPh sb="6" eb="9">
      <t>ほいくえん</t>
    </rPh>
    <phoneticPr fontId="12" type="Hiragana"/>
  </si>
  <si>
    <t>たいようのこしってほいくえん</t>
  </si>
  <si>
    <t>鶴見すずらん保育園</t>
    <rPh sb="0" eb="2">
      <t>つるみ</t>
    </rPh>
    <rPh sb="6" eb="9">
      <t>ほいくえん</t>
    </rPh>
    <phoneticPr fontId="12" type="Hiragana"/>
  </si>
  <si>
    <t>つるみすずらんほいくえん</t>
  </si>
  <si>
    <t>鶴見ポケット保育園</t>
    <rPh sb="0" eb="2">
      <t>つるみ</t>
    </rPh>
    <rPh sb="6" eb="9">
      <t>ほいくえん</t>
    </rPh>
    <phoneticPr fontId="12" type="Hiragana"/>
  </si>
  <si>
    <t>つるみぽけっとほいくえん</t>
  </si>
  <si>
    <t>ナーサリーつるみ</t>
  </si>
  <si>
    <t>なーさりーつるみ</t>
  </si>
  <si>
    <t>にじの風保育園</t>
    <rPh sb="3" eb="4">
      <t>かぜ</t>
    </rPh>
    <rPh sb="4" eb="7">
      <t>ほいくえん</t>
    </rPh>
    <phoneticPr fontId="12" type="Hiragana"/>
  </si>
  <si>
    <t>にじのかぜほいくえん</t>
  </si>
  <si>
    <t>ねむの樹北寺尾保育園</t>
    <rPh sb="3" eb="4">
      <t>き</t>
    </rPh>
    <rPh sb="4" eb="5">
      <t>きた</t>
    </rPh>
    <rPh sb="5" eb="7">
      <t>てらお</t>
    </rPh>
    <rPh sb="7" eb="10">
      <t>ほいくえん</t>
    </rPh>
    <phoneticPr fontId="12" type="Hiragana"/>
  </si>
  <si>
    <t>ねむのききたてらおほいくえん</t>
  </si>
  <si>
    <t>ビーンズ保育園</t>
    <rPh sb="4" eb="7">
      <t>ほいくえん</t>
    </rPh>
    <phoneticPr fontId="12" type="Hiragana"/>
  </si>
  <si>
    <t>びーんずほいくえん</t>
  </si>
  <si>
    <t>みつばち保育園</t>
    <rPh sb="4" eb="7">
      <t>ほいくえん</t>
    </rPh>
    <phoneticPr fontId="12" type="Hiragana"/>
  </si>
  <si>
    <t>みつばちほいくえん</t>
  </si>
  <si>
    <t>わくわくの森保育園</t>
    <rPh sb="5" eb="6">
      <t>もり</t>
    </rPh>
    <rPh sb="6" eb="9">
      <t>ほいくえん</t>
    </rPh>
    <phoneticPr fontId="12" type="Hiragana"/>
  </si>
  <si>
    <t>わくわくのもりほいくえん</t>
  </si>
  <si>
    <t>いずみ東白楽保育園</t>
    <rPh sb="3" eb="6">
      <t>ひがしはくらく</t>
    </rPh>
    <rPh sb="6" eb="9">
      <t>ほいくえん</t>
    </rPh>
    <phoneticPr fontId="12" type="Hiragana"/>
  </si>
  <si>
    <t>いずみひがしはくらくほいくえん</t>
  </si>
  <si>
    <t>神ノ木保育園</t>
    <rPh sb="0" eb="1">
      <t>かみ</t>
    </rPh>
    <rPh sb="2" eb="3">
      <t>き</t>
    </rPh>
    <rPh sb="3" eb="6">
      <t>ほいくえん</t>
    </rPh>
    <phoneticPr fontId="12" type="Hiragana"/>
  </si>
  <si>
    <t>かみのきほいくえん</t>
  </si>
  <si>
    <t>聖徳保育園</t>
    <rPh sb="0" eb="2">
      <t>しょうとく</t>
    </rPh>
    <rPh sb="2" eb="5">
      <t>ほいくえん</t>
    </rPh>
    <phoneticPr fontId="12" type="Hiragana"/>
  </si>
  <si>
    <t>しょうとくほいくえん</t>
  </si>
  <si>
    <t>白幡保育園</t>
    <rPh sb="0" eb="2">
      <t>しらはた</t>
    </rPh>
    <rPh sb="2" eb="5">
      <t>ほいくえん</t>
    </rPh>
    <phoneticPr fontId="12" type="Hiragana"/>
  </si>
  <si>
    <t>しらはたほいくえん</t>
  </si>
  <si>
    <t>太陽の子新子安保育園</t>
    <rPh sb="0" eb="2">
      <t>たいよう</t>
    </rPh>
    <rPh sb="3" eb="4">
      <t>こ</t>
    </rPh>
    <rPh sb="4" eb="7">
      <t>しんこやす</t>
    </rPh>
    <rPh sb="7" eb="10">
      <t>ほいくえん</t>
    </rPh>
    <phoneticPr fontId="12" type="Hiragana"/>
  </si>
  <si>
    <t>たいようのこしんこやすほいくえん</t>
  </si>
  <si>
    <t>羽沢保育園</t>
    <rPh sb="0" eb="2">
      <t>はざわ</t>
    </rPh>
    <rPh sb="2" eb="5">
      <t>ほいくえん</t>
    </rPh>
    <phoneticPr fontId="12" type="Hiragana"/>
  </si>
  <si>
    <t>はざわほいくえん</t>
  </si>
  <si>
    <t>ゆうゆうきっず横浜</t>
    <rPh sb="7" eb="9">
      <t>よこはま</t>
    </rPh>
    <phoneticPr fontId="12" type="Hiragana"/>
  </si>
  <si>
    <t>ゆうゆうきっずよこはま</t>
  </si>
  <si>
    <t>西区</t>
  </si>
  <si>
    <t>020</t>
  </si>
  <si>
    <t>ほっぺるランド横浜岡野</t>
    <rPh sb="7" eb="9">
      <t>よこはま</t>
    </rPh>
    <rPh sb="9" eb="11">
      <t>おかの</t>
    </rPh>
    <phoneticPr fontId="12" type="Hiragana"/>
  </si>
  <si>
    <t>ほっぺるらんどよこはまおかの</t>
  </si>
  <si>
    <t>中区</t>
  </si>
  <si>
    <t>030</t>
  </si>
  <si>
    <t>アメリカ山徳育こども園</t>
    <rPh sb="4" eb="5">
      <t>さん</t>
    </rPh>
    <rPh sb="5" eb="7">
      <t>とくいく</t>
    </rPh>
    <rPh sb="10" eb="11">
      <t>えん</t>
    </rPh>
    <phoneticPr fontId="12" type="Hiragana"/>
  </si>
  <si>
    <t>あめりかやまとくいくこどもえん</t>
  </si>
  <si>
    <t>うみの風保育園</t>
    <rPh sb="3" eb="4">
      <t>かぜ</t>
    </rPh>
    <rPh sb="4" eb="7">
      <t>ほいくえん</t>
    </rPh>
    <phoneticPr fontId="12" type="Hiragana"/>
  </si>
  <si>
    <t>うみのかぜほいくえん</t>
  </si>
  <si>
    <t>キディ石川町・横浜</t>
    <rPh sb="3" eb="6">
      <t>いしかわちょう</t>
    </rPh>
    <rPh sb="7" eb="9">
      <t>よこはま</t>
    </rPh>
    <phoneticPr fontId="12" type="Hiragana"/>
  </si>
  <si>
    <t>きでぃいしかわちょう･よこはま</t>
  </si>
  <si>
    <t>南区</t>
  </si>
  <si>
    <t>040</t>
  </si>
  <si>
    <t>ひびき井土ヶ谷保育園</t>
    <rPh sb="3" eb="7">
      <t>いどがや</t>
    </rPh>
    <rPh sb="7" eb="10">
      <t>ほいくえん</t>
    </rPh>
    <phoneticPr fontId="12" type="Hiragana"/>
  </si>
  <si>
    <t>ひびきいどがやほいくえん</t>
  </si>
  <si>
    <t>やすらぎ保育園</t>
    <rPh sb="4" eb="7">
      <t>ほいくえん</t>
    </rPh>
    <phoneticPr fontId="12" type="Hiragana"/>
  </si>
  <si>
    <t>やすらぎほいくえん</t>
  </si>
  <si>
    <t>港南区</t>
  </si>
  <si>
    <t>041</t>
  </si>
  <si>
    <t>ＳＵＮはるかぜ保育園</t>
    <rPh sb="7" eb="10">
      <t>ほいくえん</t>
    </rPh>
    <phoneticPr fontId="12" type="Hiragana"/>
  </si>
  <si>
    <t>さんはるかぜほいくえん</t>
  </si>
  <si>
    <t>上大岡はるかぜ保育園</t>
    <rPh sb="0" eb="1">
      <t>うえ</t>
    </rPh>
    <rPh sb="1" eb="3">
      <t>おおおか</t>
    </rPh>
    <rPh sb="7" eb="10">
      <t>ほいくえん</t>
    </rPh>
    <phoneticPr fontId="12" type="Hiragana"/>
  </si>
  <si>
    <t>かみおおおかはるかぜほいくえん</t>
  </si>
  <si>
    <t>港南はるかぜ保育園</t>
    <rPh sb="0" eb="2">
      <t>こうなん</t>
    </rPh>
    <rPh sb="6" eb="9">
      <t>ほいくえん</t>
    </rPh>
    <phoneticPr fontId="12" type="Hiragana"/>
  </si>
  <si>
    <t>こうなんはるかぜほいくえん</t>
  </si>
  <si>
    <t>芹が谷ぴよっこ保育園</t>
    <rPh sb="0" eb="1">
      <t>せり</t>
    </rPh>
    <rPh sb="2" eb="3">
      <t>や</t>
    </rPh>
    <rPh sb="7" eb="10">
      <t>ほいくえん</t>
    </rPh>
    <phoneticPr fontId="12" type="Hiragana"/>
  </si>
  <si>
    <t>せりがやぴよっこほいくえん</t>
  </si>
  <si>
    <t>日野保育園</t>
    <rPh sb="0" eb="2">
      <t>ひの</t>
    </rPh>
    <rPh sb="2" eb="5">
      <t>ほいくえん</t>
    </rPh>
    <phoneticPr fontId="12" type="Hiragana"/>
  </si>
  <si>
    <t>ひのほいくえん</t>
  </si>
  <si>
    <t>保土ケ谷区</t>
  </si>
  <si>
    <t>050</t>
  </si>
  <si>
    <t>岩間保育園</t>
    <rPh sb="0" eb="2">
      <t>いわま</t>
    </rPh>
    <rPh sb="2" eb="5">
      <t>ほいくえん</t>
    </rPh>
    <phoneticPr fontId="12" type="Hiragana"/>
  </si>
  <si>
    <t>いわまほいくえん</t>
  </si>
  <si>
    <t>えぶちにしや園</t>
    <rPh sb="6" eb="7">
      <t>えん</t>
    </rPh>
    <phoneticPr fontId="12" type="Hiragana"/>
  </si>
  <si>
    <t>えぶちにしやえん</t>
  </si>
  <si>
    <t>えぶち保育園</t>
    <rPh sb="3" eb="6">
      <t>ほいくえん</t>
    </rPh>
    <phoneticPr fontId="12" type="Hiragana"/>
  </si>
  <si>
    <t>えぶちほいくえん</t>
  </si>
  <si>
    <t>新桜ケ丘保育園</t>
    <rPh sb="0" eb="1">
      <t>しん</t>
    </rPh>
    <rPh sb="1" eb="4">
      <t>さくらがおか</t>
    </rPh>
    <rPh sb="4" eb="7">
      <t>ほいくえん</t>
    </rPh>
    <phoneticPr fontId="12" type="Hiragana"/>
  </si>
  <si>
    <t>しんさくらがおかほいくえん</t>
  </si>
  <si>
    <t>合歓の木保育園</t>
    <rPh sb="0" eb="2">
      <t>ねむ</t>
    </rPh>
    <rPh sb="3" eb="4">
      <t>き</t>
    </rPh>
    <rPh sb="4" eb="7">
      <t>ほいくえん</t>
    </rPh>
    <phoneticPr fontId="12" type="Hiragana"/>
  </si>
  <si>
    <t>ねむのきほいくえん</t>
  </si>
  <si>
    <t>旭区</t>
  </si>
  <si>
    <t>051</t>
  </si>
  <si>
    <t>旭はるかぜ保育園</t>
    <rPh sb="0" eb="1">
      <t>あさひ</t>
    </rPh>
    <rPh sb="5" eb="8">
      <t>ほいくえん</t>
    </rPh>
    <phoneticPr fontId="12" type="Hiragana"/>
  </si>
  <si>
    <t>あさひはるかぜほいくえん</t>
  </si>
  <si>
    <t>太陽の子さちが丘保育園</t>
    <rPh sb="0" eb="2">
      <t>たいよう</t>
    </rPh>
    <rPh sb="3" eb="4">
      <t>こ</t>
    </rPh>
    <rPh sb="7" eb="8">
      <t>おか</t>
    </rPh>
    <rPh sb="8" eb="11">
      <t>ほいくえん</t>
    </rPh>
    <phoneticPr fontId="12" type="Hiragana"/>
  </si>
  <si>
    <t>たいようのこさちがおかほいくえん</t>
  </si>
  <si>
    <t>太陽の子白根保育園</t>
    <rPh sb="0" eb="2">
      <t>たいよう</t>
    </rPh>
    <rPh sb="3" eb="4">
      <t>こ</t>
    </rPh>
    <rPh sb="4" eb="6">
      <t>しらね</t>
    </rPh>
    <rPh sb="6" eb="9">
      <t>ほいくえん</t>
    </rPh>
    <phoneticPr fontId="12" type="Hiragana"/>
  </si>
  <si>
    <t>たいようのこしらねほいくえん</t>
  </si>
  <si>
    <t>土と愛子供の家保育所</t>
    <rPh sb="0" eb="1">
      <t>つち</t>
    </rPh>
    <rPh sb="2" eb="3">
      <t>あい</t>
    </rPh>
    <rPh sb="3" eb="5">
      <t>こども</t>
    </rPh>
    <rPh sb="6" eb="7">
      <t>いえ</t>
    </rPh>
    <rPh sb="7" eb="9">
      <t>ほいく</t>
    </rPh>
    <rPh sb="9" eb="10">
      <t>しょ</t>
    </rPh>
    <phoneticPr fontId="12" type="Hiragana"/>
  </si>
  <si>
    <t>つちとあいこどものいえほいくしょ</t>
  </si>
  <si>
    <t>土と愛子供の家保育所第２</t>
    <rPh sb="0" eb="1">
      <t>つち</t>
    </rPh>
    <rPh sb="2" eb="3">
      <t>あい</t>
    </rPh>
    <rPh sb="3" eb="5">
      <t>こども</t>
    </rPh>
    <rPh sb="6" eb="7">
      <t>いえ</t>
    </rPh>
    <rPh sb="7" eb="9">
      <t>ほいく</t>
    </rPh>
    <rPh sb="9" eb="10">
      <t>しょ</t>
    </rPh>
    <rPh sb="10" eb="11">
      <t>だい</t>
    </rPh>
    <phoneticPr fontId="12" type="Hiragana"/>
  </si>
  <si>
    <t>つちとあいこどものいえほいくしょだいに</t>
  </si>
  <si>
    <t>西川島保育園</t>
    <rPh sb="0" eb="1">
      <t>にし</t>
    </rPh>
    <rPh sb="1" eb="3">
      <t>かわしま</t>
    </rPh>
    <rPh sb="3" eb="6">
      <t>ほいくえん</t>
    </rPh>
    <phoneticPr fontId="12" type="Hiragana"/>
  </si>
  <si>
    <t>にしかわしまほいくえん</t>
  </si>
  <si>
    <t>明徳二俣川保育園</t>
    <rPh sb="0" eb="2">
      <t>めいとく</t>
    </rPh>
    <rPh sb="2" eb="5">
      <t>ふたまたがわ</t>
    </rPh>
    <rPh sb="5" eb="8">
      <t>ほいくえん</t>
    </rPh>
    <phoneticPr fontId="12" type="Hiragana"/>
  </si>
  <si>
    <t>めいとくふたまたがわほいくえん</t>
  </si>
  <si>
    <t>夢のつぼみ保育園</t>
    <rPh sb="0" eb="1">
      <t>ゆめ</t>
    </rPh>
    <rPh sb="5" eb="8">
      <t>ほいくえん</t>
    </rPh>
    <phoneticPr fontId="12" type="Hiragana"/>
  </si>
  <si>
    <t>ゆめのつぼみほいくえん</t>
  </si>
  <si>
    <t>磯子区</t>
  </si>
  <si>
    <t>060</t>
  </si>
  <si>
    <t>日枝幼児園</t>
    <rPh sb="0" eb="2">
      <t>ひえ</t>
    </rPh>
    <rPh sb="2" eb="4">
      <t>ようじ</t>
    </rPh>
    <rPh sb="4" eb="5">
      <t>えん</t>
    </rPh>
    <phoneticPr fontId="12" type="Hiragana"/>
  </si>
  <si>
    <t>ひえようじえん</t>
  </si>
  <si>
    <t>洋光台保育園</t>
    <rPh sb="0" eb="3">
      <t>ようこうだい</t>
    </rPh>
    <rPh sb="3" eb="6">
      <t>ほいくえん</t>
    </rPh>
    <phoneticPr fontId="12" type="Hiragana"/>
  </si>
  <si>
    <t>ようこうだいほいくえん</t>
  </si>
  <si>
    <t>金沢区</t>
  </si>
  <si>
    <t>070</t>
  </si>
  <si>
    <t>西柴保育園</t>
    <rPh sb="0" eb="1">
      <t>にし</t>
    </rPh>
    <rPh sb="1" eb="2">
      <t>しば</t>
    </rPh>
    <rPh sb="2" eb="5">
      <t>ほいくえん</t>
    </rPh>
    <phoneticPr fontId="12" type="Hiragana"/>
  </si>
  <si>
    <t>にししばほいくえん</t>
  </si>
  <si>
    <t>ゆめ和ほいくえん</t>
    <rPh sb="2" eb="3">
      <t>かず</t>
    </rPh>
    <phoneticPr fontId="12" type="Hiragana"/>
  </si>
  <si>
    <t>ゆめわほいくえん</t>
  </si>
  <si>
    <t>港北区</t>
  </si>
  <si>
    <t>080</t>
  </si>
  <si>
    <t>菊名愛児園</t>
    <rPh sb="0" eb="2">
      <t>きくな</t>
    </rPh>
    <rPh sb="2" eb="4">
      <t>あいじ</t>
    </rPh>
    <rPh sb="4" eb="5">
      <t>えん</t>
    </rPh>
    <phoneticPr fontId="12" type="Hiragana"/>
  </si>
  <si>
    <t>きくなあいじえん</t>
  </si>
  <si>
    <t>太陽の子日吉保育園</t>
    <rPh sb="0" eb="2">
      <t>たいよう</t>
    </rPh>
    <rPh sb="3" eb="4">
      <t>こ</t>
    </rPh>
    <rPh sb="4" eb="6">
      <t>ひよし</t>
    </rPh>
    <rPh sb="6" eb="9">
      <t>ほいくえん</t>
    </rPh>
    <phoneticPr fontId="12" type="Hiragana"/>
  </si>
  <si>
    <t>たいようのこひよしほいくえん</t>
  </si>
  <si>
    <t>マイ・ハート綱島東保育園</t>
    <rPh sb="6" eb="9">
      <t>つなしまひがし</t>
    </rPh>
    <rPh sb="9" eb="12">
      <t>ほいくえん</t>
    </rPh>
    <phoneticPr fontId="12" type="Hiragana"/>
  </si>
  <si>
    <t>まい･はーとつなしまひがしほいくえん</t>
  </si>
  <si>
    <t>緑区</t>
  </si>
  <si>
    <t>081</t>
  </si>
  <si>
    <t>寺山保育園</t>
    <rPh sb="0" eb="2">
      <t>てらやま</t>
    </rPh>
    <rPh sb="2" eb="5">
      <t>ほいくえん</t>
    </rPh>
    <phoneticPr fontId="12" type="Hiragana"/>
  </si>
  <si>
    <t>てらやまほいくえん</t>
  </si>
  <si>
    <t>みなみ台保育園</t>
    <rPh sb="3" eb="4">
      <t>だい</t>
    </rPh>
    <rPh sb="4" eb="7">
      <t>ほいくえん</t>
    </rPh>
    <phoneticPr fontId="12" type="Hiragana"/>
  </si>
  <si>
    <t>みなみだいほいくえん</t>
  </si>
  <si>
    <t>みもざ保育園</t>
    <rPh sb="3" eb="6">
      <t>ほいくえん</t>
    </rPh>
    <phoneticPr fontId="12" type="Hiragana"/>
  </si>
  <si>
    <t>みもざほいくえん</t>
  </si>
  <si>
    <t>もりの風保育園</t>
    <rPh sb="3" eb="4">
      <t>かぜ</t>
    </rPh>
    <rPh sb="4" eb="7">
      <t>ほいくえん</t>
    </rPh>
    <phoneticPr fontId="12" type="Hiragana"/>
  </si>
  <si>
    <t>もりのかぜほいくえん</t>
  </si>
  <si>
    <t>森の台保育園</t>
    <rPh sb="0" eb="1">
      <t>もり</t>
    </rPh>
    <rPh sb="2" eb="3">
      <t>だい</t>
    </rPh>
    <rPh sb="3" eb="6">
      <t>ほいくえん</t>
    </rPh>
    <phoneticPr fontId="12" type="Hiragana"/>
  </si>
  <si>
    <t>もりのだいほいくえん</t>
  </si>
  <si>
    <t>太陽の子長津田北保育園</t>
    <rPh sb="0" eb="2">
      <t>たいよう</t>
    </rPh>
    <rPh sb="3" eb="4">
      <t>こ</t>
    </rPh>
    <rPh sb="4" eb="7">
      <t>ながつた</t>
    </rPh>
    <rPh sb="7" eb="8">
      <t>きた</t>
    </rPh>
    <rPh sb="8" eb="11">
      <t>ほいくえん</t>
    </rPh>
    <phoneticPr fontId="12" type="Hiragana"/>
  </si>
  <si>
    <t>たいようのこながつたきたほいくえん</t>
  </si>
  <si>
    <t>青葉区</t>
  </si>
  <si>
    <t>082</t>
  </si>
  <si>
    <t>ChachaChildrenKakinokidai</t>
  </si>
  <si>
    <t>ちゃちゃちるどれんかきのきだい</t>
  </si>
  <si>
    <t>小桜愛児園</t>
    <rPh sb="0" eb="2">
      <t>こざくら</t>
    </rPh>
    <rPh sb="2" eb="4">
      <t>あいじ</t>
    </rPh>
    <rPh sb="4" eb="5">
      <t>えん</t>
    </rPh>
    <phoneticPr fontId="12" type="Hiragana"/>
  </si>
  <si>
    <t>こざくらあいじえん</t>
  </si>
  <si>
    <t>シャローム保育園</t>
    <rPh sb="5" eb="8">
      <t>ほいくえん</t>
    </rPh>
    <phoneticPr fontId="12" type="Hiragana"/>
  </si>
  <si>
    <t>しゃろーむほいくえん</t>
  </si>
  <si>
    <t>スターチャイルド≪荏田北ナーサリー≫</t>
    <rPh sb="9" eb="12">
      <t>えだきた</t>
    </rPh>
    <phoneticPr fontId="12" type="Hiragana"/>
  </si>
  <si>
    <t>すたーちゃいるどえだきたなーさりー</t>
  </si>
  <si>
    <t>スターチャイルド≪江田ナーサリー≫</t>
    <rPh sb="9" eb="11">
      <t>えだ</t>
    </rPh>
    <phoneticPr fontId="12" type="Hiragana"/>
  </si>
  <si>
    <t>すたーちゃいるどえだなーさりー</t>
  </si>
  <si>
    <t>太陽の子桜台保育園</t>
    <rPh sb="0" eb="2">
      <t>たいよう</t>
    </rPh>
    <rPh sb="3" eb="4">
      <t>こ</t>
    </rPh>
    <rPh sb="4" eb="6">
      <t>さくらだい</t>
    </rPh>
    <rPh sb="6" eb="9">
      <t>ほいくえん</t>
    </rPh>
    <phoneticPr fontId="12" type="Hiragana"/>
  </si>
  <si>
    <t>たいようのこさくらだいほいくえん</t>
  </si>
  <si>
    <t>たまプラーザこどもの詩保育園</t>
    <rPh sb="10" eb="11">
      <t>うた</t>
    </rPh>
    <rPh sb="11" eb="14">
      <t>ほいくえん</t>
    </rPh>
    <phoneticPr fontId="12" type="Hiragana"/>
  </si>
  <si>
    <t>たまぷらーざこどものうたほいくえん</t>
  </si>
  <si>
    <t>プレスクールあおば</t>
  </si>
  <si>
    <t>ぷれすくーるあおば</t>
  </si>
  <si>
    <t>都筑区</t>
  </si>
  <si>
    <t>083</t>
  </si>
  <si>
    <t>スターチャイルド≪川和ナーサリー≫</t>
    <rPh sb="9" eb="11">
      <t>かわわ</t>
    </rPh>
    <phoneticPr fontId="12" type="Hiragana"/>
  </si>
  <si>
    <t>すたーちゃいるどかわわなーさりー</t>
  </si>
  <si>
    <t>つくし保育園センター南</t>
    <rPh sb="3" eb="6">
      <t>ほいくえん</t>
    </rPh>
    <rPh sb="10" eb="11">
      <t>みなみ</t>
    </rPh>
    <phoneticPr fontId="12" type="Hiragana"/>
  </si>
  <si>
    <t>つくしほいくえんせんたーみなみ</t>
  </si>
  <si>
    <t>中川小桜愛児園</t>
    <rPh sb="0" eb="2">
      <t>なかがわ</t>
    </rPh>
    <rPh sb="2" eb="4">
      <t>こざくら</t>
    </rPh>
    <rPh sb="4" eb="6">
      <t>あいじ</t>
    </rPh>
    <rPh sb="6" eb="7">
      <t>えん</t>
    </rPh>
    <phoneticPr fontId="12" type="Hiragana"/>
  </si>
  <si>
    <t>なかがわこざくらあいじえん</t>
  </si>
  <si>
    <t>戸塚区</t>
  </si>
  <si>
    <t>090</t>
  </si>
  <si>
    <t>柏尾スマイル保育園</t>
    <rPh sb="0" eb="2">
      <t>かしお</t>
    </rPh>
    <rPh sb="6" eb="9">
      <t>ほいくえん</t>
    </rPh>
    <phoneticPr fontId="12" type="Hiragana"/>
  </si>
  <si>
    <t>かしおすまいるほいくえん</t>
  </si>
  <si>
    <t>こんにちは・ありがとうえん</t>
  </si>
  <si>
    <t>こんにちは･ありがとうえん</t>
  </si>
  <si>
    <t>つくし保育園東戸塚</t>
    <rPh sb="3" eb="6">
      <t>ほいくえん</t>
    </rPh>
    <rPh sb="6" eb="9">
      <t>ひがしとつか</t>
    </rPh>
    <phoneticPr fontId="12" type="Hiragana"/>
  </si>
  <si>
    <t>つくしほいくえんひがしとつか</t>
  </si>
  <si>
    <t>ハートの森保育園</t>
    <rPh sb="4" eb="5">
      <t>もり</t>
    </rPh>
    <rPh sb="5" eb="8">
      <t>ほいくえん</t>
    </rPh>
    <phoneticPr fontId="12" type="Hiragana"/>
  </si>
  <si>
    <t>はーとのもりほいくえん</t>
  </si>
  <si>
    <t>栄区</t>
  </si>
  <si>
    <t>089</t>
  </si>
  <si>
    <t>アスク大船保育園</t>
    <rPh sb="3" eb="5">
      <t>おおぶね</t>
    </rPh>
    <rPh sb="5" eb="8">
      <t>ほいくえん</t>
    </rPh>
    <phoneticPr fontId="12" type="Hiragana"/>
  </si>
  <si>
    <t>あすくおおふなほいくえん</t>
  </si>
  <si>
    <t>いいじまルーテル保育園</t>
    <rPh sb="8" eb="11">
      <t>ほいくえん</t>
    </rPh>
    <phoneticPr fontId="12" type="Hiragana"/>
  </si>
  <si>
    <t>いいじまるーてるほいくえん</t>
  </si>
  <si>
    <t>泉区</t>
  </si>
  <si>
    <t>088</t>
  </si>
  <si>
    <t>領家キッズ保育園</t>
    <rPh sb="0" eb="2">
      <t>りょうけ</t>
    </rPh>
    <rPh sb="5" eb="8">
      <t>ほいくえん</t>
    </rPh>
    <phoneticPr fontId="12" type="Hiragana"/>
  </si>
  <si>
    <t>りょうけきっずほいくえん</t>
  </si>
  <si>
    <t>瀬谷区</t>
  </si>
  <si>
    <t>091</t>
  </si>
  <si>
    <t>阿久和保育園</t>
    <rPh sb="0" eb="3">
      <t>あくわ</t>
    </rPh>
    <rPh sb="3" eb="6">
      <t>ほいくえん</t>
    </rPh>
    <phoneticPr fontId="12" type="Hiragana"/>
  </si>
  <si>
    <t>あくわほいくえん</t>
  </si>
  <si>
    <t>シャローム三育保育園</t>
    <rPh sb="5" eb="7">
      <t>さんいく</t>
    </rPh>
    <rPh sb="7" eb="10">
      <t>ほいくえん</t>
    </rPh>
    <phoneticPr fontId="12" type="Hiragana"/>
  </si>
  <si>
    <t>しゃろーむさんいくほいくえん</t>
  </si>
  <si>
    <t>瀬谷中央保育園</t>
    <rPh sb="0" eb="2">
      <t>せや</t>
    </rPh>
    <rPh sb="2" eb="4">
      <t>ちゅうおう</t>
    </rPh>
    <rPh sb="4" eb="7">
      <t>ほいくえん</t>
    </rPh>
    <phoneticPr fontId="12" type="Hiragana"/>
  </si>
  <si>
    <t>せやちゅうおうほいくえん</t>
  </si>
  <si>
    <t>ティンクル瀬谷保育園</t>
    <rPh sb="5" eb="7">
      <t>せや</t>
    </rPh>
    <rPh sb="7" eb="10">
      <t>ほいくえん</t>
    </rPh>
    <phoneticPr fontId="12" type="Hiragana"/>
  </si>
  <si>
    <t>てぃんくるせやほいくえん</t>
  </si>
  <si>
    <t>ゆたか保育園</t>
    <rPh sb="3" eb="6">
      <t>ほいくえん</t>
    </rPh>
    <phoneticPr fontId="12" type="Hiragana"/>
  </si>
  <si>
    <t>ゆたかほいくえん</t>
  </si>
  <si>
    <t>入船の森保育園</t>
    <rPh sb="0" eb="2">
      <t>いりふね</t>
    </rPh>
    <rPh sb="3" eb="4">
      <t>もり</t>
    </rPh>
    <rPh sb="4" eb="7">
      <t>ほいくえん</t>
    </rPh>
    <phoneticPr fontId="12" type="Hiragana"/>
  </si>
  <si>
    <t>いりふねのもりほいくえん</t>
  </si>
  <si>
    <t>浦島保育園</t>
    <rPh sb="0" eb="2">
      <t>うらしま</t>
    </rPh>
    <rPh sb="2" eb="5">
      <t>ほいくえん</t>
    </rPh>
    <phoneticPr fontId="12" type="Hiragana"/>
  </si>
  <si>
    <t>うらしまほいくえん</t>
  </si>
  <si>
    <t>グローバルキッズ白楽園</t>
    <rPh sb="8" eb="10">
      <t>はくらく</t>
    </rPh>
    <rPh sb="10" eb="11">
      <t>えん</t>
    </rPh>
    <phoneticPr fontId="12" type="Hiragana"/>
  </si>
  <si>
    <t>ぐろーばるきっずはくらくえん</t>
  </si>
  <si>
    <t>保育園こりす</t>
    <rPh sb="0" eb="3">
      <t>ほいくえん</t>
    </rPh>
    <phoneticPr fontId="12" type="Hiragana"/>
  </si>
  <si>
    <t>ほいくえんこりす</t>
  </si>
  <si>
    <t>あそびの杜保育園</t>
    <rPh sb="4" eb="5">
      <t>もり</t>
    </rPh>
    <rPh sb="5" eb="8">
      <t>ほいくえん</t>
    </rPh>
    <phoneticPr fontId="12" type="Hiragana"/>
  </si>
  <si>
    <t>あそびのもりほいくえん</t>
  </si>
  <si>
    <t>利正寺保育園</t>
    <rPh sb="0" eb="2">
      <t>としまさ</t>
    </rPh>
    <rPh sb="2" eb="3">
      <t>てら</t>
    </rPh>
    <rPh sb="3" eb="6">
      <t>ほいくえん</t>
    </rPh>
    <phoneticPr fontId="12" type="Hiragana"/>
  </si>
  <si>
    <t>りしょうじほいくえん</t>
  </si>
  <si>
    <t>グリーンポート桜木町保育園</t>
    <rPh sb="7" eb="10">
      <t>さくらぎちょう</t>
    </rPh>
    <rPh sb="10" eb="13">
      <t>ほいくえん</t>
    </rPh>
    <phoneticPr fontId="12" type="Hiragana"/>
  </si>
  <si>
    <t>ぐりーんぽーとさくらぎちょうほいくえん</t>
  </si>
  <si>
    <t>大岡おひさま保育園</t>
    <rPh sb="0" eb="2">
      <t>おおおか</t>
    </rPh>
    <rPh sb="6" eb="9">
      <t>ほいくえん</t>
    </rPh>
    <phoneticPr fontId="12" type="Hiragana"/>
  </si>
  <si>
    <t>おおおかおひさまほいくえん</t>
  </si>
  <si>
    <t>京急キッズランド井土ケ谷駅保育園</t>
    <rPh sb="0" eb="2">
      <t>けいきゅう</t>
    </rPh>
    <rPh sb="8" eb="9">
      <t>い</t>
    </rPh>
    <rPh sb="9" eb="10">
      <t>つち</t>
    </rPh>
    <rPh sb="11" eb="12">
      <t>たに</t>
    </rPh>
    <rPh sb="12" eb="13">
      <t>えき</t>
    </rPh>
    <rPh sb="13" eb="16">
      <t>ほいくえん</t>
    </rPh>
    <phoneticPr fontId="12" type="Hiragana"/>
  </si>
  <si>
    <t>けいきゅうきっずらんどいどがやえきほいくえ</t>
  </si>
  <si>
    <t>京急キッズランド黄金町保育園</t>
    <rPh sb="0" eb="2">
      <t>けいきゅう</t>
    </rPh>
    <rPh sb="8" eb="11">
      <t>こがねちょう</t>
    </rPh>
    <rPh sb="11" eb="14">
      <t>ほいくえん</t>
    </rPh>
    <phoneticPr fontId="12" type="Hiragana"/>
  </si>
  <si>
    <t>けいきゅうきっずらんどこがねちょうほいくえん</t>
  </si>
  <si>
    <t>南愛児園</t>
    <rPh sb="0" eb="1">
      <t>みなみ</t>
    </rPh>
    <rPh sb="1" eb="3">
      <t>あいじ</t>
    </rPh>
    <rPh sb="3" eb="4">
      <t>えん</t>
    </rPh>
    <phoneticPr fontId="12" type="Hiragana"/>
  </si>
  <si>
    <t>みなみあいじえん</t>
  </si>
  <si>
    <t>横浜みなみ薫保育園</t>
    <rPh sb="0" eb="2">
      <t>よこはま</t>
    </rPh>
    <rPh sb="5" eb="6">
      <t>かおる</t>
    </rPh>
    <rPh sb="6" eb="9">
      <t>ほいくえん</t>
    </rPh>
    <phoneticPr fontId="12" type="Hiragana"/>
  </si>
  <si>
    <t>よこはまみなみかおるほいくえん</t>
  </si>
  <si>
    <t>アスクさいど保育園</t>
    <rPh sb="6" eb="9">
      <t>ほいくえん</t>
    </rPh>
    <phoneticPr fontId="12" type="Hiragana"/>
  </si>
  <si>
    <t>あすくさいどほいくえん</t>
  </si>
  <si>
    <t>京急キッズランド上永谷保育園</t>
    <rPh sb="0" eb="2">
      <t>けいきゅう</t>
    </rPh>
    <rPh sb="8" eb="11">
      <t>かみながや</t>
    </rPh>
    <rPh sb="11" eb="14">
      <t>ほいくえん</t>
    </rPh>
    <phoneticPr fontId="12" type="Hiragana"/>
  </si>
  <si>
    <t>けいきゅうきっずらんどかみながや</t>
  </si>
  <si>
    <t>チェリーガーデン保育園</t>
    <rPh sb="8" eb="11">
      <t>ほいくえん</t>
    </rPh>
    <phoneticPr fontId="12" type="Hiragana"/>
  </si>
  <si>
    <t>ちぇりーがーでんほいくえん</t>
  </si>
  <si>
    <t>横浜小谷かなりや保育園</t>
    <rPh sb="0" eb="2">
      <t>よこはま</t>
    </rPh>
    <rPh sb="2" eb="4">
      <t>こたに</t>
    </rPh>
    <rPh sb="8" eb="11">
      <t>ほいくえん</t>
    </rPh>
    <phoneticPr fontId="12" type="Hiragana"/>
  </si>
  <si>
    <t>よこはまこたにかなりやほいくえん</t>
  </si>
  <si>
    <t>屏風ヶ浦はるかぜ保育園</t>
    <rPh sb="0" eb="4">
      <t>びょうぶがうら</t>
    </rPh>
    <rPh sb="8" eb="11">
      <t>ほいくえん</t>
    </rPh>
    <phoneticPr fontId="12" type="Hiragana"/>
  </si>
  <si>
    <t>びょうぶがうらはるかぜほいくえん</t>
  </si>
  <si>
    <t>金沢ぴよっこ保育園</t>
    <rPh sb="0" eb="2">
      <t>かなざわ</t>
    </rPh>
    <rPh sb="6" eb="9">
      <t>ほいくえん</t>
    </rPh>
    <phoneticPr fontId="12" type="Hiragana"/>
  </si>
  <si>
    <t>かなざわぴよっこほいくえん</t>
  </si>
  <si>
    <t>ビアレ横浜スマイル保育園</t>
    <rPh sb="3" eb="5">
      <t>よこはま</t>
    </rPh>
    <rPh sb="9" eb="12">
      <t>ほいくえん</t>
    </rPh>
    <phoneticPr fontId="12" type="Hiragana"/>
  </si>
  <si>
    <t>びあれよこはますまいるほいくえん</t>
  </si>
  <si>
    <t>ゆめ和柳町ほいくえん</t>
    <rPh sb="2" eb="3">
      <t>わ</t>
    </rPh>
    <rPh sb="3" eb="5">
      <t>やなぎまち</t>
    </rPh>
    <phoneticPr fontId="12" type="Hiragana"/>
  </si>
  <si>
    <t>ゆめわやなぎちょうほいくえん</t>
  </si>
  <si>
    <t>アスク日吉本町第二保育園</t>
    <rPh sb="3" eb="7">
      <t>ひよしほんちょう</t>
    </rPh>
    <rPh sb="7" eb="9">
      <t>だいに</t>
    </rPh>
    <rPh sb="9" eb="12">
      <t>ほいくえん</t>
    </rPh>
    <phoneticPr fontId="12" type="Hiragana"/>
  </si>
  <si>
    <t>あすくひよしほんちょうだいにほいくえん</t>
  </si>
  <si>
    <t>ケンパ高田</t>
    <rPh sb="3" eb="5">
      <t>たかだ</t>
    </rPh>
    <phoneticPr fontId="12" type="Hiragana"/>
  </si>
  <si>
    <t>けんぱたかた</t>
  </si>
  <si>
    <t>ベネッセ日吉保育園</t>
    <rPh sb="4" eb="6">
      <t>ひよし</t>
    </rPh>
    <rPh sb="6" eb="9">
      <t>ほいくえん</t>
    </rPh>
    <phoneticPr fontId="12" type="Hiragana"/>
  </si>
  <si>
    <t>べねっせひよしほいくえん</t>
  </si>
  <si>
    <t>マーマしのはら保育園</t>
    <rPh sb="7" eb="10">
      <t>ほいくえん</t>
    </rPh>
    <phoneticPr fontId="12" type="Hiragana"/>
  </si>
  <si>
    <t>まーましのはらほいくえん</t>
  </si>
  <si>
    <t>めぐみ保育園</t>
    <rPh sb="3" eb="6">
      <t>ほいくえん</t>
    </rPh>
    <phoneticPr fontId="12" type="Hiragana"/>
  </si>
  <si>
    <t>めぐみほいくえん</t>
  </si>
  <si>
    <t>たかた保育園</t>
    <rPh sb="3" eb="6">
      <t>ほいくえん</t>
    </rPh>
    <phoneticPr fontId="12" type="Hiragana"/>
  </si>
  <si>
    <t>たかたほいくえん</t>
  </si>
  <si>
    <t>さくらの郷みらい保育園</t>
    <rPh sb="4" eb="5">
      <t>ごう</t>
    </rPh>
    <rPh sb="8" eb="11">
      <t>ほいくえん</t>
    </rPh>
    <phoneticPr fontId="12" type="Hiragana"/>
  </si>
  <si>
    <t>さくらのさとみらいほいくえん</t>
  </si>
  <si>
    <t>パレット保育園・長津田</t>
    <rPh sb="4" eb="7">
      <t>ほいくえん</t>
    </rPh>
    <rPh sb="8" eb="11">
      <t>ながつた</t>
    </rPh>
    <phoneticPr fontId="12" type="Hiragana"/>
  </si>
  <si>
    <t>ぱれっとほいくえん･ながつた</t>
  </si>
  <si>
    <t>みどり寺山保育園</t>
    <rPh sb="3" eb="5">
      <t>てらやま</t>
    </rPh>
    <rPh sb="5" eb="8">
      <t>ほいくえん</t>
    </rPh>
    <phoneticPr fontId="12" type="Hiragana"/>
  </si>
  <si>
    <t>みどりてらやまほいくえん</t>
  </si>
  <si>
    <t>しらとり台保育園さつきが丘</t>
    <rPh sb="4" eb="5">
      <t>だい</t>
    </rPh>
    <rPh sb="5" eb="8">
      <t>ほいくえん</t>
    </rPh>
    <rPh sb="12" eb="13">
      <t>おか</t>
    </rPh>
    <phoneticPr fontId="12" type="Hiragana"/>
  </si>
  <si>
    <t>しらとりだいほいくえんさつきがおか</t>
  </si>
  <si>
    <t>ニチイキッズ美しが丘保育園</t>
    <rPh sb="6" eb="7">
      <t>うつく</t>
    </rPh>
    <rPh sb="9" eb="10">
      <t>おか</t>
    </rPh>
    <rPh sb="10" eb="13">
      <t>ほいくえん</t>
    </rPh>
    <phoneticPr fontId="12" type="Hiragana"/>
  </si>
  <si>
    <t>にちいきっずうつくしがおかほいくえん</t>
  </si>
  <si>
    <t>パレット保育園・たまプラーザ</t>
    <rPh sb="4" eb="7">
      <t>ほいくえん</t>
    </rPh>
    <phoneticPr fontId="12" type="Hiragana"/>
  </si>
  <si>
    <t>ぱれっとほいくえん･たまぷらーざ</t>
  </si>
  <si>
    <t>第二しらとり台保育園</t>
    <rPh sb="0" eb="2">
      <t>だいに</t>
    </rPh>
    <rPh sb="6" eb="7">
      <t>だい</t>
    </rPh>
    <rPh sb="7" eb="10">
      <t>ほいくえん</t>
    </rPh>
    <phoneticPr fontId="12" type="Hiragana"/>
  </si>
  <si>
    <t>だいにしらとりだいほいくえん</t>
  </si>
  <si>
    <t>マーマセンター北保育園</t>
    <rPh sb="7" eb="8">
      <t>きた</t>
    </rPh>
    <rPh sb="8" eb="11">
      <t>ほいくえん</t>
    </rPh>
    <phoneticPr fontId="12" type="Hiragana"/>
  </si>
  <si>
    <t>まーませんたーきたほいくえん</t>
  </si>
  <si>
    <t>くるみ保育園</t>
    <rPh sb="3" eb="6">
      <t>ほいくえん</t>
    </rPh>
    <phoneticPr fontId="12" type="Hiragana"/>
  </si>
  <si>
    <t>くるみほいくえん</t>
  </si>
  <si>
    <t>Ｊキッズプラネット鶴見保育園</t>
    <rPh sb="9" eb="11">
      <t>つるみ</t>
    </rPh>
    <rPh sb="11" eb="14">
      <t>ほいくえん</t>
    </rPh>
    <phoneticPr fontId="12" type="Hiragana"/>
  </si>
  <si>
    <t>じぇいきっずぷらねっとつるみほいくえん</t>
  </si>
  <si>
    <t>總持寺保育園</t>
    <rPh sb="0" eb="3">
      <t>そうじじ</t>
    </rPh>
    <rPh sb="3" eb="6">
      <t>ほいくえん</t>
    </rPh>
    <phoneticPr fontId="12" type="Hiragana"/>
  </si>
  <si>
    <t>そうじじほいくえん</t>
  </si>
  <si>
    <t>總持寺本町通保育園</t>
    <rPh sb="0" eb="3">
      <t>そうじじ</t>
    </rPh>
    <rPh sb="3" eb="6">
      <t>ほんちょうどおり</t>
    </rPh>
    <rPh sb="6" eb="9">
      <t>ほいくえん</t>
    </rPh>
    <phoneticPr fontId="12" type="Hiragana"/>
  </si>
  <si>
    <t>そうじじほんちょうどおりほいくえん</t>
  </si>
  <si>
    <t>ベネッセ矢向保育園</t>
    <rPh sb="4" eb="6">
      <t>やこう</t>
    </rPh>
    <rPh sb="6" eb="9">
      <t>ほいくえん</t>
    </rPh>
    <phoneticPr fontId="12" type="Hiragana"/>
  </si>
  <si>
    <t>べねっせやこうほいくえん</t>
  </si>
  <si>
    <t>めばえ横浜保育園</t>
    <rPh sb="3" eb="5">
      <t>よこはま</t>
    </rPh>
    <rPh sb="5" eb="8">
      <t>ほいくえん</t>
    </rPh>
    <phoneticPr fontId="12" type="Hiragana"/>
  </si>
  <si>
    <t>めばえよこはまほいくえん</t>
  </si>
  <si>
    <t>ラフ・クルー元町保育園</t>
    <rPh sb="6" eb="8">
      <t>もとまち</t>
    </rPh>
    <rPh sb="8" eb="11">
      <t>ほいくえん</t>
    </rPh>
    <phoneticPr fontId="12" type="Hiragana"/>
  </si>
  <si>
    <t>らふ･くるーもとまちほいくえん</t>
  </si>
  <si>
    <t>小さな足あと保育園</t>
    <rPh sb="0" eb="1">
      <t>ちい</t>
    </rPh>
    <rPh sb="3" eb="4">
      <t>あし</t>
    </rPh>
    <rPh sb="6" eb="9">
      <t>ほいくえん</t>
    </rPh>
    <phoneticPr fontId="12" type="Hiragana"/>
  </si>
  <si>
    <t>ちいさなあしあとほいくえん</t>
  </si>
  <si>
    <t>桜ケ丘保育園</t>
    <rPh sb="0" eb="1">
      <t>さくら</t>
    </rPh>
    <rPh sb="2" eb="3">
      <t>おか</t>
    </rPh>
    <rPh sb="3" eb="6">
      <t>ほいくえん</t>
    </rPh>
    <phoneticPr fontId="12" type="Hiragana"/>
  </si>
  <si>
    <t>さくらがおかほいくえん</t>
  </si>
  <si>
    <t>ポプラ保育園</t>
    <rPh sb="3" eb="6">
      <t>ほいくえん</t>
    </rPh>
    <phoneticPr fontId="12" type="Hiragana"/>
  </si>
  <si>
    <t>ぽぷらほいくえん</t>
  </si>
  <si>
    <t>アスク新杉田保育園</t>
    <rPh sb="3" eb="6">
      <t>しんすぎた</t>
    </rPh>
    <rPh sb="6" eb="9">
      <t>ほいくえん</t>
    </rPh>
    <phoneticPr fontId="12" type="Hiragana"/>
  </si>
  <si>
    <t>あすくしんすぎたほいくえん</t>
  </si>
  <si>
    <t>ペガサスわくわくランド</t>
  </si>
  <si>
    <t>ぺがさすわくわくらんど</t>
  </si>
  <si>
    <t>大倉山保育園</t>
    <rPh sb="0" eb="3">
      <t>おおくらやま</t>
    </rPh>
    <rPh sb="3" eb="6">
      <t>ほいくえん</t>
    </rPh>
    <phoneticPr fontId="12" type="Hiragana"/>
  </si>
  <si>
    <t>おおくらやまほいくえん</t>
  </si>
  <si>
    <t>尚花愛児園</t>
    <rPh sb="0" eb="1">
      <t>なお</t>
    </rPh>
    <rPh sb="1" eb="2">
      <t>はな</t>
    </rPh>
    <rPh sb="2" eb="4">
      <t>あいじ</t>
    </rPh>
    <rPh sb="4" eb="5">
      <t>えん</t>
    </rPh>
    <phoneticPr fontId="12" type="Hiragana"/>
  </si>
  <si>
    <t>しょうかあいじえん</t>
  </si>
  <si>
    <t>たまプラーザもみじ保育園</t>
    <rPh sb="9" eb="12">
      <t>ほいくえん</t>
    </rPh>
    <phoneticPr fontId="12" type="Hiragana"/>
  </si>
  <si>
    <t>たまぷらーざもみじほいくえん</t>
  </si>
  <si>
    <t>もみじ保育園</t>
    <rPh sb="3" eb="6">
      <t>ほいくえん</t>
    </rPh>
    <phoneticPr fontId="12" type="Hiragana"/>
  </si>
  <si>
    <t>もみじほいくえん</t>
  </si>
  <si>
    <t>おおぞらひまわり保育園</t>
    <rPh sb="8" eb="11">
      <t>ほいくえん</t>
    </rPh>
    <phoneticPr fontId="12" type="Hiragana"/>
  </si>
  <si>
    <t>おおぞらひまわりほいくえん</t>
  </si>
  <si>
    <t>ベネッセ本郷台保育園</t>
    <rPh sb="4" eb="7">
      <t>ほんごうだい</t>
    </rPh>
    <rPh sb="7" eb="10">
      <t>ほいくえん</t>
    </rPh>
    <phoneticPr fontId="12" type="Hiragana"/>
  </si>
  <si>
    <t>べねっせほんごうだいほいくえん</t>
  </si>
  <si>
    <t>立場エンゼル保育園</t>
    <rPh sb="0" eb="2">
      <t>たちば</t>
    </rPh>
    <rPh sb="6" eb="9">
      <t>ほいくえん</t>
    </rPh>
    <phoneticPr fontId="12" type="Hiragana"/>
  </si>
  <si>
    <t>たてばえんぜるほいくえん</t>
  </si>
  <si>
    <t>ふたば保育園</t>
    <rPh sb="3" eb="6">
      <t>ほいくえん</t>
    </rPh>
    <phoneticPr fontId="12" type="Hiragana"/>
  </si>
  <si>
    <t>ふたばほいくえん</t>
  </si>
  <si>
    <t>鳩の森愛の詩宮沢保育園</t>
    <rPh sb="0" eb="1">
      <t>はと</t>
    </rPh>
    <rPh sb="2" eb="3">
      <t>もり</t>
    </rPh>
    <rPh sb="3" eb="4">
      <t>あい</t>
    </rPh>
    <rPh sb="5" eb="6">
      <t>うた</t>
    </rPh>
    <rPh sb="6" eb="8">
      <t>みやざわ</t>
    </rPh>
    <rPh sb="8" eb="11">
      <t>ほいくえん</t>
    </rPh>
    <phoneticPr fontId="12" type="Hiragana"/>
  </si>
  <si>
    <t>はとのもりあいのうたみやざわほいくえん</t>
  </si>
  <si>
    <t>わおわお保育園</t>
    <rPh sb="4" eb="7">
      <t>ほいくえん</t>
    </rPh>
    <phoneticPr fontId="12" type="Hiragana"/>
  </si>
  <si>
    <t>わおわおほいくえん</t>
  </si>
  <si>
    <t>にじいろ保育園みなとみらい</t>
    <rPh sb="4" eb="7">
      <t>ほいくえん</t>
    </rPh>
    <phoneticPr fontId="12" type="Hiragana"/>
  </si>
  <si>
    <t>にじいろほいくえんみなとみらい</t>
  </si>
  <si>
    <t>ことぶき保育園</t>
    <rPh sb="4" eb="7">
      <t>ほいくえん</t>
    </rPh>
    <phoneticPr fontId="12" type="Hiragana"/>
  </si>
  <si>
    <t>ことぶきほいくえん</t>
  </si>
  <si>
    <t>丸山台保育園</t>
    <rPh sb="0" eb="2">
      <t>まるやま</t>
    </rPh>
    <rPh sb="2" eb="3">
      <t>だい</t>
    </rPh>
    <rPh sb="3" eb="6">
      <t>ほいくえん</t>
    </rPh>
    <phoneticPr fontId="12" type="Hiragana"/>
  </si>
  <si>
    <t>まるやまだいほいくえん</t>
  </si>
  <si>
    <t>にじいろ保育園上星川</t>
    <rPh sb="4" eb="7">
      <t>ほいくえん</t>
    </rPh>
    <rPh sb="7" eb="10">
      <t>かみほしかわ</t>
    </rPh>
    <phoneticPr fontId="12" type="Hiragana"/>
  </si>
  <si>
    <t>にじいろほいくえんかみほしかわ</t>
  </si>
  <si>
    <t>にじいろ保育園和田町</t>
    <rPh sb="4" eb="7">
      <t>ほいくえん</t>
    </rPh>
    <rPh sb="7" eb="10">
      <t>わだまち</t>
    </rPh>
    <phoneticPr fontId="12" type="Hiragana"/>
  </si>
  <si>
    <t>にじいろほいくえんわだまち</t>
  </si>
  <si>
    <t>西谷保育園</t>
    <rPh sb="0" eb="2">
      <t>にしや</t>
    </rPh>
    <rPh sb="2" eb="5">
      <t>ほいくえん</t>
    </rPh>
    <phoneticPr fontId="12" type="Hiragana"/>
  </si>
  <si>
    <t>にしやほいくえん</t>
  </si>
  <si>
    <t>まきが原愛児園</t>
    <rPh sb="3" eb="4">
      <t>げん</t>
    </rPh>
    <rPh sb="4" eb="6">
      <t>あいじ</t>
    </rPh>
    <rPh sb="6" eb="7">
      <t>えん</t>
    </rPh>
    <phoneticPr fontId="12" type="Hiragana"/>
  </si>
  <si>
    <t>まきがはらあいじえん</t>
  </si>
  <si>
    <t>マヤ保育園</t>
    <rPh sb="2" eb="5">
      <t>ほいくえん</t>
    </rPh>
    <phoneticPr fontId="12" type="Hiragana"/>
  </si>
  <si>
    <t>まやほいくえん</t>
  </si>
  <si>
    <t>横濱あんじゅ保育園</t>
    <rPh sb="0" eb="2">
      <t>よこはま</t>
    </rPh>
    <rPh sb="6" eb="9">
      <t>ほいくえん</t>
    </rPh>
    <phoneticPr fontId="12" type="Hiragana"/>
  </si>
  <si>
    <t>よこはまあんじゅほいくえん</t>
  </si>
  <si>
    <t>グローバルキッズ白根保育園</t>
    <rPh sb="8" eb="10">
      <t>しらね</t>
    </rPh>
    <rPh sb="10" eb="13">
      <t>ほいくえん</t>
    </rPh>
    <phoneticPr fontId="12" type="Hiragana"/>
  </si>
  <si>
    <t>ぐろーばるきっずしらねほいくえん</t>
  </si>
  <si>
    <t>汐見台愛育園</t>
    <rPh sb="0" eb="3">
      <t>しおみだい</t>
    </rPh>
    <rPh sb="3" eb="5">
      <t>あいいく</t>
    </rPh>
    <rPh sb="5" eb="6">
      <t>えん</t>
    </rPh>
    <phoneticPr fontId="12" type="Hiragana"/>
  </si>
  <si>
    <t>しおみだいあいいくえん</t>
  </si>
  <si>
    <t>にじいろ保育園新杉田</t>
    <rPh sb="4" eb="7">
      <t>ほいくえん</t>
    </rPh>
    <rPh sb="7" eb="10">
      <t>しんすぎた</t>
    </rPh>
    <phoneticPr fontId="12" type="Hiragana"/>
  </si>
  <si>
    <t>にじいろほいくえんしんすぎた</t>
  </si>
  <si>
    <t>にじいろ保育園洋光台</t>
    <rPh sb="4" eb="7">
      <t>ほいくえん</t>
    </rPh>
    <rPh sb="7" eb="10">
      <t>ようこうだい</t>
    </rPh>
    <phoneticPr fontId="12" type="Hiragana"/>
  </si>
  <si>
    <t>にじいろほいくえんようこうだい</t>
  </si>
  <si>
    <t>根岸星の子保育園</t>
    <rPh sb="0" eb="2">
      <t>ねぎし</t>
    </rPh>
    <rPh sb="2" eb="3">
      <t>ほし</t>
    </rPh>
    <rPh sb="4" eb="5">
      <t>こ</t>
    </rPh>
    <rPh sb="5" eb="8">
      <t>ほいくえん</t>
    </rPh>
    <phoneticPr fontId="12" type="Hiragana"/>
  </si>
  <si>
    <t>ねぎしほしのこほいくえん</t>
  </si>
  <si>
    <t>横浜ナーサリー</t>
    <rPh sb="0" eb="2">
      <t>よこはま</t>
    </rPh>
    <phoneticPr fontId="12" type="Hiragana"/>
  </si>
  <si>
    <t>よこはまなーさりー</t>
  </si>
  <si>
    <t>にじいろ保育園磯子</t>
    <rPh sb="4" eb="7">
      <t>ほいくえん</t>
    </rPh>
    <rPh sb="7" eb="9">
      <t>いそご</t>
    </rPh>
    <phoneticPr fontId="12" type="Hiragana"/>
  </si>
  <si>
    <t>にじいろほいくえんいそご</t>
  </si>
  <si>
    <t>金沢ふたば保育園</t>
    <rPh sb="0" eb="2">
      <t>かなざわ</t>
    </rPh>
    <rPh sb="5" eb="8">
      <t>ほいくえん</t>
    </rPh>
    <phoneticPr fontId="12" type="Hiragana"/>
  </si>
  <si>
    <t>かなざわふたばほいくえん</t>
  </si>
  <si>
    <t>しののめ並木保育園</t>
    <rPh sb="4" eb="6">
      <t>なみき</t>
    </rPh>
    <rPh sb="6" eb="9">
      <t>ほいくえん</t>
    </rPh>
    <phoneticPr fontId="12" type="Hiragana"/>
  </si>
  <si>
    <t>しののめなみきほいくえん</t>
  </si>
  <si>
    <t>にじいろ保育園釜利谷</t>
    <rPh sb="4" eb="7">
      <t>ほいくえん</t>
    </rPh>
    <rPh sb="7" eb="10">
      <t>かまりや</t>
    </rPh>
    <phoneticPr fontId="12" type="Hiragana"/>
  </si>
  <si>
    <t>にじいろほいくえんかまりや</t>
  </si>
  <si>
    <t>にじいろ保育園金沢文庫</t>
    <rPh sb="4" eb="7">
      <t>ほいくえん</t>
    </rPh>
    <rPh sb="7" eb="11">
      <t>かなざわぶんこ</t>
    </rPh>
    <phoneticPr fontId="12" type="Hiragana"/>
  </si>
  <si>
    <t>にじいろほいくえんかなざわぶんこ</t>
  </si>
  <si>
    <t>明徳釜利谷保育園</t>
    <rPh sb="0" eb="2">
      <t>めいとく</t>
    </rPh>
    <rPh sb="2" eb="5">
      <t>かまりや</t>
    </rPh>
    <rPh sb="5" eb="8">
      <t>ほいくえん</t>
    </rPh>
    <phoneticPr fontId="12" type="Hiragana"/>
  </si>
  <si>
    <t>めいとくかまりやほいくえん</t>
  </si>
  <si>
    <t>わかくさ保育園</t>
    <rPh sb="4" eb="7">
      <t>ほいくえん</t>
    </rPh>
    <phoneticPr fontId="12" type="Hiragana"/>
  </si>
  <si>
    <t>わかくさほいくえん</t>
  </si>
  <si>
    <t>フレンド金沢文庫保育園</t>
    <rPh sb="4" eb="8">
      <t>かなざわぶんこ</t>
    </rPh>
    <rPh sb="8" eb="11">
      <t>ほいくえん</t>
    </rPh>
    <phoneticPr fontId="12" type="Hiragana"/>
  </si>
  <si>
    <t>ふれんどかなざわぶんこほいくえん</t>
  </si>
  <si>
    <t>大倉山元気の泉保育園</t>
    <rPh sb="0" eb="3">
      <t>おおくらやま</t>
    </rPh>
    <rPh sb="3" eb="5">
      <t>げんき</t>
    </rPh>
    <rPh sb="6" eb="7">
      <t>いずみ</t>
    </rPh>
    <rPh sb="7" eb="10">
      <t>ほいくえん</t>
    </rPh>
    <phoneticPr fontId="12" type="Hiragana"/>
  </si>
  <si>
    <t>おおくらやまげんきのいずみほいくえん</t>
  </si>
  <si>
    <t>おおくらやまえきまえのぞみ保育園</t>
    <rPh sb="13" eb="16">
      <t>ほいくえん</t>
    </rPh>
    <phoneticPr fontId="12" type="Hiragana"/>
  </si>
  <si>
    <t>おおくらやまえきまえのぞみほいくえん</t>
  </si>
  <si>
    <t>おおつな保育園</t>
    <rPh sb="4" eb="7">
      <t>ほいくえん</t>
    </rPh>
    <phoneticPr fontId="12" type="Hiragana"/>
  </si>
  <si>
    <t>おおつなほいくえん</t>
  </si>
  <si>
    <t>くっくおさんぽ保育園</t>
    <rPh sb="7" eb="10">
      <t>ほいくえん</t>
    </rPh>
    <phoneticPr fontId="12" type="Hiragana"/>
  </si>
  <si>
    <t>くっくおさんぽほいくえん</t>
  </si>
  <si>
    <t>くっくおさんぽ保育園大倉山</t>
    <rPh sb="7" eb="10">
      <t>ほいくえん</t>
    </rPh>
    <rPh sb="10" eb="13">
      <t>おおくらやま</t>
    </rPh>
    <phoneticPr fontId="12" type="Hiragana"/>
  </si>
  <si>
    <t>くっくおさんぽほいくえんおおくらやま</t>
  </si>
  <si>
    <t>グローバルキッズ下田町園</t>
    <rPh sb="8" eb="11">
      <t>しもたまち</t>
    </rPh>
    <rPh sb="11" eb="12">
      <t>えん</t>
    </rPh>
    <phoneticPr fontId="12" type="Hiragana"/>
  </si>
  <si>
    <t>ぐろーばるきっずしもだちょうえん</t>
  </si>
  <si>
    <t>グローバルキッズ綱島園</t>
    <rPh sb="8" eb="10">
      <t>つなしま</t>
    </rPh>
    <rPh sb="10" eb="11">
      <t>えん</t>
    </rPh>
    <phoneticPr fontId="12" type="Hiragana"/>
  </si>
  <si>
    <t>ぐろーばるきっずつなしまえん</t>
  </si>
  <si>
    <t>グローバルキッズ日吉園</t>
    <rPh sb="8" eb="10">
      <t>ひよし</t>
    </rPh>
    <rPh sb="10" eb="11">
      <t>えん</t>
    </rPh>
    <phoneticPr fontId="12" type="Hiragana"/>
  </si>
  <si>
    <t>ぐろーばるきっずひよしえん</t>
  </si>
  <si>
    <t>にじいろ保育園綱島</t>
    <rPh sb="4" eb="7">
      <t>ほいくえん</t>
    </rPh>
    <rPh sb="7" eb="9">
      <t>つなしま</t>
    </rPh>
    <phoneticPr fontId="12" type="Hiragana"/>
  </si>
  <si>
    <t>にじいろほいくえんつなしま</t>
  </si>
  <si>
    <t>パレット保育園・綱島</t>
    <rPh sb="4" eb="7">
      <t>ほいくえん</t>
    </rPh>
    <rPh sb="8" eb="10">
      <t>つなじま</t>
    </rPh>
    <phoneticPr fontId="12" type="Hiragana"/>
  </si>
  <si>
    <t>ぱれっとほいくえん･つなしま</t>
  </si>
  <si>
    <t>光の園保育園</t>
    <rPh sb="0" eb="1">
      <t>ひかり</t>
    </rPh>
    <rPh sb="2" eb="3">
      <t>えん</t>
    </rPh>
    <rPh sb="3" eb="6">
      <t>ほいくえん</t>
    </rPh>
    <phoneticPr fontId="12" type="Hiragana"/>
  </si>
  <si>
    <t>ひかりのそのほいくえん</t>
  </si>
  <si>
    <t>聖保育園</t>
    <rPh sb="0" eb="1">
      <t>ひじり</t>
    </rPh>
    <rPh sb="1" eb="4">
      <t>ほいくえん</t>
    </rPh>
    <phoneticPr fontId="12" type="Hiragana"/>
  </si>
  <si>
    <t>ひじりほいくえん</t>
  </si>
  <si>
    <t>森の樹保育園</t>
    <rPh sb="0" eb="1">
      <t>もり</t>
    </rPh>
    <rPh sb="2" eb="3">
      <t>き</t>
    </rPh>
    <rPh sb="3" eb="6">
      <t>ほいくえん</t>
    </rPh>
    <phoneticPr fontId="12" type="Hiragana"/>
  </si>
  <si>
    <t>もりのきほいくえん</t>
  </si>
  <si>
    <t>パレット保育園・高田</t>
    <rPh sb="4" eb="7">
      <t>ほいくえん</t>
    </rPh>
    <rPh sb="8" eb="10">
      <t>たかだ</t>
    </rPh>
    <phoneticPr fontId="12" type="Hiragana"/>
  </si>
  <si>
    <t>ぱれっとほいくえん･たかた</t>
  </si>
  <si>
    <t>グローバルキッズ十日市場園</t>
    <rPh sb="8" eb="10">
      <t>とおか</t>
    </rPh>
    <rPh sb="10" eb="12">
      <t>いちば</t>
    </rPh>
    <rPh sb="12" eb="13">
      <t>えん</t>
    </rPh>
    <phoneticPr fontId="12" type="Hiragana"/>
  </si>
  <si>
    <t>ぐろーばるきっずとうかいちばえん</t>
  </si>
  <si>
    <t>ＭＩＷＡあかね台光の子保育園</t>
  </si>
  <si>
    <t>みわあかねだいひかりのこほいくえん</t>
  </si>
  <si>
    <t>いずみ青葉台保育園</t>
    <rPh sb="3" eb="6">
      <t>あおばだい</t>
    </rPh>
    <rPh sb="6" eb="9">
      <t>ほいくえん</t>
    </rPh>
    <phoneticPr fontId="12" type="Hiragana"/>
  </si>
  <si>
    <t>いずみあおばだいほいくえん</t>
  </si>
  <si>
    <t>しらとり台保育園</t>
    <rPh sb="4" eb="5">
      <t>だい</t>
    </rPh>
    <rPh sb="5" eb="8">
      <t>ほいくえん</t>
    </rPh>
    <phoneticPr fontId="12" type="Hiragana"/>
  </si>
  <si>
    <t>しらとりだいほいくえん</t>
  </si>
  <si>
    <t>にじいろ保育園江田</t>
    <rPh sb="4" eb="7">
      <t>ほいくえん</t>
    </rPh>
    <rPh sb="7" eb="9">
      <t>えだ</t>
    </rPh>
    <phoneticPr fontId="12" type="Hiragana"/>
  </si>
  <si>
    <t>にじいろほいくえんえだ</t>
  </si>
  <si>
    <t>ベネッセ市ヶ尾駅前保育園</t>
    <rPh sb="4" eb="7">
      <t>いちがお</t>
    </rPh>
    <rPh sb="7" eb="9">
      <t>えきまえ</t>
    </rPh>
    <rPh sb="9" eb="12">
      <t>ほいくえん</t>
    </rPh>
    <phoneticPr fontId="12" type="Hiragana"/>
  </si>
  <si>
    <t>べねっせいちがおえきまえほいくえん</t>
  </si>
  <si>
    <t>アートチャイルドケアろりぽっぷたまプラーザ</t>
  </si>
  <si>
    <t>あーとちゃいるどけあろりぽっぷたまぷらーさ</t>
  </si>
  <si>
    <t>グローバルキッズあざみ野園</t>
    <rPh sb="11" eb="12">
      <t>の</t>
    </rPh>
    <rPh sb="12" eb="13">
      <t>えん</t>
    </rPh>
    <phoneticPr fontId="12" type="Hiragana"/>
  </si>
  <si>
    <t>ぐろーばるきっずあざみのえん</t>
  </si>
  <si>
    <t>グローバルキッズ都筑ふれあいの丘園</t>
    <rPh sb="8" eb="10">
      <t>つづき</t>
    </rPh>
    <rPh sb="15" eb="16">
      <t>おか</t>
    </rPh>
    <rPh sb="16" eb="17">
      <t>えん</t>
    </rPh>
    <phoneticPr fontId="12" type="Hiragana"/>
  </si>
  <si>
    <t>ぐろーばるきっずつづきふれあいのおかえん</t>
  </si>
  <si>
    <t>すくすく保育園</t>
    <rPh sb="4" eb="7">
      <t>ほいくえん</t>
    </rPh>
    <phoneticPr fontId="12" type="Hiragana"/>
  </si>
  <si>
    <t>すくすくほいくえん</t>
  </si>
  <si>
    <t>なかまちっこ園</t>
    <rPh sb="6" eb="7">
      <t>えん</t>
    </rPh>
    <phoneticPr fontId="12" type="Hiragana"/>
  </si>
  <si>
    <t>なかまちっこえん</t>
  </si>
  <si>
    <t>やまた保育園</t>
    <rPh sb="3" eb="6">
      <t>ほいくえん</t>
    </rPh>
    <phoneticPr fontId="12" type="Hiragana"/>
  </si>
  <si>
    <t>やまたほいくえん</t>
  </si>
  <si>
    <t>わおわおセンター北保育園</t>
    <rPh sb="8" eb="9">
      <t>きた</t>
    </rPh>
    <rPh sb="9" eb="12">
      <t>ほいくえん</t>
    </rPh>
    <phoneticPr fontId="12" type="Hiragana"/>
  </si>
  <si>
    <t>わおわおせんたーきたほいくえん</t>
  </si>
  <si>
    <t>滝ヶ谷保育園</t>
    <rPh sb="0" eb="1">
      <t>たき</t>
    </rPh>
    <rPh sb="2" eb="3">
      <t>たに</t>
    </rPh>
    <rPh sb="3" eb="6">
      <t>ほいくえん</t>
    </rPh>
    <phoneticPr fontId="12" type="Hiragana"/>
  </si>
  <si>
    <t>たきぎやとほいくえん</t>
  </si>
  <si>
    <t>わおわお仲町台保育園</t>
    <rPh sb="4" eb="7">
      <t>なかまちだい</t>
    </rPh>
    <rPh sb="7" eb="10">
      <t>ほいくえん</t>
    </rPh>
    <phoneticPr fontId="12" type="Hiragana"/>
  </si>
  <si>
    <t>わおわおなかまちだいほいくえん</t>
  </si>
  <si>
    <t>アートチャイルドケア東戸塚</t>
    <rPh sb="10" eb="13">
      <t>ひがしとつか</t>
    </rPh>
    <phoneticPr fontId="12" type="Hiragana"/>
  </si>
  <si>
    <t>あーとちゃいるどけあひがしとつか</t>
  </si>
  <si>
    <t>グローバルキッズ戸塚園</t>
    <rPh sb="8" eb="10">
      <t>とつか</t>
    </rPh>
    <rPh sb="10" eb="11">
      <t>えん</t>
    </rPh>
    <phoneticPr fontId="12" type="Hiragana"/>
  </si>
  <si>
    <t>ぐろーばるきっずとつかえん</t>
  </si>
  <si>
    <t>グローバルキッズ戸塚第二保育園</t>
    <rPh sb="8" eb="10">
      <t>とつか</t>
    </rPh>
    <rPh sb="10" eb="12">
      <t>だいに</t>
    </rPh>
    <rPh sb="12" eb="15">
      <t>ほいくえん</t>
    </rPh>
    <phoneticPr fontId="12" type="Hiragana"/>
  </si>
  <si>
    <t>ぐろーばるきっずとつかだいにほいくえん</t>
  </si>
  <si>
    <t>聖母の園保育園</t>
    <rPh sb="0" eb="2">
      <t>せいぼ</t>
    </rPh>
    <rPh sb="3" eb="4">
      <t>えん</t>
    </rPh>
    <rPh sb="4" eb="7">
      <t>ほいくえん</t>
    </rPh>
    <phoneticPr fontId="12" type="Hiragana"/>
  </si>
  <si>
    <t>せいぼのそのほいくえん</t>
  </si>
  <si>
    <t>ののはな保育園</t>
    <rPh sb="4" eb="7">
      <t>ほいくえん</t>
    </rPh>
    <phoneticPr fontId="12" type="Hiragana"/>
  </si>
  <si>
    <t>ののはなほいくえん</t>
  </si>
  <si>
    <t>にじいろ保育園川上町</t>
    <rPh sb="4" eb="7">
      <t>ほいくえん</t>
    </rPh>
    <rPh sb="7" eb="10">
      <t>かわかみちょう</t>
    </rPh>
    <phoneticPr fontId="12" type="Hiragana"/>
  </si>
  <si>
    <t>にじいろほいくえんかわかみちょう</t>
  </si>
  <si>
    <t>にじいろ保育園東戸塚</t>
    <rPh sb="4" eb="7">
      <t>ほいくえん</t>
    </rPh>
    <rPh sb="7" eb="10">
      <t>ひがしとつか</t>
    </rPh>
    <phoneticPr fontId="12" type="Hiragana"/>
  </si>
  <si>
    <t>にじいろほいくえんひがしとつか</t>
  </si>
  <si>
    <t>にじいろ保育園品濃町</t>
    <rPh sb="4" eb="7">
      <t>ほいくえん</t>
    </rPh>
    <rPh sb="7" eb="10">
      <t>しなのちょう</t>
    </rPh>
    <phoneticPr fontId="12" type="Hiragana"/>
  </si>
  <si>
    <t>にじいろほいくえんしなのちょう</t>
  </si>
  <si>
    <t>にじいろ保育園戸塚</t>
    <rPh sb="4" eb="7">
      <t>ほいくえん</t>
    </rPh>
    <rPh sb="7" eb="9">
      <t>とつか</t>
    </rPh>
    <phoneticPr fontId="12" type="Hiragana"/>
  </si>
  <si>
    <t>にじいろほいくえんとつか</t>
  </si>
  <si>
    <t>芙蓉保育園</t>
    <rPh sb="0" eb="2">
      <t>ふよう</t>
    </rPh>
    <rPh sb="2" eb="5">
      <t>ほいくえん</t>
    </rPh>
    <phoneticPr fontId="12" type="Hiragana"/>
  </si>
  <si>
    <t>ふようほいくえん</t>
  </si>
  <si>
    <t>南戸塚保育園</t>
    <rPh sb="0" eb="1">
      <t>みなみ</t>
    </rPh>
    <rPh sb="1" eb="3">
      <t>とつか</t>
    </rPh>
    <rPh sb="3" eb="6">
      <t>ほいくえん</t>
    </rPh>
    <phoneticPr fontId="12" type="Hiragana"/>
  </si>
  <si>
    <t>みなみとつかほいくえん</t>
  </si>
  <si>
    <t>グローバルキッズ戸塚吉田町保育園</t>
    <rPh sb="8" eb="10">
      <t>とつか</t>
    </rPh>
    <rPh sb="10" eb="13">
      <t>よしだちょう</t>
    </rPh>
    <rPh sb="13" eb="16">
      <t>ほいくえん</t>
    </rPh>
    <phoneticPr fontId="12" type="Hiragana"/>
  </si>
  <si>
    <t>ぐろーばるきっずとつかよしだちょうほいくえ</t>
  </si>
  <si>
    <t>苗場保育園</t>
    <rPh sb="0" eb="2">
      <t>なえば</t>
    </rPh>
    <rPh sb="2" eb="5">
      <t>ほいくえん</t>
    </rPh>
    <phoneticPr fontId="12" type="Hiragana"/>
  </si>
  <si>
    <t>なえばほいくえん</t>
  </si>
  <si>
    <t>にじいろ保育園いずみ中央</t>
    <rPh sb="4" eb="7">
      <t>ほいくえん</t>
    </rPh>
    <rPh sb="10" eb="12">
      <t>ちゅうおう</t>
    </rPh>
    <phoneticPr fontId="12" type="Hiragana"/>
  </si>
  <si>
    <t>にじいろほいくえんいずみちゅうおう</t>
  </si>
  <si>
    <t>鳩の森愛の詩あすなろ保育園</t>
    <rPh sb="0" eb="1">
      <t>はと</t>
    </rPh>
    <rPh sb="2" eb="3">
      <t>もり</t>
    </rPh>
    <rPh sb="3" eb="4">
      <t>あい</t>
    </rPh>
    <rPh sb="5" eb="6">
      <t>うた</t>
    </rPh>
    <rPh sb="10" eb="13">
      <t>ほいくえん</t>
    </rPh>
    <phoneticPr fontId="12" type="Hiragana"/>
  </si>
  <si>
    <t>はとのもりあいのうたあすなろほいくえん</t>
  </si>
  <si>
    <t>鳩の森愛の詩保育園</t>
    <rPh sb="0" eb="1">
      <t>はと</t>
    </rPh>
    <rPh sb="2" eb="3">
      <t>もり</t>
    </rPh>
    <rPh sb="3" eb="4">
      <t>あい</t>
    </rPh>
    <rPh sb="5" eb="6">
      <t>うた</t>
    </rPh>
    <rPh sb="6" eb="9">
      <t>ほいくえん</t>
    </rPh>
    <phoneticPr fontId="12" type="Hiragana"/>
  </si>
  <si>
    <t>はとのもりあいのうたほいくえん</t>
  </si>
  <si>
    <t>もも保育園</t>
    <rPh sb="2" eb="5">
      <t>ほいくえん</t>
    </rPh>
    <phoneticPr fontId="12" type="Hiragana"/>
  </si>
  <si>
    <t>ももほいくえん</t>
  </si>
  <si>
    <t>緑園なえば保育園</t>
    <rPh sb="0" eb="1">
      <t>みどり</t>
    </rPh>
    <rPh sb="1" eb="2">
      <t>えん</t>
    </rPh>
    <rPh sb="5" eb="8">
      <t>ほいくえん</t>
    </rPh>
    <phoneticPr fontId="12" type="Hiragana"/>
  </si>
  <si>
    <t>りょくえんなえばほいくえん</t>
  </si>
  <si>
    <t>鳩の森愛の詩瀬谷保育園</t>
    <rPh sb="0" eb="1">
      <t>はと</t>
    </rPh>
    <rPh sb="2" eb="3">
      <t>もり</t>
    </rPh>
    <rPh sb="3" eb="4">
      <t>あい</t>
    </rPh>
    <rPh sb="5" eb="6">
      <t>うた</t>
    </rPh>
    <rPh sb="6" eb="8">
      <t>せや</t>
    </rPh>
    <rPh sb="8" eb="11">
      <t>ほいくえん</t>
    </rPh>
    <phoneticPr fontId="12" type="Hiragana"/>
  </si>
  <si>
    <t>はとのもりあいのうたせやほいくえん</t>
  </si>
  <si>
    <t>Ｐ’ｓスマイル保育園</t>
    <rPh sb="7" eb="10">
      <t>ほいくえん</t>
    </rPh>
    <phoneticPr fontId="12" type="Hiragana"/>
  </si>
  <si>
    <t>ぴーずすまいるほいくえん</t>
  </si>
  <si>
    <t>桑の実鶴見保育園</t>
    <rPh sb="0" eb="1">
      <t>くわ</t>
    </rPh>
    <rPh sb="2" eb="3">
      <t>み</t>
    </rPh>
    <rPh sb="3" eb="5">
      <t>つるみ</t>
    </rPh>
    <rPh sb="5" eb="8">
      <t>ほいくえん</t>
    </rPh>
    <phoneticPr fontId="12" type="Hiragana"/>
  </si>
  <si>
    <t>くわのみつるみほいくえん</t>
  </si>
  <si>
    <t>鶴見あけぼの保育園</t>
    <rPh sb="0" eb="2">
      <t>つるみ</t>
    </rPh>
    <rPh sb="6" eb="9">
      <t>ほいくえん</t>
    </rPh>
    <phoneticPr fontId="12" type="Hiragana"/>
  </si>
  <si>
    <t>つるみあけぼのほいくえん</t>
  </si>
  <si>
    <t>鶴見どろんこ保育園</t>
    <rPh sb="0" eb="2">
      <t>つるみ</t>
    </rPh>
    <rPh sb="6" eb="9">
      <t>ほいくえん</t>
    </rPh>
    <phoneticPr fontId="12" type="Hiragana"/>
  </si>
  <si>
    <t>つるみどろんこほいくえん</t>
  </si>
  <si>
    <t>鶴見ルーナ保育園</t>
    <rPh sb="0" eb="2">
      <t>つるみ</t>
    </rPh>
    <rPh sb="5" eb="8">
      <t>ほいくえん</t>
    </rPh>
    <phoneticPr fontId="12" type="Hiragana"/>
  </si>
  <si>
    <t>つるみるーなほいくえん</t>
  </si>
  <si>
    <t>ミアヘルサ保育園ひびき矢向</t>
    <rPh sb="5" eb="8">
      <t>ほいくえん</t>
    </rPh>
    <rPh sb="11" eb="13">
      <t>やこう</t>
    </rPh>
    <phoneticPr fontId="12" type="Hiragana"/>
  </si>
  <si>
    <t>みあへるさほいくえんひびきやこう</t>
  </si>
  <si>
    <t>東漸保育園</t>
    <rPh sb="0" eb="2">
      <t>とうぜん</t>
    </rPh>
    <rPh sb="2" eb="5">
      <t>ほいくえん</t>
    </rPh>
    <phoneticPr fontId="12" type="Hiragana"/>
  </si>
  <si>
    <t>とうぜんほいくえん</t>
  </si>
  <si>
    <t>みつる保育園</t>
    <rPh sb="3" eb="6">
      <t>ほいくえん</t>
    </rPh>
    <phoneticPr fontId="12" type="Hiragana"/>
  </si>
  <si>
    <t>みつるほいくえん</t>
  </si>
  <si>
    <t>矢向あけぼの保育園</t>
    <rPh sb="0" eb="2">
      <t>やこう</t>
    </rPh>
    <rPh sb="6" eb="9">
      <t>ほいくえん</t>
    </rPh>
    <phoneticPr fontId="12" type="Hiragana"/>
  </si>
  <si>
    <t>やこうあけぼのほいくえん</t>
  </si>
  <si>
    <t>生麦保育園</t>
    <rPh sb="0" eb="2">
      <t>なまむぎ</t>
    </rPh>
    <rPh sb="2" eb="5">
      <t>ほいくえん</t>
    </rPh>
    <phoneticPr fontId="12" type="Hiragana"/>
  </si>
  <si>
    <t>なまむぎほいくえん</t>
  </si>
  <si>
    <t>ＹＭＣＡ東かながわ保育園</t>
    <rPh sb="4" eb="5">
      <t>ひがし</t>
    </rPh>
    <rPh sb="9" eb="12">
      <t>ほいくえん</t>
    </rPh>
    <phoneticPr fontId="12" type="Hiragana"/>
  </si>
  <si>
    <t>わいえむしーえーひがしかながわほいくえん</t>
  </si>
  <si>
    <t>小鳩保育園</t>
    <rPh sb="0" eb="2">
      <t>こばと</t>
    </rPh>
    <rPh sb="2" eb="5">
      <t>ほいくえん</t>
    </rPh>
    <phoneticPr fontId="12" type="Hiragana"/>
  </si>
  <si>
    <t>こばとほいくえん</t>
  </si>
  <si>
    <t>白幡フレール保育園</t>
    <rPh sb="0" eb="2">
      <t>しらはた</t>
    </rPh>
    <rPh sb="6" eb="9">
      <t>ほいくえん</t>
    </rPh>
    <phoneticPr fontId="12" type="Hiragana"/>
  </si>
  <si>
    <t>しらはたふれーるほいくえん</t>
  </si>
  <si>
    <t>西寺尾保育園</t>
    <rPh sb="0" eb="3">
      <t>にしてらお</t>
    </rPh>
    <rPh sb="3" eb="6">
      <t>ほいくえん</t>
    </rPh>
    <phoneticPr fontId="12" type="Hiragana"/>
  </si>
  <si>
    <t>にしてらおほいくえん</t>
  </si>
  <si>
    <t>ひびき保育園</t>
    <rPh sb="3" eb="6">
      <t>ほいくえん</t>
    </rPh>
    <phoneticPr fontId="12" type="Hiragana"/>
  </si>
  <si>
    <t>ひびきほいくえん</t>
  </si>
  <si>
    <t>横浜すきっぷ保育園</t>
    <rPh sb="0" eb="2">
      <t>よこはま</t>
    </rPh>
    <rPh sb="6" eb="9">
      <t>ほいくえん</t>
    </rPh>
    <phoneticPr fontId="12" type="Hiragana"/>
  </si>
  <si>
    <t>よこはますきっぷほいくえん</t>
  </si>
  <si>
    <t>メリーポピンズ東神奈川ルーム</t>
    <rPh sb="7" eb="8">
      <t>ひがし</t>
    </rPh>
    <rPh sb="8" eb="11">
      <t>かながわ</t>
    </rPh>
    <phoneticPr fontId="12" type="Hiragana"/>
  </si>
  <si>
    <t>めりーぽぴんずひがしかながわるーむ</t>
  </si>
  <si>
    <t>トキワ保育園</t>
    <rPh sb="3" eb="6">
      <t>ほいくえん</t>
    </rPh>
    <phoneticPr fontId="12" type="Hiragana"/>
  </si>
  <si>
    <t>ときわほいくえん</t>
  </si>
  <si>
    <t>横浜みなとみらい保育園</t>
    <rPh sb="0" eb="2">
      <t>よこはま</t>
    </rPh>
    <rPh sb="8" eb="11">
      <t>ほいくえん</t>
    </rPh>
    <phoneticPr fontId="12" type="Hiragana"/>
  </si>
  <si>
    <t>よこはまみなとみらいほいくえん</t>
  </si>
  <si>
    <t>ムーミン保育園</t>
    <rPh sb="4" eb="7">
      <t>ほいくえん</t>
    </rPh>
    <phoneticPr fontId="12" type="Hiragana"/>
  </si>
  <si>
    <t>むーみんほいくえん</t>
  </si>
  <si>
    <t>ろぜっと保育園</t>
    <rPh sb="4" eb="7">
      <t>ほいくえん</t>
    </rPh>
    <phoneticPr fontId="12" type="Hiragana"/>
  </si>
  <si>
    <t>ろぜっとほいくえん</t>
  </si>
  <si>
    <t>アスク馬車道保育園</t>
    <rPh sb="3" eb="6">
      <t>ばしゃみち</t>
    </rPh>
    <rPh sb="6" eb="9">
      <t>ほいくえん</t>
    </rPh>
    <phoneticPr fontId="12" type="Hiragana"/>
  </si>
  <si>
    <t>あすくばしゃみちほいくえん</t>
  </si>
  <si>
    <t>アスク山下町保育園</t>
    <rPh sb="3" eb="6">
      <t>やましたちょう</t>
    </rPh>
    <rPh sb="6" eb="9">
      <t>ほいくえん</t>
    </rPh>
    <phoneticPr fontId="12" type="Hiragana"/>
  </si>
  <si>
    <t>あすくやましたちょうほいくえん</t>
  </si>
  <si>
    <t>打越保育園</t>
    <rPh sb="0" eb="2">
      <t>うちこし</t>
    </rPh>
    <rPh sb="2" eb="5">
      <t>ほいくえん</t>
    </rPh>
    <phoneticPr fontId="12" type="Hiragana"/>
  </si>
  <si>
    <t>うちこしほいくえん</t>
  </si>
  <si>
    <t>高風保育園</t>
    <rPh sb="0" eb="2">
      <t>こうふう</t>
    </rPh>
    <rPh sb="2" eb="5">
      <t>ほいくえん</t>
    </rPh>
    <phoneticPr fontId="12" type="Hiragana"/>
  </si>
  <si>
    <t>こうふうほいくえん</t>
  </si>
  <si>
    <t>寿福祉センター保育所</t>
    <rPh sb="0" eb="1">
      <t>ことぶき</t>
    </rPh>
    <rPh sb="1" eb="3">
      <t>ふくし</t>
    </rPh>
    <rPh sb="7" eb="9">
      <t>ほいく</t>
    </rPh>
    <rPh sb="9" eb="10">
      <t>しょ</t>
    </rPh>
    <phoneticPr fontId="12" type="Hiragana"/>
  </si>
  <si>
    <t>ことぶきふくしせんたーほいくしょ</t>
  </si>
  <si>
    <t>新山下二丁目保育所</t>
    <rPh sb="0" eb="3">
      <t>しんやました</t>
    </rPh>
    <rPh sb="3" eb="6">
      <t>にちょうめ</t>
    </rPh>
    <rPh sb="6" eb="8">
      <t>ほいく</t>
    </rPh>
    <rPh sb="8" eb="9">
      <t>しょ</t>
    </rPh>
    <phoneticPr fontId="12" type="Hiragana"/>
  </si>
  <si>
    <t>しんやましたにちょうめほいくしょ</t>
  </si>
  <si>
    <t>すいとぴー保育園</t>
    <rPh sb="5" eb="8">
      <t>ほいくえん</t>
    </rPh>
    <phoneticPr fontId="12" type="Hiragana"/>
  </si>
  <si>
    <t>すいとぴーほいくえん</t>
  </si>
  <si>
    <t>ポピンズナーサリースクール馬車道</t>
    <rPh sb="13" eb="16">
      <t>ばしゃみち</t>
    </rPh>
    <phoneticPr fontId="12" type="Hiragana"/>
  </si>
  <si>
    <t>ぽぴんずなーさりーすくーるばしゃみち</t>
  </si>
  <si>
    <t>太陽の子不動下保育園</t>
    <rPh sb="0" eb="2">
      <t>たいよう</t>
    </rPh>
    <rPh sb="3" eb="4">
      <t>こ</t>
    </rPh>
    <rPh sb="4" eb="6">
      <t>ふどう</t>
    </rPh>
    <rPh sb="6" eb="7">
      <t>した</t>
    </rPh>
    <rPh sb="7" eb="10">
      <t>ほいくえん</t>
    </rPh>
    <phoneticPr fontId="12" type="Hiragana"/>
  </si>
  <si>
    <t>たいようのこふどうしたほいくえん</t>
  </si>
  <si>
    <t>アスクいどがや保育園</t>
    <rPh sb="7" eb="10">
      <t>ほいくえん</t>
    </rPh>
    <phoneticPr fontId="12" type="Hiragana"/>
  </si>
  <si>
    <t>あすくいどがやほいくえん</t>
  </si>
  <si>
    <t>アスク吉野町保育園</t>
    <rPh sb="3" eb="6">
      <t>よしのちょう</t>
    </rPh>
    <rPh sb="6" eb="9">
      <t>ほいくえん</t>
    </rPh>
    <phoneticPr fontId="12" type="Hiragana"/>
  </si>
  <si>
    <t>あすくよしのちょうほいくえん</t>
  </si>
  <si>
    <t>くらき永田保育園</t>
    <rPh sb="3" eb="5">
      <t>ながた</t>
    </rPh>
    <rPh sb="5" eb="8">
      <t>ほいくえん</t>
    </rPh>
    <phoneticPr fontId="12" type="Hiragana"/>
  </si>
  <si>
    <t>くらきながたほいくえん</t>
  </si>
  <si>
    <t>久良岐保育園</t>
    <rPh sb="0" eb="3">
      <t>くらき</t>
    </rPh>
    <rPh sb="3" eb="6">
      <t>ほいくえん</t>
    </rPh>
    <phoneticPr fontId="12" type="Hiragana"/>
  </si>
  <si>
    <t>くらきほいくえん</t>
  </si>
  <si>
    <t>みなみマーノ保育園</t>
    <rPh sb="6" eb="9">
      <t>ほいくえん</t>
    </rPh>
    <phoneticPr fontId="12" type="Hiragana"/>
  </si>
  <si>
    <t>みなみまーのほいくえん</t>
  </si>
  <si>
    <t>六ツ川台保育園</t>
    <rPh sb="0" eb="1">
      <t>ろく</t>
    </rPh>
    <rPh sb="2" eb="3">
      <t>がわ</t>
    </rPh>
    <rPh sb="3" eb="4">
      <t>だい</t>
    </rPh>
    <rPh sb="4" eb="7">
      <t>ほいくえん</t>
    </rPh>
    <phoneticPr fontId="12" type="Hiragana"/>
  </si>
  <si>
    <t>むつかわだいほいくえん</t>
  </si>
  <si>
    <t>六ツ川西保育園</t>
    <rPh sb="0" eb="1">
      <t>ろく</t>
    </rPh>
    <rPh sb="2" eb="4">
      <t>かわにし</t>
    </rPh>
    <rPh sb="4" eb="7">
      <t>ほいくえん</t>
    </rPh>
    <phoneticPr fontId="12" type="Hiragana"/>
  </si>
  <si>
    <t>むつかわにしほいくえん</t>
  </si>
  <si>
    <t>六ツ川みどり保育園</t>
    <rPh sb="0" eb="1">
      <t>ろく</t>
    </rPh>
    <rPh sb="2" eb="3">
      <t>がわ</t>
    </rPh>
    <rPh sb="6" eb="9">
      <t>ほいくえん</t>
    </rPh>
    <phoneticPr fontId="12" type="Hiragana"/>
  </si>
  <si>
    <t>むつかわみどりほいくえん</t>
  </si>
  <si>
    <t>めいとく保育園</t>
    <rPh sb="4" eb="7">
      <t>ほいくえん</t>
    </rPh>
    <phoneticPr fontId="12" type="Hiragana"/>
  </si>
  <si>
    <t>めいとくほいくえん</t>
  </si>
  <si>
    <t>ＣＯＳＭＯＳ保育園</t>
    <rPh sb="6" eb="9">
      <t>ほいくえん</t>
    </rPh>
    <phoneticPr fontId="12" type="Hiragana"/>
  </si>
  <si>
    <t>こすもすほいくえん</t>
  </si>
  <si>
    <t>赤い屋根保育園</t>
    <rPh sb="0" eb="1">
      <t>あか</t>
    </rPh>
    <rPh sb="2" eb="4">
      <t>やね</t>
    </rPh>
    <rPh sb="4" eb="7">
      <t>ほいくえん</t>
    </rPh>
    <phoneticPr fontId="12" type="Hiragana"/>
  </si>
  <si>
    <t>あかいやねほいくえん</t>
  </si>
  <si>
    <t>アスク港南中央保育園</t>
    <rPh sb="3" eb="5">
      <t>こうなん</t>
    </rPh>
    <rPh sb="5" eb="7">
      <t>ちゅうおう</t>
    </rPh>
    <rPh sb="7" eb="10">
      <t>ほいくえん</t>
    </rPh>
    <phoneticPr fontId="12" type="Hiragana"/>
  </si>
  <si>
    <t>あすくこうなんちゅうおうほいくえん</t>
  </si>
  <si>
    <t>横浜こども保育園</t>
    <rPh sb="0" eb="2">
      <t>よこはま</t>
    </rPh>
    <rPh sb="5" eb="8">
      <t>ほいくえん</t>
    </rPh>
    <phoneticPr fontId="12" type="Hiragana"/>
  </si>
  <si>
    <t>よこはまこどもほいくえん</t>
  </si>
  <si>
    <t>上大岡ゆう保育園</t>
    <rPh sb="0" eb="1">
      <t>うえ</t>
    </rPh>
    <rPh sb="1" eb="3">
      <t>おおおか</t>
    </rPh>
    <rPh sb="5" eb="8">
      <t>ほいくえん</t>
    </rPh>
    <phoneticPr fontId="12" type="Hiragana"/>
  </si>
  <si>
    <t>かみおおおかゆうほいくえん</t>
  </si>
  <si>
    <t>上永谷保育園</t>
    <rPh sb="0" eb="3">
      <t>かみながや</t>
    </rPh>
    <rPh sb="3" eb="6">
      <t>ほいくえん</t>
    </rPh>
    <phoneticPr fontId="12" type="Hiragana"/>
  </si>
  <si>
    <t>かみながやほいくえん</t>
  </si>
  <si>
    <t>京急キッズランド上大岡保育園</t>
    <rPh sb="0" eb="2">
      <t>けいきゅう</t>
    </rPh>
    <rPh sb="8" eb="9">
      <t>じょう</t>
    </rPh>
    <rPh sb="9" eb="11">
      <t>おおおか</t>
    </rPh>
    <rPh sb="11" eb="14">
      <t>ほいくえん</t>
    </rPh>
    <phoneticPr fontId="12" type="Hiragana"/>
  </si>
  <si>
    <t>けいきゅうきっずらんどかみおおおかほいくえん</t>
  </si>
  <si>
    <t>みなみひの保育園</t>
    <rPh sb="5" eb="8">
      <t>ほいくえん</t>
    </rPh>
    <phoneticPr fontId="12" type="Hiragana"/>
  </si>
  <si>
    <t>みなみひのほいくえん</t>
  </si>
  <si>
    <t>白峰保育園</t>
    <rPh sb="0" eb="2">
      <t>しらみね</t>
    </rPh>
    <rPh sb="2" eb="5">
      <t>ほいくえん</t>
    </rPh>
    <phoneticPr fontId="12" type="Hiragana"/>
  </si>
  <si>
    <t>はくほうほいくえん</t>
  </si>
  <si>
    <t>境木保育園</t>
    <rPh sb="0" eb="1">
      <t>さかい</t>
    </rPh>
    <rPh sb="1" eb="2">
      <t>もく</t>
    </rPh>
    <rPh sb="2" eb="5">
      <t>ほいくえん</t>
    </rPh>
    <phoneticPr fontId="12" type="Hiragana"/>
  </si>
  <si>
    <t>さかいぎほいくえん</t>
  </si>
  <si>
    <t>昴保育園</t>
    <rPh sb="0" eb="1">
      <t>すばる</t>
    </rPh>
    <rPh sb="1" eb="4">
      <t>ほいくえん</t>
    </rPh>
    <phoneticPr fontId="12" type="Hiragana"/>
  </si>
  <si>
    <t>すばるほいくえん</t>
  </si>
  <si>
    <t>千丸台保育園</t>
    <rPh sb="0" eb="1">
      <t>せん</t>
    </rPh>
    <rPh sb="1" eb="2">
      <t>まる</t>
    </rPh>
    <rPh sb="2" eb="3">
      <t>だい</t>
    </rPh>
    <rPh sb="3" eb="6">
      <t>ほいくえん</t>
    </rPh>
    <phoneticPr fontId="12" type="Hiragana"/>
  </si>
  <si>
    <t>せんまるだいほいくえん</t>
  </si>
  <si>
    <t>ダイアナ保育園</t>
    <rPh sb="4" eb="7">
      <t>ほいくえん</t>
    </rPh>
    <phoneticPr fontId="12" type="Hiragana"/>
  </si>
  <si>
    <t>だいあなほいくえん</t>
  </si>
  <si>
    <t>明神台保育園</t>
    <rPh sb="0" eb="2">
      <t>みょうじん</t>
    </rPh>
    <rPh sb="2" eb="3">
      <t>だい</t>
    </rPh>
    <rPh sb="3" eb="6">
      <t>ほいくえん</t>
    </rPh>
    <phoneticPr fontId="12" type="Hiragana"/>
  </si>
  <si>
    <t>みょうじんだいほいくえん</t>
  </si>
  <si>
    <t>ラフ・クルー星川保育園</t>
    <rPh sb="6" eb="8">
      <t>ほしかわ</t>
    </rPh>
    <rPh sb="8" eb="11">
      <t>ほいくえん</t>
    </rPh>
    <phoneticPr fontId="12" type="Hiragana"/>
  </si>
  <si>
    <t>らふ･くるーほしかわほいくえん</t>
  </si>
  <si>
    <t>学校法人初音丘学園ＰＩＣＣＯＬＩＮＯ</t>
    <rPh sb="0" eb="2">
      <t>がっこう</t>
    </rPh>
    <rPh sb="2" eb="4">
      <t>ほうじん</t>
    </rPh>
    <rPh sb="4" eb="6">
      <t>はつね</t>
    </rPh>
    <rPh sb="6" eb="7">
      <t>おか</t>
    </rPh>
    <rPh sb="7" eb="9">
      <t>がくえん</t>
    </rPh>
    <phoneticPr fontId="12" type="Hiragana"/>
  </si>
  <si>
    <t>はつねがおかがくえんぴっこりーの</t>
  </si>
  <si>
    <t>あっぷる保育園鶴ヶ峰</t>
    <rPh sb="4" eb="7">
      <t>ほいくえん</t>
    </rPh>
    <rPh sb="7" eb="10">
      <t>つるがみね</t>
    </rPh>
    <phoneticPr fontId="12" type="Hiragana"/>
  </si>
  <si>
    <t>あっぷるほいくえんつるがみね</t>
  </si>
  <si>
    <t>上の原保育園</t>
    <rPh sb="0" eb="1">
      <t>うえ</t>
    </rPh>
    <rPh sb="2" eb="3">
      <t>はら</t>
    </rPh>
    <rPh sb="3" eb="6">
      <t>ほいくえん</t>
    </rPh>
    <phoneticPr fontId="12" type="Hiragana"/>
  </si>
  <si>
    <t>うえのはらほいくえん</t>
  </si>
  <si>
    <t>キッズビレッジつくし保育園</t>
    <rPh sb="10" eb="13">
      <t>ほいくえん</t>
    </rPh>
    <phoneticPr fontId="12" type="Hiragana"/>
  </si>
  <si>
    <t>きっずびれっじつくしほいくえん</t>
  </si>
  <si>
    <t>ちとせ保育園</t>
    <rPh sb="3" eb="6">
      <t>ほいくえん</t>
    </rPh>
    <phoneticPr fontId="12" type="Hiragana"/>
  </si>
  <si>
    <t>ちとせほいくえん</t>
  </si>
  <si>
    <t>鶴ヶ峰保育園</t>
    <rPh sb="0" eb="3">
      <t>つるがみね</t>
    </rPh>
    <rPh sb="3" eb="6">
      <t>ほいくえん</t>
    </rPh>
    <phoneticPr fontId="12" type="Hiragana"/>
  </si>
  <si>
    <t>つるがみねほいくえん</t>
  </si>
  <si>
    <t>ひまわり愛児園</t>
    <rPh sb="4" eb="6">
      <t>あいじ</t>
    </rPh>
    <rPh sb="6" eb="7">
      <t>えん</t>
    </rPh>
    <phoneticPr fontId="12" type="Hiragana"/>
  </si>
  <si>
    <t>ひまわりあいじえん</t>
  </si>
  <si>
    <t>太陽の子鶴ヶ峰保育園</t>
    <rPh sb="0" eb="2">
      <t>たいよう</t>
    </rPh>
    <rPh sb="3" eb="4">
      <t>こ</t>
    </rPh>
    <rPh sb="4" eb="7">
      <t>つるがみね</t>
    </rPh>
    <rPh sb="7" eb="10">
      <t>ほいくえん</t>
    </rPh>
    <phoneticPr fontId="12" type="Hiragana"/>
  </si>
  <si>
    <t>たいようのこつるがみねほいくえん</t>
  </si>
  <si>
    <t>のぞみ保育園</t>
    <rPh sb="3" eb="6">
      <t>ほいくえん</t>
    </rPh>
    <phoneticPr fontId="12" type="Hiragana"/>
  </si>
  <si>
    <t>のぞみほいくえん</t>
  </si>
  <si>
    <t>つぼみ保育園</t>
    <rPh sb="3" eb="6">
      <t>ほいくえん</t>
    </rPh>
    <phoneticPr fontId="12" type="Hiragana"/>
  </si>
  <si>
    <t>つぼみほいくえん</t>
  </si>
  <si>
    <t>金剛保育園</t>
    <rPh sb="0" eb="2">
      <t>こんごう</t>
    </rPh>
    <rPh sb="2" eb="5">
      <t>ほいくえん</t>
    </rPh>
    <phoneticPr fontId="12" type="Hiragana"/>
  </si>
  <si>
    <t>こんごうほいくえん</t>
  </si>
  <si>
    <t>新杉田のびのび保育園</t>
    <rPh sb="0" eb="3">
      <t>しんすぎた</t>
    </rPh>
    <rPh sb="7" eb="10">
      <t>ほいくえん</t>
    </rPh>
    <phoneticPr fontId="12" type="Hiragana"/>
  </si>
  <si>
    <t>しんすぎたのびのびほいくえん</t>
  </si>
  <si>
    <t>太陽の子磯子保育園</t>
    <rPh sb="0" eb="2">
      <t>たいよう</t>
    </rPh>
    <rPh sb="3" eb="4">
      <t>こ</t>
    </rPh>
    <rPh sb="4" eb="6">
      <t>いそご</t>
    </rPh>
    <rPh sb="6" eb="9">
      <t>ほいくえん</t>
    </rPh>
    <phoneticPr fontId="12" type="Hiragana"/>
  </si>
  <si>
    <t>たいようのこいそごほいくえん</t>
  </si>
  <si>
    <t>つくしんぼ保育園</t>
    <rPh sb="5" eb="8">
      <t>ほいくえん</t>
    </rPh>
    <phoneticPr fontId="12" type="Hiragana"/>
  </si>
  <si>
    <t>つくしんぼほいくえん</t>
  </si>
  <si>
    <t>屏風ヶ浦保育園</t>
    <rPh sb="0" eb="4">
      <t>びょうぶがうら</t>
    </rPh>
    <rPh sb="4" eb="7">
      <t>ほいくえん</t>
    </rPh>
    <phoneticPr fontId="12" type="Hiragana"/>
  </si>
  <si>
    <t>びょうぶがうらほいくえん</t>
  </si>
  <si>
    <t>洋光台中央福澤保育センター</t>
    <rPh sb="0" eb="3">
      <t>ようこうだい</t>
    </rPh>
    <rPh sb="3" eb="5">
      <t>ちゅうおう</t>
    </rPh>
    <rPh sb="5" eb="7">
      <t>ふくざわ</t>
    </rPh>
    <rPh sb="7" eb="9">
      <t>ほいく</t>
    </rPh>
    <phoneticPr fontId="12" type="Hiragana"/>
  </si>
  <si>
    <t>ようこうだいちゅうおうふくざわほいくせんたー</t>
  </si>
  <si>
    <t>磯子おひさま保育園</t>
    <rPh sb="0" eb="2">
      <t>いそご</t>
    </rPh>
    <rPh sb="6" eb="9">
      <t>ほいくえん</t>
    </rPh>
    <phoneticPr fontId="12" type="Hiragana"/>
  </si>
  <si>
    <t>いそごおひさまほいくえん</t>
  </si>
  <si>
    <t>金沢八景ＹＭＣＡ保育園</t>
    <rPh sb="0" eb="4">
      <t>かなざわはっけい</t>
    </rPh>
    <rPh sb="8" eb="11">
      <t>ほいくえん</t>
    </rPh>
    <phoneticPr fontId="12" type="Hiragana"/>
  </si>
  <si>
    <t>かなざわはっけいわいえむしーえーほいくえん</t>
  </si>
  <si>
    <t>ＹＭＣＡマナ保育園</t>
    <rPh sb="6" eb="9">
      <t>ほいくえん</t>
    </rPh>
    <phoneticPr fontId="12" type="Hiragana"/>
  </si>
  <si>
    <t>わいえむしーえーまなほいくえん</t>
  </si>
  <si>
    <t>アイグラン保育園富岡東</t>
    <rPh sb="5" eb="10">
      <t>ほいくえんとみおか</t>
    </rPh>
    <rPh sb="10" eb="11">
      <t>ひがし</t>
    </rPh>
    <phoneticPr fontId="12" type="Hiragana"/>
  </si>
  <si>
    <t>あいぐらんほいくえんとみおかひがし</t>
  </si>
  <si>
    <t>北六浦いちい保育園</t>
    <rPh sb="0" eb="1">
      <t>きた</t>
    </rPh>
    <rPh sb="1" eb="3">
      <t>むつうら</t>
    </rPh>
    <rPh sb="6" eb="9">
      <t>ほいくえん</t>
    </rPh>
    <phoneticPr fontId="12" type="Hiragana"/>
  </si>
  <si>
    <t>きたむつうらいちいほいくえん</t>
  </si>
  <si>
    <t>きらら子どもの家</t>
    <rPh sb="3" eb="4">
      <t>こ</t>
    </rPh>
    <rPh sb="7" eb="8">
      <t>いえ</t>
    </rPh>
    <phoneticPr fontId="12" type="Hiragana"/>
  </si>
  <si>
    <t>きららこどものいえ</t>
  </si>
  <si>
    <t>京急キッズランド金沢文庫保育園</t>
    <rPh sb="0" eb="2">
      <t>けいきゅう</t>
    </rPh>
    <rPh sb="8" eb="12">
      <t>かなざわぶんこ</t>
    </rPh>
    <rPh sb="12" eb="15">
      <t>ほいくえん</t>
    </rPh>
    <phoneticPr fontId="12" type="Hiragana"/>
  </si>
  <si>
    <t>けいきゅうきっずらんどかなざわぶんこほい</t>
  </si>
  <si>
    <t>とみおかスマイル保育園</t>
    <rPh sb="8" eb="11">
      <t>ほいくえん</t>
    </rPh>
    <phoneticPr fontId="12" type="Hiragana"/>
  </si>
  <si>
    <t>とみおかすまいるほいくえん</t>
  </si>
  <si>
    <t>聖星保育園</t>
    <rPh sb="0" eb="1">
      <t>ひじり</t>
    </rPh>
    <rPh sb="1" eb="2">
      <t>ほし</t>
    </rPh>
    <rPh sb="2" eb="5">
      <t>ほいくえん</t>
    </rPh>
    <phoneticPr fontId="12" type="Hiragana"/>
  </si>
  <si>
    <t>せいじょうほいくえん</t>
  </si>
  <si>
    <t>わらべシーサイド保育園</t>
    <rPh sb="8" eb="11">
      <t>ほいくえん</t>
    </rPh>
    <phoneticPr fontId="12" type="Hiragana"/>
  </si>
  <si>
    <t>わらべしーさいどほいくえん</t>
  </si>
  <si>
    <t>アスク大倉山保育園</t>
    <rPh sb="3" eb="6">
      <t>おおくらやま</t>
    </rPh>
    <rPh sb="6" eb="9">
      <t>ほいくえん</t>
    </rPh>
    <phoneticPr fontId="12" type="Hiragana"/>
  </si>
  <si>
    <t>あすくおおくらやまほいくえん</t>
  </si>
  <si>
    <t>アスク日吉東保育園</t>
    <rPh sb="3" eb="5">
      <t>ひよし</t>
    </rPh>
    <rPh sb="5" eb="6">
      <t>ひがし</t>
    </rPh>
    <rPh sb="6" eb="9">
      <t>ほいくえん</t>
    </rPh>
    <phoneticPr fontId="12" type="Hiragana"/>
  </si>
  <si>
    <t>あすくひよしひがしほいくえん</t>
  </si>
  <si>
    <t>アスクバイリンガルゆめみらい保育園</t>
  </si>
  <si>
    <t>あすくばいりんがるほいくえんゆめみらい</t>
  </si>
  <si>
    <t>岩崎学園新横浜第二保育園</t>
    <rPh sb="0" eb="2">
      <t>いわさき</t>
    </rPh>
    <rPh sb="2" eb="4">
      <t>がくえん</t>
    </rPh>
    <rPh sb="4" eb="5">
      <t>しん</t>
    </rPh>
    <rPh sb="5" eb="7">
      <t>よこはま</t>
    </rPh>
    <rPh sb="7" eb="9">
      <t>だいに</t>
    </rPh>
    <rPh sb="9" eb="12">
      <t>ほいくえん</t>
    </rPh>
    <phoneticPr fontId="12" type="Hiragana"/>
  </si>
  <si>
    <t>いわさきがくえんしんよこはまだいにほいくえん</t>
  </si>
  <si>
    <t>岩崎学園新横浜保育園</t>
    <rPh sb="0" eb="2">
      <t>いわさき</t>
    </rPh>
    <rPh sb="2" eb="4">
      <t>がくえん</t>
    </rPh>
    <rPh sb="4" eb="7">
      <t>しんよこはま</t>
    </rPh>
    <rPh sb="7" eb="10">
      <t>ほいくえん</t>
    </rPh>
    <phoneticPr fontId="12" type="Hiragana"/>
  </si>
  <si>
    <t>いわさきがくえんしんよこはまほいくえん</t>
  </si>
  <si>
    <t>第二福澤保育センター</t>
    <rPh sb="0" eb="2">
      <t>だいに</t>
    </rPh>
    <rPh sb="2" eb="4">
      <t>ふくざわ</t>
    </rPh>
    <rPh sb="4" eb="6">
      <t>ほいく</t>
    </rPh>
    <phoneticPr fontId="12" type="Hiragana"/>
  </si>
  <si>
    <t>だいにふくざわほいくせんたー</t>
  </si>
  <si>
    <t>なあな保育園</t>
    <rPh sb="3" eb="6">
      <t>ほいくえん</t>
    </rPh>
    <phoneticPr fontId="12" type="Hiragana"/>
  </si>
  <si>
    <t>なあなほいくえん</t>
  </si>
  <si>
    <t>日吉みんなの保育園</t>
    <rPh sb="0" eb="2">
      <t>ひよし</t>
    </rPh>
    <rPh sb="6" eb="9">
      <t>ほいくえん</t>
    </rPh>
    <phoneticPr fontId="12" type="Hiragana"/>
  </si>
  <si>
    <t>ひよしみんなのほいくえん</t>
  </si>
  <si>
    <t>まめどくれっしゅ</t>
  </si>
  <si>
    <t>森のエルマー保育園</t>
    <rPh sb="0" eb="1">
      <t>もり</t>
    </rPh>
    <rPh sb="6" eb="9">
      <t>ほいくえん</t>
    </rPh>
    <phoneticPr fontId="12" type="Hiragana"/>
  </si>
  <si>
    <t>もりのえるまーほいくえん</t>
  </si>
  <si>
    <t>わおわお大倉山保育園</t>
    <rPh sb="4" eb="7">
      <t>おおくらやま</t>
    </rPh>
    <rPh sb="7" eb="10">
      <t>ほいくえん</t>
    </rPh>
    <phoneticPr fontId="12" type="Hiragana"/>
  </si>
  <si>
    <t>わおわおおおくらやまほいくえん</t>
  </si>
  <si>
    <t>アイグラン保育園高田東</t>
    <rPh sb="5" eb="8">
      <t>ほいくえん</t>
    </rPh>
    <rPh sb="8" eb="10">
      <t>たかだ</t>
    </rPh>
    <rPh sb="10" eb="11">
      <t>ひがし</t>
    </rPh>
    <phoneticPr fontId="12" type="Hiragana"/>
  </si>
  <si>
    <t>あいぐらんほいくえんたかたひがし</t>
  </si>
  <si>
    <t>新羽どろんこ保育園</t>
    <rPh sb="0" eb="2">
      <t>にっぱ</t>
    </rPh>
    <rPh sb="6" eb="9">
      <t>ほいくえん</t>
    </rPh>
    <phoneticPr fontId="12" type="Hiragana"/>
  </si>
  <si>
    <t>にっぱどろんこほいくえん</t>
  </si>
  <si>
    <t>たんぽぽ保育園</t>
    <rPh sb="4" eb="7">
      <t>ほいくえん</t>
    </rPh>
    <phoneticPr fontId="12" type="Hiragana"/>
  </si>
  <si>
    <t>たんぽぽほいくえん</t>
  </si>
  <si>
    <t>青砥どんぐり保育園</t>
    <rPh sb="0" eb="2">
      <t>あおと</t>
    </rPh>
    <rPh sb="6" eb="9">
      <t>ほいくえん</t>
    </rPh>
    <phoneticPr fontId="12" type="Hiragana"/>
  </si>
  <si>
    <t>あおとどんぐりほいくえん</t>
  </si>
  <si>
    <t>小山保育園</t>
    <rPh sb="0" eb="2">
      <t>こやま</t>
    </rPh>
    <rPh sb="2" eb="5">
      <t>ほいくえん</t>
    </rPh>
    <phoneticPr fontId="12" type="Hiragana"/>
  </si>
  <si>
    <t>こやまほいくえん</t>
  </si>
  <si>
    <t>そよかぜ保育園</t>
    <rPh sb="4" eb="7">
      <t>ほいくえん</t>
    </rPh>
    <phoneticPr fontId="12" type="Hiragana"/>
  </si>
  <si>
    <t>そよかぜほいくえん</t>
  </si>
  <si>
    <t>太陽の子鴨居駅前保育園</t>
    <rPh sb="0" eb="2">
      <t>たいよう</t>
    </rPh>
    <rPh sb="3" eb="4">
      <t>こ</t>
    </rPh>
    <rPh sb="4" eb="6">
      <t>かもい</t>
    </rPh>
    <rPh sb="6" eb="8">
      <t>えきまえ</t>
    </rPh>
    <rPh sb="8" eb="11">
      <t>ほいくえん</t>
    </rPh>
    <phoneticPr fontId="12" type="Hiragana"/>
  </si>
  <si>
    <t>たいようのこかもいえきまえほいくえん</t>
  </si>
  <si>
    <t>新治保育園</t>
    <rPh sb="0" eb="2">
      <t>にいはり</t>
    </rPh>
    <rPh sb="2" eb="5">
      <t>ほいくえん</t>
    </rPh>
    <phoneticPr fontId="12" type="Hiragana"/>
  </si>
  <si>
    <t>にいはるほいくえん</t>
  </si>
  <si>
    <t>バオバブ霧が丘保育園</t>
    <rPh sb="4" eb="5">
      <t>きり</t>
    </rPh>
    <rPh sb="6" eb="7">
      <t>おか</t>
    </rPh>
    <rPh sb="7" eb="10">
      <t>ほいくえん</t>
    </rPh>
    <phoneticPr fontId="12" type="Hiragana"/>
  </si>
  <si>
    <t>ばおばぶきりがおかほいくえん</t>
  </si>
  <si>
    <t>みどりさくら保育園</t>
    <rPh sb="6" eb="9">
      <t>ほいくえん</t>
    </rPh>
    <phoneticPr fontId="12" type="Hiragana"/>
  </si>
  <si>
    <t>みどりさくらほいくえん</t>
  </si>
  <si>
    <t>キッズフォレ長津田</t>
    <rPh sb="6" eb="9">
      <t>ながつた</t>
    </rPh>
    <phoneticPr fontId="12" type="Hiragana"/>
  </si>
  <si>
    <t>きっずふぉれながつた</t>
  </si>
  <si>
    <t>青葉フレール保育園</t>
    <rPh sb="0" eb="2">
      <t>あおば</t>
    </rPh>
    <rPh sb="6" eb="9">
      <t>ほいくえん</t>
    </rPh>
    <phoneticPr fontId="12" type="Hiragana"/>
  </si>
  <si>
    <t>あおばふれーるほいくえん</t>
  </si>
  <si>
    <t>アスク藤が丘保育園</t>
    <rPh sb="3" eb="4">
      <t>ふじ</t>
    </rPh>
    <rPh sb="5" eb="6">
      <t>おか</t>
    </rPh>
    <rPh sb="6" eb="9">
      <t>ほいくえん</t>
    </rPh>
    <phoneticPr fontId="12" type="Hiragana"/>
  </si>
  <si>
    <t>あすくふじがおかほいくえん</t>
  </si>
  <si>
    <t>エンゼルベアあざみ野保育園</t>
    <rPh sb="9" eb="10">
      <t>の</t>
    </rPh>
    <rPh sb="10" eb="13">
      <t>ほいくえん</t>
    </rPh>
    <phoneticPr fontId="12" type="Hiragana"/>
  </si>
  <si>
    <t>えんぜるべああざみのほいくえん</t>
  </si>
  <si>
    <t>オルタスそらいろ</t>
  </si>
  <si>
    <t>おるたすそらいろ</t>
  </si>
  <si>
    <t>ちぐさのもり保育園</t>
    <rPh sb="6" eb="9">
      <t>ほいくえん</t>
    </rPh>
    <phoneticPr fontId="12" type="Hiragana"/>
  </si>
  <si>
    <t>ちぐさのもりほいくえん</t>
  </si>
  <si>
    <t>みどり乳児園</t>
    <rPh sb="3" eb="5">
      <t>にゅうじ</t>
    </rPh>
    <rPh sb="5" eb="6">
      <t>えん</t>
    </rPh>
    <phoneticPr fontId="12" type="Hiragana"/>
  </si>
  <si>
    <t>みどりにゅうじえん</t>
  </si>
  <si>
    <t>もみじ第二保育園</t>
    <rPh sb="3" eb="5">
      <t>だいに</t>
    </rPh>
    <rPh sb="5" eb="8">
      <t>ほいくえん</t>
    </rPh>
    <phoneticPr fontId="12" type="Hiragana"/>
  </si>
  <si>
    <t>もみじだいにほいくえん</t>
  </si>
  <si>
    <t>横浜ナザレ保育園</t>
    <rPh sb="0" eb="2">
      <t>よこはま</t>
    </rPh>
    <rPh sb="5" eb="8">
      <t>ほいくえん</t>
    </rPh>
    <phoneticPr fontId="12" type="Hiragana"/>
  </si>
  <si>
    <t>よこはまなざれほいくえん</t>
  </si>
  <si>
    <t>りんどう保育園</t>
    <rPh sb="4" eb="7">
      <t>ほいくえん</t>
    </rPh>
    <phoneticPr fontId="12" type="Hiragana"/>
  </si>
  <si>
    <t>りんどうほいくえん</t>
  </si>
  <si>
    <t>にじいろ保育園青葉台</t>
    <rPh sb="4" eb="7">
      <t>ほいくえん</t>
    </rPh>
    <rPh sb="7" eb="10">
      <t>あおばだい</t>
    </rPh>
    <phoneticPr fontId="12" type="Hiragana"/>
  </si>
  <si>
    <t>にじいろほいくえんあおばだい</t>
  </si>
  <si>
    <t>アスクセンター北保育園</t>
    <rPh sb="7" eb="8">
      <t>きた</t>
    </rPh>
    <rPh sb="8" eb="11">
      <t>ほいくえん</t>
    </rPh>
    <phoneticPr fontId="12" type="Hiragana"/>
  </si>
  <si>
    <t>あすくせんたーきたほいくえん</t>
  </si>
  <si>
    <t>池辺保育園</t>
    <rPh sb="0" eb="2">
      <t>いけべ</t>
    </rPh>
    <rPh sb="2" eb="5">
      <t>ほいくえん</t>
    </rPh>
    <phoneticPr fontId="12" type="Hiragana"/>
  </si>
  <si>
    <t>いけべほいくえん</t>
  </si>
  <si>
    <t>勝田保育園</t>
    <rPh sb="0" eb="2">
      <t>かつた</t>
    </rPh>
    <rPh sb="2" eb="5">
      <t>ほいくえん</t>
    </rPh>
    <phoneticPr fontId="12" type="Hiragana"/>
  </si>
  <si>
    <t>かちだほいくえん</t>
  </si>
  <si>
    <t>川和保育園</t>
    <rPh sb="0" eb="2">
      <t>かわわ</t>
    </rPh>
    <rPh sb="2" eb="5">
      <t>ほいくえん</t>
    </rPh>
    <phoneticPr fontId="12" type="Hiragana"/>
  </si>
  <si>
    <t>かわわほいくえん</t>
  </si>
  <si>
    <t>都筑ひよこ保育園</t>
    <rPh sb="0" eb="2">
      <t>つづき</t>
    </rPh>
    <rPh sb="5" eb="8">
      <t>ほいくえん</t>
    </rPh>
    <phoneticPr fontId="12" type="Hiragana"/>
  </si>
  <si>
    <t>つづきひよこほいくえん</t>
  </si>
  <si>
    <t>つづき保育園</t>
    <rPh sb="3" eb="6">
      <t>ほいくえん</t>
    </rPh>
    <phoneticPr fontId="12" type="Hiragana"/>
  </si>
  <si>
    <t>つづきほいくえん</t>
  </si>
  <si>
    <t>つづきルーテル保育園</t>
    <rPh sb="7" eb="10">
      <t>ほいくえん</t>
    </rPh>
    <phoneticPr fontId="12" type="Hiragana"/>
  </si>
  <si>
    <t>つづきるーてるほいくえん</t>
  </si>
  <si>
    <t>中川保育園</t>
    <rPh sb="0" eb="2">
      <t>なかがわ</t>
    </rPh>
    <rPh sb="2" eb="5">
      <t>ほいくえん</t>
    </rPh>
    <phoneticPr fontId="12" type="Hiragana"/>
  </si>
  <si>
    <t>なかがわほいくえん</t>
  </si>
  <si>
    <t>パレット保育園・センター南</t>
    <rPh sb="4" eb="7">
      <t>ほいくえん</t>
    </rPh>
    <rPh sb="12" eb="13">
      <t>みなみ</t>
    </rPh>
    <phoneticPr fontId="12" type="Hiragana"/>
  </si>
  <si>
    <t>ぱれっとほいくえん･せんたーみなみ</t>
  </si>
  <si>
    <t>ゆうぽーと保育園</t>
    <rPh sb="5" eb="8">
      <t>ほいくえん</t>
    </rPh>
    <phoneticPr fontId="12" type="Hiragana"/>
  </si>
  <si>
    <t>ゆうぽーとほいくえん</t>
  </si>
  <si>
    <t>ピッコリーノ保育園</t>
    <rPh sb="6" eb="9">
      <t>ほいくえん</t>
    </rPh>
    <phoneticPr fontId="12" type="Hiragana"/>
  </si>
  <si>
    <t>ぴっこりーのほいくえん</t>
  </si>
  <si>
    <t>アスク戸塚保育園</t>
    <rPh sb="3" eb="5">
      <t>とつか</t>
    </rPh>
    <rPh sb="5" eb="8">
      <t>ほいくえん</t>
    </rPh>
    <phoneticPr fontId="12" type="Hiragana"/>
  </si>
  <si>
    <t>あすくとつかほいくえん</t>
  </si>
  <si>
    <t>岩崎学園東戸塚保育園</t>
    <rPh sb="0" eb="2">
      <t>いわさき</t>
    </rPh>
    <rPh sb="2" eb="4">
      <t>がくえん</t>
    </rPh>
    <rPh sb="4" eb="7">
      <t>ひがしとつか</t>
    </rPh>
    <rPh sb="7" eb="10">
      <t>ほいくえん</t>
    </rPh>
    <phoneticPr fontId="12" type="Hiragana"/>
  </si>
  <si>
    <t>いわさきがくえんひがしとつかほいくえん</t>
  </si>
  <si>
    <t>エミールの森ひばり保育園</t>
    <rPh sb="5" eb="6">
      <t>もり</t>
    </rPh>
    <rPh sb="9" eb="12">
      <t>ほいくえん</t>
    </rPh>
    <phoneticPr fontId="12" type="Hiragana"/>
  </si>
  <si>
    <t>えみーるのもりひばりほいくえん</t>
  </si>
  <si>
    <t>くすのき保育園</t>
    <rPh sb="4" eb="7">
      <t>ほいくえん</t>
    </rPh>
    <phoneticPr fontId="12" type="Hiragana"/>
  </si>
  <si>
    <t>くすのきほいくえん</t>
  </si>
  <si>
    <t>小雀みどり保育園</t>
    <rPh sb="0" eb="2">
      <t>こすずめ</t>
    </rPh>
    <rPh sb="5" eb="8">
      <t>ほいくえん</t>
    </rPh>
    <phoneticPr fontId="12" type="Hiragana"/>
  </si>
  <si>
    <t>こすずめみどりほいくえん</t>
  </si>
  <si>
    <t>ことは保育園</t>
    <rPh sb="3" eb="6">
      <t>ほいくえん</t>
    </rPh>
    <phoneticPr fontId="12" type="Hiragana"/>
  </si>
  <si>
    <t>ことはほいくえん</t>
  </si>
  <si>
    <t>戸塚愛児園</t>
    <rPh sb="0" eb="2">
      <t>とつか</t>
    </rPh>
    <rPh sb="2" eb="4">
      <t>あいじ</t>
    </rPh>
    <rPh sb="4" eb="5">
      <t>えん</t>
    </rPh>
    <phoneticPr fontId="12" type="Hiragana"/>
  </si>
  <si>
    <t>とつかあいじえん</t>
  </si>
  <si>
    <t>名瀬いちい保育園</t>
    <rPh sb="0" eb="2">
      <t>なせ</t>
    </rPh>
    <rPh sb="5" eb="8">
      <t>ほいくえん</t>
    </rPh>
    <phoneticPr fontId="12" type="Hiragana"/>
  </si>
  <si>
    <t>なせいちいほいくえん</t>
  </si>
  <si>
    <t>松みどり保育所</t>
    <rPh sb="0" eb="1">
      <t>まつ</t>
    </rPh>
    <rPh sb="4" eb="6">
      <t>ほいく</t>
    </rPh>
    <rPh sb="6" eb="7">
      <t>しょ</t>
    </rPh>
    <phoneticPr fontId="12" type="Hiragana"/>
  </si>
  <si>
    <t>まつみどりほいくしょ</t>
  </si>
  <si>
    <t>レインボー保育園</t>
    <rPh sb="5" eb="8">
      <t>ほいくえん</t>
    </rPh>
    <phoneticPr fontId="12" type="Hiragana"/>
  </si>
  <si>
    <t>れいんぼーほいくえん</t>
  </si>
  <si>
    <t>わかば保育園</t>
    <rPh sb="3" eb="6">
      <t>ほいくえん</t>
    </rPh>
    <phoneticPr fontId="12" type="Hiragana"/>
  </si>
  <si>
    <t>わかばほいくえん</t>
  </si>
  <si>
    <t>大船ルーテル保育園</t>
    <rPh sb="0" eb="2">
      <t>おおぶね</t>
    </rPh>
    <rPh sb="6" eb="9">
      <t>ほいくえん</t>
    </rPh>
    <phoneticPr fontId="12" type="Hiragana"/>
  </si>
  <si>
    <t>おおふなるーてるほいくえん</t>
  </si>
  <si>
    <t>かつら愛児園</t>
    <rPh sb="3" eb="5">
      <t>あいじ</t>
    </rPh>
    <rPh sb="5" eb="6">
      <t>えん</t>
    </rPh>
    <phoneticPr fontId="12" type="Hiragana"/>
  </si>
  <si>
    <t>かつらあいじえん</t>
  </si>
  <si>
    <t>やまゆり保育園</t>
    <rPh sb="4" eb="7">
      <t>ほいくえん</t>
    </rPh>
    <phoneticPr fontId="12" type="Hiragana"/>
  </si>
  <si>
    <t>やまゆりほいくえん</t>
  </si>
  <si>
    <t>エンゼルおおぞら保育園</t>
    <rPh sb="8" eb="11">
      <t>ほいくえん</t>
    </rPh>
    <phoneticPr fontId="12" type="Hiragana"/>
  </si>
  <si>
    <t>えんぜるおおぞらほいくえん</t>
  </si>
  <si>
    <t>御霊神社保育園</t>
    <rPh sb="0" eb="2">
      <t>みたま</t>
    </rPh>
    <rPh sb="2" eb="4">
      <t>じんじゃ</t>
    </rPh>
    <rPh sb="4" eb="7">
      <t>ほいくえん</t>
    </rPh>
    <phoneticPr fontId="12" type="Hiragana"/>
  </si>
  <si>
    <t>ごりょうじんじゃほいくえん</t>
  </si>
  <si>
    <t>白梅いずみ保育園</t>
    <rPh sb="0" eb="2">
      <t>はくばい</t>
    </rPh>
    <rPh sb="5" eb="8">
      <t>ほいくえん</t>
    </rPh>
    <phoneticPr fontId="12" type="Hiragana"/>
  </si>
  <si>
    <t>しらうめいずみほいくえん</t>
  </si>
  <si>
    <t>白百合愛児園</t>
    <rPh sb="0" eb="3">
      <t>しらゆり</t>
    </rPh>
    <rPh sb="3" eb="5">
      <t>あいじ</t>
    </rPh>
    <rPh sb="5" eb="6">
      <t>えん</t>
    </rPh>
    <phoneticPr fontId="12" type="Hiragana"/>
  </si>
  <si>
    <t>しらゆりあいじえん</t>
  </si>
  <si>
    <t>中田保育園</t>
    <rPh sb="0" eb="2">
      <t>なかた</t>
    </rPh>
    <rPh sb="2" eb="5">
      <t>ほいくえん</t>
    </rPh>
    <phoneticPr fontId="12" type="Hiragana"/>
  </si>
  <si>
    <t>なかたほいくえん</t>
  </si>
  <si>
    <t>白梅保育園</t>
    <rPh sb="0" eb="2">
      <t>はくばい</t>
    </rPh>
    <rPh sb="2" eb="5">
      <t>ほいくえん</t>
    </rPh>
    <phoneticPr fontId="12" type="Hiragana"/>
  </si>
  <si>
    <t>しらうめほいくえん</t>
  </si>
  <si>
    <t>横浜文化保育園</t>
    <rPh sb="0" eb="2">
      <t>よこはま</t>
    </rPh>
    <rPh sb="2" eb="4">
      <t>ぶんか</t>
    </rPh>
    <rPh sb="4" eb="7">
      <t>ほいくえん</t>
    </rPh>
    <phoneticPr fontId="12" type="Hiragana"/>
  </si>
  <si>
    <t>よこはまぶんかほいくえん</t>
  </si>
  <si>
    <t>ほうゆう保育園</t>
    <rPh sb="4" eb="7">
      <t>ほいくえん</t>
    </rPh>
    <phoneticPr fontId="12" type="Hiragana"/>
  </si>
  <si>
    <t>ほうゆうほいくえん</t>
  </si>
  <si>
    <t>えみ保育園</t>
    <rPh sb="2" eb="5">
      <t>ほいくえん</t>
    </rPh>
    <phoneticPr fontId="12" type="Hiragana"/>
  </si>
  <si>
    <t>えみほいくえん</t>
  </si>
  <si>
    <t>北寺尾むつみ保育園</t>
    <rPh sb="0" eb="1">
      <t>きた</t>
    </rPh>
    <rPh sb="1" eb="3">
      <t>てらお</t>
    </rPh>
    <rPh sb="6" eb="9">
      <t>ほいくえん</t>
    </rPh>
    <phoneticPr fontId="12" type="Hiragana"/>
  </si>
  <si>
    <t>きたてらおむつみほいくえん</t>
  </si>
  <si>
    <t>鶴見乳幼児福祉センター保育園</t>
    <rPh sb="0" eb="2">
      <t>つるみ</t>
    </rPh>
    <rPh sb="2" eb="5">
      <t>にゅうようじ</t>
    </rPh>
    <rPh sb="5" eb="7">
      <t>ふくし</t>
    </rPh>
    <rPh sb="11" eb="14">
      <t>ほいくえん</t>
    </rPh>
    <phoneticPr fontId="12" type="Hiragana"/>
  </si>
  <si>
    <t>つるみにゅうようじふくしせんたーほいくえん</t>
  </si>
  <si>
    <t>花園保育園ベビーホーム</t>
    <rPh sb="0" eb="2">
      <t>はなぞの</t>
    </rPh>
    <rPh sb="2" eb="5">
      <t>ほいくえん</t>
    </rPh>
    <phoneticPr fontId="12" type="Hiragana"/>
  </si>
  <si>
    <t>はなぞのほいくえんべびーほーむ</t>
  </si>
  <si>
    <t>実遊中央保育園</t>
    <rPh sb="0" eb="1">
      <t>み</t>
    </rPh>
    <rPh sb="1" eb="2">
      <t>ゆ</t>
    </rPh>
    <rPh sb="2" eb="4">
      <t>ちゅうおう</t>
    </rPh>
    <rPh sb="4" eb="7">
      <t>ほいくえん</t>
    </rPh>
    <phoneticPr fontId="12" type="Hiragana"/>
  </si>
  <si>
    <t>みゆうちゅうおうほいくえん</t>
  </si>
  <si>
    <t>矢向保育園</t>
    <rPh sb="0" eb="2">
      <t>やこう</t>
    </rPh>
    <rPh sb="2" eb="5">
      <t>ほいくえん</t>
    </rPh>
    <phoneticPr fontId="12" type="Hiragana"/>
  </si>
  <si>
    <t>やこうほいくえん</t>
  </si>
  <si>
    <t>ゆめいろ保育園</t>
    <rPh sb="4" eb="7">
      <t>ほいくえん</t>
    </rPh>
    <phoneticPr fontId="12" type="Hiragana"/>
  </si>
  <si>
    <t>ゆめいろほいくえん</t>
  </si>
  <si>
    <t>わおわお東寺尾保育園</t>
    <rPh sb="4" eb="7">
      <t>ひがしてらお</t>
    </rPh>
    <rPh sb="7" eb="10">
      <t>ほいくえん</t>
    </rPh>
    <phoneticPr fontId="12" type="Hiragana"/>
  </si>
  <si>
    <t>わおわおひがしてらおほいくえん</t>
  </si>
  <si>
    <t>かもめ保育園</t>
    <rPh sb="3" eb="6">
      <t>ほいくえん</t>
    </rPh>
    <phoneticPr fontId="12" type="Hiragana"/>
  </si>
  <si>
    <t>かもめほいくえん</t>
  </si>
  <si>
    <t>アイン松本町保育園</t>
    <rPh sb="3" eb="6">
      <t>まつもとちょう</t>
    </rPh>
    <rPh sb="6" eb="9">
      <t>ほいくえん</t>
    </rPh>
    <phoneticPr fontId="12" type="Hiragana"/>
  </si>
  <si>
    <t>あいんまつもとちょうほいくえん</t>
  </si>
  <si>
    <t>あおぞら第２保育園</t>
    <rPh sb="4" eb="5">
      <t>だい</t>
    </rPh>
    <rPh sb="6" eb="9">
      <t>ほいくえん</t>
    </rPh>
    <phoneticPr fontId="12" type="Hiragana"/>
  </si>
  <si>
    <t>あおぞらだいにほいくえん</t>
  </si>
  <si>
    <t>あおぞら保育園</t>
    <rPh sb="4" eb="7">
      <t>ほいくえん</t>
    </rPh>
    <phoneticPr fontId="12" type="Hiragana"/>
  </si>
  <si>
    <t>あおぞらほいくえん</t>
  </si>
  <si>
    <t>白百合乳児保育園</t>
    <rPh sb="0" eb="3">
      <t>しらゆり</t>
    </rPh>
    <rPh sb="3" eb="5">
      <t>にゅうじ</t>
    </rPh>
    <rPh sb="5" eb="8">
      <t>ほいくえん</t>
    </rPh>
    <phoneticPr fontId="12" type="Hiragana"/>
  </si>
  <si>
    <t>しらゆりにゅうじほいくえん</t>
  </si>
  <si>
    <t>第二白百合乳児保育園</t>
    <rPh sb="0" eb="2">
      <t>だいに</t>
    </rPh>
    <rPh sb="2" eb="5">
      <t>しらゆり</t>
    </rPh>
    <rPh sb="5" eb="7">
      <t>にゅうじ</t>
    </rPh>
    <rPh sb="7" eb="10">
      <t>ほいくえん</t>
    </rPh>
    <phoneticPr fontId="12" type="Hiragana"/>
  </si>
  <si>
    <t>だいにしらゆりにゅうじほいくえん</t>
  </si>
  <si>
    <t>ナーサリー横浜ポートサイド</t>
    <rPh sb="5" eb="7">
      <t>よこはま</t>
    </rPh>
    <phoneticPr fontId="12" type="Hiragana"/>
  </si>
  <si>
    <t>なーさりーよこはまぽーとさいど</t>
  </si>
  <si>
    <t>アイン高島台保育園</t>
    <rPh sb="3" eb="6">
      <t>たかしまだい</t>
    </rPh>
    <rPh sb="6" eb="9">
      <t>ほいくえん</t>
    </rPh>
    <phoneticPr fontId="12" type="Hiragana"/>
  </si>
  <si>
    <t>あいんたかしまだいほいくえん</t>
  </si>
  <si>
    <t>桃の木保育園</t>
    <rPh sb="0" eb="1">
      <t>もも</t>
    </rPh>
    <rPh sb="2" eb="3">
      <t>き</t>
    </rPh>
    <rPh sb="3" eb="6">
      <t>ほいくえん</t>
    </rPh>
    <phoneticPr fontId="12" type="Hiragana"/>
  </si>
  <si>
    <t>もものきほいくえん</t>
  </si>
  <si>
    <t>山元町保育園</t>
    <rPh sb="0" eb="3">
      <t>やまもとちょう</t>
    </rPh>
    <rPh sb="3" eb="6">
      <t>ほいくえん</t>
    </rPh>
    <phoneticPr fontId="12" type="Hiragana"/>
  </si>
  <si>
    <t>やまもとちょうほいくえん</t>
  </si>
  <si>
    <t>中村愛児園</t>
    <rPh sb="0" eb="2">
      <t>なかむら</t>
    </rPh>
    <rPh sb="2" eb="4">
      <t>あいじ</t>
    </rPh>
    <rPh sb="4" eb="5">
      <t>えん</t>
    </rPh>
    <phoneticPr fontId="12" type="Hiragana"/>
  </si>
  <si>
    <t>なかむらあいじえん</t>
  </si>
  <si>
    <t>港南つくしんぼ保育園</t>
    <rPh sb="0" eb="2">
      <t>こうなん</t>
    </rPh>
    <rPh sb="7" eb="10">
      <t>ほいくえん</t>
    </rPh>
    <phoneticPr fontId="12" type="Hiragana"/>
  </si>
  <si>
    <t>こうなんつくしんぼほいくえん</t>
  </si>
  <si>
    <t>港南ひまわり保育園</t>
    <rPh sb="0" eb="2">
      <t>こうなん</t>
    </rPh>
    <rPh sb="6" eb="9">
      <t>ほいくえん</t>
    </rPh>
    <phoneticPr fontId="12" type="Hiragana"/>
  </si>
  <si>
    <t>こうなんひまわりほいくえん</t>
  </si>
  <si>
    <t>つばさ保育園</t>
    <rPh sb="3" eb="6">
      <t>ほいくえん</t>
    </rPh>
    <phoneticPr fontId="12" type="Hiragana"/>
  </si>
  <si>
    <t>つばさほいくえん</t>
  </si>
  <si>
    <t>アスク和田町保育園</t>
    <rPh sb="3" eb="6">
      <t>わだちょう</t>
    </rPh>
    <rPh sb="6" eb="9">
      <t>ほいくえん</t>
    </rPh>
    <phoneticPr fontId="12" type="Hiragana"/>
  </si>
  <si>
    <t>あすくわだまちほいくえん</t>
  </si>
  <si>
    <t>プチアンジュ保育園</t>
    <rPh sb="6" eb="9">
      <t>ほいくえん</t>
    </rPh>
    <phoneticPr fontId="12" type="Hiragana"/>
  </si>
  <si>
    <t>ぷちあんじゅほいくえん</t>
  </si>
  <si>
    <t>アミー保育園三ツ沢園</t>
    <rPh sb="3" eb="6">
      <t>ほいくえん</t>
    </rPh>
    <rPh sb="6" eb="7">
      <t>み</t>
    </rPh>
    <rPh sb="8" eb="9">
      <t>ざわ</t>
    </rPh>
    <rPh sb="9" eb="10">
      <t>えん</t>
    </rPh>
    <phoneticPr fontId="12" type="Hiragana"/>
  </si>
  <si>
    <t>あみーほいくえんみつざわえん</t>
  </si>
  <si>
    <t>あゆみ保育園</t>
    <rPh sb="3" eb="6">
      <t>ほいくえん</t>
    </rPh>
    <phoneticPr fontId="12" type="Hiragana"/>
  </si>
  <si>
    <t>あゆみほいくえん</t>
  </si>
  <si>
    <t>中希望が丘保育園</t>
    <rPh sb="0" eb="3">
      <t>なかきぼう</t>
    </rPh>
    <rPh sb="4" eb="5">
      <t>おか</t>
    </rPh>
    <rPh sb="5" eb="8">
      <t>ほいくえん</t>
    </rPh>
    <phoneticPr fontId="12" type="Hiragana"/>
  </si>
  <si>
    <t>なかきぼうがおかほいくえん</t>
  </si>
  <si>
    <t>アイン金沢文庫保育園</t>
    <rPh sb="3" eb="7">
      <t>かなざわぶんこ</t>
    </rPh>
    <rPh sb="7" eb="10">
      <t>ほいくえん</t>
    </rPh>
    <phoneticPr fontId="12" type="Hiragana"/>
  </si>
  <si>
    <t>あいんかなざわぶんこほいくえん</t>
  </si>
  <si>
    <t>アイン能見台駅前保育園</t>
    <rPh sb="3" eb="7">
      <t>のうけんだいえき</t>
    </rPh>
    <rPh sb="7" eb="8">
      <t>まえ</t>
    </rPh>
    <rPh sb="8" eb="11">
      <t>ほいくえん</t>
    </rPh>
    <phoneticPr fontId="12" type="Hiragana"/>
  </si>
  <si>
    <t>あいんのうけんだいえきまえほいくえん</t>
  </si>
  <si>
    <t>あおぞら谷津保育園</t>
    <rPh sb="4" eb="6">
      <t>やつ</t>
    </rPh>
    <rPh sb="6" eb="9">
      <t>ほいくえん</t>
    </rPh>
    <phoneticPr fontId="12" type="Hiragana"/>
  </si>
  <si>
    <t>あおぞらやつほいくえん</t>
  </si>
  <si>
    <t>きらら保育園</t>
    <rPh sb="3" eb="6">
      <t>ほいくえん</t>
    </rPh>
    <phoneticPr fontId="12" type="Hiragana"/>
  </si>
  <si>
    <t>きららほいくえん</t>
  </si>
  <si>
    <t>しののめ保育園</t>
    <rPh sb="4" eb="7">
      <t>ほいくえん</t>
    </rPh>
    <phoneticPr fontId="12" type="Hiragana"/>
  </si>
  <si>
    <t>しののめほいくえん</t>
  </si>
  <si>
    <t>アスク日吉本町開善保育園</t>
    <rPh sb="3" eb="7">
      <t>ひよしほんちょう</t>
    </rPh>
    <rPh sb="7" eb="8">
      <t>かい</t>
    </rPh>
    <rPh sb="8" eb="9">
      <t>ぜん</t>
    </rPh>
    <rPh sb="9" eb="12">
      <t>ほいくえん</t>
    </rPh>
    <phoneticPr fontId="12" type="Hiragana"/>
  </si>
  <si>
    <t>あすくひよしほんちょうかいぜんほいくえん</t>
  </si>
  <si>
    <t>Gakkenほいくえん日吉本町</t>
    <rPh sb="11" eb="15">
      <t>ひよしほんちょう</t>
    </rPh>
    <phoneticPr fontId="12" type="Hiragana"/>
  </si>
  <si>
    <t>がっけんほいくえんひよしほんちょう</t>
  </si>
  <si>
    <t>日吉夢保育園</t>
    <rPh sb="0" eb="2">
      <t>ひよし</t>
    </rPh>
    <rPh sb="2" eb="3">
      <t>ゆめ</t>
    </rPh>
    <rPh sb="3" eb="6">
      <t>ほいくえん</t>
    </rPh>
    <phoneticPr fontId="12" type="Hiragana"/>
  </si>
  <si>
    <t>ひよしゆめほいくえん</t>
  </si>
  <si>
    <t>ペガサス新横浜保育園</t>
    <rPh sb="4" eb="7">
      <t>しんよこはま</t>
    </rPh>
    <rPh sb="7" eb="10">
      <t>ほいくえん</t>
    </rPh>
    <phoneticPr fontId="12" type="Hiragana"/>
  </si>
  <si>
    <t>ぺがさすしんよこはまほいくえん</t>
  </si>
  <si>
    <t>ペガサスベビー保育園</t>
    <rPh sb="7" eb="10">
      <t>ほいくえん</t>
    </rPh>
    <phoneticPr fontId="12" type="Hiragana"/>
  </si>
  <si>
    <t>ぺがさすべびーほいくえん</t>
  </si>
  <si>
    <t>ペガサス夜間保育園</t>
    <rPh sb="4" eb="6">
      <t>やかん</t>
    </rPh>
    <rPh sb="6" eb="9">
      <t>ほいくえん</t>
    </rPh>
    <phoneticPr fontId="12" type="Hiragana"/>
  </si>
  <si>
    <t>ぺがさすやかんほいくえん</t>
  </si>
  <si>
    <t>リトルスカラー妙蓮寺保育園</t>
    <rPh sb="7" eb="10">
      <t>みょうれんじ</t>
    </rPh>
    <rPh sb="10" eb="13">
      <t>ほいくえん</t>
    </rPh>
    <phoneticPr fontId="12" type="Hiragana"/>
  </si>
  <si>
    <t>りとるすからーみょうれんじほいくえん</t>
  </si>
  <si>
    <t>やまゆり中山保育園</t>
    <rPh sb="4" eb="6">
      <t>なかやま</t>
    </rPh>
    <rPh sb="6" eb="9">
      <t>ほいくえん</t>
    </rPh>
    <phoneticPr fontId="12" type="Hiragana"/>
  </si>
  <si>
    <t>やまゆりなかやまほいくえん</t>
  </si>
  <si>
    <t>もみの木保育園</t>
    <rPh sb="3" eb="4">
      <t>き</t>
    </rPh>
    <rPh sb="4" eb="7">
      <t>ほいくえん</t>
    </rPh>
    <phoneticPr fontId="12" type="Hiragana"/>
  </si>
  <si>
    <t>もみのきほいくえん</t>
  </si>
  <si>
    <t>認可保育所どうぞのひろば</t>
    <rPh sb="0" eb="2">
      <t>にんか</t>
    </rPh>
    <rPh sb="2" eb="4">
      <t>ほいく</t>
    </rPh>
    <rPh sb="4" eb="5">
      <t>じょ</t>
    </rPh>
    <phoneticPr fontId="12" type="Hiragana"/>
  </si>
  <si>
    <t>にんかほいくしょどうぞのひろば</t>
  </si>
  <si>
    <t>青葉保育園</t>
    <rPh sb="0" eb="2">
      <t>あおば</t>
    </rPh>
    <rPh sb="2" eb="5">
      <t>ほいくえん</t>
    </rPh>
    <phoneticPr fontId="12" type="Hiragana"/>
  </si>
  <si>
    <t>あおばほいくえん</t>
  </si>
  <si>
    <t>スターチャイルド≪藤が丘ナーサリー≫</t>
    <rPh sb="9" eb="10">
      <t>ふじ</t>
    </rPh>
    <rPh sb="11" eb="12">
      <t>おか</t>
    </rPh>
    <phoneticPr fontId="12" type="Hiragana"/>
  </si>
  <si>
    <t>すたーちゃいるどふじがおかなーさりー</t>
  </si>
  <si>
    <t>スターチャイルド≪たまプラーザナーサリー</t>
  </si>
  <si>
    <t>すたーちゃいるどたまぷらーざなーさりー</t>
  </si>
  <si>
    <t>アスク北山田保育園</t>
    <rPh sb="3" eb="6">
      <t>きたやまだ</t>
    </rPh>
    <rPh sb="6" eb="9">
      <t>ほいくえん</t>
    </rPh>
    <phoneticPr fontId="12" type="Hiragana"/>
  </si>
  <si>
    <t>あすくきたやまたほいくえん</t>
  </si>
  <si>
    <t>アスクセンター南保育園</t>
    <rPh sb="7" eb="8">
      <t>みなみ</t>
    </rPh>
    <rPh sb="8" eb="11">
      <t>ほいくえん</t>
    </rPh>
    <phoneticPr fontId="12" type="Hiragana"/>
  </si>
  <si>
    <t>あすくせんたーみなみほいくえん</t>
  </si>
  <si>
    <t>アソシエふれあいの丘保育園</t>
    <rPh sb="9" eb="10">
      <t>おか</t>
    </rPh>
    <rPh sb="10" eb="13">
      <t>ほいくえん</t>
    </rPh>
    <phoneticPr fontId="12" type="Hiragana"/>
  </si>
  <si>
    <t>あそしえふれあいのおかほいくえん</t>
  </si>
  <si>
    <t>クオリスキッズ鴨居駅前保育園</t>
    <rPh sb="7" eb="9">
      <t>かもい</t>
    </rPh>
    <rPh sb="9" eb="11">
      <t>えきまえ</t>
    </rPh>
    <rPh sb="11" eb="14">
      <t>ほいくえん</t>
    </rPh>
    <phoneticPr fontId="12" type="Hiragana"/>
  </si>
  <si>
    <t>くおりすきっずかもいえきまえほいくえん</t>
  </si>
  <si>
    <t>ナーサリーつづき</t>
  </si>
  <si>
    <t>なーさりーつづき</t>
  </si>
  <si>
    <t>よこはま夢保育園</t>
    <rPh sb="4" eb="5">
      <t>ゆめ</t>
    </rPh>
    <rPh sb="5" eb="8">
      <t>ほいくえん</t>
    </rPh>
    <phoneticPr fontId="12" type="Hiragana"/>
  </si>
  <si>
    <t>よこはまゆめほいくえん</t>
  </si>
  <si>
    <t>ＹＭＣＡとつか乳児保育園</t>
    <rPh sb="7" eb="9">
      <t>にゅうじ</t>
    </rPh>
    <rPh sb="9" eb="12">
      <t>ほいくえん</t>
    </rPh>
    <phoneticPr fontId="12" type="Hiragana"/>
  </si>
  <si>
    <t>わいえむしーえーとつかにゅうじほいくえん</t>
  </si>
  <si>
    <t>銀杏保育園</t>
    <rPh sb="0" eb="2">
      <t>いちょう</t>
    </rPh>
    <rPh sb="2" eb="5">
      <t>ほいくえん</t>
    </rPh>
    <phoneticPr fontId="12" type="Hiragana"/>
  </si>
  <si>
    <t>ぎんなんほいくえん</t>
  </si>
  <si>
    <t>戸塚みどり保育園</t>
    <rPh sb="0" eb="2">
      <t>とつか</t>
    </rPh>
    <rPh sb="5" eb="8">
      <t>ほいくえん</t>
    </rPh>
    <phoneticPr fontId="12" type="Hiragana"/>
  </si>
  <si>
    <t>とつかみどりほいくえん</t>
  </si>
  <si>
    <t>うみのくに保育園とつか</t>
    <rPh sb="5" eb="8">
      <t>ほいくえん</t>
    </rPh>
    <phoneticPr fontId="12" type="Hiragana"/>
  </si>
  <si>
    <t>うみのくにほいくえんとつか</t>
  </si>
  <si>
    <t>かさまの杜保育園</t>
    <rPh sb="4" eb="5">
      <t>もり</t>
    </rPh>
    <rPh sb="5" eb="8">
      <t>ほいくえん</t>
    </rPh>
    <phoneticPr fontId="12" type="Hiragana"/>
  </si>
  <si>
    <t>かさまのもりほいくえん</t>
  </si>
  <si>
    <t>ＹＭＣＡ山手台保育園アルク</t>
    <rPh sb="4" eb="7">
      <t>やまてだい</t>
    </rPh>
    <rPh sb="7" eb="10">
      <t>ほいくえん</t>
    </rPh>
    <phoneticPr fontId="12" type="Hiragana"/>
  </si>
  <si>
    <t>わいえむしーえーやまてだいほいくえんあるく</t>
  </si>
  <si>
    <t>横浜ルンビニー保育園</t>
    <rPh sb="0" eb="2">
      <t>よこはま</t>
    </rPh>
    <rPh sb="7" eb="10">
      <t>ほいくえん</t>
    </rPh>
    <phoneticPr fontId="12" type="Hiragana"/>
  </si>
  <si>
    <t>よこはまるんびにーほいくえん</t>
  </si>
  <si>
    <t>Gakkenほいくえん二ツ橋</t>
    <rPh sb="11" eb="12">
      <t>ふた</t>
    </rPh>
    <rPh sb="13" eb="14">
      <t>ばし</t>
    </rPh>
    <phoneticPr fontId="12" type="Hiragana"/>
  </si>
  <si>
    <t>がっけんほいくえんふたつばし</t>
  </si>
  <si>
    <t>Gakkenほいくえん矢向</t>
    <rPh sb="11" eb="13">
      <t>やこう</t>
    </rPh>
    <phoneticPr fontId="12" type="Hiragana"/>
  </si>
  <si>
    <t>がっけんほいくえんやこう</t>
  </si>
  <si>
    <t>まなびの森駒岡こども園</t>
  </si>
  <si>
    <t>まなびのもりこまおかこどもえん</t>
  </si>
  <si>
    <t>末吉にこにこ保育園</t>
    <rPh sb="0" eb="2">
      <t>すえよし</t>
    </rPh>
    <rPh sb="6" eb="9">
      <t>ほいくえん</t>
    </rPh>
    <phoneticPr fontId="12" type="Hiragana"/>
  </si>
  <si>
    <t>すえよしにこにこほいくえん</t>
  </si>
  <si>
    <t>エンゼル保育園</t>
    <rPh sb="4" eb="7">
      <t>ほいくえん</t>
    </rPh>
    <phoneticPr fontId="12" type="Hiragana"/>
  </si>
  <si>
    <t>えんぜるほいくえん</t>
  </si>
  <si>
    <t>保育園ばんびーな</t>
    <rPh sb="0" eb="3">
      <t>ほいくえん</t>
    </rPh>
    <phoneticPr fontId="12" type="Hiragana"/>
  </si>
  <si>
    <t>ほいくえんばんびーな</t>
  </si>
  <si>
    <t>アスク上大岡保育園</t>
    <rPh sb="3" eb="6">
      <t>かみおおおか</t>
    </rPh>
    <rPh sb="6" eb="9">
      <t>ほいくえん</t>
    </rPh>
    <phoneticPr fontId="12" type="Hiragana"/>
  </si>
  <si>
    <t>あすくかみおおおかほいくえん</t>
  </si>
  <si>
    <t>港南あひる保育園</t>
    <rPh sb="0" eb="2">
      <t>こうなん</t>
    </rPh>
    <rPh sb="5" eb="8">
      <t>ほいくえん</t>
    </rPh>
    <phoneticPr fontId="12" type="Hiragana"/>
  </si>
  <si>
    <t>こうなんあひるほいくえん</t>
  </si>
  <si>
    <t>かのん保育園</t>
    <rPh sb="3" eb="6">
      <t>ほいくえん</t>
    </rPh>
    <phoneticPr fontId="12" type="Hiragana"/>
  </si>
  <si>
    <t>かのんほいくえん</t>
  </si>
  <si>
    <t>スターチャイルド≪金沢文庫ナーサリー≫</t>
    <rPh sb="9" eb="13">
      <t>かなざわぶんこ</t>
    </rPh>
    <phoneticPr fontId="12" type="Hiragana"/>
  </si>
  <si>
    <t>すたーちゃいるどかなざわぶんこなーさりー</t>
  </si>
  <si>
    <t>まなびの森日吉こども園</t>
  </si>
  <si>
    <t>まなびのもりひよしこどもえん</t>
  </si>
  <si>
    <t>まなびの森鴨居こども園</t>
  </si>
  <si>
    <t>まなびのもりかもいこどもえん</t>
  </si>
  <si>
    <t>まなびの森十日市場こども園</t>
  </si>
  <si>
    <t>まなびのもりとおかいちばこどもえん</t>
  </si>
  <si>
    <t>まなびの森ヴィラ十日市場こども園</t>
  </si>
  <si>
    <t>まなびのもりゔぃらとおかいちばこどもえん</t>
  </si>
  <si>
    <t>まなびの森長津田こども園</t>
  </si>
  <si>
    <t>まなびのもりながつたこどもえん</t>
  </si>
  <si>
    <t>まなびの森中山こども園</t>
  </si>
  <si>
    <t>まなびのもりなかやまこどもえん</t>
  </si>
  <si>
    <t>市が尾こどものいえ保育園</t>
    <rPh sb="0" eb="1">
      <t>いち</t>
    </rPh>
    <rPh sb="2" eb="3">
      <t>お</t>
    </rPh>
    <rPh sb="9" eb="12">
      <t>ほいくえん</t>
    </rPh>
    <phoneticPr fontId="12" type="Hiragana"/>
  </si>
  <si>
    <t>いちがおこどものいえほいくえん</t>
  </si>
  <si>
    <t>なかまちっこじゃんぷ園</t>
    <rPh sb="10" eb="11">
      <t>えん</t>
    </rPh>
    <phoneticPr fontId="12" type="Hiragana"/>
  </si>
  <si>
    <t>なかまちっこじゃんぷえん</t>
  </si>
  <si>
    <t>ちゃいれっく東戸塚駅前保育園</t>
    <rPh sb="6" eb="9">
      <t>ひがしとつか</t>
    </rPh>
    <rPh sb="9" eb="11">
      <t>えきまえ</t>
    </rPh>
    <rPh sb="11" eb="14">
      <t>ほいくえん</t>
    </rPh>
    <phoneticPr fontId="12" type="Hiragana"/>
  </si>
  <si>
    <t>ちゃいれっくひがしとつかえきまえほいくえん</t>
  </si>
  <si>
    <t>ちゃいれっく前田町保育園</t>
    <rPh sb="6" eb="9">
      <t>まえだちょう</t>
    </rPh>
    <rPh sb="9" eb="12">
      <t>ほいくえん</t>
    </rPh>
    <phoneticPr fontId="12" type="Hiragana"/>
  </si>
  <si>
    <t>ちゃいれっくまえだちょうほいくえん</t>
  </si>
  <si>
    <t>まなびの森東戸塚こども園</t>
  </si>
  <si>
    <t>まなびのもりひがしとつかこどもえん</t>
  </si>
  <si>
    <t>ポピンズナーサリースクール片倉町</t>
    <rPh sb="13" eb="16">
      <t>かたくらちょう</t>
    </rPh>
    <phoneticPr fontId="12" type="Hiragana"/>
  </si>
  <si>
    <t>ぽぴんずなーさりーすくーるかたくらちょう</t>
  </si>
  <si>
    <t>ポピンズナーサリースクールみなとみらい</t>
  </si>
  <si>
    <t>ぽぴんずなーさりーすくーるみなとみらい</t>
  </si>
  <si>
    <t>ポピンズナーサリースクール横浜</t>
    <rPh sb="13" eb="15">
      <t>よこはま</t>
    </rPh>
    <phoneticPr fontId="12" type="Hiragana"/>
  </si>
  <si>
    <t>ぽぴんずなーさりーすくーるよこはま</t>
  </si>
  <si>
    <t>善部保育園</t>
    <rPh sb="0" eb="1">
      <t>ぜん</t>
    </rPh>
    <rPh sb="1" eb="2">
      <t>ぶ</t>
    </rPh>
    <rPh sb="2" eb="5">
      <t>ほいくえん</t>
    </rPh>
    <phoneticPr fontId="12" type="Hiragana"/>
  </si>
  <si>
    <t>ぜんぶほいくえん</t>
  </si>
  <si>
    <t>ポピンズナーサリースクール小机</t>
    <rPh sb="13" eb="15">
      <t>こづくえ</t>
    </rPh>
    <phoneticPr fontId="12" type="Hiragana"/>
  </si>
  <si>
    <t>ぽぴんずなーさりーすくーるこづくえ</t>
  </si>
  <si>
    <t>ポピンズナーサリースクール
センター南</t>
  </si>
  <si>
    <t>ぽぴんずなーさりーすくーるせんたーみなみ</t>
  </si>
  <si>
    <t>平沼保育園</t>
    <rPh sb="0" eb="2">
      <t>ひらぬま</t>
    </rPh>
    <rPh sb="2" eb="5">
      <t>ほいくえん</t>
    </rPh>
    <phoneticPr fontId="12" type="Hiragana"/>
  </si>
  <si>
    <t>ひらぬまほいくえん</t>
  </si>
  <si>
    <t>キッズポケット保育園</t>
    <rPh sb="7" eb="10">
      <t>ほいくえん</t>
    </rPh>
    <phoneticPr fontId="12" type="Hiragana"/>
  </si>
  <si>
    <t>きっずぽけっとほいくえん</t>
  </si>
  <si>
    <t>アスク本牧保育園</t>
    <rPh sb="3" eb="5">
      <t>ほんもく</t>
    </rPh>
    <rPh sb="5" eb="8">
      <t>ほいくえん</t>
    </rPh>
    <phoneticPr fontId="12" type="Hiragana"/>
  </si>
  <si>
    <t>あすくほんもくほいくえん</t>
  </si>
  <si>
    <t>アイン弘明寺保育園</t>
    <rPh sb="3" eb="6">
      <t>ぐみょうじ</t>
    </rPh>
    <rPh sb="6" eb="9">
      <t>ほいくえん</t>
    </rPh>
    <phoneticPr fontId="12" type="Hiragana"/>
  </si>
  <si>
    <t>あいんぐみょうじほいくえん</t>
  </si>
  <si>
    <t>クオリスキッズ港南中央保育園</t>
    <rPh sb="7" eb="11">
      <t>こうなんちゅおう</t>
    </rPh>
    <rPh sb="11" eb="14">
      <t>ほいくえん</t>
    </rPh>
    <phoneticPr fontId="12" type="Hiragana"/>
  </si>
  <si>
    <t>くおりすきっずこうなんちゅうおうほいくえん</t>
  </si>
  <si>
    <t>港南台つばさ保育園</t>
    <rPh sb="0" eb="3">
      <t>こうなんだい</t>
    </rPh>
    <rPh sb="6" eb="9">
      <t>ほいくえん</t>
    </rPh>
    <phoneticPr fontId="12" type="Hiragana"/>
  </si>
  <si>
    <t>こうなんだいつばさほいくえん</t>
  </si>
  <si>
    <t>金沢愛児園</t>
    <rPh sb="0" eb="2">
      <t>かなざわ</t>
    </rPh>
    <rPh sb="2" eb="4">
      <t>あいじ</t>
    </rPh>
    <rPh sb="4" eb="5">
      <t>えん</t>
    </rPh>
    <phoneticPr fontId="12" type="Hiragana"/>
  </si>
  <si>
    <t>かなざわあいじえん</t>
  </si>
  <si>
    <t>アスクあざみ野保育園</t>
    <rPh sb="6" eb="7">
      <t>の</t>
    </rPh>
    <rPh sb="7" eb="10">
      <t>ほいくえん</t>
    </rPh>
    <phoneticPr fontId="12" type="Hiragana"/>
  </si>
  <si>
    <t>あすくあざみのほいくえん</t>
  </si>
  <si>
    <t>まなびの森中川こども園</t>
  </si>
  <si>
    <t>まなびのもりなかがわこどもえん</t>
  </si>
  <si>
    <t>くすのき第二保育園</t>
    <rPh sb="4" eb="6">
      <t>だいに</t>
    </rPh>
    <rPh sb="6" eb="9">
      <t>ほいくえん</t>
    </rPh>
    <phoneticPr fontId="12" type="Hiragana"/>
  </si>
  <si>
    <t>くすのきだいにほいくえん</t>
  </si>
  <si>
    <t>瀬谷愛児園</t>
    <rPh sb="0" eb="2">
      <t>せや</t>
    </rPh>
    <rPh sb="2" eb="4">
      <t>あいじ</t>
    </rPh>
    <rPh sb="4" eb="5">
      <t>えん</t>
    </rPh>
    <phoneticPr fontId="12" type="Hiragana"/>
  </si>
  <si>
    <t>せやあいじえん</t>
  </si>
  <si>
    <t>わおわお江ヶ崎保育園</t>
    <rPh sb="4" eb="7">
      <t>えがさき</t>
    </rPh>
    <rPh sb="7" eb="10">
      <t>ほいくえん</t>
    </rPh>
    <phoneticPr fontId="12" type="Hiragana"/>
  </si>
  <si>
    <t>わおわおえがさきほいくえん</t>
  </si>
  <si>
    <t>北寺尾第二むつみ保育園</t>
    <rPh sb="0" eb="1">
      <t>きた</t>
    </rPh>
    <rPh sb="1" eb="3">
      <t>てらお</t>
    </rPh>
    <rPh sb="3" eb="5">
      <t>だいに</t>
    </rPh>
    <rPh sb="8" eb="11">
      <t>ほいくえん</t>
    </rPh>
    <phoneticPr fontId="12" type="Hiragana"/>
  </si>
  <si>
    <t>きたてらおだいにむつみほいくえん</t>
  </si>
  <si>
    <t>ポピンズナーサリースクール鶴見</t>
    <rPh sb="13" eb="15">
      <t>つるみ</t>
    </rPh>
    <phoneticPr fontId="12" type="Hiragana"/>
  </si>
  <si>
    <t>ぽぴんずなーさりーすくーるつるみ</t>
  </si>
  <si>
    <t>ルーチェ保育園鶴見</t>
    <rPh sb="4" eb="7">
      <t>ほいくえん</t>
    </rPh>
    <rPh sb="7" eb="9">
      <t>つるみ</t>
    </rPh>
    <phoneticPr fontId="12" type="Hiragana"/>
  </si>
  <si>
    <t>るーちぇほいくえんつるみ</t>
  </si>
  <si>
    <t>ねむの樹元宮保育園</t>
    <rPh sb="3" eb="4">
      <t>き</t>
    </rPh>
    <rPh sb="4" eb="6">
      <t>もとみや</t>
    </rPh>
    <rPh sb="6" eb="9">
      <t>ほいくえん</t>
    </rPh>
    <phoneticPr fontId="12" type="Hiragana"/>
  </si>
  <si>
    <t>ねむのきもとみやほいくえん</t>
  </si>
  <si>
    <t>Gakkenほいくえん片倉</t>
    <rPh sb="11" eb="13">
      <t>かたくら</t>
    </rPh>
    <phoneticPr fontId="12" type="Hiragana"/>
  </si>
  <si>
    <t>がっけんほいくえんかたくら</t>
  </si>
  <si>
    <t>アイン三枚町保育園</t>
    <rPh sb="3" eb="5">
      <t>さんまい</t>
    </rPh>
    <rPh sb="5" eb="6">
      <t>まち</t>
    </rPh>
    <rPh sb="6" eb="9">
      <t>ほいくえん</t>
    </rPh>
    <phoneticPr fontId="12" type="Hiragana"/>
  </si>
  <si>
    <t>あいんさんまいちょうほいくえん</t>
  </si>
  <si>
    <t>グローバルキッズ新子安保育園</t>
    <rPh sb="8" eb="11">
      <t>しんこやす</t>
    </rPh>
    <rPh sb="11" eb="14">
      <t>ほいくえん</t>
    </rPh>
    <phoneticPr fontId="12" type="Hiragana"/>
  </si>
  <si>
    <t>ぐろーばるきっずしんこやすほいくえん</t>
  </si>
  <si>
    <t>つくし保育園上大岡</t>
    <rPh sb="3" eb="6">
      <t>ほいくえん</t>
    </rPh>
    <rPh sb="6" eb="9">
      <t>かみおおおか</t>
    </rPh>
    <phoneticPr fontId="12" type="Hiragana"/>
  </si>
  <si>
    <t>つくしほいくえんかみおおおか</t>
  </si>
  <si>
    <t>太陽の子港南台保育園</t>
    <rPh sb="0" eb="2">
      <t>たいよう</t>
    </rPh>
    <rPh sb="3" eb="4">
      <t>こ</t>
    </rPh>
    <rPh sb="4" eb="7">
      <t>こうなんだい</t>
    </rPh>
    <rPh sb="7" eb="10">
      <t>ほいくえん</t>
    </rPh>
    <phoneticPr fontId="12" type="Hiragana"/>
  </si>
  <si>
    <t>たいようのここうなんだいほいくえん</t>
  </si>
  <si>
    <t>笹下保育園</t>
    <rPh sb="0" eb="2">
      <t>ささげ</t>
    </rPh>
    <rPh sb="2" eb="5">
      <t>ほいくえん</t>
    </rPh>
    <phoneticPr fontId="12" type="Hiragana"/>
  </si>
  <si>
    <t>ささげほいくえん</t>
  </si>
  <si>
    <t>エルアンジュ保育園</t>
    <rPh sb="6" eb="9">
      <t>ほいくえん</t>
    </rPh>
    <phoneticPr fontId="12" type="Hiragana"/>
  </si>
  <si>
    <t>えるあんじゅほいくえん</t>
  </si>
  <si>
    <t>ひかりの風保育園</t>
    <rPh sb="4" eb="5">
      <t>かぜ</t>
    </rPh>
    <rPh sb="5" eb="8">
      <t>ほいくえん</t>
    </rPh>
    <phoneticPr fontId="12" type="Hiragana"/>
  </si>
  <si>
    <t>ひかりのかぜほいくえん</t>
  </si>
  <si>
    <t>梅の木保育園</t>
    <rPh sb="0" eb="1">
      <t>うめ</t>
    </rPh>
    <rPh sb="2" eb="3">
      <t>き</t>
    </rPh>
    <rPh sb="3" eb="6">
      <t>ほいくえん</t>
    </rPh>
    <phoneticPr fontId="12" type="Hiragana"/>
  </si>
  <si>
    <t>うめのきほいくえん</t>
  </si>
  <si>
    <t>中尾保育園</t>
    <rPh sb="0" eb="2">
      <t>なかお</t>
    </rPh>
    <rPh sb="2" eb="5">
      <t>ほいくえん</t>
    </rPh>
    <phoneticPr fontId="12" type="Hiragana"/>
  </si>
  <si>
    <t>なかおほいくえん</t>
  </si>
  <si>
    <t>アスク新杉田駅前保育園</t>
    <rPh sb="3" eb="7">
      <t>しんすぎたえき</t>
    </rPh>
    <rPh sb="7" eb="8">
      <t>まえ</t>
    </rPh>
    <rPh sb="8" eb="11">
      <t>ほいくえん</t>
    </rPh>
    <phoneticPr fontId="12" type="Hiragana"/>
  </si>
  <si>
    <t>あすくしんすぎたえきまえほいくえん</t>
  </si>
  <si>
    <t>くっくおさんぽ保育園ふとお</t>
    <rPh sb="7" eb="10">
      <t>ほいくえん</t>
    </rPh>
    <phoneticPr fontId="12" type="Hiragana"/>
  </si>
  <si>
    <t>くっくおさんぽほいくえんふとお</t>
  </si>
  <si>
    <t>うみのくに保育園きくな</t>
    <rPh sb="5" eb="8">
      <t>ほいくえん</t>
    </rPh>
    <phoneticPr fontId="12" type="Hiragana"/>
  </si>
  <si>
    <t>うみのくにほいくえんきくな</t>
  </si>
  <si>
    <t>第二尚花愛児園</t>
    <rPh sb="0" eb="2">
      <t>だいに</t>
    </rPh>
    <rPh sb="2" eb="3">
      <t>なお</t>
    </rPh>
    <rPh sb="3" eb="4">
      <t>はな</t>
    </rPh>
    <rPh sb="4" eb="6">
      <t>あいじ</t>
    </rPh>
    <rPh sb="6" eb="7">
      <t>えん</t>
    </rPh>
    <phoneticPr fontId="12" type="Hiragana"/>
  </si>
  <si>
    <t>だいにしょうかあいじえん</t>
  </si>
  <si>
    <t>大豆戸どろんこ保育園</t>
    <rPh sb="0" eb="3">
      <t>まめど</t>
    </rPh>
    <rPh sb="7" eb="10">
      <t>ほいくえん</t>
    </rPh>
    <phoneticPr fontId="12" type="Hiragana"/>
  </si>
  <si>
    <t>まめどどろんこほいくえん</t>
  </si>
  <si>
    <t>パレット保育園・大豆戸</t>
    <rPh sb="4" eb="7">
      <t>ほいくえん</t>
    </rPh>
    <rPh sb="8" eb="11">
      <t>まめど</t>
    </rPh>
    <phoneticPr fontId="12" type="Hiragana"/>
  </si>
  <si>
    <t>ぱれっとほいくえん･まめど</t>
  </si>
  <si>
    <t>スターチャイルド≪中山ナーサリー≫</t>
    <rPh sb="9" eb="11">
      <t>なかやま</t>
    </rPh>
    <phoneticPr fontId="12" type="Hiragana"/>
  </si>
  <si>
    <t>すたーちゃいるどなかやまなーさりー</t>
  </si>
  <si>
    <t>グローバルキッズたまプラーザ保育園</t>
    <rPh sb="14" eb="17">
      <t>ほいくえん</t>
    </rPh>
    <phoneticPr fontId="12" type="Hiragana"/>
  </si>
  <si>
    <t>ぐろーばるきっずたまぷらーざほいくえん</t>
  </si>
  <si>
    <t>美しが丘どろんこ保育園</t>
    <rPh sb="0" eb="1">
      <t>うつく</t>
    </rPh>
    <rPh sb="3" eb="4">
      <t>おか</t>
    </rPh>
    <rPh sb="8" eb="11">
      <t>ほいくえん</t>
    </rPh>
    <phoneticPr fontId="12" type="Hiragana"/>
  </si>
  <si>
    <t>うつくしがおかどろんこほいくえん</t>
  </si>
  <si>
    <t>グローバルキッズ市が尾園</t>
    <rPh sb="8" eb="9">
      <t>いち</t>
    </rPh>
    <rPh sb="10" eb="11">
      <t>お</t>
    </rPh>
    <rPh sb="11" eb="12">
      <t>えん</t>
    </rPh>
    <phoneticPr fontId="12" type="Hiragana"/>
  </si>
  <si>
    <t>ぐろーばるきっずいちがおえん</t>
  </si>
  <si>
    <t>パレット保育園・牛久保西</t>
    <rPh sb="4" eb="7">
      <t>ほいくえん</t>
    </rPh>
    <rPh sb="8" eb="11">
      <t>うしくぼ</t>
    </rPh>
    <rPh sb="11" eb="12">
      <t>にし</t>
    </rPh>
    <phoneticPr fontId="12" type="Hiragana"/>
  </si>
  <si>
    <t>ぱれっとほいくえん･うしくぼにし</t>
  </si>
  <si>
    <t>ブライト保育園横浜佐江戸</t>
    <rPh sb="4" eb="7">
      <t>ほいくえん</t>
    </rPh>
    <rPh sb="7" eb="9">
      <t>よこはま</t>
    </rPh>
    <rPh sb="9" eb="10">
      <t>さ</t>
    </rPh>
    <rPh sb="10" eb="12">
      <t>えど</t>
    </rPh>
    <phoneticPr fontId="12" type="Hiragana"/>
  </si>
  <si>
    <t>ぶらいとほいくえんよこはまさえど</t>
  </si>
  <si>
    <t>キッズフォレ東山田</t>
    <rPh sb="6" eb="7">
      <t>ひがし</t>
    </rPh>
    <rPh sb="7" eb="9">
      <t>やまだ</t>
    </rPh>
    <phoneticPr fontId="12" type="Hiragana"/>
  </si>
  <si>
    <t>きっずふぉれひがしやまた</t>
  </si>
  <si>
    <t>杜ちゃいるど園</t>
    <rPh sb="0" eb="1">
      <t>もり</t>
    </rPh>
    <rPh sb="6" eb="7">
      <t>えん</t>
    </rPh>
    <phoneticPr fontId="12" type="Hiragana"/>
  </si>
  <si>
    <t>もりちゃいるどえん</t>
  </si>
  <si>
    <t>霞台保育園</t>
    <rPh sb="0" eb="2">
      <t>かすみだい</t>
    </rPh>
    <rPh sb="2" eb="5">
      <t>ほいくえん</t>
    </rPh>
    <phoneticPr fontId="12" type="Hiragana"/>
  </si>
  <si>
    <t>かすみだいほいくえん</t>
  </si>
  <si>
    <t>マミーズエンジェル金沢文庫駅前保育園</t>
  </si>
  <si>
    <t>まみーずえんじぇるかなざわぶんこえきまえ</t>
  </si>
  <si>
    <t>ぽれぽれ保育園藤が丘</t>
    <rPh sb="4" eb="7">
      <t>ほいくえん</t>
    </rPh>
    <rPh sb="7" eb="8">
      <t>ふじ</t>
    </rPh>
    <rPh sb="9" eb="10">
      <t>おか</t>
    </rPh>
    <phoneticPr fontId="12" type="Hiragana"/>
  </si>
  <si>
    <t>ぽれぽれほいくえんふじがおか</t>
  </si>
  <si>
    <t>とつかルーテル保育園</t>
    <rPh sb="7" eb="10">
      <t>ほいくえん</t>
    </rPh>
    <phoneticPr fontId="12" type="Hiragana"/>
  </si>
  <si>
    <t>とつかるーてるほいくえん</t>
  </si>
  <si>
    <t>ヨコハマさくら保育園</t>
    <rPh sb="7" eb="10">
      <t>ほいくえん</t>
    </rPh>
    <phoneticPr fontId="12" type="Hiragana"/>
  </si>
  <si>
    <t>よこはまさくらほいくえん</t>
  </si>
  <si>
    <t>浅間幼育園</t>
    <rPh sb="0" eb="2">
      <t>あさま</t>
    </rPh>
    <rPh sb="2" eb="3">
      <t>よう</t>
    </rPh>
    <rPh sb="3" eb="4">
      <t>いく</t>
    </rPh>
    <rPh sb="4" eb="5">
      <t>えん</t>
    </rPh>
    <phoneticPr fontId="12" type="Hiragana"/>
  </si>
  <si>
    <t>せんげんよういくえん</t>
  </si>
  <si>
    <t>ヨコハマきぼう保育園</t>
    <rPh sb="7" eb="10">
      <t>ほいくえん</t>
    </rPh>
    <phoneticPr fontId="12" type="Hiragana"/>
  </si>
  <si>
    <t>よこはまきぼうほいくえん</t>
  </si>
  <si>
    <t>別所保育園</t>
    <rPh sb="0" eb="2">
      <t>べっしょ</t>
    </rPh>
    <rPh sb="2" eb="5">
      <t>ほいくえん</t>
    </rPh>
    <phoneticPr fontId="12" type="Hiragana"/>
  </si>
  <si>
    <t>べっしょほいくえん</t>
  </si>
  <si>
    <t>福澤保育センター</t>
    <rPh sb="0" eb="2">
      <t>ふくざわ</t>
    </rPh>
    <rPh sb="2" eb="4">
      <t>ほいく</t>
    </rPh>
    <phoneticPr fontId="12" type="Hiragana"/>
  </si>
  <si>
    <t>ふくざわほいくせんたー</t>
  </si>
  <si>
    <t>つくし愛児園</t>
    <rPh sb="3" eb="5">
      <t>あいじ</t>
    </rPh>
    <rPh sb="5" eb="6">
      <t>えん</t>
    </rPh>
    <phoneticPr fontId="12" type="Hiragana"/>
  </si>
  <si>
    <t>つくしあいじえん</t>
  </si>
  <si>
    <t>エミールの森ひよこ保育園</t>
    <rPh sb="5" eb="6">
      <t>もり</t>
    </rPh>
    <rPh sb="9" eb="12">
      <t>ほいくえん</t>
    </rPh>
    <phoneticPr fontId="12" type="Hiragana"/>
  </si>
  <si>
    <t>えみーるのもりひよこほいくえん</t>
  </si>
  <si>
    <t>ポプラ第二保育園</t>
    <rPh sb="3" eb="5">
      <t>だいに</t>
    </rPh>
    <rPh sb="5" eb="8">
      <t>ほいくえん</t>
    </rPh>
    <phoneticPr fontId="12" type="Hiragana"/>
  </si>
  <si>
    <t>ぽぷらだいにほいくえん</t>
  </si>
  <si>
    <t>認定こども園捜真幼稚園</t>
    <rPh sb="0" eb="2">
      <t>にんてい</t>
    </rPh>
    <rPh sb="5" eb="6">
      <t>えん</t>
    </rPh>
    <rPh sb="6" eb="8">
      <t>そうしん</t>
    </rPh>
    <rPh sb="8" eb="11">
      <t>ようちえん</t>
    </rPh>
    <phoneticPr fontId="12" type="Hiragana"/>
  </si>
  <si>
    <t>にんていこどもえんそうしんようちえん</t>
  </si>
  <si>
    <t>認定こども園山王台幼稚園</t>
  </si>
  <si>
    <t>にんていこどもえんさんのうだいようちえん</t>
  </si>
  <si>
    <t>関東学院六浦こども園</t>
    <rPh sb="0" eb="2">
      <t>かんとう</t>
    </rPh>
    <rPh sb="2" eb="4">
      <t>がくいん</t>
    </rPh>
    <rPh sb="4" eb="6">
      <t>むつうら</t>
    </rPh>
    <rPh sb="9" eb="10">
      <t>えん</t>
    </rPh>
    <phoneticPr fontId="12" type="Hiragana"/>
  </si>
  <si>
    <t>かんとうがくいんむつうらこどもえん</t>
  </si>
  <si>
    <t>幼保連携型認定こども園いのやま幼稚園・保育園</t>
  </si>
  <si>
    <t>にんていこどもえんいのやまいのやまようちえん</t>
  </si>
  <si>
    <t>認定こども園中野幼稚園中野どんぐり保育園</t>
    <rPh sb="0" eb="2">
      <t>にんてい</t>
    </rPh>
    <rPh sb="5" eb="6">
      <t>えん</t>
    </rPh>
    <rPh sb="6" eb="8">
      <t>なかの</t>
    </rPh>
    <rPh sb="8" eb="11">
      <t>ようちえん</t>
    </rPh>
    <rPh sb="11" eb="13">
      <t>なかの</t>
    </rPh>
    <rPh sb="17" eb="20">
      <t>ほいくえん</t>
    </rPh>
    <phoneticPr fontId="12" type="Hiragana"/>
  </si>
  <si>
    <t>にんていこどもえんなかのようちえんなかのどんく</t>
  </si>
  <si>
    <t>認定こども園ムロノキッズ室の木幼稚園</t>
    <rPh sb="17" eb="18">
      <t>エン</t>
    </rPh>
    <phoneticPr fontId="7"/>
  </si>
  <si>
    <t>にんていこどもえんむろのきっずむろのきようち</t>
  </si>
  <si>
    <t>関東学院のびのびのば園</t>
    <rPh sb="0" eb="2">
      <t>かんとう</t>
    </rPh>
    <rPh sb="2" eb="4">
      <t>がくいん</t>
    </rPh>
    <rPh sb="10" eb="11">
      <t>えん</t>
    </rPh>
    <phoneticPr fontId="12" type="Hiragana"/>
  </si>
  <si>
    <t>かんとうがくいんのびのびのばえん</t>
  </si>
  <si>
    <t>やつはしキッズ　八ッ橋幼稚園</t>
  </si>
  <si>
    <t>にんていこどもえんやつはしきっずやつはしよう</t>
  </si>
  <si>
    <t>あづまの幼稚園・あづまのナーサリー</t>
  </si>
  <si>
    <t>にんていこどもえんあづまのようちえん･あづ</t>
  </si>
  <si>
    <t>認定こども園はらのこ原幼稚園</t>
    <rPh sb="0" eb="2">
      <t>にんてい</t>
    </rPh>
    <rPh sb="5" eb="6">
      <t>えん</t>
    </rPh>
    <rPh sb="10" eb="11">
      <t>はら</t>
    </rPh>
    <rPh sb="11" eb="14">
      <t>ようちえん</t>
    </rPh>
    <phoneticPr fontId="12" type="Hiragana"/>
  </si>
  <si>
    <t>にんていこどもえんはらのこはらようちえん</t>
  </si>
  <si>
    <t>認定こども園三陽幼稚園・三陽保育園</t>
    <rPh sb="0" eb="2">
      <t>にんてい</t>
    </rPh>
    <rPh sb="5" eb="6">
      <t>えん</t>
    </rPh>
    <rPh sb="6" eb="8">
      <t>さんよう</t>
    </rPh>
    <rPh sb="8" eb="11">
      <t>ようちえん</t>
    </rPh>
    <rPh sb="12" eb="14">
      <t>さんよう</t>
    </rPh>
    <rPh sb="14" eb="17">
      <t>ほいくえん</t>
    </rPh>
    <phoneticPr fontId="12" type="Hiragana"/>
  </si>
  <si>
    <t>にんていこどもえんさんようようちえん･さんようほ</t>
  </si>
  <si>
    <t>ゆうゆうのもり幼保園</t>
    <rPh sb="7" eb="9">
      <t>ようほ</t>
    </rPh>
    <rPh sb="9" eb="10">
      <t>えん</t>
    </rPh>
    <phoneticPr fontId="12" type="Hiragana"/>
  </si>
  <si>
    <t>ゆうゆうのもりようほえん</t>
  </si>
  <si>
    <t>認定こども園エクレス</t>
    <rPh sb="0" eb="2">
      <t>にんてい</t>
    </rPh>
    <rPh sb="5" eb="6">
      <t>えん</t>
    </rPh>
    <phoneticPr fontId="12" type="Hiragana"/>
  </si>
  <si>
    <t>にんていこどもえんえくれす</t>
  </si>
  <si>
    <t>飯山幼稚園</t>
    <rPh sb="0" eb="5">
      <t>いいやまようちえん</t>
    </rPh>
    <phoneticPr fontId="12" type="Hiragana"/>
  </si>
  <si>
    <t>いいやまようちえん</t>
  </si>
  <si>
    <t>すみれが丘幼稚園</t>
    <rPh sb="0" eb="8">
      <t>すみれがおかようちえん</t>
    </rPh>
    <phoneticPr fontId="12" type="Hiragana"/>
  </si>
  <si>
    <t>すみれがおかようちえん</t>
  </si>
  <si>
    <t>橘幼稚園</t>
    <rPh sb="0" eb="4">
      <t>たちばなようちえん</t>
    </rPh>
    <phoneticPr fontId="12" type="Hiragana"/>
  </si>
  <si>
    <t>たちばなようちえん</t>
  </si>
  <si>
    <t>矢向幼稚園</t>
    <rPh sb="0" eb="2">
      <t>やこう</t>
    </rPh>
    <rPh sb="2" eb="5">
      <t>ようちえん</t>
    </rPh>
    <phoneticPr fontId="12" type="Hiragana"/>
  </si>
  <si>
    <t>やこうようちえん</t>
  </si>
  <si>
    <t>幸ケ谷幼稚園</t>
    <rPh sb="0" eb="1">
      <t>ゆき</t>
    </rPh>
    <rPh sb="2" eb="3">
      <t>たに</t>
    </rPh>
    <rPh sb="3" eb="6">
      <t>ようちえん</t>
    </rPh>
    <phoneticPr fontId="12" type="Hiragana"/>
  </si>
  <si>
    <t>こうがやようちえん</t>
  </si>
  <si>
    <t>白幡幼稚園</t>
    <rPh sb="0" eb="2">
      <t>しらはた</t>
    </rPh>
    <rPh sb="2" eb="5">
      <t>ようちえん</t>
    </rPh>
    <phoneticPr fontId="12" type="Hiragana"/>
  </si>
  <si>
    <t>しらはたようちえん</t>
  </si>
  <si>
    <t>三ツ沢幼稚園</t>
    <rPh sb="0" eb="1">
      <t>み</t>
    </rPh>
    <rPh sb="2" eb="3">
      <t>ざわ</t>
    </rPh>
    <rPh sb="3" eb="6">
      <t>ようちえん</t>
    </rPh>
    <phoneticPr fontId="12" type="Hiragana"/>
  </si>
  <si>
    <t>みつざわようちえん</t>
  </si>
  <si>
    <t>横浜孝道幼稚園</t>
    <rPh sb="0" eb="2">
      <t>よこはま</t>
    </rPh>
    <rPh sb="2" eb="4">
      <t>たかみち</t>
    </rPh>
    <rPh sb="4" eb="7">
      <t>ようちえん</t>
    </rPh>
    <phoneticPr fontId="12" type="Hiragana"/>
  </si>
  <si>
    <t>よこはまこうどうようちえん</t>
  </si>
  <si>
    <t>幼稚園</t>
    <rPh sb="0" eb="3">
      <t>ヨウチエン</t>
    </rPh>
    <phoneticPr fontId="5"/>
  </si>
  <si>
    <t>西区</t>
    <rPh sb="0" eb="2">
      <t>ニシク</t>
    </rPh>
    <phoneticPr fontId="5"/>
  </si>
  <si>
    <t>ばらの幼稚園</t>
    <rPh sb="3" eb="6">
      <t>ようちえん</t>
    </rPh>
    <phoneticPr fontId="12" type="Hiragana"/>
  </si>
  <si>
    <t>ばらのようちえん</t>
  </si>
  <si>
    <t>横浜愛隣幼稚園</t>
    <rPh sb="0" eb="2">
      <t>よこはま</t>
    </rPh>
    <rPh sb="2" eb="3">
      <t>あい</t>
    </rPh>
    <rPh sb="3" eb="4">
      <t>となり</t>
    </rPh>
    <rPh sb="4" eb="7">
      <t>ようちえん</t>
    </rPh>
    <phoneticPr fontId="12" type="Hiragana"/>
  </si>
  <si>
    <t>よこはまあいりんようちえん</t>
  </si>
  <si>
    <t>学校法人マーヤ学園アソカ幼稚園</t>
    <rPh sb="0" eb="2">
      <t>がっこう</t>
    </rPh>
    <rPh sb="2" eb="4">
      <t>ほうじん</t>
    </rPh>
    <rPh sb="7" eb="9">
      <t>がくえん</t>
    </rPh>
    <rPh sb="12" eb="15">
      <t>ようちえん</t>
    </rPh>
    <phoneticPr fontId="12" type="Hiragana"/>
  </si>
  <si>
    <t>がっこうほうじんまーやがくえんあそかようちえ</t>
  </si>
  <si>
    <t>早苗幼稚園</t>
    <rPh sb="0" eb="2">
      <t>さなえ</t>
    </rPh>
    <rPh sb="2" eb="5">
      <t>ようちえん</t>
    </rPh>
    <phoneticPr fontId="12" type="Hiragana"/>
  </si>
  <si>
    <t>さなえようちえん</t>
  </si>
  <si>
    <t>本牧めぐみ幼稚園</t>
    <rPh sb="0" eb="2">
      <t>ほんもく</t>
    </rPh>
    <rPh sb="5" eb="8">
      <t>ようちえん</t>
    </rPh>
    <phoneticPr fontId="12" type="Hiragana"/>
  </si>
  <si>
    <t>ほんもくめぐみようちえん</t>
  </si>
  <si>
    <t>和光幼稚園</t>
    <rPh sb="0" eb="2">
      <t>わこう</t>
    </rPh>
    <rPh sb="2" eb="5">
      <t>ようちえん</t>
    </rPh>
    <phoneticPr fontId="12" type="Hiragana"/>
  </si>
  <si>
    <t>わこうようちえん</t>
  </si>
  <si>
    <t>認定こども園峯岡幼稚園</t>
    <rPh sb="0" eb="2">
      <t>にんてい</t>
    </rPh>
    <rPh sb="5" eb="6">
      <t>えん</t>
    </rPh>
    <rPh sb="6" eb="7">
      <t>みね</t>
    </rPh>
    <rPh sb="7" eb="8">
      <t>おか</t>
    </rPh>
    <rPh sb="8" eb="11">
      <t>ようちえん</t>
    </rPh>
    <phoneticPr fontId="12" type="Hiragana"/>
  </si>
  <si>
    <t>にんていこどもえんみねおかようちえん</t>
  </si>
  <si>
    <t>八幡橋幼稚園</t>
    <rPh sb="0" eb="2">
      <t>やわた</t>
    </rPh>
    <rPh sb="2" eb="3">
      <t>ばし</t>
    </rPh>
    <rPh sb="3" eb="6">
      <t>ようちえん</t>
    </rPh>
    <phoneticPr fontId="12" type="Hiragana"/>
  </si>
  <si>
    <t>やはたばしようちえん</t>
  </si>
  <si>
    <t>あけぼの幼稚園</t>
    <rPh sb="4" eb="7">
      <t>ようちえん</t>
    </rPh>
    <phoneticPr fontId="12" type="Hiragana"/>
  </si>
  <si>
    <t>あけぼのようちえん</t>
  </si>
  <si>
    <t>あさひな幼稚園</t>
    <rPh sb="4" eb="7">
      <t>ようちえん</t>
    </rPh>
    <phoneticPr fontId="12" type="Hiragana"/>
  </si>
  <si>
    <t>あさひなようちえん</t>
  </si>
  <si>
    <t>光輪幼稚園</t>
    <rPh sb="0" eb="1">
      <t>ひかり</t>
    </rPh>
    <rPh sb="1" eb="2">
      <t>わ</t>
    </rPh>
    <rPh sb="2" eb="5">
      <t>ようちえん</t>
    </rPh>
    <phoneticPr fontId="12" type="Hiragana"/>
  </si>
  <si>
    <t>こうりんようちえん</t>
  </si>
  <si>
    <t>こすもす幼稚園</t>
    <rPh sb="4" eb="7">
      <t>ようちえん</t>
    </rPh>
    <phoneticPr fontId="12" type="Hiragana"/>
  </si>
  <si>
    <t>こすもすようちえん</t>
  </si>
  <si>
    <t>金沢大道幼稚園</t>
    <rPh sb="0" eb="2">
      <t>かなざわ</t>
    </rPh>
    <rPh sb="2" eb="4">
      <t>おおみち</t>
    </rPh>
    <rPh sb="4" eb="7">
      <t>ようちえん</t>
    </rPh>
    <phoneticPr fontId="12" type="Hiragana"/>
  </si>
  <si>
    <t>かなざわだいどうようちえん</t>
  </si>
  <si>
    <t>大倉山アソカ幼稚園</t>
    <rPh sb="0" eb="3">
      <t>おおくらやま</t>
    </rPh>
    <rPh sb="6" eb="9">
      <t>ようちえん</t>
    </rPh>
    <phoneticPr fontId="12" type="Hiragana"/>
  </si>
  <si>
    <t>おおくらやまあそかようちえん</t>
  </si>
  <si>
    <t>桂幼稚園</t>
    <rPh sb="0" eb="1">
      <t>かつら</t>
    </rPh>
    <rPh sb="1" eb="4">
      <t>ようちえん</t>
    </rPh>
    <phoneticPr fontId="12" type="Hiragana"/>
  </si>
  <si>
    <t>かつらようちえん</t>
  </si>
  <si>
    <t>光明幼稚園</t>
    <rPh sb="0" eb="2">
      <t>こうみょう</t>
    </rPh>
    <rPh sb="2" eb="5">
      <t>ようちえん</t>
    </rPh>
    <phoneticPr fontId="12" type="Hiragana"/>
  </si>
  <si>
    <t>こうみょうようちえん</t>
  </si>
  <si>
    <t>小机幼稚園</t>
    <rPh sb="0" eb="1">
      <t>しょう</t>
    </rPh>
    <rPh sb="1" eb="2">
      <t>つくえ</t>
    </rPh>
    <rPh sb="2" eb="5">
      <t>ようちえん</t>
    </rPh>
    <phoneticPr fontId="12" type="Hiragana"/>
  </si>
  <si>
    <t>こづくえようちえん</t>
  </si>
  <si>
    <t>認定こども園（幼稚園型）</t>
    <rPh sb="0" eb="2">
      <t>ニンテイ</t>
    </rPh>
    <rPh sb="5" eb="6">
      <t>エン</t>
    </rPh>
    <rPh sb="7" eb="10">
      <t>ヨウチエン</t>
    </rPh>
    <rPh sb="10" eb="11">
      <t>ガタ</t>
    </rPh>
    <phoneticPr fontId="5"/>
  </si>
  <si>
    <t>港北区</t>
    <rPh sb="0" eb="3">
      <t>コウホクク</t>
    </rPh>
    <phoneticPr fontId="5"/>
  </si>
  <si>
    <t>認定こども園高木学園附属幼稚園</t>
    <rPh sb="0" eb="2">
      <t>にんてい</t>
    </rPh>
    <rPh sb="5" eb="6">
      <t>えん</t>
    </rPh>
    <rPh sb="6" eb="15">
      <t>たかぎがくえんふぞくようちえん</t>
    </rPh>
    <phoneticPr fontId="12" type="Hiragana"/>
  </si>
  <si>
    <t>にんていこどもえんたかぎがくえんふぞくようちえん</t>
  </si>
  <si>
    <t>樽町白梅幼稚園</t>
    <rPh sb="0" eb="1">
      <t>たる</t>
    </rPh>
    <rPh sb="1" eb="2">
      <t>まち</t>
    </rPh>
    <rPh sb="2" eb="4">
      <t>はくばい</t>
    </rPh>
    <rPh sb="4" eb="7">
      <t>ようちえん</t>
    </rPh>
    <phoneticPr fontId="12" type="Hiragana"/>
  </si>
  <si>
    <t>たるまちしらうめようちえん</t>
  </si>
  <si>
    <t>長福寺幼稚園</t>
    <rPh sb="0" eb="3">
      <t>ちょうふくじ</t>
    </rPh>
    <rPh sb="3" eb="6">
      <t>ようちえん</t>
    </rPh>
    <phoneticPr fontId="12" type="Hiragana"/>
  </si>
  <si>
    <t>ちょうふくじようちえん</t>
  </si>
  <si>
    <t>長福寺第二幼稚園</t>
    <rPh sb="0" eb="3">
      <t>ちょうふくじ</t>
    </rPh>
    <rPh sb="3" eb="5">
      <t>だいに</t>
    </rPh>
    <rPh sb="5" eb="8">
      <t>ようちえん</t>
    </rPh>
    <phoneticPr fontId="12" type="Hiragana"/>
  </si>
  <si>
    <t>ちょうふくじだいにようちえん</t>
  </si>
  <si>
    <t>チロル幼稚園</t>
    <rPh sb="3" eb="6">
      <t>ようちえん</t>
    </rPh>
    <phoneticPr fontId="12" type="Hiragana"/>
  </si>
  <si>
    <t>ちろるようちえん</t>
  </si>
  <si>
    <t>綱島幼稚園</t>
    <rPh sb="0" eb="2">
      <t>つなしま</t>
    </rPh>
    <rPh sb="2" eb="5">
      <t>ようちえん</t>
    </rPh>
    <phoneticPr fontId="12" type="Hiragana"/>
  </si>
  <si>
    <t>つなしまようちえん</t>
  </si>
  <si>
    <t>日吉台光幼稚園</t>
    <rPh sb="0" eb="3">
      <t>ひよしだい</t>
    </rPh>
    <rPh sb="3" eb="4">
      <t>ひかり</t>
    </rPh>
    <rPh sb="4" eb="7">
      <t>ようちえん</t>
    </rPh>
    <phoneticPr fontId="12" type="Hiragana"/>
  </si>
  <si>
    <t>ひよしだいひかりようちえん</t>
  </si>
  <si>
    <t>プリンス幼稚園</t>
    <rPh sb="4" eb="7">
      <t>ようちえん</t>
    </rPh>
    <phoneticPr fontId="12" type="Hiragana"/>
  </si>
  <si>
    <t>ぷりんすようちえん</t>
  </si>
  <si>
    <t>戸塚区</t>
    <rPh sb="0" eb="3">
      <t>トツカク</t>
    </rPh>
    <phoneticPr fontId="5"/>
  </si>
  <si>
    <t>認定こども園しらかば幼稚園</t>
    <rPh sb="0" eb="2">
      <t>にんてい</t>
    </rPh>
    <rPh sb="5" eb="6">
      <t>えん</t>
    </rPh>
    <rPh sb="10" eb="13">
      <t>ようちえん</t>
    </rPh>
    <phoneticPr fontId="12" type="Hiragana"/>
  </si>
  <si>
    <t>にんていこどもえんしらかばようちえん</t>
  </si>
  <si>
    <t>戸塚幼稚園</t>
    <rPh sb="0" eb="2">
      <t>とつか</t>
    </rPh>
    <rPh sb="2" eb="5">
      <t>ようちえん</t>
    </rPh>
    <phoneticPr fontId="12" type="Hiragana"/>
  </si>
  <si>
    <t>とつかようちえん</t>
  </si>
  <si>
    <t>戸塚第二幼稚園</t>
    <rPh sb="0" eb="2">
      <t>とつか</t>
    </rPh>
    <rPh sb="2" eb="4">
      <t>だいに</t>
    </rPh>
    <rPh sb="4" eb="7">
      <t>ようちえん</t>
    </rPh>
    <phoneticPr fontId="12" type="Hiragana"/>
  </si>
  <si>
    <t>とつかだいにようちえん</t>
  </si>
  <si>
    <t>戸塚ルーテル教会附属幼稚園</t>
    <rPh sb="0" eb="2">
      <t>とつか</t>
    </rPh>
    <rPh sb="6" eb="8">
      <t>きょうかい</t>
    </rPh>
    <rPh sb="8" eb="10">
      <t>ふぞく</t>
    </rPh>
    <rPh sb="10" eb="13">
      <t>ようちえん</t>
    </rPh>
    <phoneticPr fontId="12" type="Hiragana"/>
  </si>
  <si>
    <t>とつかるーてるきょうかいふぞくようちえん</t>
  </si>
  <si>
    <t>舞岡幼稚園</t>
    <rPh sb="0" eb="2">
      <t>まいおか</t>
    </rPh>
    <rPh sb="2" eb="5">
      <t>ようちえん</t>
    </rPh>
    <phoneticPr fontId="12" type="Hiragana"/>
  </si>
  <si>
    <t>まいおかようちえん</t>
  </si>
  <si>
    <t>幼保連携型認定こども園南幼稚園</t>
    <rPh sb="0" eb="2">
      <t>ようほ</t>
    </rPh>
    <rPh sb="2" eb="5">
      <t>れんけいがた</t>
    </rPh>
    <rPh sb="5" eb="7">
      <t>にんてい</t>
    </rPh>
    <rPh sb="10" eb="11">
      <t>えん</t>
    </rPh>
    <rPh sb="11" eb="12">
      <t>みなみ</t>
    </rPh>
    <rPh sb="12" eb="15">
      <t>ようちえん</t>
    </rPh>
    <phoneticPr fontId="12" type="Hiragana"/>
  </si>
  <si>
    <t>ようほれんけいがたにんていこどもえんみなみよ</t>
  </si>
  <si>
    <t>港南区</t>
    <rPh sb="0" eb="3">
      <t>コウナンク</t>
    </rPh>
    <phoneticPr fontId="5"/>
  </si>
  <si>
    <t>春日野幼稚園</t>
    <rPh sb="0" eb="3">
      <t>かすがの</t>
    </rPh>
    <rPh sb="3" eb="6">
      <t>ようちえん</t>
    </rPh>
    <phoneticPr fontId="12" type="Hiragana"/>
  </si>
  <si>
    <t>かすがのようちえん</t>
  </si>
  <si>
    <t>かもめ幼稚園</t>
    <rPh sb="3" eb="6">
      <t>ようちえん</t>
    </rPh>
    <phoneticPr fontId="12" type="Hiragana"/>
  </si>
  <si>
    <t>かもめようちえん</t>
  </si>
  <si>
    <t>港南台幼稚園</t>
    <rPh sb="0" eb="3">
      <t>こうなんだい</t>
    </rPh>
    <rPh sb="3" eb="6">
      <t>ようちえん</t>
    </rPh>
    <phoneticPr fontId="12" type="Hiragana"/>
  </si>
  <si>
    <t>こうなんだいようちえん</t>
  </si>
  <si>
    <t>宝島幼稚園</t>
    <rPh sb="0" eb="2">
      <t>たからじま</t>
    </rPh>
    <rPh sb="2" eb="5">
      <t>ようちえん</t>
    </rPh>
    <phoneticPr fontId="12" type="Hiragana"/>
  </si>
  <si>
    <t>たからじまようちえん</t>
  </si>
  <si>
    <t>認定こども園竹の子幼稚園</t>
    <rPh sb="0" eb="2">
      <t>にんてい</t>
    </rPh>
    <rPh sb="5" eb="6">
      <t>えん</t>
    </rPh>
    <rPh sb="6" eb="7">
      <t>たけ</t>
    </rPh>
    <rPh sb="8" eb="9">
      <t>こ</t>
    </rPh>
    <rPh sb="9" eb="12">
      <t>ようちえん</t>
    </rPh>
    <phoneticPr fontId="12" type="Hiragana"/>
  </si>
  <si>
    <t>にんていこどもえんたけのこようちえん</t>
  </si>
  <si>
    <t>永野幼稚園</t>
    <rPh sb="0" eb="2">
      <t>ながの</t>
    </rPh>
    <rPh sb="2" eb="5">
      <t>ようちえん</t>
    </rPh>
    <phoneticPr fontId="12" type="Hiragana"/>
  </si>
  <si>
    <t>ながのようちえん</t>
  </si>
  <si>
    <t>認定こども園日野幼稚園</t>
    <rPh sb="0" eb="2">
      <t>にんてい</t>
    </rPh>
    <rPh sb="5" eb="6">
      <t>えん</t>
    </rPh>
    <rPh sb="6" eb="8">
      <t>ひの</t>
    </rPh>
    <rPh sb="8" eb="11">
      <t>ようちえん</t>
    </rPh>
    <phoneticPr fontId="12" type="Hiragana"/>
  </si>
  <si>
    <t>にんていこどもえんひのようちえん</t>
  </si>
  <si>
    <t>旭区</t>
    <rPh sb="0" eb="2">
      <t>アサヒク</t>
    </rPh>
    <phoneticPr fontId="5"/>
  </si>
  <si>
    <t>柏幼稚園</t>
    <rPh sb="0" eb="1">
      <t>かしわ</t>
    </rPh>
    <rPh sb="1" eb="4">
      <t>ようちえん</t>
    </rPh>
    <phoneticPr fontId="12" type="Hiragana"/>
  </si>
  <si>
    <t>かしわようちえん</t>
  </si>
  <si>
    <t>上白根幼稚園</t>
    <rPh sb="0" eb="1">
      <t>うえ</t>
    </rPh>
    <rPh sb="1" eb="3">
      <t>しらね</t>
    </rPh>
    <rPh sb="3" eb="6">
      <t>ようちえん</t>
    </rPh>
    <phoneticPr fontId="12" type="Hiragana"/>
  </si>
  <si>
    <t>かみしらねようちえん</t>
  </si>
  <si>
    <t>左近山幼稚園</t>
    <rPh sb="0" eb="3">
      <t>さこんやま</t>
    </rPh>
    <rPh sb="3" eb="6">
      <t>ようちえん</t>
    </rPh>
    <phoneticPr fontId="12" type="Hiragana"/>
  </si>
  <si>
    <t>さこんやまようちえん</t>
  </si>
  <si>
    <t>白根幼稚園</t>
    <rPh sb="0" eb="2">
      <t>しらね</t>
    </rPh>
    <rPh sb="2" eb="5">
      <t>ようちえん</t>
    </rPh>
    <phoneticPr fontId="12" type="Hiragana"/>
  </si>
  <si>
    <t>しらねようちえん</t>
  </si>
  <si>
    <t>つくの幼稚園</t>
    <rPh sb="3" eb="6">
      <t>ようちえん</t>
    </rPh>
    <phoneticPr fontId="12" type="Hiragana"/>
  </si>
  <si>
    <t>つくのようしへん</t>
  </si>
  <si>
    <t>四季の森幼稚園</t>
    <rPh sb="0" eb="2">
      <t>しき</t>
    </rPh>
    <rPh sb="3" eb="4">
      <t>もり</t>
    </rPh>
    <rPh sb="4" eb="7">
      <t>ようちえん</t>
    </rPh>
    <phoneticPr fontId="12" type="Hiragana"/>
  </si>
  <si>
    <t>しきのもりようちえん</t>
  </si>
  <si>
    <t>認定こども園二俣川幼稚園</t>
    <rPh sb="0" eb="2">
      <t>にんてい</t>
    </rPh>
    <rPh sb="5" eb="6">
      <t>えん</t>
    </rPh>
    <rPh sb="6" eb="9">
      <t>ふたまたがわ</t>
    </rPh>
    <rPh sb="9" eb="12">
      <t>ようちえん</t>
    </rPh>
    <phoneticPr fontId="12" type="Hiragana"/>
  </si>
  <si>
    <t>にんていこどもえんふたまたがわようちえん</t>
  </si>
  <si>
    <t>プレスク－ル若葉幼稚園</t>
    <rPh sb="6" eb="8">
      <t>わかば</t>
    </rPh>
    <rPh sb="8" eb="11">
      <t>ようちえん</t>
    </rPh>
    <phoneticPr fontId="12" type="Hiragana"/>
  </si>
  <si>
    <t>ぷれすく－るわかばようちえん</t>
  </si>
  <si>
    <t>本宿幼稚園</t>
    <rPh sb="0" eb="2">
      <t>もとじゅく</t>
    </rPh>
    <rPh sb="2" eb="5">
      <t>ようちえん</t>
    </rPh>
    <phoneticPr fontId="12" type="Hiragana"/>
  </si>
  <si>
    <t>ほんじゅくようちえん</t>
  </si>
  <si>
    <t>まきが原幼稚園</t>
    <rPh sb="3" eb="4">
      <t>はら</t>
    </rPh>
    <rPh sb="4" eb="7">
      <t>ようちえん</t>
    </rPh>
    <phoneticPr fontId="12" type="Hiragana"/>
  </si>
  <si>
    <t>まきがはらようちえん</t>
  </si>
  <si>
    <t>横浜昭和幼稚園</t>
    <rPh sb="0" eb="2">
      <t>よこはま</t>
    </rPh>
    <rPh sb="2" eb="4">
      <t>しょうわ</t>
    </rPh>
    <rPh sb="4" eb="7">
      <t>ようちえん</t>
    </rPh>
    <phoneticPr fontId="12" type="Hiragana"/>
  </si>
  <si>
    <t>よこはましょうわようちえん</t>
  </si>
  <si>
    <t>東幼稚園</t>
    <rPh sb="0" eb="1">
      <t>ひがし</t>
    </rPh>
    <rPh sb="1" eb="4">
      <t>ようちえん</t>
    </rPh>
    <phoneticPr fontId="12" type="Hiragana"/>
  </si>
  <si>
    <t>あずまようちえん</t>
  </si>
  <si>
    <t>黒滝幼稚園</t>
    <rPh sb="0" eb="2">
      <t>くろたき</t>
    </rPh>
    <rPh sb="2" eb="5">
      <t>ようちえん</t>
    </rPh>
    <phoneticPr fontId="12" type="Hiragana"/>
  </si>
  <si>
    <t>くろたきようちえん</t>
  </si>
  <si>
    <t>中山幼稚園</t>
    <rPh sb="0" eb="2">
      <t>なかやま</t>
    </rPh>
    <rPh sb="2" eb="5">
      <t>ようちえん</t>
    </rPh>
    <phoneticPr fontId="12" type="Hiragana"/>
  </si>
  <si>
    <t>なかやまようちえん</t>
  </si>
  <si>
    <t>八朔幼稚園</t>
    <rPh sb="0" eb="2">
      <t>はっさく</t>
    </rPh>
    <rPh sb="2" eb="5">
      <t>ようちえん</t>
    </rPh>
    <phoneticPr fontId="12" type="Hiragana"/>
  </si>
  <si>
    <t>はっさくうようちえん</t>
  </si>
  <si>
    <t>むつみ幼稚園</t>
    <rPh sb="3" eb="6">
      <t>ようちえん</t>
    </rPh>
    <phoneticPr fontId="12" type="Hiragana"/>
  </si>
  <si>
    <t>むつみようちえん</t>
  </si>
  <si>
    <t>認定こども園横浜あすか幼稚園</t>
    <rPh sb="0" eb="2">
      <t>にんてい</t>
    </rPh>
    <rPh sb="5" eb="6">
      <t>えん</t>
    </rPh>
    <rPh sb="6" eb="8">
      <t>よこはま</t>
    </rPh>
    <rPh sb="11" eb="14">
      <t>ようちえん</t>
    </rPh>
    <phoneticPr fontId="12" type="Hiragana"/>
  </si>
  <si>
    <t>にんていこどもえんよこはまあすかようちえん</t>
  </si>
  <si>
    <t>認定こども園横浜マドカ幼稚園</t>
    <rPh sb="0" eb="2">
      <t>にんてい</t>
    </rPh>
    <rPh sb="5" eb="6">
      <t>えん</t>
    </rPh>
    <rPh sb="6" eb="8">
      <t>よこはま</t>
    </rPh>
    <rPh sb="11" eb="14">
      <t>ようちえん</t>
    </rPh>
    <phoneticPr fontId="12" type="Hiragana"/>
  </si>
  <si>
    <t>にんていこどもえんよこはままどかようちえん</t>
  </si>
  <si>
    <t>瀬谷区</t>
    <rPh sb="0" eb="3">
      <t>セヤク</t>
    </rPh>
    <phoneticPr fontId="5"/>
  </si>
  <si>
    <t>瀬谷幼稚園</t>
    <rPh sb="0" eb="2">
      <t>せや</t>
    </rPh>
    <rPh sb="2" eb="5">
      <t>ようちえん</t>
    </rPh>
    <phoneticPr fontId="12" type="Hiragana"/>
  </si>
  <si>
    <t>せやようちえん</t>
  </si>
  <si>
    <t>三ツ境幼稚園</t>
    <rPh sb="0" eb="1">
      <t>み</t>
    </rPh>
    <rPh sb="2" eb="3">
      <t>きょう</t>
    </rPh>
    <rPh sb="3" eb="6">
      <t>ようちえん</t>
    </rPh>
    <phoneticPr fontId="12" type="Hiragana"/>
  </si>
  <si>
    <t>みつきょうようちえん</t>
  </si>
  <si>
    <t>横浜さがみ幼稚園</t>
    <rPh sb="0" eb="2">
      <t>よこはま</t>
    </rPh>
    <rPh sb="5" eb="8">
      <t>ようちえん</t>
    </rPh>
    <phoneticPr fontId="12" type="Hiragana"/>
  </si>
  <si>
    <t>よこはまさがみようちえん</t>
  </si>
  <si>
    <t>飯島幼稚園</t>
    <rPh sb="0" eb="2">
      <t>いいじま</t>
    </rPh>
    <rPh sb="2" eb="5">
      <t>ようちえん</t>
    </rPh>
    <phoneticPr fontId="12" type="Hiragana"/>
  </si>
  <si>
    <t>いいじまようちえん</t>
  </si>
  <si>
    <t>小菅ケ谷幼稚園</t>
    <rPh sb="0" eb="2">
      <t>こすが</t>
    </rPh>
    <rPh sb="3" eb="4">
      <t>たに</t>
    </rPh>
    <rPh sb="4" eb="7">
      <t>ようちえん</t>
    </rPh>
    <phoneticPr fontId="12" type="Hiragana"/>
  </si>
  <si>
    <t>こすがやようちえん</t>
  </si>
  <si>
    <t>新大船幼稚園</t>
    <rPh sb="0" eb="1">
      <t>しん</t>
    </rPh>
    <rPh sb="1" eb="3">
      <t>おおぶね</t>
    </rPh>
    <rPh sb="3" eb="6">
      <t>ようちえん</t>
    </rPh>
    <phoneticPr fontId="12" type="Hiragana"/>
  </si>
  <si>
    <t>しんおおふなようちえん</t>
  </si>
  <si>
    <t>静心幼稚園</t>
    <rPh sb="0" eb="1">
      <t>せい</t>
    </rPh>
    <rPh sb="1" eb="2">
      <t>こころ</t>
    </rPh>
    <rPh sb="2" eb="5">
      <t>ようちえん</t>
    </rPh>
    <phoneticPr fontId="12" type="Hiragana"/>
  </si>
  <si>
    <t>せいしんようちえん</t>
  </si>
  <si>
    <t>いしかわ幼稚園</t>
    <rPh sb="4" eb="7">
      <t>ようちえん</t>
    </rPh>
    <phoneticPr fontId="12" type="Hiragana"/>
  </si>
  <si>
    <t>いしかわようちえん</t>
  </si>
  <si>
    <t>泉区</t>
    <rPh sb="0" eb="2">
      <t>イズミク</t>
    </rPh>
    <phoneticPr fontId="5"/>
  </si>
  <si>
    <t>英明幼稚園</t>
    <rPh sb="0" eb="2">
      <t>えいめい</t>
    </rPh>
    <rPh sb="2" eb="5">
      <t>ようちえん</t>
    </rPh>
    <phoneticPr fontId="12" type="Hiragana"/>
  </si>
  <si>
    <t>えいめいようちえん</t>
  </si>
  <si>
    <t>平和幼稚園</t>
    <rPh sb="0" eb="2">
      <t>へいわ</t>
    </rPh>
    <rPh sb="2" eb="5">
      <t>ようちえん</t>
    </rPh>
    <phoneticPr fontId="12" type="Hiragana"/>
  </si>
  <si>
    <t>へいわようちえん</t>
  </si>
  <si>
    <t>青葉区</t>
    <rPh sb="0" eb="3">
      <t>アオバク</t>
    </rPh>
    <phoneticPr fontId="5"/>
  </si>
  <si>
    <t>愛和幼稚園</t>
    <rPh sb="0" eb="1">
      <t>あい</t>
    </rPh>
    <rPh sb="1" eb="2">
      <t>わ</t>
    </rPh>
    <rPh sb="2" eb="5">
      <t>ようちえん</t>
    </rPh>
    <phoneticPr fontId="12" type="Hiragana"/>
  </si>
  <si>
    <t>あいわようちえん</t>
  </si>
  <si>
    <t>愛和太陽幼稚園</t>
    <rPh sb="0" eb="1">
      <t>あい</t>
    </rPh>
    <rPh sb="1" eb="2">
      <t>わ</t>
    </rPh>
    <rPh sb="2" eb="4">
      <t>たいよう</t>
    </rPh>
    <rPh sb="4" eb="7">
      <t>ようちえん</t>
    </rPh>
    <phoneticPr fontId="12" type="Hiragana"/>
  </si>
  <si>
    <t>あいわたいようようちえん</t>
  </si>
  <si>
    <t>市ヶ尾幼稚園</t>
    <rPh sb="0" eb="3">
      <t>いちがお</t>
    </rPh>
    <rPh sb="3" eb="6">
      <t>ようちえん</t>
    </rPh>
    <phoneticPr fontId="12" type="Hiragana"/>
  </si>
  <si>
    <t>いちがおようちえん</t>
  </si>
  <si>
    <t>田園江田幼稚園</t>
    <rPh sb="0" eb="2">
      <t>でんえん</t>
    </rPh>
    <rPh sb="2" eb="4">
      <t>えだ</t>
    </rPh>
    <rPh sb="4" eb="7">
      <t>ようちえん</t>
    </rPh>
    <phoneticPr fontId="12" type="Hiragana"/>
  </si>
  <si>
    <t>でんえんえだようちえん</t>
  </si>
  <si>
    <t>認定こども園ナザレ幼稚園</t>
    <rPh sb="0" eb="2">
      <t>にんてい</t>
    </rPh>
    <rPh sb="5" eb="6">
      <t>えん</t>
    </rPh>
    <rPh sb="9" eb="12">
      <t>ようちえん</t>
    </rPh>
    <phoneticPr fontId="12" type="Hiragana"/>
  </si>
  <si>
    <t>にんていこどもえんなざれようちえん</t>
  </si>
  <si>
    <t>奈良幼稚園</t>
    <rPh sb="0" eb="2">
      <t>なら</t>
    </rPh>
    <rPh sb="2" eb="5">
      <t>ようちえん</t>
    </rPh>
    <phoneticPr fontId="12" type="Hiragana"/>
  </si>
  <si>
    <t>ならようちえん</t>
  </si>
  <si>
    <t>藤が丘幼稚園</t>
    <rPh sb="0" eb="1">
      <t>ふじ</t>
    </rPh>
    <rPh sb="2" eb="3">
      <t>おか</t>
    </rPh>
    <rPh sb="3" eb="6">
      <t>ようちえん</t>
    </rPh>
    <phoneticPr fontId="12" type="Hiragana"/>
  </si>
  <si>
    <t>ふじがおかようちえん</t>
  </si>
  <si>
    <t>港北幼稚園</t>
    <rPh sb="0" eb="2">
      <t>こうほく</t>
    </rPh>
    <rPh sb="2" eb="5">
      <t>ようちえん</t>
    </rPh>
    <phoneticPr fontId="12" type="Hiragana"/>
  </si>
  <si>
    <t>こうほくようちえん</t>
  </si>
  <si>
    <t>すぎの森幼稚園</t>
    <rPh sb="3" eb="4">
      <t>もり</t>
    </rPh>
    <rPh sb="4" eb="7">
      <t>ようちえん</t>
    </rPh>
    <phoneticPr fontId="12" type="Hiragana"/>
  </si>
  <si>
    <t>すぎのもりようちえん</t>
  </si>
  <si>
    <t>都筑区</t>
    <rPh sb="0" eb="3">
      <t>ツヅキク</t>
    </rPh>
    <phoneticPr fontId="5"/>
  </si>
  <si>
    <t>愛和のぞみ幼稚園</t>
    <rPh sb="0" eb="1">
      <t>あい</t>
    </rPh>
    <rPh sb="1" eb="2">
      <t>わ</t>
    </rPh>
    <rPh sb="5" eb="8">
      <t>ようちえん</t>
    </rPh>
    <phoneticPr fontId="12" type="Hiragana"/>
  </si>
  <si>
    <t>あいわのぞみようちえん</t>
  </si>
  <si>
    <t>認定こども園横浜黎明幼稚園</t>
    <rPh sb="0" eb="2">
      <t>にんてい</t>
    </rPh>
    <rPh sb="5" eb="6">
      <t>えん</t>
    </rPh>
    <rPh sb="6" eb="8">
      <t>よこはま</t>
    </rPh>
    <rPh sb="8" eb="10">
      <t>れいめい</t>
    </rPh>
    <rPh sb="10" eb="13">
      <t>ようちえん</t>
    </rPh>
    <phoneticPr fontId="12" type="Hiragana"/>
  </si>
  <si>
    <t>にんていこどもえんよこはまれいめいようちえん</t>
  </si>
  <si>
    <t>やべのファミリールーム</t>
  </si>
  <si>
    <t>やべのふぁみりーるーむ</t>
  </si>
  <si>
    <t>ベネッセ青葉台保育園</t>
    <rPh sb="4" eb="7">
      <t>あおばだい</t>
    </rPh>
    <rPh sb="7" eb="10">
      <t>ほいくえん</t>
    </rPh>
    <phoneticPr fontId="12" type="Hiragana"/>
  </si>
  <si>
    <t>べねっせあおばだいほいくえん</t>
  </si>
  <si>
    <t>スターチャイルド≪矢向ナーサリー≫</t>
    <rPh sb="9" eb="11">
      <t>やこう</t>
    </rPh>
    <phoneticPr fontId="12" type="Hiragana"/>
  </si>
  <si>
    <t>すたーちゃいるどやこうなーさりー</t>
  </si>
  <si>
    <t>グローバルキッズ大口園</t>
    <rPh sb="8" eb="10">
      <t>おおぐち</t>
    </rPh>
    <rPh sb="10" eb="11">
      <t>えん</t>
    </rPh>
    <phoneticPr fontId="12" type="Hiragana"/>
  </si>
  <si>
    <t>ぐろーばるきっずおおぐちえん</t>
  </si>
  <si>
    <t>ヨコハマみらい保育園</t>
    <rPh sb="7" eb="10">
      <t>ほいくえん</t>
    </rPh>
    <phoneticPr fontId="12" type="Hiragana"/>
  </si>
  <si>
    <t>よこはまみらいほいくえん</t>
  </si>
  <si>
    <t>コビープリスクールなかまちだい</t>
  </si>
  <si>
    <t>こびーぷりすくーるなかまちだい</t>
  </si>
  <si>
    <t>にじいろ保育園戸塚駅前</t>
    <rPh sb="4" eb="7">
      <t>ほいくえん</t>
    </rPh>
    <rPh sb="7" eb="9">
      <t>とつか</t>
    </rPh>
    <rPh sb="9" eb="11">
      <t>えきまえ</t>
    </rPh>
    <phoneticPr fontId="12" type="Hiragana"/>
  </si>
  <si>
    <t>にじいろほいくえんとつかえきまえ</t>
  </si>
  <si>
    <t>たけのこ永田東保育園</t>
    <rPh sb="4" eb="7">
      <t>ながたひがし</t>
    </rPh>
    <rPh sb="7" eb="10">
      <t>ほいくえん</t>
    </rPh>
    <phoneticPr fontId="12" type="Hiragana"/>
  </si>
  <si>
    <t>たけのこながたひがしほいくえん</t>
  </si>
  <si>
    <t>屏風ゆめの森保育園</t>
    <rPh sb="0" eb="2">
      <t>びょうぶ</t>
    </rPh>
    <rPh sb="5" eb="6">
      <t>もり</t>
    </rPh>
    <rPh sb="6" eb="9">
      <t>ほいくえん</t>
    </rPh>
    <phoneticPr fontId="12" type="Hiragana"/>
  </si>
  <si>
    <t>びょうぶゆめのもりほいくえん</t>
  </si>
  <si>
    <t>伊勢佐木町保育園</t>
    <rPh sb="0" eb="5">
      <t>いせざきちょう</t>
    </rPh>
    <rPh sb="5" eb="8">
      <t>ほいくえん</t>
    </rPh>
    <phoneticPr fontId="12" type="Hiragana"/>
  </si>
  <si>
    <t>いせさきちょうほいくえん</t>
  </si>
  <si>
    <t>こどもっと保育園</t>
    <rPh sb="5" eb="8">
      <t>ほいくえん</t>
    </rPh>
    <phoneticPr fontId="12" type="Hiragana"/>
  </si>
  <si>
    <t>こどもっとほいくえん</t>
  </si>
  <si>
    <t>ゆめの樹保育園ほどがや</t>
    <rPh sb="3" eb="4">
      <t>き</t>
    </rPh>
    <rPh sb="4" eb="7">
      <t>ほいくえん</t>
    </rPh>
    <phoneticPr fontId="12" type="Hiragana"/>
  </si>
  <si>
    <t>ゆめのきほいくえんほどがや</t>
  </si>
  <si>
    <t>たいせつ保育園</t>
    <rPh sb="4" eb="7">
      <t>ほいくえん</t>
    </rPh>
    <phoneticPr fontId="12" type="Hiragana"/>
  </si>
  <si>
    <t>たいせつほいくえん</t>
  </si>
  <si>
    <t>クオリスキッズ上大岡駅前保育園</t>
    <rPh sb="7" eb="10">
      <t>かみおおおか</t>
    </rPh>
    <rPh sb="10" eb="12">
      <t>えきまえ</t>
    </rPh>
    <rPh sb="12" eb="15">
      <t>ほいくえん</t>
    </rPh>
    <phoneticPr fontId="12" type="Hiragana"/>
  </si>
  <si>
    <t>くおりすきっずかみおおおかえきまえほいくえん</t>
  </si>
  <si>
    <t>コンビプラザレイディアント保育園</t>
    <rPh sb="13" eb="16">
      <t>ほいくえん</t>
    </rPh>
    <phoneticPr fontId="12" type="Hiragana"/>
  </si>
  <si>
    <t>こんびぷらざれいでぃあんとほいくえん</t>
  </si>
  <si>
    <t>エクレスすみれ保育園</t>
    <rPh sb="7" eb="10">
      <t>ほいくえん</t>
    </rPh>
    <phoneticPr fontId="12" type="Hiragana"/>
  </si>
  <si>
    <t>えくれすすみれほいくえん</t>
  </si>
  <si>
    <t>戸塚せせらぎ保育園</t>
    <rPh sb="0" eb="2">
      <t>とつか</t>
    </rPh>
    <rPh sb="6" eb="9">
      <t>ほいくえん</t>
    </rPh>
    <phoneticPr fontId="12" type="Hiragana"/>
  </si>
  <si>
    <t>とつかせせらぎほいくえん</t>
  </si>
  <si>
    <t>メモリー保育園</t>
    <rPh sb="4" eb="7">
      <t>ほいくえん</t>
    </rPh>
    <phoneticPr fontId="12" type="Hiragana"/>
  </si>
  <si>
    <t>めもりーほいくえん</t>
  </si>
  <si>
    <t>泉の郷保育園いずみ</t>
    <rPh sb="0" eb="1">
      <t>いずみ</t>
    </rPh>
    <rPh sb="2" eb="3">
      <t>さと</t>
    </rPh>
    <rPh sb="3" eb="6">
      <t>ほいくえん</t>
    </rPh>
    <phoneticPr fontId="12" type="Hiragana"/>
  </si>
  <si>
    <t>いずみのさとほいくえんいずみ</t>
  </si>
  <si>
    <t>蒔田ひまわり保育園</t>
    <rPh sb="0" eb="2">
      <t>まいた</t>
    </rPh>
    <rPh sb="6" eb="9">
      <t>ほいくえん</t>
    </rPh>
    <phoneticPr fontId="12" type="Hiragana"/>
  </si>
  <si>
    <t>まいたひまわりほいくえん</t>
  </si>
  <si>
    <t>中区</t>
    <rPh sb="0" eb="2">
      <t>ナカク</t>
    </rPh>
    <phoneticPr fontId="5"/>
  </si>
  <si>
    <t>うちゅう保育園やました</t>
    <rPh sb="4" eb="7">
      <t>ほいくえん</t>
    </rPh>
    <rPh sb="6" eb="7">
      <t>えん</t>
    </rPh>
    <phoneticPr fontId="12" type="Hiragana"/>
  </si>
  <si>
    <t>うちゅうほいくえん</t>
  </si>
  <si>
    <t>ぬくもりの森しんばしやよい台こども園やよい台幼稚園</t>
  </si>
  <si>
    <t>ぬくもりのもりしんばしやよいだいこどもえん</t>
  </si>
  <si>
    <t>東寺尾どろんこ保育園</t>
    <rPh sb="0" eb="3">
      <t>ひがしてらお</t>
    </rPh>
    <rPh sb="7" eb="10">
      <t>ほいくえん</t>
    </rPh>
    <phoneticPr fontId="12" type="Hiragana"/>
  </si>
  <si>
    <t>ひがしてらおどろんこほいくえん</t>
  </si>
  <si>
    <t>いずみ松本町保育園</t>
    <rPh sb="3" eb="6">
      <t>まつもとちょう</t>
    </rPh>
    <rPh sb="6" eb="9">
      <t>ほいくえん</t>
    </rPh>
    <phoneticPr fontId="12" type="Hiragana"/>
  </si>
  <si>
    <t>いずみまつもとちょうほいくえん</t>
  </si>
  <si>
    <t>テンダーラビング保育園綱島東</t>
    <rPh sb="8" eb="11">
      <t>ほいくえん</t>
    </rPh>
    <rPh sb="11" eb="13">
      <t>つなしま</t>
    </rPh>
    <rPh sb="13" eb="14">
      <t>ひがし</t>
    </rPh>
    <phoneticPr fontId="12" type="Hiragana"/>
  </si>
  <si>
    <t>てんだーらびんぐほいくえんつなしまひがし</t>
  </si>
  <si>
    <t>丘の上保育園</t>
    <rPh sb="0" eb="1">
      <t>おか</t>
    </rPh>
    <rPh sb="2" eb="3">
      <t>うえ</t>
    </rPh>
    <rPh sb="3" eb="6">
      <t>ほいくえん</t>
    </rPh>
    <phoneticPr fontId="12" type="Hiragana"/>
  </si>
  <si>
    <t>おかのうえほいくえん</t>
  </si>
  <si>
    <t>わかさと保育園</t>
    <rPh sb="4" eb="7">
      <t>ほいくえん</t>
    </rPh>
    <phoneticPr fontId="12" type="Hiragana"/>
  </si>
  <si>
    <t>わかさとほいくえん</t>
  </si>
  <si>
    <t>いいじまひがしこども園　飯島東幼稚園・飯島東保育園</t>
  </si>
  <si>
    <t>いいじまひがしこどもえんいいじまひがし</t>
  </si>
  <si>
    <t>認定こども園やまゆりキッズ 横浜みずほ幼稚園</t>
  </si>
  <si>
    <t>にんていこどもえんやまゆりきっずよこはまみす</t>
  </si>
  <si>
    <t>エンゼルベア青葉台保育園</t>
    <rPh sb="6" eb="9">
      <t>あおばだい</t>
    </rPh>
    <rPh sb="9" eb="12">
      <t>ほいくえん</t>
    </rPh>
    <phoneticPr fontId="12" type="Hiragana"/>
  </si>
  <si>
    <t>えんぜるべああおばだいほいくえん</t>
  </si>
  <si>
    <t>鶴見区</t>
    <rPh sb="0" eb="2">
      <t>ツルミ</t>
    </rPh>
    <rPh sb="2" eb="3">
      <t>ク</t>
    </rPh>
    <phoneticPr fontId="1"/>
  </si>
  <si>
    <t>市場ポケット保育園</t>
  </si>
  <si>
    <t>いちばぽけっとほいくえん</t>
  </si>
  <si>
    <t>青葉区</t>
    <rPh sb="0" eb="3">
      <t>アオバク</t>
    </rPh>
    <phoneticPr fontId="16"/>
  </si>
  <si>
    <t>しらとり台保育園青葉台</t>
    <rPh sb="4" eb="5">
      <t>だい</t>
    </rPh>
    <rPh sb="5" eb="8">
      <t>ほいくえん</t>
    </rPh>
    <rPh sb="8" eb="11">
      <t>あおばだい</t>
    </rPh>
    <phoneticPr fontId="12" type="Hiragana"/>
  </si>
  <si>
    <t>しらとりだいほいくえんあおばだい</t>
  </si>
  <si>
    <t>社会福祉法人春献美会みのわのぞみ保育園</t>
    <rPh sb="0" eb="2">
      <t>しゃかい</t>
    </rPh>
    <rPh sb="2" eb="4">
      <t>ふくし</t>
    </rPh>
    <rPh sb="4" eb="6">
      <t>ほうじん</t>
    </rPh>
    <rPh sb="6" eb="7">
      <t>はる</t>
    </rPh>
    <rPh sb="7" eb="8">
      <t>こん</t>
    </rPh>
    <rPh sb="8" eb="9">
      <t>み</t>
    </rPh>
    <rPh sb="9" eb="10">
      <t>かい</t>
    </rPh>
    <rPh sb="16" eb="19">
      <t>ほいくえん</t>
    </rPh>
    <phoneticPr fontId="12" type="Hiragana"/>
  </si>
  <si>
    <t>みのわのぞみほいくえん</t>
  </si>
  <si>
    <t>保土ケ谷保育園</t>
    <rPh sb="0" eb="4">
      <t>ほどがや</t>
    </rPh>
    <rPh sb="4" eb="7">
      <t>ほいくえん</t>
    </rPh>
    <phoneticPr fontId="12" type="Hiragana"/>
  </si>
  <si>
    <t>ほどがやほいくえん</t>
  </si>
  <si>
    <t>岡村幼児園</t>
    <rPh sb="0" eb="2">
      <t>おかむら</t>
    </rPh>
    <rPh sb="2" eb="4">
      <t>ようじ</t>
    </rPh>
    <rPh sb="4" eb="5">
      <t>えん</t>
    </rPh>
    <phoneticPr fontId="12" type="Hiragana"/>
  </si>
  <si>
    <t>おかむらようじえん</t>
  </si>
  <si>
    <t>認定こども園野庭聖佳幼稚園</t>
    <rPh sb="0" eb="2">
      <t>にんてい</t>
    </rPh>
    <rPh sb="5" eb="6">
      <t>えん</t>
    </rPh>
    <rPh sb="6" eb="7">
      <t>の</t>
    </rPh>
    <rPh sb="7" eb="8">
      <t>にわ</t>
    </rPh>
    <rPh sb="8" eb="10">
      <t>せいか</t>
    </rPh>
    <rPh sb="10" eb="13">
      <t>ようちえん</t>
    </rPh>
    <phoneticPr fontId="12" type="Hiragana"/>
  </si>
  <si>
    <t>にんていこどもえんのばせいかようちえん</t>
  </si>
  <si>
    <t>認定こども園岡津幼稚園</t>
    <rPh sb="0" eb="2">
      <t>にんてい</t>
    </rPh>
    <rPh sb="5" eb="6">
      <t>えん</t>
    </rPh>
    <rPh sb="6" eb="8">
      <t>おかつ</t>
    </rPh>
    <rPh sb="8" eb="11">
      <t>ようちえん</t>
    </rPh>
    <phoneticPr fontId="12" type="Hiragana"/>
  </si>
  <si>
    <t>にんていこどもえんおかづようちえん</t>
  </si>
  <si>
    <t>太陽の子鶴見市場保育園</t>
    <rPh sb="0" eb="2">
      <t>たいよう</t>
    </rPh>
    <rPh sb="3" eb="4">
      <t>こ</t>
    </rPh>
    <rPh sb="4" eb="6">
      <t>つるみ</t>
    </rPh>
    <rPh sb="6" eb="8">
      <t>しじょう</t>
    </rPh>
    <rPh sb="8" eb="11">
      <t>ほいくえん</t>
    </rPh>
    <phoneticPr fontId="12" type="Hiragana"/>
  </si>
  <si>
    <t>たいようのこつるみいちばほいくえん</t>
  </si>
  <si>
    <t>ベネッセ保土ケ谷保育園</t>
    <rPh sb="4" eb="8">
      <t>ほどがや</t>
    </rPh>
    <rPh sb="8" eb="11">
      <t>ほいくえん</t>
    </rPh>
    <phoneticPr fontId="12" type="Hiragana"/>
  </si>
  <si>
    <t>べねっせほどがやほいくえん</t>
  </si>
  <si>
    <t>グローバルキッズ南万騎が原園</t>
    <rPh sb="8" eb="11">
      <t>みなみまき</t>
    </rPh>
    <rPh sb="12" eb="13">
      <t>はら</t>
    </rPh>
    <rPh sb="13" eb="14">
      <t>えん</t>
    </rPh>
    <phoneticPr fontId="12" type="Hiragana"/>
  </si>
  <si>
    <t>ぐろーばるきっずみなみまきがはらえ</t>
  </si>
  <si>
    <t>ブライト保育園横浜綱島</t>
    <rPh sb="4" eb="7">
      <t>ほいくえん</t>
    </rPh>
    <rPh sb="7" eb="9">
      <t>よこはま</t>
    </rPh>
    <rPh sb="9" eb="11">
      <t>つなしま</t>
    </rPh>
    <phoneticPr fontId="12" type="Hiragana"/>
  </si>
  <si>
    <t>ぶらいとほいくえんよこはまつなしま</t>
  </si>
  <si>
    <t>スターチャイルド≪新吉田ナーサリー≫</t>
    <rPh sb="9" eb="10">
      <t>しん</t>
    </rPh>
    <rPh sb="10" eb="12">
      <t>よしだ</t>
    </rPh>
    <phoneticPr fontId="12" type="Hiragana"/>
  </si>
  <si>
    <t>すたーちゃいるどしんよしだなーさりー</t>
  </si>
  <si>
    <t>ベネッセ綱島台保育園</t>
    <rPh sb="4" eb="6">
      <t>つなしま</t>
    </rPh>
    <rPh sb="6" eb="7">
      <t>だい</t>
    </rPh>
    <rPh sb="7" eb="10">
      <t>ほいくえん</t>
    </rPh>
    <phoneticPr fontId="12" type="Hiragana"/>
  </si>
  <si>
    <t>べねっせつなしまだいほいくえん</t>
  </si>
  <si>
    <t>木下の保育園綱島東</t>
    <rPh sb="0" eb="2">
      <t>きのした</t>
    </rPh>
    <rPh sb="3" eb="6">
      <t>ほいくえん</t>
    </rPh>
    <rPh sb="6" eb="8">
      <t>つなしま</t>
    </rPh>
    <rPh sb="8" eb="9">
      <t>ひがし</t>
    </rPh>
    <phoneticPr fontId="12" type="Hiragana"/>
  </si>
  <si>
    <t>きのしたのほいくえんつなしまひがし</t>
  </si>
  <si>
    <t>コビープリスクールつなしま</t>
  </si>
  <si>
    <t>こびーぷりすくーるつなしま</t>
  </si>
  <si>
    <t>ブライト保育園横浜日吉</t>
    <rPh sb="4" eb="7">
      <t>ほいくえん</t>
    </rPh>
    <rPh sb="7" eb="9">
      <t>よこはま</t>
    </rPh>
    <rPh sb="9" eb="11">
      <t>ひよし</t>
    </rPh>
    <phoneticPr fontId="12" type="Hiragana"/>
  </si>
  <si>
    <t>ぶらいとほいくえんよこはまひよし</t>
  </si>
  <si>
    <t>スターチャイルド≪長津田ナーサリー≫</t>
    <rPh sb="9" eb="12">
      <t>ながつた</t>
    </rPh>
    <phoneticPr fontId="12" type="Hiragana"/>
  </si>
  <si>
    <t>すたーちゃいるどながつだなーさりー</t>
  </si>
  <si>
    <t>ニチイキッズ東戸塚園</t>
    <rPh sb="6" eb="7">
      <t>ひがし</t>
    </rPh>
    <rPh sb="7" eb="9">
      <t>とつか</t>
    </rPh>
    <rPh sb="9" eb="10">
      <t>えん</t>
    </rPh>
    <phoneticPr fontId="12" type="Hiragana"/>
  </si>
  <si>
    <t>にちいきっずひがしとつかえん</t>
  </si>
  <si>
    <t>太陽の子磯子第二保育園</t>
    <rPh sb="0" eb="2">
      <t>たいよう</t>
    </rPh>
    <rPh sb="3" eb="4">
      <t>こ</t>
    </rPh>
    <rPh sb="4" eb="6">
      <t>いそご</t>
    </rPh>
    <rPh sb="6" eb="8">
      <t>だいに</t>
    </rPh>
    <rPh sb="8" eb="11">
      <t>ほいくえん</t>
    </rPh>
    <phoneticPr fontId="12" type="Hiragana"/>
  </si>
  <si>
    <t>たいようのこいそごだいにほいくえん</t>
  </si>
  <si>
    <t>キッズパートナーみなとみらい</t>
  </si>
  <si>
    <t>きっずぱーとなーみなとみらい</t>
  </si>
  <si>
    <t>おひさますまいる保育園</t>
    <rPh sb="8" eb="11">
      <t>ほいくえん</t>
    </rPh>
    <phoneticPr fontId="12" type="Hiragana"/>
  </si>
  <si>
    <t>おひさますまいるほいくえん</t>
  </si>
  <si>
    <t>幼保連携型認定こども園みどり幼稚園</t>
    <rPh sb="0" eb="2">
      <t>ようほ</t>
    </rPh>
    <rPh sb="2" eb="5">
      <t>れんけいがた</t>
    </rPh>
    <rPh sb="5" eb="7">
      <t>にんてい</t>
    </rPh>
    <rPh sb="10" eb="11">
      <t>えん</t>
    </rPh>
    <rPh sb="14" eb="17">
      <t>ようちえん</t>
    </rPh>
    <phoneticPr fontId="12" type="Hiragana"/>
  </si>
  <si>
    <t>ようほれんけいがたにんていこどもえんみどりよ</t>
  </si>
  <si>
    <t>幼保連携型認定こども園みなみ幼稚園</t>
    <rPh sb="0" eb="2">
      <t>ようほ</t>
    </rPh>
    <rPh sb="2" eb="5">
      <t>れんけいがた</t>
    </rPh>
    <rPh sb="5" eb="7">
      <t>にんてい</t>
    </rPh>
    <rPh sb="10" eb="11">
      <t>えん</t>
    </rPh>
    <rPh sb="14" eb="17">
      <t>ようちえん</t>
    </rPh>
    <phoneticPr fontId="12" type="Hiragana"/>
  </si>
  <si>
    <t>ようほれんけいがたみなみようちえん</t>
  </si>
  <si>
    <t>あっぷるキッズ青葉台</t>
    <rPh sb="7" eb="10">
      <t>あおばだい</t>
    </rPh>
    <phoneticPr fontId="12" type="Hiragana"/>
  </si>
  <si>
    <t>あっぷるきっずあおばだい</t>
  </si>
  <si>
    <t>こあらっこはうすル・ソレイユ</t>
  </si>
  <si>
    <t>こあらっこはうする･それいゆ</t>
  </si>
  <si>
    <t>フレール保育園</t>
    <rPh sb="4" eb="7">
      <t>ほいくえん</t>
    </rPh>
    <phoneticPr fontId="12" type="Hiragana"/>
  </si>
  <si>
    <t>ふれーるほいくえん</t>
  </si>
  <si>
    <t>キッズポケット木の葉保育園</t>
    <rPh sb="7" eb="8">
      <t>こ</t>
    </rPh>
    <rPh sb="9" eb="10">
      <t>は</t>
    </rPh>
    <rPh sb="10" eb="13">
      <t>ほいくえん</t>
    </rPh>
    <phoneticPr fontId="12" type="Hiragana"/>
  </si>
  <si>
    <t>きっずぽけっとこのはほいくえん</t>
  </si>
  <si>
    <t>保育園小紅</t>
    <rPh sb="0" eb="3">
      <t>ほいくえん</t>
    </rPh>
    <rPh sb="3" eb="4">
      <t>しょう</t>
    </rPh>
    <rPh sb="4" eb="5">
      <t>べに</t>
    </rPh>
    <phoneticPr fontId="12" type="Hiragana"/>
  </si>
  <si>
    <t>ほいくえんしょうこう</t>
  </si>
  <si>
    <t>グローバルキッズ菊名園</t>
    <rPh sb="8" eb="9">
      <t>きく</t>
    </rPh>
    <rPh sb="9" eb="11">
      <t>めいえん</t>
    </rPh>
    <phoneticPr fontId="12" type="Hiragana"/>
  </si>
  <si>
    <t>ぐろーばるきっずきくなえん</t>
  </si>
  <si>
    <t>星川もえぎ保育園</t>
    <rPh sb="0" eb="2">
      <t>ほしかわ</t>
    </rPh>
    <rPh sb="5" eb="8">
      <t>ほいくえん</t>
    </rPh>
    <phoneticPr fontId="12" type="Hiragana"/>
  </si>
  <si>
    <t>ほしかわもえぎほいくえん</t>
  </si>
  <si>
    <t>すずかけ保育園</t>
    <rPh sb="4" eb="7">
      <t>ほいくえん</t>
    </rPh>
    <phoneticPr fontId="12" type="Hiragana"/>
  </si>
  <si>
    <t>すずかけほいくえん</t>
  </si>
  <si>
    <t>光の園アンティー保育園</t>
    <rPh sb="0" eb="1">
      <t>ひかり</t>
    </rPh>
    <rPh sb="2" eb="3">
      <t>えん</t>
    </rPh>
    <rPh sb="8" eb="11">
      <t>ほいくえん</t>
    </rPh>
    <phoneticPr fontId="12" type="Hiragana"/>
  </si>
  <si>
    <t>ひかりのそのあんてぃーほいくえん</t>
  </si>
  <si>
    <t>下田みんなの保育園</t>
    <rPh sb="0" eb="2">
      <t>しもだ</t>
    </rPh>
    <rPh sb="6" eb="9">
      <t>ほいくえん</t>
    </rPh>
    <phoneticPr fontId="12" type="Hiragana"/>
  </si>
  <si>
    <t>しもだみんなのほいくえん</t>
  </si>
  <si>
    <t>ポピンズナーサリースクール綱島</t>
    <rPh sb="13" eb="15">
      <t>つなしま</t>
    </rPh>
    <phoneticPr fontId="12" type="Hiragana"/>
  </si>
  <si>
    <t>ぽぴんずなーさりーすくーるつなしま</t>
  </si>
  <si>
    <t>つくし保育園戸塚</t>
    <rPh sb="3" eb="6">
      <t>ほいくえん</t>
    </rPh>
    <rPh sb="6" eb="8">
      <t>とつか</t>
    </rPh>
    <phoneticPr fontId="12" type="Hiragana"/>
  </si>
  <si>
    <t>つくしほいくえんとつか</t>
  </si>
  <si>
    <t>尻手すきっぷ保育園</t>
    <rPh sb="0" eb="2">
      <t>しって</t>
    </rPh>
    <rPh sb="6" eb="9">
      <t>ほいくえん</t>
    </rPh>
    <phoneticPr fontId="12" type="Hiragana"/>
  </si>
  <si>
    <t>しってすきっぷほいくえん</t>
  </si>
  <si>
    <t>スターチャイルド≪岸根公園ナーサリー≫</t>
    <rPh sb="9" eb="13">
      <t>きしねこうえん</t>
    </rPh>
    <phoneticPr fontId="12" type="Hiragana"/>
  </si>
  <si>
    <t>すたーちゃいるどきしねこうえんなーさりー</t>
  </si>
  <si>
    <t>マイ・ハート紅葉ヶ丘保育園</t>
    <rPh sb="6" eb="10">
      <t>もみじがおか</t>
    </rPh>
    <rPh sb="10" eb="13">
      <t>ほいくえん</t>
    </rPh>
    <phoneticPr fontId="12" type="Hiragana"/>
  </si>
  <si>
    <t>まい･はーともみじがおかほいくえん</t>
  </si>
  <si>
    <t>キッズガーデン横浜最戸</t>
    <rPh sb="7" eb="9">
      <t>よこはま</t>
    </rPh>
    <rPh sb="9" eb="11">
      <t>さいど</t>
    </rPh>
    <phoneticPr fontId="12" type="Hiragana"/>
  </si>
  <si>
    <t>きっずがーでんよこはまさいど</t>
  </si>
  <si>
    <t>まなびの森星川こども園</t>
  </si>
  <si>
    <t>まなびのもりほしかわこどもえん</t>
  </si>
  <si>
    <t>キッズガーデン横浜鶴ヶ峰</t>
    <rPh sb="7" eb="9">
      <t>よこはま</t>
    </rPh>
    <rPh sb="9" eb="12">
      <t>つるがみね</t>
    </rPh>
    <phoneticPr fontId="12" type="Hiragana"/>
  </si>
  <si>
    <t>きっずがーでんよこはまつるがみね</t>
  </si>
  <si>
    <t>聖保育園第二</t>
    <rPh sb="0" eb="1">
      <t>ひじり</t>
    </rPh>
    <rPh sb="1" eb="4">
      <t>ほいくえん</t>
    </rPh>
    <rPh sb="4" eb="6">
      <t>だいに</t>
    </rPh>
    <phoneticPr fontId="12" type="Hiragana"/>
  </si>
  <si>
    <t>ひじりほいくえんだいに</t>
  </si>
  <si>
    <t>天才キッズクラブ楽学館あざみ野園</t>
    <rPh sb="0" eb="2">
      <t>てんさい</t>
    </rPh>
    <rPh sb="8" eb="9">
      <t>らく</t>
    </rPh>
    <rPh sb="9" eb="11">
      <t>がっかん</t>
    </rPh>
    <rPh sb="14" eb="15">
      <t>の</t>
    </rPh>
    <rPh sb="15" eb="16">
      <t>えん</t>
    </rPh>
    <phoneticPr fontId="12" type="Hiragana"/>
  </si>
  <si>
    <t>てんさいきっずくらぶがくがくかんあざみの</t>
  </si>
  <si>
    <t>太陽の子桜台第二保育園</t>
    <rPh sb="0" eb="2">
      <t>たいよう</t>
    </rPh>
    <rPh sb="3" eb="4">
      <t>こ</t>
    </rPh>
    <rPh sb="4" eb="6">
      <t>さくらだい</t>
    </rPh>
    <rPh sb="6" eb="8">
      <t>だいに</t>
    </rPh>
    <rPh sb="8" eb="11">
      <t>ほいくえん</t>
    </rPh>
    <phoneticPr fontId="12" type="Hiragana"/>
  </si>
  <si>
    <t>たいようのこさくらだいだいにほいくえん</t>
  </si>
  <si>
    <t>ゆうゆうきっず新子安</t>
    <rPh sb="7" eb="10">
      <t>しんこやす</t>
    </rPh>
    <phoneticPr fontId="12" type="Hiragana"/>
  </si>
  <si>
    <t>ゆうゆうきっずしんこやす</t>
  </si>
  <si>
    <t>ひびき金港町保育園</t>
    <rPh sb="3" eb="4">
      <t>きん</t>
    </rPh>
    <rPh sb="4" eb="6">
      <t>みなとまち</t>
    </rPh>
    <rPh sb="6" eb="9">
      <t>ほいくえん</t>
    </rPh>
    <phoneticPr fontId="12" type="Hiragana"/>
  </si>
  <si>
    <t>ひびききんこうちょうほいくえん</t>
  </si>
  <si>
    <t>キッズラボ白楽園</t>
    <rPh sb="5" eb="7">
      <t>はくらく</t>
    </rPh>
    <rPh sb="7" eb="8">
      <t>えん</t>
    </rPh>
    <phoneticPr fontId="12" type="Hiragana"/>
  </si>
  <si>
    <t>きっずらぼはくらくえん</t>
  </si>
  <si>
    <t>ぶれすと尻手ほいくえん</t>
    <rPh sb="4" eb="6">
      <t>しって</t>
    </rPh>
    <phoneticPr fontId="12" type="Hiragana"/>
  </si>
  <si>
    <t>ぶれすとしってほいくえん</t>
  </si>
  <si>
    <t>ＳＥＡＫＩＤ保育園</t>
    <rPh sb="6" eb="9">
      <t>ほいくえん</t>
    </rPh>
    <phoneticPr fontId="12" type="Hiragana"/>
  </si>
  <si>
    <t>しーきっどほいくえん</t>
  </si>
  <si>
    <t>みらいく日吉本町園</t>
    <rPh sb="4" eb="8">
      <t>ひよしほんちょう</t>
    </rPh>
    <rPh sb="8" eb="9">
      <t>えん</t>
    </rPh>
    <phoneticPr fontId="12" type="Hiragana"/>
  </si>
  <si>
    <t>みらいくひよしほんちょうえん</t>
  </si>
  <si>
    <t>ふぁみりーさぽーとのあ</t>
  </si>
  <si>
    <t>港南台保育園</t>
    <rPh sb="0" eb="3">
      <t>こうなんだい</t>
    </rPh>
    <rPh sb="3" eb="6">
      <t>ほいくえん</t>
    </rPh>
    <phoneticPr fontId="12" type="Hiragana"/>
  </si>
  <si>
    <t>こうなんだいほいくえん</t>
  </si>
  <si>
    <t>木下の保育園たまプラーザ</t>
    <rPh sb="0" eb="2">
      <t>きのした</t>
    </rPh>
    <rPh sb="3" eb="6">
      <t>ほいくえん</t>
    </rPh>
    <phoneticPr fontId="12" type="Hiragana"/>
  </si>
  <si>
    <t>きのしたのほいくえんたまぷらーざ</t>
  </si>
  <si>
    <t>木下の保育園江ヶ崎</t>
    <rPh sb="0" eb="2">
      <t>きのした</t>
    </rPh>
    <rPh sb="3" eb="6">
      <t>ほいくえん</t>
    </rPh>
    <rPh sb="6" eb="9">
      <t>えがさき</t>
    </rPh>
    <phoneticPr fontId="12" type="Hiragana"/>
  </si>
  <si>
    <t>きのしたのほいくえんえがさき</t>
  </si>
  <si>
    <t>木下の保育園本牧</t>
    <rPh sb="0" eb="2">
      <t>きのした</t>
    </rPh>
    <rPh sb="3" eb="6">
      <t>ほいくえん</t>
    </rPh>
    <rPh sb="6" eb="8">
      <t>ほんもく</t>
    </rPh>
    <phoneticPr fontId="12" type="Hiragana"/>
  </si>
  <si>
    <t>きのしたのほいくえんほんもく</t>
  </si>
  <si>
    <t>木下の保育園山下町</t>
    <rPh sb="0" eb="2">
      <t>きのした</t>
    </rPh>
    <rPh sb="3" eb="6">
      <t>ほいくえん</t>
    </rPh>
    <rPh sb="6" eb="9">
      <t>やましたちょう</t>
    </rPh>
    <phoneticPr fontId="12" type="Hiragana"/>
  </si>
  <si>
    <t>きのしたのほいくえんやましたちょう</t>
  </si>
  <si>
    <t>西町星の子保育園</t>
    <rPh sb="0" eb="1">
      <t>にし</t>
    </rPh>
    <rPh sb="1" eb="2">
      <t>まち</t>
    </rPh>
    <rPh sb="2" eb="3">
      <t>ほし</t>
    </rPh>
    <rPh sb="4" eb="5">
      <t>こ</t>
    </rPh>
    <rPh sb="5" eb="8">
      <t>ほいくえん</t>
    </rPh>
    <phoneticPr fontId="12" type="Hiragana"/>
  </si>
  <si>
    <t>にしまちほしのこほいくえん</t>
  </si>
  <si>
    <t>みらいく高田園</t>
    <rPh sb="4" eb="6">
      <t>たかだ</t>
    </rPh>
    <rPh sb="6" eb="7">
      <t>えん</t>
    </rPh>
    <phoneticPr fontId="12" type="Hiragana"/>
  </si>
  <si>
    <t>みらいくたかだえん</t>
  </si>
  <si>
    <t>キッズパートナー小机</t>
    <rPh sb="8" eb="10">
      <t>こづくえ</t>
    </rPh>
    <phoneticPr fontId="12" type="Hiragana"/>
  </si>
  <si>
    <t>きっずぱーとなーこづくえ</t>
  </si>
  <si>
    <t>ベネッセ新横浜保育園</t>
    <rPh sb="4" eb="7">
      <t>しんよこはま</t>
    </rPh>
    <rPh sb="7" eb="10">
      <t>ほいくえん</t>
    </rPh>
    <phoneticPr fontId="12" type="Hiragana"/>
  </si>
  <si>
    <t>べねっせしんよこはまほいくえん</t>
  </si>
  <si>
    <t>はなまる保育園</t>
    <rPh sb="4" eb="7">
      <t>ほいくえん</t>
    </rPh>
    <phoneticPr fontId="12" type="Hiragana"/>
  </si>
  <si>
    <t>はなまるほいくえん</t>
  </si>
  <si>
    <t>エンジェルプラネット</t>
  </si>
  <si>
    <t>えんじぇるぷらねっと</t>
  </si>
  <si>
    <t>さんさん森の保育園センター南</t>
    <rPh sb="4" eb="5">
      <t>もり</t>
    </rPh>
    <rPh sb="6" eb="9">
      <t>ほいくえん</t>
    </rPh>
    <rPh sb="13" eb="14">
      <t>みなみ</t>
    </rPh>
    <phoneticPr fontId="12" type="Hiragana"/>
  </si>
  <si>
    <t>さんさんもりのほいくえんせんたーみなみ</t>
  </si>
  <si>
    <t>三ツ境たんぽぽ保育園</t>
    <rPh sb="0" eb="1">
      <t>み</t>
    </rPh>
    <rPh sb="2" eb="3">
      <t>きょう</t>
    </rPh>
    <rPh sb="7" eb="10">
      <t>ほいくえん</t>
    </rPh>
    <phoneticPr fontId="12" type="Hiragana"/>
  </si>
  <si>
    <t>みつきょうたんぽぽほいくえん</t>
  </si>
  <si>
    <t>ネスト瀬谷</t>
    <rPh sb="3" eb="5">
      <t>せや</t>
    </rPh>
    <phoneticPr fontId="12" type="Hiragana"/>
  </si>
  <si>
    <t>ねすとせや</t>
  </si>
  <si>
    <t>あけぼの保育園</t>
    <rPh sb="4" eb="7">
      <t>ほいくえん</t>
    </rPh>
    <phoneticPr fontId="12" type="Hiragana"/>
  </si>
  <si>
    <t>あけぼのほいくえん</t>
  </si>
  <si>
    <t>上大岡ラビット保育園</t>
    <rPh sb="0" eb="3">
      <t>かみおおおか</t>
    </rPh>
    <rPh sb="7" eb="10">
      <t>ほいくえん</t>
    </rPh>
    <phoneticPr fontId="12" type="Hiragana"/>
  </si>
  <si>
    <t>かみおおおからびっとほいくえん</t>
  </si>
  <si>
    <t>みなとみらいくばがさ保育園</t>
    <rPh sb="10" eb="13">
      <t>ほいくえん</t>
    </rPh>
    <phoneticPr fontId="12" type="Hiragana"/>
  </si>
  <si>
    <t>みなとみらいくばがさほいくえん</t>
  </si>
  <si>
    <t>クレシュ新横浜</t>
    <rPh sb="4" eb="7">
      <t>しんよこはま</t>
    </rPh>
    <phoneticPr fontId="12" type="Hiragana"/>
  </si>
  <si>
    <t>くれしゅしんよこはま</t>
  </si>
  <si>
    <t>まなびの森プチ・ナーサリー弘明寺</t>
  </si>
  <si>
    <t>まなびのもりぷち･なーさりーぐみょうじ</t>
  </si>
  <si>
    <t>あゆみ保育園鶴見</t>
    <rPh sb="3" eb="6">
      <t>ほいくえん</t>
    </rPh>
    <rPh sb="6" eb="8">
      <t>つるみ</t>
    </rPh>
    <phoneticPr fontId="12" type="Hiragana"/>
  </si>
  <si>
    <t>あゆみほいくえんつるみ</t>
  </si>
  <si>
    <t>キッズパートナー弘明寺</t>
    <rPh sb="8" eb="11">
      <t>ぐみょうじ</t>
    </rPh>
    <phoneticPr fontId="12" type="Hiragana"/>
  </si>
  <si>
    <t>きっずぱーとなーぐみょうじ</t>
  </si>
  <si>
    <t>鶴見中央はなかご保育園</t>
    <rPh sb="0" eb="4">
      <t>つるみちゅうおう</t>
    </rPh>
    <rPh sb="8" eb="11">
      <t>ほいくえん</t>
    </rPh>
    <phoneticPr fontId="12" type="Hiragana"/>
  </si>
  <si>
    <t>つるみちゅうおうはなかごほいくえん</t>
  </si>
  <si>
    <t>Gakkenほいくえん反町</t>
    <rPh sb="11" eb="13">
      <t>そりまち</t>
    </rPh>
    <phoneticPr fontId="12" type="Hiragana"/>
  </si>
  <si>
    <t>がっけんほいくえんたんまち</t>
  </si>
  <si>
    <t>横浜岡野すきっぷ保育園</t>
    <rPh sb="0" eb="2">
      <t>よこはま</t>
    </rPh>
    <rPh sb="2" eb="4">
      <t>おかの</t>
    </rPh>
    <rPh sb="8" eb="11">
      <t>ほいくえん</t>
    </rPh>
    <phoneticPr fontId="12" type="Hiragana"/>
  </si>
  <si>
    <t>よこはまおかのすきっぷほいくえん</t>
  </si>
  <si>
    <t>キッズパートナー東戸塚</t>
    <rPh sb="8" eb="11">
      <t>ひがしとつか</t>
    </rPh>
    <phoneticPr fontId="12" type="Hiragana"/>
  </si>
  <si>
    <t>きっずぱーとなーひがしとつか</t>
  </si>
  <si>
    <t>キッズパートナー六角橋</t>
    <rPh sb="8" eb="10">
      <t>ろっかく</t>
    </rPh>
    <rPh sb="10" eb="11">
      <t>ばし</t>
    </rPh>
    <phoneticPr fontId="12" type="Hiragana"/>
  </si>
  <si>
    <t>きっずぱーとなーろっかくばし</t>
  </si>
  <si>
    <t>太陽の子二俣川駅保育園</t>
    <rPh sb="0" eb="2">
      <t>たいよう</t>
    </rPh>
    <rPh sb="3" eb="4">
      <t>こ</t>
    </rPh>
    <rPh sb="4" eb="8">
      <t>ふたまたがわえき</t>
    </rPh>
    <rPh sb="8" eb="11">
      <t>ほいくえん</t>
    </rPh>
    <phoneticPr fontId="12" type="Hiragana"/>
  </si>
  <si>
    <t>たいようのこふたまたがわえきほいくえん</t>
  </si>
  <si>
    <t>キッズガーデン横浜磯子</t>
    <rPh sb="7" eb="9">
      <t>よこはま</t>
    </rPh>
    <rPh sb="9" eb="11">
      <t>いそご</t>
    </rPh>
    <phoneticPr fontId="12" type="Hiragana"/>
  </si>
  <si>
    <t>きっずがーでんよこはまいそご</t>
  </si>
  <si>
    <t>横浜おひさま保育園</t>
    <rPh sb="0" eb="2">
      <t>よこはま</t>
    </rPh>
    <rPh sb="6" eb="9">
      <t>ほいくえん</t>
    </rPh>
    <phoneticPr fontId="12" type="Hiragana"/>
  </si>
  <si>
    <t>よこはまおひさまほいくえん</t>
  </si>
  <si>
    <t>きゃんばす子安台保育園</t>
    <rPh sb="5" eb="8">
      <t>こやすだい</t>
    </rPh>
    <rPh sb="8" eb="11">
      <t>ほいくえん</t>
    </rPh>
    <phoneticPr fontId="12" type="Hiragana"/>
  </si>
  <si>
    <t>きゃんばすこやすだいほいくえん</t>
  </si>
  <si>
    <t>まなびの森綱島こども園</t>
  </si>
  <si>
    <t>まなびのもりつなしまこどもえん</t>
  </si>
  <si>
    <t>パレット保育園・大倉山</t>
    <rPh sb="4" eb="7">
      <t>ほいくえん</t>
    </rPh>
    <rPh sb="8" eb="10">
      <t>おおくら</t>
    </rPh>
    <rPh sb="10" eb="11">
      <t>さん</t>
    </rPh>
    <phoneticPr fontId="12" type="Hiragana"/>
  </si>
  <si>
    <t>ぱれっとほいくえんおおくらやま</t>
  </si>
  <si>
    <t>シャルール保育園</t>
    <rPh sb="5" eb="8">
      <t>ほいくえん</t>
    </rPh>
    <phoneticPr fontId="12" type="Hiragana"/>
  </si>
  <si>
    <t>しゃるーるほいくえん</t>
  </si>
  <si>
    <t>たまプラーザ小桜愛児園</t>
    <rPh sb="6" eb="8">
      <t>こざくら</t>
    </rPh>
    <rPh sb="8" eb="10">
      <t>あいじ</t>
    </rPh>
    <rPh sb="10" eb="11">
      <t>えん</t>
    </rPh>
    <phoneticPr fontId="12" type="Hiragana"/>
  </si>
  <si>
    <t>たまぷらーざこざくらあいじえん</t>
  </si>
  <si>
    <t>駒岡げんきっず保育園</t>
    <rPh sb="0" eb="2">
      <t>こまおか</t>
    </rPh>
    <rPh sb="7" eb="10">
      <t>ほいくえん</t>
    </rPh>
    <phoneticPr fontId="12" type="Hiragana"/>
  </si>
  <si>
    <t>こまおかげんきっずほいくえん</t>
  </si>
  <si>
    <t>グローバルキッズ子安駅前保育園</t>
    <rPh sb="8" eb="10">
      <t>こやす</t>
    </rPh>
    <rPh sb="10" eb="12">
      <t>えきまえ</t>
    </rPh>
    <rPh sb="12" eb="15">
      <t>ほいくえん</t>
    </rPh>
    <phoneticPr fontId="12" type="Hiragana"/>
  </si>
  <si>
    <t>ぐろーばるきっずこやすえきまえほいくえん</t>
  </si>
  <si>
    <t>にじいろ保育園関内</t>
    <rPh sb="4" eb="7">
      <t>ほいくえん</t>
    </rPh>
    <rPh sb="7" eb="9">
      <t>かんない</t>
    </rPh>
    <phoneticPr fontId="12" type="Hiragana"/>
  </si>
  <si>
    <t>にじいろほいくえんかんない</t>
  </si>
  <si>
    <t>花月園前ここわ保育園</t>
    <rPh sb="0" eb="4">
      <t>かげつえんまえ</t>
    </rPh>
    <rPh sb="7" eb="10">
      <t>ほいくえん</t>
    </rPh>
    <phoneticPr fontId="12" type="Hiragana"/>
  </si>
  <si>
    <t>かげつえんまえここわほいくえん</t>
  </si>
  <si>
    <t>スターチャイルド≪白楽ナーサリー≫</t>
    <rPh sb="9" eb="11">
      <t>はくらく</t>
    </rPh>
    <phoneticPr fontId="12" type="Hiragana"/>
  </si>
  <si>
    <t>すたーちゃいるどはくらくなーさりー</t>
  </si>
  <si>
    <t>スターチャイルド≪三ッ沢上町ナーサリー≫</t>
    <rPh sb="9" eb="14">
      <t>みつざわかみちょう</t>
    </rPh>
    <phoneticPr fontId="12" type="Hiragana"/>
  </si>
  <si>
    <t>すたーちゃいるどみつさわかみちょうなーさりー</t>
  </si>
  <si>
    <t>ブライト保育園横浜松見町</t>
    <rPh sb="4" eb="7">
      <t>ほいくえん</t>
    </rPh>
    <rPh sb="7" eb="9">
      <t>よこはま</t>
    </rPh>
    <rPh sb="9" eb="12">
      <t>まつみちょう</t>
    </rPh>
    <phoneticPr fontId="12" type="Hiragana"/>
  </si>
  <si>
    <t>ぶらいとほいくえんよこはままつみちょう</t>
  </si>
  <si>
    <t>アスクみのわ保育園</t>
    <rPh sb="6" eb="9">
      <t>ほいくえん</t>
    </rPh>
    <phoneticPr fontId="12" type="Hiragana"/>
  </si>
  <si>
    <t>あすくみのわほいくえん</t>
  </si>
  <si>
    <t>おはよう保育園花咲町</t>
    <rPh sb="4" eb="7">
      <t>ほいくえん</t>
    </rPh>
    <rPh sb="7" eb="10">
      <t>はなさきちょう</t>
    </rPh>
    <phoneticPr fontId="12" type="Hiragana"/>
  </si>
  <si>
    <t>おはようほいくえんはなさきちょう</t>
  </si>
  <si>
    <t>認定こども園泉ヶ丘幼稚園</t>
    <rPh sb="0" eb="2">
      <t>にんてい</t>
    </rPh>
    <rPh sb="5" eb="6">
      <t>えん</t>
    </rPh>
    <rPh sb="6" eb="9">
      <t>いずみがおか</t>
    </rPh>
    <rPh sb="9" eb="12">
      <t>ようちえん</t>
    </rPh>
    <phoneticPr fontId="12" type="Hiragana"/>
  </si>
  <si>
    <t>にんていこどもえんいずみがおかようちえん</t>
  </si>
  <si>
    <t>希望ヶ丘幼稚園　希望ヶ丘保育園</t>
  </si>
  <si>
    <t>にんていこどもえんきぼうがおかようちえん</t>
  </si>
  <si>
    <t>認定こども園いづみ幼稚園</t>
    <rPh sb="0" eb="2">
      <t>にんてい</t>
    </rPh>
    <rPh sb="5" eb="6">
      <t>えん</t>
    </rPh>
    <rPh sb="9" eb="12">
      <t>ようちえん</t>
    </rPh>
    <phoneticPr fontId="12" type="Hiragana"/>
  </si>
  <si>
    <t>にんていこどもえんいづみようちえん</t>
  </si>
  <si>
    <t>認定こども園明成幼稚園</t>
    <rPh sb="0" eb="2">
      <t>にんてい</t>
    </rPh>
    <rPh sb="5" eb="6">
      <t>えん</t>
    </rPh>
    <rPh sb="6" eb="7">
      <t>あきら</t>
    </rPh>
    <rPh sb="7" eb="8">
      <t>しげる</t>
    </rPh>
    <rPh sb="8" eb="11">
      <t>ようちえん</t>
    </rPh>
    <phoneticPr fontId="12" type="Hiragana"/>
  </si>
  <si>
    <t>にんていこどもえんめいせいようちえん</t>
  </si>
  <si>
    <t>泉の郷保育園なかだ</t>
    <rPh sb="0" eb="1">
      <t>いずみ</t>
    </rPh>
    <rPh sb="2" eb="3">
      <t>さと</t>
    </rPh>
    <rPh sb="3" eb="6">
      <t>ほいくえん</t>
    </rPh>
    <phoneticPr fontId="12" type="Hiragana"/>
  </si>
  <si>
    <t>いずみのさとなかだほいくえん</t>
  </si>
  <si>
    <t>幼保連携型認定こども園ひまわり幼稚園</t>
    <rPh sb="0" eb="2">
      <t>ようほ</t>
    </rPh>
    <rPh sb="2" eb="5">
      <t>れんけいがた</t>
    </rPh>
    <rPh sb="5" eb="7">
      <t>にんてい</t>
    </rPh>
    <rPh sb="10" eb="11">
      <t>えん</t>
    </rPh>
    <rPh sb="15" eb="18">
      <t>ようちえん</t>
    </rPh>
    <phoneticPr fontId="12" type="Hiragana"/>
  </si>
  <si>
    <t>ようほれんけいがたにんていこどもえんひまわり</t>
  </si>
  <si>
    <t>ピッピみんなの保育園</t>
  </si>
  <si>
    <t>ぴっぴみんなのほいくえん</t>
  </si>
  <si>
    <t>ララランド戸塚</t>
    <rPh sb="5" eb="7">
      <t>とつか</t>
    </rPh>
    <phoneticPr fontId="12" type="Hiragana"/>
  </si>
  <si>
    <t>らららんどとつか</t>
  </si>
  <si>
    <t>なかよしこども園</t>
    <rPh sb="7" eb="8">
      <t>えん</t>
    </rPh>
    <phoneticPr fontId="12" type="Hiragana"/>
  </si>
  <si>
    <t>なかよしこどもえん</t>
  </si>
  <si>
    <t>三ツ沢保育園</t>
    <rPh sb="0" eb="1">
      <t>み</t>
    </rPh>
    <rPh sb="2" eb="3">
      <t>ざわ</t>
    </rPh>
    <rPh sb="3" eb="6">
      <t>ほいくえん</t>
    </rPh>
    <phoneticPr fontId="12" type="Hiragana"/>
  </si>
  <si>
    <t>みつざわほいくえん</t>
  </si>
  <si>
    <t>認定こども園オーセルわかば幼稚園</t>
    <rPh sb="0" eb="2">
      <t>にんてい</t>
    </rPh>
    <rPh sb="5" eb="6">
      <t>えん</t>
    </rPh>
    <rPh sb="13" eb="16">
      <t>ようちえん</t>
    </rPh>
    <phoneticPr fontId="12" type="Hiragana"/>
  </si>
  <si>
    <t>にんていこどもえんおーせるわかばようちえん</t>
  </si>
  <si>
    <t>笹山保育園</t>
    <rPh sb="0" eb="2">
      <t>ささやま</t>
    </rPh>
    <rPh sb="2" eb="5">
      <t>ほいくえん</t>
    </rPh>
    <phoneticPr fontId="12" type="Hiragana"/>
  </si>
  <si>
    <t>ささやまほいくええん</t>
  </si>
  <si>
    <t>わらべうた中山保育園</t>
    <rPh sb="5" eb="7">
      <t>なかやま</t>
    </rPh>
    <rPh sb="7" eb="10">
      <t>ほいくえん</t>
    </rPh>
    <phoneticPr fontId="12" type="Hiragana"/>
  </si>
  <si>
    <t>わらべうたなかやまほいくえん</t>
  </si>
  <si>
    <t>あおぞら菅田保育園</t>
    <rPh sb="4" eb="6">
      <t>すがた</t>
    </rPh>
    <rPh sb="6" eb="9">
      <t>ほいくえん</t>
    </rPh>
    <phoneticPr fontId="12" type="Hiragana"/>
  </si>
  <si>
    <t>あおぞらすげたほいくえん</t>
  </si>
  <si>
    <t>下瀬谷保育園</t>
    <rPh sb="0" eb="1">
      <t>した</t>
    </rPh>
    <rPh sb="1" eb="3">
      <t>せや</t>
    </rPh>
    <rPh sb="3" eb="6">
      <t>ほいくえん</t>
    </rPh>
    <phoneticPr fontId="12" type="Hiragana"/>
  </si>
  <si>
    <t>しもせやほいくえん</t>
  </si>
  <si>
    <t>認定こども園（幼保連携型）</t>
    <rPh sb="0" eb="2">
      <t>ニンテイ</t>
    </rPh>
    <rPh sb="5" eb="6">
      <t>エン</t>
    </rPh>
    <rPh sb="7" eb="9">
      <t>ヨウホ</t>
    </rPh>
    <rPh sb="9" eb="12">
      <t>レンケイガタ</t>
    </rPh>
    <phoneticPr fontId="5"/>
  </si>
  <si>
    <t>鶴見区</t>
    <rPh sb="0" eb="3">
      <t>ツルミク</t>
    </rPh>
    <phoneticPr fontId="5"/>
  </si>
  <si>
    <t>あさひ台幼稚園</t>
  </si>
  <si>
    <t>にんていこどもえんあさひだいようちえん</t>
  </si>
  <si>
    <t>あきば幼保連携型認定こども園</t>
    <rPh sb="3" eb="10">
      <t>ようほれんけいがたにんてい</t>
    </rPh>
    <rPh sb="13" eb="14">
      <t>えん</t>
    </rPh>
    <phoneticPr fontId="12" type="Hiragana"/>
  </si>
  <si>
    <t>あきばようほれんけいがたにんていこどもえん</t>
  </si>
  <si>
    <t>南区</t>
    <rPh sb="0" eb="2">
      <t>ミナミク</t>
    </rPh>
    <phoneticPr fontId="5"/>
  </si>
  <si>
    <t>大岡はるかぜ保育園</t>
    <rPh sb="0" eb="2">
      <t>おおおか</t>
    </rPh>
    <rPh sb="6" eb="9">
      <t>ほいくえん</t>
    </rPh>
    <phoneticPr fontId="12" type="Hiragana"/>
  </si>
  <si>
    <t>おおおかはるかぜほいくえん</t>
  </si>
  <si>
    <t>ポポラー横浜和田町園</t>
    <rPh sb="4" eb="6">
      <t>よこはま</t>
    </rPh>
    <rPh sb="6" eb="9">
      <t>わだまち</t>
    </rPh>
    <rPh sb="9" eb="10">
      <t>えん</t>
    </rPh>
    <phoneticPr fontId="12" type="Hiragana"/>
  </si>
  <si>
    <t>ぽぽらーよこはまわだまちえん</t>
  </si>
  <si>
    <t>ララランド戸塚第二</t>
    <rPh sb="5" eb="7">
      <t>とつか</t>
    </rPh>
    <rPh sb="7" eb="9">
      <t>だいに</t>
    </rPh>
    <phoneticPr fontId="12" type="Hiragana"/>
  </si>
  <si>
    <t>らららんどとつかだいに</t>
  </si>
  <si>
    <t>神奈川区</t>
    <rPh sb="0" eb="4">
      <t>カナガワク</t>
    </rPh>
    <phoneticPr fontId="5"/>
  </si>
  <si>
    <t>なないろきっど保育園</t>
    <rPh sb="7" eb="10">
      <t>ほいくえん</t>
    </rPh>
    <phoneticPr fontId="12" type="Hiragana"/>
  </si>
  <si>
    <t>なないろきっどほいくえん</t>
  </si>
  <si>
    <t>トライアングルスマイル</t>
  </si>
  <si>
    <t>とらいあんぐるすまいる</t>
  </si>
  <si>
    <t>豊岡ひまわり保育園</t>
    <rPh sb="0" eb="2">
      <t>とよおか</t>
    </rPh>
    <rPh sb="6" eb="9">
      <t>ほいくえん</t>
    </rPh>
    <phoneticPr fontId="12" type="Hiragana"/>
  </si>
  <si>
    <t>とよおかひまわりほいくえん</t>
  </si>
  <si>
    <t>池辺おひさま保育園</t>
    <rPh sb="0" eb="2">
      <t>いけべ</t>
    </rPh>
    <rPh sb="6" eb="9">
      <t>ほいくえん</t>
    </rPh>
    <phoneticPr fontId="12" type="Hiragana"/>
  </si>
  <si>
    <t>いけべおひさまほいくえん</t>
  </si>
  <si>
    <t>アミー保育園高島園</t>
    <rPh sb="3" eb="6">
      <t>ほいくえん</t>
    </rPh>
    <rPh sb="6" eb="8">
      <t>たかしま</t>
    </rPh>
    <rPh sb="8" eb="9">
      <t>えん</t>
    </rPh>
    <phoneticPr fontId="12" type="Hiragana"/>
  </si>
  <si>
    <t>あみーほいくえんたかしまえん</t>
  </si>
  <si>
    <t>みゆさと保育園</t>
    <rPh sb="4" eb="7">
      <t>ほいくえん</t>
    </rPh>
    <phoneticPr fontId="12" type="Hiragana"/>
  </si>
  <si>
    <t>みゆさとほいくえん</t>
  </si>
  <si>
    <t>ウッズ保育園</t>
    <rPh sb="3" eb="6">
      <t>ほいくえん</t>
    </rPh>
    <phoneticPr fontId="12" type="Hiragana"/>
  </si>
  <si>
    <t>うっずほいくえん</t>
  </si>
  <si>
    <t>フェアリーテイルつばさ</t>
  </si>
  <si>
    <t>ふぇありーているつばさ</t>
  </si>
  <si>
    <t>ウィズブック保育園戸部</t>
    <rPh sb="6" eb="9">
      <t>ほいくえん</t>
    </rPh>
    <rPh sb="9" eb="11">
      <t>とべ</t>
    </rPh>
    <phoneticPr fontId="12" type="Hiragana"/>
  </si>
  <si>
    <t>うぃずぶっくほいくえんとべ</t>
  </si>
  <si>
    <t>天才キッズクラブ楽学館大倉山園</t>
    <rPh sb="0" eb="2">
      <t>てんさい</t>
    </rPh>
    <rPh sb="8" eb="9">
      <t>らく</t>
    </rPh>
    <rPh sb="9" eb="11">
      <t>がっかん</t>
    </rPh>
    <rPh sb="11" eb="14">
      <t>おおくらやま</t>
    </rPh>
    <rPh sb="14" eb="15">
      <t>えん</t>
    </rPh>
    <phoneticPr fontId="12" type="Hiragana"/>
  </si>
  <si>
    <t>てんさいきっずくらぶらくがくかんおおくらやまえん</t>
  </si>
  <si>
    <t>港北区</t>
    <rPh sb="0" eb="3">
      <t>こうほくく</t>
    </rPh>
    <phoneticPr fontId="1" type="Hiragana"/>
  </si>
  <si>
    <t>光の園第二保育園</t>
    <rPh sb="0" eb="1">
      <t>ひかり</t>
    </rPh>
    <rPh sb="2" eb="3">
      <t>えん</t>
    </rPh>
    <rPh sb="3" eb="5">
      <t>だいに</t>
    </rPh>
    <rPh sb="5" eb="7">
      <t>ほいく</t>
    </rPh>
    <rPh sb="7" eb="8">
      <t>えん</t>
    </rPh>
    <phoneticPr fontId="12" type="Hiragana"/>
  </si>
  <si>
    <t>ひかりのえんだいにほいくえん</t>
  </si>
  <si>
    <t>コビープリスクールかたくら</t>
  </si>
  <si>
    <t>こびーぷりすくーるかたくら</t>
  </si>
  <si>
    <t>キッズパートナー妙蓮寺</t>
    <rPh sb="8" eb="11">
      <t>みょうれんじ</t>
    </rPh>
    <phoneticPr fontId="12" type="Hiragana"/>
  </si>
  <si>
    <t>きっずぱーとなーみょうれんじ</t>
  </si>
  <si>
    <t>キッズパートナー綱島東</t>
    <rPh sb="8" eb="11">
      <t>つなしまひがし</t>
    </rPh>
    <phoneticPr fontId="12" type="Hiragana"/>
  </si>
  <si>
    <t>きっずぱーとなーつなしまひがし</t>
  </si>
  <si>
    <t>緑区</t>
    <rPh sb="0" eb="2">
      <t>ミドリク</t>
    </rPh>
    <phoneticPr fontId="0"/>
  </si>
  <si>
    <t>スターチャイルド≪鴨居ナーサリー≫</t>
    <rPh sb="9" eb="11">
      <t>かもい</t>
    </rPh>
    <phoneticPr fontId="12" type="Hiragana"/>
  </si>
  <si>
    <t>すたーちゃいるどかもいなーさりー</t>
  </si>
  <si>
    <t>緑区</t>
    <rPh sb="0" eb="2">
      <t>ミドリク</t>
    </rPh>
    <phoneticPr fontId="5"/>
  </si>
  <si>
    <t>ポピンズナーサリースクール横浜十日市場</t>
    <rPh sb="13" eb="15">
      <t>よこはま</t>
    </rPh>
    <rPh sb="15" eb="19">
      <t>とおかいちば</t>
    </rPh>
    <phoneticPr fontId="12" type="Hiragana"/>
  </si>
  <si>
    <t>ぽぴんずなーさりーすくーるよこはまとおかいちば</t>
  </si>
  <si>
    <t>木下の保育園センター南</t>
    <rPh sb="0" eb="2">
      <t>きのした</t>
    </rPh>
    <rPh sb="3" eb="6">
      <t>ほいくえん</t>
    </rPh>
    <rPh sb="10" eb="11">
      <t>みなみ</t>
    </rPh>
    <phoneticPr fontId="12" type="Hiragana"/>
  </si>
  <si>
    <t>きのしたのほいくえんせんたーみなみ</t>
  </si>
  <si>
    <t>馬場どろんこ保育園</t>
    <rPh sb="0" eb="2">
      <t>ばば</t>
    </rPh>
    <rPh sb="6" eb="9">
      <t>ほいくえん</t>
    </rPh>
    <phoneticPr fontId="12" type="Hiragana"/>
  </si>
  <si>
    <t>ばばどろんこほいくえん</t>
  </si>
  <si>
    <t>横浜そらいろ保育園</t>
    <rPh sb="0" eb="2">
      <t>よこはま</t>
    </rPh>
    <rPh sb="6" eb="9">
      <t>ほいくえん</t>
    </rPh>
    <phoneticPr fontId="12" type="Hiragana"/>
  </si>
  <si>
    <t>よこはまそらいろほいくえん</t>
  </si>
  <si>
    <t>グローバルキッズ上大岡園</t>
    <rPh sb="8" eb="11">
      <t>かみおおおか</t>
    </rPh>
    <rPh sb="11" eb="12">
      <t>えん</t>
    </rPh>
    <phoneticPr fontId="12" type="Hiragana"/>
  </si>
  <si>
    <t>ぐろーばるきっずかみおおおかえん</t>
  </si>
  <si>
    <t>磯子区</t>
    <rPh sb="0" eb="3">
      <t>イソゴク</t>
    </rPh>
    <phoneticPr fontId="5"/>
  </si>
  <si>
    <t>グローバルキッズ磯子保育園</t>
    <rPh sb="8" eb="10">
      <t>いそご</t>
    </rPh>
    <rPh sb="10" eb="13">
      <t>ほいくえん</t>
    </rPh>
    <phoneticPr fontId="12" type="Hiragana"/>
  </si>
  <si>
    <t>ぐろーばるきっずいそごほいくえん</t>
  </si>
  <si>
    <t>スターチャイルド≪大倉山ナーサリー≫</t>
    <rPh sb="9" eb="12">
      <t>おおくらやま</t>
    </rPh>
    <phoneticPr fontId="12" type="Hiragana"/>
  </si>
  <si>
    <t>すたーちゃいるどおおくらやまなーさりー</t>
  </si>
  <si>
    <t>スターチャイルド≪洋光台ナーサリー≫</t>
    <rPh sb="9" eb="12">
      <t>ようこうだい</t>
    </rPh>
    <phoneticPr fontId="12" type="Hiragana"/>
  </si>
  <si>
    <t>すたーちゃいるどようこうだいなーさりー</t>
  </si>
  <si>
    <t>キッズパートナー磯子中原</t>
    <rPh sb="8" eb="10">
      <t>いそご</t>
    </rPh>
    <rPh sb="10" eb="12">
      <t>なかはら</t>
    </rPh>
    <phoneticPr fontId="12" type="Hiragana"/>
  </si>
  <si>
    <t>きっずぱーとなーいそごなかはら</t>
  </si>
  <si>
    <t>港北区</t>
    <rPh sb="0" eb="2">
      <t>コウホク</t>
    </rPh>
    <rPh sb="2" eb="3">
      <t>ク</t>
    </rPh>
    <phoneticPr fontId="5"/>
  </si>
  <si>
    <t>パレット保育園・妙蓮寺</t>
    <rPh sb="4" eb="7">
      <t>ほいくえん</t>
    </rPh>
    <rPh sb="8" eb="11">
      <t>みょうれんじ</t>
    </rPh>
    <phoneticPr fontId="12" type="Hiragana"/>
  </si>
  <si>
    <t>ぱれっとほいくえんみょうれんじ</t>
  </si>
  <si>
    <t>キディ大倉山・横浜</t>
    <rPh sb="3" eb="6">
      <t>おおくらやま</t>
    </rPh>
    <rPh sb="7" eb="9">
      <t>よこはま</t>
    </rPh>
    <phoneticPr fontId="12" type="Hiragana"/>
  </si>
  <si>
    <t>きでぃおおくらやまよこはま</t>
  </si>
  <si>
    <t>グローバルキッズ美しが丘保育園</t>
    <rPh sb="8" eb="9">
      <t>うつく</t>
    </rPh>
    <rPh sb="11" eb="12">
      <t>おか</t>
    </rPh>
    <rPh sb="12" eb="15">
      <t>ほいくえん</t>
    </rPh>
    <phoneticPr fontId="12" type="Hiragana"/>
  </si>
  <si>
    <t>ぐろーばるきっずうつくしがおかほいくえん</t>
  </si>
  <si>
    <t>ベネッセ東戸塚保育園</t>
    <rPh sb="4" eb="7">
      <t>ひがしとつか</t>
    </rPh>
    <rPh sb="7" eb="10">
      <t>ほいくえん</t>
    </rPh>
    <phoneticPr fontId="12" type="Hiragana"/>
  </si>
  <si>
    <t>べねっせひがしとつかほいくえん</t>
  </si>
  <si>
    <t>戸塚ほしの木保育園</t>
    <rPh sb="0" eb="2">
      <t>とつか</t>
    </rPh>
    <rPh sb="5" eb="6">
      <t>き</t>
    </rPh>
    <rPh sb="6" eb="9">
      <t>ほいくえん</t>
    </rPh>
    <phoneticPr fontId="12" type="Hiragana"/>
  </si>
  <si>
    <t>とつかほしのきほいくえん</t>
  </si>
  <si>
    <t>横浜矢向雲母保育園</t>
    <rPh sb="0" eb="2">
      <t>よこはま</t>
    </rPh>
    <rPh sb="2" eb="4">
      <t>やこう</t>
    </rPh>
    <rPh sb="4" eb="6">
      <t>きらら</t>
    </rPh>
    <rPh sb="6" eb="9">
      <t>ほいくえん</t>
    </rPh>
    <phoneticPr fontId="12" type="Hiragana"/>
  </si>
  <si>
    <t>よこはまやこうきららほいくえん</t>
  </si>
  <si>
    <t>横浜大口雲母保育園</t>
    <rPh sb="0" eb="2">
      <t>よこはま</t>
    </rPh>
    <rPh sb="2" eb="4">
      <t>おおぐち</t>
    </rPh>
    <rPh sb="4" eb="6">
      <t>きらら</t>
    </rPh>
    <rPh sb="6" eb="9">
      <t>ほいくえん</t>
    </rPh>
    <phoneticPr fontId="12" type="Hiragana"/>
  </si>
  <si>
    <t>よこはまおおぐちきららほいくえん</t>
  </si>
  <si>
    <t>きゃんばす東神奈川保育園</t>
    <rPh sb="5" eb="9">
      <t>ひがしかながわ</t>
    </rPh>
    <rPh sb="9" eb="12">
      <t>ほいくえん</t>
    </rPh>
    <phoneticPr fontId="12" type="Hiragana"/>
  </si>
  <si>
    <t>きゃんばすひがしかながわほいくえん</t>
  </si>
  <si>
    <t>三丁目こども園</t>
    <rPh sb="0" eb="3">
      <t>さんちょうめ</t>
    </rPh>
    <rPh sb="6" eb="7">
      <t>えん</t>
    </rPh>
    <phoneticPr fontId="12" type="Hiragana"/>
  </si>
  <si>
    <t>さんちょうめこどもえん</t>
  </si>
  <si>
    <t>金沢区</t>
    <rPh sb="0" eb="3">
      <t>カナザワク</t>
    </rPh>
    <phoneticPr fontId="5"/>
  </si>
  <si>
    <t>学校法人新栄学園認定こども園金沢白百合幼稚園</t>
    <rPh sb="0" eb="2">
      <t>がっこう</t>
    </rPh>
    <rPh sb="2" eb="4">
      <t>ほうじん</t>
    </rPh>
    <rPh sb="4" eb="6">
      <t>しんえい</t>
    </rPh>
    <rPh sb="6" eb="8">
      <t>がくえん</t>
    </rPh>
    <rPh sb="8" eb="10">
      <t>にんてい</t>
    </rPh>
    <rPh sb="13" eb="14">
      <t>えん</t>
    </rPh>
    <rPh sb="14" eb="16">
      <t>かなざわ</t>
    </rPh>
    <rPh sb="16" eb="19">
      <t>しらゆり</t>
    </rPh>
    <rPh sb="19" eb="22">
      <t>ようちえん</t>
    </rPh>
    <phoneticPr fontId="12" type="Hiragana"/>
  </si>
  <si>
    <t>にんていこどもえんかなざわしらゆりようちえん</t>
  </si>
  <si>
    <t>認定こども園富士塚幼稚園・保育園</t>
  </si>
  <si>
    <t>にんていこどもえんふじづかようちえん・ほいくえん</t>
  </si>
  <si>
    <t>幼保連携型認定こども園ＹＭＣＡとつか保育園</t>
    <rPh sb="0" eb="7">
      <t>ようほれんけいがたにんてい</t>
    </rPh>
    <rPh sb="10" eb="11">
      <t>えん</t>
    </rPh>
    <rPh sb="18" eb="20">
      <t>ほいく</t>
    </rPh>
    <rPh sb="20" eb="21">
      <t>えん</t>
    </rPh>
    <phoneticPr fontId="12" type="Hiragana"/>
  </si>
  <si>
    <t>ようほれんけいがたにんていこどもえんＹＭＣＡとつかほいくえん</t>
  </si>
  <si>
    <t>認定こども園（幼保連携型）</t>
    <rPh sb="0" eb="2">
      <t>ニンテイ</t>
    </rPh>
    <rPh sb="5" eb="6">
      <t>エン</t>
    </rPh>
    <rPh sb="7" eb="9">
      <t>ヨウホ</t>
    </rPh>
    <rPh sb="9" eb="12">
      <t>レンケイガタ</t>
    </rPh>
    <phoneticPr fontId="0"/>
  </si>
  <si>
    <t>幼保連携型認定こども園ＹＭＣＡつるみ保育園</t>
    <rPh sb="0" eb="7">
      <t>ようほれんけいがたにんてい</t>
    </rPh>
    <rPh sb="10" eb="11">
      <t>えん</t>
    </rPh>
    <rPh sb="18" eb="21">
      <t>ほいくえん</t>
    </rPh>
    <phoneticPr fontId="12" type="Hiragana"/>
  </si>
  <si>
    <t>ようほれんけいがたにんていこどもえんＹＭＣＡつるみほいくえん</t>
  </si>
  <si>
    <t>うちゅうこども園やまて</t>
    <rPh sb="7" eb="8">
      <t>えん</t>
    </rPh>
    <phoneticPr fontId="12" type="Hiragana"/>
  </si>
  <si>
    <t>うちゅうこどもえんやまて</t>
  </si>
  <si>
    <t>ココアンジュ保育園</t>
  </si>
  <si>
    <t>ここあんじゅほいくえん</t>
  </si>
  <si>
    <t>港北コスモス保育園</t>
    <rPh sb="0" eb="2">
      <t>こうほく</t>
    </rPh>
    <rPh sb="6" eb="9">
      <t>ほいくえん</t>
    </rPh>
    <phoneticPr fontId="12" type="Hiragana"/>
  </si>
  <si>
    <t>こうほくこすもすほいくえん</t>
  </si>
  <si>
    <t>杉田保育園</t>
    <rPh sb="0" eb="2">
      <t>すぎた</t>
    </rPh>
    <rPh sb="2" eb="5">
      <t>ほいくえん</t>
    </rPh>
    <phoneticPr fontId="12" type="Hiragana"/>
  </si>
  <si>
    <t>すぎたほいくえん</t>
  </si>
  <si>
    <t>上永谷西保育園</t>
    <rPh sb="0" eb="3">
      <t>かみながや</t>
    </rPh>
    <rPh sb="3" eb="4">
      <t>にし</t>
    </rPh>
    <rPh sb="4" eb="7">
      <t>ほいくえん</t>
    </rPh>
    <phoneticPr fontId="12" type="Hiragana"/>
  </si>
  <si>
    <t>かみながやにしほいくえん</t>
  </si>
  <si>
    <t>サンキッズ荏田西保育園</t>
    <rPh sb="5" eb="8">
      <t>えだにし</t>
    </rPh>
    <rPh sb="8" eb="11">
      <t>ほいくえん</t>
    </rPh>
    <phoneticPr fontId="12" type="Hiragana"/>
  </si>
  <si>
    <t>さんきっずえだにしほいくえん</t>
  </si>
  <si>
    <t>キッズフォレセンター北</t>
    <rPh sb="10" eb="11">
      <t>きた</t>
    </rPh>
    <phoneticPr fontId="12" type="Hiragana"/>
  </si>
  <si>
    <t>きっずふぉれせんたーきた</t>
  </si>
  <si>
    <t>大曽根コスモス保育園</t>
    <rPh sb="0" eb="3">
      <t>おおそね</t>
    </rPh>
    <rPh sb="7" eb="10">
      <t>ほいくえん</t>
    </rPh>
    <phoneticPr fontId="12" type="Hiragana"/>
  </si>
  <si>
    <t>おおそねこすもすほいくえん</t>
  </si>
  <si>
    <t>鶴見区</t>
    <rPh sb="0" eb="3">
      <t>つるみく</t>
    </rPh>
    <phoneticPr fontId="5" type="Hiragana"/>
  </si>
  <si>
    <t>SANDAKID保育園</t>
  </si>
  <si>
    <t>さんだきっどほいくえん</t>
  </si>
  <si>
    <t>きくなハート保育園</t>
  </si>
  <si>
    <t>きくなはーとほいくえん</t>
  </si>
  <si>
    <t>横浜山手モンテッソーリ保育園</t>
  </si>
  <si>
    <t>よこはまやまてもんてっそーりほいくえん</t>
  </si>
  <si>
    <t>ベネッセ菊名保育園</t>
  </si>
  <si>
    <t>べねっせきくなほいくえん</t>
  </si>
  <si>
    <t>西区</t>
    <rPh sb="0" eb="2">
      <t>にしく</t>
    </rPh>
    <phoneticPr fontId="5" type="Hiragana"/>
  </si>
  <si>
    <t>京急キッズランド新高島保育園</t>
  </si>
  <si>
    <t>けいきゅうきっずらんどしんたかしまほいくえん</t>
  </si>
  <si>
    <t>中区</t>
    <rPh sb="0" eb="2">
      <t>なかく</t>
    </rPh>
    <phoneticPr fontId="5" type="Hiragana"/>
  </si>
  <si>
    <t>スターチャイルド≪桜木町ステーションナーサリー≫</t>
  </si>
  <si>
    <t>すたーちゃいるどさくらぎちょうすてーしょんなーさりー</t>
  </si>
  <si>
    <t>南区</t>
    <rPh sb="0" eb="2">
      <t>みなみく</t>
    </rPh>
    <phoneticPr fontId="5" type="Hiragana"/>
  </si>
  <si>
    <t>ララランド井土ケ谷</t>
  </si>
  <si>
    <t>らららんどいどがや</t>
  </si>
  <si>
    <t>保土ケ谷区</t>
    <rPh sb="0" eb="4">
      <t>ほどがや</t>
    </rPh>
    <phoneticPr fontId="5" type="Hiragana"/>
  </si>
  <si>
    <t>にじいろ保育園天王町</t>
  </si>
  <si>
    <t>にじいろほいくえんてんのうちょう</t>
  </si>
  <si>
    <t>旭区</t>
    <rPh sb="0" eb="2">
      <t>あさひく</t>
    </rPh>
    <phoneticPr fontId="5" type="Hiragana"/>
  </si>
  <si>
    <t>横浜あさひ中央</t>
    <rPh sb="0" eb="2">
      <t>よこはま</t>
    </rPh>
    <rPh sb="5" eb="7">
      <t>ちゅうおう</t>
    </rPh>
    <phoneticPr fontId="12" type="Hiragana"/>
  </si>
  <si>
    <t>よこはまあさひちゅうおうほいくえん</t>
  </si>
  <si>
    <t>港北区</t>
    <rPh sb="0" eb="3">
      <t>こうほくく</t>
    </rPh>
    <phoneticPr fontId="5" type="Hiragana"/>
  </si>
  <si>
    <t>ぶれすと綱島ほいくえん</t>
  </si>
  <si>
    <t>ぶれすとつなしまほいくえん</t>
  </si>
  <si>
    <t>みらいく矢上園</t>
  </si>
  <si>
    <t>みらいくやがみえん</t>
  </si>
  <si>
    <t>ちいさなたね保育園</t>
    <rPh sb="6" eb="9">
      <t>ほいくえん</t>
    </rPh>
    <phoneticPr fontId="12" type="Hiragana"/>
  </si>
  <si>
    <t>ちいさなたねほいくえん</t>
  </si>
  <si>
    <t>にじいろ保育園日吉</t>
  </si>
  <si>
    <t>にじいろほいくえんひよし</t>
  </si>
  <si>
    <t>まなびの森菊名こども園</t>
  </si>
  <si>
    <t>まなびのもりきくなこどもえん</t>
  </si>
  <si>
    <t>ララランド大倉山</t>
  </si>
  <si>
    <t>らららんどおおくらやま</t>
  </si>
  <si>
    <t>グローバルキッズ大倉山園</t>
  </si>
  <si>
    <t>ぐろーばるきっずおおくらやまえん</t>
  </si>
  <si>
    <t>緑区</t>
    <rPh sb="0" eb="2">
      <t>みどりく</t>
    </rPh>
    <phoneticPr fontId="0" type="Hiragana"/>
  </si>
  <si>
    <t>にじいろ保育園中山</t>
  </si>
  <si>
    <t>にじいろほいくえんなかやま</t>
  </si>
  <si>
    <t>青葉区</t>
    <rPh sb="0" eb="3">
      <t>あおばく</t>
    </rPh>
    <phoneticPr fontId="5" type="Hiragana"/>
  </si>
  <si>
    <t>ポピンズナーサリースクールあざみ野</t>
  </si>
  <si>
    <t>ぽぴんずなーさりーすくーるあざみの</t>
  </si>
  <si>
    <t>戸塚区</t>
    <rPh sb="0" eb="3">
      <t>とつかく</t>
    </rPh>
    <phoneticPr fontId="5" type="Hiragana"/>
  </si>
  <si>
    <t>ちゃいれっく戸塚保育園</t>
  </si>
  <si>
    <t>ちゃいれっくとつかほいくえん</t>
  </si>
  <si>
    <t>生麦ポケット保育園</t>
  </si>
  <si>
    <t>なまむぎぽけっとほいくえん</t>
  </si>
  <si>
    <t>保土ケ谷区</t>
    <rPh sb="0" eb="4">
      <t>ほどがや</t>
    </rPh>
    <rPh sb="4" eb="5">
      <t>く</t>
    </rPh>
    <phoneticPr fontId="5" type="Hiragana"/>
  </si>
  <si>
    <t>若葉保育園</t>
  </si>
  <si>
    <t>わかばほいくえんほんえん</t>
  </si>
  <si>
    <t>保育園夢未来二俣川園</t>
  </si>
  <si>
    <t>ほいくえんゆめみらいふたまたがわえん</t>
  </si>
  <si>
    <t>市ヶ尾保育園</t>
  </si>
  <si>
    <t>いちがおほいくえん</t>
  </si>
  <si>
    <t>都筑区</t>
    <rPh sb="0" eb="3">
      <t>つづきく</t>
    </rPh>
    <phoneticPr fontId="5" type="Hiragana"/>
  </si>
  <si>
    <t>よこはま・もあな保育園</t>
    <rPh sb="8" eb="11">
      <t>ほいくえん</t>
    </rPh>
    <phoneticPr fontId="12" type="Hiragana"/>
  </si>
  <si>
    <t>よこはまもあなほいくえん</t>
  </si>
  <si>
    <t>シープ保育所</t>
  </si>
  <si>
    <t>しーぷほいくしょ</t>
  </si>
  <si>
    <t>まなびの森ヴィラ東戸塚こども園</t>
  </si>
  <si>
    <t>まなびのもりゔぃらひがしとつかこどもえん</t>
  </si>
  <si>
    <t>清水ヶ丘保育園</t>
    <rPh sb="0" eb="4">
      <t>しみずがおか</t>
    </rPh>
    <rPh sb="4" eb="7">
      <t>ほいくえん</t>
    </rPh>
    <phoneticPr fontId="12" type="Hiragana"/>
  </si>
  <si>
    <t>しみずがおかほいくえん</t>
  </si>
  <si>
    <t>わらべ細谷戸保育園</t>
  </si>
  <si>
    <t>わらべほそやどほいくえん</t>
  </si>
  <si>
    <t>うちゅうこども園たんまち</t>
    <rPh sb="7" eb="8">
      <t>えん</t>
    </rPh>
    <phoneticPr fontId="12" type="Hiragana"/>
  </si>
  <si>
    <t>うちゅうこどもえんたんまち</t>
  </si>
  <si>
    <t>認定こども園（幼保連携型）</t>
    <rPh sb="0" eb="2">
      <t>にんてい</t>
    </rPh>
    <rPh sb="5" eb="6">
      <t>えん</t>
    </rPh>
    <phoneticPr fontId="5" type="Hiragana"/>
  </si>
  <si>
    <t>幼保連携型認定こども園岸根こども園</t>
    <rPh sb="0" eb="7">
      <t>ようほれんけいがたにんてい</t>
    </rPh>
    <rPh sb="10" eb="11">
      <t>えん</t>
    </rPh>
    <rPh sb="11" eb="13">
      <t>きしね</t>
    </rPh>
    <rPh sb="16" eb="17">
      <t>えん</t>
    </rPh>
    <phoneticPr fontId="12" type="Hiragana"/>
  </si>
  <si>
    <t>きしねこどもえん</t>
  </si>
  <si>
    <t>認定こども園（幼保連携型）</t>
    <rPh sb="0" eb="2">
      <t>ニンテイ</t>
    </rPh>
    <rPh sb="5" eb="6">
      <t>エン</t>
    </rPh>
    <rPh sb="7" eb="9">
      <t>ヨウホ</t>
    </rPh>
    <rPh sb="9" eb="11">
      <t>レンケイ</t>
    </rPh>
    <rPh sb="11" eb="12">
      <t>カタ</t>
    </rPh>
    <phoneticPr fontId="5"/>
  </si>
  <si>
    <t>幼保連携型認定こども園二ツ橋あいりん幼稚園</t>
    <rPh sb="0" eb="5">
      <t>ようほれんけいがた</t>
    </rPh>
    <rPh sb="5" eb="7">
      <t>にんてい</t>
    </rPh>
    <rPh sb="10" eb="11">
      <t>えん</t>
    </rPh>
    <rPh sb="11" eb="12">
      <t>ふた</t>
    </rPh>
    <rPh sb="13" eb="14">
      <t>ばし</t>
    </rPh>
    <rPh sb="18" eb="21">
      <t>ようちえん</t>
    </rPh>
    <phoneticPr fontId="12" type="Hiragana"/>
  </si>
  <si>
    <t>ようほれんけいがたにんていこどもえんふたつばしあいりんようちえん</t>
  </si>
  <si>
    <t>認定こども園あざみ野白ゆり幼稚園</t>
  </si>
  <si>
    <t>にんていこどもえんあざみのしらゆりようちえん</t>
  </si>
  <si>
    <t>認定こども園大谷幼稚園</t>
    <rPh sb="6" eb="8">
      <t>おおたに</t>
    </rPh>
    <rPh sb="8" eb="11">
      <t>ようちえん</t>
    </rPh>
    <phoneticPr fontId="12" type="Hiragana"/>
  </si>
  <si>
    <t>にんていこどもえんおおたにようちえん</t>
  </si>
  <si>
    <t>認定こども園（幼稚園型）</t>
    <rPh sb="7" eb="11">
      <t>ようちえんがた</t>
    </rPh>
    <phoneticPr fontId="5" type="Hiragana"/>
  </si>
  <si>
    <t>認定こども園大場白ゆり幼稚園</t>
  </si>
  <si>
    <t>にんていこどもえんおおばしらゆりようちえん</t>
  </si>
  <si>
    <t>あゆみ保育園第二</t>
  </si>
  <si>
    <t>あゆみほいくえんだいに</t>
  </si>
  <si>
    <t>京進のほいくえんHOPPAたまプラーザ</t>
  </si>
  <si>
    <t>きょうしんのほいくえんほっぱたまぷらーざ</t>
  </si>
  <si>
    <t>港南区</t>
    <rPh sb="0" eb="3">
      <t>こうなんく</t>
    </rPh>
    <phoneticPr fontId="5" type="Hiragana"/>
  </si>
  <si>
    <t>笹下南つくしんぼ保育園</t>
    <rPh sb="0" eb="2">
      <t>ささげ</t>
    </rPh>
    <rPh sb="2" eb="3">
      <t>みなみ</t>
    </rPh>
    <rPh sb="8" eb="11">
      <t>ほいくえん</t>
    </rPh>
    <phoneticPr fontId="12" type="Hiragana"/>
  </si>
  <si>
    <t>ささしたみなみつくしんぼほいくえん</t>
  </si>
  <si>
    <t>幼稚園</t>
    <rPh sb="0" eb="3">
      <t>ようちえん</t>
    </rPh>
    <phoneticPr fontId="5" type="Hiragana"/>
  </si>
  <si>
    <t>桜ケ丘幼稚園</t>
  </si>
  <si>
    <t>さくらがおかようちえん</t>
  </si>
  <si>
    <t>東寺尾幼稚園</t>
  </si>
  <si>
    <t>ひがしてらおようちえん</t>
  </si>
  <si>
    <t>神奈川区</t>
    <rPh sb="0" eb="3">
      <t>かながわ</t>
    </rPh>
    <rPh sb="3" eb="4">
      <t>く</t>
    </rPh>
    <phoneticPr fontId="5" type="Hiragana"/>
  </si>
  <si>
    <t>神奈川幼稚園</t>
  </si>
  <si>
    <t>かながわようちえん</t>
  </si>
  <si>
    <t>霞ケ丘幼稚園</t>
  </si>
  <si>
    <t>かすみがおかようちえん</t>
  </si>
  <si>
    <t>聖母幼稚園</t>
  </si>
  <si>
    <t>せいぼようちえん</t>
  </si>
  <si>
    <t>横浜みこころ幼稚園</t>
  </si>
  <si>
    <t>よこはまみこころようちえん</t>
  </si>
  <si>
    <t>金沢区</t>
    <rPh sb="0" eb="3">
      <t>かなざわく</t>
    </rPh>
    <phoneticPr fontId="5" type="Hiragana"/>
  </si>
  <si>
    <t>京急幼稚園</t>
  </si>
  <si>
    <t>けいきゅうようちえん</t>
  </si>
  <si>
    <t>天使幼稚園</t>
  </si>
  <si>
    <t>てんしようちえん</t>
  </si>
  <si>
    <t>フレンド幼稚園</t>
  </si>
  <si>
    <t>ふれんどようちえん</t>
  </si>
  <si>
    <t>都田幼稚園</t>
  </si>
  <si>
    <t>つだようちえん</t>
  </si>
  <si>
    <t>栄区</t>
    <rPh sb="0" eb="2">
      <t>さかえく</t>
    </rPh>
    <phoneticPr fontId="5" type="Hiragana"/>
  </si>
  <si>
    <t>鍛冶ケ谷カトリック幼稚園</t>
  </si>
  <si>
    <t>かじがやかとりっくようちえん</t>
  </si>
  <si>
    <t>明日葉保育園青葉台園</t>
    <rPh sb="0" eb="3">
      <t>あしたば</t>
    </rPh>
    <rPh sb="3" eb="6">
      <t>ほいくえん</t>
    </rPh>
    <rPh sb="6" eb="9">
      <t>あおばだい</t>
    </rPh>
    <rPh sb="9" eb="10">
      <t>えん</t>
    </rPh>
    <phoneticPr fontId="12" type="Hiragana"/>
  </si>
  <si>
    <t>あしたばほいくえんあおばだいえん</t>
  </si>
  <si>
    <t>明日葉保育園大倉山園</t>
    <rPh sb="0" eb="3">
      <t>あしたば</t>
    </rPh>
    <rPh sb="3" eb="6">
      <t>ほいくえん</t>
    </rPh>
    <rPh sb="6" eb="9">
      <t>おおくらやま</t>
    </rPh>
    <rPh sb="9" eb="10">
      <t>えん</t>
    </rPh>
    <phoneticPr fontId="12" type="Hiragana"/>
  </si>
  <si>
    <t>あしたばほいくえんおおくらやまえん</t>
  </si>
  <si>
    <t>明日葉保育園金沢文庫園</t>
    <rPh sb="0" eb="3">
      <t>あしたば</t>
    </rPh>
    <rPh sb="3" eb="6">
      <t>ほいくえん</t>
    </rPh>
    <rPh sb="6" eb="10">
      <t>かなざわぶんこ</t>
    </rPh>
    <rPh sb="10" eb="11">
      <t>えん</t>
    </rPh>
    <phoneticPr fontId="12" type="Hiragana"/>
  </si>
  <si>
    <t>あしたばほいくえんかなざわぶんこえん</t>
  </si>
  <si>
    <t>明日葉保育園駒岡園</t>
    <rPh sb="0" eb="3">
      <t>あしたば</t>
    </rPh>
    <rPh sb="3" eb="6">
      <t>ほいくえん</t>
    </rPh>
    <rPh sb="6" eb="8">
      <t>こまおか</t>
    </rPh>
    <rPh sb="8" eb="9">
      <t>えん</t>
    </rPh>
    <phoneticPr fontId="12" type="Hiragana"/>
  </si>
  <si>
    <t>あしたばほいくえんこまおかえん</t>
  </si>
  <si>
    <t>明日葉保育園第三戸塚園</t>
    <rPh sb="0" eb="3">
      <t>あしたば</t>
    </rPh>
    <rPh sb="3" eb="6">
      <t>ほいくえん</t>
    </rPh>
    <rPh sb="6" eb="7">
      <t>だい</t>
    </rPh>
    <rPh sb="7" eb="8">
      <t>さん</t>
    </rPh>
    <rPh sb="8" eb="10">
      <t>とつか</t>
    </rPh>
    <rPh sb="10" eb="11">
      <t>えん</t>
    </rPh>
    <phoneticPr fontId="12" type="Hiragana"/>
  </si>
  <si>
    <t>あしたばほいくえんだいさんとつかえん</t>
  </si>
  <si>
    <t>明日葉保育園第二戸塚園</t>
    <rPh sb="0" eb="3">
      <t>あしたば</t>
    </rPh>
    <rPh sb="3" eb="6">
      <t>ほいくえん</t>
    </rPh>
    <rPh sb="6" eb="8">
      <t>だいに</t>
    </rPh>
    <rPh sb="8" eb="10">
      <t>とつか</t>
    </rPh>
    <rPh sb="10" eb="11">
      <t>えん</t>
    </rPh>
    <phoneticPr fontId="12" type="Hiragana"/>
  </si>
  <si>
    <t>あしたばほいくえんだいにとつかえん</t>
  </si>
  <si>
    <t>明日葉保育園綱島園</t>
    <rPh sb="0" eb="3">
      <t>あしたば</t>
    </rPh>
    <rPh sb="3" eb="6">
      <t>ほいくえん</t>
    </rPh>
    <rPh sb="6" eb="8">
      <t>つなしま</t>
    </rPh>
    <rPh sb="8" eb="9">
      <t>えん</t>
    </rPh>
    <phoneticPr fontId="12" type="Hiragana"/>
  </si>
  <si>
    <t>あしたばほいくえんつなしまえん</t>
  </si>
  <si>
    <t>明日葉保育園鶴見園</t>
    <rPh sb="0" eb="3">
      <t>あしたば</t>
    </rPh>
    <rPh sb="3" eb="6">
      <t>ほいくえん</t>
    </rPh>
    <rPh sb="6" eb="8">
      <t>つるみ</t>
    </rPh>
    <rPh sb="8" eb="9">
      <t>えん</t>
    </rPh>
    <phoneticPr fontId="12" type="Hiragana"/>
  </si>
  <si>
    <t>あしたばほいくえんつるみえん</t>
  </si>
  <si>
    <t>明日葉保育園長津田園</t>
    <rPh sb="0" eb="3">
      <t>あしたば</t>
    </rPh>
    <rPh sb="3" eb="6">
      <t>ほいくえん</t>
    </rPh>
    <rPh sb="6" eb="7">
      <t>ちょう</t>
    </rPh>
    <rPh sb="7" eb="9">
      <t>つだ</t>
    </rPh>
    <rPh sb="9" eb="10">
      <t>えん</t>
    </rPh>
    <phoneticPr fontId="12" type="Hiragana"/>
  </si>
  <si>
    <t>あしたばほいくえんながつたえん</t>
  </si>
  <si>
    <t>明日葉保育園東戸塚園</t>
    <rPh sb="0" eb="3">
      <t>あしたば</t>
    </rPh>
    <rPh sb="3" eb="6">
      <t>ほいくえん</t>
    </rPh>
    <rPh sb="6" eb="7">
      <t>ひがし</t>
    </rPh>
    <rPh sb="7" eb="9">
      <t>とつか</t>
    </rPh>
    <rPh sb="9" eb="10">
      <t>えん</t>
    </rPh>
    <phoneticPr fontId="12" type="Hiragana"/>
  </si>
  <si>
    <t>あしたばほいくえんひがしとつかえん</t>
  </si>
  <si>
    <t>鶴見区</t>
    <rPh sb="0" eb="3">
      <t>ツルミク</t>
    </rPh>
    <phoneticPr fontId="0"/>
  </si>
  <si>
    <t>双葉幼稚園</t>
  </si>
  <si>
    <t>ふたばようちえん</t>
  </si>
  <si>
    <t>しんよしだこども園</t>
    <rPh sb="8" eb="9">
      <t>えん</t>
    </rPh>
    <phoneticPr fontId="12" type="Hiragana"/>
  </si>
  <si>
    <t>しんよしだこどもえん</t>
  </si>
  <si>
    <t>神奈川区</t>
    <rPh sb="0" eb="4">
      <t>カナガワク</t>
    </rPh>
    <phoneticPr fontId="1"/>
  </si>
  <si>
    <t>ウィズブック保育園青木町</t>
  </si>
  <si>
    <t>うぃずぶっくほいくえんあおきまち</t>
  </si>
  <si>
    <t>こころキッズ</t>
  </si>
  <si>
    <t>こころきっず</t>
  </si>
  <si>
    <t>港北区</t>
    <rPh sb="0" eb="3">
      <t>こうほくく</t>
    </rPh>
    <phoneticPr fontId="0" type="Hiragana"/>
  </si>
  <si>
    <t>Gakkenほいくえん綱島</t>
  </si>
  <si>
    <t>がっけんほいくえんつなしま</t>
  </si>
  <si>
    <t>ぶれすと新横浜ほいくえん</t>
  </si>
  <si>
    <t>ぶれすとしんよこはまほいくえん</t>
  </si>
  <si>
    <t>旭区</t>
    <rPh sb="0" eb="2">
      <t>アサヒク</t>
    </rPh>
    <phoneticPr fontId="1"/>
  </si>
  <si>
    <t>旭あじさい保育園</t>
  </si>
  <si>
    <t>あさひあじさいほいくえん</t>
  </si>
  <si>
    <t>中区</t>
    <rPh sb="0" eb="2">
      <t>ナカク</t>
    </rPh>
    <phoneticPr fontId="1"/>
  </si>
  <si>
    <t>ララランド横浜伊勢佐木</t>
  </si>
  <si>
    <t>らららんどよこはまいせざき</t>
  </si>
  <si>
    <t>スターチャイルド≪生麦ナーサリー≫</t>
  </si>
  <si>
    <t>すたーちゃいるどなまむぎなーさりー</t>
  </si>
  <si>
    <t>保土ケ谷区</t>
    <rPh sb="0" eb="5">
      <t>ホドガヤク</t>
    </rPh>
    <phoneticPr fontId="1"/>
  </si>
  <si>
    <t>スターチャイルド≪和田町ナーサリー≫</t>
  </si>
  <si>
    <t>すたーちゃいるどわだまちなーさりー</t>
  </si>
  <si>
    <t>港北区</t>
    <rPh sb="0" eb="3">
      <t>コウホクク</t>
    </rPh>
    <phoneticPr fontId="1"/>
  </si>
  <si>
    <t>ぶれすと綱島二階ほいくえん</t>
  </si>
  <si>
    <t>ぶれすとつなしまにかいほいくえん</t>
  </si>
  <si>
    <t>栄区</t>
    <rPh sb="0" eb="2">
      <t>サカエク</t>
    </rPh>
    <phoneticPr fontId="1"/>
  </si>
  <si>
    <t>ニチイキッズさくら本郷台保育園</t>
  </si>
  <si>
    <t>にちいきっずさくらほんごうだいほいくえん</t>
  </si>
  <si>
    <t>フェアリーテイルみらい</t>
  </si>
  <si>
    <t>ふぇありーているみらい</t>
  </si>
  <si>
    <t>にじいろ保育園駒岡</t>
  </si>
  <si>
    <t>にじいろほいくえんこまおか</t>
  </si>
  <si>
    <t>ポピンズナーサリースクール片倉町駅前</t>
  </si>
  <si>
    <t>ぽぴんずなーさりーすくーるかたくらちょうえきまえ</t>
  </si>
  <si>
    <t>木下の保育園日吉</t>
  </si>
  <si>
    <t>きのしたのほいくひよし</t>
  </si>
  <si>
    <t>戸塚区</t>
    <rPh sb="0" eb="3">
      <t>トツカク</t>
    </rPh>
    <phoneticPr fontId="1"/>
  </si>
  <si>
    <t>キッズパートナー東戸塚第２</t>
  </si>
  <si>
    <t>きっずぱーとなーひがしとつかだいに</t>
  </si>
  <si>
    <t>マフィス白楽ナーサリー</t>
  </si>
  <si>
    <t>まふぃすはくらくなーさりー</t>
  </si>
  <si>
    <t>鶴見区</t>
    <rPh sb="0" eb="3">
      <t>ツルミク</t>
    </rPh>
    <phoneticPr fontId="1"/>
  </si>
  <si>
    <t>保育園スカイ・ウイング</t>
  </si>
  <si>
    <t>ほいくえんすかいういんぐ</t>
  </si>
  <si>
    <t>港北区</t>
    <rPh sb="0" eb="2">
      <t>コウホク</t>
    </rPh>
    <rPh sb="2" eb="3">
      <t>ク</t>
    </rPh>
    <phoneticPr fontId="1"/>
  </si>
  <si>
    <t>キッズラディ</t>
  </si>
  <si>
    <t>きっずらでぃ</t>
  </si>
  <si>
    <t>瀬谷区</t>
    <rPh sb="0" eb="3">
      <t>セヤク</t>
    </rPh>
    <phoneticPr fontId="0"/>
  </si>
  <si>
    <t>保育室「ネスト」</t>
  </si>
  <si>
    <t>ほいくしつねすと</t>
  </si>
  <si>
    <t>認定こども園（幼保連携型）</t>
    <rPh sb="0" eb="2">
      <t>ニンテイ</t>
    </rPh>
    <rPh sb="5" eb="6">
      <t>エン</t>
    </rPh>
    <phoneticPr fontId="1"/>
  </si>
  <si>
    <t>横濱中華學院認定こども園</t>
  </si>
  <si>
    <t>よこはまちゅうかがくいんにんていこどもえん</t>
  </si>
  <si>
    <t>青葉区</t>
    <rPh sb="0" eb="3">
      <t>アオバク</t>
    </rPh>
    <phoneticPr fontId="1"/>
  </si>
  <si>
    <t>つどいの森もみの木こども園</t>
    <rPh sb="4" eb="5">
      <t>もり</t>
    </rPh>
    <phoneticPr fontId="12" type="Hiragana"/>
  </si>
  <si>
    <t>つどいのもりもみのきこどもえん</t>
  </si>
  <si>
    <t>泉区</t>
    <rPh sb="0" eb="2">
      <t>イズミク</t>
    </rPh>
    <phoneticPr fontId="1"/>
  </si>
  <si>
    <t>幼保連携型認定こども園 YMCAいずみ保育園</t>
  </si>
  <si>
    <t>にんていこどもえんわいえむしーえーいずみほいくえん</t>
  </si>
  <si>
    <t>認定こども園宮の台幼稚園</t>
  </si>
  <si>
    <t>にんていこどもえんみやのだいようちえん</t>
  </si>
  <si>
    <t>港南区</t>
    <rPh sb="0" eb="3">
      <t>コウナンク</t>
    </rPh>
    <phoneticPr fontId="12"/>
  </si>
  <si>
    <t>認定こども園森が丘幼稚園</t>
    <rPh sb="6" eb="7">
      <t>もり</t>
    </rPh>
    <rPh sb="8" eb="9">
      <t>おか</t>
    </rPh>
    <rPh sb="9" eb="12">
      <t>ようちえん</t>
    </rPh>
    <phoneticPr fontId="12" type="Hiragana"/>
  </si>
  <si>
    <t>にんていこどもえんもりがおかようちえん</t>
  </si>
  <si>
    <t>認定こども園（幼稚園型）</t>
    <rPh sb="0" eb="2">
      <t>ニンテイ</t>
    </rPh>
    <rPh sb="5" eb="6">
      <t>エン</t>
    </rPh>
    <rPh sb="7" eb="10">
      <t>ヨウチエン</t>
    </rPh>
    <rPh sb="10" eb="11">
      <t>ガタ</t>
    </rPh>
    <phoneticPr fontId="1"/>
  </si>
  <si>
    <t>新羽幼稚園</t>
  </si>
  <si>
    <t>にっぱようちえん</t>
  </si>
  <si>
    <t>幼稚園</t>
    <rPh sb="0" eb="3">
      <t>ようちえん</t>
    </rPh>
    <phoneticPr fontId="1" type="Hiragana"/>
  </si>
  <si>
    <t>熊猫幼稚園</t>
  </si>
  <si>
    <t>ぱんだようちえん</t>
  </si>
  <si>
    <t>あたご幼稚園</t>
  </si>
  <si>
    <t>あたごようちえん</t>
  </si>
  <si>
    <t>鶴ケ峯幼稚園</t>
  </si>
  <si>
    <t>つるがみねようちえん</t>
  </si>
  <si>
    <t>磯子区</t>
    <rPh sb="0" eb="3">
      <t>イソゴク</t>
    </rPh>
    <phoneticPr fontId="1"/>
  </si>
  <si>
    <t>汐見台中央幼稚園</t>
  </si>
  <si>
    <t>しおみだいちゅうおうようちえん</t>
  </si>
  <si>
    <t>磯子区</t>
    <rPh sb="0" eb="2">
      <t>イソゴ</t>
    </rPh>
    <rPh sb="2" eb="3">
      <t>ク</t>
    </rPh>
    <phoneticPr fontId="1"/>
  </si>
  <si>
    <t>汐見台東幼稚園</t>
  </si>
  <si>
    <t>しおみだいひがしようちえん</t>
  </si>
  <si>
    <t>カナリヤ幼稚園</t>
    <rPh sb="4" eb="7">
      <t>ようちえん</t>
    </rPh>
    <phoneticPr fontId="12" type="Hiragana"/>
  </si>
  <si>
    <t>かなりやようちえん</t>
  </si>
  <si>
    <t>緑区</t>
    <rPh sb="0" eb="2">
      <t>ミドリク</t>
    </rPh>
    <phoneticPr fontId="1"/>
  </si>
  <si>
    <t>竹山幼稚園</t>
  </si>
  <si>
    <t>たけやまようちえん</t>
  </si>
  <si>
    <t>竹山南幼稚園</t>
  </si>
  <si>
    <t>たけやまみなみようちえん</t>
  </si>
  <si>
    <t>田園都市幼稚園</t>
  </si>
  <si>
    <t>でんえんとしようちえん</t>
  </si>
  <si>
    <t>もえぎ野幼稚園</t>
  </si>
  <si>
    <t>もえぎのようちえん</t>
  </si>
  <si>
    <t>瀬谷区</t>
    <rPh sb="0" eb="3">
      <t>セヤク</t>
    </rPh>
    <phoneticPr fontId="1"/>
  </si>
  <si>
    <t>関東幼稚園</t>
  </si>
  <si>
    <t>かんとうようちえん</t>
  </si>
  <si>
    <t>あっぷる滝頭保育園</t>
    <rPh sb="4" eb="6">
      <t>たきがしら</t>
    </rPh>
    <rPh sb="6" eb="9">
      <t>ほいくえん</t>
    </rPh>
    <phoneticPr fontId="12" type="Hiragana"/>
  </si>
  <si>
    <t>あっぷるたきがしらほいくえん</t>
  </si>
  <si>
    <t>都筑区</t>
    <rPh sb="0" eb="3">
      <t>ツヅキク</t>
    </rPh>
    <phoneticPr fontId="1"/>
  </si>
  <si>
    <t>横浜茅ケ崎保育園</t>
    <rPh sb="0" eb="2">
      <t>よこはま</t>
    </rPh>
    <rPh sb="2" eb="5">
      <t>ちがさき</t>
    </rPh>
    <rPh sb="5" eb="8">
      <t>ほいくえん</t>
    </rPh>
    <phoneticPr fontId="12" type="Hiragana"/>
  </si>
  <si>
    <t>よこはまちがさきほいくえん</t>
  </si>
  <si>
    <t>俣野保育園</t>
    <rPh sb="0" eb="2">
      <t>またの</t>
    </rPh>
    <rPh sb="2" eb="5">
      <t>ほいくえん</t>
    </rPh>
    <phoneticPr fontId="12" type="Hiragana"/>
  </si>
  <si>
    <t>またのほいくえん</t>
  </si>
  <si>
    <t>ひかりとたねの保育園</t>
  </si>
  <si>
    <t>ひかりとたねのほいくえん</t>
  </si>
  <si>
    <t>かながわ保育園</t>
    <rPh sb="4" eb="7">
      <t>ほいくえん</t>
    </rPh>
    <phoneticPr fontId="12" type="Hiragana"/>
  </si>
  <si>
    <t>かながわほいくえん</t>
  </si>
  <si>
    <t>グローバルキッズ日吉５丁目園</t>
    <rPh sb="8" eb="10">
      <t>ひよし</t>
    </rPh>
    <rPh sb="11" eb="13">
      <t>ちょうめ</t>
    </rPh>
    <rPh sb="13" eb="14">
      <t>えん</t>
    </rPh>
    <phoneticPr fontId="12" type="Hiragana"/>
  </si>
  <si>
    <t>ぐろーばるきっずひよしごちょうめえん</t>
  </si>
  <si>
    <t>グローバルキッズ三ツ境園</t>
    <rPh sb="8" eb="9">
      <t>み</t>
    </rPh>
    <rPh sb="10" eb="11">
      <t>きょう</t>
    </rPh>
    <rPh sb="11" eb="12">
      <t>えん</t>
    </rPh>
    <phoneticPr fontId="12" type="Hiragana"/>
  </si>
  <si>
    <t>ぐろーばるきっずみつきょうえん</t>
  </si>
  <si>
    <t>緑区</t>
    <rPh sb="0" eb="1">
      <t>ミドリ</t>
    </rPh>
    <phoneticPr fontId="1"/>
  </si>
  <si>
    <t>ポピンズナーサリースクール十日市場駅前</t>
    <rPh sb="13" eb="19">
      <t>とうかいちばえきまえ</t>
    </rPh>
    <phoneticPr fontId="12" type="Hiragana"/>
  </si>
  <si>
    <t>ぽぴんずなーさりーすくーるとうかいちばえきまえ</t>
  </si>
  <si>
    <t>ポピンズナーサリースクールたまプラーザ</t>
  </si>
  <si>
    <t>ぽぴんずなーさりーすくーるたまぷらーざ</t>
  </si>
  <si>
    <t>認定こども園（幼保連携型）</t>
    <rPh sb="0" eb="2">
      <t>ニンテイ</t>
    </rPh>
    <rPh sb="5" eb="6">
      <t>エン</t>
    </rPh>
    <phoneticPr fontId="12"/>
  </si>
  <si>
    <t>青葉区</t>
    <rPh sb="0" eb="3">
      <t>アオバク</t>
    </rPh>
    <phoneticPr fontId="12"/>
  </si>
  <si>
    <t>幼保連携型認定こども園青葉台幼稚園</t>
    <rPh sb="0" eb="5">
      <t>ようほれんけいがた</t>
    </rPh>
    <rPh sb="5" eb="7">
      <t>にんてい</t>
    </rPh>
    <rPh sb="10" eb="11">
      <t>えん</t>
    </rPh>
    <phoneticPr fontId="12" type="Hiragana"/>
  </si>
  <si>
    <t>ようほれんけいがたにんていこどもえんあおばだいようちえん</t>
  </si>
  <si>
    <t>南区</t>
    <rPh sb="0" eb="2">
      <t>ミナミク</t>
    </rPh>
    <phoneticPr fontId="16"/>
  </si>
  <si>
    <t>きらり保育園吉野町</t>
  </si>
  <si>
    <t>きらりほいくえんよしのちょう</t>
  </si>
  <si>
    <t>鶴見区</t>
    <rPh sb="0" eb="2">
      <t>ツルミ</t>
    </rPh>
    <rPh sb="2" eb="3">
      <t>ク</t>
    </rPh>
    <phoneticPr fontId="16"/>
  </si>
  <si>
    <t>にじいろ保育園駒岡四丁目</t>
  </si>
  <si>
    <t>にじいろほいくえんこまおかよんちょうめ</t>
  </si>
  <si>
    <t>西区</t>
    <rPh sb="0" eb="2">
      <t>にしく</t>
    </rPh>
    <phoneticPr fontId="16" type="Hiragana"/>
  </si>
  <si>
    <t>にじいろ保育園平沼</t>
  </si>
  <si>
    <t>にじいろほいくえんひらぬま</t>
  </si>
  <si>
    <t>港北区</t>
    <rPh sb="0" eb="3">
      <t>こうほくく</t>
    </rPh>
    <phoneticPr fontId="16" type="Hiragana"/>
  </si>
  <si>
    <t>日吉ちとせ保育園</t>
  </si>
  <si>
    <t>ひよしちとせほいくえん</t>
  </si>
  <si>
    <t>まなびの森ヴィラ日吉こども園</t>
  </si>
  <si>
    <t>まなびのもりゔぃらひよしこどもえん</t>
  </si>
  <si>
    <t>スターチャイルド≪綱島ナーサリー≫</t>
  </si>
  <si>
    <t>すたーちゃいるどつなしまなーさりー</t>
  </si>
  <si>
    <t>トゥインクルキッズ高田保育園</t>
  </si>
  <si>
    <t>とぅいんくるきっずたかだほいくえん</t>
  </si>
  <si>
    <t>戸塚区</t>
    <rPh sb="0" eb="3">
      <t>トツカク</t>
    </rPh>
    <phoneticPr fontId="16"/>
  </si>
  <si>
    <t>ララランド戸塚第３</t>
  </si>
  <si>
    <t>らららんどとつかだいさん</t>
  </si>
  <si>
    <t>明日葉保育園戸塚西口園</t>
  </si>
  <si>
    <t>あしたばほいくえんとつかにしぐちえん</t>
  </si>
  <si>
    <t>スターチャイルド≪戸塚ナーサリー≫</t>
  </si>
  <si>
    <t>すたーちゃいるどとつかなーさりー</t>
  </si>
  <si>
    <t>横浜東戸塚雲母保育園</t>
  </si>
  <si>
    <t>よこはまひがしとつかきららほいくえん</t>
  </si>
  <si>
    <t>グローバルキッズ新子安第二保育園</t>
  </si>
  <si>
    <t>ぐろーばるきっずしんこやすだいにほいくえん</t>
  </si>
  <si>
    <t>中区</t>
    <rPh sb="0" eb="2">
      <t>ナカク</t>
    </rPh>
    <phoneticPr fontId="16"/>
  </si>
  <si>
    <t>クラウン保育園</t>
  </si>
  <si>
    <t>くらうんほいくえん</t>
  </si>
  <si>
    <t>特定非営利活動法人つばき駅前保育園</t>
  </si>
  <si>
    <t>つばきえきまえほいくえん</t>
  </si>
  <si>
    <t>保育室プリンプリンROOM本園</t>
  </si>
  <si>
    <t>ほいくしつぷりんぷりんる－むほんえん</t>
  </si>
  <si>
    <t>都筑区</t>
    <rPh sb="0" eb="3">
      <t>ツヅキク</t>
    </rPh>
    <phoneticPr fontId="16"/>
  </si>
  <si>
    <t>アリス保育園</t>
  </si>
  <si>
    <t>ありすほいくえん</t>
  </si>
  <si>
    <t>KIDSFOREACADEMY</t>
  </si>
  <si>
    <t>きっずふぉれあかでみ－</t>
  </si>
  <si>
    <t>反町ひかり保育園</t>
  </si>
  <si>
    <t>たんまちひかりほいくえん</t>
  </si>
  <si>
    <t>港南区</t>
    <rPh sb="0" eb="3">
      <t>コウナンク</t>
    </rPh>
    <phoneticPr fontId="16"/>
  </si>
  <si>
    <t>港南台保育センター</t>
  </si>
  <si>
    <t>こうなんだいほいくせんた－</t>
  </si>
  <si>
    <t>認定こども園（幼保連携型）</t>
    <rPh sb="0" eb="2">
      <t>ニンテイ</t>
    </rPh>
    <rPh sb="5" eb="6">
      <t>エン</t>
    </rPh>
    <phoneticPr fontId="16"/>
  </si>
  <si>
    <t>泉区</t>
    <rPh sb="0" eb="2">
      <t>イズミク</t>
    </rPh>
    <phoneticPr fontId="16"/>
  </si>
  <si>
    <t>認定こども園上飯田幼稚園</t>
  </si>
  <si>
    <t>にんていこどもえんかみいいだようちえん</t>
  </si>
  <si>
    <t>旭区</t>
    <rPh sb="0" eb="1">
      <t>アサヒ</t>
    </rPh>
    <rPh sb="1" eb="2">
      <t>ク</t>
    </rPh>
    <phoneticPr fontId="16"/>
  </si>
  <si>
    <t>若葉台こども園</t>
  </si>
  <si>
    <t>ようほれんけいがたにんていこどもえんわかばだいこどもえん</t>
  </si>
  <si>
    <t>川井宿幼保連携型認定こども園</t>
  </si>
  <si>
    <t>かわいじゅくようほれんけいがたにんていこどもえん</t>
  </si>
  <si>
    <t>認定こども園（幼稚園型）</t>
    <rPh sb="0" eb="2">
      <t>ニンテイ</t>
    </rPh>
    <rPh sb="5" eb="6">
      <t>エン</t>
    </rPh>
    <rPh sb="7" eb="10">
      <t>ヨウチエン</t>
    </rPh>
    <rPh sb="10" eb="11">
      <t>ガタ</t>
    </rPh>
    <phoneticPr fontId="16"/>
  </si>
  <si>
    <t>認定こども園しのはら幼稚園</t>
  </si>
  <si>
    <t>にんていこどもえんしのはらようちえん</t>
  </si>
  <si>
    <t>ポピンズナーサリースクール平沼橋</t>
  </si>
  <si>
    <t>ぽぴんずなーさりーすくーるひらぬまばし</t>
  </si>
  <si>
    <t>幼稚園</t>
    <rPh sb="0" eb="3">
      <t>ようちえん</t>
    </rPh>
    <phoneticPr fontId="16" type="Hiragana"/>
  </si>
  <si>
    <t>藤棚幼稚園</t>
  </si>
  <si>
    <t>ふじだなようちえん</t>
  </si>
  <si>
    <t>白百合光の子幼稚園</t>
  </si>
  <si>
    <t>しらゆりひかりのこようちえん</t>
  </si>
  <si>
    <t>上川井幼稚園</t>
  </si>
  <si>
    <t>かみかわいようちえん</t>
  </si>
  <si>
    <t>GENKIDSバイリンガル保育園新子安</t>
  </si>
  <si>
    <t>げんきっずばいりんがるほいくえんしんこやす</t>
  </si>
  <si>
    <t>ＧＥＮＫＩＤＳ星川保育園</t>
    <rPh sb="7" eb="9">
      <t>ほしかわ</t>
    </rPh>
    <rPh sb="9" eb="12">
      <t>ほいくえん</t>
    </rPh>
    <phoneticPr fontId="12" type="Hiragana"/>
  </si>
  <si>
    <t>げんきっずほしかわほいくえん</t>
  </si>
  <si>
    <t>GENKIDSいずみ中央保育園</t>
  </si>
  <si>
    <t>げんきっずいずみちゅうおうほいくえん</t>
  </si>
  <si>
    <t>GENKIDS緑園都市保育園</t>
  </si>
  <si>
    <t>げんきっずりょくえんとしほいくえん</t>
  </si>
  <si>
    <t>瀬谷区</t>
    <rPh sb="0" eb="3">
      <t>セヤク</t>
    </rPh>
    <phoneticPr fontId="16"/>
  </si>
  <si>
    <t>GENKIDS瀬谷保育園</t>
  </si>
  <si>
    <t>げんきっずせやほいくえん</t>
  </si>
  <si>
    <t>空と杜の保育園かんだいじ</t>
  </si>
  <si>
    <t>そらともりのほいくえんかんだいじ</t>
  </si>
  <si>
    <t>三春台保育園</t>
    <rPh sb="0" eb="2">
      <t>みはる</t>
    </rPh>
    <rPh sb="2" eb="3">
      <t>だい</t>
    </rPh>
    <rPh sb="3" eb="6">
      <t>ほいくえん</t>
    </rPh>
    <phoneticPr fontId="12" type="Hiragana"/>
  </si>
  <si>
    <t>みはるだいほいくえん</t>
  </si>
  <si>
    <t>野庭保育園</t>
    <rPh sb="0" eb="2">
      <t>のば</t>
    </rPh>
    <rPh sb="1" eb="2">
      <t>よこの</t>
    </rPh>
    <rPh sb="2" eb="5">
      <t>ほいくえん</t>
    </rPh>
    <phoneticPr fontId="12" type="Hiragana"/>
  </si>
  <si>
    <t>のばほいくえん</t>
  </si>
  <si>
    <t>星の子白根保育園</t>
  </si>
  <si>
    <t>ほしのこしらねほいくえん</t>
  </si>
  <si>
    <t>緑区</t>
    <rPh sb="0" eb="1">
      <t>ミドリ</t>
    </rPh>
    <phoneticPr fontId="16"/>
  </si>
  <si>
    <t>たけやまの森保育園</t>
  </si>
  <si>
    <t>たけやまのもりほいくえん</t>
  </si>
  <si>
    <t>むつみ愛児園</t>
    <rPh sb="3" eb="5">
      <t>あいじ</t>
    </rPh>
    <rPh sb="5" eb="6">
      <t>えん</t>
    </rPh>
    <phoneticPr fontId="12" type="Hiragana"/>
  </si>
  <si>
    <t>むつみあいじえん</t>
  </si>
  <si>
    <t>キッズフォレ綱島</t>
    <rPh sb="6" eb="8">
      <t>つなしま</t>
    </rPh>
    <phoneticPr fontId="12" type="Hiragana"/>
  </si>
  <si>
    <t>きっずふぉれつなしま</t>
  </si>
  <si>
    <t>こどものまち綱島西保育園</t>
  </si>
  <si>
    <t>こどものまちつなしまにしほいくえん</t>
  </si>
  <si>
    <t>キッズハーモニー・ほどがや</t>
  </si>
  <si>
    <t>きっずはーもにーほどがや</t>
  </si>
  <si>
    <t>にじいろ保育園鴨居</t>
  </si>
  <si>
    <t>にじいろほいくえんかもい</t>
  </si>
  <si>
    <t>スターチャイルド≪長津田駅前ナーサリー≫</t>
  </si>
  <si>
    <t>すたーちゃいるどながつたえきまえなーさりー</t>
  </si>
  <si>
    <t>日吉箕輪えほんの森保育園</t>
    <rPh sb="2" eb="4">
      <t>みのわ</t>
    </rPh>
    <rPh sb="8" eb="9">
      <t>もり</t>
    </rPh>
    <rPh sb="9" eb="12">
      <t>ほいくえん</t>
    </rPh>
    <phoneticPr fontId="12" type="Hiragana"/>
  </si>
  <si>
    <t>ひよしみのわえほんのもりほいくえん</t>
  </si>
  <si>
    <t>横浜西口保育園</t>
    <rPh sb="0" eb="2">
      <t>よこはま</t>
    </rPh>
    <rPh sb="2" eb="4">
      <t>にしぐち</t>
    </rPh>
    <rPh sb="4" eb="7">
      <t>ほいくえん</t>
    </rPh>
    <phoneticPr fontId="12" type="Hiragana"/>
  </si>
  <si>
    <t>よこはまにしぐちほいくえん</t>
  </si>
  <si>
    <t>大倉山きずな保育園</t>
    <rPh sb="0" eb="3">
      <t>おおくらやま</t>
    </rPh>
    <rPh sb="6" eb="9">
      <t>ほいくえん</t>
    </rPh>
    <phoneticPr fontId="12" type="Hiragana"/>
  </si>
  <si>
    <t>おおくらやまきずなほいくえん</t>
  </si>
  <si>
    <t>旭区</t>
    <rPh sb="0" eb="1">
      <t>アサヒ</t>
    </rPh>
    <rPh sb="1" eb="2">
      <t>ク</t>
    </rPh>
    <phoneticPr fontId="0"/>
  </si>
  <si>
    <t>コナミスポーツ保育園希望ヶ丘</t>
    <rPh sb="7" eb="10">
      <t>ほいくえん</t>
    </rPh>
    <rPh sb="10" eb="14">
      <t>きぼうがおか</t>
    </rPh>
    <phoneticPr fontId="12" type="Hiragana"/>
  </si>
  <si>
    <t>こなみすぽーつほいくえんきぼうがおか</t>
  </si>
  <si>
    <t>希望ヶ丘プラス保育園</t>
    <rPh sb="0" eb="4">
      <t>きぼうがおか</t>
    </rPh>
    <rPh sb="7" eb="10">
      <t>ほいくえん</t>
    </rPh>
    <phoneticPr fontId="12" type="Hiragana"/>
  </si>
  <si>
    <t>きぼうがおかぷらすほいくえん</t>
  </si>
  <si>
    <t>認定こども園上の原幼稚園</t>
    <rPh sb="0" eb="2">
      <t>にんてい</t>
    </rPh>
    <rPh sb="5" eb="6">
      <t>えん</t>
    </rPh>
    <rPh sb="6" eb="7">
      <t>うえ</t>
    </rPh>
    <rPh sb="8" eb="9">
      <t>はら</t>
    </rPh>
    <rPh sb="9" eb="12">
      <t>ようちえん</t>
    </rPh>
    <phoneticPr fontId="12" type="Hiragana"/>
  </si>
  <si>
    <t>にんていこどもえんうえのはらようちえん</t>
  </si>
  <si>
    <t>荏田北幼保連携型認定こども園</t>
    <rPh sb="0" eb="3">
      <t>えだきた</t>
    </rPh>
    <rPh sb="3" eb="10">
      <t>ようほれんけいがたにんてい</t>
    </rPh>
    <rPh sb="13" eb="14">
      <t>えん</t>
    </rPh>
    <phoneticPr fontId="12" type="Hiragana"/>
  </si>
  <si>
    <t>えだきたようほれんけいがたにんていこどもえん</t>
  </si>
  <si>
    <t>幼保連携型認定こども園YMCA東とつか保育園</t>
    <rPh sb="0" eb="7">
      <t>ようほれんけいがたにんてい</t>
    </rPh>
    <rPh sb="10" eb="11">
      <t>えん</t>
    </rPh>
    <rPh sb="15" eb="16">
      <t>ひがし</t>
    </rPh>
    <rPh sb="19" eb="22">
      <t>ほいくえん</t>
    </rPh>
    <phoneticPr fontId="12" type="Hiragana"/>
  </si>
  <si>
    <t>ようほれんけいがたこどもえんわいえむしーえーひがしとつかほいくえん</t>
  </si>
  <si>
    <t>善隣館幼稚園</t>
    <rPh sb="0" eb="6">
      <t>ぜんりんかんようちえん</t>
    </rPh>
    <phoneticPr fontId="12" type="Hiragana"/>
  </si>
  <si>
    <t>ぜんりんかんようちえん</t>
  </si>
  <si>
    <t>城郷幼稚園</t>
    <rPh sb="0" eb="5">
      <t>しろさとようちえん</t>
    </rPh>
    <phoneticPr fontId="12" type="Hiragana"/>
  </si>
  <si>
    <t>しろさとようちえん</t>
  </si>
  <si>
    <t>野毛山幼稚園</t>
    <rPh sb="0" eb="6">
      <t>のげやまようちえん</t>
    </rPh>
    <phoneticPr fontId="12" type="Hiragana"/>
  </si>
  <si>
    <t>のげやまようちえん</t>
  </si>
  <si>
    <t>くるみ幼稚園</t>
    <rPh sb="3" eb="6">
      <t>ようちえん</t>
    </rPh>
    <phoneticPr fontId="12" type="Hiragana"/>
  </si>
  <si>
    <t>くるみようちえん</t>
  </si>
  <si>
    <t>三星幼稚園</t>
    <rPh sb="0" eb="5">
      <t>さんせいようちえん</t>
    </rPh>
    <phoneticPr fontId="12" type="Hiragana"/>
  </si>
  <si>
    <t>さんせいようちえん</t>
  </si>
  <si>
    <t>汐見台西幼稚園</t>
    <rPh sb="0" eb="7">
      <t>しおみだいにしようちえん</t>
    </rPh>
    <phoneticPr fontId="12" type="Hiragana"/>
  </si>
  <si>
    <t>しおみだいにしようちえん</t>
  </si>
  <si>
    <t>セント・メリー幼稚園</t>
    <rPh sb="7" eb="10">
      <t>ようちえん</t>
    </rPh>
    <phoneticPr fontId="12" type="Hiragana"/>
  </si>
  <si>
    <t>せんとめりーようちえん</t>
  </si>
  <si>
    <t>文庫幼稚園</t>
    <rPh sb="0" eb="5">
      <t>ぶんこようちえん</t>
    </rPh>
    <phoneticPr fontId="12" type="Hiragana"/>
  </si>
  <si>
    <t>ぶんこようちえん</t>
  </si>
  <si>
    <t>横浜隼人幼稚園</t>
    <rPh sb="0" eb="7">
      <t>よこはまはやとようちえん</t>
    </rPh>
    <phoneticPr fontId="12" type="Hiragana"/>
  </si>
  <si>
    <t>よこはまはやとようちえん</t>
  </si>
  <si>
    <t>向台保育園</t>
  </si>
  <si>
    <t>むこうだいほいくえん</t>
  </si>
  <si>
    <t>舞岡保育園</t>
    <rPh sb="0" eb="2">
      <t>まいおか</t>
    </rPh>
    <rPh sb="2" eb="5">
      <t>ほいくえん</t>
    </rPh>
    <phoneticPr fontId="12" type="Hiragana"/>
  </si>
  <si>
    <t>まいおかほいくえん</t>
  </si>
  <si>
    <t>上郷いちい保育園</t>
  </si>
  <si>
    <t>かみごういちいほいくえん</t>
  </si>
  <si>
    <t>小学館アカデミーまいた保育園</t>
  </si>
  <si>
    <t>しょうがくかんあかでみーまいたほいくえん</t>
  </si>
  <si>
    <t>小学館アカデミーかみおおおか保育園</t>
  </si>
  <si>
    <t>しょうがくかんあかでみーかみおおおかほいくえん</t>
  </si>
  <si>
    <t>小学館アカデミーかみながや保育園</t>
    <rPh sb="0" eb="3">
      <t>しょうがくかん</t>
    </rPh>
    <rPh sb="13" eb="16">
      <t>ほいくえん</t>
    </rPh>
    <phoneticPr fontId="12" type="Hiragana"/>
  </si>
  <si>
    <t>しょうがくかんあかでみーかみながやほいくえん</t>
  </si>
  <si>
    <t>小学館アカデミーひよし保育園</t>
    <rPh sb="0" eb="3">
      <t>しょうがくかん</t>
    </rPh>
    <rPh sb="11" eb="14">
      <t>ほいくえん</t>
    </rPh>
    <phoneticPr fontId="12" type="Hiragana"/>
  </si>
  <si>
    <t>しょうがくかんあかでみーひよしほいくえん</t>
  </si>
  <si>
    <t>小学館アカデミーたまプラーザ保育園</t>
    <rPh sb="0" eb="3">
      <t>しょうがくかん</t>
    </rPh>
    <rPh sb="14" eb="17">
      <t>ほいくえん</t>
    </rPh>
    <phoneticPr fontId="12" type="Hiragana"/>
  </si>
  <si>
    <t>しょうがくかんあかでみーたまぷらーざほいくえん</t>
  </si>
  <si>
    <t>小学館アカデミーつなしま保育園</t>
    <rPh sb="0" eb="3">
      <t>しょうがくかん</t>
    </rPh>
    <rPh sb="12" eb="15">
      <t>ほいくえん</t>
    </rPh>
    <phoneticPr fontId="12" type="Hiragana"/>
  </si>
  <si>
    <t>しょうがくかんあかでみーつなしまほいくえん</t>
  </si>
  <si>
    <t>小学館アカデミーなかやま保育園</t>
    <rPh sb="0" eb="3">
      <t>しょうがくかん</t>
    </rPh>
    <rPh sb="12" eb="15">
      <t>ほいくえん</t>
    </rPh>
    <phoneticPr fontId="12" type="Hiragana"/>
  </si>
  <si>
    <t>しょうがくかんあかでみーなかやまほいくえん</t>
  </si>
  <si>
    <t>小学館アカデミーりょくえんとし保育園</t>
    <rPh sb="0" eb="3">
      <t>しょうがくかん</t>
    </rPh>
    <rPh sb="15" eb="18">
      <t>ほいくえん</t>
    </rPh>
    <phoneticPr fontId="12" type="Hiragana"/>
  </si>
  <si>
    <t>しょうがくかんあかでみーりょくえんとしほいくえ</t>
  </si>
  <si>
    <t>ヒューマンアカデミー大倉山保育園</t>
    <rPh sb="10" eb="12">
      <t>おおくら</t>
    </rPh>
    <rPh sb="12" eb="13">
      <t>やま</t>
    </rPh>
    <rPh sb="13" eb="16">
      <t>ほいくえん</t>
    </rPh>
    <phoneticPr fontId="12" type="Hiragana"/>
  </si>
  <si>
    <t>ひゅーまんあかでみーおおくらやまほいくえん</t>
  </si>
  <si>
    <t>港北区</t>
    <rPh sb="0" eb="3">
      <t>こうほくく</t>
    </rPh>
    <phoneticPr fontId="12" type="Hiragana"/>
  </si>
  <si>
    <t>横浜りとるぱんぷきんず</t>
  </si>
  <si>
    <t>よこはまりとるぱんぷきんず</t>
  </si>
  <si>
    <t>保土ケ谷区</t>
    <rPh sb="0" eb="4">
      <t>ホドガヤ</t>
    </rPh>
    <rPh sb="4" eb="5">
      <t>ク</t>
    </rPh>
    <phoneticPr fontId="3"/>
  </si>
  <si>
    <t>あかいとりこども園</t>
  </si>
  <si>
    <t>ようほれんけいがたこどもえんあかいとりこどもえん</t>
  </si>
  <si>
    <t>旭区</t>
    <rPh sb="0" eb="1">
      <t>アサヒ</t>
    </rPh>
    <rPh sb="1" eb="2">
      <t>ク</t>
    </rPh>
    <phoneticPr fontId="12"/>
  </si>
  <si>
    <t>スターチャイルド《鶴ヶ峰ナーサリー》</t>
    <rPh sb="9" eb="12">
      <t>つるがみね</t>
    </rPh>
    <phoneticPr fontId="12" type="Hiragana"/>
  </si>
  <si>
    <t>すたーちゃいるどつるがみねなーさりー</t>
  </si>
  <si>
    <t>にじいろ保育園綱島東</t>
  </si>
  <si>
    <t>にじいろほいくえんつなしまひがし</t>
  </si>
  <si>
    <t>にじいろ保育園箕輪町</t>
  </si>
  <si>
    <t>にじいろほいくえんみのわちょう</t>
  </si>
  <si>
    <t>神奈川区</t>
    <rPh sb="0" eb="4">
      <t>カナガワク</t>
    </rPh>
    <phoneticPr fontId="12"/>
  </si>
  <si>
    <t>スターチャイルド≪片倉町ナーサリー≫</t>
    <rPh sb="9" eb="12">
      <t>かたくらちょう</t>
    </rPh>
    <phoneticPr fontId="12" type="Hiragana"/>
  </si>
  <si>
    <t>すたーちゃいるどかたくらちょうなーさりー</t>
  </si>
  <si>
    <t>スターチャイルド≪日吉本町ナーサリー≫</t>
    <rPh sb="9" eb="13">
      <t>ひよしほんちょう</t>
    </rPh>
    <phoneticPr fontId="12" type="Hiragana"/>
  </si>
  <si>
    <t>すたーちゃいるどひよしほんちょうなーさりー</t>
  </si>
  <si>
    <t>サイド・サン保育園</t>
    <rPh sb="6" eb="9">
      <t>ほいくえん</t>
    </rPh>
    <phoneticPr fontId="12" type="Hiragana"/>
  </si>
  <si>
    <t>さいどさんほいくえん</t>
  </si>
  <si>
    <t>栄区</t>
    <rPh sb="0" eb="2">
      <t>サカエク</t>
    </rPh>
    <phoneticPr fontId="12"/>
  </si>
  <si>
    <t>トモキッズナーサリーかさま園</t>
    <rPh sb="13" eb="14">
      <t>えん</t>
    </rPh>
    <phoneticPr fontId="12" type="Hiragana"/>
  </si>
  <si>
    <t>ともきっずなーさりーかさまえん</t>
  </si>
  <si>
    <t>さくらんぼ保育園</t>
    <rPh sb="5" eb="8">
      <t>ほいくえん</t>
    </rPh>
    <phoneticPr fontId="12" type="Hiragana"/>
  </si>
  <si>
    <t>さくらんぼほいくえん</t>
  </si>
  <si>
    <t>グローバルキッズ藤が丘一丁目園</t>
  </si>
  <si>
    <t>ぐろーばるきっずふじがおかいっちょうめえん</t>
  </si>
  <si>
    <t>幼保連携型認定こども園和田愛児園</t>
    <rPh sb="0" eb="2">
      <t>ようほ</t>
    </rPh>
    <rPh sb="2" eb="4">
      <t>れんけい</t>
    </rPh>
    <rPh sb="4" eb="5">
      <t>かた</t>
    </rPh>
    <rPh sb="5" eb="7">
      <t>にんてい</t>
    </rPh>
    <rPh sb="10" eb="11">
      <t>えん</t>
    </rPh>
    <rPh sb="11" eb="13">
      <t>わだ</t>
    </rPh>
    <rPh sb="13" eb="14">
      <t>あい</t>
    </rPh>
    <rPh sb="14" eb="15">
      <t>じ</t>
    </rPh>
    <rPh sb="15" eb="16">
      <t>えん</t>
    </rPh>
    <phoneticPr fontId="12" type="Hiragana"/>
  </si>
  <si>
    <t>ようほれんけいがたにんていこどもえんわだあいじえん</t>
  </si>
  <si>
    <t>ニューライフ幼稚園</t>
  </si>
  <si>
    <t>にゅーらいふようちえん</t>
  </si>
  <si>
    <t>銀嶺幼稚園</t>
  </si>
  <si>
    <t>ぎんれいようちえん</t>
  </si>
  <si>
    <t>西区</t>
    <rPh sb="0" eb="2">
      <t>にしく</t>
    </rPh>
    <phoneticPr fontId="12" type="Hiragana"/>
  </si>
  <si>
    <t>杉之子幼稚園</t>
  </si>
  <si>
    <t>すぎのこようちえん</t>
  </si>
  <si>
    <t>南区</t>
    <rPh sb="0" eb="2">
      <t>ミナミク</t>
    </rPh>
    <phoneticPr fontId="12"/>
  </si>
  <si>
    <t>横浜れんげ幼稚園</t>
  </si>
  <si>
    <t>よこはまれんげようちえん</t>
  </si>
  <si>
    <t>南白ゆり幼稚園</t>
  </si>
  <si>
    <t>みなみしらゆりようちえん</t>
  </si>
  <si>
    <t>あゆみ幼稚園</t>
  </si>
  <si>
    <t>あゆみようちえん</t>
  </si>
  <si>
    <t>保土ケ谷幼稚園</t>
  </si>
  <si>
    <t>ほどがやようちえん</t>
  </si>
  <si>
    <t>向原幼稚園</t>
  </si>
  <si>
    <t>むかいはらようちえん</t>
  </si>
  <si>
    <t>若草幼稚園</t>
  </si>
  <si>
    <t>わかくさようちえん</t>
  </si>
  <si>
    <t>磯子区</t>
    <rPh sb="0" eb="2">
      <t>イソゴ</t>
    </rPh>
    <rPh sb="2" eb="3">
      <t>ク</t>
    </rPh>
    <phoneticPr fontId="3"/>
  </si>
  <si>
    <t>育美幼稚園</t>
  </si>
  <si>
    <t>いくみようちえん</t>
  </si>
  <si>
    <t>冨士見幼稚園</t>
  </si>
  <si>
    <t>ふじみようちえん</t>
  </si>
  <si>
    <t>伸びる会幼稚園</t>
  </si>
  <si>
    <t>のびるかいようちえん</t>
  </si>
  <si>
    <t>緑区</t>
    <rPh sb="0" eb="2">
      <t>ミドリク</t>
    </rPh>
    <phoneticPr fontId="12"/>
  </si>
  <si>
    <t>みほ幼稚園</t>
  </si>
  <si>
    <t>みほようちえん</t>
  </si>
  <si>
    <t>都筑区</t>
    <rPh sb="0" eb="3">
      <t>ツヅキク</t>
    </rPh>
    <phoneticPr fontId="12"/>
  </si>
  <si>
    <t>池辺白ゆり幼稚園</t>
  </si>
  <si>
    <t>いけべしらゆりようちえん</t>
  </si>
  <si>
    <t>ミアヘルサ保育園ひびき羽沢横浜国大</t>
  </si>
  <si>
    <t>みあへるさほいくえんひびきはざわよこはまこくだい</t>
  </si>
  <si>
    <t>風の丘・上大岡東保育園</t>
    <rPh sb="0" eb="1">
      <t>かぜ</t>
    </rPh>
    <rPh sb="2" eb="3">
      <t>おか</t>
    </rPh>
    <phoneticPr fontId="12" type="Hiragana"/>
  </si>
  <si>
    <t>かぜのおかかみおおおかひがしほいくえん</t>
  </si>
  <si>
    <t>金沢区</t>
    <rPh sb="0" eb="2">
      <t>カナザワ</t>
    </rPh>
    <rPh sb="2" eb="3">
      <t>ク</t>
    </rPh>
    <phoneticPr fontId="3"/>
  </si>
  <si>
    <t>かまりや保育園</t>
  </si>
  <si>
    <t>かまりやほいくえん</t>
  </si>
  <si>
    <t>森幼児園</t>
  </si>
  <si>
    <t>もりようじえん</t>
  </si>
  <si>
    <t>MapleNursery横浜</t>
  </si>
  <si>
    <t>めいぷるなーさりーよこはま</t>
  </si>
  <si>
    <t>杉田幼児園</t>
    <rPh sb="0" eb="2">
      <t>すぎた</t>
    </rPh>
    <rPh sb="2" eb="5">
      <t>ようじえん</t>
    </rPh>
    <phoneticPr fontId="12" type="Hiragana"/>
  </si>
  <si>
    <t>すぎたようじえん</t>
  </si>
  <si>
    <t>白楽あいいく保育園</t>
    <rPh sb="0" eb="2">
      <t>はくらく</t>
    </rPh>
    <rPh sb="6" eb="9">
      <t>ほいくえん</t>
    </rPh>
    <phoneticPr fontId="12" type="Hiragana"/>
  </si>
  <si>
    <t>はくらくあいいくほいくえん</t>
  </si>
  <si>
    <t>スターチャイルド≪鴨居駅前ナーサリー≫</t>
  </si>
  <si>
    <t>すたーちゃいるどかもいえきまえなーさりー</t>
  </si>
  <si>
    <t>スターチャイルド≪洋光台六丁目ナーサリー≫</t>
  </si>
  <si>
    <t>すたーちゃいるどようこうだいろくちょうめなーさりー</t>
  </si>
  <si>
    <t>スターチャイルド≪日吉本町駅前ナーサリー≫</t>
  </si>
  <si>
    <t>すたーちゃいるどひよしほんまちえきまえなーさりー</t>
  </si>
  <si>
    <t>ミアヘルサ保育園ひびき綱島</t>
  </si>
  <si>
    <t>みあへるさほいくえんひびきつなしま</t>
  </si>
  <si>
    <t>ベネッセ上大岡保育園</t>
  </si>
  <si>
    <t>べねっせかみおおおかほいくえん</t>
  </si>
  <si>
    <t>にじいろ保育園上大岡</t>
  </si>
  <si>
    <t>にじいろほいくえんかみおおおか</t>
  </si>
  <si>
    <t>クルミ保育園</t>
    <rPh sb="3" eb="6">
      <t>ホイクエン</t>
    </rPh>
    <phoneticPr fontId="9"/>
  </si>
  <si>
    <t>認定こども園横浜三輪幼稚園</t>
    <rPh sb="0" eb="2">
      <t>ニンテイ</t>
    </rPh>
    <rPh sb="5" eb="6">
      <t>エン</t>
    </rPh>
    <rPh sb="6" eb="8">
      <t>ヨコハマ</t>
    </rPh>
    <rPh sb="8" eb="10">
      <t>ミワ</t>
    </rPh>
    <rPh sb="10" eb="13">
      <t>ヨウチエン</t>
    </rPh>
    <phoneticPr fontId="9"/>
  </si>
  <si>
    <t>にんていこどもえんよこはまみわようちえん</t>
  </si>
  <si>
    <t>認定こども園育和幼稚園</t>
    <rPh sb="0" eb="2">
      <t>ニンテイ</t>
    </rPh>
    <rPh sb="5" eb="6">
      <t>エン</t>
    </rPh>
    <rPh sb="6" eb="7">
      <t>イク</t>
    </rPh>
    <rPh sb="7" eb="8">
      <t>ワ</t>
    </rPh>
    <rPh sb="8" eb="11">
      <t>ヨウチエン</t>
    </rPh>
    <phoneticPr fontId="9"/>
  </si>
  <si>
    <t>にんていこどもえんいくわようちえん</t>
  </si>
  <si>
    <t>かぜのねこども園</t>
  </si>
  <si>
    <t>かぜのねこどもえん</t>
  </si>
  <si>
    <t>こども園よこはま風の遊育園</t>
  </si>
  <si>
    <t>こどもえんよこはまかぜのゆういくえん</t>
  </si>
  <si>
    <t>認定こども園星川ルーナ</t>
  </si>
  <si>
    <t>にんていこどもえんほしかわるーな</t>
  </si>
  <si>
    <t>認定こども園森のルーナ</t>
  </si>
  <si>
    <t>にんていこどもえんもりのるーな</t>
  </si>
  <si>
    <t>認定こども園りとるルーナ</t>
    <rPh sb="0" eb="2">
      <t>ニンテイ</t>
    </rPh>
    <rPh sb="5" eb="6">
      <t>エン</t>
    </rPh>
    <phoneticPr fontId="9"/>
  </si>
  <si>
    <t>にんていこどもえんりとるるーな</t>
  </si>
  <si>
    <t>幼稚園</t>
    <rPh sb="0" eb="3">
      <t>ヨウチエン</t>
    </rPh>
    <phoneticPr fontId="4"/>
  </si>
  <si>
    <t>鶴見大学短期大学部附属三松幼稚園</t>
  </si>
  <si>
    <t>つるみたんきだいがくふぞく</t>
  </si>
  <si>
    <t>寺尾幼稚園</t>
  </si>
  <si>
    <t>てらおようちえん</t>
  </si>
  <si>
    <t>三ッ池幼稚園</t>
  </si>
  <si>
    <t>みついけようちえん</t>
  </si>
  <si>
    <t>野庭幼稚園</t>
  </si>
  <si>
    <t>のばようちえん</t>
  </si>
  <si>
    <t>上星川幼稚園</t>
  </si>
  <si>
    <t>かみほしかわようちえん</t>
  </si>
  <si>
    <t>スカイハイツ幼稚園</t>
  </si>
  <si>
    <t>すかいはいつようちえん</t>
  </si>
  <si>
    <t>初音丘幼稚園</t>
  </si>
  <si>
    <t>はつねがおかようちえん</t>
  </si>
  <si>
    <t>立正桜ヶ丘幼稚園</t>
  </si>
  <si>
    <t>りっしょうさくらがおかようちえん</t>
  </si>
  <si>
    <t>根岸幼稚園</t>
  </si>
  <si>
    <t>ねぎしようちえん</t>
  </si>
  <si>
    <t>日吉さくら幼稚園</t>
  </si>
  <si>
    <t>ひよしさくらようちえん</t>
  </si>
  <si>
    <t>美しの森幼稚園</t>
  </si>
  <si>
    <t>うつくしのもりようちえん</t>
  </si>
  <si>
    <t>荏田南幼稚園</t>
  </si>
  <si>
    <t>えだみなみようちえん</t>
  </si>
  <si>
    <t>かちだ幼稚園</t>
  </si>
  <si>
    <t>かちだようちえん</t>
  </si>
  <si>
    <t>やまゆり幼稚園</t>
  </si>
  <si>
    <t>やまゆりようちえん</t>
  </si>
  <si>
    <t>名瀬幼稚園</t>
  </si>
  <si>
    <t>なせようちえん</t>
  </si>
  <si>
    <t>あーす保育園鶴見中央</t>
  </si>
  <si>
    <t>あーすほいくえんつるみちゅうおう</t>
  </si>
  <si>
    <t>あーす保育園保土ケ谷</t>
  </si>
  <si>
    <t>あーすほいくえんほどがや</t>
  </si>
  <si>
    <t>あーす保育園横濱戸塚</t>
  </si>
  <si>
    <t>あーすほいくえんよこはまとつか</t>
  </si>
  <si>
    <t>オハナ上永谷保育園</t>
  </si>
  <si>
    <t>おはなかみながやほいくえん</t>
  </si>
  <si>
    <t>オハナ新羽保育園</t>
  </si>
  <si>
    <t>おはなにっぱほいくえん</t>
  </si>
  <si>
    <t>オハナ鶴ヶ峰保育園</t>
  </si>
  <si>
    <t>おはなつるがみねほいくえん</t>
  </si>
  <si>
    <t>オハナ鶴見保育園</t>
  </si>
  <si>
    <t>おはなつるみほいくえん</t>
  </si>
  <si>
    <t>あゆみ保育園藤が丘</t>
  </si>
  <si>
    <t>あゆみほいくえんふじがおか</t>
  </si>
  <si>
    <t>キッズパートナー大倉山</t>
    <rPh sb="8" eb="11">
      <t>おおくらやま</t>
    </rPh>
    <phoneticPr fontId="12" type="Hiragana"/>
  </si>
  <si>
    <t>きっずぱーとなーおおくらやま</t>
  </si>
  <si>
    <t>はまっこ乳児ルーム</t>
    <rPh sb="4" eb="6">
      <t>にゅうじ</t>
    </rPh>
    <phoneticPr fontId="12" type="Hiragana"/>
  </si>
  <si>
    <t>はまっこにゅうじるーむ</t>
  </si>
  <si>
    <t>すまいる保育園</t>
    <rPh sb="4" eb="7">
      <t>ほいくえん</t>
    </rPh>
    <phoneticPr fontId="12" type="Hiragana"/>
  </si>
  <si>
    <t>すまいるほいくえん</t>
  </si>
  <si>
    <t>すまいるセンターみなみ保育園</t>
    <rPh sb="11" eb="14">
      <t>ほいくえん</t>
    </rPh>
    <phoneticPr fontId="12" type="Hiragana"/>
  </si>
  <si>
    <t>すまいるせんたーみなみほいくえん</t>
  </si>
  <si>
    <t>スターチス日吉保育園</t>
    <rPh sb="5" eb="7">
      <t>ひよし</t>
    </rPh>
    <rPh sb="7" eb="10">
      <t>ほいくえん</t>
    </rPh>
    <phoneticPr fontId="12" type="Hiragana"/>
  </si>
  <si>
    <t>すたーちすひよしほいくえん</t>
  </si>
  <si>
    <t>阿久和キッズ</t>
    <rPh sb="0" eb="3">
      <t>あくわ</t>
    </rPh>
    <phoneticPr fontId="12" type="Hiragana"/>
  </si>
  <si>
    <t>あくわきっず</t>
  </si>
  <si>
    <t>保育ルームキューティー北山田</t>
    <rPh sb="0" eb="2">
      <t>ほいく</t>
    </rPh>
    <rPh sb="11" eb="14">
      <t>きたやまだ</t>
    </rPh>
    <phoneticPr fontId="12" type="Hiragana"/>
  </si>
  <si>
    <t>ほいくるーむきゅーてぃーきたやまだ</t>
  </si>
  <si>
    <t>家庭的保育室マリン</t>
    <rPh sb="0" eb="3">
      <t>かていてき</t>
    </rPh>
    <rPh sb="3" eb="6">
      <t>ほいくしつ</t>
    </rPh>
    <phoneticPr fontId="12" type="Hiragana"/>
  </si>
  <si>
    <t>かていてきほいくしつまりん</t>
  </si>
  <si>
    <t>おおぞらどんぐり保育室</t>
    <rPh sb="8" eb="11">
      <t>ほいくしつ</t>
    </rPh>
    <phoneticPr fontId="12" type="Hiragana"/>
  </si>
  <si>
    <t>おおぞらどんぐりほいくしつ</t>
  </si>
  <si>
    <t>ベイキッズあおぞら保育園</t>
    <rPh sb="9" eb="12">
      <t>ほいくえん</t>
    </rPh>
    <phoneticPr fontId="12" type="Hiragana"/>
  </si>
  <si>
    <t>べいきっずあおぞらほいくえん</t>
  </si>
  <si>
    <t>森おひさま保育園</t>
    <rPh sb="0" eb="1">
      <t>もり</t>
    </rPh>
    <rPh sb="5" eb="8">
      <t>ほいくえん</t>
    </rPh>
    <phoneticPr fontId="12" type="Hiragana"/>
  </si>
  <si>
    <t>もりおひさまほいくえん</t>
  </si>
  <si>
    <t>ネストぽぽ</t>
  </si>
  <si>
    <t>ねすとぽぽ</t>
  </si>
  <si>
    <t>おれんじハウス西戸部保育園</t>
    <rPh sb="7" eb="8">
      <t>にし</t>
    </rPh>
    <rPh sb="8" eb="10">
      <t>とべ</t>
    </rPh>
    <rPh sb="10" eb="13">
      <t>ほいくえん</t>
    </rPh>
    <phoneticPr fontId="12" type="Hiragana"/>
  </si>
  <si>
    <t>おれんじはうすにしとべほいくえん</t>
  </si>
  <si>
    <t>おれんじハウス二俣川保育園</t>
    <rPh sb="7" eb="10">
      <t>ふたまたがわ</t>
    </rPh>
    <rPh sb="10" eb="13">
      <t>ほいくえん</t>
    </rPh>
    <phoneticPr fontId="12" type="Hiragana"/>
  </si>
  <si>
    <t>おれんじはうすふたまたがわほいくえん</t>
  </si>
  <si>
    <t>チームナーサリーＢｉｇＨｕｇ洋光台</t>
    <rPh sb="14" eb="17">
      <t>ようこうだい</t>
    </rPh>
    <phoneticPr fontId="12" type="Hiragana"/>
  </si>
  <si>
    <t>ちーむなーさりーびっぐはぐようこうだい</t>
  </si>
  <si>
    <t>チームナーサリーＢｉｇＨｕｇ洋光台２</t>
    <rPh sb="14" eb="17">
      <t>ようこうだい</t>
    </rPh>
    <phoneticPr fontId="12" type="Hiragana"/>
  </si>
  <si>
    <t>ちーむなーさりーびっぐはぐようこうだい２</t>
  </si>
  <si>
    <t>港北こども園</t>
    <rPh sb="0" eb="2">
      <t>こうほく</t>
    </rPh>
    <rPh sb="5" eb="6">
      <t>えん</t>
    </rPh>
    <phoneticPr fontId="12" type="Hiragana"/>
  </si>
  <si>
    <t>こうほくこどもえん</t>
  </si>
  <si>
    <t>マーヤ保育園</t>
    <rPh sb="3" eb="6">
      <t>ほいくえん</t>
    </rPh>
    <phoneticPr fontId="12" type="Hiragana"/>
  </si>
  <si>
    <t>まーやほいくえん</t>
  </si>
  <si>
    <t>えんがわ</t>
  </si>
  <si>
    <t>あいりす新山下保育室</t>
    <rPh sb="4" eb="7">
      <t>しんやました</t>
    </rPh>
    <rPh sb="7" eb="10">
      <t>ほいくしつ</t>
    </rPh>
    <phoneticPr fontId="12" type="Hiragana"/>
  </si>
  <si>
    <t>あいりすしんやましたほいくしつ</t>
  </si>
  <si>
    <t>あいりす本牧保育室</t>
    <rPh sb="4" eb="6">
      <t>ほんもく</t>
    </rPh>
    <rPh sb="6" eb="9">
      <t>ほいくしつ</t>
    </rPh>
    <phoneticPr fontId="12" type="Hiragana"/>
  </si>
  <si>
    <t>あいりすほんもくほいくしつ</t>
  </si>
  <si>
    <t>キッズパートナー平沼橋</t>
    <rPh sb="8" eb="11">
      <t>ひらぬまばし</t>
    </rPh>
    <phoneticPr fontId="12" type="Hiragana"/>
  </si>
  <si>
    <t>きっずぱーとなーひらぬまばし</t>
  </si>
  <si>
    <t>ゆめの実保育園</t>
    <rPh sb="3" eb="4">
      <t>み</t>
    </rPh>
    <rPh sb="4" eb="7">
      <t>ほいくえん</t>
    </rPh>
    <phoneticPr fontId="12" type="Hiragana"/>
  </si>
  <si>
    <t>ゆめのみほいくえん</t>
  </si>
  <si>
    <t>みらいつぼみ保育園</t>
    <rPh sb="6" eb="9">
      <t>ほいくえん</t>
    </rPh>
    <phoneticPr fontId="12" type="Hiragana"/>
  </si>
  <si>
    <t>みらいつぼみほいくえん</t>
  </si>
  <si>
    <t>東戸塚赤ちゃん保育園</t>
    <rPh sb="0" eb="3">
      <t>ひがしとつか</t>
    </rPh>
    <rPh sb="3" eb="4">
      <t>あか</t>
    </rPh>
    <rPh sb="7" eb="10">
      <t>ほいくえん</t>
    </rPh>
    <phoneticPr fontId="12" type="Hiragana"/>
  </si>
  <si>
    <t>ひがしとつかあかちゃんほいくえん</t>
  </si>
  <si>
    <t>おれんじハウス横浜駅前保育園</t>
    <rPh sb="7" eb="9">
      <t>よこはま</t>
    </rPh>
    <rPh sb="9" eb="11">
      <t>えきまえ</t>
    </rPh>
    <rPh sb="11" eb="14">
      <t>ほいくえん</t>
    </rPh>
    <phoneticPr fontId="12" type="Hiragana"/>
  </si>
  <si>
    <t>おれんじはうすよこはまえきまえほいくえん</t>
  </si>
  <si>
    <t>小規模保育施設はまっこ</t>
    <rPh sb="0" eb="3">
      <t>しょうきぼ</t>
    </rPh>
    <rPh sb="3" eb="5">
      <t>ほいく</t>
    </rPh>
    <rPh sb="5" eb="7">
      <t>しせつ</t>
    </rPh>
    <phoneticPr fontId="12" type="Hiragana"/>
  </si>
  <si>
    <t>しょうきぼほいくしせつはまっこ</t>
  </si>
  <si>
    <t>保育所マナマナハウス</t>
    <rPh sb="0" eb="2">
      <t>ほいく</t>
    </rPh>
    <rPh sb="2" eb="3">
      <t>じょ</t>
    </rPh>
    <phoneticPr fontId="12" type="Hiragana"/>
  </si>
  <si>
    <t>ほいくしょまなまなはうす</t>
  </si>
  <si>
    <t>ピッコロ・グランデ新横浜</t>
    <rPh sb="9" eb="12">
      <t>しんよこはま</t>
    </rPh>
    <phoneticPr fontId="12" type="Hiragana"/>
  </si>
  <si>
    <t>ぴっころ･ぐらんでしんよこはま</t>
  </si>
  <si>
    <t>徳育ナーサリー山下公園</t>
    <rPh sb="0" eb="2">
      <t>とくいく</t>
    </rPh>
    <rPh sb="7" eb="9">
      <t>やました</t>
    </rPh>
    <rPh sb="9" eb="11">
      <t>こうえん</t>
    </rPh>
    <phoneticPr fontId="12" type="Hiragana"/>
  </si>
  <si>
    <t>とくいくなーさりーやましたこうえん</t>
  </si>
  <si>
    <t>汐見台第二愛育園</t>
    <rPh sb="0" eb="3">
      <t>しおみだい</t>
    </rPh>
    <rPh sb="3" eb="5">
      <t>だいに</t>
    </rPh>
    <rPh sb="5" eb="7">
      <t>あいいく</t>
    </rPh>
    <rPh sb="7" eb="8">
      <t>えん</t>
    </rPh>
    <phoneticPr fontId="12" type="Hiragana"/>
  </si>
  <si>
    <t>しおみだいだいにあいいくえん</t>
  </si>
  <si>
    <t>あおぞらみらい保育園</t>
    <rPh sb="7" eb="10">
      <t>ほいくえん</t>
    </rPh>
    <phoneticPr fontId="12" type="Hiragana"/>
  </si>
  <si>
    <t>あおぞらみらいほいくえん</t>
  </si>
  <si>
    <t>中田いちご保育園</t>
    <rPh sb="0" eb="2">
      <t>なかた</t>
    </rPh>
    <rPh sb="5" eb="8">
      <t>ほいくえん</t>
    </rPh>
    <phoneticPr fontId="12" type="Hiragana"/>
  </si>
  <si>
    <t>なかたいちごほいくえん</t>
  </si>
  <si>
    <t>ベイキッズおひさま保育園</t>
    <rPh sb="9" eb="12">
      <t>ほいくえん</t>
    </rPh>
    <phoneticPr fontId="12" type="Hiragana"/>
  </si>
  <si>
    <t>べいきっずおひさまほいくえん</t>
  </si>
  <si>
    <t>キャリー保育園なかまちだい</t>
    <rPh sb="4" eb="7">
      <t>ほいくえん</t>
    </rPh>
    <phoneticPr fontId="12" type="Hiragana"/>
  </si>
  <si>
    <t>きゃりーほいくえんなかまちだい</t>
  </si>
  <si>
    <t>ピノキオ幼児舎センター南園</t>
    <rPh sb="4" eb="6">
      <t>ようじ</t>
    </rPh>
    <rPh sb="6" eb="7">
      <t>しゃ</t>
    </rPh>
    <rPh sb="11" eb="12">
      <t>みなみ</t>
    </rPh>
    <rPh sb="12" eb="13">
      <t>えん</t>
    </rPh>
    <phoneticPr fontId="12" type="Hiragana"/>
  </si>
  <si>
    <t>ぴのきおようじしゃせんたーみなみえん</t>
  </si>
  <si>
    <t>といろきっず中山保育園</t>
    <rPh sb="6" eb="8">
      <t>なかやま</t>
    </rPh>
    <rPh sb="8" eb="11">
      <t>ほいくえん</t>
    </rPh>
    <phoneticPr fontId="12" type="Hiragana"/>
  </si>
  <si>
    <t>といろきっずなかやまほいくえん</t>
  </si>
  <si>
    <t>北寺尾むつみ小規模保育施設</t>
    <rPh sb="0" eb="1">
      <t>きた</t>
    </rPh>
    <rPh sb="1" eb="3">
      <t>てらお</t>
    </rPh>
    <rPh sb="6" eb="9">
      <t>しょうきぼ</t>
    </rPh>
    <rPh sb="9" eb="11">
      <t>ほいく</t>
    </rPh>
    <rPh sb="11" eb="13">
      <t>しせつ</t>
    </rPh>
    <phoneticPr fontId="12" type="Hiragana"/>
  </si>
  <si>
    <t>きたてらおむつみしょうきぼほいくしせつ</t>
  </si>
  <si>
    <t>芸術の森保育園</t>
    <rPh sb="0" eb="2">
      <t>げいじゅつ</t>
    </rPh>
    <rPh sb="3" eb="4">
      <t>もり</t>
    </rPh>
    <rPh sb="4" eb="7">
      <t>ほいくえん</t>
    </rPh>
    <phoneticPr fontId="12" type="Hiragana"/>
  </si>
  <si>
    <t>げいじゅつのもりほいくえん</t>
  </si>
  <si>
    <t>旭ローズ保育園</t>
    <rPh sb="0" eb="1">
      <t>あさひ</t>
    </rPh>
    <rPh sb="4" eb="7">
      <t>ほいくえん</t>
    </rPh>
    <phoneticPr fontId="12" type="Hiragana"/>
  </si>
  <si>
    <t>あさひろーずほいくえん</t>
  </si>
  <si>
    <t>ちゃいれっく平戸町保育室</t>
    <rPh sb="6" eb="9">
      <t>ひらとちょう</t>
    </rPh>
    <rPh sb="9" eb="12">
      <t>ほいくしつ</t>
    </rPh>
    <phoneticPr fontId="12" type="Hiragana"/>
  </si>
  <si>
    <t>ちゃいれっくひらとちょうほいくしつ</t>
  </si>
  <si>
    <t>ベビーぽけっと松風台</t>
    <rPh sb="7" eb="10">
      <t>まつかぜだい</t>
    </rPh>
    <phoneticPr fontId="12" type="Hiragana"/>
  </si>
  <si>
    <t>べびーぽけっとまつかぜだい</t>
  </si>
  <si>
    <t>キッズパートナー日吉</t>
    <rPh sb="8" eb="10">
      <t>ひよし</t>
    </rPh>
    <phoneticPr fontId="12" type="Hiragana"/>
  </si>
  <si>
    <t>きっずぱーとなーひよし</t>
  </si>
  <si>
    <t>桑の実馬場保育園</t>
    <rPh sb="0" eb="1">
      <t>くわ</t>
    </rPh>
    <rPh sb="2" eb="3">
      <t>み</t>
    </rPh>
    <rPh sb="3" eb="5">
      <t>ばば</t>
    </rPh>
    <rPh sb="5" eb="8">
      <t>ほいくえん</t>
    </rPh>
    <phoneticPr fontId="12" type="Hiragana"/>
  </si>
  <si>
    <t>くわのみばばほいくえん</t>
  </si>
  <si>
    <t>ぽかぽか保育園</t>
    <rPh sb="4" eb="7">
      <t>ほいくえん</t>
    </rPh>
    <phoneticPr fontId="12" type="Hiragana"/>
  </si>
  <si>
    <t>ぽかぽかほいくえん</t>
  </si>
  <si>
    <t>三色えのぐの保育園</t>
    <rPh sb="0" eb="2">
      <t>さんしき</t>
    </rPh>
    <rPh sb="6" eb="9">
      <t>ほいくえん</t>
    </rPh>
    <phoneticPr fontId="12" type="Hiragana"/>
  </si>
  <si>
    <t>さんしょくえのぐのほいくえん</t>
  </si>
  <si>
    <t>ピノキオ保育園十日市場園</t>
    <rPh sb="4" eb="7">
      <t>ほいくえん</t>
    </rPh>
    <rPh sb="7" eb="9">
      <t>とおか</t>
    </rPh>
    <rPh sb="9" eb="11">
      <t>いちば</t>
    </rPh>
    <rPh sb="11" eb="12">
      <t>えん</t>
    </rPh>
    <phoneticPr fontId="12" type="Hiragana"/>
  </si>
  <si>
    <t>ぴのきおほいくえんとおかいちばえん</t>
  </si>
  <si>
    <t>ニコニコ保育園</t>
    <rPh sb="4" eb="7">
      <t>ほいくえん</t>
    </rPh>
    <phoneticPr fontId="12" type="Hiragana"/>
  </si>
  <si>
    <t>にこにこほいくえん</t>
  </si>
  <si>
    <t>保育室ピア・ピア</t>
    <rPh sb="0" eb="3">
      <t>ほいくしつ</t>
    </rPh>
    <phoneticPr fontId="12" type="Hiragana"/>
  </si>
  <si>
    <t>ほいくしつぴあ･ぴあ</t>
  </si>
  <si>
    <t>ちゃいれっく上白根保育室</t>
    <rPh sb="6" eb="7">
      <t>うえ</t>
    </rPh>
    <rPh sb="7" eb="9">
      <t>しらね</t>
    </rPh>
    <rPh sb="9" eb="12">
      <t>ほいくしつ</t>
    </rPh>
    <phoneticPr fontId="12" type="Hiragana"/>
  </si>
  <si>
    <t>ちゃいれっくかみしらねほいくしつ</t>
  </si>
  <si>
    <t>ちゃいれっく並木二丁目保育室</t>
    <rPh sb="6" eb="8">
      <t>なみき</t>
    </rPh>
    <rPh sb="8" eb="11">
      <t>にちょうめ</t>
    </rPh>
    <rPh sb="11" eb="14">
      <t>ほいくしつ</t>
    </rPh>
    <phoneticPr fontId="12" type="Hiragana"/>
  </si>
  <si>
    <t>ちゃいれっくなみきにちょうめほいくしつ</t>
  </si>
  <si>
    <t>はぐ＠ねすと</t>
  </si>
  <si>
    <t>はぐあっとまーくねすと</t>
  </si>
  <si>
    <t>てぃんく２＠ねすと</t>
  </si>
  <si>
    <t>てぃんくてぃんくあっとまーくねすと</t>
  </si>
  <si>
    <t>保育室ひかり</t>
    <rPh sb="0" eb="3">
      <t>ほいくしつ</t>
    </rPh>
    <phoneticPr fontId="12" type="Hiragana"/>
  </si>
  <si>
    <t>ほいくしつひかり</t>
  </si>
  <si>
    <t>りとる・ピッピ</t>
  </si>
  <si>
    <t>りとる･ぴっぴ</t>
  </si>
  <si>
    <t>さくら保育室</t>
    <rPh sb="3" eb="6">
      <t>ほいくしつ</t>
    </rPh>
    <phoneticPr fontId="12" type="Hiragana"/>
  </si>
  <si>
    <t>さくらほいくしつ</t>
  </si>
  <si>
    <t>東戸塚もえぎ保育室</t>
    <rPh sb="0" eb="3">
      <t>ひがしとつか</t>
    </rPh>
    <rPh sb="6" eb="9">
      <t>ほいくしつ</t>
    </rPh>
    <phoneticPr fontId="12" type="Hiragana"/>
  </si>
  <si>
    <t>ひがしとつかもえぎほいくしつ</t>
  </si>
  <si>
    <t>西区中央もえぎ保育室</t>
    <rPh sb="0" eb="2">
      <t>にしく</t>
    </rPh>
    <rPh sb="2" eb="4">
      <t>ちゅうおう</t>
    </rPh>
    <rPh sb="7" eb="10">
      <t>ほいくしつ</t>
    </rPh>
    <phoneticPr fontId="12" type="Hiragana"/>
  </si>
  <si>
    <t>にしくちゅうおうもえぎほいくしつ</t>
  </si>
  <si>
    <t>大場りとる・ピッピ</t>
    <rPh sb="0" eb="2">
      <t>おおば</t>
    </rPh>
    <phoneticPr fontId="12" type="Hiragana"/>
  </si>
  <si>
    <t>おおばりとる･ぴっぴ</t>
  </si>
  <si>
    <t>みどりひよこ園</t>
    <rPh sb="6" eb="7">
      <t>えん</t>
    </rPh>
    <phoneticPr fontId="12" type="Hiragana"/>
  </si>
  <si>
    <t>みどりひよこえん</t>
  </si>
  <si>
    <t>Ｌｕｃｅ陽だまりの家保育園綱島</t>
    <rPh sb="4" eb="5">
      <t>ひ</t>
    </rPh>
    <rPh sb="9" eb="10">
      <t>いえ</t>
    </rPh>
    <rPh sb="10" eb="13">
      <t>ほいくえん</t>
    </rPh>
    <rPh sb="13" eb="15">
      <t>つなしま</t>
    </rPh>
    <phoneticPr fontId="12" type="Hiragana"/>
  </si>
  <si>
    <t>るーちぇひだまりのいえほいくえんつなしま</t>
  </si>
  <si>
    <t>小規模保育事業ＭＩＲＡｉｏ新横浜</t>
    <rPh sb="0" eb="3">
      <t>しょうきぼ</t>
    </rPh>
    <rPh sb="3" eb="5">
      <t>ほいく</t>
    </rPh>
    <rPh sb="5" eb="7">
      <t>じぎょう</t>
    </rPh>
    <rPh sb="13" eb="16">
      <t>しんよこはま</t>
    </rPh>
    <phoneticPr fontId="12" type="Hiragana"/>
  </si>
  <si>
    <t>しょうきぼほいくじぎょうみらいおしんよこはま</t>
  </si>
  <si>
    <t>保育園みんなのおうち</t>
    <rPh sb="0" eb="3">
      <t>ほいくえん</t>
    </rPh>
    <phoneticPr fontId="12" type="Hiragana"/>
  </si>
  <si>
    <t>ほいくえんみんなのおうち</t>
  </si>
  <si>
    <t>横浜シュタイナー保育園</t>
    <rPh sb="0" eb="2">
      <t>よこはま</t>
    </rPh>
    <rPh sb="8" eb="11">
      <t>ほいくえん</t>
    </rPh>
    <phoneticPr fontId="12" type="Hiragana"/>
  </si>
  <si>
    <t>よこはましゅたいなーほいくえん</t>
  </si>
  <si>
    <t>東神奈川ひかり保育園</t>
    <rPh sb="0" eb="4">
      <t>ひがしかながわ</t>
    </rPh>
    <rPh sb="7" eb="10">
      <t>ほいくえん</t>
    </rPh>
    <phoneticPr fontId="12" type="Hiragana"/>
  </si>
  <si>
    <t>ひがしかながわひかりほいくえん</t>
  </si>
  <si>
    <t>保育ルームキューティーユー</t>
    <rPh sb="0" eb="2">
      <t>ほいく</t>
    </rPh>
    <phoneticPr fontId="12" type="Hiragana"/>
  </si>
  <si>
    <t>ほいくるーむきゅーてぃーゆー</t>
  </si>
  <si>
    <t>上大岡ラビット保育園ＴＷＩＮＳ</t>
    <rPh sb="0" eb="3">
      <t>かみおおおか</t>
    </rPh>
    <rPh sb="7" eb="10">
      <t>ほいくえん</t>
    </rPh>
    <phoneticPr fontId="12" type="Hiragana"/>
  </si>
  <si>
    <t>かみおおおからびっとほいくえんついんず</t>
  </si>
  <si>
    <t>アネラ保育室</t>
    <rPh sb="3" eb="6">
      <t>ほいくしつ</t>
    </rPh>
    <phoneticPr fontId="12" type="Hiragana"/>
  </si>
  <si>
    <t>あねらほいくしつ</t>
  </si>
  <si>
    <t>Ｌｕｃｅ陽だまりの家保育園（きくな）</t>
    <rPh sb="4" eb="5">
      <t>ひ</t>
    </rPh>
    <rPh sb="9" eb="10">
      <t>いえ</t>
    </rPh>
    <rPh sb="10" eb="13">
      <t>ほいくえん</t>
    </rPh>
    <phoneticPr fontId="12" type="Hiragana"/>
  </si>
  <si>
    <t>るーちぇひだまりのいえほいくえん</t>
  </si>
  <si>
    <t>ハッピーシーズ保育園</t>
    <rPh sb="7" eb="10">
      <t>ほいくえん</t>
    </rPh>
    <phoneticPr fontId="12" type="Hiragana"/>
  </si>
  <si>
    <t>はっぴーしーずほいくえん</t>
  </si>
  <si>
    <t>ちゅーりっぷハウス</t>
  </si>
  <si>
    <t>ちゅーりっぷはうす</t>
  </si>
  <si>
    <t>ちゅーりっぷキッズ</t>
  </si>
  <si>
    <t>ちゅーりっぷきっず</t>
  </si>
  <si>
    <t>保育ルーム岸根公園前</t>
    <rPh sb="0" eb="2">
      <t>ほいく</t>
    </rPh>
    <rPh sb="5" eb="9">
      <t>きしねこうえん</t>
    </rPh>
    <rPh sb="9" eb="10">
      <t>まえ</t>
    </rPh>
    <phoneticPr fontId="12" type="Hiragana"/>
  </si>
  <si>
    <t>ほいくるーむきしねこうえんまえ</t>
  </si>
  <si>
    <t>倉山保育室</t>
    <rPh sb="0" eb="2">
      <t>くらやま</t>
    </rPh>
    <rPh sb="2" eb="5">
      <t>ほいくしつ</t>
    </rPh>
    <phoneticPr fontId="12" type="Hiragana"/>
  </si>
  <si>
    <t>くらやまほいくしつ</t>
  </si>
  <si>
    <t>むらき家庭保育室</t>
    <rPh sb="3" eb="5">
      <t>かてい</t>
    </rPh>
    <rPh sb="5" eb="8">
      <t>ほいくしつ</t>
    </rPh>
    <phoneticPr fontId="12" type="Hiragana"/>
  </si>
  <si>
    <t>むらきかていほいくしつ</t>
  </si>
  <si>
    <t>佐藤保育室</t>
    <rPh sb="0" eb="2">
      <t>さとう</t>
    </rPh>
    <rPh sb="2" eb="5">
      <t>ほいくしつ</t>
    </rPh>
    <phoneticPr fontId="12" type="Hiragana"/>
  </si>
  <si>
    <t>さとうほいくしつ</t>
  </si>
  <si>
    <t>おひさま保育室</t>
    <rPh sb="4" eb="7">
      <t>ほいくしつ</t>
    </rPh>
    <phoneticPr fontId="12" type="Hiragana"/>
  </si>
  <si>
    <t>おひさまほいくしつ</t>
  </si>
  <si>
    <t>ローズ保育園</t>
    <rPh sb="3" eb="6">
      <t>ほいくえん</t>
    </rPh>
    <phoneticPr fontId="12" type="Hiragana"/>
  </si>
  <si>
    <t>ろーずほいくえん</t>
  </si>
  <si>
    <t>タドラーキッズ</t>
  </si>
  <si>
    <t>たどらーきっず</t>
  </si>
  <si>
    <t>日吉チューリップルーム</t>
    <rPh sb="0" eb="2">
      <t>ひよし</t>
    </rPh>
    <phoneticPr fontId="12" type="Hiragana"/>
  </si>
  <si>
    <t>ひよしちゅーりっぷるーむ</t>
  </si>
  <si>
    <t>こまつな保育園</t>
    <rPh sb="4" eb="7">
      <t>ほいくえん</t>
    </rPh>
    <phoneticPr fontId="12" type="Hiragana"/>
  </si>
  <si>
    <t>こまつなほいくえん</t>
  </si>
  <si>
    <t>チューリップ保育室</t>
    <rPh sb="6" eb="9">
      <t>ほいくしつ</t>
    </rPh>
    <phoneticPr fontId="12" type="Hiragana"/>
  </si>
  <si>
    <t>ちゅーりっぷほいくしつ</t>
  </si>
  <si>
    <t>居宅訪問型保育事業</t>
  </si>
  <si>
    <t>株式会社明日香</t>
    <rPh sb="0" eb="4">
      <t>かぶしきがいしゃ</t>
    </rPh>
    <rPh sb="4" eb="7">
      <t>あすか</t>
    </rPh>
    <phoneticPr fontId="12" type="Hiragana"/>
  </si>
  <si>
    <t>あすか</t>
  </si>
  <si>
    <t>ベイキッズひまわり保育園</t>
    <rPh sb="9" eb="12">
      <t>ほいくえん</t>
    </rPh>
    <phoneticPr fontId="12" type="Hiragana"/>
  </si>
  <si>
    <t>べいきっずひまわりほいくえん</t>
  </si>
  <si>
    <t>立場らびっと保育園</t>
    <rPh sb="0" eb="2">
      <t>たちば</t>
    </rPh>
    <rPh sb="6" eb="9">
      <t>ほいくえん</t>
    </rPh>
    <phoneticPr fontId="12" type="Hiragana"/>
  </si>
  <si>
    <t>たてばらびっとほいくえん</t>
  </si>
  <si>
    <t>ひまわり中山駅前保育園</t>
    <rPh sb="4" eb="6">
      <t>なかやま</t>
    </rPh>
    <rPh sb="6" eb="8">
      <t>えきまえ</t>
    </rPh>
    <rPh sb="8" eb="11">
      <t>ほいくえん</t>
    </rPh>
    <phoneticPr fontId="12" type="Hiragana"/>
  </si>
  <si>
    <t>ひまわりなかやまえきまえほいくえん</t>
  </si>
  <si>
    <t>キッズパートナー井土ヶ谷</t>
    <rPh sb="8" eb="12">
      <t>いどがや</t>
    </rPh>
    <phoneticPr fontId="12" type="Hiragana"/>
  </si>
  <si>
    <t>きっずぱーとなーいどがや</t>
  </si>
  <si>
    <t>キッズパートナー横浜楠町</t>
    <rPh sb="8" eb="10">
      <t>よこはま</t>
    </rPh>
    <rPh sb="10" eb="12">
      <t>くすちょう</t>
    </rPh>
    <phoneticPr fontId="12" type="Hiragana"/>
  </si>
  <si>
    <t>きっずぱーとなーよこはまくすのきちょう</t>
  </si>
  <si>
    <t>おれんじハウス星川保育園</t>
    <rPh sb="7" eb="9">
      <t>ほしかわ</t>
    </rPh>
    <rPh sb="9" eb="12">
      <t>ほいくえん</t>
    </rPh>
    <phoneticPr fontId="12" type="Hiragana"/>
  </si>
  <si>
    <t>おれんじはうすほしかわほいくえん</t>
  </si>
  <si>
    <t>といろきっず美しが丘保育園</t>
    <rPh sb="6" eb="7">
      <t>うつく</t>
    </rPh>
    <rPh sb="9" eb="10">
      <t>おか</t>
    </rPh>
    <rPh sb="10" eb="13">
      <t>ほいくえん</t>
    </rPh>
    <phoneticPr fontId="12" type="Hiragana"/>
  </si>
  <si>
    <t>といろきっずうつくしがおかほいくえん</t>
  </si>
  <si>
    <t>こころベイビー</t>
  </si>
  <si>
    <t>こころべいびー</t>
  </si>
  <si>
    <t>チームナーサリーＢｉｇＨｕｇ南太田</t>
    <rPh sb="14" eb="17">
      <t>みなみおおた</t>
    </rPh>
    <phoneticPr fontId="12" type="Hiragana"/>
  </si>
  <si>
    <t>ちーむなーさりーびっくはぐみなみおおた</t>
  </si>
  <si>
    <t>竹の子共同保育園</t>
    <rPh sb="0" eb="1">
      <t>たけ</t>
    </rPh>
    <rPh sb="2" eb="3">
      <t>こ</t>
    </rPh>
    <rPh sb="3" eb="5">
      <t>きょうどう</t>
    </rPh>
    <rPh sb="5" eb="8">
      <t>ほいくえん</t>
    </rPh>
    <phoneticPr fontId="12" type="Hiragana"/>
  </si>
  <si>
    <t>たけのこきょうどうほいくえん</t>
  </si>
  <si>
    <t>中田駅前はまっこ保育園</t>
    <rPh sb="0" eb="2">
      <t>なかた</t>
    </rPh>
    <rPh sb="2" eb="4">
      <t>えきまえ</t>
    </rPh>
    <rPh sb="8" eb="11">
      <t>ほいくえん</t>
    </rPh>
    <phoneticPr fontId="12" type="Hiragana"/>
  </si>
  <si>
    <t>なかたえきまえはまっこほいくえん</t>
  </si>
  <si>
    <t>ユニコーン・キッズクラブ</t>
  </si>
  <si>
    <t>ゆにこーん･きっずくらぶ</t>
  </si>
  <si>
    <t>みんなのいえ東寺尾</t>
    <rPh sb="6" eb="7">
      <t>ひがし</t>
    </rPh>
    <rPh sb="7" eb="9">
      <t>てらお</t>
    </rPh>
    <phoneticPr fontId="12" type="Hiragana"/>
  </si>
  <si>
    <t>みんなのいえひがしてらお</t>
  </si>
  <si>
    <t>キャリー保育園桜木町</t>
    <rPh sb="4" eb="7">
      <t>ほいくえん</t>
    </rPh>
    <rPh sb="7" eb="10">
      <t>さくらぎちょう</t>
    </rPh>
    <phoneticPr fontId="12" type="Hiragana"/>
  </si>
  <si>
    <t>きゃりーほいくえんさくらぎちょう</t>
  </si>
  <si>
    <t>尚花ぞうさん保育室</t>
    <rPh sb="0" eb="1">
      <t>なお</t>
    </rPh>
    <rPh sb="1" eb="2">
      <t>はな</t>
    </rPh>
    <rPh sb="6" eb="9">
      <t>ほいくしつ</t>
    </rPh>
    <phoneticPr fontId="12" type="Hiragana"/>
  </si>
  <si>
    <t>しょうかぞうさんほいくしつ</t>
  </si>
  <si>
    <t>ハッピーシーズりんご園</t>
    <rPh sb="10" eb="11">
      <t>えん</t>
    </rPh>
    <phoneticPr fontId="12" type="Hiragana"/>
  </si>
  <si>
    <t>はっぴーしーずりんごえん</t>
  </si>
  <si>
    <t>サクラフェリーチェ保育園</t>
    <rPh sb="9" eb="12">
      <t>ほいくえん</t>
    </rPh>
    <phoneticPr fontId="12" type="Hiragana"/>
  </si>
  <si>
    <t>さくらふぇりーちぇほいくえん</t>
  </si>
  <si>
    <t>にこにこすまいる園</t>
    <rPh sb="8" eb="9">
      <t>えん</t>
    </rPh>
    <phoneticPr fontId="12" type="Hiragana"/>
  </si>
  <si>
    <t>にこにこすまいるえん</t>
  </si>
  <si>
    <t>ＳＵＮＮＹＫＩＤ保育園</t>
    <rPh sb="8" eb="11">
      <t>ほいくえん</t>
    </rPh>
    <phoneticPr fontId="12" type="Hiragana"/>
  </si>
  <si>
    <t>さにーきっどほいくえん</t>
  </si>
  <si>
    <t>キッズパートナー新子安</t>
    <rPh sb="8" eb="11">
      <t>しんこやす</t>
    </rPh>
    <phoneticPr fontId="12" type="Hiragana"/>
  </si>
  <si>
    <t>きっずぱーとなーしんこやす</t>
  </si>
  <si>
    <t>キッズパートナー東白楽</t>
    <rPh sb="8" eb="11">
      <t>ひがしはくらく</t>
    </rPh>
    <phoneticPr fontId="12" type="Hiragana"/>
  </si>
  <si>
    <t>きっずぱーとなーひがしはくらく</t>
  </si>
  <si>
    <t>西寺尾チューリップルーム</t>
    <rPh sb="0" eb="3">
      <t>にしてらお</t>
    </rPh>
    <phoneticPr fontId="12" type="Hiragana"/>
  </si>
  <si>
    <t>にしてらおちゅーりっぷるーむ</t>
  </si>
  <si>
    <t>京進のほいくえんＨＯＰＰＡ反町園</t>
    <rPh sb="0" eb="2">
      <t>きょうしん</t>
    </rPh>
    <rPh sb="13" eb="15">
      <t>たんまち</t>
    </rPh>
    <rPh sb="15" eb="16">
      <t>えん</t>
    </rPh>
    <phoneticPr fontId="12" type="Hiragana"/>
  </si>
  <si>
    <t>きょうしんのほいくえんほっぱたんまちえん</t>
  </si>
  <si>
    <t>ベイキッズ星の森保育園</t>
    <rPh sb="5" eb="6">
      <t>ほし</t>
    </rPh>
    <rPh sb="7" eb="8">
      <t>もり</t>
    </rPh>
    <rPh sb="8" eb="11">
      <t>ほいくえん</t>
    </rPh>
    <phoneticPr fontId="12" type="Hiragana"/>
  </si>
  <si>
    <t>べいきっずほしのもりほいくえん</t>
  </si>
  <si>
    <t>くじら保育園</t>
    <rPh sb="3" eb="6">
      <t>ほいくえん</t>
    </rPh>
    <phoneticPr fontId="12" type="Hiragana"/>
  </si>
  <si>
    <t>くじらほいくえん</t>
  </si>
  <si>
    <t>シュハリィ本牧保育園</t>
    <rPh sb="5" eb="7">
      <t>ほんもく</t>
    </rPh>
    <rPh sb="7" eb="10">
      <t>ほいくえん</t>
    </rPh>
    <phoneticPr fontId="12" type="Hiragana"/>
  </si>
  <si>
    <t>しゅはりぃほんもくほいくえん</t>
  </si>
  <si>
    <t>クオリスキッズ上大岡西保育園</t>
    <rPh sb="7" eb="11">
      <t>かみおおおかにし</t>
    </rPh>
    <rPh sb="11" eb="14">
      <t>ほいくえん</t>
    </rPh>
    <phoneticPr fontId="12" type="Hiragana"/>
  </si>
  <si>
    <t>くおりすきっずかみおおおかにしほいくえん</t>
  </si>
  <si>
    <t>京進のほいくえんＨＯＰＰＡ青葉台園</t>
    <rPh sb="0" eb="2">
      <t>きょうしん</t>
    </rPh>
    <rPh sb="13" eb="16">
      <t>あおばだい</t>
    </rPh>
    <rPh sb="16" eb="17">
      <t>えん</t>
    </rPh>
    <phoneticPr fontId="12" type="Hiragana"/>
  </si>
  <si>
    <t>きょうしんのほいくえんほっぱあおばだいえん</t>
  </si>
  <si>
    <t>わいわいＫｉｄｓつつじが丘保育室</t>
    <rPh sb="12" eb="13">
      <t>おか</t>
    </rPh>
    <rPh sb="13" eb="16">
      <t>ほいくしつ</t>
    </rPh>
    <phoneticPr fontId="12" type="Hiragana"/>
  </si>
  <si>
    <t>わいわいきっずつつじがおかほいくしつ</t>
  </si>
  <si>
    <t>江田ひまわり保育園</t>
    <rPh sb="0" eb="2">
      <t>えだ</t>
    </rPh>
    <rPh sb="6" eb="9">
      <t>ほいくえん</t>
    </rPh>
    <phoneticPr fontId="12" type="Hiragana"/>
  </si>
  <si>
    <t>えだひまわりほいくえん</t>
  </si>
  <si>
    <t>東戸塚かもめ保育園</t>
    <rPh sb="0" eb="3">
      <t>ひがしとつか</t>
    </rPh>
    <rPh sb="6" eb="9">
      <t>ほいくえん</t>
    </rPh>
    <phoneticPr fontId="12" type="Hiragana"/>
  </si>
  <si>
    <t>ひがしとつかかもめほいくえん</t>
  </si>
  <si>
    <t>ふれあいの家にこにこ保育園</t>
    <rPh sb="5" eb="6">
      <t>いえ</t>
    </rPh>
    <rPh sb="10" eb="13">
      <t>ほいくえん</t>
    </rPh>
    <phoneticPr fontId="12" type="Hiragana"/>
  </si>
  <si>
    <t>ふれあいのいえにこにこほいくえん</t>
  </si>
  <si>
    <t>ジャンプ保育園</t>
    <rPh sb="4" eb="7">
      <t>ほいくえん</t>
    </rPh>
    <phoneticPr fontId="12" type="Hiragana"/>
  </si>
  <si>
    <t>じゃんぷほいくえん</t>
  </si>
  <si>
    <t>つぼみの森保育室</t>
    <rPh sb="4" eb="5">
      <t>もり</t>
    </rPh>
    <rPh sb="5" eb="8">
      <t>ほいくしつ</t>
    </rPh>
    <phoneticPr fontId="12" type="Hiragana"/>
  </si>
  <si>
    <t>つぼみのもりほいくしつ</t>
  </si>
  <si>
    <t>保育園ころころキッズガーデン</t>
    <rPh sb="0" eb="3">
      <t>ほいくえん</t>
    </rPh>
    <phoneticPr fontId="12" type="Hiragana"/>
  </si>
  <si>
    <t>ほいくえんころころきっずがーでん</t>
  </si>
  <si>
    <t>木の花保育園</t>
    <rPh sb="0" eb="1">
      <t>き</t>
    </rPh>
    <rPh sb="2" eb="3">
      <t>はな</t>
    </rPh>
    <rPh sb="3" eb="6">
      <t>ほいくえん</t>
    </rPh>
    <phoneticPr fontId="12" type="Hiragana"/>
  </si>
  <si>
    <t>このはなほいくえん</t>
  </si>
  <si>
    <t>ばばほいくしつ星川</t>
    <rPh sb="7" eb="9">
      <t>ほしかわ</t>
    </rPh>
    <phoneticPr fontId="12" type="Hiragana"/>
  </si>
  <si>
    <t>ばばほいくしつほしかわ</t>
  </si>
  <si>
    <t>すずらん二俣川保育園</t>
    <rPh sb="4" eb="7">
      <t>ふたまたがわ</t>
    </rPh>
    <rPh sb="7" eb="10">
      <t>ほいくえん</t>
    </rPh>
    <phoneticPr fontId="12" type="Hiragana"/>
  </si>
  <si>
    <t>すずらんふたまたがわほいくえん</t>
  </si>
  <si>
    <t>小さな保育園ままのて</t>
    <rPh sb="0" eb="1">
      <t>ちい</t>
    </rPh>
    <rPh sb="3" eb="6">
      <t>ほいくえん</t>
    </rPh>
    <phoneticPr fontId="12" type="Hiragana"/>
  </si>
  <si>
    <t>ちいさなほいくえんままのて</t>
  </si>
  <si>
    <t>戸塚チューリップ保育園</t>
    <rPh sb="0" eb="2">
      <t>とつか</t>
    </rPh>
    <rPh sb="8" eb="11">
      <t>ほいくえん</t>
    </rPh>
    <phoneticPr fontId="12" type="Hiragana"/>
  </si>
  <si>
    <t>とつかちゅーりっぷほいくえん</t>
  </si>
  <si>
    <t>中田ひまわり保育室</t>
    <rPh sb="0" eb="2">
      <t>なかた</t>
    </rPh>
    <rPh sb="6" eb="9">
      <t>ほいくしつ</t>
    </rPh>
    <phoneticPr fontId="12" type="Hiragana"/>
  </si>
  <si>
    <t>なかたひまわりほいくしつ</t>
  </si>
  <si>
    <t>なかがわ家庭保育室</t>
    <rPh sb="4" eb="6">
      <t>かてい</t>
    </rPh>
    <rPh sb="6" eb="9">
      <t>ほいくしつ</t>
    </rPh>
    <phoneticPr fontId="12" type="Hiragana"/>
  </si>
  <si>
    <t>なかがわかていほいくしつ</t>
  </si>
  <si>
    <t>しおつるばしハート保育園</t>
    <rPh sb="9" eb="12">
      <t>ほいくえん</t>
    </rPh>
    <phoneticPr fontId="12" type="Hiragana"/>
  </si>
  <si>
    <t>しおつるばしはーとほいくえん</t>
  </si>
  <si>
    <t>たいせつ横浜ポートサイド保育園</t>
    <rPh sb="4" eb="6">
      <t>よこはま</t>
    </rPh>
    <rPh sb="12" eb="15">
      <t>ほいくえん</t>
    </rPh>
    <phoneticPr fontId="12" type="Hiragana"/>
  </si>
  <si>
    <t>たいせつよこはまぽーとさいどほいくえん</t>
  </si>
  <si>
    <t>リトルスカラー新子安保育園</t>
    <rPh sb="7" eb="10">
      <t>しんこやす</t>
    </rPh>
    <rPh sb="10" eb="13">
      <t>ほいくえん</t>
    </rPh>
    <phoneticPr fontId="12" type="Hiragana"/>
  </si>
  <si>
    <t>りとるすからーしんこやすほいくえん</t>
  </si>
  <si>
    <t>キッズパートナーみなとみらい第２</t>
    <rPh sb="14" eb="15">
      <t>だい</t>
    </rPh>
    <phoneticPr fontId="12" type="Hiragana"/>
  </si>
  <si>
    <t>きっずぱーとなーみなとみらいだい2</t>
  </si>
  <si>
    <t>ＰｏｃｏａＰｏｃｏ保育園</t>
    <rPh sb="9" eb="12">
      <t>ほいくえん</t>
    </rPh>
    <phoneticPr fontId="12" type="Hiragana"/>
  </si>
  <si>
    <t>ぽこあぽこほいくえん</t>
  </si>
  <si>
    <t>キッズパートナー綱島</t>
    <rPh sb="8" eb="10">
      <t>つなしま</t>
    </rPh>
    <phoneticPr fontId="12" type="Hiragana"/>
  </si>
  <si>
    <t>きっずぱーとなーつなしま</t>
  </si>
  <si>
    <t>秋葉第２保育園</t>
    <rPh sb="0" eb="2">
      <t>あきば</t>
    </rPh>
    <rPh sb="2" eb="3">
      <t>だい</t>
    </rPh>
    <rPh sb="4" eb="7">
      <t>ほいくえん</t>
    </rPh>
    <phoneticPr fontId="12" type="Hiragana"/>
  </si>
  <si>
    <t>あきばだいにほいくえん</t>
  </si>
  <si>
    <t>ネストうーたん</t>
  </si>
  <si>
    <t>ねすとうーたん</t>
  </si>
  <si>
    <t>マミー保育園二俣川</t>
    <rPh sb="3" eb="6">
      <t>ほいくえん</t>
    </rPh>
    <rPh sb="6" eb="9">
      <t>ふたまたがわ</t>
    </rPh>
    <phoneticPr fontId="12" type="Hiragana"/>
  </si>
  <si>
    <t>まみーほいくえんふたまたがわ</t>
  </si>
  <si>
    <t>とこちゃん☆みっつ保育園</t>
    <rPh sb="9" eb="12">
      <t>ほいくえん</t>
    </rPh>
    <phoneticPr fontId="12" type="Hiragana"/>
  </si>
  <si>
    <t>とこちゃんみっつほいくえん</t>
  </si>
  <si>
    <t>たまプラーザぽんた保育園</t>
    <rPh sb="9" eb="12">
      <t>ほいくえん</t>
    </rPh>
    <phoneticPr fontId="12" type="Hiragana"/>
  </si>
  <si>
    <t>たまぷらーざぽんたほいくえん</t>
  </si>
  <si>
    <t>鶴見Ａｓａ保育園</t>
    <rPh sb="0" eb="2">
      <t>つるみ</t>
    </rPh>
    <rPh sb="5" eb="8">
      <t>ほいくえん</t>
    </rPh>
    <phoneticPr fontId="12" type="Hiragana"/>
  </si>
  <si>
    <t>つるみあーさほいくえん</t>
  </si>
  <si>
    <t>ＳＡＩＬＫＩＤ保育園</t>
    <rPh sb="7" eb="10">
      <t>ほいくえん</t>
    </rPh>
    <phoneticPr fontId="12" type="Hiragana"/>
  </si>
  <si>
    <t>せいるきっどほいくえん</t>
  </si>
  <si>
    <t>ＳＡＦＡＲＩＫＩＤ保育園</t>
    <rPh sb="9" eb="12">
      <t>ほいくえん</t>
    </rPh>
    <phoneticPr fontId="12" type="Hiragana"/>
  </si>
  <si>
    <t>さふぁりきっどほいくえん</t>
  </si>
  <si>
    <t>あさひすまいる保育園</t>
    <rPh sb="7" eb="10">
      <t>ほいくえん</t>
    </rPh>
    <phoneticPr fontId="12" type="Hiragana"/>
  </si>
  <si>
    <t>あさひすまいるほいくえん</t>
  </si>
  <si>
    <t>ハニービー保育園</t>
    <rPh sb="5" eb="8">
      <t>ほいくえん</t>
    </rPh>
    <phoneticPr fontId="12" type="Hiragana"/>
  </si>
  <si>
    <t>はにーびーほいくえん</t>
  </si>
  <si>
    <t>横浜ノーベル保育園</t>
    <rPh sb="0" eb="2">
      <t>よこはま</t>
    </rPh>
    <rPh sb="6" eb="9">
      <t>ほいくえん</t>
    </rPh>
    <phoneticPr fontId="12" type="Hiragana"/>
  </si>
  <si>
    <t>よこはまのーべるほいくえん</t>
  </si>
  <si>
    <t>岩原保育室</t>
    <rPh sb="0" eb="2">
      <t>いわはら</t>
    </rPh>
    <rPh sb="2" eb="5">
      <t>ほいくしつ</t>
    </rPh>
    <phoneticPr fontId="12" type="Hiragana"/>
  </si>
  <si>
    <t>いわはらほいくしつ</t>
  </si>
  <si>
    <t>ベイキッズなのはな保育園</t>
    <rPh sb="9" eb="12">
      <t>ほいくえん</t>
    </rPh>
    <phoneticPr fontId="12" type="Hiragana"/>
  </si>
  <si>
    <t>べいきっずなのはなほいくえん</t>
  </si>
  <si>
    <t>ル・ボワ保育園</t>
    <rPh sb="4" eb="7">
      <t>ほいくえん</t>
    </rPh>
    <phoneticPr fontId="12" type="Hiragana"/>
  </si>
  <si>
    <t>る･ぼわほいくえん</t>
  </si>
  <si>
    <t>天王町駅前もえぎ保育園</t>
    <rPh sb="0" eb="3">
      <t>てんのうちょう</t>
    </rPh>
    <rPh sb="3" eb="5">
      <t>えきまえ</t>
    </rPh>
    <rPh sb="8" eb="11">
      <t>ほいくえん</t>
    </rPh>
    <phoneticPr fontId="12" type="Hiragana"/>
  </si>
  <si>
    <t>てんのうちょうえきまえもえぎほいくえん</t>
  </si>
  <si>
    <t>といろきっず田奈保育園</t>
    <rPh sb="6" eb="8">
      <t>たな</t>
    </rPh>
    <rPh sb="8" eb="11">
      <t>ほいくえん</t>
    </rPh>
    <phoneticPr fontId="12" type="Hiragana"/>
  </si>
  <si>
    <t>といろきっずたなほいくえん</t>
  </si>
  <si>
    <t>保育所まぁむあざみ野園</t>
    <rPh sb="0" eb="2">
      <t>ほいく</t>
    </rPh>
    <rPh sb="2" eb="3">
      <t>しょ</t>
    </rPh>
    <rPh sb="9" eb="10">
      <t>の</t>
    </rPh>
    <rPh sb="10" eb="11">
      <t>えん</t>
    </rPh>
    <phoneticPr fontId="12" type="Hiragana"/>
  </si>
  <si>
    <t>ほいくしょまぁむあざみのえん</t>
  </si>
  <si>
    <t>エンジェルプラネット仲町台</t>
    <rPh sb="10" eb="13">
      <t>なかまちだい</t>
    </rPh>
    <phoneticPr fontId="12" type="Hiragana"/>
  </si>
  <si>
    <t>えんじぇるぷらねっとなかまちだい</t>
  </si>
  <si>
    <t>すぎやま家庭保育室</t>
    <rPh sb="4" eb="6">
      <t>かてい</t>
    </rPh>
    <rPh sb="6" eb="9">
      <t>ほいくしつ</t>
    </rPh>
    <phoneticPr fontId="12" type="Hiragana"/>
  </si>
  <si>
    <t>すぎやまかていほいくしつ</t>
  </si>
  <si>
    <t>正光寺保育園吉田町園</t>
    <rPh sb="0" eb="2">
      <t>まさみつ</t>
    </rPh>
    <rPh sb="2" eb="3">
      <t>てら</t>
    </rPh>
    <rPh sb="3" eb="6">
      <t>ほいくえん</t>
    </rPh>
    <rPh sb="6" eb="9">
      <t>よしだちょう</t>
    </rPh>
    <rPh sb="9" eb="10">
      <t>えん</t>
    </rPh>
    <phoneticPr fontId="12" type="Hiragana"/>
  </si>
  <si>
    <t>しょうこうじほいくえんよしだちょうえん</t>
  </si>
  <si>
    <t>北寺尾４丁目むつみ小規模保育施設</t>
    <rPh sb="0" eb="1">
      <t>きた</t>
    </rPh>
    <rPh sb="1" eb="3">
      <t>てらお</t>
    </rPh>
    <rPh sb="4" eb="6">
      <t>ちょうめ</t>
    </rPh>
    <rPh sb="9" eb="12">
      <t>しょうきぼ</t>
    </rPh>
    <rPh sb="12" eb="14">
      <t>ほいく</t>
    </rPh>
    <rPh sb="14" eb="16">
      <t>しせつ</t>
    </rPh>
    <phoneticPr fontId="12" type="Hiragana"/>
  </si>
  <si>
    <t>きたてらおよんちょうめむつみしょうきぼほいくしせ</t>
  </si>
  <si>
    <t>マームゆりかごかもい保育園</t>
    <rPh sb="10" eb="13">
      <t>ほいくえん</t>
    </rPh>
    <phoneticPr fontId="12" type="Hiragana"/>
  </si>
  <si>
    <t>まーむゆりかごかもいほいくえん</t>
  </si>
  <si>
    <t>あざみ野ひだまり保育園</t>
    <rPh sb="3" eb="4">
      <t>の</t>
    </rPh>
    <rPh sb="8" eb="11">
      <t>ほいくえん</t>
    </rPh>
    <phoneticPr fontId="12" type="Hiragana"/>
  </si>
  <si>
    <t>あざみのこぐまほいくえん</t>
  </si>
  <si>
    <t>といろきっずたまプラーザ保育園</t>
    <rPh sb="12" eb="15">
      <t>ほいくえん</t>
    </rPh>
    <phoneticPr fontId="12" type="Hiragana"/>
  </si>
  <si>
    <t>といろきっずたまぷらーざほいくえん</t>
  </si>
  <si>
    <t>ベイキッズおりーぶ保育園</t>
    <rPh sb="9" eb="12">
      <t>ほいくえん</t>
    </rPh>
    <phoneticPr fontId="12" type="Hiragana"/>
  </si>
  <si>
    <t>べいきっずおりーぶほいくえん</t>
  </si>
  <si>
    <t>たまプラーザベビーリー乳幼児室</t>
    <rPh sb="11" eb="14">
      <t>にゅうようじ</t>
    </rPh>
    <rPh sb="14" eb="15">
      <t>しつ</t>
    </rPh>
    <phoneticPr fontId="12" type="Hiragana"/>
  </si>
  <si>
    <t>たまぷらーざべびーりーにゅうようじしつ</t>
  </si>
  <si>
    <t>家庭的保育事業</t>
    <rPh sb="0" eb="3">
      <t>カテイテキ</t>
    </rPh>
    <rPh sb="3" eb="5">
      <t>ホイク</t>
    </rPh>
    <rPh sb="5" eb="7">
      <t>ジギョウ</t>
    </rPh>
    <phoneticPr fontId="5"/>
  </si>
  <si>
    <t>もりた保育室</t>
    <rPh sb="3" eb="6">
      <t>ほいくしつ</t>
    </rPh>
    <phoneticPr fontId="12" type="Hiragana"/>
  </si>
  <si>
    <t>もりたほいくしつ</t>
  </si>
  <si>
    <t>栄区</t>
    <rPh sb="0" eb="2">
      <t>サカエク</t>
    </rPh>
    <phoneticPr fontId="5"/>
  </si>
  <si>
    <t>マームゆりかごおおふな</t>
  </si>
  <si>
    <t>まーむゆりかごおおふな</t>
  </si>
  <si>
    <t>聖愛クロス保育園きくな</t>
    <rPh sb="0" eb="2">
      <t>せいあい</t>
    </rPh>
    <rPh sb="5" eb="8">
      <t>ほいくえん</t>
    </rPh>
    <phoneticPr fontId="12" type="Hiragana"/>
  </si>
  <si>
    <t>せいあいくろすほいくえんきくな</t>
  </si>
  <si>
    <t>マミングステーション</t>
  </si>
  <si>
    <t>まみんぐすてーしょん</t>
  </si>
  <si>
    <t>おおきくなぁ～れプチべべ保育室</t>
    <rPh sb="12" eb="15">
      <t>ほいくしつ</t>
    </rPh>
    <phoneticPr fontId="12" type="Hiragana"/>
  </si>
  <si>
    <t>おおきくなぁ～れぷちべべほいくしつ</t>
  </si>
  <si>
    <t>ニチイキッズ桜木町保育園</t>
    <rPh sb="6" eb="9">
      <t>さくらぎちょう</t>
    </rPh>
    <rPh sb="9" eb="12">
      <t>ほいくえん</t>
    </rPh>
    <phoneticPr fontId="12" type="Hiragana"/>
  </si>
  <si>
    <t>にちいきっずさくらぎちょうほいくえん</t>
  </si>
  <si>
    <t>Maple Nursery WEST</t>
  </si>
  <si>
    <t>めいぷるなーさりーうえすと</t>
  </si>
  <si>
    <t>ほんもくはら保育園</t>
    <rPh sb="6" eb="9">
      <t>ほいくえん</t>
    </rPh>
    <phoneticPr fontId="12" type="Hiragana"/>
  </si>
  <si>
    <t>ほんもくはらほいくえん</t>
  </si>
  <si>
    <t>根岸すみれ保育園</t>
    <rPh sb="0" eb="2">
      <t>ねぎし</t>
    </rPh>
    <rPh sb="5" eb="8">
      <t>ほいくえん</t>
    </rPh>
    <phoneticPr fontId="12" type="Hiragana"/>
  </si>
  <si>
    <t>ねぎしすみれほいくえん</t>
  </si>
  <si>
    <t>キッズアミ</t>
  </si>
  <si>
    <t>きっずあみ</t>
  </si>
  <si>
    <t>といろきっず青葉台保育園</t>
    <rPh sb="6" eb="9">
      <t>あおばだい</t>
    </rPh>
    <rPh sb="9" eb="12">
      <t>ほいくえん</t>
    </rPh>
    <phoneticPr fontId="12" type="Hiragana"/>
  </si>
  <si>
    <t>といろきっずあおばだいほいくえん</t>
  </si>
  <si>
    <t>きらぼし保育園</t>
    <rPh sb="4" eb="7">
      <t>ほいくえん</t>
    </rPh>
    <phoneticPr fontId="12" type="Hiragana"/>
  </si>
  <si>
    <t>きらぼしほいくえん</t>
  </si>
  <si>
    <t>リュミエール小規模保育施設</t>
    <rPh sb="6" eb="9">
      <t>しょうきぼ</t>
    </rPh>
    <rPh sb="9" eb="11">
      <t>ほいく</t>
    </rPh>
    <rPh sb="11" eb="13">
      <t>しせつ</t>
    </rPh>
    <phoneticPr fontId="12" type="Hiragana"/>
  </si>
  <si>
    <t>りゅみえーるしょうきぼほいくしせつ</t>
  </si>
  <si>
    <t>ぶれすと尻手ほいくえん附属元宮</t>
  </si>
  <si>
    <t>ぶれすとしってほいくえんふぞくもとみや</t>
  </si>
  <si>
    <t>ばばほいくしつ黄金町</t>
    <rPh sb="7" eb="10">
      <t>コガネチョウ</t>
    </rPh>
    <phoneticPr fontId="7"/>
  </si>
  <si>
    <t>ばばほいくしつこがねちょう</t>
  </si>
  <si>
    <t>おれんじハウス鶴見保育園</t>
    <rPh sb="7" eb="9">
      <t>つるみ</t>
    </rPh>
    <rPh sb="9" eb="12">
      <t>ほいくえん</t>
    </rPh>
    <phoneticPr fontId="12" type="Hiragana"/>
  </si>
  <si>
    <t>おれんじはうすつるみほいくえん</t>
  </si>
  <si>
    <t>鶴見中央ハート保育園</t>
    <rPh sb="0" eb="4">
      <t>つるみちゅうおう</t>
    </rPh>
    <rPh sb="7" eb="10">
      <t>ほいくえん</t>
    </rPh>
    <phoneticPr fontId="12" type="Hiragana"/>
  </si>
  <si>
    <t>つるみちゅうおうはーとほいくえん</t>
  </si>
  <si>
    <t>フェアリーテイルそら</t>
  </si>
  <si>
    <t>ふぇありーているそら</t>
  </si>
  <si>
    <t>ひだまりの保育園</t>
  </si>
  <si>
    <t>ひだまりのほいくえん</t>
  </si>
  <si>
    <t>スターチャイルド≪横浜ステーションナーサリー≫</t>
  </si>
  <si>
    <t>すたーちゃいるどよこはますてーしょんなーさりー</t>
  </si>
  <si>
    <t>保育室アーモ</t>
  </si>
  <si>
    <t>ほいくしつあーも</t>
  </si>
  <si>
    <t>保育園スマイルキッズ二俣川駅前</t>
    <rPh sb="10" eb="13">
      <t>ふたまたがわ</t>
    </rPh>
    <rPh sb="13" eb="15">
      <t>えきまえ</t>
    </rPh>
    <phoneticPr fontId="12" type="Hiragana"/>
  </si>
  <si>
    <t>ほいくえんすまいるきっずふたまたえきまえ</t>
  </si>
  <si>
    <t>磯子区</t>
    <rPh sb="0" eb="3">
      <t>いそごく</t>
    </rPh>
    <phoneticPr fontId="5" type="Hiragana"/>
  </si>
  <si>
    <t>ピノキオ幼児舎新杉田園</t>
  </si>
  <si>
    <t>ぴのきおようじしゃしんすぎたえん</t>
  </si>
  <si>
    <t>きゅーぴーるーむ大倉山園</t>
  </si>
  <si>
    <t>きゅーぴーるーむおおくらやまえん</t>
  </si>
  <si>
    <t>ルリ保育園日吉</t>
    <rPh sb="2" eb="5">
      <t>ほいくえん</t>
    </rPh>
    <rPh sb="5" eb="7">
      <t>ひよし</t>
    </rPh>
    <phoneticPr fontId="12" type="Hiragana"/>
  </si>
  <si>
    <t>るりほいくえんひよし</t>
  </si>
  <si>
    <t>緑区</t>
    <rPh sb="0" eb="2">
      <t>みどりく</t>
    </rPh>
    <phoneticPr fontId="12" type="Hiragana"/>
  </si>
  <si>
    <t>マームゆりかごながつた保育園</t>
    <rPh sb="11" eb="14">
      <t>ほいくえん</t>
    </rPh>
    <phoneticPr fontId="12" type="Hiragana"/>
  </si>
  <si>
    <t>まーむゆりかごながつたほいくえん</t>
  </si>
  <si>
    <t>こどもの国ほしぞら保育園</t>
  </si>
  <si>
    <t>こどものくにほしぞらほいくえん</t>
  </si>
  <si>
    <t>戸塚区</t>
    <rPh sb="0" eb="3">
      <t>トツカク</t>
    </rPh>
    <phoneticPr fontId="0"/>
  </si>
  <si>
    <t>東戸塚かもめ第２保育園</t>
    <rPh sb="0" eb="3">
      <t>ひがしとつか</t>
    </rPh>
    <rPh sb="6" eb="7">
      <t>だい</t>
    </rPh>
    <rPh sb="8" eb="11">
      <t>ほいくえん</t>
    </rPh>
    <phoneticPr fontId="12" type="Hiragana"/>
  </si>
  <si>
    <t>ひがしとつかかもめだいにほいくえん</t>
  </si>
  <si>
    <t>おんぷ保育園</t>
    <rPh sb="3" eb="6">
      <t>ほいくえん</t>
    </rPh>
    <phoneticPr fontId="12" type="Hiragana"/>
  </si>
  <si>
    <t>おんぷほいくえん</t>
  </si>
  <si>
    <t>東戸塚らびっと保育園</t>
  </si>
  <si>
    <t>ひがしとつからびっとほいくえん</t>
  </si>
  <si>
    <t>鳩の森愛の詩とことこ保育園</t>
  </si>
  <si>
    <t>はとのもりあいのうたとことこほいくえん</t>
  </si>
  <si>
    <t>ぺパンルーム</t>
  </si>
  <si>
    <t>ぺぱんるーむ</t>
  </si>
  <si>
    <t>ひより保育室</t>
  </si>
  <si>
    <t>ひよりほいくしつ</t>
  </si>
  <si>
    <t>戸塚区</t>
    <rPh sb="0" eb="2">
      <t>とつか</t>
    </rPh>
    <rPh sb="2" eb="3">
      <t>く</t>
    </rPh>
    <phoneticPr fontId="0" type="Hiragana"/>
  </si>
  <si>
    <t>東戸塚かもめ第３保育園</t>
    <rPh sb="0" eb="3">
      <t>ひがしとつか</t>
    </rPh>
    <rPh sb="6" eb="7">
      <t>だい</t>
    </rPh>
    <rPh sb="8" eb="11">
      <t>ほいくえん</t>
    </rPh>
    <phoneticPr fontId="12" type="Hiragana"/>
  </si>
  <si>
    <t>ひがしとつかかもめだいさんほいくえん</t>
  </si>
  <si>
    <t>鶴見なのはな保育園</t>
    <rPh sb="0" eb="2">
      <t>つるみ</t>
    </rPh>
    <rPh sb="6" eb="9">
      <t>ほいくえん</t>
    </rPh>
    <phoneticPr fontId="12" type="Hiragana"/>
  </si>
  <si>
    <t>つるみなのはなほいくえん</t>
  </si>
  <si>
    <t>キッズラボ菊名小規模保育園</t>
    <rPh sb="5" eb="7">
      <t>きくな</t>
    </rPh>
    <rPh sb="7" eb="10">
      <t>しょうきぼ</t>
    </rPh>
    <rPh sb="10" eb="13">
      <t>ほいくえん</t>
    </rPh>
    <phoneticPr fontId="12" type="Hiragana"/>
  </si>
  <si>
    <t>きっずらぼきくなえん</t>
  </si>
  <si>
    <t>中区</t>
    <rPh sb="0" eb="1">
      <t>なか</t>
    </rPh>
    <phoneticPr fontId="5" type="Hiragana"/>
  </si>
  <si>
    <t>キッズパートナー横浜市役所</t>
  </si>
  <si>
    <t>きっずぱーとなーよこはましやくしょ</t>
  </si>
  <si>
    <t>ｓtellar阿久和小規模保育園</t>
    <rPh sb="7" eb="10">
      <t>あくわ</t>
    </rPh>
    <rPh sb="10" eb="16">
      <t>しょうきぼほいくえん</t>
    </rPh>
    <phoneticPr fontId="12" type="Hiragana"/>
  </si>
  <si>
    <t>すてらあくわしょうきぼほいくえん</t>
  </si>
  <si>
    <t>鶴見ぬくもり保育園</t>
  </si>
  <si>
    <t>つるみぬくもりほいくえん</t>
  </si>
  <si>
    <t>鶴見サンフラワー保育園</t>
    <rPh sb="10" eb="11">
      <t>えん</t>
    </rPh>
    <phoneticPr fontId="12" type="Hiragana"/>
  </si>
  <si>
    <t>つるみさんふらわーほいくえん</t>
  </si>
  <si>
    <t>ひまわりニコニコ保育園</t>
  </si>
  <si>
    <t>ひまわりにこにこほいくえん</t>
  </si>
  <si>
    <t>旭区</t>
    <rPh sb="0" eb="1">
      <t>アサヒ</t>
    </rPh>
    <rPh sb="1" eb="2">
      <t>ク</t>
    </rPh>
    <phoneticPr fontId="1"/>
  </si>
  <si>
    <t>横濱あんじゅ小規模保育園</t>
  </si>
  <si>
    <t>よこはまあんじゅしょうきぼほいくえん</t>
  </si>
  <si>
    <t>みらいつばさ新杉田保育園</t>
  </si>
  <si>
    <t>みらいつばさしんすぎたほいくえん</t>
  </si>
  <si>
    <t>根岸サンフラワー保育園</t>
    <rPh sb="10" eb="11">
      <t>えん</t>
    </rPh>
    <phoneticPr fontId="12" type="Hiragana"/>
  </si>
  <si>
    <t>ねぎしさんふらわーほいくえん</t>
  </si>
  <si>
    <t>東戸塚かもめ第４保育園</t>
  </si>
  <si>
    <t>ひがしとつかかもめだいよんほいくえん</t>
  </si>
  <si>
    <t>すまいるおおふな保育園</t>
  </si>
  <si>
    <t>すまいるおおふなほいくえん</t>
  </si>
  <si>
    <t>南区</t>
    <rPh sb="0" eb="2">
      <t>ミナミク</t>
    </rPh>
    <phoneticPr fontId="1"/>
  </si>
  <si>
    <t>パナマリア保育園弘明寺園</t>
  </si>
  <si>
    <t>ぱなまりあほいくえんぐみょうじえん</t>
  </si>
  <si>
    <t>ぱぷりか保育園戸塚</t>
  </si>
  <si>
    <t>ぱぷりかほいくえんとつか</t>
  </si>
  <si>
    <t>東戸塚みもざ保育園</t>
  </si>
  <si>
    <t>ひがしとつかみもざほいくえん</t>
  </si>
  <si>
    <t>東戸塚わかば保育園</t>
  </si>
  <si>
    <t>ひがしとつかわかばほいくえん</t>
  </si>
  <si>
    <t>フラッフィ―小規模保育園</t>
  </si>
  <si>
    <t>ふらっふぃーしょうきぼほいくえん</t>
  </si>
  <si>
    <t>矢向つぼみ保育園</t>
  </si>
  <si>
    <t>やこうつぼみほいくえん</t>
  </si>
  <si>
    <t>仲町台もみのき保育室</t>
  </si>
  <si>
    <t>なかまちだいもみのきほいくしつ</t>
  </si>
  <si>
    <t>のぞみ山手駅前保育園</t>
  </si>
  <si>
    <t>のぞみやまてえきまえほいくえん</t>
  </si>
  <si>
    <t>京浜保育園パステル</t>
    <rPh sb="0" eb="2">
      <t>けいひん</t>
    </rPh>
    <rPh sb="2" eb="5">
      <t>ほいくえん</t>
    </rPh>
    <phoneticPr fontId="12" type="Hiragana"/>
  </si>
  <si>
    <t>けいひんほいくえんぱすてる</t>
  </si>
  <si>
    <t>風の子保育室</t>
  </si>
  <si>
    <t>かぜのこほいくしつ</t>
  </si>
  <si>
    <t>青葉ぽかぽか保育室</t>
  </si>
  <si>
    <t>あおばぽかぽかほいくしつ</t>
  </si>
  <si>
    <t>ばばほいくしつ綱島</t>
  </si>
  <si>
    <t>ばばほいくしつつなしま</t>
  </si>
  <si>
    <t>みらいこうほく保育園</t>
  </si>
  <si>
    <t>みらいこうほくほいくえん</t>
  </si>
  <si>
    <t>ぱぷりか保育園鶴ヶ峰</t>
  </si>
  <si>
    <t>ぱぷりかほいくえんつるがみね</t>
  </si>
  <si>
    <t>スマイルビー保育園</t>
  </si>
  <si>
    <t>すまいるびーほいくえん</t>
  </si>
  <si>
    <t>保育室テック・テックROOM</t>
  </si>
  <si>
    <t>ほいくしつてっくてっくるーむ</t>
  </si>
  <si>
    <t>もしもしのほし日吉保育園</t>
  </si>
  <si>
    <t>もしもしのほしひよしほいくえん</t>
  </si>
  <si>
    <t>スターチャイルド≪藤が丘小規模保育所≫</t>
  </si>
  <si>
    <t>すたーちゃいるどふじがおかしょうきぼほいくしょ</t>
  </si>
  <si>
    <t>みんなのほいくえんatとつか</t>
  </si>
  <si>
    <t>みんなのほいくえんあっととつか</t>
  </si>
  <si>
    <t>コアの木保育園</t>
  </si>
  <si>
    <t>こあのきほいくえん</t>
  </si>
  <si>
    <t>栄区</t>
    <rPh sb="0" eb="2">
      <t>サカエク</t>
    </rPh>
    <phoneticPr fontId="16"/>
  </si>
  <si>
    <t>なないろ保育室</t>
  </si>
  <si>
    <t>なないろほいくしつ</t>
  </si>
  <si>
    <t>瀬谷そらいろ保育園</t>
  </si>
  <si>
    <t>せやそらいろほいくえん</t>
  </si>
  <si>
    <t>ハッピーシーズくるみ園</t>
  </si>
  <si>
    <t>はっぴーしーずくるみえん</t>
  </si>
  <si>
    <t>ミアヘルサ保育園ひびき江田</t>
    <rPh sb="5" eb="8">
      <t>ほいくえん</t>
    </rPh>
    <rPh sb="11" eb="13">
      <t>えだ</t>
    </rPh>
    <phoneticPr fontId="12" type="Hiragana"/>
  </si>
  <si>
    <t>みあへるさほいくえんひびきえだ</t>
  </si>
  <si>
    <t>ミアヘルサ保育園ひびき市が尾</t>
    <rPh sb="5" eb="8">
      <t>ほいくえん</t>
    </rPh>
    <rPh sb="11" eb="12">
      <t>いち</t>
    </rPh>
    <rPh sb="13" eb="14">
      <t>お</t>
    </rPh>
    <phoneticPr fontId="12" type="Hiragana"/>
  </si>
  <si>
    <t>みあへるさほいくえんひびきいちがお</t>
  </si>
  <si>
    <t>preschoolALICEClover</t>
  </si>
  <si>
    <t>ぷれすくーるありすくろーばー</t>
  </si>
  <si>
    <t>戸部みつばち保育園</t>
  </si>
  <si>
    <t>とべみつばちほいくえん</t>
  </si>
  <si>
    <t>ぱぷりか保育園上大岡</t>
  </si>
  <si>
    <t>ぱぷりかほいくえんかみおおおか</t>
  </si>
  <si>
    <t>スクルドエンジェル保育園上大岡園</t>
  </si>
  <si>
    <t>すくるどえんじぇるほいくえんかみおおおかえん</t>
  </si>
  <si>
    <t>港南台きらきら保育園</t>
    <rPh sb="7" eb="10">
      <t>ほいくえん</t>
    </rPh>
    <phoneticPr fontId="12" type="Hiragana"/>
  </si>
  <si>
    <t>こうなんだいきらきらほいくえん</t>
  </si>
  <si>
    <t>サクラフェリーチェ保育園二俣川</t>
  </si>
  <si>
    <t>さくらふぇりーちぇほいくえんふたまたがわ</t>
  </si>
  <si>
    <t>すまいる十日市場保育園</t>
  </si>
  <si>
    <t>すまいるとおかいちばほいくえん</t>
  </si>
  <si>
    <t>瀬谷みらい保育園</t>
    <rPh sb="0" eb="2">
      <t>せや</t>
    </rPh>
    <rPh sb="5" eb="8">
      <t>ほいくえん</t>
    </rPh>
    <phoneticPr fontId="12" type="Hiragana"/>
  </si>
  <si>
    <t>せやみらいほいくえん</t>
  </si>
  <si>
    <t>SEASONKID保育園</t>
    <rPh sb="9" eb="12">
      <t>ほいくえん</t>
    </rPh>
    <phoneticPr fontId="12" type="Hiragana"/>
  </si>
  <si>
    <t>しーずんきっどほいくえん</t>
  </si>
  <si>
    <t>アップルミントおおふな保育園</t>
  </si>
  <si>
    <t>あっぷるみんとおおふなほいくえん</t>
  </si>
  <si>
    <t>グロウアップモンテッソーリ子どもの家立場園</t>
  </si>
  <si>
    <t>ぐろうあっぷもんてっそーりこどものいえたては</t>
  </si>
  <si>
    <t>イルカ保育園</t>
  </si>
  <si>
    <t>いるかほいくえん</t>
  </si>
  <si>
    <t>NPO法人ちびっこハウス</t>
  </si>
  <si>
    <t>えぬぴーおーほうじんちびっこはうす</t>
  </si>
  <si>
    <t>みらいつばさ片倉町保育園</t>
  </si>
  <si>
    <t>みらいつばさかたくらちょうほいくえん</t>
  </si>
  <si>
    <t>前島保育園</t>
  </si>
  <si>
    <t>まえじまほいくえん</t>
  </si>
  <si>
    <t>キューピールームP-kaboo園</t>
  </si>
  <si>
    <t>きゅーぴーるーむぴーかぶーえん</t>
  </si>
  <si>
    <t>ポートサイド野ばな保育園</t>
    <rPh sb="6" eb="7">
      <t>の</t>
    </rPh>
    <rPh sb="9" eb="12">
      <t>ほいくえん</t>
    </rPh>
    <phoneticPr fontId="12" type="Hiragana"/>
  </si>
  <si>
    <t>ぽーとさいどのばなほいくえん</t>
  </si>
  <si>
    <t>YokohamaFrontMutsumiNursery</t>
  </si>
  <si>
    <t>よこはまふろんとむつみなーさりー</t>
  </si>
  <si>
    <t>サフォークキッズランド横浜園</t>
    <rPh sb="11" eb="13">
      <t>よこはま</t>
    </rPh>
    <phoneticPr fontId="12" type="Hiragana"/>
  </si>
  <si>
    <t>さふぉーくきっずらんどよこはまえん</t>
  </si>
  <si>
    <t>チームナーサリーBigHug本郷台</t>
  </si>
  <si>
    <t>ちーむなーさりーびっぐはぐほんごうだい</t>
  </si>
  <si>
    <t>リトルスカラー綱島保育園</t>
  </si>
  <si>
    <t>りとるすからーつなしまほいくえん</t>
  </si>
  <si>
    <t>瀬谷区</t>
    <rPh sb="0" eb="3">
      <t>セヤク</t>
    </rPh>
    <phoneticPr fontId="12"/>
  </si>
  <si>
    <t>瀬谷すくすく保育園</t>
  </si>
  <si>
    <t>せやすくすくほいくえん</t>
  </si>
  <si>
    <t>中区</t>
    <rPh sb="0" eb="2">
      <t>ナカク</t>
    </rPh>
    <phoneticPr fontId="12"/>
  </si>
  <si>
    <t>こもれび保育園根岸園</t>
    <rPh sb="4" eb="7">
      <t>ほいくえん</t>
    </rPh>
    <rPh sb="7" eb="10">
      <t>ねぎしえん</t>
    </rPh>
    <phoneticPr fontId="12" type="Hiragana"/>
  </si>
  <si>
    <t>こもれびほいくえんねぎしえん</t>
  </si>
  <si>
    <t>戸塚区</t>
    <rPh sb="0" eb="3">
      <t>トツカク</t>
    </rPh>
    <phoneticPr fontId="12"/>
  </si>
  <si>
    <t>アスノスひらと保育園東戸塚</t>
    <rPh sb="7" eb="10">
      <t>ほいくえん</t>
    </rPh>
    <rPh sb="10" eb="13">
      <t>ひがしとつか</t>
    </rPh>
    <phoneticPr fontId="12" type="Hiragana"/>
  </si>
  <si>
    <t>あすのすひらとほいくえんひがしとつか</t>
  </si>
  <si>
    <t>しんざわあゆみ保育室</t>
  </si>
  <si>
    <t>しんざわあゆみほいくしつ</t>
  </si>
  <si>
    <t>港南中央サンフラワー保育園</t>
  </si>
  <si>
    <t>こうなんちゅうおうさんふらわーほいくえん</t>
  </si>
  <si>
    <t>弘明寺なぎさ保育園</t>
  </si>
  <si>
    <t>ぐみょうじなぎさほいくえん</t>
  </si>
  <si>
    <t>新杉田りあん保育園</t>
  </si>
  <si>
    <t>しんすぎたりあんほいくえん</t>
  </si>
  <si>
    <t>新横浜めぶき保育園</t>
    <rPh sb="0" eb="3">
      <t>シンヨコハマ</t>
    </rPh>
    <rPh sb="6" eb="9">
      <t>ホイクエン</t>
    </rPh>
    <phoneticPr fontId="9"/>
  </si>
  <si>
    <t>しんよこはまめぶきほいくえん</t>
  </si>
  <si>
    <t>グロウアップモンテッソーリ子どもの家戸塚園</t>
    <rPh sb="18" eb="21">
      <t>トツカエン</t>
    </rPh>
    <phoneticPr fontId="9"/>
  </si>
  <si>
    <t>ぐろうあっぷもんてっそーりこどものいえとつかえん</t>
  </si>
  <si>
    <t>大船わかば保育園</t>
  </si>
  <si>
    <t>おおふなわかばほいくえん</t>
  </si>
  <si>
    <t>瀬谷駅前保育園</t>
    <rPh sb="0" eb="2">
      <t>セヤ</t>
    </rPh>
    <rPh sb="2" eb="4">
      <t>エキマエ</t>
    </rPh>
    <rPh sb="4" eb="7">
      <t>ホイクエン</t>
    </rPh>
    <phoneticPr fontId="9"/>
  </si>
  <si>
    <t>せやえきまえほいくえん</t>
  </si>
  <si>
    <t>横浜大谷保育園</t>
    <rPh sb="0" eb="2">
      <t>ヨコハマ</t>
    </rPh>
    <rPh sb="2" eb="4">
      <t>オオタニ</t>
    </rPh>
    <rPh sb="4" eb="7">
      <t>ホイクエン</t>
    </rPh>
    <phoneticPr fontId="9"/>
  </si>
  <si>
    <t>よこはまおおたにほいくえん</t>
  </si>
  <si>
    <t>根岸第二サンフラワー保育園</t>
  </si>
  <si>
    <t>ねぎしだいにさんふらわーほいくえん</t>
  </si>
  <si>
    <t>preschoolCOCOALICE</t>
  </si>
  <si>
    <t>ぷれすくーるここありす</t>
  </si>
  <si>
    <t>アップルミントとつか保育園</t>
  </si>
  <si>
    <t>あっぷるみんととつかほいくえん</t>
  </si>
  <si>
    <t>家庭的保育事業</t>
    <rPh sb="0" eb="7">
      <t>カテイテキホイクジギョウ</t>
    </rPh>
    <phoneticPr fontId="4"/>
  </si>
  <si>
    <t>都筑区</t>
    <rPh sb="0" eb="3">
      <t>つづきく</t>
    </rPh>
    <phoneticPr fontId="12" type="Hiragana"/>
  </si>
  <si>
    <t>どんぐり保育室</t>
  </si>
  <si>
    <t>どんぐりほいくしつ</t>
  </si>
  <si>
    <t>すくすくキッズとらまる保育園</t>
  </si>
  <si>
    <t>すくすくきっずとらまるほいくえん</t>
  </si>
  <si>
    <t>あーす保育園戸塚</t>
  </si>
  <si>
    <t>あーすほいくえんとつか</t>
  </si>
  <si>
    <t>あーす保育園戸塚Annex</t>
  </si>
  <si>
    <t>あーすほいくえんとつかあねっくす</t>
  </si>
  <si>
    <t>神奈川区</t>
    <rPh sb="0" eb="4">
      <t>カナガワク</t>
    </rPh>
    <phoneticPr fontId="7"/>
  </si>
  <si>
    <t>おれんじハウスおうちde保育園</t>
  </si>
  <si>
    <t>おれんじはうすおうちでほいくえん</t>
  </si>
  <si>
    <t>障害児訪問保育アニー</t>
  </si>
  <si>
    <t>しょうがいじほうもんほいくあにー</t>
  </si>
  <si>
    <t>おれんじハウス戸塚保育園</t>
  </si>
  <si>
    <t>おれんじはうすとつかほいくえん</t>
  </si>
  <si>
    <t>おれんじハウス二俣川駅前保育園</t>
  </si>
  <si>
    <t>おれんじはうすふたまたがわえきまえほいくえん</t>
  </si>
  <si>
    <t>ぶれすと大船ほいくえん</t>
  </si>
  <si>
    <t>ぶれすとおおふなほいくえん</t>
  </si>
  <si>
    <t>まなびの森鴨居北こども園</t>
  </si>
  <si>
    <t>まなびのもりかもいきたこどもえん</t>
  </si>
  <si>
    <t>あゆみ保育園 ゆめが丘</t>
  </si>
  <si>
    <t>あゆみほいくえんゆめがおか</t>
  </si>
  <si>
    <t>にじいろ保育園吉田町</t>
  </si>
  <si>
    <t>にじいろほいくえんよしだちょう</t>
  </si>
  <si>
    <t>幼保連携型認定こども園　かおり幼稚園</t>
  </si>
  <si>
    <t>ようほれんけいがたにんていこどもえんかおりようちえん</t>
  </si>
  <si>
    <t>幼保連携型認定こども園　睦町保育園</t>
  </si>
  <si>
    <t>ようほれんけいがたにんていこどもえん　むつみちょうほいくえん</t>
  </si>
  <si>
    <t>小机かなで保育園</t>
  </si>
  <si>
    <t>こづくえかなでほいくえん</t>
  </si>
  <si>
    <t>川和町ぶるーべる保育園</t>
  </si>
  <si>
    <t>かわわちょうぶるーべるほいくえん</t>
  </si>
  <si>
    <t>ハートフルキッズ港南台保育園</t>
  </si>
  <si>
    <t xml:space="preserve">はーとふるきっずこうなんだいほいくえん </t>
  </si>
  <si>
    <t>ハートフルキッズ本郷台保育園</t>
  </si>
  <si>
    <t>はーとふるきっずほんごうだいほいくえん</t>
  </si>
  <si>
    <t>小規模保育事業　のぞみせや保育園</t>
  </si>
  <si>
    <t>しょうきぼほいくじぎょう　のぞみせやほいく</t>
  </si>
  <si>
    <t>アップルミントとつかシーズ保育園</t>
  </si>
  <si>
    <t>あっぷるみんととつかしーずほいくえん</t>
  </si>
  <si>
    <t>わいわいKids青葉台</t>
    <rPh sb="8" eb="11">
      <t>アオバダイ</t>
    </rPh>
    <phoneticPr fontId="3"/>
  </si>
  <si>
    <t>わいわいきっずあおばだい</t>
  </si>
  <si>
    <t>ぱぷりか保育園青葉台</t>
    <rPh sb="4" eb="10">
      <t>ホイクエンアオバダイ</t>
    </rPh>
    <phoneticPr fontId="3"/>
  </si>
  <si>
    <t>ぱぷりかほいくえんあおばだい</t>
  </si>
  <si>
    <t>つくしのこ保育園</t>
    <rPh sb="5" eb="8">
      <t>ホイクエン</t>
    </rPh>
    <phoneticPr fontId="3"/>
  </si>
  <si>
    <t>つくしのこほいくえん</t>
  </si>
  <si>
    <t>たしろ保育室</t>
    <rPh sb="3" eb="6">
      <t>ホイクシツ</t>
    </rPh>
    <phoneticPr fontId="4"/>
  </si>
  <si>
    <t>たしろほいくしつ</t>
  </si>
  <si>
    <t>すくすくの杜綱島ＳＳＴ保育園</t>
  </si>
  <si>
    <t>すくすくのもりつなしまえすえすてぃほいくえん</t>
  </si>
  <si>
    <t>尻手スマイル保育園</t>
  </si>
  <si>
    <t>しってすまいるほいくえん</t>
  </si>
  <si>
    <t>幼稚園</t>
    <rPh sb="0" eb="3">
      <t>ヨウチエン</t>
    </rPh>
    <phoneticPr fontId="7"/>
  </si>
  <si>
    <t>戸部幼稚園</t>
  </si>
  <si>
    <t>とべようちえん</t>
  </si>
  <si>
    <t>お三の宮日枝幼稚園</t>
  </si>
  <si>
    <t>おさんのみやひえようちえん</t>
  </si>
  <si>
    <t>安部幼稚園</t>
  </si>
  <si>
    <t>あべようちえん</t>
  </si>
  <si>
    <t>南聖心幼稚園</t>
  </si>
  <si>
    <t>みなみせいしんようちえん</t>
  </si>
  <si>
    <t>岩崎学園附属幼稚園</t>
  </si>
  <si>
    <t>いわさきがくえんふぞくようちえん</t>
  </si>
  <si>
    <t>仲よし幼稚園</t>
  </si>
  <si>
    <t>なかよしようちえん</t>
  </si>
  <si>
    <t>グリーンヒル幼稚園</t>
  </si>
  <si>
    <t>ぐりーんひるようちえん</t>
  </si>
  <si>
    <t>岩崎学園附属磯子幼稚園</t>
  </si>
  <si>
    <t>いわさきがくえんふぞくいそごようちえん</t>
  </si>
  <si>
    <t>横浜女子短期大学附属幼稚園</t>
  </si>
  <si>
    <t>よこはまじょしたんきたいがくふぞくようちえん</t>
  </si>
  <si>
    <t>並木幼稚園</t>
  </si>
  <si>
    <t>なみきようちえん</t>
  </si>
  <si>
    <t>金港幼稚園</t>
  </si>
  <si>
    <t>きんこうようちえん</t>
  </si>
  <si>
    <t>しんよしだ幼稚園</t>
  </si>
  <si>
    <t>しんよしだようちえん</t>
  </si>
  <si>
    <t>梅が丘天使幼稚園</t>
  </si>
  <si>
    <t>うめがおかてんしようちえん</t>
  </si>
  <si>
    <t>東洋英和女学院大学付属かえで幼稚園</t>
  </si>
  <si>
    <t>とうようえいわじょがくいんだいがくふぞくかえでようちえん</t>
  </si>
  <si>
    <t>横浜さくら幼稚園</t>
  </si>
  <si>
    <t>よこはまさくらようちえん</t>
  </si>
  <si>
    <t>戸塚区</t>
    <rPh sb="0" eb="2">
      <t>トツカ</t>
    </rPh>
    <rPh sb="2" eb="3">
      <t>ク</t>
    </rPh>
    <phoneticPr fontId="3"/>
  </si>
  <si>
    <t>戸塚ふたば幼稚園</t>
  </si>
  <si>
    <t>とつかふたばようちえん</t>
  </si>
  <si>
    <t>東俣野幼稚園</t>
  </si>
  <si>
    <t>ひがしまたのようちえん</t>
  </si>
  <si>
    <t>学校法人川辺学園　冨士見ケ丘幼稚園</t>
  </si>
  <si>
    <t>がっこうほうじんかわべがくえんふじみがおかようちえん</t>
  </si>
  <si>
    <t>適</t>
    <phoneticPr fontId="4"/>
  </si>
  <si>
    <t>復帰予定</t>
    <rPh sb="0" eb="2">
      <t>フッキ</t>
    </rPh>
    <rPh sb="2" eb="4">
      <t>ヨテイ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</si>
</sst>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0_);[Red]\(0\)"/>
    <numFmt numFmtId="178" formatCode="#;\0;0"/>
    <numFmt numFmtId="179" formatCode="0_ "/>
    <numFmt numFmtId="180" formatCode="yyyy/mm/dd"/>
    <numFmt numFmtId="181" formatCode="[$-411]ge\.m\.d;@"/>
    <numFmt numFmtId="182" formatCode="m/d;@"/>
  </numFmts>
  <fonts count="53">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6"/>
      <name val="ＭＳ Ｐゴシック"/>
      <family val="3"/>
      <charset val="128"/>
    </font>
    <font>
      <sz val="6"/>
      <name val="游ゴシック"/>
      <family val="3"/>
      <charset val="128"/>
      <scheme val="minor"/>
    </font>
    <font>
      <sz val="10"/>
      <name val="ＭＳ 明朝"/>
      <family val="1"/>
      <charset val="128"/>
    </font>
    <font>
      <b/>
      <sz val="9"/>
      <color indexed="81"/>
      <name val="ＭＳ Ｐゴシック"/>
      <family val="3"/>
      <charset val="128"/>
    </font>
    <font>
      <sz val="11"/>
      <name val="ＭＳ Ｐゴシック"/>
      <family val="3"/>
      <charset val="128"/>
    </font>
    <font>
      <sz val="11"/>
      <color indexed="8"/>
      <name val="ＭＳ Ｐゴシック"/>
      <family val="3"/>
      <charset val="128"/>
    </font>
    <font>
      <sz val="8"/>
      <color theme="1"/>
      <name val="游ゴシック"/>
      <family val="2"/>
      <charset val="128"/>
      <scheme val="minor"/>
    </font>
    <font>
      <b/>
      <sz val="14"/>
      <color theme="1"/>
      <name val="HGｺﾞｼｯｸM"/>
      <family val="3"/>
      <charset val="128"/>
    </font>
    <font>
      <sz val="16"/>
      <color theme="1"/>
      <name val="HGPｺﾞｼｯｸM"/>
      <family val="3"/>
      <charset val="128"/>
    </font>
    <font>
      <sz val="6"/>
      <color theme="1"/>
      <name val="游ゴシック"/>
      <family val="3"/>
      <charset val="128"/>
      <scheme val="minor"/>
    </font>
    <font>
      <sz val="8"/>
      <color theme="1"/>
      <name val="游ゴシック"/>
      <family val="3"/>
      <charset val="128"/>
      <scheme val="minor"/>
    </font>
    <font>
      <sz val="10"/>
      <color theme="1"/>
      <name val="游ゴシック"/>
      <family val="3"/>
      <charset val="128"/>
      <scheme val="minor"/>
    </font>
    <font>
      <u/>
      <sz val="10"/>
      <color theme="1"/>
      <name val="游ゴシック"/>
      <family val="3"/>
      <charset val="128"/>
      <scheme val="minor"/>
    </font>
    <font>
      <u/>
      <sz val="8"/>
      <color theme="1"/>
      <name val="游ゴシック"/>
      <family val="3"/>
      <charset val="128"/>
      <scheme val="minor"/>
    </font>
    <font>
      <sz val="12"/>
      <color theme="1"/>
      <name val="HGｺﾞｼｯｸM"/>
      <family val="3"/>
      <charset val="128"/>
    </font>
    <font>
      <sz val="11"/>
      <color theme="1"/>
      <name val="HGｺﾞｼｯｸM"/>
      <family val="3"/>
      <charset val="128"/>
    </font>
    <font>
      <u/>
      <sz val="12"/>
      <color theme="1"/>
      <name val="HGｺﾞｼｯｸM"/>
      <family val="3"/>
      <charset val="128"/>
    </font>
    <font>
      <b/>
      <sz val="13"/>
      <color theme="1"/>
      <name val="HGｺﾞｼｯｸM"/>
      <family val="3"/>
      <charset val="128"/>
    </font>
    <font>
      <sz val="9"/>
      <color theme="1"/>
      <name val="HGｺﾞｼｯｸM"/>
      <family val="3"/>
      <charset val="128"/>
    </font>
    <font>
      <sz val="10"/>
      <color theme="1"/>
      <name val="HGｺﾞｼｯｸM"/>
      <family val="3"/>
      <charset val="128"/>
    </font>
    <font>
      <sz val="14"/>
      <color theme="1"/>
      <name val="HGｺﾞｼｯｸM"/>
      <family val="3"/>
      <charset val="128"/>
    </font>
    <font>
      <b/>
      <sz val="11"/>
      <color theme="1"/>
      <name val="HGｺﾞｼｯｸM"/>
      <family val="3"/>
      <charset val="128"/>
    </font>
    <font>
      <sz val="9.5"/>
      <color theme="1"/>
      <name val="HGｺﾞｼｯｸM"/>
      <family val="3"/>
      <charset val="128"/>
    </font>
    <font>
      <sz val="16"/>
      <color theme="1"/>
      <name val="HGｺﾞｼｯｸM"/>
      <family val="3"/>
      <charset val="128"/>
    </font>
    <font>
      <sz val="20"/>
      <color theme="1"/>
      <name val="HGｺﾞｼｯｸM"/>
      <family val="3"/>
      <charset val="128"/>
    </font>
    <font>
      <sz val="11"/>
      <color theme="1"/>
      <name val="HGPｺﾞｼｯｸM"/>
      <family val="3"/>
      <charset val="128"/>
    </font>
    <font>
      <sz val="8"/>
      <color theme="1"/>
      <name val="HGPｺﾞｼｯｸM"/>
      <family val="3"/>
      <charset val="128"/>
    </font>
    <font>
      <b/>
      <sz val="16"/>
      <color theme="1"/>
      <name val="HGPｺﾞｼｯｸM"/>
      <family val="3"/>
      <charset val="128"/>
    </font>
    <font>
      <b/>
      <sz val="14"/>
      <color theme="1"/>
      <name val="HGPｺﾞｼｯｸM"/>
      <family val="3"/>
      <charset val="128"/>
    </font>
    <font>
      <sz val="9"/>
      <color theme="1"/>
      <name val="HGPｺﾞｼｯｸM"/>
      <family val="3"/>
      <charset val="128"/>
    </font>
    <font>
      <sz val="14"/>
      <color theme="1"/>
      <name val="HGPｺﾞｼｯｸM"/>
      <family val="3"/>
      <charset val="128"/>
    </font>
    <font>
      <sz val="18"/>
      <color theme="1"/>
      <name val="HGPｺﾞｼｯｸM"/>
      <family val="3"/>
      <charset val="128"/>
    </font>
    <font>
      <sz val="7"/>
      <color theme="1"/>
      <name val="HGPｺﾞｼｯｸM"/>
      <family val="3"/>
      <charset val="128"/>
    </font>
    <font>
      <sz val="10"/>
      <color theme="1"/>
      <name val="HGPｺﾞｼｯｸM"/>
      <family val="3"/>
      <charset val="128"/>
    </font>
    <font>
      <u/>
      <sz val="11"/>
      <color theme="1"/>
      <name val="HGPｺﾞｼｯｸM"/>
      <family val="3"/>
      <charset val="128"/>
    </font>
    <font>
      <sz val="22"/>
      <color theme="1"/>
      <name val="HGPｺﾞｼｯｸM"/>
      <family val="3"/>
      <charset val="128"/>
    </font>
    <font>
      <b/>
      <sz val="12"/>
      <color theme="1"/>
      <name val="HGPｺﾞｼｯｸM"/>
      <family val="3"/>
      <charset val="128"/>
    </font>
    <font>
      <sz val="12"/>
      <color theme="1"/>
      <name val="HGPｺﾞｼｯｸM"/>
      <family val="3"/>
      <charset val="128"/>
    </font>
    <font>
      <sz val="11"/>
      <color theme="1"/>
      <name val="HGｺﾞｼｯｸE"/>
      <family val="3"/>
      <charset val="128"/>
    </font>
    <font>
      <sz val="11"/>
      <color theme="1"/>
      <name val="ＭＳ Ｐ明朝"/>
      <family val="1"/>
      <charset val="128"/>
    </font>
    <font>
      <sz val="12"/>
      <color theme="1"/>
      <name val="HGｺﾞｼｯｸE"/>
      <family val="3"/>
      <charset val="128"/>
    </font>
    <font>
      <strike/>
      <sz val="11"/>
      <color theme="1"/>
      <name val="HGｺﾞｼｯｸM"/>
      <family val="3"/>
      <charset val="128"/>
    </font>
    <font>
      <b/>
      <sz val="12"/>
      <color theme="1"/>
      <name val="ＭＳ Ｐ明朝"/>
      <family val="1"/>
      <charset val="128"/>
    </font>
    <font>
      <b/>
      <sz val="11"/>
      <color theme="1"/>
      <name val="ＭＳ Ｐ明朝"/>
      <family val="1"/>
      <charset val="128"/>
    </font>
    <font>
      <sz val="11"/>
      <color rgb="FFFF0000"/>
      <name val="游ゴシック"/>
      <family val="3"/>
      <charset val="128"/>
      <scheme val="minor"/>
    </font>
    <font>
      <sz val="12"/>
      <color theme="1"/>
      <name val="游ゴシック"/>
      <family val="2"/>
      <charset val="128"/>
      <scheme val="minor"/>
    </font>
    <font>
      <sz val="6"/>
      <color theme="1"/>
      <name val="游ゴシック"/>
      <family val="2"/>
      <charset val="128"/>
      <scheme val="minor"/>
    </font>
    <font>
      <b/>
      <sz val="9"/>
      <color indexed="10"/>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66"/>
        <bgColor indexed="64"/>
      </patternFill>
    </fill>
  </fills>
  <borders count="103">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right style="thick">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ck">
        <color indexed="64"/>
      </bottom>
      <diagonal/>
    </border>
    <border>
      <left/>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
      <left style="dotted">
        <color indexed="64"/>
      </left>
      <right/>
      <top/>
      <bottom/>
      <diagonal/>
    </border>
    <border>
      <left style="thick">
        <color indexed="64"/>
      </left>
      <right/>
      <top/>
      <bottom/>
      <diagonal/>
    </border>
    <border>
      <left/>
      <right style="thick">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s>
  <cellStyleXfs count="8">
    <xf numFmtId="0" fontId="0" fillId="0" borderId="0">
      <alignment vertical="center"/>
    </xf>
    <xf numFmtId="0" fontId="2" fillId="0" borderId="0">
      <alignment vertical="center"/>
    </xf>
    <xf numFmtId="0" fontId="7" fillId="0" borderId="0">
      <alignment vertical="center"/>
    </xf>
    <xf numFmtId="0" fontId="9" fillId="0" borderId="0">
      <alignment vertical="center"/>
    </xf>
    <xf numFmtId="0" fontId="10" fillId="0" borderId="0"/>
    <xf numFmtId="0" fontId="9" fillId="0" borderId="0"/>
    <xf numFmtId="0" fontId="2" fillId="0" borderId="0">
      <alignment vertical="center"/>
    </xf>
    <xf numFmtId="0" fontId="1" fillId="0" borderId="0">
      <alignment vertical="center"/>
    </xf>
  </cellStyleXfs>
  <cellXfs count="787">
    <xf numFmtId="0" fontId="0" fillId="0" borderId="0" xfId="0">
      <alignment vertical="center"/>
    </xf>
    <xf numFmtId="180" fontId="0" fillId="0" borderId="0" xfId="0" applyNumberFormat="1">
      <alignment vertical="center"/>
    </xf>
    <xf numFmtId="0" fontId="0" fillId="0" borderId="0" xfId="0" applyAlignment="1">
      <alignment horizontal="center" vertical="center"/>
    </xf>
    <xf numFmtId="0" fontId="0" fillId="0" borderId="46" xfId="0" applyBorder="1">
      <alignment vertical="center"/>
    </xf>
    <xf numFmtId="58" fontId="0" fillId="0" borderId="0" xfId="0" applyNumberFormat="1">
      <alignment vertical="center"/>
    </xf>
    <xf numFmtId="0" fontId="0" fillId="0" borderId="46" xfId="0" applyBorder="1" applyAlignment="1">
      <alignment horizontal="center" vertical="center"/>
    </xf>
    <xf numFmtId="180" fontId="0" fillId="0" borderId="46" xfId="0" applyNumberFormat="1" applyBorder="1" applyAlignment="1">
      <alignment horizontal="center" vertical="center"/>
    </xf>
    <xf numFmtId="180" fontId="0" fillId="0" borderId="46" xfId="0" applyNumberFormat="1" applyBorder="1">
      <alignment vertical="center"/>
    </xf>
    <xf numFmtId="177" fontId="0" fillId="0" borderId="46" xfId="0" applyNumberFormat="1" applyBorder="1" applyAlignment="1">
      <alignment horizontal="center" vertical="center"/>
    </xf>
    <xf numFmtId="0" fontId="2" fillId="0" borderId="46" xfId="0" applyFont="1" applyBorder="1" applyAlignment="1">
      <alignment horizontal="center" vertical="center" wrapText="1"/>
    </xf>
    <xf numFmtId="0" fontId="2" fillId="0" borderId="46" xfId="0" applyFont="1" applyBorder="1" applyAlignment="1">
      <alignment horizontal="center" vertical="center" wrapText="1" shrinkToFit="1"/>
    </xf>
    <xf numFmtId="0" fontId="2" fillId="0" borderId="0" xfId="0" applyFont="1">
      <alignment vertical="center"/>
    </xf>
    <xf numFmtId="179" fontId="0" fillId="3" borderId="46" xfId="0" applyNumberFormat="1" applyFill="1" applyBorder="1" applyAlignment="1">
      <alignment horizontal="center" vertical="center"/>
    </xf>
    <xf numFmtId="0" fontId="0" fillId="3" borderId="46" xfId="0" applyFill="1" applyBorder="1" applyAlignment="1">
      <alignment horizontal="center" vertical="center"/>
    </xf>
    <xf numFmtId="0" fontId="0" fillId="3" borderId="46" xfId="0" applyFill="1" applyBorder="1" applyAlignment="1">
      <alignment horizontal="center" vertical="center" shrinkToFit="1"/>
    </xf>
    <xf numFmtId="0" fontId="0" fillId="0" borderId="46" xfId="0" applyBorder="1" applyAlignment="1">
      <alignment vertical="center" shrinkToFit="1"/>
    </xf>
    <xf numFmtId="0" fontId="0" fillId="0" borderId="46"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9" xfId="0" applyBorder="1" applyAlignment="1">
      <alignment horizontal="center" vertical="center"/>
    </xf>
    <xf numFmtId="0" fontId="0" fillId="0" borderId="9" xfId="0" applyBorder="1">
      <alignment vertical="center"/>
    </xf>
    <xf numFmtId="0" fontId="13" fillId="2" borderId="0" xfId="1" applyFont="1" applyFill="1">
      <alignment vertical="center"/>
    </xf>
    <xf numFmtId="0" fontId="14" fillId="0" borderId="7" xfId="0" applyFont="1" applyBorder="1">
      <alignment vertical="center"/>
    </xf>
    <xf numFmtId="0" fontId="2" fillId="2" borderId="0" xfId="0" applyFont="1" applyFill="1">
      <alignment vertical="center"/>
    </xf>
    <xf numFmtId="180" fontId="2" fillId="2" borderId="0" xfId="0" applyNumberFormat="1" applyFont="1" applyFill="1">
      <alignment vertical="center"/>
    </xf>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9" xfId="0" applyFont="1" applyBorder="1">
      <alignment vertical="center"/>
    </xf>
    <xf numFmtId="0" fontId="2" fillId="0" borderId="8" xfId="0" applyFont="1" applyBorder="1">
      <alignment vertical="center"/>
    </xf>
    <xf numFmtId="0" fontId="2" fillId="0" borderId="46" xfId="0" applyFont="1" applyBorder="1" applyAlignment="1" applyProtection="1">
      <alignment horizontal="center" vertical="center"/>
      <protection locked="0"/>
    </xf>
    <xf numFmtId="0" fontId="2" fillId="2" borderId="0" xfId="0" applyFont="1" applyFill="1" applyAlignment="1">
      <alignment horizontal="left" vertical="center"/>
    </xf>
    <xf numFmtId="0" fontId="2" fillId="2" borderId="46" xfId="0" applyFont="1" applyFill="1" applyBorder="1" applyAlignment="1">
      <alignment horizontal="right" vertical="center"/>
    </xf>
    <xf numFmtId="0" fontId="2" fillId="2" borderId="46" xfId="0" applyFont="1" applyFill="1" applyBorder="1" applyProtection="1">
      <alignment vertical="center"/>
      <protection locked="0"/>
    </xf>
    <xf numFmtId="0" fontId="2" fillId="2" borderId="0" xfId="0" applyFont="1" applyFill="1" applyAlignment="1">
      <alignment horizontal="center" vertical="center" wrapText="1"/>
    </xf>
    <xf numFmtId="0" fontId="2" fillId="0" borderId="7" xfId="0" applyFont="1" applyBorder="1">
      <alignment vertical="center"/>
    </xf>
    <xf numFmtId="0" fontId="15" fillId="0" borderId="9" xfId="0" applyFont="1" applyBorder="1">
      <alignment vertical="center"/>
    </xf>
    <xf numFmtId="180" fontId="2" fillId="0" borderId="9" xfId="0" applyNumberFormat="1" applyFont="1" applyBorder="1" applyAlignment="1" applyProtection="1">
      <alignment horizontal="center" vertical="center" shrinkToFit="1"/>
      <protection locked="0"/>
    </xf>
    <xf numFmtId="49" fontId="2" fillId="0" borderId="46" xfId="0" applyNumberFormat="1" applyFont="1" applyBorder="1" applyAlignment="1" applyProtection="1">
      <alignment horizontal="center" vertical="center" shrinkToFit="1"/>
      <protection locked="0"/>
    </xf>
    <xf numFmtId="0" fontId="2" fillId="2" borderId="48" xfId="0" applyFont="1" applyFill="1" applyBorder="1" applyAlignment="1">
      <alignment horizontal="center" vertical="center"/>
    </xf>
    <xf numFmtId="0" fontId="2" fillId="2" borderId="47" xfId="0" applyFont="1" applyFill="1" applyBorder="1" applyAlignment="1">
      <alignment horizontal="center" vertical="center"/>
    </xf>
    <xf numFmtId="0" fontId="16" fillId="0" borderId="46" xfId="0" applyFont="1" applyBorder="1" applyAlignment="1">
      <alignment horizontal="center" vertical="center" wrapText="1"/>
    </xf>
    <xf numFmtId="0" fontId="15" fillId="0" borderId="46" xfId="0" applyFont="1" applyBorder="1" applyAlignment="1">
      <alignment horizontal="center" vertical="center" wrapText="1"/>
    </xf>
    <xf numFmtId="0" fontId="2" fillId="0" borderId="46" xfId="0" applyFont="1" applyBorder="1">
      <alignment vertical="center"/>
    </xf>
    <xf numFmtId="0" fontId="2" fillId="0" borderId="46" xfId="0" applyFont="1" applyBorder="1" applyAlignment="1" applyProtection="1">
      <alignment vertical="center" shrinkToFit="1"/>
      <protection locked="0"/>
    </xf>
    <xf numFmtId="0" fontId="2" fillId="0" borderId="46" xfId="0" applyFont="1" applyBorder="1" applyAlignment="1" applyProtection="1">
      <alignment horizontal="center" vertical="center" shrinkToFit="1"/>
      <protection locked="0"/>
    </xf>
    <xf numFmtId="181" fontId="2" fillId="0" borderId="46" xfId="0" applyNumberFormat="1" applyFont="1" applyBorder="1" applyAlignment="1" applyProtection="1">
      <alignment horizontal="center" vertical="center" shrinkToFit="1"/>
      <protection locked="0"/>
    </xf>
    <xf numFmtId="181" fontId="2" fillId="0" borderId="46" xfId="0" applyNumberFormat="1"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hidden="1"/>
    </xf>
    <xf numFmtId="0" fontId="2" fillId="0" borderId="46" xfId="0" applyFont="1" applyBorder="1" applyAlignment="1">
      <alignment vertical="center" shrinkToFit="1"/>
    </xf>
    <xf numFmtId="180" fontId="2" fillId="0" borderId="0" xfId="0" applyNumberFormat="1" applyFont="1">
      <alignment vertical="center"/>
    </xf>
    <xf numFmtId="0" fontId="19" fillId="2" borderId="0" xfId="3" applyFont="1" applyFill="1" applyProtection="1">
      <alignment vertical="center"/>
      <protection hidden="1"/>
    </xf>
    <xf numFmtId="0" fontId="20" fillId="2" borderId="0" xfId="1" applyFont="1" applyFill="1" applyProtection="1">
      <alignment vertical="center"/>
      <protection hidden="1"/>
    </xf>
    <xf numFmtId="0" fontId="19" fillId="0" borderId="0" xfId="3" applyFont="1">
      <alignment vertical="center"/>
    </xf>
    <xf numFmtId="0" fontId="20" fillId="2" borderId="0" xfId="1" applyFont="1" applyFill="1">
      <alignment vertical="center"/>
    </xf>
    <xf numFmtId="0" fontId="19" fillId="0" borderId="0" xfId="3" applyFont="1" applyProtection="1">
      <alignment vertical="center"/>
      <protection hidden="1"/>
    </xf>
    <xf numFmtId="0" fontId="12" fillId="0" borderId="0" xfId="3" applyFont="1">
      <alignment vertical="center"/>
    </xf>
    <xf numFmtId="0" fontId="21" fillId="2" borderId="0" xfId="3" applyFont="1" applyFill="1" applyAlignment="1" applyProtection="1">
      <alignment horizontal="center" vertical="center"/>
      <protection hidden="1"/>
    </xf>
    <xf numFmtId="176" fontId="20" fillId="2" borderId="0" xfId="1" applyNumberFormat="1" applyFont="1" applyFill="1" applyProtection="1">
      <alignment vertical="center"/>
      <protection hidden="1"/>
    </xf>
    <xf numFmtId="0" fontId="21" fillId="0" borderId="0" xfId="3" applyFont="1" applyAlignment="1">
      <alignment horizontal="center" vertical="center"/>
    </xf>
    <xf numFmtId="0" fontId="1" fillId="0" borderId="0" xfId="0" applyFont="1">
      <alignment vertical="center"/>
    </xf>
    <xf numFmtId="0" fontId="20" fillId="2" borderId="0" xfId="1" applyFont="1" applyFill="1" applyAlignment="1" applyProtection="1">
      <alignment horizontal="left" vertical="center"/>
      <protection hidden="1"/>
    </xf>
    <xf numFmtId="0" fontId="19" fillId="0" borderId="0" xfId="3" applyFont="1" applyAlignment="1" applyProtection="1">
      <alignment horizontal="right" vertical="center"/>
      <protection hidden="1"/>
    </xf>
    <xf numFmtId="58" fontId="19" fillId="4" borderId="0" xfId="3" applyNumberFormat="1" applyFont="1" applyFill="1" applyAlignment="1" applyProtection="1">
      <alignment horizontal="right" vertical="center"/>
      <protection hidden="1"/>
    </xf>
    <xf numFmtId="0" fontId="19" fillId="0" borderId="5" xfId="3" applyFont="1" applyBorder="1" applyAlignment="1" applyProtection="1">
      <alignment vertical="center" shrinkToFit="1"/>
      <protection hidden="1"/>
    </xf>
    <xf numFmtId="0" fontId="19" fillId="4" borderId="12" xfId="3" applyFont="1" applyFill="1" applyBorder="1" applyAlignment="1" applyProtection="1">
      <alignment vertical="center" shrinkToFit="1"/>
      <protection hidden="1"/>
    </xf>
    <xf numFmtId="0" fontId="19" fillId="2" borderId="0" xfId="1" applyFont="1" applyFill="1" applyAlignment="1">
      <alignment vertical="top" wrapText="1"/>
    </xf>
    <xf numFmtId="0" fontId="20" fillId="2" borderId="0" xfId="1" applyFont="1" applyFill="1" applyAlignment="1" applyProtection="1">
      <alignment horizontal="left" vertical="center" wrapText="1"/>
      <protection hidden="1"/>
    </xf>
    <xf numFmtId="0" fontId="20" fillId="2" borderId="0" xfId="1" applyFont="1" applyFill="1" applyAlignment="1">
      <alignment horizontal="left" vertical="center" wrapText="1"/>
    </xf>
    <xf numFmtId="0" fontId="22" fillId="0" borderId="0" xfId="3" applyFont="1" applyProtection="1">
      <alignment vertical="center"/>
      <protection hidden="1"/>
    </xf>
    <xf numFmtId="0" fontId="23" fillId="2" borderId="0" xfId="1" applyFont="1" applyFill="1" applyAlignment="1" applyProtection="1">
      <alignment vertical="center" wrapText="1"/>
      <protection hidden="1"/>
    </xf>
    <xf numFmtId="0" fontId="20" fillId="2" borderId="0" xfId="1" applyFont="1" applyFill="1" applyAlignment="1" applyProtection="1">
      <alignment vertical="center" wrapText="1"/>
      <protection hidden="1"/>
    </xf>
    <xf numFmtId="0" fontId="23" fillId="2" borderId="0" xfId="1" applyFont="1" applyFill="1" applyAlignment="1">
      <alignment vertical="center" wrapText="1"/>
    </xf>
    <xf numFmtId="0" fontId="23" fillId="2" borderId="38" xfId="1" applyFont="1" applyFill="1" applyBorder="1" applyAlignment="1" applyProtection="1">
      <alignment vertical="center" textRotation="255" shrinkToFit="1"/>
      <protection hidden="1"/>
    </xf>
    <xf numFmtId="0" fontId="19" fillId="2" borderId="31" xfId="1" applyFont="1" applyFill="1" applyBorder="1" applyAlignment="1" applyProtection="1">
      <alignment vertical="center" shrinkToFit="1"/>
      <protection hidden="1"/>
    </xf>
    <xf numFmtId="0" fontId="19" fillId="2" borderId="30" xfId="1" applyFont="1" applyFill="1" applyBorder="1" applyAlignment="1" applyProtection="1">
      <alignment vertical="center" shrinkToFit="1"/>
      <protection hidden="1"/>
    </xf>
    <xf numFmtId="0" fontId="20" fillId="2" borderId="0" xfId="1" applyFont="1" applyFill="1" applyAlignment="1">
      <alignment vertical="top" wrapText="1"/>
    </xf>
    <xf numFmtId="0" fontId="22" fillId="2" borderId="0" xfId="1" applyFont="1" applyFill="1" applyProtection="1">
      <alignment vertical="center"/>
      <protection hidden="1"/>
    </xf>
    <xf numFmtId="0" fontId="24" fillId="2" borderId="0" xfId="1" applyFont="1" applyFill="1" applyProtection="1">
      <alignment vertical="center"/>
      <protection hidden="1"/>
    </xf>
    <xf numFmtId="0" fontId="12" fillId="2" borderId="0" xfId="1" applyFont="1" applyFill="1" applyAlignment="1" applyProtection="1">
      <alignment vertical="center" shrinkToFit="1"/>
      <protection hidden="1"/>
    </xf>
    <xf numFmtId="0" fontId="26" fillId="2" borderId="0" xfId="1" applyFont="1" applyFill="1" applyAlignment="1" applyProtection="1">
      <alignment vertical="center" shrinkToFit="1"/>
      <protection hidden="1"/>
    </xf>
    <xf numFmtId="0" fontId="20" fillId="2" borderId="0" xfId="1" applyFont="1" applyFill="1" applyAlignment="1" applyProtection="1">
      <alignment horizontal="center" vertical="center" shrinkToFit="1"/>
      <protection hidden="1"/>
    </xf>
    <xf numFmtId="0" fontId="24" fillId="2" borderId="16" xfId="1" applyFont="1" applyFill="1" applyBorder="1" applyProtection="1">
      <alignment vertical="center"/>
      <protection hidden="1"/>
    </xf>
    <xf numFmtId="0" fontId="24" fillId="2" borderId="18" xfId="1" applyFont="1" applyFill="1" applyBorder="1" applyProtection="1">
      <alignment vertical="center"/>
      <protection hidden="1"/>
    </xf>
    <xf numFmtId="0" fontId="20" fillId="2" borderId="32" xfId="1" applyFont="1" applyFill="1" applyBorder="1" applyAlignment="1">
      <alignment horizontal="center" vertical="center"/>
    </xf>
    <xf numFmtId="176" fontId="20" fillId="2" borderId="32" xfId="1" applyNumberFormat="1" applyFont="1" applyFill="1" applyBorder="1" applyAlignment="1">
      <alignment vertical="center" shrinkToFit="1"/>
    </xf>
    <xf numFmtId="0" fontId="20" fillId="2" borderId="0" xfId="1" applyFont="1" applyFill="1" applyAlignment="1">
      <alignment horizontal="center" vertical="center"/>
    </xf>
    <xf numFmtId="14" fontId="20" fillId="2" borderId="0" xfId="1" applyNumberFormat="1" applyFont="1" applyFill="1">
      <alignment vertical="center"/>
    </xf>
    <xf numFmtId="0" fontId="20" fillId="2" borderId="29" xfId="1" applyFont="1" applyFill="1" applyBorder="1" applyProtection="1">
      <alignment vertical="center"/>
      <protection hidden="1"/>
    </xf>
    <xf numFmtId="0" fontId="24" fillId="2" borderId="28" xfId="1" applyFont="1" applyFill="1" applyBorder="1" applyAlignment="1" applyProtection="1">
      <alignment vertical="center" textRotation="255" wrapText="1"/>
      <protection hidden="1"/>
    </xf>
    <xf numFmtId="0" fontId="20" fillId="2" borderId="93" xfId="1" applyFont="1" applyFill="1" applyBorder="1" applyAlignment="1" applyProtection="1">
      <alignment vertical="center" textRotation="255"/>
      <protection hidden="1"/>
    </xf>
    <xf numFmtId="0" fontId="20" fillId="0" borderId="0" xfId="1" applyFont="1" applyAlignment="1">
      <alignment vertical="center" textRotation="255"/>
    </xf>
    <xf numFmtId="0" fontId="24" fillId="2" borderId="0" xfId="2" applyFont="1" applyFill="1">
      <alignment vertical="center"/>
    </xf>
    <xf numFmtId="0" fontId="20" fillId="2" borderId="0" xfId="2" applyFont="1" applyFill="1">
      <alignment vertical="center"/>
    </xf>
    <xf numFmtId="0" fontId="1" fillId="0" borderId="0" xfId="0" applyFont="1" applyProtection="1">
      <alignment vertical="center"/>
      <protection hidden="1"/>
    </xf>
    <xf numFmtId="0" fontId="20" fillId="2" borderId="49" xfId="1" applyFont="1" applyFill="1" applyBorder="1" applyAlignment="1" applyProtection="1">
      <alignment horizontal="right" vertical="center" shrinkToFit="1"/>
      <protection hidden="1"/>
    </xf>
    <xf numFmtId="0" fontId="24" fillId="2" borderId="2" xfId="1" applyFont="1" applyFill="1" applyBorder="1" applyProtection="1">
      <alignment vertical="center"/>
      <protection hidden="1"/>
    </xf>
    <xf numFmtId="0" fontId="23" fillId="2" borderId="3" xfId="1" applyFont="1" applyFill="1" applyBorder="1" applyAlignment="1" applyProtection="1">
      <alignment vertical="center" textRotation="255"/>
      <protection hidden="1"/>
    </xf>
    <xf numFmtId="179" fontId="20" fillId="2" borderId="50" xfId="1" applyNumberFormat="1" applyFont="1" applyFill="1" applyBorder="1" applyAlignment="1" applyProtection="1">
      <alignment horizontal="center" vertical="center" shrinkToFit="1"/>
      <protection hidden="1"/>
    </xf>
    <xf numFmtId="0" fontId="20" fillId="2" borderId="90" xfId="1" applyFont="1" applyFill="1" applyBorder="1" applyAlignment="1" applyProtection="1">
      <alignment horizontal="center" vertical="center" shrinkToFit="1"/>
      <protection hidden="1"/>
    </xf>
    <xf numFmtId="0" fontId="20" fillId="0" borderId="0" xfId="1" applyFont="1" applyAlignment="1" applyProtection="1">
      <alignment vertical="center" shrinkToFit="1"/>
      <protection hidden="1"/>
    </xf>
    <xf numFmtId="0" fontId="20" fillId="2" borderId="0" xfId="1" applyFont="1" applyFill="1" applyAlignment="1">
      <alignment vertical="center" shrinkToFit="1"/>
    </xf>
    <xf numFmtId="177" fontId="20" fillId="2" borderId="0" xfId="1" applyNumberFormat="1" applyFont="1" applyFill="1" applyAlignment="1">
      <alignment horizontal="right" vertical="center"/>
    </xf>
    <xf numFmtId="14" fontId="20" fillId="2" borderId="0" xfId="1" applyNumberFormat="1" applyFont="1" applyFill="1" applyAlignment="1">
      <alignment horizontal="right" vertical="center"/>
    </xf>
    <xf numFmtId="0" fontId="20" fillId="2" borderId="0" xfId="1" applyFont="1" applyFill="1" applyAlignment="1">
      <alignment horizontal="right" vertical="center"/>
    </xf>
    <xf numFmtId="0" fontId="20" fillId="2" borderId="0" xfId="1" quotePrefix="1" applyFont="1" applyFill="1" applyAlignment="1">
      <alignment vertical="center" wrapText="1"/>
    </xf>
    <xf numFmtId="0" fontId="20" fillId="2" borderId="33" xfId="1" applyFont="1" applyFill="1" applyBorder="1" applyAlignment="1" applyProtection="1">
      <alignment vertical="center" shrinkToFit="1"/>
      <protection hidden="1"/>
    </xf>
    <xf numFmtId="0" fontId="24" fillId="2" borderId="7" xfId="1" applyFont="1" applyFill="1" applyBorder="1" applyProtection="1">
      <alignment vertical="center"/>
      <protection hidden="1"/>
    </xf>
    <xf numFmtId="0" fontId="23" fillId="2" borderId="8" xfId="1" applyFont="1" applyFill="1" applyBorder="1" applyAlignment="1" applyProtection="1">
      <alignment vertical="center" textRotation="255"/>
      <protection hidden="1"/>
    </xf>
    <xf numFmtId="0" fontId="23" fillId="2" borderId="46" xfId="1" applyFont="1" applyFill="1" applyBorder="1" applyAlignment="1" applyProtection="1">
      <alignment vertical="center" textRotation="255"/>
      <protection hidden="1"/>
    </xf>
    <xf numFmtId="0" fontId="20" fillId="2" borderId="92" xfId="1" applyFont="1" applyFill="1" applyBorder="1" applyAlignment="1" applyProtection="1">
      <alignment horizontal="center" vertical="center" shrinkToFit="1"/>
      <protection hidden="1"/>
    </xf>
    <xf numFmtId="0" fontId="20" fillId="0" borderId="0" xfId="1" applyFont="1" applyAlignment="1" applyProtection="1">
      <alignment horizontal="center" vertical="center" shrinkToFit="1"/>
      <protection hidden="1"/>
    </xf>
    <xf numFmtId="0" fontId="24" fillId="2" borderId="0" xfId="2" quotePrefix="1" applyFont="1" applyFill="1" applyAlignment="1">
      <alignment horizontal="right" vertical="center"/>
    </xf>
    <xf numFmtId="0" fontId="20" fillId="2" borderId="51" xfId="1" applyFont="1" applyFill="1" applyBorder="1" applyAlignment="1" applyProtection="1">
      <alignment vertical="center" shrinkToFit="1"/>
      <protection hidden="1"/>
    </xf>
    <xf numFmtId="0" fontId="24" fillId="2" borderId="12" xfId="1" applyFont="1" applyFill="1" applyBorder="1" applyProtection="1">
      <alignment vertical="center"/>
      <protection hidden="1"/>
    </xf>
    <xf numFmtId="0" fontId="23" fillId="2" borderId="13" xfId="1" applyFont="1" applyFill="1" applyBorder="1" applyAlignment="1" applyProtection="1">
      <alignment vertical="center" textRotation="255"/>
      <protection hidden="1"/>
    </xf>
    <xf numFmtId="0" fontId="23" fillId="2" borderId="52" xfId="1" applyFont="1" applyFill="1" applyBorder="1" applyAlignment="1" applyProtection="1">
      <alignment vertical="center" textRotation="255"/>
      <protection hidden="1"/>
    </xf>
    <xf numFmtId="0" fontId="20" fillId="2" borderId="91" xfId="1" applyFont="1" applyFill="1" applyBorder="1" applyAlignment="1" applyProtection="1">
      <alignment horizontal="center" vertical="center" shrinkToFit="1"/>
      <protection hidden="1"/>
    </xf>
    <xf numFmtId="0" fontId="20" fillId="2" borderId="0" xfId="1" applyFont="1" applyFill="1" applyAlignment="1" applyProtection="1">
      <alignment vertical="center" textRotation="255"/>
      <protection hidden="1"/>
    </xf>
    <xf numFmtId="0" fontId="20" fillId="2" borderId="0" xfId="3" applyFont="1" applyFill="1" applyAlignment="1" applyProtection="1">
      <alignment horizontal="left" vertical="top"/>
      <protection hidden="1"/>
    </xf>
    <xf numFmtId="0" fontId="20" fillId="2" borderId="0" xfId="3" applyFont="1" applyFill="1" applyAlignment="1" applyProtection="1">
      <alignment vertical="top" wrapText="1"/>
      <protection hidden="1"/>
    </xf>
    <xf numFmtId="0" fontId="20" fillId="2" borderId="0" xfId="3" applyFont="1" applyFill="1" applyAlignment="1" applyProtection="1">
      <alignment vertical="top"/>
      <protection hidden="1"/>
    </xf>
    <xf numFmtId="0" fontId="20" fillId="0" borderId="0" xfId="1" applyFont="1">
      <alignment vertical="center"/>
    </xf>
    <xf numFmtId="0" fontId="20" fillId="2" borderId="0" xfId="1" applyFont="1" applyFill="1" applyAlignment="1" applyProtection="1">
      <alignment vertical="top" wrapText="1"/>
      <protection hidden="1"/>
    </xf>
    <xf numFmtId="0" fontId="20" fillId="0" borderId="0" xfId="1" applyFont="1" applyAlignment="1">
      <alignment vertical="top" wrapText="1"/>
    </xf>
    <xf numFmtId="0" fontId="20" fillId="0" borderId="0" xfId="3" applyFont="1" applyAlignment="1">
      <alignment vertical="top" wrapText="1"/>
    </xf>
    <xf numFmtId="0" fontId="20" fillId="0" borderId="0" xfId="1" applyFont="1" applyAlignment="1">
      <alignment vertical="center" wrapText="1"/>
    </xf>
    <xf numFmtId="0" fontId="20" fillId="2" borderId="0" xfId="0" applyFont="1" applyFill="1" applyProtection="1">
      <alignment vertical="center"/>
      <protection hidden="1"/>
    </xf>
    <xf numFmtId="0" fontId="20" fillId="2" borderId="0" xfId="0" applyFont="1" applyFill="1">
      <alignment vertical="center"/>
    </xf>
    <xf numFmtId="0" fontId="29" fillId="2" borderId="0" xfId="0" applyFont="1" applyFill="1" applyAlignment="1" applyProtection="1">
      <alignment horizontal="left" vertical="center"/>
      <protection hidden="1"/>
    </xf>
    <xf numFmtId="0" fontId="20" fillId="2" borderId="12" xfId="1" applyFont="1" applyFill="1" applyBorder="1" applyAlignment="1" applyProtection="1">
      <alignment vertical="center" shrinkToFit="1"/>
      <protection hidden="1"/>
    </xf>
    <xf numFmtId="0" fontId="24" fillId="2" borderId="0" xfId="0" applyFont="1" applyFill="1" applyProtection="1">
      <alignment vertical="center"/>
      <protection hidden="1"/>
    </xf>
    <xf numFmtId="0" fontId="24" fillId="2" borderId="0" xfId="0" applyFont="1" applyFill="1" applyAlignment="1" applyProtection="1">
      <alignment vertical="top"/>
      <protection hidden="1"/>
    </xf>
    <xf numFmtId="0" fontId="30" fillId="2" borderId="0" xfId="4" applyFont="1" applyFill="1" applyAlignment="1">
      <alignment vertical="center"/>
    </xf>
    <xf numFmtId="0" fontId="31" fillId="2" borderId="0" xfId="4" applyFont="1" applyFill="1" applyAlignment="1">
      <alignment vertical="center"/>
    </xf>
    <xf numFmtId="0" fontId="30" fillId="2" borderId="0" xfId="5" applyFont="1" applyFill="1"/>
    <xf numFmtId="0" fontId="33" fillId="2" borderId="0" xfId="5" applyFont="1" applyFill="1"/>
    <xf numFmtId="0" fontId="30" fillId="2" borderId="12" xfId="5" applyFont="1" applyFill="1" applyBorder="1"/>
    <xf numFmtId="0" fontId="30" fillId="2" borderId="15" xfId="5" applyFont="1" applyFill="1" applyBorder="1"/>
    <xf numFmtId="0" fontId="34" fillId="2" borderId="0" xfId="5" applyFont="1" applyFill="1" applyAlignment="1">
      <alignment vertical="center"/>
    </xf>
    <xf numFmtId="0" fontId="34" fillId="2" borderId="0" xfId="5" applyFont="1" applyFill="1" applyAlignment="1">
      <alignment vertical="center" wrapText="1"/>
    </xf>
    <xf numFmtId="0" fontId="30" fillId="2" borderId="0" xfId="5" applyFont="1" applyFill="1" applyAlignment="1">
      <alignment horizontal="center" vertical="center"/>
    </xf>
    <xf numFmtId="0" fontId="31" fillId="2" borderId="0" xfId="5" applyFont="1" applyFill="1" applyAlignment="1">
      <alignment horizontal="center" vertical="center"/>
    </xf>
    <xf numFmtId="0" fontId="34" fillId="2" borderId="0" xfId="5" applyFont="1" applyFill="1" applyAlignment="1">
      <alignment horizontal="center" vertical="center" textRotation="255"/>
    </xf>
    <xf numFmtId="0" fontId="34" fillId="2" borderId="0" xfId="5" applyFont="1" applyFill="1" applyAlignment="1">
      <alignment horizontal="left"/>
    </xf>
    <xf numFmtId="0" fontId="30" fillId="2" borderId="0" xfId="5" applyFont="1" applyFill="1" applyAlignment="1">
      <alignment horizontal="right" vertical="center"/>
    </xf>
    <xf numFmtId="0" fontId="38" fillId="2" borderId="0" xfId="5" applyFont="1" applyFill="1"/>
    <xf numFmtId="0" fontId="30" fillId="2" borderId="0" xfId="5" applyFont="1" applyFill="1" applyAlignment="1">
      <alignment vertical="center"/>
    </xf>
    <xf numFmtId="0" fontId="38" fillId="2" borderId="0" xfId="5" applyFont="1" applyFill="1" applyAlignment="1">
      <alignment vertical="center"/>
    </xf>
    <xf numFmtId="0" fontId="38" fillId="2" borderId="0" xfId="2" applyFont="1" applyFill="1" applyAlignment="1">
      <alignment vertical="top" wrapText="1"/>
    </xf>
    <xf numFmtId="0" fontId="38" fillId="2" borderId="0" xfId="2" applyFont="1" applyFill="1">
      <alignment vertical="center"/>
    </xf>
    <xf numFmtId="0" fontId="43" fillId="2" borderId="0" xfId="7" applyFont="1" applyFill="1">
      <alignment vertical="center"/>
    </xf>
    <xf numFmtId="0" fontId="44" fillId="2" borderId="0" xfId="7" applyFont="1" applyFill="1">
      <alignment vertical="center"/>
    </xf>
    <xf numFmtId="0" fontId="29" fillId="2" borderId="0" xfId="7" applyFont="1" applyFill="1" applyAlignment="1">
      <alignment horizontal="center" vertical="center"/>
    </xf>
    <xf numFmtId="0" fontId="20" fillId="2" borderId="0" xfId="7" applyFont="1" applyFill="1">
      <alignment vertical="center"/>
    </xf>
    <xf numFmtId="0" fontId="20" fillId="2" borderId="0" xfId="7" applyFont="1" applyFill="1" applyAlignment="1">
      <alignment horizontal="center" vertical="center" shrinkToFit="1"/>
    </xf>
    <xf numFmtId="0" fontId="20" fillId="2" borderId="0" xfId="6" applyFont="1" applyFill="1" applyAlignment="1">
      <alignment vertical="center" shrinkToFit="1"/>
    </xf>
    <xf numFmtId="0" fontId="24" fillId="2" borderId="26" xfId="7" applyFont="1" applyFill="1" applyBorder="1">
      <alignment vertical="center"/>
    </xf>
    <xf numFmtId="0" fontId="20" fillId="2" borderId="57" xfId="7" applyFont="1" applyFill="1" applyBorder="1">
      <alignment vertical="center"/>
    </xf>
    <xf numFmtId="0" fontId="20" fillId="2" borderId="22" xfId="7" applyFont="1" applyFill="1" applyBorder="1">
      <alignment vertical="center"/>
    </xf>
    <xf numFmtId="0" fontId="20" fillId="2" borderId="23" xfId="7" applyFont="1" applyFill="1" applyBorder="1">
      <alignment vertical="center"/>
    </xf>
    <xf numFmtId="0" fontId="20" fillId="2" borderId="24" xfId="7" applyFont="1" applyFill="1" applyBorder="1">
      <alignment vertical="center"/>
    </xf>
    <xf numFmtId="0" fontId="20" fillId="2" borderId="24" xfId="7" applyFont="1" applyFill="1" applyBorder="1" applyAlignment="1">
      <alignment horizontal="center" vertical="center" shrinkToFit="1"/>
    </xf>
    <xf numFmtId="0" fontId="23" fillId="2" borderId="0" xfId="7" applyFont="1" applyFill="1">
      <alignment vertical="center"/>
    </xf>
    <xf numFmtId="0" fontId="44" fillId="2" borderId="0" xfId="7" applyFont="1" applyFill="1" applyProtection="1">
      <alignment vertical="center"/>
      <protection locked="0"/>
    </xf>
    <xf numFmtId="0" fontId="20" fillId="2" borderId="26" xfId="7" applyFont="1" applyFill="1" applyBorder="1">
      <alignment vertical="center"/>
    </xf>
    <xf numFmtId="0" fontId="20" fillId="2" borderId="26" xfId="7" applyFont="1" applyFill="1" applyBorder="1" applyAlignment="1">
      <alignment horizontal="center" vertical="center" shrinkToFit="1"/>
    </xf>
    <xf numFmtId="0" fontId="23" fillId="2" borderId="25" xfId="7" applyFont="1" applyFill="1" applyBorder="1">
      <alignment vertical="center"/>
    </xf>
    <xf numFmtId="0" fontId="20" fillId="2" borderId="25" xfId="7" applyFont="1" applyFill="1" applyBorder="1">
      <alignment vertical="center"/>
    </xf>
    <xf numFmtId="0" fontId="24" fillId="2" borderId="0" xfId="7" applyFont="1" applyFill="1">
      <alignment vertical="center"/>
    </xf>
    <xf numFmtId="0" fontId="20" fillId="2" borderId="0" xfId="7" applyFont="1" applyFill="1" applyAlignment="1">
      <alignment vertical="top"/>
    </xf>
    <xf numFmtId="0" fontId="20" fillId="4" borderId="19" xfId="7" applyFont="1" applyFill="1" applyBorder="1" applyProtection="1">
      <alignment vertical="center"/>
      <protection locked="0"/>
    </xf>
    <xf numFmtId="0" fontId="20" fillId="4" borderId="20" xfId="7" applyFont="1" applyFill="1" applyBorder="1">
      <alignment vertical="center"/>
    </xf>
    <xf numFmtId="0" fontId="20" fillId="4" borderId="21" xfId="7" applyFont="1" applyFill="1" applyBorder="1">
      <alignment vertical="center"/>
    </xf>
    <xf numFmtId="0" fontId="20" fillId="4" borderId="95" xfId="7" applyFont="1" applyFill="1" applyBorder="1" applyProtection="1">
      <alignment vertical="center"/>
      <protection locked="0"/>
    </xf>
    <xf numFmtId="0" fontId="20" fillId="4" borderId="0" xfId="7" applyFont="1" applyFill="1">
      <alignment vertical="center"/>
    </xf>
    <xf numFmtId="0" fontId="20" fillId="4" borderId="96" xfId="7" applyFont="1" applyFill="1" applyBorder="1">
      <alignment vertical="center"/>
    </xf>
    <xf numFmtId="0" fontId="20" fillId="4" borderId="84" xfId="7" applyFont="1" applyFill="1" applyBorder="1" applyProtection="1">
      <alignment vertical="center"/>
      <protection locked="0"/>
    </xf>
    <xf numFmtId="0" fontId="20" fillId="4" borderId="43" xfId="7" applyFont="1" applyFill="1" applyBorder="1">
      <alignment vertical="center"/>
    </xf>
    <xf numFmtId="0" fontId="20" fillId="4" borderId="27" xfId="7" applyFont="1" applyFill="1" applyBorder="1">
      <alignment vertical="center"/>
    </xf>
    <xf numFmtId="0" fontId="46" fillId="2" borderId="0" xfId="7" applyFont="1" applyFill="1">
      <alignment vertical="center"/>
    </xf>
    <xf numFmtId="0" fontId="47" fillId="2" borderId="0" xfId="7" applyFont="1" applyFill="1">
      <alignment vertical="center"/>
    </xf>
    <xf numFmtId="0" fontId="48" fillId="2" borderId="0" xfId="7" applyFont="1" applyFill="1">
      <alignment vertical="center"/>
    </xf>
    <xf numFmtId="0" fontId="20" fillId="2" borderId="0" xfId="7" applyFont="1" applyFill="1" applyAlignment="1">
      <alignment horizontal="center" vertical="center"/>
    </xf>
    <xf numFmtId="0" fontId="20" fillId="2" borderId="0" xfId="7" applyFont="1" applyFill="1" applyAlignment="1">
      <alignment horizontal="center" vertical="center" wrapText="1"/>
    </xf>
    <xf numFmtId="0" fontId="20" fillId="2" borderId="0" xfId="7" applyFont="1" applyFill="1" applyProtection="1">
      <alignment vertical="center"/>
      <protection locked="0"/>
    </xf>
    <xf numFmtId="0" fontId="2" fillId="5" borderId="0" xfId="0" applyFont="1" applyFill="1" applyProtection="1">
      <alignment vertical="center"/>
      <protection hidden="1"/>
    </xf>
    <xf numFmtId="180" fontId="2" fillId="5" borderId="0" xfId="0" applyNumberFormat="1" applyFont="1" applyFill="1" applyProtection="1">
      <alignment vertical="center"/>
      <protection hidden="1"/>
    </xf>
    <xf numFmtId="0" fontId="2" fillId="0" borderId="46" xfId="0" applyFont="1" applyBorder="1" applyAlignment="1" applyProtection="1">
      <alignment horizontal="center" vertical="center"/>
      <protection hidden="1"/>
    </xf>
    <xf numFmtId="0" fontId="2" fillId="0" borderId="0" xfId="0" applyFont="1" applyProtection="1">
      <alignment vertical="center"/>
      <protection hidden="1"/>
    </xf>
    <xf numFmtId="0" fontId="2" fillId="0" borderId="9" xfId="0" applyFont="1" applyBorder="1" applyProtection="1">
      <alignment vertical="center"/>
      <protection hidden="1"/>
    </xf>
    <xf numFmtId="0" fontId="2" fillId="0" borderId="8" xfId="0" applyFont="1" applyBorder="1" applyProtection="1">
      <alignment vertical="center"/>
      <protection hidden="1"/>
    </xf>
    <xf numFmtId="0" fontId="2" fillId="2" borderId="46" xfId="0" applyFont="1" applyFill="1" applyBorder="1" applyAlignment="1" applyProtection="1">
      <alignment horizontal="right" vertical="center"/>
      <protection hidden="1"/>
    </xf>
    <xf numFmtId="0" fontId="2" fillId="2" borderId="46" xfId="0" applyFont="1" applyFill="1" applyBorder="1" applyProtection="1">
      <alignment vertical="center"/>
      <protection hidden="1"/>
    </xf>
    <xf numFmtId="0" fontId="14" fillId="0" borderId="9" xfId="0" applyFont="1" applyBorder="1">
      <alignment vertical="center"/>
    </xf>
    <xf numFmtId="0" fontId="2" fillId="2" borderId="48" xfId="0" applyFont="1" applyFill="1" applyBorder="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0" borderId="0" xfId="0" applyFont="1" applyAlignment="1" applyProtection="1">
      <alignment horizontal="center" vertical="center"/>
      <protection hidden="1"/>
    </xf>
    <xf numFmtId="0" fontId="2" fillId="2" borderId="47" xfId="0" applyFont="1" applyFill="1" applyBorder="1" applyAlignment="1" applyProtection="1">
      <alignment horizontal="center" vertical="center"/>
      <protection hidden="1"/>
    </xf>
    <xf numFmtId="0" fontId="2" fillId="0" borderId="46" xfId="0" applyFont="1" applyBorder="1" applyProtection="1">
      <alignment vertical="center"/>
      <protection hidden="1"/>
    </xf>
    <xf numFmtId="0" fontId="2" fillId="0" borderId="46" xfId="0" applyFont="1" applyBorder="1" applyAlignment="1" applyProtection="1">
      <alignment vertical="center" shrinkToFit="1"/>
      <protection hidden="1"/>
    </xf>
    <xf numFmtId="181" fontId="2" fillId="0" borderId="46" xfId="0" applyNumberFormat="1" applyFont="1" applyBorder="1" applyAlignment="1" applyProtection="1">
      <alignment horizontal="center" vertical="center"/>
      <protection hidden="1"/>
    </xf>
    <xf numFmtId="180" fontId="2" fillId="0" borderId="0" xfId="0" applyNumberFormat="1" applyFont="1" applyProtection="1">
      <alignment vertical="center"/>
      <protection hidden="1"/>
    </xf>
    <xf numFmtId="0" fontId="20" fillId="2" borderId="16" xfId="1" applyFont="1" applyFill="1" applyBorder="1" applyAlignment="1" applyProtection="1">
      <alignment vertical="top" wrapText="1"/>
      <protection hidden="1"/>
    </xf>
    <xf numFmtId="0" fontId="19" fillId="0" borderId="16" xfId="3" applyFont="1" applyBorder="1" applyAlignment="1" applyProtection="1">
      <alignment horizontal="center" vertical="center" wrapText="1"/>
      <protection hidden="1"/>
    </xf>
    <xf numFmtId="0" fontId="19" fillId="0" borderId="18" xfId="3" applyFont="1" applyBorder="1" applyAlignment="1" applyProtection="1">
      <alignment horizontal="center" vertical="center" wrapText="1"/>
      <protection hidden="1"/>
    </xf>
    <xf numFmtId="0" fontId="49" fillId="2" borderId="0" xfId="0" applyFont="1" applyFill="1" applyAlignment="1">
      <alignment horizontal="left" vertical="center"/>
    </xf>
    <xf numFmtId="0" fontId="23" fillId="2" borderId="97" xfId="1" applyFont="1" applyFill="1" applyBorder="1" applyAlignment="1" applyProtection="1">
      <alignment vertical="center" textRotation="255" shrinkToFit="1"/>
      <protection hidden="1"/>
    </xf>
    <xf numFmtId="0" fontId="2" fillId="2" borderId="46" xfId="0" applyFont="1" applyFill="1" applyBorder="1" applyAlignment="1" applyProtection="1">
      <alignment horizontal="center" vertical="center"/>
      <protection hidden="1"/>
    </xf>
    <xf numFmtId="0" fontId="49" fillId="5" borderId="0" xfId="0" applyFont="1" applyFill="1" applyProtection="1">
      <alignment vertical="center"/>
      <protection hidden="1"/>
    </xf>
    <xf numFmtId="0" fontId="2" fillId="0" borderId="97" xfId="0" applyFont="1" applyBorder="1" applyAlignment="1">
      <alignment horizontal="left" vertical="center"/>
    </xf>
    <xf numFmtId="0" fontId="2" fillId="0" borderId="99" xfId="0" applyFont="1" applyBorder="1" applyAlignment="1">
      <alignment horizontal="left" vertical="center"/>
    </xf>
    <xf numFmtId="180" fontId="2" fillId="0" borderId="97" xfId="0" applyNumberFormat="1" applyFont="1" applyBorder="1" applyAlignment="1">
      <alignment horizontal="left" vertical="center" shrinkToFit="1"/>
    </xf>
    <xf numFmtId="180" fontId="2" fillId="0" borderId="99" xfId="0" applyNumberFormat="1" applyFont="1" applyBorder="1" applyAlignment="1">
      <alignment horizontal="left" vertical="center" shrinkToFit="1"/>
    </xf>
    <xf numFmtId="180" fontId="2" fillId="0" borderId="102" xfId="0" applyNumberFormat="1" applyFont="1" applyBorder="1" applyAlignment="1">
      <alignment horizontal="left" vertical="center" shrinkToFit="1"/>
    </xf>
    <xf numFmtId="0" fontId="51" fillId="0" borderId="100" xfId="0" applyFont="1" applyBorder="1" applyAlignment="1">
      <alignment horizontal="left" vertical="center" wrapText="1"/>
    </xf>
    <xf numFmtId="0" fontId="0" fillId="0" borderId="18" xfId="0" applyBorder="1" applyAlignment="1">
      <alignment horizontal="left" vertical="center"/>
    </xf>
    <xf numFmtId="177" fontId="0" fillId="0" borderId="97" xfId="0" applyNumberFormat="1" applyBorder="1" applyAlignment="1">
      <alignment horizontal="left" vertical="center"/>
    </xf>
    <xf numFmtId="177" fontId="0" fillId="0" borderId="101" xfId="0" applyNumberFormat="1" applyBorder="1" applyAlignment="1">
      <alignment horizontal="left" vertical="center"/>
    </xf>
    <xf numFmtId="0" fontId="0" fillId="0" borderId="97" xfId="0" applyBorder="1" applyAlignment="1">
      <alignment horizontal="left" vertical="center"/>
    </xf>
    <xf numFmtId="0" fontId="0" fillId="0" borderId="101" xfId="0" applyBorder="1" applyAlignment="1">
      <alignment horizontal="left" vertical="center"/>
    </xf>
    <xf numFmtId="49" fontId="0" fillId="0" borderId="30" xfId="0" applyNumberFormat="1" applyBorder="1" applyAlignment="1">
      <alignment horizontal="left" vertical="center"/>
    </xf>
    <xf numFmtId="0" fontId="0" fillId="0" borderId="30" xfId="0" applyBorder="1" applyAlignment="1">
      <alignment horizontal="left" vertical="center"/>
    </xf>
    <xf numFmtId="0" fontId="0" fillId="0" borderId="53" xfId="0" applyBorder="1" applyAlignment="1">
      <alignment horizontal="left" vertical="center"/>
    </xf>
    <xf numFmtId="180" fontId="2" fillId="0" borderId="46" xfId="0" applyNumberFormat="1" applyFont="1" applyBorder="1" applyAlignment="1" applyProtection="1">
      <alignment horizontal="center" vertical="center" shrinkToFit="1"/>
      <protection locked="0"/>
    </xf>
    <xf numFmtId="0" fontId="2" fillId="0" borderId="28" xfId="0" applyFont="1" applyBorder="1" applyAlignment="1">
      <alignment horizontal="center" vertical="center"/>
    </xf>
    <xf numFmtId="179" fontId="0" fillId="0" borderId="46" xfId="0" applyNumberFormat="1" applyBorder="1">
      <alignment vertical="center"/>
    </xf>
    <xf numFmtId="0" fontId="2" fillId="0" borderId="48" xfId="0" applyFont="1" applyBorder="1" applyAlignment="1">
      <alignment horizontal="center" vertical="center"/>
    </xf>
    <xf numFmtId="0" fontId="2" fillId="7" borderId="47" xfId="0" applyFont="1" applyFill="1" applyBorder="1" applyAlignment="1" applyProtection="1">
      <alignment horizontal="center" vertical="center"/>
      <protection locked="0"/>
    </xf>
    <xf numFmtId="0" fontId="2" fillId="0" borderId="46" xfId="0" applyFont="1" applyBorder="1" applyAlignment="1">
      <alignment horizontal="center" vertical="center" wrapText="1"/>
    </xf>
    <xf numFmtId="0" fontId="2" fillId="2" borderId="0" xfId="0" applyFont="1" applyFill="1" applyAlignment="1">
      <alignment horizontal="center" vertical="center"/>
    </xf>
    <xf numFmtId="0" fontId="2" fillId="6" borderId="9" xfId="0" applyFont="1" applyFill="1" applyBorder="1" applyAlignment="1">
      <alignment horizontal="center" vertical="center"/>
    </xf>
    <xf numFmtId="0" fontId="2" fillId="6" borderId="8" xfId="0" applyFont="1" applyFill="1" applyBorder="1" applyAlignment="1">
      <alignment horizontal="center" vertical="center"/>
    </xf>
    <xf numFmtId="179" fontId="2" fillId="0" borderId="9" xfId="0" applyNumberFormat="1" applyFont="1" applyBorder="1" applyAlignment="1" applyProtection="1">
      <alignment horizontal="center" vertical="center"/>
      <protection locked="0"/>
    </xf>
    <xf numFmtId="179" fontId="2" fillId="0" borderId="8" xfId="0" applyNumberFormat="1" applyFont="1" applyBorder="1" applyAlignment="1" applyProtection="1">
      <alignment horizontal="center" vertical="center"/>
      <protection locked="0"/>
    </xf>
    <xf numFmtId="180" fontId="2" fillId="0" borderId="98" xfId="0" applyNumberFormat="1" applyFont="1" applyBorder="1" applyAlignment="1">
      <alignment horizontal="center" vertical="center" shrinkToFit="1"/>
    </xf>
    <xf numFmtId="180" fontId="2" fillId="0" borderId="28" xfId="0" applyNumberFormat="1" applyFont="1" applyBorder="1" applyAlignment="1">
      <alignment horizontal="center" vertical="center" shrinkToFit="1"/>
    </xf>
    <xf numFmtId="180" fontId="2" fillId="0" borderId="47" xfId="0" applyNumberFormat="1" applyFont="1" applyBorder="1" applyAlignment="1">
      <alignment horizontal="center" vertical="center" shrinkToFit="1"/>
    </xf>
    <xf numFmtId="0" fontId="2" fillId="0" borderId="9"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180" fontId="2" fillId="0" borderId="9" xfId="0" applyNumberFormat="1" applyFont="1" applyBorder="1" applyAlignment="1" applyProtection="1">
      <alignment horizontal="center" vertical="center" shrinkToFit="1"/>
      <protection locked="0"/>
    </xf>
    <xf numFmtId="180" fontId="2" fillId="0" borderId="8" xfId="0" applyNumberFormat="1" applyFont="1" applyBorder="1" applyAlignment="1" applyProtection="1">
      <alignment horizontal="center" vertical="center" shrinkToFit="1"/>
      <protection locked="0"/>
    </xf>
    <xf numFmtId="0" fontId="2" fillId="2" borderId="22"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0" borderId="28" xfId="0" applyFont="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16" fillId="0" borderId="48" xfId="0" applyFont="1" applyBorder="1" applyAlignment="1">
      <alignment horizontal="center" vertical="center" wrapText="1"/>
    </xf>
    <xf numFmtId="0" fontId="16" fillId="0" borderId="47" xfId="0" applyFont="1" applyBorder="1" applyAlignment="1">
      <alignment horizontal="center" vertical="center"/>
    </xf>
    <xf numFmtId="0" fontId="2" fillId="0" borderId="48"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xf>
    <xf numFmtId="0" fontId="2" fillId="0" borderId="47" xfId="0" applyFont="1" applyBorder="1" applyAlignment="1">
      <alignment horizontal="center"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34" xfId="0" applyFont="1" applyBorder="1" applyAlignment="1">
      <alignment horizontal="center" vertical="center" wrapText="1"/>
    </xf>
    <xf numFmtId="180" fontId="2" fillId="0" borderId="48" xfId="0" applyNumberFormat="1" applyFont="1" applyBorder="1" applyAlignment="1">
      <alignment horizontal="center" vertical="center" shrinkToFit="1"/>
    </xf>
    <xf numFmtId="180" fontId="15" fillId="0" borderId="48" xfId="0" applyNumberFormat="1" applyFont="1" applyBorder="1" applyAlignment="1">
      <alignment horizontal="center" vertical="center" wrapText="1"/>
    </xf>
    <xf numFmtId="180" fontId="15" fillId="0" borderId="47" xfId="0" applyNumberFormat="1" applyFont="1" applyBorder="1" applyAlignment="1">
      <alignment horizontal="center" vertical="center" wrapText="1"/>
    </xf>
    <xf numFmtId="0" fontId="25" fillId="3" borderId="45" xfId="1" applyFont="1" applyFill="1" applyBorder="1" applyAlignment="1" applyProtection="1">
      <alignment horizontal="center" vertical="center" shrinkToFit="1"/>
      <protection hidden="1"/>
    </xf>
    <xf numFmtId="0" fontId="0" fillId="0" borderId="45" xfId="0" applyBorder="1" applyAlignment="1">
      <alignment horizontal="center" vertical="center" shrinkToFit="1"/>
    </xf>
    <xf numFmtId="0" fontId="25" fillId="0" borderId="29" xfId="1" applyFont="1" applyBorder="1" applyAlignment="1" applyProtection="1">
      <alignment horizontal="center" vertical="center" shrinkToFit="1"/>
      <protection hidden="1"/>
    </xf>
    <xf numFmtId="0" fontId="0" fillId="0" borderId="45" xfId="0" applyBorder="1" applyAlignment="1">
      <alignment vertical="center" shrinkToFit="1"/>
    </xf>
    <xf numFmtId="0" fontId="0" fillId="0" borderId="30" xfId="0" applyBorder="1" applyAlignment="1">
      <alignment vertical="center" shrinkToFit="1"/>
    </xf>
    <xf numFmtId="0" fontId="19" fillId="0" borderId="17" xfId="3" applyFont="1" applyBorder="1" applyAlignment="1" applyProtection="1">
      <alignment horizontal="center" vertical="center" wrapText="1"/>
      <protection hidden="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53" xfId="0" applyBorder="1" applyAlignment="1">
      <alignment horizontal="center" vertical="center" wrapText="1"/>
    </xf>
    <xf numFmtId="0" fontId="24" fillId="0" borderId="14" xfId="3" applyFont="1" applyBorder="1" applyAlignment="1" applyProtection="1">
      <alignment horizontal="center" vertical="center" wrapText="1"/>
      <protection hidden="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19" fillId="2" borderId="44" xfId="1" applyFont="1" applyFill="1" applyBorder="1" applyAlignment="1">
      <alignment horizontal="center" vertical="center"/>
    </xf>
    <xf numFmtId="0" fontId="50" fillId="0" borderId="31" xfId="0" applyFont="1" applyBorder="1" applyAlignment="1">
      <alignment horizontal="center" vertical="center"/>
    </xf>
    <xf numFmtId="182" fontId="20" fillId="2" borderId="0" xfId="1" applyNumberFormat="1" applyFont="1" applyFill="1" applyAlignment="1" applyProtection="1">
      <alignment horizontal="center" vertical="center" shrinkToFit="1"/>
      <protection hidden="1"/>
    </xf>
    <xf numFmtId="0" fontId="20" fillId="2" borderId="0" xfId="1" applyFont="1" applyFill="1" applyAlignment="1" applyProtection="1">
      <alignment horizontal="center" vertical="center" shrinkToFit="1"/>
      <protection hidden="1"/>
    </xf>
    <xf numFmtId="0" fontId="24" fillId="2" borderId="29" xfId="1" applyFont="1" applyFill="1" applyBorder="1" applyAlignment="1" applyProtection="1">
      <alignment horizontal="center" vertical="center" wrapText="1"/>
      <protection hidden="1"/>
    </xf>
    <xf numFmtId="0" fontId="24" fillId="2" borderId="45" xfId="1" applyFont="1" applyFill="1" applyBorder="1" applyAlignment="1" applyProtection="1">
      <alignment horizontal="center" vertical="center" wrapText="1"/>
      <protection hidden="1"/>
    </xf>
    <xf numFmtId="0" fontId="24" fillId="2" borderId="31" xfId="1" applyFont="1" applyFill="1" applyBorder="1" applyAlignment="1" applyProtection="1">
      <alignment horizontal="center" vertical="center" wrapText="1"/>
      <protection hidden="1"/>
    </xf>
    <xf numFmtId="0" fontId="19" fillId="2" borderId="0" xfId="1" applyFont="1" applyFill="1" applyAlignment="1" applyProtection="1">
      <alignment horizontal="left" vertical="top" wrapText="1"/>
      <protection hidden="1"/>
    </xf>
    <xf numFmtId="0" fontId="25" fillId="3" borderId="16" xfId="1" applyFont="1" applyFill="1" applyBorder="1" applyAlignment="1" applyProtection="1">
      <alignment horizontal="center" vertical="center"/>
      <protection hidden="1"/>
    </xf>
    <xf numFmtId="0" fontId="25" fillId="3" borderId="39" xfId="1" applyFont="1" applyFill="1" applyBorder="1" applyAlignment="1" applyProtection="1">
      <alignment horizontal="center" vertical="center"/>
      <protection hidden="1"/>
    </xf>
    <xf numFmtId="0" fontId="20" fillId="2" borderId="18" xfId="1" applyFont="1" applyFill="1" applyBorder="1" applyAlignment="1" applyProtection="1">
      <alignment horizontal="center" vertical="center"/>
      <protection hidden="1"/>
    </xf>
    <xf numFmtId="0" fontId="20" fillId="2" borderId="53" xfId="1" applyFont="1" applyFill="1" applyBorder="1" applyAlignment="1" applyProtection="1">
      <alignment horizontal="center" vertical="center"/>
      <protection hidden="1"/>
    </xf>
    <xf numFmtId="0" fontId="19" fillId="2" borderId="0" xfId="0" applyFont="1" applyFill="1" applyAlignment="1" applyProtection="1">
      <alignment vertical="center" wrapText="1"/>
      <protection hidden="1"/>
    </xf>
    <xf numFmtId="0" fontId="19" fillId="2" borderId="0" xfId="1" applyFont="1" applyFill="1" applyAlignment="1" applyProtection="1">
      <alignment horizontal="center" vertical="top"/>
      <protection hidden="1"/>
    </xf>
    <xf numFmtId="0" fontId="12" fillId="2" borderId="17" xfId="1" applyFont="1" applyFill="1" applyBorder="1" applyAlignment="1" applyProtection="1">
      <alignment horizontal="center" vertical="center" shrinkToFit="1"/>
      <protection hidden="1"/>
    </xf>
    <xf numFmtId="0" fontId="12" fillId="2" borderId="16" xfId="1" applyFont="1" applyFill="1" applyBorder="1" applyAlignment="1" applyProtection="1">
      <alignment horizontal="center" vertical="center" shrinkToFit="1"/>
      <protection hidden="1"/>
    </xf>
    <xf numFmtId="0" fontId="12" fillId="2" borderId="38" xfId="1" applyFont="1" applyFill="1" applyBorder="1" applyAlignment="1" applyProtection="1">
      <alignment horizontal="center" vertical="center" shrinkToFit="1"/>
      <protection hidden="1"/>
    </xf>
    <xf numFmtId="0" fontId="12" fillId="2" borderId="39" xfId="1" applyFont="1" applyFill="1" applyBorder="1" applyAlignment="1" applyProtection="1">
      <alignment horizontal="center" vertical="center" shrinkToFit="1"/>
      <protection hidden="1"/>
    </xf>
    <xf numFmtId="179" fontId="25" fillId="3" borderId="16" xfId="1" applyNumberFormat="1" applyFont="1" applyFill="1" applyBorder="1" applyAlignment="1" applyProtection="1">
      <alignment horizontal="center" vertical="center" shrinkToFit="1"/>
      <protection hidden="1"/>
    </xf>
    <xf numFmtId="0" fontId="25" fillId="3" borderId="16" xfId="1" applyFont="1" applyFill="1" applyBorder="1" applyAlignment="1" applyProtection="1">
      <alignment horizontal="center" vertical="center" shrinkToFit="1"/>
      <protection hidden="1"/>
    </xf>
    <xf numFmtId="0" fontId="25" fillId="3" borderId="39" xfId="1" applyFont="1" applyFill="1" applyBorder="1" applyAlignment="1" applyProtection="1">
      <alignment horizontal="center" vertical="center" shrinkToFit="1"/>
      <protection hidden="1"/>
    </xf>
    <xf numFmtId="0" fontId="20" fillId="2" borderId="18" xfId="1" applyFont="1" applyFill="1" applyBorder="1" applyAlignment="1" applyProtection="1">
      <alignment horizontal="center" vertical="center" shrinkToFit="1"/>
      <protection hidden="1"/>
    </xf>
    <xf numFmtId="0" fontId="20" fillId="2" borderId="53" xfId="1" applyFont="1" applyFill="1" applyBorder="1" applyAlignment="1" applyProtection="1">
      <alignment horizontal="center" vertical="center" shrinkToFit="1"/>
      <protection hidden="1"/>
    </xf>
    <xf numFmtId="0" fontId="19" fillId="2" borderId="44" xfId="1" applyFont="1" applyFill="1" applyBorder="1" applyAlignment="1" applyProtection="1">
      <alignment horizontal="center" vertical="center" shrinkToFit="1"/>
      <protection hidden="1"/>
    </xf>
    <xf numFmtId="0" fontId="19" fillId="2" borderId="45" xfId="1" applyFont="1" applyFill="1" applyBorder="1" applyAlignment="1" applyProtection="1">
      <alignment horizontal="center" vertical="center" shrinkToFit="1"/>
      <protection hidden="1"/>
    </xf>
    <xf numFmtId="0" fontId="19" fillId="2" borderId="31" xfId="1" applyFont="1" applyFill="1" applyBorder="1" applyAlignment="1" applyProtection="1">
      <alignment horizontal="center" vertical="center" shrinkToFit="1"/>
      <protection hidden="1"/>
    </xf>
    <xf numFmtId="178" fontId="25" fillId="3" borderId="29" xfId="1" applyNumberFormat="1" applyFont="1" applyFill="1" applyBorder="1" applyAlignment="1" applyProtection="1">
      <alignment horizontal="center" vertical="center" shrinkToFit="1"/>
      <protection hidden="1"/>
    </xf>
    <xf numFmtId="178" fontId="25" fillId="3" borderId="45" xfId="1" applyNumberFormat="1" applyFont="1" applyFill="1" applyBorder="1" applyAlignment="1" applyProtection="1">
      <alignment horizontal="center" vertical="center" shrinkToFit="1"/>
      <protection hidden="1"/>
    </xf>
    <xf numFmtId="178" fontId="25" fillId="3" borderId="44" xfId="1" applyNumberFormat="1" applyFont="1" applyFill="1" applyBorder="1" applyAlignment="1" applyProtection="1">
      <alignment horizontal="center" vertical="center" shrinkToFit="1"/>
      <protection hidden="1"/>
    </xf>
    <xf numFmtId="0" fontId="20" fillId="2" borderId="44" xfId="1" applyFont="1" applyFill="1" applyBorder="1" applyAlignment="1" applyProtection="1">
      <alignment horizontal="center" vertical="center"/>
      <protection hidden="1"/>
    </xf>
    <xf numFmtId="0" fontId="20" fillId="2" borderId="45" xfId="1" applyFont="1" applyFill="1" applyBorder="1" applyAlignment="1" applyProtection="1">
      <alignment horizontal="center" vertical="center"/>
      <protection hidden="1"/>
    </xf>
    <xf numFmtId="0" fontId="20" fillId="2" borderId="31" xfId="1" applyFont="1" applyFill="1" applyBorder="1" applyAlignment="1" applyProtection="1">
      <alignment horizontal="center" vertical="center"/>
      <protection hidden="1"/>
    </xf>
    <xf numFmtId="179" fontId="20" fillId="2" borderId="9" xfId="1" applyNumberFormat="1" applyFont="1" applyFill="1" applyBorder="1" applyAlignment="1" applyProtection="1">
      <alignment vertical="center" shrinkToFit="1"/>
      <protection hidden="1"/>
    </xf>
    <xf numFmtId="179" fontId="20" fillId="2" borderId="7" xfId="1" applyNumberFormat="1" applyFont="1" applyFill="1" applyBorder="1" applyAlignment="1" applyProtection="1">
      <alignment vertical="center" shrinkToFit="1"/>
      <protection hidden="1"/>
    </xf>
    <xf numFmtId="179" fontId="20" fillId="2" borderId="8" xfId="1" applyNumberFormat="1" applyFont="1" applyFill="1" applyBorder="1" applyAlignment="1" applyProtection="1">
      <alignment vertical="center" shrinkToFit="1"/>
      <protection hidden="1"/>
    </xf>
    <xf numFmtId="0" fontId="24" fillId="2" borderId="9" xfId="1" applyFont="1" applyFill="1" applyBorder="1" applyAlignment="1" applyProtection="1">
      <alignment horizontal="center" vertical="center" shrinkToFit="1"/>
      <protection hidden="1"/>
    </xf>
    <xf numFmtId="0" fontId="24" fillId="2" borderId="7" xfId="1" applyFont="1" applyFill="1" applyBorder="1" applyAlignment="1" applyProtection="1">
      <alignment horizontal="center" vertical="center" shrinkToFit="1"/>
      <protection hidden="1"/>
    </xf>
    <xf numFmtId="0" fontId="24" fillId="2" borderId="8" xfId="1" applyFont="1" applyFill="1" applyBorder="1" applyAlignment="1" applyProtection="1">
      <alignment horizontal="center" vertical="center" shrinkToFit="1"/>
      <protection hidden="1"/>
    </xf>
    <xf numFmtId="176" fontId="24" fillId="2" borderId="9" xfId="1" applyNumberFormat="1" applyFont="1" applyFill="1" applyBorder="1" applyAlignment="1" applyProtection="1">
      <alignment horizontal="center" vertical="center" wrapText="1" shrinkToFit="1"/>
      <protection hidden="1"/>
    </xf>
    <xf numFmtId="176" fontId="24" fillId="2" borderId="7" xfId="1" applyNumberFormat="1" applyFont="1" applyFill="1" applyBorder="1" applyAlignment="1" applyProtection="1">
      <alignment horizontal="center" vertical="center" wrapText="1" shrinkToFit="1"/>
      <protection hidden="1"/>
    </xf>
    <xf numFmtId="176" fontId="24" fillId="2" borderId="8" xfId="1" applyNumberFormat="1" applyFont="1" applyFill="1" applyBorder="1" applyAlignment="1" applyProtection="1">
      <alignment horizontal="center" vertical="center" wrapText="1" shrinkToFit="1"/>
      <protection hidden="1"/>
    </xf>
    <xf numFmtId="179" fontId="24" fillId="3" borderId="9" xfId="1" applyNumberFormat="1" applyFont="1" applyFill="1" applyBorder="1" applyProtection="1">
      <alignment vertical="center"/>
      <protection hidden="1"/>
    </xf>
    <xf numFmtId="179" fontId="24" fillId="3" borderId="7" xfId="1" applyNumberFormat="1" applyFont="1" applyFill="1" applyBorder="1" applyProtection="1">
      <alignment vertical="center"/>
      <protection hidden="1"/>
    </xf>
    <xf numFmtId="177" fontId="24" fillId="3" borderId="7" xfId="1" applyNumberFormat="1" applyFont="1" applyFill="1" applyBorder="1" applyAlignment="1" applyProtection="1">
      <alignment horizontal="right" vertical="center"/>
      <protection hidden="1"/>
    </xf>
    <xf numFmtId="0" fontId="24" fillId="2" borderId="9" xfId="1" applyFont="1" applyFill="1" applyBorder="1" applyAlignment="1" applyProtection="1">
      <alignment horizontal="right" vertical="center"/>
      <protection hidden="1"/>
    </xf>
    <xf numFmtId="0" fontId="24" fillId="2" borderId="7" xfId="1" applyFont="1" applyFill="1" applyBorder="1" applyAlignment="1" applyProtection="1">
      <alignment horizontal="right" vertical="center"/>
      <protection hidden="1"/>
    </xf>
    <xf numFmtId="179" fontId="24" fillId="3" borderId="9" xfId="1" applyNumberFormat="1" applyFont="1" applyFill="1" applyBorder="1" applyAlignment="1" applyProtection="1">
      <alignment horizontal="right" vertical="center"/>
      <protection hidden="1"/>
    </xf>
    <xf numFmtId="179" fontId="24" fillId="3" borderId="7" xfId="1" applyNumberFormat="1" applyFont="1" applyFill="1" applyBorder="1" applyAlignment="1" applyProtection="1">
      <alignment horizontal="right" vertical="center"/>
      <protection hidden="1"/>
    </xf>
    <xf numFmtId="0" fontId="20" fillId="2" borderId="9" xfId="1" applyFont="1" applyFill="1" applyBorder="1" applyAlignment="1">
      <alignment horizontal="center" vertical="center" wrapText="1"/>
    </xf>
    <xf numFmtId="0" fontId="20" fillId="2" borderId="7"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20" fillId="2" borderId="24" xfId="1" applyFont="1" applyFill="1" applyBorder="1" applyAlignment="1">
      <alignment horizontal="center" vertical="center" wrapText="1"/>
    </xf>
    <xf numFmtId="0" fontId="20" fillId="2" borderId="0" xfId="1" applyFont="1" applyFill="1" applyAlignment="1">
      <alignment horizontal="center" vertical="center" wrapText="1"/>
    </xf>
    <xf numFmtId="177" fontId="24" fillId="3" borderId="2" xfId="1" applyNumberFormat="1" applyFont="1" applyFill="1" applyBorder="1" applyAlignment="1" applyProtection="1">
      <alignment horizontal="right" vertical="center"/>
      <protection hidden="1"/>
    </xf>
    <xf numFmtId="0" fontId="24" fillId="2" borderId="4" xfId="1" applyFont="1" applyFill="1" applyBorder="1" applyAlignment="1" applyProtection="1">
      <alignment horizontal="right" vertical="center"/>
      <protection hidden="1"/>
    </xf>
    <xf numFmtId="0" fontId="24" fillId="2" borderId="2" xfId="1" applyFont="1" applyFill="1" applyBorder="1" applyAlignment="1" applyProtection="1">
      <alignment horizontal="right" vertical="center"/>
      <protection hidden="1"/>
    </xf>
    <xf numFmtId="179" fontId="24" fillId="3" borderId="4" xfId="1" applyNumberFormat="1" applyFont="1" applyFill="1" applyBorder="1" applyAlignment="1" applyProtection="1">
      <alignment horizontal="right" vertical="center"/>
      <protection hidden="1"/>
    </xf>
    <xf numFmtId="179" fontId="24" fillId="3" borderId="2" xfId="1" applyNumberFormat="1" applyFont="1" applyFill="1" applyBorder="1" applyAlignment="1" applyProtection="1">
      <alignment horizontal="right" vertical="center"/>
      <protection hidden="1"/>
    </xf>
    <xf numFmtId="0" fontId="24" fillId="2" borderId="39" xfId="1" applyFont="1" applyFill="1" applyBorder="1" applyAlignment="1" applyProtection="1">
      <alignment vertical="center" wrapText="1"/>
      <protection hidden="1"/>
    </xf>
    <xf numFmtId="0" fontId="24" fillId="2" borderId="53" xfId="1" applyFont="1" applyFill="1" applyBorder="1" applyAlignment="1" applyProtection="1">
      <alignment vertical="center" wrapText="1"/>
      <protection hidden="1"/>
    </xf>
    <xf numFmtId="177" fontId="19" fillId="3" borderId="16" xfId="1" applyNumberFormat="1" applyFont="1" applyFill="1" applyBorder="1" applyAlignment="1" applyProtection="1">
      <alignment horizontal="center" vertical="center" shrinkToFit="1"/>
      <protection hidden="1"/>
    </xf>
    <xf numFmtId="177" fontId="19" fillId="3" borderId="39" xfId="1" applyNumberFormat="1" applyFont="1" applyFill="1" applyBorder="1" applyAlignment="1" applyProtection="1">
      <alignment horizontal="center" vertical="center" shrinkToFit="1"/>
      <protection hidden="1"/>
    </xf>
    <xf numFmtId="0" fontId="20" fillId="2" borderId="18" xfId="1" applyFont="1" applyFill="1" applyBorder="1" applyAlignment="1" applyProtection="1">
      <alignment horizontal="center" vertical="center" textRotation="255"/>
      <protection hidden="1"/>
    </xf>
    <xf numFmtId="0" fontId="20" fillId="2" borderId="53" xfId="1" applyFont="1" applyFill="1" applyBorder="1" applyAlignment="1" applyProtection="1">
      <alignment horizontal="center" vertical="center" textRotation="255"/>
      <protection hidden="1"/>
    </xf>
    <xf numFmtId="0" fontId="20" fillId="2" borderId="54" xfId="1" applyFont="1" applyFill="1" applyBorder="1" applyAlignment="1" applyProtection="1">
      <alignment horizontal="center" vertical="center"/>
      <protection hidden="1"/>
    </xf>
    <xf numFmtId="0" fontId="20" fillId="2" borderId="55" xfId="1" applyFont="1" applyFill="1" applyBorder="1" applyAlignment="1" applyProtection="1">
      <alignment horizontal="center" vertical="center"/>
      <protection hidden="1"/>
    </xf>
    <xf numFmtId="0" fontId="24" fillId="2" borderId="17" xfId="1" applyFont="1" applyFill="1" applyBorder="1" applyAlignment="1" applyProtection="1">
      <alignment horizontal="center" vertical="center" wrapText="1" shrinkToFit="1"/>
      <protection hidden="1"/>
    </xf>
    <xf numFmtId="0" fontId="24" fillId="2" borderId="16" xfId="1" applyFont="1" applyFill="1" applyBorder="1" applyAlignment="1" applyProtection="1">
      <alignment horizontal="center" vertical="center" wrapText="1" shrinkToFit="1"/>
      <protection hidden="1"/>
    </xf>
    <xf numFmtId="0" fontId="24" fillId="2" borderId="38" xfId="1" applyFont="1" applyFill="1" applyBorder="1" applyAlignment="1" applyProtection="1">
      <alignment horizontal="center" vertical="center" wrapText="1" shrinkToFit="1"/>
      <protection hidden="1"/>
    </xf>
    <xf numFmtId="0" fontId="24" fillId="2" borderId="39" xfId="1" applyFont="1" applyFill="1" applyBorder="1" applyAlignment="1" applyProtection="1">
      <alignment horizontal="center" vertical="center" wrapText="1" shrinkToFit="1"/>
      <protection hidden="1"/>
    </xf>
    <xf numFmtId="0" fontId="12" fillId="2" borderId="17" xfId="1" applyFont="1" applyFill="1" applyBorder="1" applyAlignment="1" applyProtection="1">
      <alignment horizontal="center" vertical="center"/>
      <protection hidden="1"/>
    </xf>
    <xf numFmtId="0" fontId="12" fillId="2" borderId="16" xfId="1" applyFont="1" applyFill="1" applyBorder="1" applyAlignment="1" applyProtection="1">
      <alignment horizontal="center" vertical="center"/>
      <protection hidden="1"/>
    </xf>
    <xf numFmtId="0" fontId="12" fillId="2" borderId="38" xfId="1" applyFont="1" applyFill="1" applyBorder="1" applyAlignment="1" applyProtection="1">
      <alignment horizontal="center" vertical="center"/>
      <protection hidden="1"/>
    </xf>
    <xf numFmtId="0" fontId="12" fillId="2" borderId="39" xfId="1" applyFont="1" applyFill="1" applyBorder="1" applyAlignment="1" applyProtection="1">
      <alignment horizontal="center" vertical="center"/>
      <protection hidden="1"/>
    </xf>
    <xf numFmtId="179" fontId="19" fillId="3" borderId="16" xfId="1" applyNumberFormat="1" applyFont="1" applyFill="1" applyBorder="1" applyAlignment="1" applyProtection="1">
      <alignment horizontal="center" vertical="center" shrinkToFit="1"/>
      <protection hidden="1"/>
    </xf>
    <xf numFmtId="179" fontId="19" fillId="3" borderId="39" xfId="1" applyNumberFormat="1" applyFont="1" applyFill="1" applyBorder="1" applyAlignment="1" applyProtection="1">
      <alignment horizontal="center" vertical="center" shrinkToFit="1"/>
      <protection hidden="1"/>
    </xf>
    <xf numFmtId="0" fontId="20" fillId="2" borderId="16" xfId="1" applyFont="1" applyFill="1" applyBorder="1" applyAlignment="1" applyProtection="1">
      <alignment horizontal="center" vertical="center"/>
      <protection hidden="1"/>
    </xf>
    <xf numFmtId="0" fontId="20" fillId="2" borderId="39" xfId="1" applyFont="1" applyFill="1" applyBorder="1" applyAlignment="1" applyProtection="1">
      <alignment horizontal="center" vertical="center"/>
      <protection hidden="1"/>
    </xf>
    <xf numFmtId="0" fontId="12" fillId="4" borderId="0" xfId="3" applyFont="1" applyFill="1" applyAlignment="1" applyProtection="1">
      <alignment horizontal="center" vertical="center"/>
      <protection hidden="1"/>
    </xf>
    <xf numFmtId="0" fontId="19" fillId="0" borderId="0" xfId="3" applyFont="1" applyAlignment="1" applyProtection="1">
      <alignment horizontal="left" vertical="center"/>
      <protection hidden="1"/>
    </xf>
    <xf numFmtId="58" fontId="19" fillId="4" borderId="39" xfId="3" applyNumberFormat="1" applyFont="1" applyFill="1" applyBorder="1" applyAlignment="1" applyProtection="1">
      <alignment horizontal="right" vertical="center"/>
      <protection hidden="1"/>
    </xf>
    <xf numFmtId="0" fontId="20" fillId="0" borderId="33" xfId="3" applyFont="1" applyBorder="1" applyAlignment="1" applyProtection="1">
      <alignment horizontal="distributed" vertical="center"/>
      <protection hidden="1"/>
    </xf>
    <xf numFmtId="0" fontId="20" fillId="0" borderId="46" xfId="3" applyFont="1" applyBorder="1" applyAlignment="1" applyProtection="1">
      <alignment horizontal="distributed" vertical="center"/>
      <protection hidden="1"/>
    </xf>
    <xf numFmtId="0" fontId="19" fillId="4" borderId="9" xfId="3" applyFont="1" applyFill="1" applyBorder="1" applyAlignment="1" applyProtection="1">
      <alignment horizontal="center" vertical="center" shrinkToFit="1"/>
      <protection hidden="1"/>
    </xf>
    <xf numFmtId="0" fontId="19" fillId="4" borderId="7" xfId="3" applyFont="1" applyFill="1" applyBorder="1" applyAlignment="1" applyProtection="1">
      <alignment horizontal="center" vertical="center" shrinkToFit="1"/>
      <protection hidden="1"/>
    </xf>
    <xf numFmtId="0" fontId="19" fillId="4" borderId="10" xfId="3" applyFont="1" applyFill="1" applyBorder="1" applyAlignment="1" applyProtection="1">
      <alignment horizontal="center" vertical="center" shrinkToFit="1"/>
      <protection hidden="1"/>
    </xf>
    <xf numFmtId="0" fontId="20" fillId="0" borderId="51" xfId="3" applyFont="1" applyBorder="1" applyAlignment="1" applyProtection="1">
      <alignment horizontal="distributed" vertical="center"/>
      <protection hidden="1"/>
    </xf>
    <xf numFmtId="0" fontId="20" fillId="0" borderId="52" xfId="3" applyFont="1" applyBorder="1" applyAlignment="1" applyProtection="1">
      <alignment horizontal="distributed" vertical="center"/>
      <protection hidden="1"/>
    </xf>
    <xf numFmtId="179" fontId="19" fillId="4" borderId="9" xfId="3" applyNumberFormat="1" applyFont="1" applyFill="1" applyBorder="1" applyAlignment="1" applyProtection="1">
      <alignment horizontal="center" vertical="center" shrinkToFit="1"/>
      <protection hidden="1"/>
    </xf>
    <xf numFmtId="179" fontId="19" fillId="4" borderId="7" xfId="3" applyNumberFormat="1" applyFont="1" applyFill="1" applyBorder="1" applyAlignment="1" applyProtection="1">
      <alignment horizontal="center" vertical="center" shrinkToFit="1"/>
      <protection hidden="1"/>
    </xf>
    <xf numFmtId="179" fontId="19" fillId="4" borderId="10" xfId="3" applyNumberFormat="1" applyFont="1" applyFill="1" applyBorder="1" applyAlignment="1" applyProtection="1">
      <alignment horizontal="center" vertical="center" shrinkToFit="1"/>
      <protection hidden="1"/>
    </xf>
    <xf numFmtId="0" fontId="20" fillId="0" borderId="49" xfId="3" applyFont="1" applyBorder="1" applyAlignment="1" applyProtection="1">
      <alignment horizontal="distributed" vertical="center"/>
      <protection hidden="1"/>
    </xf>
    <xf numFmtId="0" fontId="20" fillId="0" borderId="50" xfId="3" applyFont="1" applyBorder="1" applyAlignment="1" applyProtection="1">
      <alignment horizontal="distributed" vertical="center"/>
      <protection hidden="1"/>
    </xf>
    <xf numFmtId="0" fontId="19" fillId="0" borderId="4" xfId="3" applyFont="1" applyBorder="1" applyAlignment="1" applyProtection="1">
      <alignment horizontal="center" vertical="center" shrinkToFit="1"/>
      <protection hidden="1"/>
    </xf>
    <xf numFmtId="0" fontId="19" fillId="0" borderId="2" xfId="3" applyFont="1" applyBorder="1" applyAlignment="1" applyProtection="1">
      <alignment horizontal="center" vertical="center" shrinkToFit="1"/>
      <protection hidden="1"/>
    </xf>
    <xf numFmtId="0" fontId="19" fillId="4" borderId="2" xfId="3" applyFont="1" applyFill="1" applyBorder="1" applyAlignment="1" applyProtection="1">
      <alignment horizontal="center" vertical="center" shrinkToFit="1"/>
      <protection hidden="1"/>
    </xf>
    <xf numFmtId="0" fontId="19" fillId="4" borderId="14" xfId="3" applyFont="1" applyFill="1" applyBorder="1" applyAlignment="1" applyProtection="1">
      <alignment horizontal="center" vertical="center" shrinkToFit="1"/>
      <protection hidden="1"/>
    </xf>
    <xf numFmtId="0" fontId="19" fillId="4" borderId="12" xfId="3" applyFont="1" applyFill="1" applyBorder="1" applyAlignment="1" applyProtection="1">
      <alignment horizontal="center" vertical="center" shrinkToFit="1"/>
      <protection hidden="1"/>
    </xf>
    <xf numFmtId="0" fontId="19" fillId="4" borderId="12" xfId="3" applyFont="1" applyFill="1" applyBorder="1" applyAlignment="1" applyProtection="1">
      <alignment horizontal="left" vertical="center" shrinkToFit="1"/>
      <protection hidden="1"/>
    </xf>
    <xf numFmtId="0" fontId="19" fillId="4" borderId="15" xfId="3" applyFont="1" applyFill="1" applyBorder="1" applyAlignment="1" applyProtection="1">
      <alignment horizontal="left" vertical="center" shrinkToFit="1"/>
      <protection hidden="1"/>
    </xf>
    <xf numFmtId="0" fontId="27" fillId="2" borderId="45" xfId="1" applyFont="1" applyFill="1" applyBorder="1" applyAlignment="1" applyProtection="1">
      <alignment horizontal="center" vertical="center" wrapText="1"/>
      <protection hidden="1"/>
    </xf>
    <xf numFmtId="0" fontId="27" fillId="2" borderId="31" xfId="1" applyFont="1" applyFill="1" applyBorder="1" applyAlignment="1" applyProtection="1">
      <alignment horizontal="center" vertical="center" wrapText="1"/>
      <protection hidden="1"/>
    </xf>
    <xf numFmtId="0" fontId="20" fillId="2" borderId="45" xfId="1" applyFont="1" applyFill="1" applyBorder="1" applyAlignment="1" applyProtection="1">
      <alignment horizontal="center" vertical="center" wrapText="1"/>
      <protection hidden="1"/>
    </xf>
    <xf numFmtId="0" fontId="20" fillId="2" borderId="31" xfId="1" applyFont="1" applyFill="1" applyBorder="1" applyAlignment="1" applyProtection="1">
      <alignment horizontal="center" vertical="center" wrapText="1"/>
      <protection hidden="1"/>
    </xf>
    <xf numFmtId="176" fontId="24" fillId="2" borderId="4" xfId="1" applyNumberFormat="1" applyFont="1" applyFill="1" applyBorder="1" applyAlignment="1" applyProtection="1">
      <alignment horizontal="center" vertical="center" wrapText="1" shrinkToFit="1"/>
      <protection hidden="1"/>
    </xf>
    <xf numFmtId="176" fontId="24" fillId="2" borderId="2" xfId="1" applyNumberFormat="1" applyFont="1" applyFill="1" applyBorder="1" applyAlignment="1" applyProtection="1">
      <alignment horizontal="center" vertical="center" wrapText="1" shrinkToFit="1"/>
      <protection hidden="1"/>
    </xf>
    <xf numFmtId="176" fontId="24" fillId="2" borderId="3" xfId="1" applyNumberFormat="1" applyFont="1" applyFill="1" applyBorder="1" applyAlignment="1" applyProtection="1">
      <alignment horizontal="center" vertical="center" wrapText="1" shrinkToFit="1"/>
      <protection hidden="1"/>
    </xf>
    <xf numFmtId="179" fontId="24" fillId="3" borderId="4" xfId="1" applyNumberFormat="1" applyFont="1" applyFill="1" applyBorder="1" applyProtection="1">
      <alignment vertical="center"/>
      <protection hidden="1"/>
    </xf>
    <xf numFmtId="179" fontId="24" fillId="3" borderId="2" xfId="1" applyNumberFormat="1" applyFont="1" applyFill="1" applyBorder="1" applyProtection="1">
      <alignment vertical="center"/>
      <protection hidden="1"/>
    </xf>
    <xf numFmtId="179" fontId="20" fillId="2" borderId="4" xfId="1" applyNumberFormat="1" applyFont="1" applyFill="1" applyBorder="1" applyAlignment="1" applyProtection="1">
      <alignment vertical="center" shrinkToFit="1"/>
      <protection hidden="1"/>
    </xf>
    <xf numFmtId="179" fontId="20" fillId="2" borderId="2" xfId="1" applyNumberFormat="1" applyFont="1" applyFill="1" applyBorder="1" applyAlignment="1" applyProtection="1">
      <alignment vertical="center" shrinkToFit="1"/>
      <protection hidden="1"/>
    </xf>
    <xf numFmtId="179" fontId="20" fillId="2" borderId="3" xfId="1" applyNumberFormat="1" applyFont="1" applyFill="1" applyBorder="1" applyAlignment="1" applyProtection="1">
      <alignment vertical="center" shrinkToFit="1"/>
      <protection hidden="1"/>
    </xf>
    <xf numFmtId="0" fontId="24" fillId="2" borderId="4" xfId="1" applyFont="1" applyFill="1" applyBorder="1" applyAlignment="1" applyProtection="1">
      <alignment horizontal="center" vertical="center" shrinkToFit="1"/>
      <protection hidden="1"/>
    </xf>
    <xf numFmtId="0" fontId="24" fillId="2" borderId="2" xfId="1" applyFont="1" applyFill="1" applyBorder="1" applyAlignment="1" applyProtection="1">
      <alignment horizontal="center" vertical="center" shrinkToFit="1"/>
      <protection hidden="1"/>
    </xf>
    <xf numFmtId="0" fontId="24" fillId="2" borderId="3" xfId="1" applyFont="1" applyFill="1" applyBorder="1" applyAlignment="1" applyProtection="1">
      <alignment horizontal="center" vertical="center" shrinkToFit="1"/>
      <protection hidden="1"/>
    </xf>
    <xf numFmtId="0" fontId="20" fillId="2" borderId="29" xfId="1" applyFont="1" applyFill="1" applyBorder="1" applyAlignment="1" applyProtection="1">
      <alignment horizontal="center" vertical="center"/>
      <protection hidden="1"/>
    </xf>
    <xf numFmtId="0" fontId="20" fillId="2" borderId="0" xfId="3" applyFont="1" applyFill="1" applyAlignment="1" applyProtection="1">
      <alignment horizontal="left" vertical="top" wrapText="1"/>
      <protection hidden="1"/>
    </xf>
    <xf numFmtId="0" fontId="1" fillId="0" borderId="0" xfId="0" applyFont="1">
      <alignment vertical="center"/>
    </xf>
    <xf numFmtId="179" fontId="20" fillId="2" borderId="14" xfId="1" applyNumberFormat="1" applyFont="1" applyFill="1" applyBorder="1" applyAlignment="1" applyProtection="1">
      <alignment vertical="center" shrinkToFit="1"/>
      <protection hidden="1"/>
    </xf>
    <xf numFmtId="179" fontId="20" fillId="2" borderId="12" xfId="1" applyNumberFormat="1" applyFont="1" applyFill="1" applyBorder="1" applyAlignment="1" applyProtection="1">
      <alignment vertical="center" shrinkToFit="1"/>
      <protection hidden="1"/>
    </xf>
    <xf numFmtId="179" fontId="20" fillId="2" borderId="13" xfId="1" applyNumberFormat="1" applyFont="1" applyFill="1" applyBorder="1" applyAlignment="1" applyProtection="1">
      <alignment vertical="center" shrinkToFit="1"/>
      <protection hidden="1"/>
    </xf>
    <xf numFmtId="0" fontId="24" fillId="2" borderId="14" xfId="1" applyFont="1" applyFill="1" applyBorder="1" applyAlignment="1" applyProtection="1">
      <alignment horizontal="center" vertical="center" shrinkToFit="1"/>
      <protection hidden="1"/>
    </xf>
    <xf numFmtId="0" fontId="24" fillId="2" borderId="12" xfId="1" applyFont="1" applyFill="1" applyBorder="1" applyAlignment="1" applyProtection="1">
      <alignment horizontal="center" vertical="center" shrinkToFit="1"/>
      <protection hidden="1"/>
    </xf>
    <xf numFmtId="0" fontId="24" fillId="2" borderId="13" xfId="1" applyFont="1" applyFill="1" applyBorder="1" applyAlignment="1" applyProtection="1">
      <alignment horizontal="center" vertical="center" shrinkToFit="1"/>
      <protection hidden="1"/>
    </xf>
    <xf numFmtId="0" fontId="24" fillId="2" borderId="14" xfId="1" applyFont="1" applyFill="1" applyBorder="1" applyAlignment="1" applyProtection="1">
      <alignment horizontal="right" vertical="center"/>
      <protection hidden="1"/>
    </xf>
    <xf numFmtId="0" fontId="24" fillId="2" borderId="12" xfId="1" applyFont="1" applyFill="1" applyBorder="1" applyAlignment="1" applyProtection="1">
      <alignment horizontal="right" vertical="center"/>
      <protection hidden="1"/>
    </xf>
    <xf numFmtId="179" fontId="24" fillId="3" borderId="14" xfId="1" applyNumberFormat="1" applyFont="1" applyFill="1" applyBorder="1" applyAlignment="1" applyProtection="1">
      <alignment horizontal="right" vertical="center"/>
      <protection hidden="1"/>
    </xf>
    <xf numFmtId="179" fontId="24" fillId="3" borderId="12" xfId="1" applyNumberFormat="1" applyFont="1" applyFill="1" applyBorder="1" applyAlignment="1" applyProtection="1">
      <alignment horizontal="right" vertical="center"/>
      <protection hidden="1"/>
    </xf>
    <xf numFmtId="177" fontId="24" fillId="3" borderId="12" xfId="1" applyNumberFormat="1" applyFont="1" applyFill="1" applyBorder="1" applyAlignment="1" applyProtection="1">
      <alignment horizontal="right" vertical="center"/>
      <protection hidden="1"/>
    </xf>
    <xf numFmtId="176" fontId="24" fillId="2" borderId="14" xfId="1" applyNumberFormat="1" applyFont="1" applyFill="1" applyBorder="1" applyAlignment="1" applyProtection="1">
      <alignment horizontal="center" vertical="center" wrapText="1" shrinkToFit="1"/>
      <protection hidden="1"/>
    </xf>
    <xf numFmtId="176" fontId="24" fillId="2" borderId="12" xfId="1" applyNumberFormat="1" applyFont="1" applyFill="1" applyBorder="1" applyAlignment="1" applyProtection="1">
      <alignment horizontal="center" vertical="center" wrapText="1" shrinkToFit="1"/>
      <protection hidden="1"/>
    </xf>
    <xf numFmtId="176" fontId="24" fillId="2" borderId="13" xfId="1" applyNumberFormat="1" applyFont="1" applyFill="1" applyBorder="1" applyAlignment="1" applyProtection="1">
      <alignment horizontal="center" vertical="center" wrapText="1" shrinkToFit="1"/>
      <protection hidden="1"/>
    </xf>
    <xf numFmtId="179" fontId="24" fillId="3" borderId="14" xfId="1" applyNumberFormat="1" applyFont="1" applyFill="1" applyBorder="1" applyProtection="1">
      <alignment vertical="center"/>
      <protection hidden="1"/>
    </xf>
    <xf numFmtId="179" fontId="24" fillId="3" borderId="12" xfId="1" applyNumberFormat="1" applyFont="1" applyFill="1" applyBorder="1" applyProtection="1">
      <alignment vertical="center"/>
      <protection hidden="1"/>
    </xf>
    <xf numFmtId="0" fontId="20" fillId="2" borderId="9" xfId="0" applyFont="1" applyFill="1" applyBorder="1" applyAlignment="1" applyProtection="1">
      <alignment vertical="center" shrinkToFit="1"/>
      <protection locked="0"/>
    </xf>
    <xf numFmtId="0" fontId="20" fillId="2" borderId="7" xfId="0" applyFont="1" applyFill="1" applyBorder="1" applyAlignment="1" applyProtection="1">
      <alignment vertical="center" shrinkToFit="1"/>
      <protection locked="0"/>
    </xf>
    <xf numFmtId="0" fontId="20" fillId="2" borderId="10" xfId="0" applyFont="1" applyFill="1" applyBorder="1" applyAlignment="1" applyProtection="1">
      <alignment vertical="center" shrinkToFit="1"/>
      <protection locked="0"/>
    </xf>
    <xf numFmtId="176" fontId="20" fillId="2" borderId="9" xfId="0" applyNumberFormat="1" applyFont="1" applyFill="1" applyBorder="1" applyAlignment="1" applyProtection="1">
      <alignment horizontal="center" vertical="center" shrinkToFit="1"/>
      <protection hidden="1"/>
    </xf>
    <xf numFmtId="176" fontId="20" fillId="2" borderId="7" xfId="0" applyNumberFormat="1" applyFont="1" applyFill="1" applyBorder="1" applyAlignment="1" applyProtection="1">
      <alignment horizontal="center" vertical="center" shrinkToFit="1"/>
      <protection hidden="1"/>
    </xf>
    <xf numFmtId="176" fontId="20" fillId="2" borderId="8" xfId="0" applyNumberFormat="1" applyFont="1" applyFill="1" applyBorder="1" applyAlignment="1" applyProtection="1">
      <alignment horizontal="center" vertical="center" shrinkToFit="1"/>
      <protection hidden="1"/>
    </xf>
    <xf numFmtId="0" fontId="20" fillId="2" borderId="6" xfId="0" quotePrefix="1" applyFont="1" applyFill="1" applyBorder="1" applyAlignment="1" applyProtection="1">
      <alignment horizontal="center" vertical="center" shrinkToFit="1"/>
      <protection hidden="1"/>
    </xf>
    <xf numFmtId="0" fontId="20" fillId="2" borderId="7" xfId="0" applyFont="1" applyFill="1" applyBorder="1" applyAlignment="1" applyProtection="1">
      <alignment horizontal="center" vertical="center" shrinkToFit="1"/>
      <protection hidden="1"/>
    </xf>
    <xf numFmtId="0" fontId="20" fillId="2" borderId="8" xfId="0" applyFont="1" applyFill="1" applyBorder="1" applyAlignment="1" applyProtection="1">
      <alignment horizontal="center" vertical="center" shrinkToFit="1"/>
      <protection hidden="1"/>
    </xf>
    <xf numFmtId="0" fontId="20" fillId="2" borderId="9" xfId="0" applyFont="1" applyFill="1" applyBorder="1" applyAlignment="1" applyProtection="1">
      <alignment horizontal="center" vertical="center" wrapText="1" shrinkToFit="1"/>
      <protection hidden="1"/>
    </xf>
    <xf numFmtId="0" fontId="20" fillId="2" borderId="7" xfId="0" applyFont="1" applyFill="1" applyBorder="1" applyAlignment="1" applyProtection="1">
      <alignment horizontal="center" vertical="center" wrapText="1" shrinkToFit="1"/>
      <protection hidden="1"/>
    </xf>
    <xf numFmtId="0" fontId="20" fillId="2" borderId="8" xfId="0" applyFont="1" applyFill="1" applyBorder="1" applyAlignment="1" applyProtection="1">
      <alignment horizontal="center" vertical="center" wrapText="1" shrinkToFit="1"/>
      <protection hidden="1"/>
    </xf>
    <xf numFmtId="0" fontId="20" fillId="2" borderId="9" xfId="0" applyFont="1" applyFill="1" applyBorder="1" applyAlignment="1" applyProtection="1">
      <alignment horizontal="center" vertical="center" shrinkToFit="1"/>
      <protection hidden="1"/>
    </xf>
    <xf numFmtId="0" fontId="24" fillId="2" borderId="0" xfId="0" applyFont="1" applyFill="1" applyAlignment="1" applyProtection="1">
      <alignment horizontal="left" vertical="top" wrapText="1"/>
      <protection hidden="1"/>
    </xf>
    <xf numFmtId="0" fontId="24" fillId="2" borderId="0" xfId="0" applyFont="1" applyFill="1" applyAlignment="1" applyProtection="1">
      <alignment horizontal="left" vertical="center" wrapText="1"/>
      <protection hidden="1"/>
    </xf>
    <xf numFmtId="0" fontId="20" fillId="2" borderId="11" xfId="0" quotePrefix="1"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0" fontId="20" fillId="2" borderId="13" xfId="0" applyFont="1" applyFill="1" applyBorder="1" applyAlignment="1" applyProtection="1">
      <alignment horizontal="center" vertical="center" shrinkToFit="1"/>
      <protection hidden="1"/>
    </xf>
    <xf numFmtId="0" fontId="20" fillId="2" borderId="14" xfId="0" applyFont="1" applyFill="1" applyBorder="1" applyAlignment="1" applyProtection="1">
      <alignment horizontal="center" vertical="center" wrapText="1" shrinkToFit="1"/>
      <protection hidden="1"/>
    </xf>
    <xf numFmtId="0" fontId="20" fillId="2" borderId="12" xfId="0" applyFont="1" applyFill="1" applyBorder="1" applyAlignment="1" applyProtection="1">
      <alignment horizontal="center" vertical="center" wrapText="1" shrinkToFit="1"/>
      <protection hidden="1"/>
    </xf>
    <xf numFmtId="0" fontId="20" fillId="2" borderId="13" xfId="0" applyFont="1" applyFill="1" applyBorder="1" applyAlignment="1" applyProtection="1">
      <alignment horizontal="center" vertical="center" wrapText="1" shrinkToFit="1"/>
      <protection hidden="1"/>
    </xf>
    <xf numFmtId="0" fontId="20" fillId="2" borderId="14" xfId="0" applyFont="1" applyFill="1" applyBorder="1" applyAlignment="1" applyProtection="1">
      <alignment horizontal="center" vertical="center" shrinkToFit="1"/>
      <protection hidden="1"/>
    </xf>
    <xf numFmtId="176" fontId="20" fillId="2" borderId="14" xfId="0" applyNumberFormat="1" applyFont="1" applyFill="1" applyBorder="1" applyAlignment="1" applyProtection="1">
      <alignment horizontal="center" vertical="center" shrinkToFit="1"/>
      <protection hidden="1"/>
    </xf>
    <xf numFmtId="176" fontId="20" fillId="2" borderId="12" xfId="0" applyNumberFormat="1" applyFont="1" applyFill="1" applyBorder="1" applyAlignment="1" applyProtection="1">
      <alignment horizontal="center" vertical="center" shrinkToFit="1"/>
      <protection hidden="1"/>
    </xf>
    <xf numFmtId="176" fontId="20" fillId="2" borderId="13" xfId="0" applyNumberFormat="1" applyFont="1" applyFill="1" applyBorder="1" applyAlignment="1" applyProtection="1">
      <alignment horizontal="center" vertical="center" shrinkToFit="1"/>
      <protection hidden="1"/>
    </xf>
    <xf numFmtId="0" fontId="20" fillId="2" borderId="14" xfId="0" applyFont="1" applyFill="1" applyBorder="1" applyAlignment="1" applyProtection="1">
      <alignment vertical="center" shrinkToFit="1"/>
      <protection locked="0"/>
    </xf>
    <xf numFmtId="0" fontId="20" fillId="2" borderId="12" xfId="0" applyFont="1" applyFill="1" applyBorder="1" applyAlignment="1" applyProtection="1">
      <alignment vertical="center" shrinkToFit="1"/>
      <protection locked="0"/>
    </xf>
    <xf numFmtId="0" fontId="20" fillId="2" borderId="15" xfId="0" applyFont="1" applyFill="1" applyBorder="1" applyAlignment="1" applyProtection="1">
      <alignment vertical="center" shrinkToFit="1"/>
      <protection locked="0"/>
    </xf>
    <xf numFmtId="0" fontId="20" fillId="2" borderId="33" xfId="0" applyFont="1" applyFill="1" applyBorder="1" applyAlignment="1" applyProtection="1">
      <alignment horizontal="center" vertical="center" shrinkToFit="1"/>
      <protection hidden="1"/>
    </xf>
    <xf numFmtId="0" fontId="20" fillId="2" borderId="46" xfId="0" applyFont="1" applyFill="1" applyBorder="1" applyAlignment="1" applyProtection="1">
      <alignment horizontal="center" vertical="center" shrinkToFit="1"/>
      <protection hidden="1"/>
    </xf>
    <xf numFmtId="177" fontId="20" fillId="2" borderId="7" xfId="1" applyNumberFormat="1" applyFont="1" applyFill="1" applyBorder="1" applyAlignment="1" applyProtection="1">
      <alignment horizontal="center" vertical="center" shrinkToFit="1"/>
      <protection hidden="1"/>
    </xf>
    <xf numFmtId="177" fontId="20" fillId="2" borderId="10" xfId="1" applyNumberFormat="1" applyFont="1" applyFill="1" applyBorder="1" applyAlignment="1" applyProtection="1">
      <alignment horizontal="center" vertical="center" shrinkToFit="1"/>
      <protection hidden="1"/>
    </xf>
    <xf numFmtId="0" fontId="20" fillId="2" borderId="7" xfId="1" applyFont="1" applyFill="1" applyBorder="1" applyAlignment="1" applyProtection="1">
      <alignment horizontal="center" vertical="center" shrinkToFit="1"/>
      <protection hidden="1"/>
    </xf>
    <xf numFmtId="0" fontId="20" fillId="2" borderId="10" xfId="1" applyFont="1" applyFill="1" applyBorder="1" applyAlignment="1" applyProtection="1">
      <alignment horizontal="center" vertical="center" shrinkToFit="1"/>
      <protection hidden="1"/>
    </xf>
    <xf numFmtId="0" fontId="20" fillId="2" borderId="4" xfId="0" applyFont="1" applyFill="1" applyBorder="1" applyAlignment="1" applyProtection="1">
      <alignment vertical="center" shrinkToFit="1"/>
      <protection locked="0"/>
    </xf>
    <xf numFmtId="0" fontId="20" fillId="2" borderId="2" xfId="0" applyFont="1" applyFill="1" applyBorder="1" applyAlignment="1" applyProtection="1">
      <alignment vertical="center" shrinkToFit="1"/>
      <protection locked="0"/>
    </xf>
    <xf numFmtId="0" fontId="20" fillId="2" borderId="5" xfId="0" applyFont="1" applyFill="1" applyBorder="1" applyAlignment="1" applyProtection="1">
      <alignment vertical="center" shrinkToFit="1"/>
      <protection locked="0"/>
    </xf>
    <xf numFmtId="0" fontId="20" fillId="2" borderId="51" xfId="0" applyFont="1" applyFill="1" applyBorder="1" applyAlignment="1" applyProtection="1">
      <alignment horizontal="center" vertical="center" shrinkToFit="1"/>
      <protection hidden="1"/>
    </xf>
    <xf numFmtId="0" fontId="20" fillId="2" borderId="52" xfId="0" applyFont="1" applyFill="1" applyBorder="1" applyAlignment="1" applyProtection="1">
      <alignment horizontal="center" vertical="center" shrinkToFit="1"/>
      <protection hidden="1"/>
    </xf>
    <xf numFmtId="0" fontId="20" fillId="2" borderId="49" xfId="0" applyFont="1" applyFill="1" applyBorder="1" applyAlignment="1" applyProtection="1">
      <alignment horizontal="center" vertical="center"/>
      <protection hidden="1"/>
    </xf>
    <xf numFmtId="0" fontId="20" fillId="2" borderId="50" xfId="0" applyFont="1" applyFill="1" applyBorder="1" applyAlignment="1" applyProtection="1">
      <alignment horizontal="center" vertical="center"/>
      <protection hidden="1"/>
    </xf>
    <xf numFmtId="0" fontId="20" fillId="2" borderId="51" xfId="0" applyFont="1" applyFill="1" applyBorder="1" applyAlignment="1" applyProtection="1">
      <alignment horizontal="center" vertical="center"/>
      <protection hidden="1"/>
    </xf>
    <xf numFmtId="0" fontId="20" fillId="2" borderId="52" xfId="0" applyFont="1" applyFill="1" applyBorder="1" applyAlignment="1" applyProtection="1">
      <alignment horizontal="center" vertical="center"/>
      <protection hidden="1"/>
    </xf>
    <xf numFmtId="0" fontId="20" fillId="2" borderId="58" xfId="0" applyFont="1" applyFill="1" applyBorder="1" applyAlignment="1" applyProtection="1">
      <alignment horizontal="center" vertical="center" wrapText="1"/>
      <protection hidden="1"/>
    </xf>
    <xf numFmtId="0" fontId="20" fillId="2" borderId="16" xfId="0" applyFont="1" applyFill="1" applyBorder="1" applyAlignment="1" applyProtection="1">
      <alignment horizontal="center" vertical="center" wrapText="1"/>
      <protection hidden="1"/>
    </xf>
    <xf numFmtId="0" fontId="20" fillId="2" borderId="59" xfId="0" applyFont="1" applyFill="1" applyBorder="1" applyAlignment="1" applyProtection="1">
      <alignment horizontal="center" vertical="center" wrapText="1"/>
      <protection hidden="1"/>
    </xf>
    <xf numFmtId="0" fontId="20" fillId="2" borderId="41" xfId="0" applyFont="1" applyFill="1" applyBorder="1" applyAlignment="1" applyProtection="1">
      <alignment horizontal="center" vertical="center" wrapText="1"/>
      <protection hidden="1"/>
    </xf>
    <xf numFmtId="0" fontId="20" fillId="2" borderId="39"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20" fillId="2" borderId="90" xfId="0" applyFont="1" applyFill="1" applyBorder="1" applyAlignment="1" applyProtection="1">
      <alignment horizontal="center" vertical="center"/>
      <protection hidden="1"/>
    </xf>
    <xf numFmtId="0" fontId="20" fillId="2" borderId="91" xfId="0" applyFont="1" applyFill="1" applyBorder="1" applyAlignment="1" applyProtection="1">
      <alignment horizontal="center" vertical="center"/>
      <protection hidden="1"/>
    </xf>
    <xf numFmtId="0" fontId="20" fillId="2" borderId="1" xfId="0" quotePrefix="1" applyFont="1" applyFill="1" applyBorder="1" applyAlignment="1" applyProtection="1">
      <alignment horizontal="center" vertical="center" shrinkToFit="1"/>
      <protection hidden="1"/>
    </xf>
    <xf numFmtId="0" fontId="20" fillId="2" borderId="2" xfId="0" applyFont="1" applyFill="1" applyBorder="1" applyAlignment="1" applyProtection="1">
      <alignment horizontal="center" vertical="center" shrinkToFit="1"/>
      <protection hidden="1"/>
    </xf>
    <xf numFmtId="0" fontId="20" fillId="2" borderId="3" xfId="0" applyFont="1" applyFill="1" applyBorder="1" applyAlignment="1" applyProtection="1">
      <alignment horizontal="center" vertical="center" shrinkToFit="1"/>
      <protection hidden="1"/>
    </xf>
    <xf numFmtId="0" fontId="20" fillId="2" borderId="4" xfId="0" applyFont="1" applyFill="1" applyBorder="1" applyAlignment="1" applyProtection="1">
      <alignment horizontal="center" vertical="center" shrinkToFit="1"/>
      <protection hidden="1"/>
    </xf>
    <xf numFmtId="176" fontId="20" fillId="2" borderId="4" xfId="0" applyNumberFormat="1" applyFont="1" applyFill="1" applyBorder="1" applyAlignment="1" applyProtection="1">
      <alignment horizontal="center" vertical="center" shrinkToFit="1"/>
      <protection hidden="1"/>
    </xf>
    <xf numFmtId="176" fontId="20" fillId="2" borderId="2" xfId="0" applyNumberFormat="1" applyFont="1" applyFill="1" applyBorder="1" applyAlignment="1" applyProtection="1">
      <alignment horizontal="center" vertical="center" shrinkToFit="1"/>
      <protection hidden="1"/>
    </xf>
    <xf numFmtId="176" fontId="20" fillId="2" borderId="3" xfId="0" applyNumberFormat="1" applyFont="1" applyFill="1" applyBorder="1" applyAlignment="1" applyProtection="1">
      <alignment horizontal="center" vertical="center" shrinkToFit="1"/>
      <protection hidden="1"/>
    </xf>
    <xf numFmtId="0" fontId="20" fillId="2" borderId="12" xfId="1" applyFont="1" applyFill="1" applyBorder="1" applyAlignment="1" applyProtection="1">
      <alignment horizontal="left" vertical="center" shrinkToFit="1"/>
      <protection hidden="1"/>
    </xf>
    <xf numFmtId="0" fontId="20" fillId="2" borderId="15" xfId="1" applyFont="1" applyFill="1" applyBorder="1" applyAlignment="1" applyProtection="1">
      <alignment horizontal="left" vertical="center" shrinkToFit="1"/>
      <protection hidden="1"/>
    </xf>
    <xf numFmtId="0" fontId="20" fillId="2" borderId="14" xfId="1" applyFont="1" applyFill="1" applyBorder="1" applyAlignment="1" applyProtection="1">
      <alignment horizontal="center" vertical="center" shrinkToFit="1"/>
      <protection hidden="1"/>
    </xf>
    <xf numFmtId="0" fontId="20" fillId="2" borderId="12" xfId="1" applyFont="1" applyFill="1" applyBorder="1" applyAlignment="1" applyProtection="1">
      <alignment horizontal="center" vertical="center" shrinkToFit="1"/>
      <protection hidden="1"/>
    </xf>
    <xf numFmtId="0" fontId="20"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hidden="1"/>
    </xf>
    <xf numFmtId="176" fontId="20" fillId="2" borderId="0" xfId="1" applyNumberFormat="1" applyFont="1" applyFill="1" applyAlignment="1" applyProtection="1">
      <alignment horizontal="right" vertical="center"/>
      <protection hidden="1"/>
    </xf>
    <xf numFmtId="0" fontId="20" fillId="2" borderId="49" xfId="0" applyFont="1" applyFill="1" applyBorder="1" applyAlignment="1" applyProtection="1">
      <alignment horizontal="center" vertical="center" shrinkToFit="1"/>
      <protection hidden="1"/>
    </xf>
    <xf numFmtId="0" fontId="20" fillId="2" borderId="50" xfId="0" applyFont="1" applyFill="1" applyBorder="1" applyAlignment="1" applyProtection="1">
      <alignment horizontal="center" vertical="center" shrinkToFit="1"/>
      <protection hidden="1"/>
    </xf>
    <xf numFmtId="0" fontId="20" fillId="2" borderId="2" xfId="1" applyFont="1" applyFill="1" applyBorder="1" applyAlignment="1" applyProtection="1">
      <alignment horizontal="center" vertical="center" shrinkToFit="1"/>
      <protection hidden="1"/>
    </xf>
    <xf numFmtId="0" fontId="20" fillId="2" borderId="2" xfId="1" applyFont="1" applyFill="1" applyBorder="1" applyAlignment="1" applyProtection="1">
      <alignment horizontal="left" vertical="center" shrinkToFit="1"/>
      <protection hidden="1"/>
    </xf>
    <xf numFmtId="0" fontId="20" fillId="2" borderId="5" xfId="1" applyFont="1" applyFill="1" applyBorder="1" applyAlignment="1" applyProtection="1">
      <alignment horizontal="left" vertical="center" shrinkToFit="1"/>
      <protection hidden="1"/>
    </xf>
    <xf numFmtId="182" fontId="20" fillId="2" borderId="39" xfId="0" applyNumberFormat="1" applyFont="1" applyFill="1" applyBorder="1" applyAlignment="1" applyProtection="1">
      <alignment horizontal="center" vertical="center" shrinkToFit="1"/>
      <protection hidden="1"/>
    </xf>
    <xf numFmtId="0" fontId="20" fillId="2" borderId="39" xfId="0" applyFont="1" applyFill="1" applyBorder="1" applyAlignment="1" applyProtection="1">
      <alignment horizontal="center" vertical="center" shrinkToFit="1"/>
      <protection hidden="1"/>
    </xf>
    <xf numFmtId="0" fontId="30" fillId="2" borderId="22" xfId="5" applyFont="1" applyFill="1" applyBorder="1" applyAlignment="1" applyProtection="1">
      <alignment horizontal="center" vertical="center" shrinkToFit="1"/>
      <protection locked="0"/>
    </xf>
    <xf numFmtId="0" fontId="1" fillId="0" borderId="34" xfId="0" applyFont="1" applyBorder="1" applyAlignment="1" applyProtection="1">
      <alignment horizontal="center" vertical="center" shrinkToFit="1"/>
      <protection locked="0"/>
    </xf>
    <xf numFmtId="0" fontId="1" fillId="0" borderId="26" xfId="0" applyFont="1" applyBorder="1" applyAlignment="1" applyProtection="1">
      <alignment horizontal="center" vertical="center" shrinkToFit="1"/>
      <protection locked="0"/>
    </xf>
    <xf numFmtId="0" fontId="1" fillId="0" borderId="56" xfId="0" applyFont="1" applyBorder="1" applyAlignment="1" applyProtection="1">
      <alignment horizontal="center" vertical="center" shrinkToFit="1"/>
      <protection locked="0"/>
    </xf>
    <xf numFmtId="0" fontId="30" fillId="2" borderId="87" xfId="5" applyFont="1" applyFill="1" applyBorder="1" applyAlignment="1" applyProtection="1">
      <alignment horizontal="center" vertical="center" shrinkToFit="1"/>
      <protection locked="0"/>
    </xf>
    <xf numFmtId="0" fontId="30" fillId="2" borderId="23" xfId="5" applyFont="1" applyFill="1" applyBorder="1" applyAlignment="1" applyProtection="1">
      <alignment horizontal="center" vertical="center" shrinkToFit="1"/>
      <protection locked="0"/>
    </xf>
    <xf numFmtId="0" fontId="30" fillId="2" borderId="34" xfId="5" applyFont="1" applyFill="1" applyBorder="1" applyAlignment="1" applyProtection="1">
      <alignment horizontal="center" vertical="center" shrinkToFit="1"/>
      <protection locked="0"/>
    </xf>
    <xf numFmtId="0" fontId="30" fillId="2" borderId="89" xfId="5" applyFont="1" applyFill="1" applyBorder="1" applyAlignment="1" applyProtection="1">
      <alignment horizontal="center" vertical="center" shrinkToFit="1"/>
      <protection locked="0"/>
    </xf>
    <xf numFmtId="0" fontId="30" fillId="2" borderId="25" xfId="5" applyFont="1" applyFill="1" applyBorder="1" applyAlignment="1" applyProtection="1">
      <alignment horizontal="center" vertical="center" shrinkToFit="1"/>
      <protection locked="0"/>
    </xf>
    <xf numFmtId="0" fontId="30" fillId="2" borderId="56" xfId="5" applyFont="1" applyFill="1" applyBorder="1" applyAlignment="1" applyProtection="1">
      <alignment horizontal="center" vertical="center" shrinkToFit="1"/>
      <protection locked="0"/>
    </xf>
    <xf numFmtId="0" fontId="38" fillId="2" borderId="22" xfId="5" applyFont="1" applyFill="1" applyBorder="1" applyAlignment="1">
      <alignment horizontal="center" vertical="center"/>
    </xf>
    <xf numFmtId="0" fontId="38" fillId="2" borderId="23" xfId="5" applyFont="1" applyFill="1" applyBorder="1" applyAlignment="1">
      <alignment horizontal="center" vertical="center"/>
    </xf>
    <xf numFmtId="0" fontId="38" fillId="2" borderId="34" xfId="5" applyFont="1" applyFill="1" applyBorder="1" applyAlignment="1">
      <alignment horizontal="center" vertical="center"/>
    </xf>
    <xf numFmtId="0" fontId="38" fillId="2" borderId="26" xfId="5" applyFont="1" applyFill="1" applyBorder="1" applyAlignment="1">
      <alignment horizontal="center" vertical="center"/>
    </xf>
    <xf numFmtId="0" fontId="38" fillId="2" borderId="25" xfId="5" applyFont="1" applyFill="1" applyBorder="1" applyAlignment="1">
      <alignment horizontal="center" vertical="center"/>
    </xf>
    <xf numFmtId="0" fontId="38" fillId="2" borderId="56" xfId="5" applyFont="1" applyFill="1" applyBorder="1" applyAlignment="1">
      <alignment horizontal="center" vertical="center"/>
    </xf>
    <xf numFmtId="176" fontId="30" fillId="2" borderId="22" xfId="5" applyNumberFormat="1" applyFont="1" applyFill="1" applyBorder="1" applyAlignment="1" applyProtection="1">
      <alignment horizontal="center" vertical="center" shrinkToFit="1"/>
      <protection locked="0"/>
    </xf>
    <xf numFmtId="176" fontId="30" fillId="2" borderId="23" xfId="5" applyNumberFormat="1" applyFont="1" applyFill="1" applyBorder="1" applyAlignment="1" applyProtection="1">
      <alignment horizontal="center" vertical="center" shrinkToFit="1"/>
      <protection locked="0"/>
    </xf>
    <xf numFmtId="176" fontId="30" fillId="2" borderId="60" xfId="5" applyNumberFormat="1" applyFont="1" applyFill="1" applyBorder="1" applyAlignment="1" applyProtection="1">
      <alignment horizontal="center" vertical="center" shrinkToFit="1"/>
      <protection locked="0"/>
    </xf>
    <xf numFmtId="176" fontId="30" fillId="2" borderId="26" xfId="5" applyNumberFormat="1" applyFont="1" applyFill="1" applyBorder="1" applyAlignment="1" applyProtection="1">
      <alignment horizontal="center" vertical="center" shrinkToFit="1"/>
      <protection locked="0"/>
    </xf>
    <xf numFmtId="176" fontId="30" fillId="2" borderId="25" xfId="5" applyNumberFormat="1" applyFont="1" applyFill="1" applyBorder="1" applyAlignment="1" applyProtection="1">
      <alignment horizontal="center" vertical="center" shrinkToFit="1"/>
      <protection locked="0"/>
    </xf>
    <xf numFmtId="176" fontId="30" fillId="2" borderId="88" xfId="5" applyNumberFormat="1" applyFont="1" applyFill="1" applyBorder="1" applyAlignment="1" applyProtection="1">
      <alignment horizontal="center" vertical="center" shrinkToFit="1"/>
      <protection locked="0"/>
    </xf>
    <xf numFmtId="0" fontId="42" fillId="2" borderId="87" xfId="5" applyFont="1" applyFill="1" applyBorder="1" applyAlignment="1">
      <alignment horizontal="center" vertical="center"/>
    </xf>
    <xf numFmtId="0" fontId="42" fillId="2" borderId="23" xfId="5" applyFont="1" applyFill="1" applyBorder="1" applyAlignment="1">
      <alignment horizontal="center" vertical="center"/>
    </xf>
    <xf numFmtId="0" fontId="42" fillId="2" borderId="60" xfId="5" applyFont="1" applyFill="1" applyBorder="1" applyAlignment="1">
      <alignment horizontal="center" vertical="center"/>
    </xf>
    <xf numFmtId="0" fontId="42" fillId="2" borderId="89" xfId="5" applyFont="1" applyFill="1" applyBorder="1" applyAlignment="1">
      <alignment horizontal="center" vertical="center"/>
    </xf>
    <xf numFmtId="0" fontId="42" fillId="2" borderId="25" xfId="5" applyFont="1" applyFill="1" applyBorder="1" applyAlignment="1">
      <alignment horizontal="center" vertical="center"/>
    </xf>
    <xf numFmtId="0" fontId="42" fillId="2" borderId="88" xfId="5" applyFont="1" applyFill="1" applyBorder="1" applyAlignment="1">
      <alignment horizontal="center" vertical="center"/>
    </xf>
    <xf numFmtId="176" fontId="30" fillId="2" borderId="87" xfId="5" applyNumberFormat="1" applyFont="1" applyFill="1" applyBorder="1" applyAlignment="1" applyProtection="1">
      <alignment horizontal="center" vertical="center" shrinkToFit="1"/>
      <protection locked="0"/>
    </xf>
    <xf numFmtId="176" fontId="30" fillId="2" borderId="34" xfId="5" applyNumberFormat="1" applyFont="1" applyFill="1" applyBorder="1" applyAlignment="1" applyProtection="1">
      <alignment horizontal="center" vertical="center" shrinkToFit="1"/>
      <protection locked="0"/>
    </xf>
    <xf numFmtId="176" fontId="30" fillId="2" borderId="89" xfId="5" applyNumberFormat="1" applyFont="1" applyFill="1" applyBorder="1" applyAlignment="1" applyProtection="1">
      <alignment horizontal="center" vertical="center" shrinkToFit="1"/>
      <protection locked="0"/>
    </xf>
    <xf numFmtId="176" fontId="30" fillId="2" borderId="56" xfId="5" applyNumberFormat="1" applyFont="1" applyFill="1" applyBorder="1" applyAlignment="1" applyProtection="1">
      <alignment horizontal="center" vertical="center" shrinkToFit="1"/>
      <protection locked="0"/>
    </xf>
    <xf numFmtId="0" fontId="1" fillId="0" borderId="23" xfId="0" applyFont="1" applyBorder="1" applyAlignment="1" applyProtection="1">
      <alignment horizontal="center" vertical="center" shrinkToFit="1"/>
      <protection locked="0"/>
    </xf>
    <xf numFmtId="0" fontId="1" fillId="0" borderId="89" xfId="0" applyFont="1" applyBorder="1" applyAlignment="1" applyProtection="1">
      <alignment horizontal="center" vertical="center" shrinkToFit="1"/>
      <protection locked="0"/>
    </xf>
    <xf numFmtId="0" fontId="1" fillId="0" borderId="25" xfId="0" applyFont="1" applyBorder="1" applyAlignment="1" applyProtection="1">
      <alignment horizontal="center" vertical="center" shrinkToFit="1"/>
      <protection locked="0"/>
    </xf>
    <xf numFmtId="0" fontId="30" fillId="3" borderId="48" xfId="5" applyFont="1" applyFill="1" applyBorder="1" applyAlignment="1" applyProtection="1">
      <alignment horizontal="left" vertical="center" wrapText="1" shrinkToFit="1"/>
      <protection locked="0"/>
    </xf>
    <xf numFmtId="0" fontId="1" fillId="0" borderId="47" xfId="0" applyFont="1" applyBorder="1" applyAlignment="1">
      <alignment horizontal="left" vertical="center" shrinkToFit="1"/>
    </xf>
    <xf numFmtId="0" fontId="31" fillId="3" borderId="48" xfId="5" applyFont="1" applyFill="1" applyBorder="1" applyAlignment="1" applyProtection="1">
      <alignment horizontal="center" vertical="center" wrapText="1" shrinkToFit="1"/>
      <protection locked="0"/>
    </xf>
    <xf numFmtId="0" fontId="11" fillId="0" borderId="47" xfId="0" applyFont="1" applyBorder="1" applyAlignment="1">
      <alignment horizontal="center" vertical="center" shrinkToFit="1"/>
    </xf>
    <xf numFmtId="0" fontId="38" fillId="2" borderId="22" xfId="5" applyFont="1" applyFill="1" applyBorder="1" applyAlignment="1">
      <alignment horizontal="center" vertical="center" wrapText="1"/>
    </xf>
    <xf numFmtId="0" fontId="38" fillId="2" borderId="60" xfId="5" applyFont="1" applyFill="1" applyBorder="1" applyAlignment="1">
      <alignment horizontal="center" vertical="center"/>
    </xf>
    <xf numFmtId="0" fontId="38" fillId="2" borderId="88" xfId="5" applyFont="1" applyFill="1" applyBorder="1" applyAlignment="1">
      <alignment horizontal="center" vertical="center"/>
    </xf>
    <xf numFmtId="0" fontId="30" fillId="3" borderId="22" xfId="5" applyFont="1" applyFill="1" applyBorder="1" applyAlignment="1" applyProtection="1">
      <alignment horizontal="center" vertical="center" shrinkToFit="1"/>
      <protection hidden="1"/>
    </xf>
    <xf numFmtId="0" fontId="30" fillId="3" borderId="23" xfId="5" applyFont="1" applyFill="1" applyBorder="1" applyAlignment="1" applyProtection="1">
      <alignment horizontal="center" vertical="center" shrinkToFit="1"/>
      <protection hidden="1"/>
    </xf>
    <xf numFmtId="0" fontId="30" fillId="3" borderId="26" xfId="5" applyFont="1" applyFill="1" applyBorder="1" applyAlignment="1" applyProtection="1">
      <alignment horizontal="center" vertical="center" shrinkToFit="1"/>
      <protection hidden="1"/>
    </xf>
    <xf numFmtId="0" fontId="30" fillId="3" borderId="25" xfId="5" applyFont="1" applyFill="1" applyBorder="1" applyAlignment="1" applyProtection="1">
      <alignment horizontal="center" vertical="center" shrinkToFit="1"/>
      <protection hidden="1"/>
    </xf>
    <xf numFmtId="0" fontId="38" fillId="2" borderId="23" xfId="5" applyFont="1" applyFill="1" applyBorder="1" applyAlignment="1">
      <alignment horizontal="center" vertical="center" wrapText="1"/>
    </xf>
    <xf numFmtId="0" fontId="38" fillId="2" borderId="34" xfId="5" applyFont="1" applyFill="1" applyBorder="1" applyAlignment="1">
      <alignment horizontal="center" vertical="center" wrapText="1"/>
    </xf>
    <xf numFmtId="0" fontId="38" fillId="2" borderId="25" xfId="5" applyFont="1" applyFill="1" applyBorder="1" applyAlignment="1">
      <alignment horizontal="center" vertical="center" wrapText="1"/>
    </xf>
    <xf numFmtId="0" fontId="38" fillId="2" borderId="56" xfId="5" applyFont="1" applyFill="1" applyBorder="1" applyAlignment="1">
      <alignment horizontal="center" vertical="center" wrapText="1"/>
    </xf>
    <xf numFmtId="176" fontId="30" fillId="2" borderId="0" xfId="5" applyNumberFormat="1" applyFont="1" applyFill="1" applyAlignment="1">
      <alignment horizontal="center" shrinkToFit="1"/>
    </xf>
    <xf numFmtId="0" fontId="30" fillId="2" borderId="25" xfId="5" applyFont="1" applyFill="1" applyBorder="1" applyAlignment="1">
      <alignment horizontal="center"/>
    </xf>
    <xf numFmtId="0" fontId="30" fillId="2" borderId="23" xfId="5" applyFont="1" applyFill="1" applyBorder="1" applyAlignment="1">
      <alignment horizontal="center"/>
    </xf>
    <xf numFmtId="0" fontId="38" fillId="2" borderId="25" xfId="5" applyFont="1" applyFill="1" applyBorder="1" applyAlignment="1">
      <alignment horizontal="center"/>
    </xf>
    <xf numFmtId="0" fontId="38" fillId="2" borderId="23" xfId="5" applyFont="1" applyFill="1" applyBorder="1" applyAlignment="1">
      <alignment horizontal="center"/>
    </xf>
    <xf numFmtId="0" fontId="30" fillId="2" borderId="22" xfId="5" applyFont="1" applyFill="1" applyBorder="1" applyAlignment="1">
      <alignment horizontal="center" vertical="center"/>
    </xf>
    <xf numFmtId="0" fontId="30" fillId="2" borderId="34" xfId="5" applyFont="1" applyFill="1" applyBorder="1" applyAlignment="1">
      <alignment horizontal="center" vertical="center"/>
    </xf>
    <xf numFmtId="0" fontId="30" fillId="2" borderId="24" xfId="5" applyFont="1" applyFill="1" applyBorder="1" applyAlignment="1">
      <alignment horizontal="center" vertical="center"/>
    </xf>
    <xf numFmtId="0" fontId="30" fillId="2" borderId="57" xfId="5" applyFont="1" applyFill="1" applyBorder="1" applyAlignment="1">
      <alignment horizontal="center" vertical="center"/>
    </xf>
    <xf numFmtId="0" fontId="30" fillId="2" borderId="26" xfId="5" applyFont="1" applyFill="1" applyBorder="1" applyAlignment="1">
      <alignment horizontal="center" vertical="center"/>
    </xf>
    <xf numFmtId="0" fontId="30" fillId="2" borderId="56" xfId="5" applyFont="1" applyFill="1" applyBorder="1" applyAlignment="1">
      <alignment horizontal="center" vertical="center"/>
    </xf>
    <xf numFmtId="0" fontId="38" fillId="2" borderId="9" xfId="5" applyFont="1" applyFill="1" applyBorder="1" applyAlignment="1">
      <alignment horizontal="center"/>
    </xf>
    <xf numFmtId="0" fontId="38" fillId="2" borderId="7" xfId="5" applyFont="1" applyFill="1" applyBorder="1" applyAlignment="1">
      <alignment horizontal="center"/>
    </xf>
    <xf numFmtId="0" fontId="38" fillId="2" borderId="8" xfId="5" applyFont="1" applyFill="1" applyBorder="1" applyAlignment="1">
      <alignment horizontal="center"/>
    </xf>
    <xf numFmtId="0" fontId="38" fillId="2" borderId="0" xfId="5" applyFont="1" applyFill="1" applyAlignment="1">
      <alignment horizontal="center"/>
    </xf>
    <xf numFmtId="0" fontId="30" fillId="2" borderId="0" xfId="5" applyFont="1" applyFill="1" applyAlignment="1">
      <alignment horizontal="center"/>
    </xf>
    <xf numFmtId="176" fontId="30" fillId="2" borderId="25" xfId="5" applyNumberFormat="1" applyFont="1" applyFill="1" applyBorder="1" applyAlignment="1">
      <alignment horizontal="center" shrinkToFit="1"/>
    </xf>
    <xf numFmtId="176" fontId="30" fillId="2" borderId="23" xfId="5" applyNumberFormat="1" applyFont="1" applyFill="1" applyBorder="1" applyAlignment="1">
      <alignment horizontal="center" shrinkToFit="1"/>
    </xf>
    <xf numFmtId="0" fontId="34" fillId="2" borderId="23" xfId="5" applyFont="1" applyFill="1" applyBorder="1" applyAlignment="1">
      <alignment horizontal="left" vertical="top" shrinkToFit="1"/>
    </xf>
    <xf numFmtId="0" fontId="34" fillId="2" borderId="17" xfId="2" applyFont="1" applyFill="1" applyBorder="1" applyAlignment="1">
      <alignment horizontal="center" vertical="center" wrapText="1"/>
    </xf>
    <xf numFmtId="0" fontId="34" fillId="2" borderId="16" xfId="2" applyFont="1" applyFill="1" applyBorder="1" applyAlignment="1">
      <alignment horizontal="center" vertical="center" wrapText="1"/>
    </xf>
    <xf numFmtId="0" fontId="34" fillId="2" borderId="38" xfId="2" applyFont="1" applyFill="1" applyBorder="1" applyAlignment="1">
      <alignment horizontal="center" vertical="center" wrapText="1"/>
    </xf>
    <xf numFmtId="0" fontId="34" fillId="2" borderId="39" xfId="2" applyFont="1" applyFill="1" applyBorder="1" applyAlignment="1">
      <alignment horizontal="center" vertical="center" wrapText="1"/>
    </xf>
    <xf numFmtId="0" fontId="40" fillId="2" borderId="16" xfId="2" applyFont="1" applyFill="1" applyBorder="1" applyAlignment="1">
      <alignment horizontal="center" vertical="center" wrapText="1"/>
    </xf>
    <xf numFmtId="0" fontId="40" fillId="2" borderId="39" xfId="2" applyFont="1" applyFill="1" applyBorder="1" applyAlignment="1">
      <alignment horizontal="center" vertical="center" wrapText="1"/>
    </xf>
    <xf numFmtId="0" fontId="38" fillId="2" borderId="19" xfId="2" applyFont="1" applyFill="1" applyBorder="1" applyAlignment="1">
      <alignment horizontal="center" vertical="center" wrapText="1"/>
    </xf>
    <xf numFmtId="0" fontId="38" fillId="2" borderId="20" xfId="2" applyFont="1" applyFill="1" applyBorder="1" applyAlignment="1">
      <alignment horizontal="center" vertical="center" wrapText="1"/>
    </xf>
    <xf numFmtId="0" fontId="38" fillId="2" borderId="84" xfId="2" applyFont="1" applyFill="1" applyBorder="1" applyAlignment="1">
      <alignment horizontal="center" vertical="center" wrapText="1"/>
    </xf>
    <xf numFmtId="0" fontId="38" fillId="2" borderId="43" xfId="2" applyFont="1" applyFill="1" applyBorder="1" applyAlignment="1">
      <alignment horizontal="center" vertical="center" wrapText="1"/>
    </xf>
    <xf numFmtId="0" fontId="41" fillId="2" borderId="81" xfId="2" applyFont="1" applyFill="1" applyBorder="1" applyAlignment="1" applyProtection="1">
      <alignment horizontal="center" vertical="center" shrinkToFit="1"/>
      <protection hidden="1"/>
    </xf>
    <xf numFmtId="0" fontId="41" fillId="2" borderId="20" xfId="2" applyFont="1" applyFill="1" applyBorder="1" applyAlignment="1" applyProtection="1">
      <alignment horizontal="center" vertical="center" shrinkToFit="1"/>
      <protection hidden="1"/>
    </xf>
    <xf numFmtId="0" fontId="41" fillId="2" borderId="42" xfId="2" applyFont="1" applyFill="1" applyBorder="1" applyAlignment="1" applyProtection="1">
      <alignment horizontal="center" vertical="center" shrinkToFit="1"/>
      <protection hidden="1"/>
    </xf>
    <xf numFmtId="0" fontId="41" fillId="2" borderId="43" xfId="2" applyFont="1" applyFill="1" applyBorder="1" applyAlignment="1" applyProtection="1">
      <alignment horizontal="center" vertical="center" shrinkToFit="1"/>
      <protection hidden="1"/>
    </xf>
    <xf numFmtId="0" fontId="38" fillId="2" borderId="82" xfId="2" applyFont="1" applyFill="1" applyBorder="1" applyAlignment="1">
      <alignment horizontal="center" vertical="center" wrapText="1"/>
    </xf>
    <xf numFmtId="0" fontId="38" fillId="2" borderId="83" xfId="2" applyFont="1" applyFill="1" applyBorder="1" applyAlignment="1">
      <alignment horizontal="center" vertical="center" wrapText="1"/>
    </xf>
    <xf numFmtId="0" fontId="38" fillId="2" borderId="85" xfId="2" applyFont="1" applyFill="1" applyBorder="1" applyAlignment="1">
      <alignment horizontal="center" vertical="center" wrapText="1"/>
    </xf>
    <xf numFmtId="0" fontId="38" fillId="2" borderId="86" xfId="2" applyFont="1" applyFill="1" applyBorder="1" applyAlignment="1">
      <alignment horizontal="center" vertical="center" wrapText="1"/>
    </xf>
    <xf numFmtId="0" fontId="38" fillId="2" borderId="21" xfId="2" applyFont="1" applyFill="1" applyBorder="1" applyAlignment="1">
      <alignment horizontal="center" vertical="center" wrapText="1"/>
    </xf>
    <xf numFmtId="0" fontId="38" fillId="2" borderId="27" xfId="2" applyFont="1" applyFill="1" applyBorder="1" applyAlignment="1">
      <alignment horizontal="center" vertical="center" wrapText="1"/>
    </xf>
    <xf numFmtId="176" fontId="30" fillId="2" borderId="94" xfId="5" applyNumberFormat="1" applyFont="1" applyFill="1" applyBorder="1" applyAlignment="1" applyProtection="1">
      <alignment horizontal="center" vertical="center" shrinkToFit="1"/>
      <protection locked="0"/>
    </xf>
    <xf numFmtId="176" fontId="30" fillId="2" borderId="0" xfId="5" applyNumberFormat="1" applyFont="1" applyFill="1" applyAlignment="1" applyProtection="1">
      <alignment horizontal="center" vertical="center" shrinkToFit="1"/>
      <protection locked="0"/>
    </xf>
    <xf numFmtId="0" fontId="31" fillId="2" borderId="34" xfId="5" applyFont="1" applyFill="1" applyBorder="1" applyAlignment="1">
      <alignment horizontal="center" vertical="center"/>
    </xf>
    <xf numFmtId="0" fontId="31" fillId="2" borderId="56" xfId="5" applyFont="1" applyFill="1" applyBorder="1" applyAlignment="1">
      <alignment horizontal="center" vertical="center"/>
    </xf>
    <xf numFmtId="0" fontId="38" fillId="2" borderId="77" xfId="5" applyFont="1" applyFill="1" applyBorder="1" applyAlignment="1" applyProtection="1">
      <alignment horizontal="center" vertical="center"/>
      <protection locked="0"/>
    </xf>
    <xf numFmtId="0" fontId="38" fillId="2" borderId="78" xfId="5" applyFont="1" applyFill="1" applyBorder="1" applyAlignment="1" applyProtection="1">
      <alignment horizontal="center" vertical="center"/>
      <protection locked="0"/>
    </xf>
    <xf numFmtId="0" fontId="38" fillId="2" borderId="79" xfId="5" applyFont="1" applyFill="1" applyBorder="1" applyAlignment="1" applyProtection="1">
      <alignment horizontal="center" vertical="center"/>
      <protection locked="0"/>
    </xf>
    <xf numFmtId="0" fontId="31" fillId="2" borderId="23" xfId="5" applyFont="1" applyFill="1" applyBorder="1" applyAlignment="1" applyProtection="1">
      <alignment horizontal="center" vertical="center" shrinkToFit="1"/>
      <protection locked="0"/>
    </xf>
    <xf numFmtId="0" fontId="31" fillId="2" borderId="25" xfId="5" applyFont="1" applyFill="1" applyBorder="1" applyAlignment="1" applyProtection="1">
      <alignment horizontal="center" vertical="center" shrinkToFit="1"/>
      <protection locked="0"/>
    </xf>
    <xf numFmtId="0" fontId="30" fillId="2" borderId="46" xfId="5" applyFont="1" applyFill="1" applyBorder="1" applyAlignment="1" applyProtection="1">
      <alignment horizontal="center" vertical="center" shrinkToFit="1"/>
      <protection locked="0"/>
    </xf>
    <xf numFmtId="0" fontId="37" fillId="2" borderId="73" xfId="5" applyFont="1" applyFill="1" applyBorder="1" applyAlignment="1">
      <alignment horizontal="center" vertical="center"/>
    </xf>
    <xf numFmtId="0" fontId="37" fillId="2" borderId="74" xfId="5" applyFont="1" applyFill="1" applyBorder="1" applyAlignment="1">
      <alignment horizontal="center" vertical="center"/>
    </xf>
    <xf numFmtId="0" fontId="37" fillId="2" borderId="75" xfId="5" applyFont="1" applyFill="1" applyBorder="1" applyAlignment="1">
      <alignment horizontal="center" vertical="center"/>
    </xf>
    <xf numFmtId="0" fontId="31" fillId="2" borderId="76" xfId="5" applyFont="1" applyFill="1" applyBorder="1" applyAlignment="1" applyProtection="1">
      <alignment horizontal="center" vertical="center" shrinkToFit="1"/>
      <protection locked="0"/>
    </xf>
    <xf numFmtId="0" fontId="31" fillId="2" borderId="80" xfId="5" applyFont="1" applyFill="1" applyBorder="1" applyAlignment="1" applyProtection="1">
      <alignment horizontal="center" vertical="center" shrinkToFit="1"/>
      <protection locked="0"/>
    </xf>
    <xf numFmtId="0" fontId="31" fillId="2" borderId="23" xfId="5" applyFont="1" applyFill="1" applyBorder="1" applyAlignment="1">
      <alignment horizontal="center" vertical="center"/>
    </xf>
    <xf numFmtId="0" fontId="31" fillId="2" borderId="25" xfId="5" applyFont="1" applyFill="1" applyBorder="1" applyAlignment="1">
      <alignment horizontal="center" vertical="center"/>
    </xf>
    <xf numFmtId="0" fontId="34" fillId="2" borderId="46" xfId="5" applyFont="1" applyFill="1" applyBorder="1" applyAlignment="1" applyProtection="1">
      <alignment horizontal="center" vertical="center" shrinkToFit="1"/>
      <protection locked="0"/>
    </xf>
    <xf numFmtId="0" fontId="34" fillId="2" borderId="46" xfId="5" applyFont="1" applyFill="1" applyBorder="1" applyAlignment="1">
      <alignment horizontal="center" vertical="center"/>
    </xf>
    <xf numFmtId="0" fontId="35" fillId="2" borderId="24" xfId="5" applyFont="1" applyFill="1" applyBorder="1" applyAlignment="1">
      <alignment horizontal="center" vertical="center" shrinkToFit="1"/>
    </xf>
    <xf numFmtId="0" fontId="35" fillId="2" borderId="0" xfId="5" applyFont="1" applyFill="1" applyAlignment="1">
      <alignment horizontal="center" vertical="center" shrinkToFit="1"/>
    </xf>
    <xf numFmtId="0" fontId="34" fillId="2" borderId="35" xfId="5" applyFont="1" applyFill="1" applyBorder="1" applyAlignment="1">
      <alignment horizontal="center" vertical="center"/>
    </xf>
    <xf numFmtId="0" fontId="34" fillId="2" borderId="36" xfId="5" applyFont="1" applyFill="1" applyBorder="1" applyAlignment="1">
      <alignment horizontal="center" vertical="center"/>
    </xf>
    <xf numFmtId="0" fontId="34" fillId="2" borderId="37" xfId="5" applyFont="1" applyFill="1" applyBorder="1" applyAlignment="1">
      <alignment horizontal="center" vertical="center"/>
    </xf>
    <xf numFmtId="0" fontId="34" fillId="2" borderId="46" xfId="5" applyFont="1" applyFill="1" applyBorder="1" applyAlignment="1">
      <alignment horizontal="center" vertical="center" textRotation="255"/>
    </xf>
    <xf numFmtId="0" fontId="30" fillId="2" borderId="46" xfId="5" applyFont="1" applyFill="1" applyBorder="1" applyAlignment="1">
      <alignment horizontal="center" vertical="center"/>
    </xf>
    <xf numFmtId="0" fontId="34" fillId="2" borderId="22" xfId="5" applyFont="1" applyFill="1" applyBorder="1" applyAlignment="1">
      <alignment horizontal="center" vertical="center" textRotation="255"/>
    </xf>
    <xf numFmtId="0" fontId="34" fillId="2" borderId="34" xfId="5" applyFont="1" applyFill="1" applyBorder="1" applyAlignment="1">
      <alignment horizontal="center" vertical="center" textRotation="255"/>
    </xf>
    <xf numFmtId="0" fontId="34" fillId="2" borderId="24" xfId="5" applyFont="1" applyFill="1" applyBorder="1" applyAlignment="1">
      <alignment horizontal="center" vertical="center" textRotation="255"/>
    </xf>
    <xf numFmtId="0" fontId="34" fillId="2" borderId="57" xfId="5" applyFont="1" applyFill="1" applyBorder="1" applyAlignment="1">
      <alignment horizontal="center" vertical="center" textRotation="255"/>
    </xf>
    <xf numFmtId="0" fontId="34" fillId="2" borderId="26" xfId="5" applyFont="1" applyFill="1" applyBorder="1" applyAlignment="1">
      <alignment horizontal="center" vertical="center" textRotation="255"/>
    </xf>
    <xf numFmtId="0" fontId="34" fillId="2" borderId="56" xfId="5" applyFont="1" applyFill="1" applyBorder="1" applyAlignment="1">
      <alignment horizontal="center" vertical="center" textRotation="255"/>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2" borderId="60" xfId="5" applyFont="1" applyFill="1" applyBorder="1" applyAlignment="1">
      <alignment horizontal="center" vertical="center"/>
    </xf>
    <xf numFmtId="0" fontId="34" fillId="2" borderId="24" xfId="5" applyFont="1" applyFill="1" applyBorder="1" applyAlignment="1">
      <alignment horizontal="center" vertical="center"/>
    </xf>
    <xf numFmtId="0" fontId="34" fillId="2" borderId="0" xfId="5" applyFont="1" applyFill="1" applyAlignment="1">
      <alignment horizontal="center" vertical="center"/>
    </xf>
    <xf numFmtId="0" fontId="34" fillId="2" borderId="67" xfId="5" applyFont="1" applyFill="1" applyBorder="1" applyAlignment="1">
      <alignment horizontal="center" vertical="center"/>
    </xf>
    <xf numFmtId="0" fontId="34" fillId="2" borderId="61" xfId="5" applyFont="1" applyFill="1" applyBorder="1" applyAlignment="1">
      <alignment horizontal="center" vertical="center"/>
    </xf>
    <xf numFmtId="0" fontId="34" fillId="2" borderId="62" xfId="5" applyFont="1" applyFill="1" applyBorder="1" applyAlignment="1">
      <alignment horizontal="center" vertical="center"/>
    </xf>
    <xf numFmtId="0" fontId="34" fillId="2" borderId="63" xfId="5" applyFont="1" applyFill="1" applyBorder="1" applyAlignment="1">
      <alignment horizontal="center" vertical="center"/>
    </xf>
    <xf numFmtId="0" fontId="36" fillId="2" borderId="64" xfId="5" applyFont="1" applyFill="1" applyBorder="1" applyAlignment="1" applyProtection="1">
      <alignment horizontal="center" vertical="center"/>
      <protection locked="0"/>
    </xf>
    <xf numFmtId="0" fontId="36" fillId="2" borderId="65" xfId="5" applyFont="1" applyFill="1" applyBorder="1" applyAlignment="1" applyProtection="1">
      <alignment horizontal="center" vertical="center"/>
      <protection locked="0"/>
    </xf>
    <xf numFmtId="0" fontId="36" fillId="2" borderId="66" xfId="5" applyFont="1" applyFill="1" applyBorder="1" applyAlignment="1" applyProtection="1">
      <alignment horizontal="center" vertical="center"/>
      <protection locked="0"/>
    </xf>
    <xf numFmtId="0" fontId="30" fillId="2" borderId="68" xfId="5" applyFont="1" applyFill="1" applyBorder="1" applyAlignment="1">
      <alignment horizontal="center" vertical="center"/>
    </xf>
    <xf numFmtId="0" fontId="30" fillId="2" borderId="69" xfId="5" applyFont="1" applyFill="1" applyBorder="1" applyAlignment="1">
      <alignment horizontal="center" vertical="center"/>
    </xf>
    <xf numFmtId="0" fontId="30" fillId="2" borderId="70" xfId="5" applyFont="1" applyFill="1" applyBorder="1" applyAlignment="1">
      <alignment horizontal="center" vertical="center"/>
    </xf>
    <xf numFmtId="0" fontId="34" fillId="2" borderId="14" xfId="5" applyFont="1" applyFill="1" applyBorder="1" applyAlignment="1">
      <alignment horizontal="center" vertical="center"/>
    </xf>
    <xf numFmtId="0" fontId="34" fillId="2" borderId="12" xfId="5" applyFont="1" applyFill="1" applyBorder="1" applyAlignment="1">
      <alignment horizontal="center" vertical="center"/>
    </xf>
    <xf numFmtId="0" fontId="34" fillId="2" borderId="71" xfId="5" applyFont="1" applyFill="1" applyBorder="1" applyAlignment="1">
      <alignment horizontal="center" vertical="center"/>
    </xf>
    <xf numFmtId="0" fontId="37" fillId="2" borderId="72" xfId="5" applyFont="1" applyFill="1" applyBorder="1" applyAlignment="1">
      <alignment horizontal="center" vertical="center" textRotation="255" wrapText="1"/>
    </xf>
    <xf numFmtId="0" fontId="37" fillId="2" borderId="12" xfId="5" applyFont="1" applyFill="1" applyBorder="1" applyAlignment="1">
      <alignment horizontal="center" vertical="center" textRotation="255" wrapText="1"/>
    </xf>
    <xf numFmtId="176" fontId="35" fillId="2" borderId="12" xfId="5" applyNumberFormat="1" applyFont="1" applyFill="1" applyBorder="1" applyAlignment="1" applyProtection="1">
      <alignment horizontal="center" vertical="center"/>
      <protection locked="0"/>
    </xf>
    <xf numFmtId="176" fontId="35" fillId="2" borderId="71" xfId="5" applyNumberFormat="1" applyFont="1" applyFill="1" applyBorder="1" applyAlignment="1" applyProtection="1">
      <alignment horizontal="center" vertical="center"/>
      <protection locked="0"/>
    </xf>
    <xf numFmtId="0" fontId="35" fillId="2" borderId="12" xfId="5" applyFont="1" applyFill="1" applyBorder="1" applyAlignment="1" applyProtection="1">
      <alignment horizontal="center" vertical="center" wrapText="1"/>
      <protection locked="0"/>
    </xf>
    <xf numFmtId="0" fontId="35" fillId="2" borderId="12" xfId="5" applyFont="1" applyFill="1" applyBorder="1" applyAlignment="1" applyProtection="1">
      <alignment horizontal="center" vertical="center"/>
      <protection locked="0"/>
    </xf>
    <xf numFmtId="0" fontId="31" fillId="2" borderId="25" xfId="4" applyFont="1" applyFill="1" applyBorder="1" applyAlignment="1">
      <alignment vertical="center"/>
    </xf>
    <xf numFmtId="0" fontId="31" fillId="2" borderId="25" xfId="4" applyFont="1" applyFill="1" applyBorder="1" applyAlignment="1">
      <alignment horizontal="center" vertical="center"/>
    </xf>
    <xf numFmtId="0" fontId="30" fillId="2" borderId="22" xfId="5" applyFont="1" applyFill="1" applyBorder="1" applyAlignment="1">
      <alignment vertical="top" wrapText="1"/>
    </xf>
    <xf numFmtId="0" fontId="30" fillId="2" borderId="23" xfId="5" applyFont="1" applyFill="1" applyBorder="1" applyAlignment="1">
      <alignment vertical="top"/>
    </xf>
    <xf numFmtId="0" fontId="30" fillId="2" borderId="34" xfId="5" applyFont="1" applyFill="1" applyBorder="1" applyAlignment="1">
      <alignment vertical="top"/>
    </xf>
    <xf numFmtId="0" fontId="30" fillId="2" borderId="26" xfId="5" applyFont="1" applyFill="1" applyBorder="1" applyAlignment="1">
      <alignment vertical="top"/>
    </xf>
    <xf numFmtId="0" fontId="30" fillId="2" borderId="25" xfId="5" applyFont="1" applyFill="1" applyBorder="1" applyAlignment="1">
      <alignment vertical="top"/>
    </xf>
    <xf numFmtId="0" fontId="30" fillId="2" borderId="56" xfId="5" applyFont="1" applyFill="1" applyBorder="1" applyAlignment="1">
      <alignment vertical="top"/>
    </xf>
    <xf numFmtId="0" fontId="32" fillId="2" borderId="0" xfId="5" applyFont="1" applyFill="1" applyAlignment="1">
      <alignment horizontal="center" vertical="center"/>
    </xf>
    <xf numFmtId="0" fontId="34" fillId="2" borderId="49" xfId="5" applyFont="1" applyFill="1" applyBorder="1" applyAlignment="1">
      <alignment horizontal="center" vertical="center"/>
    </xf>
    <xf numFmtId="0" fontId="34" fillId="2" borderId="50" xfId="5" applyFont="1" applyFill="1" applyBorder="1" applyAlignment="1">
      <alignment horizontal="center" vertical="center"/>
    </xf>
    <xf numFmtId="0" fontId="34" fillId="2" borderId="33" xfId="5" applyFont="1" applyFill="1" applyBorder="1" applyAlignment="1">
      <alignment horizontal="center" vertical="center"/>
    </xf>
    <xf numFmtId="0" fontId="34" fillId="2" borderId="51" xfId="5" applyFont="1" applyFill="1" applyBorder="1" applyAlignment="1">
      <alignment horizontal="center" vertical="center"/>
    </xf>
    <xf numFmtId="0" fontId="34" fillId="2" borderId="52" xfId="5" applyFont="1" applyFill="1" applyBorder="1" applyAlignment="1">
      <alignment horizontal="center" vertical="center"/>
    </xf>
    <xf numFmtId="0" fontId="35" fillId="2" borderId="50" xfId="5" applyFont="1" applyFill="1" applyBorder="1" applyAlignment="1">
      <alignment horizontal="center" vertical="center" shrinkToFit="1"/>
    </xf>
    <xf numFmtId="0" fontId="35" fillId="2" borderId="46" xfId="5" applyFont="1" applyFill="1" applyBorder="1" applyAlignment="1">
      <alignment horizontal="center" vertical="center" shrinkToFit="1"/>
    </xf>
    <xf numFmtId="0" fontId="35" fillId="2" borderId="52" xfId="5" applyFont="1" applyFill="1" applyBorder="1" applyAlignment="1">
      <alignment horizontal="center" vertical="center" shrinkToFit="1"/>
    </xf>
    <xf numFmtId="0" fontId="34" fillId="2" borderId="58" xfId="5" applyFont="1" applyFill="1" applyBorder="1" applyAlignment="1">
      <alignment horizontal="center" vertical="top" wrapText="1"/>
    </xf>
    <xf numFmtId="0" fontId="34" fillId="2" borderId="16" xfId="5" applyFont="1" applyFill="1" applyBorder="1" applyAlignment="1">
      <alignment horizontal="center" vertical="top" wrapText="1"/>
    </xf>
    <xf numFmtId="0" fontId="34" fillId="2" borderId="59" xfId="5" applyFont="1" applyFill="1" applyBorder="1" applyAlignment="1">
      <alignment horizontal="center" vertical="top" wrapText="1"/>
    </xf>
    <xf numFmtId="0" fontId="34" fillId="2" borderId="24" xfId="5" applyFont="1" applyFill="1" applyBorder="1" applyAlignment="1">
      <alignment horizontal="center" vertical="top" wrapText="1"/>
    </xf>
    <xf numFmtId="0" fontId="34" fillId="2" borderId="0" xfId="5" applyFont="1" applyFill="1" applyAlignment="1">
      <alignment horizontal="center" vertical="top" wrapText="1"/>
    </xf>
    <xf numFmtId="0" fontId="34" fillId="2" borderId="57" xfId="5" applyFont="1" applyFill="1" applyBorder="1" applyAlignment="1">
      <alignment horizontal="center" vertical="top" wrapText="1"/>
    </xf>
    <xf numFmtId="0" fontId="30" fillId="2" borderId="58" xfId="5" applyFont="1" applyFill="1" applyBorder="1" applyAlignment="1" applyProtection="1">
      <alignment horizontal="center"/>
      <protection locked="0"/>
    </xf>
    <xf numFmtId="0" fontId="30" fillId="2" borderId="16" xfId="5" applyFont="1" applyFill="1" applyBorder="1" applyAlignment="1" applyProtection="1">
      <alignment horizontal="center"/>
      <protection locked="0"/>
    </xf>
    <xf numFmtId="0" fontId="30" fillId="2" borderId="18" xfId="5" applyFont="1" applyFill="1" applyBorder="1" applyAlignment="1" applyProtection="1">
      <alignment horizontal="center"/>
      <protection locked="0"/>
    </xf>
    <xf numFmtId="180" fontId="2" fillId="0" borderId="46" xfId="0" applyNumberFormat="1" applyFont="1" applyBorder="1" applyAlignment="1">
      <alignment horizontal="center" vertical="center" shrinkToFit="1"/>
    </xf>
    <xf numFmtId="0" fontId="2" fillId="0" borderId="48" xfId="0" applyFont="1" applyBorder="1" applyAlignment="1" applyProtection="1">
      <alignment horizontal="center" vertical="center" wrapText="1"/>
      <protection hidden="1"/>
    </xf>
    <xf numFmtId="0" fontId="2" fillId="0" borderId="47" xfId="0" applyFont="1" applyBorder="1" applyAlignment="1" applyProtection="1">
      <alignment horizontal="center" vertical="center" wrapText="1"/>
      <protection hidden="1"/>
    </xf>
    <xf numFmtId="0" fontId="2" fillId="0" borderId="9" xfId="0" applyFont="1" applyBorder="1" applyProtection="1">
      <alignment vertical="center"/>
      <protection hidden="1"/>
    </xf>
    <xf numFmtId="0" fontId="0" fillId="0" borderId="7" xfId="0" applyBorder="1">
      <alignment vertical="center"/>
    </xf>
    <xf numFmtId="0" fontId="0" fillId="0" borderId="8" xfId="0" applyBorder="1">
      <alignment vertical="center"/>
    </xf>
    <xf numFmtId="0" fontId="2" fillId="2" borderId="22" xfId="0" applyFont="1" applyFill="1" applyBorder="1" applyAlignment="1" applyProtection="1">
      <alignment horizontal="left" vertical="center" wrapText="1"/>
      <protection hidden="1"/>
    </xf>
    <xf numFmtId="0" fontId="2" fillId="2" borderId="34" xfId="0" applyFont="1" applyFill="1" applyBorder="1" applyAlignment="1" applyProtection="1">
      <alignment horizontal="left" vertical="center" wrapText="1"/>
      <protection hidden="1"/>
    </xf>
    <xf numFmtId="0" fontId="2" fillId="2" borderId="24" xfId="0" applyFont="1" applyFill="1" applyBorder="1" applyAlignment="1" applyProtection="1">
      <alignment horizontal="left" vertical="center" wrapText="1"/>
      <protection hidden="1"/>
    </xf>
    <xf numFmtId="0" fontId="2" fillId="2" borderId="57" xfId="0" applyFont="1" applyFill="1" applyBorder="1" applyAlignment="1" applyProtection="1">
      <alignment horizontal="left" vertical="center" wrapText="1"/>
      <protection hidden="1"/>
    </xf>
    <xf numFmtId="0" fontId="2" fillId="2" borderId="26" xfId="0" applyFont="1" applyFill="1" applyBorder="1" applyAlignment="1" applyProtection="1">
      <alignment horizontal="left" vertical="center" wrapText="1"/>
      <protection hidden="1"/>
    </xf>
    <xf numFmtId="0" fontId="2" fillId="2" borderId="56" xfId="0" applyFont="1" applyFill="1" applyBorder="1" applyAlignment="1" applyProtection="1">
      <alignment horizontal="left" vertical="center" wrapText="1"/>
      <protection hidden="1"/>
    </xf>
    <xf numFmtId="0" fontId="2" fillId="0" borderId="48" xfId="0" applyFont="1" applyBorder="1" applyAlignment="1" applyProtection="1">
      <alignment horizontal="center" vertical="center" shrinkToFit="1"/>
      <protection hidden="1"/>
    </xf>
    <xf numFmtId="0" fontId="2" fillId="0" borderId="47" xfId="0" applyFont="1" applyBorder="1" applyAlignment="1" applyProtection="1">
      <alignment horizontal="center" vertical="center" shrinkToFit="1"/>
      <protection hidden="1"/>
    </xf>
    <xf numFmtId="180" fontId="2" fillId="0" borderId="48" xfId="0" applyNumberFormat="1" applyFont="1" applyBorder="1" applyAlignment="1" applyProtection="1">
      <alignment horizontal="center" vertical="center"/>
      <protection hidden="1"/>
    </xf>
    <xf numFmtId="180" fontId="2" fillId="0" borderId="47" xfId="0" applyNumberFormat="1"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8" xfId="0" applyFont="1" applyBorder="1" applyAlignment="1" applyProtection="1">
      <alignment horizontal="center" vertical="center"/>
      <protection hidden="1"/>
    </xf>
    <xf numFmtId="179" fontId="2" fillId="0" borderId="9" xfId="0" applyNumberFormat="1" applyFont="1" applyBorder="1" applyAlignment="1" applyProtection="1">
      <alignment horizontal="center" vertical="center"/>
      <protection hidden="1"/>
    </xf>
    <xf numFmtId="179" fontId="2" fillId="0" borderId="8" xfId="0" applyNumberFormat="1" applyFont="1" applyBorder="1" applyAlignment="1" applyProtection="1">
      <alignment horizontal="center" vertical="center"/>
      <protection hidden="1"/>
    </xf>
    <xf numFmtId="180" fontId="2" fillId="0" borderId="9" xfId="0" applyNumberFormat="1" applyFont="1" applyBorder="1" applyAlignment="1" applyProtection="1">
      <alignment horizontal="center" vertical="center" shrinkToFit="1"/>
      <protection hidden="1"/>
    </xf>
    <xf numFmtId="180" fontId="2" fillId="0" borderId="8" xfId="0" applyNumberFormat="1" applyFont="1" applyBorder="1" applyAlignment="1" applyProtection="1">
      <alignment horizontal="center" vertical="center" shrinkToFit="1"/>
      <protection hidden="1"/>
    </xf>
    <xf numFmtId="0" fontId="24" fillId="2" borderId="0" xfId="7" applyFont="1" applyFill="1" applyAlignment="1">
      <alignment horizontal="left" vertical="center" wrapText="1"/>
    </xf>
    <xf numFmtId="0" fontId="20" fillId="2" borderId="0" xfId="7" applyFont="1" applyFill="1" applyAlignment="1">
      <alignment horizontal="left" vertical="top" wrapText="1"/>
    </xf>
    <xf numFmtId="0" fontId="46" fillId="2" borderId="0" xfId="7" applyFont="1" applyFill="1" applyAlignment="1">
      <alignment horizontal="left" vertical="center" wrapText="1"/>
    </xf>
    <xf numFmtId="0" fontId="20" fillId="2" borderId="11" xfId="7" applyFont="1" applyFill="1" applyBorder="1" applyAlignment="1">
      <alignment horizontal="center" vertical="center" shrinkToFit="1"/>
    </xf>
    <xf numFmtId="0" fontId="20" fillId="2" borderId="12" xfId="7" applyFont="1" applyFill="1" applyBorder="1" applyAlignment="1">
      <alignment horizontal="center" vertical="center" shrinkToFit="1"/>
    </xf>
    <xf numFmtId="0" fontId="20" fillId="2" borderId="13" xfId="7" applyFont="1" applyFill="1" applyBorder="1" applyAlignment="1">
      <alignment horizontal="center" vertical="center" shrinkToFit="1"/>
    </xf>
    <xf numFmtId="0" fontId="20" fillId="0" borderId="14" xfId="7" applyFont="1" applyBorder="1" applyAlignment="1">
      <alignment horizontal="center" vertical="center" shrinkToFit="1"/>
    </xf>
    <xf numFmtId="0" fontId="20" fillId="0" borderId="12" xfId="7" applyFont="1" applyBorder="1" applyAlignment="1">
      <alignment horizontal="center" vertical="center" shrinkToFit="1"/>
    </xf>
    <xf numFmtId="0" fontId="20" fillId="0" borderId="15" xfId="7" applyFont="1" applyBorder="1" applyAlignment="1">
      <alignment horizontal="center" vertical="center" shrinkToFit="1"/>
    </xf>
    <xf numFmtId="0" fontId="20" fillId="2" borderId="0" xfId="7" applyFont="1" applyFill="1" applyAlignment="1">
      <alignment horizontal="left" vertical="center"/>
    </xf>
    <xf numFmtId="0" fontId="24" fillId="2" borderId="22" xfId="7" applyFont="1" applyFill="1" applyBorder="1" applyAlignment="1">
      <alignment vertical="center" shrinkToFit="1"/>
    </xf>
    <xf numFmtId="0" fontId="24" fillId="2" borderId="23" xfId="7" applyFont="1" applyFill="1" applyBorder="1" applyAlignment="1">
      <alignment vertical="center" shrinkToFit="1"/>
    </xf>
    <xf numFmtId="0" fontId="24" fillId="2" borderId="34" xfId="7" applyFont="1" applyFill="1" applyBorder="1" applyAlignment="1">
      <alignment vertical="center" shrinkToFit="1"/>
    </xf>
    <xf numFmtId="0" fontId="20" fillId="2" borderId="19" xfId="7" applyFont="1" applyFill="1" applyBorder="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wrapText="1"/>
      <protection locked="0"/>
    </xf>
    <xf numFmtId="0" fontId="1" fillId="0" borderId="95"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96" xfId="0" applyFont="1" applyBorder="1" applyAlignment="1" applyProtection="1">
      <alignment horizontal="center" vertical="center" wrapText="1"/>
      <protection locked="0"/>
    </xf>
    <xf numFmtId="0" fontId="1" fillId="0" borderId="84" xfId="0" applyFont="1" applyBorder="1" applyAlignment="1" applyProtection="1">
      <alignment horizontal="center" vertical="center" wrapText="1"/>
      <protection locked="0"/>
    </xf>
    <xf numFmtId="0" fontId="1" fillId="0" borderId="43"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20" fillId="2" borderId="6" xfId="7" applyFont="1" applyFill="1" applyBorder="1" applyAlignment="1">
      <alignment horizontal="center" vertical="center" shrinkToFit="1"/>
    </xf>
    <xf numFmtId="0" fontId="20" fillId="2" borderId="7" xfId="7" applyFont="1" applyFill="1" applyBorder="1" applyAlignment="1">
      <alignment horizontal="center" vertical="center" shrinkToFit="1"/>
    </xf>
    <xf numFmtId="0" fontId="20" fillId="2" borderId="8" xfId="7" applyFont="1" applyFill="1" applyBorder="1" applyAlignment="1">
      <alignment horizontal="center" vertical="center" shrinkToFit="1"/>
    </xf>
    <xf numFmtId="0" fontId="20" fillId="0" borderId="9" xfId="7" applyFont="1" applyBorder="1" applyAlignment="1">
      <alignment horizontal="center" vertical="center" shrinkToFit="1"/>
    </xf>
    <xf numFmtId="0" fontId="20" fillId="0" borderId="7" xfId="7" applyFont="1" applyBorder="1" applyAlignment="1">
      <alignment horizontal="center" vertical="center" shrinkToFit="1"/>
    </xf>
    <xf numFmtId="0" fontId="20" fillId="0" borderId="10" xfId="7" applyFont="1" applyBorder="1" applyAlignment="1">
      <alignment horizontal="center" vertical="center" shrinkToFit="1"/>
    </xf>
    <xf numFmtId="177" fontId="20" fillId="0" borderId="9" xfId="7" applyNumberFormat="1" applyFont="1" applyBorder="1" applyAlignment="1">
      <alignment horizontal="center" vertical="center" shrinkToFit="1"/>
    </xf>
    <xf numFmtId="177" fontId="20" fillId="0" borderId="7" xfId="7" applyNumberFormat="1" applyFont="1" applyBorder="1" applyAlignment="1">
      <alignment horizontal="center" vertical="center" shrinkToFit="1"/>
    </xf>
    <xf numFmtId="177" fontId="20" fillId="0" borderId="10" xfId="7" applyNumberFormat="1" applyFont="1" applyBorder="1" applyAlignment="1">
      <alignment horizontal="center" vertical="center" shrinkToFit="1"/>
    </xf>
    <xf numFmtId="0" fontId="45" fillId="0" borderId="0" xfId="7" applyFont="1" applyAlignment="1">
      <alignment horizontal="center" vertical="center"/>
    </xf>
    <xf numFmtId="176" fontId="20" fillId="2" borderId="0" xfId="6" applyNumberFormat="1" applyFont="1" applyFill="1" applyAlignment="1">
      <alignment horizontal="right" vertical="center"/>
    </xf>
    <xf numFmtId="0" fontId="20" fillId="2" borderId="1" xfId="7" applyFont="1" applyFill="1" applyBorder="1" applyAlignment="1">
      <alignment horizontal="center" vertical="center" shrinkToFit="1"/>
    </xf>
    <xf numFmtId="0" fontId="20" fillId="2" borderId="2" xfId="7" applyFont="1" applyFill="1" applyBorder="1" applyAlignment="1">
      <alignment horizontal="center" vertical="center" shrinkToFit="1"/>
    </xf>
    <xf numFmtId="0" fontId="20" fillId="2" borderId="3" xfId="7" applyFont="1" applyFill="1" applyBorder="1" applyAlignment="1">
      <alignment horizontal="center" vertical="center" shrinkToFit="1"/>
    </xf>
    <xf numFmtId="0" fontId="20" fillId="0" borderId="4" xfId="6" applyFont="1" applyBorder="1" applyAlignment="1">
      <alignment horizontal="center" vertical="center" shrinkToFit="1"/>
    </xf>
    <xf numFmtId="0" fontId="20" fillId="0" borderId="2" xfId="6" applyFont="1" applyBorder="1" applyAlignment="1">
      <alignment horizontal="center" vertical="center" shrinkToFit="1"/>
    </xf>
    <xf numFmtId="0" fontId="20" fillId="0" borderId="5" xfId="6" applyFont="1" applyBorder="1" applyAlignment="1">
      <alignment horizontal="center" vertical="center" shrinkToFit="1"/>
    </xf>
    <xf numFmtId="0" fontId="20" fillId="2" borderId="22" xfId="7" applyFont="1" applyFill="1" applyBorder="1" applyAlignment="1" applyProtection="1">
      <alignment horizontal="left" vertical="top" wrapText="1"/>
      <protection locked="0"/>
    </xf>
    <xf numFmtId="0" fontId="20" fillId="2" borderId="23" xfId="7" applyFont="1" applyFill="1" applyBorder="1" applyAlignment="1" applyProtection="1">
      <alignment horizontal="left" vertical="top" wrapText="1"/>
      <protection locked="0"/>
    </xf>
    <xf numFmtId="0" fontId="20" fillId="2" borderId="34" xfId="7" applyFont="1" applyFill="1" applyBorder="1" applyAlignment="1" applyProtection="1">
      <alignment horizontal="left" vertical="top" wrapText="1"/>
      <protection locked="0"/>
    </xf>
    <xf numFmtId="0" fontId="20" fillId="2" borderId="24" xfId="7" applyFont="1" applyFill="1" applyBorder="1" applyAlignment="1" applyProtection="1">
      <alignment horizontal="left" vertical="top" wrapText="1"/>
      <protection locked="0"/>
    </xf>
    <xf numFmtId="0" fontId="20" fillId="2" borderId="0" xfId="7" applyFont="1" applyFill="1" applyAlignment="1" applyProtection="1">
      <alignment horizontal="left" vertical="top" wrapText="1"/>
      <protection locked="0"/>
    </xf>
    <xf numFmtId="0" fontId="20" fillId="2" borderId="57" xfId="7" applyFont="1" applyFill="1" applyBorder="1" applyAlignment="1" applyProtection="1">
      <alignment horizontal="left" vertical="top" wrapText="1"/>
      <protection locked="0"/>
    </xf>
    <xf numFmtId="0" fontId="20" fillId="2" borderId="26" xfId="7" applyFont="1" applyFill="1" applyBorder="1" applyAlignment="1" applyProtection="1">
      <alignment horizontal="left" vertical="top" wrapText="1"/>
      <protection locked="0"/>
    </xf>
    <xf numFmtId="0" fontId="20" fillId="2" borderId="25" xfId="7" applyFont="1" applyFill="1" applyBorder="1" applyAlignment="1" applyProtection="1">
      <alignment horizontal="left" vertical="top" wrapText="1"/>
      <protection locked="0"/>
    </xf>
    <xf numFmtId="0" fontId="20" fillId="2" borderId="56" xfId="7" applyFont="1" applyFill="1" applyBorder="1" applyAlignment="1" applyProtection="1">
      <alignment horizontal="left" vertical="top" wrapText="1"/>
      <protection locked="0"/>
    </xf>
    <xf numFmtId="0" fontId="20" fillId="2" borderId="46" xfId="7" applyFont="1" applyFill="1" applyBorder="1" applyAlignment="1">
      <alignment horizontal="center" vertical="center" wrapText="1"/>
    </xf>
    <xf numFmtId="0" fontId="20" fillId="2" borderId="46" xfId="7" applyFont="1" applyFill="1" applyBorder="1" applyAlignment="1" applyProtection="1">
      <alignment horizontal="left" vertical="top" wrapText="1"/>
      <protection locked="0"/>
    </xf>
    <xf numFmtId="0" fontId="20" fillId="2" borderId="22" xfId="7" applyFont="1" applyFill="1" applyBorder="1" applyAlignment="1" applyProtection="1">
      <alignment horizontal="center" vertical="top" wrapText="1"/>
      <protection locked="0"/>
    </xf>
    <xf numFmtId="0" fontId="20" fillId="2" borderId="23" xfId="7" applyFont="1" applyFill="1" applyBorder="1" applyAlignment="1" applyProtection="1">
      <alignment horizontal="center" vertical="top" wrapText="1"/>
      <protection locked="0"/>
    </xf>
    <xf numFmtId="0" fontId="20" fillId="2" borderId="34" xfId="7" applyFont="1" applyFill="1" applyBorder="1" applyAlignment="1" applyProtection="1">
      <alignment horizontal="center" vertical="top" wrapText="1"/>
      <protection locked="0"/>
    </xf>
    <xf numFmtId="0" fontId="20" fillId="2" borderId="24" xfId="7" applyFont="1" applyFill="1" applyBorder="1" applyAlignment="1" applyProtection="1">
      <alignment horizontal="center" vertical="top" wrapText="1"/>
      <protection locked="0"/>
    </xf>
    <xf numFmtId="0" fontId="20" fillId="2" borderId="0" xfId="7" applyFont="1" applyFill="1" applyAlignment="1" applyProtection="1">
      <alignment horizontal="center" vertical="top" wrapText="1"/>
      <protection locked="0"/>
    </xf>
    <xf numFmtId="0" fontId="20" fillId="2" borderId="57" xfId="7" applyFont="1" applyFill="1" applyBorder="1" applyAlignment="1" applyProtection="1">
      <alignment horizontal="center" vertical="top" wrapText="1"/>
      <protection locked="0"/>
    </xf>
    <xf numFmtId="0" fontId="20" fillId="2" borderId="26" xfId="7" applyFont="1" applyFill="1" applyBorder="1" applyAlignment="1" applyProtection="1">
      <alignment horizontal="center" vertical="top" wrapText="1"/>
      <protection locked="0"/>
    </xf>
    <xf numFmtId="0" fontId="20" fillId="2" borderId="25" xfId="7" applyFont="1" applyFill="1" applyBorder="1" applyAlignment="1" applyProtection="1">
      <alignment horizontal="center" vertical="top" wrapText="1"/>
      <protection locked="0"/>
    </xf>
    <xf numFmtId="0" fontId="20" fillId="2" borderId="56" xfId="7" applyFont="1" applyFill="1" applyBorder="1" applyAlignment="1" applyProtection="1">
      <alignment horizontal="center" vertical="top" wrapText="1"/>
      <protection locked="0"/>
    </xf>
    <xf numFmtId="0" fontId="20" fillId="2" borderId="9" xfId="7" applyFont="1" applyFill="1" applyBorder="1" applyAlignment="1">
      <alignment horizontal="center" vertical="center"/>
    </xf>
    <xf numFmtId="0" fontId="20" fillId="2" borderId="7" xfId="7" applyFont="1" applyFill="1" applyBorder="1" applyAlignment="1">
      <alignment horizontal="center" vertical="center"/>
    </xf>
    <xf numFmtId="0" fontId="20" fillId="2" borderId="8" xfId="7" applyFont="1" applyFill="1" applyBorder="1" applyAlignment="1">
      <alignment horizontal="center" vertical="center"/>
    </xf>
    <xf numFmtId="0" fontId="20" fillId="2" borderId="46" xfId="7" applyFont="1" applyFill="1" applyBorder="1" applyAlignment="1">
      <alignment horizontal="left" vertical="center" wrapText="1"/>
    </xf>
    <xf numFmtId="0" fontId="20" fillId="2" borderId="9" xfId="7" applyFont="1" applyFill="1" applyBorder="1" applyAlignment="1">
      <alignment horizontal="center" vertical="center" wrapText="1"/>
    </xf>
    <xf numFmtId="0" fontId="20" fillId="2" borderId="7" xfId="7" applyFont="1" applyFill="1" applyBorder="1" applyAlignment="1">
      <alignment horizontal="center" vertical="center" wrapText="1"/>
    </xf>
    <xf numFmtId="0" fontId="20" fillId="2" borderId="8" xfId="7" applyFont="1" applyFill="1" applyBorder="1" applyAlignment="1">
      <alignment horizontal="center" vertical="center" wrapText="1"/>
    </xf>
    <xf numFmtId="0" fontId="20" fillId="2" borderId="22" xfId="7" applyFont="1" applyFill="1" applyBorder="1" applyAlignment="1">
      <alignment horizontal="left" vertical="center" wrapText="1"/>
    </xf>
    <xf numFmtId="0" fontId="20" fillId="2" borderId="23" xfId="7" applyFont="1" applyFill="1" applyBorder="1" applyAlignment="1">
      <alignment horizontal="left" vertical="center" wrapText="1"/>
    </xf>
    <xf numFmtId="0" fontId="20" fillId="2" borderId="34" xfId="7" applyFont="1" applyFill="1" applyBorder="1" applyAlignment="1">
      <alignment horizontal="left" vertical="center" wrapText="1"/>
    </xf>
    <xf numFmtId="0" fontId="20" fillId="2" borderId="24" xfId="7" applyFont="1" applyFill="1" applyBorder="1" applyAlignment="1">
      <alignment horizontal="left" vertical="center" wrapText="1"/>
    </xf>
    <xf numFmtId="0" fontId="20" fillId="2" borderId="0" xfId="7" applyFont="1" applyFill="1" applyAlignment="1">
      <alignment horizontal="left" vertical="center" wrapText="1"/>
    </xf>
    <xf numFmtId="0" fontId="20" fillId="2" borderId="57" xfId="7" applyFont="1" applyFill="1" applyBorder="1" applyAlignment="1">
      <alignment horizontal="left" vertical="center" wrapText="1"/>
    </xf>
    <xf numFmtId="0" fontId="20" fillId="2" borderId="26" xfId="7" applyFont="1" applyFill="1" applyBorder="1" applyAlignment="1">
      <alignment horizontal="left" vertical="center" wrapText="1"/>
    </xf>
    <xf numFmtId="0" fontId="20" fillId="2" borderId="25" xfId="7" applyFont="1" applyFill="1" applyBorder="1" applyAlignment="1">
      <alignment horizontal="left" vertical="center" wrapText="1"/>
    </xf>
    <xf numFmtId="0" fontId="20" fillId="2" borderId="56" xfId="7" applyFont="1" applyFill="1" applyBorder="1" applyAlignment="1">
      <alignment horizontal="left" vertical="center" wrapText="1"/>
    </xf>
    <xf numFmtId="0" fontId="20" fillId="2" borderId="23" xfId="7" applyFont="1" applyFill="1" applyBorder="1" applyAlignment="1">
      <alignment horizontal="center" vertical="center" wrapText="1" shrinkToFit="1"/>
    </xf>
    <xf numFmtId="0" fontId="20" fillId="2" borderId="34" xfId="7" applyFont="1" applyFill="1" applyBorder="1" applyAlignment="1">
      <alignment horizontal="center" vertical="center" wrapText="1" shrinkToFit="1"/>
    </xf>
    <xf numFmtId="0" fontId="20" fillId="2" borderId="25" xfId="7" applyFont="1" applyFill="1" applyBorder="1" applyAlignment="1">
      <alignment horizontal="center" vertical="center" wrapText="1" shrinkToFit="1"/>
    </xf>
    <xf numFmtId="0" fontId="20" fillId="2" borderId="56" xfId="7" applyFont="1" applyFill="1" applyBorder="1" applyAlignment="1">
      <alignment horizontal="center" vertical="center" wrapText="1" shrinkToFit="1"/>
    </xf>
    <xf numFmtId="0" fontId="20" fillId="2" borderId="46" xfId="7" applyFont="1" applyFill="1" applyBorder="1" applyAlignment="1">
      <alignment horizontal="left" vertical="center"/>
    </xf>
    <xf numFmtId="0" fontId="20" fillId="2" borderId="9" xfId="7" applyFont="1" applyFill="1" applyBorder="1" applyAlignment="1">
      <alignment horizontal="left" vertical="center"/>
    </xf>
    <xf numFmtId="0" fontId="20" fillId="2" borderId="22" xfId="7" applyFont="1" applyFill="1" applyBorder="1" applyAlignment="1">
      <alignment horizontal="center" vertical="center" wrapText="1"/>
    </xf>
    <xf numFmtId="0" fontId="20" fillId="2" borderId="23" xfId="7" applyFont="1" applyFill="1" applyBorder="1" applyAlignment="1">
      <alignment horizontal="center" vertical="center" wrapText="1"/>
    </xf>
    <xf numFmtId="0" fontId="20" fillId="2" borderId="34" xfId="7" applyFont="1" applyFill="1" applyBorder="1" applyAlignment="1">
      <alignment horizontal="center" vertical="center" wrapText="1"/>
    </xf>
    <xf numFmtId="0" fontId="20" fillId="2" borderId="24" xfId="7" applyFont="1" applyFill="1" applyBorder="1" applyAlignment="1">
      <alignment horizontal="center" vertical="center" wrapText="1"/>
    </xf>
    <xf numFmtId="0" fontId="20" fillId="2" borderId="0" xfId="7" applyFont="1" applyFill="1" applyAlignment="1">
      <alignment horizontal="center" vertical="center" wrapText="1"/>
    </xf>
    <xf numFmtId="0" fontId="20" fillId="2" borderId="57" xfId="7" applyFont="1" applyFill="1" applyBorder="1" applyAlignment="1">
      <alignment horizontal="center" vertical="center" wrapText="1"/>
    </xf>
    <xf numFmtId="0" fontId="20" fillId="2" borderId="26" xfId="7" applyFont="1" applyFill="1" applyBorder="1" applyAlignment="1">
      <alignment horizontal="center" vertical="center" wrapText="1"/>
    </xf>
    <xf numFmtId="0" fontId="20" fillId="2" borderId="25" xfId="7" applyFont="1" applyFill="1" applyBorder="1" applyAlignment="1">
      <alignment horizontal="center" vertical="center" wrapText="1"/>
    </xf>
    <xf numFmtId="0" fontId="20" fillId="2" borderId="56" xfId="7" applyFont="1" applyFill="1" applyBorder="1" applyAlignment="1">
      <alignment horizontal="center" vertical="center" wrapText="1"/>
    </xf>
    <xf numFmtId="0" fontId="24" fillId="2" borderId="22" xfId="7" applyFont="1" applyFill="1" applyBorder="1" applyAlignment="1">
      <alignment horizontal="center" vertical="center"/>
    </xf>
    <xf numFmtId="0" fontId="24" fillId="2" borderId="23" xfId="7" applyFont="1" applyFill="1" applyBorder="1" applyAlignment="1">
      <alignment horizontal="center" vertical="center"/>
    </xf>
    <xf numFmtId="0" fontId="24" fillId="2" borderId="26" xfId="7" applyFont="1" applyFill="1" applyBorder="1" applyAlignment="1">
      <alignment horizontal="center" vertical="center"/>
    </xf>
    <xf numFmtId="0" fontId="24" fillId="2" borderId="25" xfId="7" applyFont="1" applyFill="1" applyBorder="1" applyAlignment="1">
      <alignment horizontal="center" vertical="center"/>
    </xf>
    <xf numFmtId="0" fontId="20" fillId="2" borderId="23" xfId="7" applyFont="1" applyFill="1" applyBorder="1" applyAlignment="1">
      <alignment horizontal="center" vertical="center" shrinkToFit="1"/>
    </xf>
    <xf numFmtId="0" fontId="20" fillId="2" borderId="25" xfId="7" applyFont="1" applyFill="1" applyBorder="1" applyAlignment="1">
      <alignment horizontal="center" vertical="center" shrinkToFit="1"/>
    </xf>
    <xf numFmtId="0" fontId="20" fillId="2" borderId="34" xfId="7" applyFont="1" applyFill="1" applyBorder="1" applyAlignment="1">
      <alignment horizontal="center" vertical="center"/>
    </xf>
    <xf numFmtId="0" fontId="20" fillId="2" borderId="56" xfId="7" applyFont="1" applyFill="1" applyBorder="1" applyAlignment="1">
      <alignment horizontal="center" vertical="center"/>
    </xf>
    <xf numFmtId="0" fontId="24" fillId="2" borderId="22" xfId="7" applyFont="1" applyFill="1" applyBorder="1" applyAlignment="1">
      <alignment horizontal="center" vertical="center" wrapText="1"/>
    </xf>
    <xf numFmtId="177" fontId="20" fillId="2" borderId="23" xfId="7" applyNumberFormat="1" applyFont="1" applyFill="1" applyBorder="1" applyAlignment="1">
      <alignment horizontal="center" vertical="center" shrinkToFit="1"/>
    </xf>
    <xf numFmtId="177" fontId="20" fillId="2" borderId="34" xfId="7" applyNumberFormat="1" applyFont="1" applyFill="1" applyBorder="1" applyAlignment="1">
      <alignment horizontal="center" vertical="center" shrinkToFit="1"/>
    </xf>
    <xf numFmtId="177" fontId="20" fillId="2" borderId="25" xfId="7" applyNumberFormat="1" applyFont="1" applyFill="1" applyBorder="1" applyAlignment="1">
      <alignment horizontal="center" vertical="center" shrinkToFit="1"/>
    </xf>
    <xf numFmtId="177" fontId="20" fillId="2" borderId="56" xfId="7" applyNumberFormat="1" applyFont="1" applyFill="1" applyBorder="1" applyAlignment="1">
      <alignment horizontal="center" vertical="center" shrinkToFit="1"/>
    </xf>
    <xf numFmtId="0" fontId="24" fillId="2" borderId="23" xfId="7" applyFont="1" applyFill="1" applyBorder="1" applyAlignment="1">
      <alignment horizontal="center" vertical="center" wrapText="1"/>
    </xf>
    <xf numFmtId="0" fontId="24" fillId="2" borderId="26" xfId="7" applyFont="1" applyFill="1" applyBorder="1" applyAlignment="1">
      <alignment horizontal="center" vertical="center" wrapText="1"/>
    </xf>
    <xf numFmtId="0" fontId="24" fillId="2" borderId="25" xfId="7" applyFont="1" applyFill="1" applyBorder="1" applyAlignment="1">
      <alignment horizontal="center" vertical="center" wrapText="1"/>
    </xf>
    <xf numFmtId="0" fontId="20" fillId="2" borderId="17" xfId="7" applyFont="1" applyFill="1" applyBorder="1" applyAlignment="1" applyProtection="1">
      <alignment horizontal="center" vertical="center" wrapText="1"/>
      <protection locked="0"/>
    </xf>
    <xf numFmtId="0" fontId="1" fillId="0" borderId="16"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39"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cellXfs>
  <cellStyles count="8">
    <cellStyle name="標準" xfId="0" builtinId="0"/>
    <cellStyle name="標準 2" xfId="1" xr:uid="{00000000-0005-0000-0000-000001000000}"/>
    <cellStyle name="標準 2 3" xfId="3" xr:uid="{00000000-0005-0000-0000-000002000000}"/>
    <cellStyle name="標準 2 4" xfId="2" xr:uid="{00000000-0005-0000-0000-000003000000}"/>
    <cellStyle name="標準 2 4 2" xfId="6" xr:uid="{00000000-0005-0000-0000-000004000000}"/>
    <cellStyle name="標準 4 2" xfId="7" xr:uid="{00000000-0005-0000-0000-000005000000}"/>
    <cellStyle name="標準_04 H20保育事業向上支援費様式" xfId="4" xr:uid="{00000000-0005-0000-0000-000006000000}"/>
    <cellStyle name="標準_1000 H21民改費様式" xfId="5" xr:uid="{00000000-0005-0000-0000-000007000000}"/>
  </cellStyles>
  <dxfs count="2765">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theme="9" tint="0.79998168889431442"/>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1" tint="0.24994659260841701"/>
        </patternFill>
      </fill>
    </dxf>
    <dxf>
      <fill>
        <patternFill>
          <bgColor rgb="FFFFFF66"/>
        </patternFill>
      </fill>
    </dxf>
    <dxf>
      <font>
        <color auto="1"/>
      </font>
      <fill>
        <patternFill>
          <bgColor rgb="FFFFFF66"/>
        </patternFill>
      </fill>
    </dxf>
    <dxf>
      <fill>
        <patternFill>
          <bgColor theme="0" tint="-0.24994659260841701"/>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s>
  <tableStyles count="0" defaultTableStyle="TableStyleMedium2" defaultPivotStyle="PivotStyleLight16"/>
  <colors>
    <mruColors>
      <color rgb="FFFFFF66"/>
      <color rgb="FFFFDC6D"/>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twoCellAnchor>
    <xdr:from>
      <xdr:col>33</xdr:col>
      <xdr:colOff>247650</xdr:colOff>
      <xdr:row>0</xdr:row>
      <xdr:rowOff>47625</xdr:rowOff>
    </xdr:from>
    <xdr:to>
      <xdr:col>35</xdr:col>
      <xdr:colOff>142874</xdr:colOff>
      <xdr:row>2</xdr:row>
      <xdr:rowOff>152400</xdr:rowOff>
    </xdr:to>
    <xdr:sp macro="" textlink="">
      <xdr:nvSpPr>
        <xdr:cNvPr id="3" name="円/楕円 1">
          <a:extLst>
            <a:ext uri="{FF2B5EF4-FFF2-40B4-BE49-F238E27FC236}">
              <a16:creationId xmlns:a16="http://schemas.microsoft.com/office/drawing/2014/main" id="{00000000-0008-0000-0400-000003000000}"/>
            </a:ext>
          </a:extLst>
        </xdr:cNvPr>
        <xdr:cNvSpPr/>
      </xdr:nvSpPr>
      <xdr:spPr>
        <a:xfrm>
          <a:off x="6134100" y="47625"/>
          <a:ext cx="46672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36D2DEBE-8EE9-4BE6-8341-85FA709C1F4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266575CE-6152-4452-B17F-674E0A60C18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15EA073-58A6-4186-B680-2A1410066CF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184D207-A825-409F-8D7B-665175715DB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8393BB6-0137-48DC-AE3A-2D9F925A6E5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32ACF0F4-1879-4069-BEDB-3D6C661E5C8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FB4FCB9-2B43-465B-AE49-BAD43A4EE08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870AB36-7827-4192-B51F-AAF0247BB46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D58249E0-F261-4EEB-93A4-8CA66D4374C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9AFF0F56-AC1C-4A77-9B7D-46834BC0937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F3048D9-95F3-41BC-B9B2-19B5A477C84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7F107F7-6D71-43A9-B7DB-0CC4501EAF4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91D81B5F-15EF-4660-8E0B-645DF007945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BE261DA3-F298-4BC7-AEBE-CC1BD4F901F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EC6AA0FD-6257-4C3F-BB1C-52A489EFEA8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D9C0987E-A99D-45BF-B831-A889409CC9A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781FA5CD-E886-4F55-91AF-030C016504F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81F28723-11A4-4094-9451-07145AA2E44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3D57921D-FF5C-43E1-8D43-BE641F7CDD8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2D657C6-2AA2-401E-A3A3-AE716E1163A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A13C52AA-741C-4822-A220-72B8F493BFA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A39C4484-B50A-4F7F-9D10-ADFFA03E490E}"/>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7853B60F-943D-4D4A-9340-973FF5B4C0B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ED5AD538-1D9C-4D51-8070-FE6B4BE7FDF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7693670-9509-47F9-A4CF-52D58A857DA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DFFA03ED-DDC8-424E-AE87-5F13E275B7C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DB05BC7-D79D-4FF0-86D1-78916CD00F8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4A3E314-1D70-4091-B855-A4FD615F614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9FAED28-CEDB-4DE6-9313-116626DC3851}"/>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309C3781-A6FF-4FFC-B689-C7B257599AB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3049C0AE-AC36-4BB6-8543-F128DAD8198C}"/>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8B4E11B5-BF16-4512-9FD4-9C5EB7CCEFE4}"/>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94DA9BD7-D88F-476B-B36C-6A11DECCDBD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BBC9FDD5-E03B-435A-962D-CCFEFFC973F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6ADB8B0-6586-4E15-84AB-DBFF9E5BF33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3463E84-6B7D-408E-9F6C-B4F888815BF5}"/>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5E576A97-B363-4EEC-B29A-4D4ACF51C7B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CAFB350E-5118-4F16-AC9A-D6B2274FC39A}"/>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93528569-6805-467B-AA83-7E4497C0628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CDB1264-CE20-4D19-9B58-1A212E49942D}"/>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644B258-4164-4A39-A940-DEFAA0A10733}"/>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19BD46E5-4ACA-4FB6-8652-666154769FD0}"/>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A2AE1D4A-45E8-4600-897A-66AC376C622B}"/>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A9C35BDF-FCC2-4921-8727-A0F371B905C7}"/>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B5FBAC77-BD26-4EAE-B66D-9BBCA5875746}"/>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48</xdr:row>
          <xdr:rowOff>123825</xdr:rowOff>
        </xdr:from>
        <xdr:to>
          <xdr:col>7</xdr:col>
          <xdr:colOff>0</xdr:colOff>
          <xdr:row>50</xdr:row>
          <xdr:rowOff>66675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38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114300</xdr:rowOff>
        </xdr:from>
        <xdr:to>
          <xdr:col>7</xdr:col>
          <xdr:colOff>0</xdr:colOff>
          <xdr:row>51</xdr:row>
          <xdr:rowOff>76200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38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104775</xdr:rowOff>
        </xdr:from>
        <xdr:to>
          <xdr:col>7</xdr:col>
          <xdr:colOff>0</xdr:colOff>
          <xdr:row>52</xdr:row>
          <xdr:rowOff>66675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38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34DA83F-38A3-4721-9C87-FA5FCFDAC2BF}"/>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4D714454-68DE-44BE-86A5-CFA7C7FE7D59}"/>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FA87D9D3-89C9-4501-8633-B42F69D892A8}"/>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CE3AAA23-8505-4A6E-96F8-E79D13D022C2}"/>
            </a:ext>
          </a:extLst>
        </xdr:cNvPr>
        <xdr:cNvSpPr>
          <a:spLocks noChangeArrowheads="1"/>
        </xdr:cNvSpPr>
      </xdr:nvSpPr>
      <xdr:spPr bwMode="auto">
        <a:xfrm>
          <a:off x="8220075" y="342900"/>
          <a:ext cx="428625"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5.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6.bin"/><Relationship Id="rId4" Type="http://schemas.openxmlformats.org/officeDocument/2006/relationships/comments" Target="../comments3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7.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8.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9.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40.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41.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42.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3.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4.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5.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6.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7.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8.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9.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50.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51.bin"/><Relationship Id="rId4" Type="http://schemas.openxmlformats.org/officeDocument/2006/relationships/comments" Target="../comments4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52.bin"/><Relationship Id="rId4" Type="http://schemas.openxmlformats.org/officeDocument/2006/relationships/comments" Target="../comments47.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3.bin"/><Relationship Id="rId4" Type="http://schemas.openxmlformats.org/officeDocument/2006/relationships/comments" Target="../comments48.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4.bin"/><Relationship Id="rId4" Type="http://schemas.openxmlformats.org/officeDocument/2006/relationships/comments" Target="../comments4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5.bin"/><Relationship Id="rId4" Type="http://schemas.openxmlformats.org/officeDocument/2006/relationships/comments" Target="../comments50.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P76"/>
  <sheetViews>
    <sheetView showZeros="0" topLeftCell="H1" zoomScale="85" zoomScaleNormal="85" workbookViewId="0">
      <selection activeCell="O3" sqref="O3"/>
    </sheetView>
  </sheetViews>
  <sheetFormatPr defaultRowHeight="18.75"/>
  <cols>
    <col min="2" max="2" width="15.625" customWidth="1"/>
    <col min="3" max="3" width="13.75" style="17" customWidth="1"/>
    <col min="4" max="4" width="12.375" style="1" customWidth="1"/>
    <col min="5" max="10" width="9" style="2"/>
    <col min="11" max="11" width="15.25" style="2" customWidth="1"/>
    <col min="12" max="12" width="13.75" style="18" customWidth="1"/>
    <col min="13" max="14" width="16.375" customWidth="1"/>
    <col min="15" max="16" width="19.75" customWidth="1"/>
  </cols>
  <sheetData>
    <row r="1" spans="1:16" s="2" customFormat="1" ht="19.5" thickBot="1">
      <c r="A1" s="5"/>
      <c r="B1" s="5" t="s">
        <v>31</v>
      </c>
      <c r="C1" s="16" t="s">
        <v>32</v>
      </c>
      <c r="D1" s="6" t="s">
        <v>33</v>
      </c>
      <c r="E1" s="5" t="s">
        <v>158</v>
      </c>
      <c r="F1" s="5" t="s">
        <v>159</v>
      </c>
      <c r="G1" s="5" t="s">
        <v>160</v>
      </c>
      <c r="H1" s="5" t="s">
        <v>161</v>
      </c>
      <c r="I1" s="5" t="s">
        <v>162</v>
      </c>
      <c r="J1" s="5" t="s">
        <v>163</v>
      </c>
      <c r="K1" s="5" t="s">
        <v>177</v>
      </c>
      <c r="L1" s="16" t="s">
        <v>178</v>
      </c>
      <c r="M1" s="5" t="s">
        <v>221</v>
      </c>
      <c r="N1" s="19" t="s">
        <v>37</v>
      </c>
      <c r="O1" s="209" t="s">
        <v>28</v>
      </c>
      <c r="P1" s="215" t="e">
        <f>②第１号様式の１!AF6</f>
        <v>#N/A</v>
      </c>
    </row>
    <row r="2" spans="1:16" ht="19.5" thickBot="1">
      <c r="A2" s="3">
        <v>1</v>
      </c>
      <c r="B2" s="3" t="str">
        <f>IF(②第１号様式の１!$C28="","",②第１号様式の１!$C28)</f>
        <v/>
      </c>
      <c r="C2" s="15" t="str">
        <f>IF(②第１号様式の１!$C28="","",②第１号様式の１!$J28)</f>
        <v/>
      </c>
      <c r="D2" s="7" t="str">
        <f>IF(②第１号様式の１!$C28="","",②第１号様式の１!$P28)</f>
        <v/>
      </c>
      <c r="E2" s="5" t="str">
        <f>IF(②第１号様式の１!$C28="","",②第１号様式の１!$U28)</f>
        <v/>
      </c>
      <c r="F2" s="5" t="str">
        <f>IF(②第１号様式の１!$C28="","",②第１号様式の１!$X28)</f>
        <v/>
      </c>
      <c r="G2" s="5" t="str">
        <f>IF(②第１号様式の１!$C28="","",②第１号様式の１!$AA28)</f>
        <v/>
      </c>
      <c r="H2" s="5" t="str">
        <f>IF(②第１号様式の１!$C28="","",②第１号様式の１!$AD28)</f>
        <v/>
      </c>
      <c r="I2" s="5" t="str">
        <f>IF(②第１号様式の１!$C28="","",②第１号様式の１!$AG28)</f>
        <v/>
      </c>
      <c r="J2" s="5" t="str">
        <f>IF(②第１号様式の１!$C28="","",②第１号様式の１!$AJ28)</f>
        <v/>
      </c>
      <c r="K2" s="5" t="str">
        <f>IF($B2&lt;&gt;"",IF(INDEX(①職員名簿!G$11:G$110,MATCH(ROW()-1,①職員名簿!AB$11:AB$110,0))&lt;&gt;"",INDEX(①職員名簿!B$11:B$110,MATCH(ROW()-1,①職員名簿!AB$11:AB$110,0)),""),"")</f>
        <v/>
      </c>
      <c r="L2" s="16" t="str">
        <f>IF($B2&lt;&gt;"",IF(INDEX(①職員名簿!H$11:H$110,MATCH(ROW()-1,①職員名簿!AB$11:AB$110,0))&lt;&gt;"",INDEX(①職員名簿!C$11:C$110,MATCH(ROW()-1,①職員名簿!AB$11:AB$110,0)),""),"")</f>
        <v/>
      </c>
      <c r="M2" s="3" t="str">
        <f>IF(②第１号様式の１!AM28="","",②第１号様式の１!AM28)</f>
        <v/>
      </c>
      <c r="N2" s="20" t="str">
        <f>IF(②第１号様式の１!AN28="","",②第１号様式の１!AN28)</f>
        <v/>
      </c>
      <c r="O2" s="210" t="s">
        <v>307</v>
      </c>
      <c r="P2" s="216" t="e">
        <f>②第１号様式の１!AC7</f>
        <v>#N/A</v>
      </c>
    </row>
    <row r="3" spans="1:16" ht="19.5" thickBot="1">
      <c r="A3" s="3">
        <v>2</v>
      </c>
      <c r="B3" s="3" t="str">
        <f>IF(②第１号様式の１!$C29="","",②第１号様式の１!$C29)</f>
        <v/>
      </c>
      <c r="C3" s="15" t="str">
        <f>IF(②第１号様式の１!$C29="","",②第１号様式の１!$J29)</f>
        <v/>
      </c>
      <c r="D3" s="7" t="str">
        <f>IF(②第１号様式の１!$C29="","",②第１号様式の１!$P29)</f>
        <v/>
      </c>
      <c r="E3" s="5" t="str">
        <f>IF(②第１号様式の１!$C29="","",②第１号様式の１!$U29)</f>
        <v/>
      </c>
      <c r="F3" s="5" t="str">
        <f>IF(②第１号様式の１!$C29="","",②第１号様式の１!$X29)</f>
        <v/>
      </c>
      <c r="G3" s="5" t="str">
        <f>IF(②第１号様式の１!$C29="","",②第１号様式の１!$AA29)</f>
        <v/>
      </c>
      <c r="H3" s="5" t="str">
        <f>IF(②第１号様式の１!$C29="","",②第１号様式の１!$AD29)</f>
        <v/>
      </c>
      <c r="I3" s="5" t="str">
        <f>IF(②第１号様式の１!$C29="","",②第１号様式の１!$AG29)</f>
        <v/>
      </c>
      <c r="J3" s="5" t="str">
        <f>IF(②第１号様式の１!$C29="","",②第１号様式の１!$AJ29)</f>
        <v/>
      </c>
      <c r="K3" s="5" t="str">
        <f>IF($B3&lt;&gt;"",IF(INDEX(①職員名簿!G$11:G$110,MATCH(ROW()-1,①職員名簿!AB$11:AB$110,0))&lt;&gt;"",INDEX(①職員名簿!B$11:B$110,MATCH(ROW()-1,①職員名簿!AB$11:AB$110,0)),""),"")</f>
        <v/>
      </c>
      <c r="L3" s="16" t="str">
        <f>IF($B3&lt;&gt;"",IF(INDEX(①職員名簿!H$11:H$110,MATCH(ROW()-1,①職員名簿!AB$11:AB$110,0))&lt;&gt;"",INDEX(①職員名簿!C$11:C$110,MATCH(ROW()-1,①職員名簿!AB$11:AB$110,0)),""),"")</f>
        <v/>
      </c>
      <c r="M3" s="3" t="str">
        <f>IF(②第１号様式の１!AM29="","",②第１号様式の１!AM29)</f>
        <v/>
      </c>
      <c r="N3" s="20" t="str">
        <f>IF(②第１号様式の１!AN29="","",②第１号様式の１!AN29)</f>
        <v/>
      </c>
      <c r="O3" s="209" t="s">
        <v>3</v>
      </c>
      <c r="P3" s="217" t="str">
        <f>②第１号様式の１!AC8</f>
        <v/>
      </c>
    </row>
    <row r="4" spans="1:16" ht="19.5" thickBot="1">
      <c r="A4" s="3">
        <v>3</v>
      </c>
      <c r="B4" s="3" t="str">
        <f>IF(②第１号様式の１!$C30="","",②第１号様式の１!$C30)</f>
        <v/>
      </c>
      <c r="C4" s="15" t="str">
        <f>IF(②第１号様式の１!$C30="","",②第１号様式の１!$J30)</f>
        <v/>
      </c>
      <c r="D4" s="7" t="str">
        <f>IF(②第１号様式の１!$C30="","",②第１号様式の１!$P30)</f>
        <v/>
      </c>
      <c r="E4" s="5" t="str">
        <f>IF(②第１号様式の１!$C30="","",②第１号様式の１!$U30)</f>
        <v/>
      </c>
      <c r="F4" s="5" t="str">
        <f>IF(②第１号様式の１!$C30="","",②第１号様式の１!$X30)</f>
        <v/>
      </c>
      <c r="G4" s="5" t="str">
        <f>IF(②第１号様式の１!$C30="","",②第１号様式の１!$AA30)</f>
        <v/>
      </c>
      <c r="H4" s="5" t="str">
        <f>IF(②第１号様式の１!$C30="","",②第１号様式の１!$AD30)</f>
        <v/>
      </c>
      <c r="I4" s="5" t="str">
        <f>IF(②第１号様式の１!$C30="","",②第１号様式の１!$AG30)</f>
        <v/>
      </c>
      <c r="J4" s="5" t="str">
        <f>IF(②第１号様式の１!$C30="","",②第１号様式の１!$AJ30)</f>
        <v/>
      </c>
      <c r="K4" s="5" t="str">
        <f>IF($B4&lt;&gt;"",IF(INDEX(①職員名簿!G$11:G$110,MATCH(ROW()-1,①職員名簿!AB$11:AB$110,0))&lt;&gt;"",INDEX(①職員名簿!B$11:B$110,MATCH(ROW()-1,①職員名簿!AB$11:AB$110,0)),""),"")</f>
        <v/>
      </c>
      <c r="L4" s="16" t="str">
        <f>IF($B4&lt;&gt;"",IF(INDEX(①職員名簿!H$11:H$110,MATCH(ROW()-1,①職員名簿!AB$11:AB$110,0))&lt;&gt;"",INDEX(①職員名簿!C$11:C$110,MATCH(ROW()-1,①職員名簿!AB$11:AB$110,0)),""),"")</f>
        <v/>
      </c>
      <c r="M4" s="3" t="str">
        <f>IF(②第１号様式の１!AM30="","",②第１号様式の１!AM30)</f>
        <v/>
      </c>
      <c r="N4" s="3" t="str">
        <f>IF(②第１号様式の１!AN30="","",②第１号様式の１!AN30)</f>
        <v/>
      </c>
      <c r="O4" s="210" t="s">
        <v>5</v>
      </c>
      <c r="P4" s="218" t="e">
        <f>②第１号様式の１!AC9</f>
        <v>#N/A</v>
      </c>
    </row>
    <row r="5" spans="1:16" ht="19.5" customHeight="1" thickBot="1">
      <c r="A5" s="3">
        <v>4</v>
      </c>
      <c r="B5" s="3" t="str">
        <f>IF(②第１号様式の１!$C31="","",②第１号様式の１!$C31)</f>
        <v/>
      </c>
      <c r="C5" s="15" t="str">
        <f>IF(②第１号様式の１!$C31="","",②第１号様式の１!$J31)</f>
        <v/>
      </c>
      <c r="D5" s="7" t="str">
        <f>IF(②第１号様式の１!$C31="","",②第１号様式の１!$P31)</f>
        <v/>
      </c>
      <c r="E5" s="5" t="str">
        <f>IF(②第１号様式の１!$C31="","",②第１号様式の１!$U31)</f>
        <v/>
      </c>
      <c r="F5" s="5" t="str">
        <f>IF(②第１号様式の１!$C31="","",②第１号様式の１!$X31)</f>
        <v/>
      </c>
      <c r="G5" s="5" t="str">
        <f>IF(②第１号様式の１!$C31="","",②第１号様式の１!$AA31)</f>
        <v/>
      </c>
      <c r="H5" s="5" t="str">
        <f>IF(②第１号様式の１!$C31="","",②第１号様式の１!$AD31)</f>
        <v/>
      </c>
      <c r="I5" s="5" t="str">
        <f>IF(②第１号様式の１!$C31="","",②第１号様式の１!$AG31)</f>
        <v/>
      </c>
      <c r="J5" s="5" t="str">
        <f>IF(②第１号様式の１!$C31="","",②第１号様式の１!$AJ31)</f>
        <v/>
      </c>
      <c r="K5" s="5" t="str">
        <f>IF($B5&lt;&gt;"",IF(INDEX(①職員名簿!G$11:G$110,MATCH(ROW()-1,①職員名簿!AB$11:AB$110,0))&lt;&gt;"",INDEX(①職員名簿!B$11:B$110,MATCH(ROW()-1,①職員名簿!AB$11:AB$110,0)),""),"")</f>
        <v/>
      </c>
      <c r="L5" s="16" t="str">
        <f>IF($B5&lt;&gt;"",IF(INDEX(①職員名簿!H$11:H$110,MATCH(ROW()-1,①職員名簿!AB$11:AB$110,0))&lt;&gt;"",INDEX(①職員名簿!C$11:C$110,MATCH(ROW()-1,①職員名簿!AB$11:AB$110,0)),""),"")</f>
        <v/>
      </c>
      <c r="M5" s="3" t="str">
        <f>IF(②第１号様式の１!AM31="","",②第１号様式の１!AM31)</f>
        <v/>
      </c>
      <c r="N5" s="20" t="str">
        <f>IF(②第１号様式の１!AN31="","",②第１号様式の１!AN31)</f>
        <v/>
      </c>
      <c r="O5" s="209" t="s">
        <v>175</v>
      </c>
      <c r="P5" s="219">
        <f>①職員名簿!C6</f>
        <v>0</v>
      </c>
    </row>
    <row r="6" spans="1:16" ht="19.5" thickBot="1">
      <c r="A6" s="3">
        <v>5</v>
      </c>
      <c r="B6" s="3" t="str">
        <f>IF(②第１号様式の１!$C32="","",②第１号様式の１!$C32)</f>
        <v/>
      </c>
      <c r="C6" s="15" t="str">
        <f>IF(②第１号様式の１!$C32="","",②第１号様式の１!$J32)</f>
        <v/>
      </c>
      <c r="D6" s="7" t="str">
        <f>IF(②第１号様式の１!$C32="","",②第１号様式の１!$P32)</f>
        <v/>
      </c>
      <c r="E6" s="5" t="str">
        <f>IF(②第１号様式の１!$C32="","",②第１号様式の１!$U32)</f>
        <v/>
      </c>
      <c r="F6" s="5" t="str">
        <f>IF(②第１号様式の１!$C32="","",②第１号様式の１!$X32)</f>
        <v/>
      </c>
      <c r="G6" s="5" t="str">
        <f>IF(②第１号様式の１!$C32="","",②第１号様式の１!$AA32)</f>
        <v/>
      </c>
      <c r="H6" s="5" t="str">
        <f>IF(②第１号様式の１!$C32="","",②第１号様式の１!$AD32)</f>
        <v/>
      </c>
      <c r="I6" s="5" t="str">
        <f>IF(②第１号様式の１!$C32="","",②第１号様式の１!$AG32)</f>
        <v/>
      </c>
      <c r="J6" s="5" t="str">
        <f>IF(②第１号様式の１!$C32="","",②第１号様式の１!$AJ32)</f>
        <v/>
      </c>
      <c r="K6" s="5" t="str">
        <f>IF($B6&lt;&gt;"",IF(INDEX(①職員名簿!G$11:G$110,MATCH(ROW()-1,①職員名簿!AB$11:AB$110,0))&lt;&gt;"",INDEX(①職員名簿!B$11:B$110,MATCH(ROW()-1,①職員名簿!AB$11:AB$110,0)),""),"")</f>
        <v/>
      </c>
      <c r="L6" s="16" t="str">
        <f>IF($B6&lt;&gt;"",IF(INDEX(①職員名簿!H$11:H$110,MATCH(ROW()-1,①職員名簿!AB$11:AB$110,0))&lt;&gt;"",INDEX(①職員名簿!C$11:C$110,MATCH(ROW()-1,①職員名簿!AB$11:AB$110,0)),""),"")</f>
        <v/>
      </c>
      <c r="M6" s="3" t="str">
        <f>IF(②第１号様式の１!AM32="","",②第１号様式の１!AM32)</f>
        <v/>
      </c>
      <c r="N6" s="20" t="str">
        <f>IF(②第１号様式の１!AN32="","",②第１号様式の１!AN32)</f>
        <v/>
      </c>
      <c r="O6" s="209" t="s">
        <v>176</v>
      </c>
      <c r="P6" s="218">
        <f>①職員名簿!C7</f>
        <v>0</v>
      </c>
    </row>
    <row r="7" spans="1:16" ht="19.5" thickBot="1">
      <c r="A7" s="3">
        <v>6</v>
      </c>
      <c r="B7" s="3" t="str">
        <f>IF(②第１号様式の１!$C33="","",②第１号様式の１!$C33)</f>
        <v/>
      </c>
      <c r="C7" s="15" t="str">
        <f>IF(②第１号様式の１!$C33="","",②第１号様式の１!$J33)</f>
        <v/>
      </c>
      <c r="D7" s="7" t="str">
        <f>IF(②第１号様式の１!$C33="","",②第１号様式の１!$P33)</f>
        <v/>
      </c>
      <c r="E7" s="5" t="str">
        <f>IF(②第１号様式の１!$C33="","",②第１号様式の１!$U33)</f>
        <v/>
      </c>
      <c r="F7" s="5" t="str">
        <f>IF(②第１号様式の１!$C33="","",②第１号様式の１!$X33)</f>
        <v/>
      </c>
      <c r="G7" s="5" t="str">
        <f>IF(②第１号様式の１!$C33="","",②第１号様式の１!$AA33)</f>
        <v/>
      </c>
      <c r="H7" s="5" t="str">
        <f>IF(②第１号様式の１!$C33="","",②第１号様式の１!$AD33)</f>
        <v/>
      </c>
      <c r="I7" s="5" t="str">
        <f>IF(②第１号様式の１!$C33="","",②第１号様式の１!$AG33)</f>
        <v/>
      </c>
      <c r="J7" s="5" t="str">
        <f>IF(②第１号様式の１!$C33="","",②第１号様式の１!$AJ33)</f>
        <v/>
      </c>
      <c r="K7" s="5" t="str">
        <f>IF($B7&lt;&gt;"",IF(INDEX(①職員名簿!G$11:G$110,MATCH(ROW()-1,①職員名簿!AB$11:AB$110,0))&lt;&gt;"",INDEX(①職員名簿!B$11:B$110,MATCH(ROW()-1,①職員名簿!AB$11:AB$110,0)),""),"")</f>
        <v/>
      </c>
      <c r="L7" s="16" t="str">
        <f>IF($B7&lt;&gt;"",IF(INDEX(①職員名簿!H$11:H$110,MATCH(ROW()-1,①職員名簿!AB$11:AB$110,0))&lt;&gt;"",INDEX(①職員名簿!C$11:C$110,MATCH(ROW()-1,①職員名簿!AB$11:AB$110,0)),""),"")</f>
        <v/>
      </c>
      <c r="M7" s="3" t="str">
        <f>IF(②第１号様式の１!AM33="","",②第１号様式の１!AM33)</f>
        <v/>
      </c>
      <c r="N7" s="20" t="str">
        <f>IF(②第１号様式の１!AN33="","",②第１号様式の１!AN33)</f>
        <v/>
      </c>
      <c r="O7" s="210" t="s">
        <v>303</v>
      </c>
      <c r="P7" s="219">
        <f>①職員名簿!C8</f>
        <v>0</v>
      </c>
    </row>
    <row r="8" spans="1:16" ht="19.5" thickBot="1">
      <c r="A8" s="3">
        <v>7</v>
      </c>
      <c r="B8" s="3" t="str">
        <f>IF(②第１号様式の１!$C34="","",②第１号様式の１!$C34)</f>
        <v/>
      </c>
      <c r="C8" s="15" t="str">
        <f>IF(②第１号様式の１!$C34="","",②第１号様式の１!$J34)</f>
        <v/>
      </c>
      <c r="D8" s="7" t="str">
        <f>IF(②第１号様式の１!$C34="","",②第１号様式の１!$P34)</f>
        <v/>
      </c>
      <c r="E8" s="5" t="str">
        <f>IF(②第１号様式の１!$C34="","",②第１号様式の１!$U34)</f>
        <v/>
      </c>
      <c r="F8" s="5" t="str">
        <f>IF(②第１号様式の１!$C34="","",②第１号様式の１!$X34)</f>
        <v/>
      </c>
      <c r="G8" s="5" t="str">
        <f>IF(②第１号様式の１!$C34="","",②第１号様式の１!$AA34)</f>
        <v/>
      </c>
      <c r="H8" s="5" t="str">
        <f>IF(②第１号様式の１!$C34="","",②第１号様式の１!$AD34)</f>
        <v/>
      </c>
      <c r="I8" s="5" t="str">
        <f>IF(②第１号様式の１!$C34="","",②第１号様式の１!$AG34)</f>
        <v/>
      </c>
      <c r="J8" s="5" t="str">
        <f>IF(②第１号様式の１!$C34="","",②第１号様式の１!$AJ34)</f>
        <v/>
      </c>
      <c r="K8" s="5" t="str">
        <f>IF($B8&lt;&gt;"",IF(INDEX(①職員名簿!G$11:G$110,MATCH(ROW()-1,①職員名簿!AB$11:AB$110,0))&lt;&gt;"",INDEX(①職員名簿!B$11:B$110,MATCH(ROW()-1,①職員名簿!AB$11:AB$110,0)),""),"")</f>
        <v/>
      </c>
      <c r="L8" s="16" t="str">
        <f>IF($B8&lt;&gt;"",IF(INDEX(①職員名簿!H$11:H$110,MATCH(ROW()-1,①職員名簿!AB$11:AB$110,0))&lt;&gt;"",INDEX(①職員名簿!C$11:C$110,MATCH(ROW()-1,①職員名簿!AB$11:AB$110,0)),""),"")</f>
        <v/>
      </c>
      <c r="M8" s="3" t="str">
        <f>IF(②第１号様式の１!AM34="","",②第１号様式の１!AM34)</f>
        <v/>
      </c>
      <c r="N8" s="20" t="str">
        <f>IF(②第１号様式の１!AN34="","",②第１号様式の１!AN34)</f>
        <v/>
      </c>
      <c r="O8" s="211" t="s">
        <v>304</v>
      </c>
      <c r="P8" s="220">
        <f>①職員名簿!D8</f>
        <v>0</v>
      </c>
    </row>
    <row r="9" spans="1:16" ht="19.5" thickBot="1">
      <c r="A9" s="3">
        <v>8</v>
      </c>
      <c r="B9" s="3" t="str">
        <f>IF(②第１号様式の１!$C35="","",②第１号様式の１!$C35)</f>
        <v/>
      </c>
      <c r="C9" s="15" t="str">
        <f>IF(②第１号様式の１!$C35="","",②第１号様式の１!$J35)</f>
        <v/>
      </c>
      <c r="D9" s="7" t="str">
        <f>IF(②第１号様式の１!$C35="","",②第１号様式の１!$P35)</f>
        <v/>
      </c>
      <c r="E9" s="5" t="str">
        <f>IF(②第１号様式の１!$C35="","",②第１号様式の１!$U35)</f>
        <v/>
      </c>
      <c r="F9" s="5" t="str">
        <f>IF(②第１号様式の１!$C35="","",②第１号様式の１!$X35)</f>
        <v/>
      </c>
      <c r="G9" s="5" t="str">
        <f>IF(②第１号様式の１!$C35="","",②第１号様式の１!$AA35)</f>
        <v/>
      </c>
      <c r="H9" s="5" t="str">
        <f>IF(②第１号様式の１!$C35="","",②第１号様式の１!$AD35)</f>
        <v/>
      </c>
      <c r="I9" s="5" t="str">
        <f>IF(②第１号様式の１!$C35="","",②第１号様式の１!$AG35)</f>
        <v/>
      </c>
      <c r="J9" s="5" t="str">
        <f>IF(②第１号様式の１!$C35="","",②第１号様式の１!$AJ35)</f>
        <v/>
      </c>
      <c r="K9" s="5" t="str">
        <f>IF($B9&lt;&gt;"",IF(INDEX(①職員名簿!G$11:G$110,MATCH(ROW()-1,①職員名簿!AB$11:AB$110,0))&lt;&gt;"",INDEX(①職員名簿!B$11:B$110,MATCH(ROW()-1,①職員名簿!AB$11:AB$110,0)),""),"")</f>
        <v/>
      </c>
      <c r="L9" s="16" t="str">
        <f>IF($B9&lt;&gt;"",IF(INDEX(①職員名簿!H$11:H$110,MATCH(ROW()-1,①職員名簿!AB$11:AB$110,0))&lt;&gt;"",INDEX(①職員名簿!C$11:C$110,MATCH(ROW()-1,①職員名簿!AB$11:AB$110,0)),""),"")</f>
        <v/>
      </c>
      <c r="M9" s="3" t="str">
        <f>IF(②第１号様式の１!AM35="","",②第１号様式の１!AM35)</f>
        <v/>
      </c>
      <c r="N9" s="20" t="str">
        <f>IF(②第１号様式の１!AN35="","",②第１号様式の１!AN35)</f>
        <v/>
      </c>
      <c r="O9" s="212" t="s">
        <v>238</v>
      </c>
      <c r="P9" s="218" t="str">
        <f>①職員名簿!H1</f>
        <v>適</v>
      </c>
    </row>
    <row r="10" spans="1:16" ht="19.5" thickBot="1">
      <c r="A10" s="3">
        <v>9</v>
      </c>
      <c r="B10" s="3" t="str">
        <f>IF(②第１号様式の１!$C36="","",②第１号様式の１!$C36)</f>
        <v/>
      </c>
      <c r="C10" s="15" t="str">
        <f>IF(②第１号様式の１!$C36="","",②第１号様式の１!$J36)</f>
        <v/>
      </c>
      <c r="D10" s="7" t="str">
        <f>IF(②第１号様式の１!$C36="","",②第１号様式の１!$P36)</f>
        <v/>
      </c>
      <c r="E10" s="5" t="str">
        <f>IF(②第１号様式の１!$C36="","",②第１号様式の１!$U36)</f>
        <v/>
      </c>
      <c r="F10" s="5" t="str">
        <f>IF(②第１号様式の１!$C36="","",②第１号様式の１!$X36)</f>
        <v/>
      </c>
      <c r="G10" s="5" t="str">
        <f>IF(②第１号様式の１!$C36="","",②第１号様式の１!$AA36)</f>
        <v/>
      </c>
      <c r="H10" s="5" t="str">
        <f>IF(②第１号様式の１!$C36="","",②第１号様式の１!$AD36)</f>
        <v/>
      </c>
      <c r="I10" s="5" t="str">
        <f>IF(②第１号様式の１!$C36="","",②第１号様式の１!$AG36)</f>
        <v/>
      </c>
      <c r="J10" s="5" t="str">
        <f>IF(②第１号様式の１!$C36="","",②第１号様式の１!$AJ36)</f>
        <v/>
      </c>
      <c r="K10" s="5" t="str">
        <f>IF($B10&lt;&gt;"",IF(INDEX(①職員名簿!G$11:G$110,MATCH(ROW()-1,①職員名簿!AB$11:AB$110,0))&lt;&gt;"",INDEX(①職員名簿!B$11:B$110,MATCH(ROW()-1,①職員名簿!AB$11:AB$110,0)),""),"")</f>
        <v/>
      </c>
      <c r="L10" s="16" t="str">
        <f>IF($B10&lt;&gt;"",IF(INDEX(①職員名簿!H$11:H$110,MATCH(ROW()-1,①職員名簿!AB$11:AB$110,0))&lt;&gt;"",INDEX(①職員名簿!C$11:C$110,MATCH(ROW()-1,①職員名簿!AB$11:AB$110,0)),""),"")</f>
        <v/>
      </c>
      <c r="M10" s="3" t="str">
        <f>IF(②第１号様式の１!AM36="","",②第１号様式の１!AM36)</f>
        <v/>
      </c>
      <c r="N10" s="3" t="str">
        <f>IF(②第１号様式の１!AN36="","",②第１号様式の１!AN36)</f>
        <v/>
      </c>
      <c r="O10" s="213" t="s">
        <v>30</v>
      </c>
      <c r="P10" s="218" t="str">
        <f>①職員名簿!H2</f>
        <v>適</v>
      </c>
    </row>
    <row r="11" spans="1:16" ht="19.5" thickBot="1">
      <c r="A11" s="3">
        <v>10</v>
      </c>
      <c r="B11" s="3" t="str">
        <f>IF(②第１号様式の１!$C37="","",②第１号様式の１!$C37)</f>
        <v/>
      </c>
      <c r="C11" s="15" t="str">
        <f>IF(②第１号様式の１!$C37="","",②第１号様式の１!$J37)</f>
        <v/>
      </c>
      <c r="D11" s="7" t="str">
        <f>IF(②第１号様式の１!$C37="","",②第１号様式の１!$P37)</f>
        <v/>
      </c>
      <c r="E11" s="5" t="str">
        <f>IF(②第１号様式の１!$C37="","",②第１号様式の１!$U37)</f>
        <v/>
      </c>
      <c r="F11" s="5" t="str">
        <f>IF(②第１号様式の１!$C37="","",②第１号様式の１!$X37)</f>
        <v/>
      </c>
      <c r="G11" s="5" t="str">
        <f>IF(②第１号様式の１!$C37="","",②第１号様式の１!$AA37)</f>
        <v/>
      </c>
      <c r="H11" s="5" t="str">
        <f>IF(②第１号様式の１!$C37="","",②第１号様式の１!$AD37)</f>
        <v/>
      </c>
      <c r="I11" s="5" t="str">
        <f>IF(②第１号様式の１!$C37="","",②第１号様式の１!$AG37)</f>
        <v/>
      </c>
      <c r="J11" s="5" t="str">
        <f>IF(②第１号様式の１!$C37="","",②第１号様式の１!$AJ37)</f>
        <v/>
      </c>
      <c r="K11" s="5" t="str">
        <f>IF($B11&lt;&gt;"",IF(INDEX(①職員名簿!G$11:G$110,MATCH(ROW()-1,①職員名簿!AB$11:AB$110,0))&lt;&gt;"",INDEX(①職員名簿!B$11:B$110,MATCH(ROW()-1,①職員名簿!AB$11:AB$110,0)),""),"")</f>
        <v/>
      </c>
      <c r="L11" s="16" t="str">
        <f>IF($B11&lt;&gt;"",IF(INDEX(①職員名簿!H$11:H$110,MATCH(ROW()-1,①職員名簿!AB$11:AB$110,0))&lt;&gt;"",INDEX(①職員名簿!C$11:C$110,MATCH(ROW()-1,①職員名簿!AB$11:AB$110,0)),""),"")</f>
        <v/>
      </c>
      <c r="M11" s="3" t="str">
        <f>IF(②第１号様式の１!AM37="","",②第１号様式の１!AM37)</f>
        <v/>
      </c>
      <c r="N11" s="3" t="str">
        <f>IF(②第１号様式の１!AN37="","",②第１号様式の１!AN37)</f>
        <v/>
      </c>
      <c r="O11" s="211" t="s">
        <v>305</v>
      </c>
      <c r="P11" s="221" t="str">
        <f>①職員名簿!I2</f>
        <v>選択してください</v>
      </c>
    </row>
    <row r="12" spans="1:16" ht="19.5" thickBot="1">
      <c r="A12" s="3">
        <v>11</v>
      </c>
      <c r="B12" s="3" t="str">
        <f>IF(②第１号様式の１!$C38="","",②第１号様式の１!$C38)</f>
        <v/>
      </c>
      <c r="C12" s="15" t="str">
        <f>IF(②第１号様式の１!$C38="","",②第１号様式の１!$J38)</f>
        <v/>
      </c>
      <c r="D12" s="7" t="str">
        <f>IF(②第１号様式の１!$C38="","",②第１号様式の１!$P38)</f>
        <v/>
      </c>
      <c r="E12" s="5" t="str">
        <f>IF(②第１号様式の１!$C38="","",②第１号様式の１!$U38)</f>
        <v/>
      </c>
      <c r="F12" s="5" t="str">
        <f>IF(②第１号様式の１!$C38="","",②第１号様式の１!$X38)</f>
        <v/>
      </c>
      <c r="G12" s="5" t="str">
        <f>IF(②第１号様式の１!$C38="","",②第１号様式の１!$AA38)</f>
        <v/>
      </c>
      <c r="H12" s="5" t="str">
        <f>IF(②第１号様式の１!$C38="","",②第１号様式の１!$AD38)</f>
        <v/>
      </c>
      <c r="I12" s="5" t="str">
        <f>IF(②第１号様式の１!$C38="","",②第１号様式の１!$AG38)</f>
        <v/>
      </c>
      <c r="J12" s="5" t="str">
        <f>IF(②第１号様式の１!$C38="","",②第１号様式の１!$AJ38)</f>
        <v/>
      </c>
      <c r="K12" s="5" t="str">
        <f>IF($B12&lt;&gt;"",IF(INDEX(①職員名簿!G$11:G$110,MATCH(ROW()-1,①職員名簿!AB$11:AB$110,0))&lt;&gt;"",INDEX(①職員名簿!B$11:B$110,MATCH(ROW()-1,①職員名簿!AB$11:AB$110,0)),""),"")</f>
        <v/>
      </c>
      <c r="L12" s="16" t="str">
        <f>IF($B12&lt;&gt;"",IF(INDEX(①職員名簿!H$11:H$110,MATCH(ROW()-1,①職員名簿!AB$11:AB$110,0))&lt;&gt;"",INDEX(①職員名簿!C$11:C$110,MATCH(ROW()-1,①職員名簿!AB$11:AB$110,0)),""),"")</f>
        <v/>
      </c>
      <c r="M12" s="3" t="str">
        <f>IF(②第１号様式の１!AM38="","",②第１号様式の１!AM38)</f>
        <v/>
      </c>
      <c r="N12" s="3" t="str">
        <f>IF(②第１号様式の１!AN38="","",②第１号様式の１!AN38)</f>
        <v/>
      </c>
      <c r="O12" s="211" t="s">
        <v>239</v>
      </c>
      <c r="P12" s="221" t="str">
        <f>①職員名簿!H3</f>
        <v>選択してください</v>
      </c>
    </row>
    <row r="13" spans="1:16" ht="20.25" thickBot="1">
      <c r="A13" s="3">
        <v>12</v>
      </c>
      <c r="B13" s="3" t="str">
        <f>IF(②第１号様式の１!$C39="","",②第１号様式の１!$C39)</f>
        <v/>
      </c>
      <c r="C13" s="15" t="str">
        <f>IF(②第１号様式の１!$C39="","",②第１号様式の１!$J39)</f>
        <v/>
      </c>
      <c r="D13" s="7" t="str">
        <f>IF(②第１号様式の１!$C39="","",②第１号様式の１!$P39)</f>
        <v/>
      </c>
      <c r="E13" s="5" t="str">
        <f>IF(②第１号様式の１!$C39="","",②第１号様式の１!$U39)</f>
        <v/>
      </c>
      <c r="F13" s="5" t="str">
        <f>IF(②第１号様式の１!$C39="","",②第１号様式の１!$X39)</f>
        <v/>
      </c>
      <c r="G13" s="5" t="str">
        <f>IF(②第１号様式の１!$C39="","",②第１号様式の１!$AA39)</f>
        <v/>
      </c>
      <c r="H13" s="5" t="str">
        <f>IF(②第１号様式の１!$C39="","",②第１号様式の１!$AD39)</f>
        <v/>
      </c>
      <c r="I13" s="5" t="str">
        <f>IF(②第１号様式の１!$C39="","",②第１号様式の１!$AG39)</f>
        <v/>
      </c>
      <c r="J13" s="5" t="str">
        <f>IF(②第１号様式の１!$C39="","",②第１号様式の１!$AJ39)</f>
        <v/>
      </c>
      <c r="K13" s="5" t="str">
        <f>IF($B13&lt;&gt;"",IF(INDEX(①職員名簿!G$11:G$110,MATCH(ROW()-1,①職員名簿!AB$11:AB$110,0))&lt;&gt;"",INDEX(①職員名簿!B$11:B$110,MATCH(ROW()-1,①職員名簿!AB$11:AB$110,0)),""),"")</f>
        <v/>
      </c>
      <c r="L13" s="16" t="str">
        <f>IF($B13&lt;&gt;"",IF(INDEX(①職員名簿!H$11:H$110,MATCH(ROW()-1,①職員名簿!AB$11:AB$110,0))&lt;&gt;"",INDEX(①職員名簿!C$11:C$110,MATCH(ROW()-1,①職員名簿!AB$11:AB$110,0)),""),"")</f>
        <v/>
      </c>
      <c r="M13" s="3" t="str">
        <f>IF(②第１号様式の１!AM39="","",②第１号様式の１!AM39)</f>
        <v/>
      </c>
      <c r="N13" s="3" t="str">
        <f>IF(②第１号様式の１!AN39="","",②第１号様式の１!AN39)</f>
        <v/>
      </c>
      <c r="O13" s="214" t="s">
        <v>224</v>
      </c>
      <c r="P13" s="222">
        <f>①職員名簿!H6</f>
        <v>0</v>
      </c>
    </row>
    <row r="14" spans="1:16">
      <c r="A14" s="3">
        <v>13</v>
      </c>
      <c r="B14" s="3" t="str">
        <f>IF(②第１号様式の１!$C40="","",②第１号様式の１!$C40)</f>
        <v/>
      </c>
      <c r="C14" s="15" t="str">
        <f>IF(②第１号様式の１!$C40="","",②第１号様式の１!$J40)</f>
        <v/>
      </c>
      <c r="D14" s="7" t="str">
        <f>IF(②第１号様式の１!$C40="","",②第１号様式の１!$P40)</f>
        <v/>
      </c>
      <c r="E14" s="5" t="str">
        <f>IF(②第１号様式の１!$C40="","",②第１号様式の１!$U40)</f>
        <v/>
      </c>
      <c r="F14" s="5" t="str">
        <f>IF(②第１号様式の１!$C40="","",②第１号様式の１!$X40)</f>
        <v/>
      </c>
      <c r="G14" s="5" t="str">
        <f>IF(②第１号様式の１!$C40="","",②第１号様式の１!$AA40)</f>
        <v/>
      </c>
      <c r="H14" s="5" t="str">
        <f>IF(②第１号様式の１!$C40="","",②第１号様式の１!$AD40)</f>
        <v/>
      </c>
      <c r="I14" s="5" t="str">
        <f>IF(②第１号様式の１!$C40="","",②第１号様式の１!$AG40)</f>
        <v/>
      </c>
      <c r="J14" s="5" t="str">
        <f>IF(②第１号様式の１!$C40="","",②第１号様式の１!$AJ40)</f>
        <v/>
      </c>
      <c r="K14" s="5" t="str">
        <f>IF($B14&lt;&gt;"",IF(INDEX(①職員名簿!G$11:G$110,MATCH(ROW()-1,①職員名簿!AB$11:AB$110,0))&lt;&gt;"",INDEX(①職員名簿!B$11:B$110,MATCH(ROW()-1,①職員名簿!AB$11:AB$110,0)),""),"")</f>
        <v/>
      </c>
      <c r="L14" s="16" t="str">
        <f>IF($B14&lt;&gt;"",IF(INDEX(①職員名簿!H$11:H$110,MATCH(ROW()-1,①職員名簿!AB$11:AB$110,0))&lt;&gt;"",INDEX(①職員名簿!C$11:C$110,MATCH(ROW()-1,①職員名簿!AB$11:AB$110,0)),""),"")</f>
        <v/>
      </c>
      <c r="M14" s="3" t="str">
        <f>IF(②第１号様式の１!AM40="","",②第１号様式の１!AM40)</f>
        <v/>
      </c>
      <c r="N14" s="3" t="str">
        <f>IF(②第１号様式の１!AN40="","",②第１号様式の１!AN40)</f>
        <v/>
      </c>
    </row>
    <row r="15" spans="1:16">
      <c r="A15" s="3">
        <v>14</v>
      </c>
      <c r="B15" s="3" t="str">
        <f>IF(②第１号様式の１!$C41="","",②第１号様式の１!$C41)</f>
        <v/>
      </c>
      <c r="C15" s="15" t="str">
        <f>IF(②第１号様式の１!$C41="","",②第１号様式の１!$J41)</f>
        <v/>
      </c>
      <c r="D15" s="7" t="str">
        <f>IF(②第１号様式の１!$C41="","",②第１号様式の１!$P41)</f>
        <v/>
      </c>
      <c r="E15" s="5" t="str">
        <f>IF(②第１号様式の１!$C41="","",②第１号様式の１!$U41)</f>
        <v/>
      </c>
      <c r="F15" s="5" t="str">
        <f>IF(②第１号様式の１!$C41="","",②第１号様式の１!$X41)</f>
        <v/>
      </c>
      <c r="G15" s="5" t="str">
        <f>IF(②第１号様式の１!$C41="","",②第１号様式の１!$AA41)</f>
        <v/>
      </c>
      <c r="H15" s="5" t="str">
        <f>IF(②第１号様式の１!$C41="","",②第１号様式の１!$AD41)</f>
        <v/>
      </c>
      <c r="I15" s="5" t="str">
        <f>IF(②第１号様式の１!$C41="","",②第１号様式の１!$AG41)</f>
        <v/>
      </c>
      <c r="J15" s="5" t="str">
        <f>IF(②第１号様式の１!$C41="","",②第１号様式の１!$AJ41)</f>
        <v/>
      </c>
      <c r="K15" s="5" t="str">
        <f>IF($B15&lt;&gt;"",IF(INDEX(①職員名簿!G$11:G$110,MATCH(ROW()-1,①職員名簿!AB$11:AB$110,0))&lt;&gt;"",INDEX(①職員名簿!B$11:B$110,MATCH(ROW()-1,①職員名簿!AB$11:AB$110,0)),""),"")</f>
        <v/>
      </c>
      <c r="L15" s="16" t="str">
        <f>IF($B15&lt;&gt;"",IF(INDEX(①職員名簿!H$11:H$110,MATCH(ROW()-1,①職員名簿!AB$11:AB$110,0))&lt;&gt;"",INDEX(①職員名簿!C$11:C$110,MATCH(ROW()-1,①職員名簿!AB$11:AB$110,0)),""),"")</f>
        <v/>
      </c>
      <c r="M15" s="3" t="str">
        <f>IF(②第１号様式の１!AM41="","",②第１号様式の１!AM41)</f>
        <v/>
      </c>
      <c r="N15" s="3" t="str">
        <f>IF(②第１号様式の１!AN41="","",②第１号様式の１!AN41)</f>
        <v/>
      </c>
    </row>
    <row r="16" spans="1:16">
      <c r="A16" s="3">
        <v>15</v>
      </c>
      <c r="B16" s="3" t="str">
        <f>IF(②第１号様式の１!$C42="","",②第１号様式の１!$C42)</f>
        <v/>
      </c>
      <c r="C16" s="15" t="str">
        <f>IF(②第１号様式の１!$C42="","",②第１号様式の１!$J42)</f>
        <v/>
      </c>
      <c r="D16" s="7" t="str">
        <f>IF(②第１号様式の１!$C42="","",②第１号様式の１!$P42)</f>
        <v/>
      </c>
      <c r="E16" s="5" t="str">
        <f>IF(②第１号様式の１!$C42="","",②第１号様式の１!$U42)</f>
        <v/>
      </c>
      <c r="F16" s="5" t="str">
        <f>IF(②第１号様式の１!$C42="","",②第１号様式の１!$X42)</f>
        <v/>
      </c>
      <c r="G16" s="5" t="str">
        <f>IF(②第１号様式の１!$C42="","",②第１号様式の１!$AA42)</f>
        <v/>
      </c>
      <c r="H16" s="5" t="str">
        <f>IF(②第１号様式の１!$C42="","",②第１号様式の１!$AD42)</f>
        <v/>
      </c>
      <c r="I16" s="5" t="str">
        <f>IF(②第１号様式の１!$C42="","",②第１号様式の１!$AG42)</f>
        <v/>
      </c>
      <c r="J16" s="5" t="str">
        <f>IF(②第１号様式の１!$C42="","",②第１号様式の１!$AJ42)</f>
        <v/>
      </c>
      <c r="K16" s="5" t="str">
        <f>IF($B16&lt;&gt;"",IF(INDEX(①職員名簿!G$11:G$110,MATCH(ROW()-1,①職員名簿!AB$11:AB$110,0))&lt;&gt;"",INDEX(①職員名簿!B$11:B$110,MATCH(ROW()-1,①職員名簿!AB$11:AB$110,0)),""),"")</f>
        <v/>
      </c>
      <c r="L16" s="16" t="str">
        <f>IF($B16&lt;&gt;"",IF(INDEX(①職員名簿!H$11:H$110,MATCH(ROW()-1,①職員名簿!AB$11:AB$110,0))&lt;&gt;"",INDEX(①職員名簿!C$11:C$110,MATCH(ROW()-1,①職員名簿!AB$11:AB$110,0)),""),"")</f>
        <v/>
      </c>
      <c r="M16" s="3" t="str">
        <f>IF(②第１号様式の１!AM42="","",②第１号様式の１!AM42)</f>
        <v/>
      </c>
      <c r="N16" s="3" t="str">
        <f>IF(②第１号様式の１!AN42="","",②第１号様式の１!AN42)</f>
        <v/>
      </c>
    </row>
    <row r="17" spans="1:14">
      <c r="A17" s="3">
        <v>16</v>
      </c>
      <c r="B17" s="3" t="str">
        <f>IF(②第１号様式の１!$C43="","",②第１号様式の１!$C43)</f>
        <v/>
      </c>
      <c r="C17" s="15" t="str">
        <f>IF(②第１号様式の１!$C43="","",②第１号様式の１!$J43)</f>
        <v/>
      </c>
      <c r="D17" s="7" t="str">
        <f>IF(②第１号様式の１!$C43="","",②第１号様式の１!$P43)</f>
        <v/>
      </c>
      <c r="E17" s="5" t="str">
        <f>IF(②第１号様式の１!$C43="","",②第１号様式の１!$U43)</f>
        <v/>
      </c>
      <c r="F17" s="5" t="str">
        <f>IF(②第１号様式の１!$C43="","",②第１号様式の１!$X43)</f>
        <v/>
      </c>
      <c r="G17" s="5" t="str">
        <f>IF(②第１号様式の１!$C43="","",②第１号様式の１!$AA43)</f>
        <v/>
      </c>
      <c r="H17" s="5" t="str">
        <f>IF(②第１号様式の１!$C43="","",②第１号様式の１!$AD43)</f>
        <v/>
      </c>
      <c r="I17" s="5" t="str">
        <f>IF(②第１号様式の１!$C43="","",②第１号様式の１!$AG43)</f>
        <v/>
      </c>
      <c r="J17" s="5" t="str">
        <f>IF(②第１号様式の１!$C43="","",②第１号様式の１!$AJ43)</f>
        <v/>
      </c>
      <c r="K17" s="5" t="str">
        <f>IF($B17&lt;&gt;"",IF(INDEX(①職員名簿!G$11:G$110,MATCH(ROW()-1,①職員名簿!AB$11:AB$110,0))&lt;&gt;"",INDEX(①職員名簿!B$11:B$110,MATCH(ROW()-1,①職員名簿!AB$11:AB$110,0)),""),"")</f>
        <v/>
      </c>
      <c r="L17" s="16" t="str">
        <f>IF($B17&lt;&gt;"",IF(INDEX(①職員名簿!H$11:H$110,MATCH(ROW()-1,①職員名簿!AB$11:AB$110,0))&lt;&gt;"",INDEX(①職員名簿!C$11:C$110,MATCH(ROW()-1,①職員名簿!AB$11:AB$110,0)),""),"")</f>
        <v/>
      </c>
      <c r="M17" s="3" t="str">
        <f>IF(②第１号様式の１!AM43="","",②第１号様式の１!AM43)</f>
        <v/>
      </c>
      <c r="N17" s="3" t="str">
        <f>IF(②第１号様式の１!AN43="","",②第１号様式の１!AN43)</f>
        <v/>
      </c>
    </row>
    <row r="18" spans="1:14">
      <c r="A18" s="3">
        <v>17</v>
      </c>
      <c r="B18" s="3" t="str">
        <f>IF(②第１号様式の１!$C44="","",②第１号様式の１!$C44)</f>
        <v/>
      </c>
      <c r="C18" s="15" t="str">
        <f>IF(②第１号様式の１!$C44="","",②第１号様式の１!$J44)</f>
        <v/>
      </c>
      <c r="D18" s="7" t="str">
        <f>IF(②第１号様式の１!$C44="","",②第１号様式の１!$P44)</f>
        <v/>
      </c>
      <c r="E18" s="5" t="str">
        <f>IF(②第１号様式の１!$C44="","",②第１号様式の１!$U44)</f>
        <v/>
      </c>
      <c r="F18" s="5" t="str">
        <f>IF(②第１号様式の１!$C44="","",②第１号様式の１!$X44)</f>
        <v/>
      </c>
      <c r="G18" s="5" t="str">
        <f>IF(②第１号様式の１!$C44="","",②第１号様式の１!$AA44)</f>
        <v/>
      </c>
      <c r="H18" s="5" t="str">
        <f>IF(②第１号様式の１!$C44="","",②第１号様式の１!$AD44)</f>
        <v/>
      </c>
      <c r="I18" s="5" t="str">
        <f>IF(②第１号様式の１!$C44="","",②第１号様式の１!$AG44)</f>
        <v/>
      </c>
      <c r="J18" s="5" t="str">
        <f>IF(②第１号様式の１!$C44="","",②第１号様式の１!$AJ44)</f>
        <v/>
      </c>
      <c r="K18" s="5" t="str">
        <f>IF($B18&lt;&gt;"",IF(INDEX(①職員名簿!G$11:G$110,MATCH(ROW()-1,①職員名簿!AB$11:AB$110,0))&lt;&gt;"",INDEX(①職員名簿!B$11:B$110,MATCH(ROW()-1,①職員名簿!AB$11:AB$110,0)),""),"")</f>
        <v/>
      </c>
      <c r="L18" s="16" t="str">
        <f>IF($B18&lt;&gt;"",IF(INDEX(①職員名簿!H$11:H$110,MATCH(ROW()-1,①職員名簿!AB$11:AB$110,0))&lt;&gt;"",INDEX(①職員名簿!C$11:C$110,MATCH(ROW()-1,①職員名簿!AB$11:AB$110,0)),""),"")</f>
        <v/>
      </c>
      <c r="M18" s="3" t="str">
        <f>IF(②第１号様式の１!AM44="","",②第１号様式の１!AM44)</f>
        <v/>
      </c>
      <c r="N18" s="3" t="str">
        <f>IF(②第１号様式の１!AN44="","",②第１号様式の１!AN44)</f>
        <v/>
      </c>
    </row>
    <row r="19" spans="1:14">
      <c r="A19" s="3">
        <v>18</v>
      </c>
      <c r="B19" s="3" t="str">
        <f>IF(②第１号様式の１!$C45="","",②第１号様式の１!$C45)</f>
        <v/>
      </c>
      <c r="C19" s="15" t="str">
        <f>IF(②第１号様式の１!$C45="","",②第１号様式の１!$J45)</f>
        <v/>
      </c>
      <c r="D19" s="7" t="str">
        <f>IF(②第１号様式の１!$C45="","",②第１号様式の１!$P45)</f>
        <v/>
      </c>
      <c r="E19" s="5" t="str">
        <f>IF(②第１号様式の１!$C45="","",②第１号様式の１!$U45)</f>
        <v/>
      </c>
      <c r="F19" s="5" t="str">
        <f>IF(②第１号様式の１!$C45="","",②第１号様式の１!$X45)</f>
        <v/>
      </c>
      <c r="G19" s="5" t="str">
        <f>IF(②第１号様式の１!$C45="","",②第１号様式の１!$AA45)</f>
        <v/>
      </c>
      <c r="H19" s="5" t="str">
        <f>IF(②第１号様式の１!$C45="","",②第１号様式の１!$AD45)</f>
        <v/>
      </c>
      <c r="I19" s="5" t="str">
        <f>IF(②第１号様式の１!$C45="","",②第１号様式の１!$AG45)</f>
        <v/>
      </c>
      <c r="J19" s="5" t="str">
        <f>IF(②第１号様式の１!$C45="","",②第１号様式の１!$AJ45)</f>
        <v/>
      </c>
      <c r="K19" s="5" t="str">
        <f>IF($B19&lt;&gt;"",IF(INDEX(①職員名簿!G$11:G$110,MATCH(ROW()-1,①職員名簿!AB$11:AB$110,0))&lt;&gt;"",INDEX(①職員名簿!B$11:B$110,MATCH(ROW()-1,①職員名簿!AB$11:AB$110,0)),""),"")</f>
        <v/>
      </c>
      <c r="L19" s="16" t="str">
        <f>IF($B19&lt;&gt;"",IF(INDEX(①職員名簿!H$11:H$110,MATCH(ROW()-1,①職員名簿!AB$11:AB$110,0))&lt;&gt;"",INDEX(①職員名簿!C$11:C$110,MATCH(ROW()-1,①職員名簿!AB$11:AB$110,0)),""),"")</f>
        <v/>
      </c>
      <c r="M19" s="3" t="str">
        <f>IF(②第１号様式の１!AM45="","",②第１号様式の１!AM45)</f>
        <v/>
      </c>
      <c r="N19" s="3" t="str">
        <f>IF(②第１号様式の１!AN45="","",②第１号様式の１!AN45)</f>
        <v/>
      </c>
    </row>
    <row r="20" spans="1:14">
      <c r="A20" s="3">
        <v>19</v>
      </c>
      <c r="B20" s="3" t="str">
        <f>IF(②第１号様式の１!$C46="","",②第１号様式の１!$C46)</f>
        <v/>
      </c>
      <c r="C20" s="15" t="str">
        <f>IF(②第１号様式の１!$C46="","",②第１号様式の１!$J46)</f>
        <v/>
      </c>
      <c r="D20" s="7" t="str">
        <f>IF(②第１号様式の１!$C46="","",②第１号様式の１!$P46)</f>
        <v/>
      </c>
      <c r="E20" s="5" t="str">
        <f>IF(②第１号様式の１!$C46="","",②第１号様式の１!$U46)</f>
        <v/>
      </c>
      <c r="F20" s="5" t="str">
        <f>IF(②第１号様式の１!$C46="","",②第１号様式の１!$X46)</f>
        <v/>
      </c>
      <c r="G20" s="5" t="str">
        <f>IF(②第１号様式の１!$C46="","",②第１号様式の１!$AA46)</f>
        <v/>
      </c>
      <c r="H20" s="5" t="str">
        <f>IF(②第１号様式の１!$C46="","",②第１号様式の１!$AD46)</f>
        <v/>
      </c>
      <c r="I20" s="5" t="str">
        <f>IF(②第１号様式の１!$C46="","",②第１号様式の１!$AG46)</f>
        <v/>
      </c>
      <c r="J20" s="5" t="str">
        <f>IF(②第１号様式の１!$C46="","",②第１号様式の１!$AJ46)</f>
        <v/>
      </c>
      <c r="K20" s="5" t="str">
        <f>IF($B20&lt;&gt;"",IF(INDEX(①職員名簿!G$11:G$110,MATCH(ROW()-1,①職員名簿!AB$11:AB$110,0))&lt;&gt;"",INDEX(①職員名簿!B$11:B$110,MATCH(ROW()-1,①職員名簿!AB$11:AB$110,0)),""),"")</f>
        <v/>
      </c>
      <c r="L20" s="16" t="str">
        <f>IF($B20&lt;&gt;"",IF(INDEX(①職員名簿!H$11:H$110,MATCH(ROW()-1,①職員名簿!AB$11:AB$110,0))&lt;&gt;"",INDEX(①職員名簿!C$11:C$110,MATCH(ROW()-1,①職員名簿!AB$11:AB$110,0)),""),"")</f>
        <v/>
      </c>
      <c r="M20" s="3" t="str">
        <f>IF(②第１号様式の１!AM46="","",②第１号様式の１!AM46)</f>
        <v/>
      </c>
      <c r="N20" s="3" t="str">
        <f>IF(②第１号様式の１!AN46="","",②第１号様式の１!AN46)</f>
        <v/>
      </c>
    </row>
    <row r="21" spans="1:14">
      <c r="A21" s="3">
        <v>20</v>
      </c>
      <c r="B21" s="3" t="str">
        <f>IF(②第１号様式の１!$C47="","",②第１号様式の１!$C47)</f>
        <v/>
      </c>
      <c r="C21" s="15" t="str">
        <f>IF(②第１号様式の１!$C47="","",②第１号様式の１!$J47)</f>
        <v/>
      </c>
      <c r="D21" s="7" t="str">
        <f>IF(②第１号様式の１!$C47="","",②第１号様式の１!$P47)</f>
        <v/>
      </c>
      <c r="E21" s="5" t="str">
        <f>IF(②第１号様式の１!$C47="","",②第１号様式の１!$U47)</f>
        <v/>
      </c>
      <c r="F21" s="5" t="str">
        <f>IF(②第１号様式の１!$C47="","",②第１号様式の１!$X47)</f>
        <v/>
      </c>
      <c r="G21" s="5" t="str">
        <f>IF(②第１号様式の１!$C47="","",②第１号様式の１!$AA47)</f>
        <v/>
      </c>
      <c r="H21" s="5" t="str">
        <f>IF(②第１号様式の１!$C47="","",②第１号様式の１!$AD47)</f>
        <v/>
      </c>
      <c r="I21" s="5" t="str">
        <f>IF(②第１号様式の１!$C47="","",②第１号様式の１!$AG47)</f>
        <v/>
      </c>
      <c r="J21" s="5" t="str">
        <f>IF(②第１号様式の１!$C47="","",②第１号様式の１!$AJ47)</f>
        <v/>
      </c>
      <c r="K21" s="5" t="str">
        <f>IF($B21&lt;&gt;"",IF(INDEX(①職員名簿!G$11:G$110,MATCH(ROW()-1,①職員名簿!AB$11:AB$110,0))&lt;&gt;"",INDEX(①職員名簿!B$11:B$110,MATCH(ROW()-1,①職員名簿!AB$11:AB$110,0)),""),"")</f>
        <v/>
      </c>
      <c r="L21" s="16" t="str">
        <f>IF($B21&lt;&gt;"",IF(INDEX(①職員名簿!H$11:H$110,MATCH(ROW()-1,①職員名簿!AB$11:AB$110,0))&lt;&gt;"",INDEX(①職員名簿!C$11:C$110,MATCH(ROW()-1,①職員名簿!AB$11:AB$110,0)),""),"")</f>
        <v/>
      </c>
      <c r="M21" s="3" t="str">
        <f>IF(②第１号様式の１!AM47="","",②第１号様式の１!AM47)</f>
        <v/>
      </c>
      <c r="N21" s="3" t="str">
        <f>IF(②第１号様式の１!AN47="","",②第１号様式の１!AN47)</f>
        <v/>
      </c>
    </row>
    <row r="22" spans="1:14">
      <c r="A22" s="3">
        <v>21</v>
      </c>
      <c r="B22" s="3" t="str">
        <f>IF(②第１号様式の１!$C48="","",②第１号様式の１!$C48)</f>
        <v/>
      </c>
      <c r="C22" s="15" t="str">
        <f>IF(②第１号様式の１!$C48="","",②第１号様式の１!$J48)</f>
        <v/>
      </c>
      <c r="D22" s="7" t="str">
        <f>IF(②第１号様式の１!$C48="","",②第１号様式の１!$P48)</f>
        <v/>
      </c>
      <c r="E22" s="5" t="str">
        <f>IF(②第１号様式の１!$C48="","",②第１号様式の１!$U48)</f>
        <v/>
      </c>
      <c r="F22" s="5" t="str">
        <f>IF(②第１号様式の１!$C48="","",②第１号様式の１!$X48)</f>
        <v/>
      </c>
      <c r="G22" s="5" t="str">
        <f>IF(②第１号様式の１!$C48="","",②第１号様式の１!$AA48)</f>
        <v/>
      </c>
      <c r="H22" s="5" t="str">
        <f>IF(②第１号様式の１!$C48="","",②第１号様式の１!$AD48)</f>
        <v/>
      </c>
      <c r="I22" s="5" t="str">
        <f>IF(②第１号様式の１!$C48="","",②第１号様式の１!$AG48)</f>
        <v/>
      </c>
      <c r="J22" s="5" t="str">
        <f>IF(②第１号様式の１!$C48="","",②第１号様式の１!$AJ48)</f>
        <v/>
      </c>
      <c r="K22" s="5" t="str">
        <f>IF($B22&lt;&gt;"",IF(INDEX(①職員名簿!G$11:G$110,MATCH(ROW()-1,①職員名簿!AB$11:AB$110,0))&lt;&gt;"",INDEX(①職員名簿!B$11:B$110,MATCH(ROW()-1,①職員名簿!AB$11:AB$110,0)),""),"")</f>
        <v/>
      </c>
      <c r="L22" s="16" t="str">
        <f>IF($B22&lt;&gt;"",IF(INDEX(①職員名簿!H$11:H$110,MATCH(ROW()-1,①職員名簿!AB$11:AB$110,0))&lt;&gt;"",INDEX(①職員名簿!C$11:C$110,MATCH(ROW()-1,①職員名簿!AB$11:AB$110,0)),""),"")</f>
        <v/>
      </c>
      <c r="M22" s="3" t="str">
        <f>IF(②第１号様式の１!AM48="","",②第１号様式の１!AM48)</f>
        <v/>
      </c>
      <c r="N22" s="3" t="str">
        <f>IF(②第１号様式の１!AN48="","",②第１号様式の１!AN48)</f>
        <v/>
      </c>
    </row>
    <row r="23" spans="1:14">
      <c r="A23" s="3">
        <v>22</v>
      </c>
      <c r="B23" s="3" t="str">
        <f>IF(②第１号様式の１!$C49="","",②第１号様式の１!$C49)</f>
        <v/>
      </c>
      <c r="C23" s="15" t="str">
        <f>IF(②第１号様式の１!$C49="","",②第１号様式の１!$J49)</f>
        <v/>
      </c>
      <c r="D23" s="7" t="str">
        <f>IF(②第１号様式の１!$C49="","",②第１号様式の１!$P49)</f>
        <v/>
      </c>
      <c r="E23" s="5" t="str">
        <f>IF(②第１号様式の１!$C49="","",②第１号様式の１!$U49)</f>
        <v/>
      </c>
      <c r="F23" s="5" t="str">
        <f>IF(②第１号様式の１!$C49="","",②第１号様式の１!$X49)</f>
        <v/>
      </c>
      <c r="G23" s="5" t="str">
        <f>IF(②第１号様式の１!$C49="","",②第１号様式の１!$AA49)</f>
        <v/>
      </c>
      <c r="H23" s="5" t="str">
        <f>IF(②第１号様式の１!$C49="","",②第１号様式の１!$AD49)</f>
        <v/>
      </c>
      <c r="I23" s="5" t="str">
        <f>IF(②第１号様式の１!$C49="","",②第１号様式の１!$AG49)</f>
        <v/>
      </c>
      <c r="J23" s="5" t="str">
        <f>IF(②第１号様式の１!$C49="","",②第１号様式の１!$AJ49)</f>
        <v/>
      </c>
      <c r="K23" s="5" t="str">
        <f>IF($B23&lt;&gt;"",IF(INDEX(①職員名簿!G$11:G$110,MATCH(ROW()-1,①職員名簿!AB$11:AB$110,0))&lt;&gt;"",INDEX(①職員名簿!B$11:B$110,MATCH(ROW()-1,①職員名簿!AB$11:AB$110,0)),""),"")</f>
        <v/>
      </c>
      <c r="L23" s="16" t="str">
        <f>IF($B23&lt;&gt;"",IF(INDEX(①職員名簿!H$11:H$110,MATCH(ROW()-1,①職員名簿!AB$11:AB$110,0))&lt;&gt;"",INDEX(①職員名簿!C$11:C$110,MATCH(ROW()-1,①職員名簿!AB$11:AB$110,0)),""),"")</f>
        <v/>
      </c>
      <c r="M23" s="3" t="str">
        <f>IF(②第１号様式の１!AM49="","",②第１号様式の１!AM49)</f>
        <v/>
      </c>
      <c r="N23" s="3" t="str">
        <f>IF(②第１号様式の１!AN49="","",②第１号様式の１!AN49)</f>
        <v/>
      </c>
    </row>
    <row r="24" spans="1:14">
      <c r="A24" s="3">
        <v>23</v>
      </c>
      <c r="B24" s="3" t="str">
        <f>IF(②第１号様式の１!$C50="","",②第１号様式の１!$C50)</f>
        <v/>
      </c>
      <c r="C24" s="15" t="str">
        <f>IF(②第１号様式の１!$C50="","",②第１号様式の１!$J50)</f>
        <v/>
      </c>
      <c r="D24" s="7" t="str">
        <f>IF(②第１号様式の１!$C50="","",②第１号様式の１!$P50)</f>
        <v/>
      </c>
      <c r="E24" s="5" t="str">
        <f>IF(②第１号様式の１!$C50="","",②第１号様式の１!$U50)</f>
        <v/>
      </c>
      <c r="F24" s="5" t="str">
        <f>IF(②第１号様式の１!$C50="","",②第１号様式の１!$X50)</f>
        <v/>
      </c>
      <c r="G24" s="5" t="str">
        <f>IF(②第１号様式の１!$C50="","",②第１号様式の１!$AA50)</f>
        <v/>
      </c>
      <c r="H24" s="5" t="str">
        <f>IF(②第１号様式の１!$C50="","",②第１号様式の１!$AD50)</f>
        <v/>
      </c>
      <c r="I24" s="5" t="str">
        <f>IF(②第１号様式の１!$C50="","",②第１号様式の１!$AG50)</f>
        <v/>
      </c>
      <c r="J24" s="5" t="str">
        <f>IF(②第１号様式の１!$C50="","",②第１号様式の１!$AJ50)</f>
        <v/>
      </c>
      <c r="K24" s="5" t="str">
        <f>IF($B24&lt;&gt;"",IF(INDEX(①職員名簿!G$11:G$110,MATCH(ROW()-1,①職員名簿!AB$11:AB$110,0))&lt;&gt;"",INDEX(①職員名簿!B$11:B$110,MATCH(ROW()-1,①職員名簿!AB$11:AB$110,0)),""),"")</f>
        <v/>
      </c>
      <c r="L24" s="16" t="str">
        <f>IF($B24&lt;&gt;"",IF(INDEX(①職員名簿!H$11:H$110,MATCH(ROW()-1,①職員名簿!AB$11:AB$110,0))&lt;&gt;"",INDEX(①職員名簿!C$11:C$110,MATCH(ROW()-1,①職員名簿!AB$11:AB$110,0)),""),"")</f>
        <v/>
      </c>
      <c r="M24" s="3" t="str">
        <f>IF(②第１号様式の１!AM50="","",②第１号様式の１!AM50)</f>
        <v/>
      </c>
      <c r="N24" s="3" t="str">
        <f>IF(②第１号様式の１!AN50="","",②第１号様式の１!AN50)</f>
        <v/>
      </c>
    </row>
    <row r="25" spans="1:14">
      <c r="A25" s="3">
        <v>24</v>
      </c>
      <c r="B25" s="3" t="str">
        <f>IF(②第１号様式の１!$C51="","",②第１号様式の１!$C51)</f>
        <v/>
      </c>
      <c r="C25" s="15" t="str">
        <f>IF(②第１号様式の１!$C51="","",②第１号様式の１!$J51)</f>
        <v/>
      </c>
      <c r="D25" s="7" t="str">
        <f>IF(②第１号様式の１!$C51="","",②第１号様式の１!$P51)</f>
        <v/>
      </c>
      <c r="E25" s="5" t="str">
        <f>IF(②第１号様式の１!$C51="","",②第１号様式の１!$U51)</f>
        <v/>
      </c>
      <c r="F25" s="5" t="str">
        <f>IF(②第１号様式の１!$C51="","",②第１号様式の１!$X51)</f>
        <v/>
      </c>
      <c r="G25" s="5" t="str">
        <f>IF(②第１号様式の１!$C51="","",②第１号様式の１!$AA51)</f>
        <v/>
      </c>
      <c r="H25" s="5" t="str">
        <f>IF(②第１号様式の１!$C51="","",②第１号様式の１!$AD51)</f>
        <v/>
      </c>
      <c r="I25" s="5" t="str">
        <f>IF(②第１号様式の１!$C51="","",②第１号様式の１!$AG51)</f>
        <v/>
      </c>
      <c r="J25" s="5" t="str">
        <f>IF(②第１号様式の１!$C51="","",②第１号様式の１!$AJ51)</f>
        <v/>
      </c>
      <c r="K25" s="5" t="str">
        <f>IF($B25&lt;&gt;"",IF(INDEX(①職員名簿!G$11:G$110,MATCH(ROW()-1,①職員名簿!AB$11:AB$110,0))&lt;&gt;"",INDEX(①職員名簿!B$11:B$110,MATCH(ROW()-1,①職員名簿!AB$11:AB$110,0)),""),"")</f>
        <v/>
      </c>
      <c r="L25" s="16" t="str">
        <f>IF($B25&lt;&gt;"",IF(INDEX(①職員名簿!H$11:H$110,MATCH(ROW()-1,①職員名簿!AB$11:AB$110,0))&lt;&gt;"",INDEX(①職員名簿!C$11:C$110,MATCH(ROW()-1,①職員名簿!AB$11:AB$110,0)),""),"")</f>
        <v/>
      </c>
      <c r="M25" s="3" t="str">
        <f>IF(②第１号様式の１!AM51="","",②第１号様式の１!AM51)</f>
        <v/>
      </c>
      <c r="N25" s="3" t="str">
        <f>IF(②第１号様式の１!AN51="","",②第１号様式の１!AN51)</f>
        <v/>
      </c>
    </row>
    <row r="26" spans="1:14">
      <c r="A26" s="3">
        <v>25</v>
      </c>
      <c r="B26" s="3" t="str">
        <f>IF(②第１号様式の１!$C52="","",②第１号様式の１!$C52)</f>
        <v/>
      </c>
      <c r="C26" s="15" t="str">
        <f>IF(②第１号様式の１!$C52="","",②第１号様式の１!$J52)</f>
        <v/>
      </c>
      <c r="D26" s="7" t="str">
        <f>IF(②第１号様式の１!$C52="","",②第１号様式の１!$P52)</f>
        <v/>
      </c>
      <c r="E26" s="5" t="str">
        <f>IF(②第１号様式の１!$C52="","",②第１号様式の１!$U52)</f>
        <v/>
      </c>
      <c r="F26" s="5" t="str">
        <f>IF(②第１号様式の１!$C52="","",②第１号様式の１!$X52)</f>
        <v/>
      </c>
      <c r="G26" s="5" t="str">
        <f>IF(②第１号様式の１!$C52="","",②第１号様式の１!$AA52)</f>
        <v/>
      </c>
      <c r="H26" s="5" t="str">
        <f>IF(②第１号様式の１!$C52="","",②第１号様式の１!$AD52)</f>
        <v/>
      </c>
      <c r="I26" s="5" t="str">
        <f>IF(②第１号様式の１!$C52="","",②第１号様式の１!$AG52)</f>
        <v/>
      </c>
      <c r="J26" s="5" t="str">
        <f>IF(②第１号様式の１!$C52="","",②第１号様式の１!$AJ52)</f>
        <v/>
      </c>
      <c r="K26" s="5" t="str">
        <f>IF($B26&lt;&gt;"",IF(INDEX(①職員名簿!G$11:G$110,MATCH(ROW()-1,①職員名簿!AB$11:AB$110,0))&lt;&gt;"",INDEX(①職員名簿!B$11:B$110,MATCH(ROW()-1,①職員名簿!AB$11:AB$110,0)),""),"")</f>
        <v/>
      </c>
      <c r="L26" s="16" t="str">
        <f>IF($B26&lt;&gt;"",IF(INDEX(①職員名簿!H$11:H$110,MATCH(ROW()-1,①職員名簿!AB$11:AB$110,0))&lt;&gt;"",INDEX(①職員名簿!C$11:C$110,MATCH(ROW()-1,①職員名簿!AB$11:AB$110,0)),""),"")</f>
        <v/>
      </c>
      <c r="M26" s="3" t="str">
        <f>IF(②第１号様式の１!AM52="","",②第１号様式の１!AM52)</f>
        <v/>
      </c>
      <c r="N26" s="3" t="str">
        <f>IF(②第１号様式の１!AN52="","",②第１号様式の１!AN52)</f>
        <v/>
      </c>
    </row>
    <row r="27" spans="1:14">
      <c r="A27" s="3">
        <v>26</v>
      </c>
      <c r="B27" s="3" t="str">
        <f>IF(②第１号様式の１!$C53="","",②第１号様式の１!$C53)</f>
        <v/>
      </c>
      <c r="C27" s="15" t="str">
        <f>IF(②第１号様式の１!$C53="","",②第１号様式の１!$J53)</f>
        <v/>
      </c>
      <c r="D27" s="7" t="str">
        <f>IF(②第１号様式の１!$C53="","",②第１号様式の１!$P53)</f>
        <v/>
      </c>
      <c r="E27" s="5" t="str">
        <f>IF(②第１号様式の１!$C53="","",②第１号様式の１!$U53)</f>
        <v/>
      </c>
      <c r="F27" s="5" t="str">
        <f>IF(②第１号様式の１!$C53="","",②第１号様式の１!$X53)</f>
        <v/>
      </c>
      <c r="G27" s="5" t="str">
        <f>IF(②第１号様式の１!$C53="","",②第１号様式の１!$AA53)</f>
        <v/>
      </c>
      <c r="H27" s="5" t="str">
        <f>IF(②第１号様式の１!$C53="","",②第１号様式の１!$AD53)</f>
        <v/>
      </c>
      <c r="I27" s="5" t="str">
        <f>IF(②第１号様式の１!$C53="","",②第１号様式の１!$AG53)</f>
        <v/>
      </c>
      <c r="J27" s="5" t="str">
        <f>IF(②第１号様式の１!$C53="","",②第１号様式の１!$AJ53)</f>
        <v/>
      </c>
      <c r="K27" s="5" t="str">
        <f>IF($B27&lt;&gt;"",IF(INDEX(①職員名簿!G$11:G$110,MATCH(ROW()-1,①職員名簿!AB$11:AB$110,0))&lt;&gt;"",INDEX(①職員名簿!B$11:B$110,MATCH(ROW()-1,①職員名簿!AB$11:AB$110,0)),""),"")</f>
        <v/>
      </c>
      <c r="L27" s="16" t="str">
        <f>IF($B27&lt;&gt;"",IF(INDEX(①職員名簿!H$11:H$110,MATCH(ROW()-1,①職員名簿!AB$11:AB$110,0))&lt;&gt;"",INDEX(①職員名簿!C$11:C$110,MATCH(ROW()-1,①職員名簿!AB$11:AB$110,0)),""),"")</f>
        <v/>
      </c>
      <c r="M27" s="3" t="str">
        <f>IF(②第１号様式の１!AM53="","",②第１号様式の１!AM53)</f>
        <v/>
      </c>
      <c r="N27" s="3" t="str">
        <f>IF(②第１号様式の１!AN53="","",②第１号様式の１!AN53)</f>
        <v/>
      </c>
    </row>
    <row r="28" spans="1:14">
      <c r="A28" s="3">
        <v>27</v>
      </c>
      <c r="B28" s="3" t="str">
        <f>IF(②第１号様式の１!$C54="","",②第１号様式の１!$C54)</f>
        <v/>
      </c>
      <c r="C28" s="15" t="str">
        <f>IF(②第１号様式の１!$C54="","",②第１号様式の１!$J54)</f>
        <v/>
      </c>
      <c r="D28" s="7" t="str">
        <f>IF(②第１号様式の１!$C54="","",②第１号様式の１!$P54)</f>
        <v/>
      </c>
      <c r="E28" s="5" t="str">
        <f>IF(②第１号様式の１!$C54="","",②第１号様式の１!$U54)</f>
        <v/>
      </c>
      <c r="F28" s="5" t="str">
        <f>IF(②第１号様式の１!$C54="","",②第１号様式の１!$X54)</f>
        <v/>
      </c>
      <c r="G28" s="5" t="str">
        <f>IF(②第１号様式の１!$C54="","",②第１号様式の１!$AA54)</f>
        <v/>
      </c>
      <c r="H28" s="5" t="str">
        <f>IF(②第１号様式の１!$C54="","",②第１号様式の１!$AD54)</f>
        <v/>
      </c>
      <c r="I28" s="5" t="str">
        <f>IF(②第１号様式の１!$C54="","",②第１号様式の１!$AG54)</f>
        <v/>
      </c>
      <c r="J28" s="5" t="str">
        <f>IF(②第１号様式の１!$C54="","",②第１号様式の１!$AJ54)</f>
        <v/>
      </c>
      <c r="K28" s="5" t="str">
        <f>IF($B28&lt;&gt;"",IF(INDEX(①職員名簿!G$11:G$110,MATCH(ROW()-1,①職員名簿!AB$11:AB$110,0))&lt;&gt;"",INDEX(①職員名簿!B$11:B$110,MATCH(ROW()-1,①職員名簿!AB$11:AB$110,0)),""),"")</f>
        <v/>
      </c>
      <c r="L28" s="16" t="str">
        <f>IF($B28&lt;&gt;"",IF(INDEX(①職員名簿!H$11:H$110,MATCH(ROW()-1,①職員名簿!AB$11:AB$110,0))&lt;&gt;"",INDEX(①職員名簿!C$11:C$110,MATCH(ROW()-1,①職員名簿!AB$11:AB$110,0)),""),"")</f>
        <v/>
      </c>
      <c r="M28" s="3" t="str">
        <f>IF(②第１号様式の１!AM54="","",②第１号様式の１!AM54)</f>
        <v/>
      </c>
      <c r="N28" s="3" t="str">
        <f>IF(②第１号様式の１!AN54="","",②第１号様式の１!AN54)</f>
        <v/>
      </c>
    </row>
    <row r="29" spans="1:14">
      <c r="A29" s="3">
        <v>28</v>
      </c>
      <c r="B29" s="3" t="str">
        <f>IF(②第１号様式の１!$C55="","",②第１号様式の１!$C55)</f>
        <v/>
      </c>
      <c r="C29" s="15" t="str">
        <f>IF(②第１号様式の１!$C55="","",②第１号様式の１!$J55)</f>
        <v/>
      </c>
      <c r="D29" s="7" t="str">
        <f>IF(②第１号様式の１!$C55="","",②第１号様式の１!$P55)</f>
        <v/>
      </c>
      <c r="E29" s="5" t="str">
        <f>IF(②第１号様式の１!$C55="","",②第１号様式の１!$U55)</f>
        <v/>
      </c>
      <c r="F29" s="5" t="str">
        <f>IF(②第１号様式の１!$C55="","",②第１号様式の１!$X55)</f>
        <v/>
      </c>
      <c r="G29" s="5" t="str">
        <f>IF(②第１号様式の１!$C55="","",②第１号様式の１!$AA55)</f>
        <v/>
      </c>
      <c r="H29" s="5" t="str">
        <f>IF(②第１号様式の１!$C55="","",②第１号様式の１!$AD55)</f>
        <v/>
      </c>
      <c r="I29" s="5" t="str">
        <f>IF(②第１号様式の１!$C55="","",②第１号様式の１!$AG55)</f>
        <v/>
      </c>
      <c r="J29" s="5" t="str">
        <f>IF(②第１号様式の１!$C55="","",②第１号様式の１!$AJ55)</f>
        <v/>
      </c>
      <c r="K29" s="5" t="str">
        <f>IF($B29&lt;&gt;"",IF(INDEX(①職員名簿!G$11:G$110,MATCH(ROW()-1,①職員名簿!AB$11:AB$110,0))&lt;&gt;"",INDEX(①職員名簿!B$11:B$110,MATCH(ROW()-1,①職員名簿!AB$11:AB$110,0)),""),"")</f>
        <v/>
      </c>
      <c r="L29" s="16" t="str">
        <f>IF($B29&lt;&gt;"",IF(INDEX(①職員名簿!H$11:H$110,MATCH(ROW()-1,①職員名簿!AB$11:AB$110,0))&lt;&gt;"",INDEX(①職員名簿!C$11:C$110,MATCH(ROW()-1,①職員名簿!AB$11:AB$110,0)),""),"")</f>
        <v/>
      </c>
      <c r="M29" s="3" t="str">
        <f>IF(②第１号様式の１!AM55="","",②第１号様式の１!AM55)</f>
        <v/>
      </c>
      <c r="N29" s="3" t="str">
        <f>IF(②第１号様式の１!AN55="","",②第１号様式の１!AN55)</f>
        <v/>
      </c>
    </row>
    <row r="30" spans="1:14">
      <c r="A30" s="3">
        <v>29</v>
      </c>
      <c r="B30" s="3" t="str">
        <f>IF(②第１号様式の１!$C56="","",②第１号様式の１!$C56)</f>
        <v/>
      </c>
      <c r="C30" s="15" t="str">
        <f>IF(②第１号様式の１!$C56="","",②第１号様式の１!$J56)</f>
        <v/>
      </c>
      <c r="D30" s="7" t="str">
        <f>IF(②第１号様式の１!$C56="","",②第１号様式の１!$P56)</f>
        <v/>
      </c>
      <c r="E30" s="5" t="str">
        <f>IF(②第１号様式の１!$C56="","",②第１号様式の１!$U56)</f>
        <v/>
      </c>
      <c r="F30" s="5" t="str">
        <f>IF(②第１号様式の１!$C56="","",②第１号様式の１!$X56)</f>
        <v/>
      </c>
      <c r="G30" s="5" t="str">
        <f>IF(②第１号様式の１!$C56="","",②第１号様式の１!$AA56)</f>
        <v/>
      </c>
      <c r="H30" s="5" t="str">
        <f>IF(②第１号様式の１!$C56="","",②第１号様式の１!$AD56)</f>
        <v/>
      </c>
      <c r="I30" s="5" t="str">
        <f>IF(②第１号様式の１!$C56="","",②第１号様式の１!$AG56)</f>
        <v/>
      </c>
      <c r="J30" s="5" t="str">
        <f>IF(②第１号様式の１!$C56="","",②第１号様式の１!$AJ56)</f>
        <v/>
      </c>
      <c r="K30" s="5" t="str">
        <f>IF($B30&lt;&gt;"",IF(INDEX(①職員名簿!G$11:G$110,MATCH(ROW()-1,①職員名簿!AB$11:AB$110,0))&lt;&gt;"",INDEX(①職員名簿!B$11:B$110,MATCH(ROW()-1,①職員名簿!AB$11:AB$110,0)),""),"")</f>
        <v/>
      </c>
      <c r="L30" s="16" t="str">
        <f>IF($B30&lt;&gt;"",IF(INDEX(①職員名簿!H$11:H$110,MATCH(ROW()-1,①職員名簿!AB$11:AB$110,0))&lt;&gt;"",INDEX(①職員名簿!C$11:C$110,MATCH(ROW()-1,①職員名簿!AB$11:AB$110,0)),""),"")</f>
        <v/>
      </c>
      <c r="M30" s="3" t="str">
        <f>IF(②第１号様式の１!AM56="","",②第１号様式の１!AM56)</f>
        <v/>
      </c>
      <c r="N30" s="3" t="str">
        <f>IF(②第１号様式の１!AN56="","",②第１号様式の１!AN56)</f>
        <v/>
      </c>
    </row>
    <row r="31" spans="1:14">
      <c r="A31" s="3">
        <v>30</v>
      </c>
      <c r="B31" s="3" t="str">
        <f>IF(②第１号様式の１!$C57="","",②第１号様式の１!$C57)</f>
        <v/>
      </c>
      <c r="C31" s="15" t="str">
        <f>IF(②第１号様式の１!$C57="","",②第１号様式の１!$J57)</f>
        <v/>
      </c>
      <c r="D31" s="7" t="str">
        <f>IF(②第１号様式の１!$C57="","",②第１号様式の１!$P57)</f>
        <v/>
      </c>
      <c r="E31" s="5" t="str">
        <f>IF(②第１号様式の１!$C57="","",②第１号様式の１!$U57)</f>
        <v/>
      </c>
      <c r="F31" s="5" t="str">
        <f>IF(②第１号様式の１!$C57="","",②第１号様式の１!$X57)</f>
        <v/>
      </c>
      <c r="G31" s="5" t="str">
        <f>IF(②第１号様式の１!$C57="","",②第１号様式の１!$AA57)</f>
        <v/>
      </c>
      <c r="H31" s="5" t="str">
        <f>IF(②第１号様式の１!$C57="","",②第１号様式の１!$AD57)</f>
        <v/>
      </c>
      <c r="I31" s="5" t="str">
        <f>IF(②第１号様式の１!$C57="","",②第１号様式の１!$AG57)</f>
        <v/>
      </c>
      <c r="J31" s="5" t="str">
        <f>IF(②第１号様式の１!$C57="","",②第１号様式の１!$AJ57)</f>
        <v/>
      </c>
      <c r="K31" s="5" t="str">
        <f>IF($B31&lt;&gt;"",IF(INDEX(①職員名簿!G$11:G$110,MATCH(ROW()-1,①職員名簿!AB$11:AB$110,0))&lt;&gt;"",INDEX(①職員名簿!B$11:B$110,MATCH(ROW()-1,①職員名簿!AB$11:AB$110,0)),""),"")</f>
        <v/>
      </c>
      <c r="L31" s="16" t="str">
        <f>IF($B31&lt;&gt;"",IF(INDEX(①職員名簿!H$11:H$110,MATCH(ROW()-1,①職員名簿!AB$11:AB$110,0))&lt;&gt;"",INDEX(①職員名簿!C$11:C$110,MATCH(ROW()-1,①職員名簿!AB$11:AB$110,0)),""),"")</f>
        <v/>
      </c>
      <c r="M31" s="3" t="str">
        <f>IF(②第１号様式の１!AM57="","",②第１号様式の１!AM57)</f>
        <v/>
      </c>
      <c r="N31" s="3" t="str">
        <f>IF(②第１号様式の１!AN57="","",②第１号様式の１!AN57)</f>
        <v/>
      </c>
    </row>
    <row r="32" spans="1:14">
      <c r="A32" s="3">
        <v>31</v>
      </c>
      <c r="B32" s="3" t="str">
        <f>IF(②第１号様式の１!$C58="","",②第１号様式の１!$C58)</f>
        <v/>
      </c>
      <c r="C32" s="15" t="str">
        <f>IF(②第１号様式の１!$C58="","",②第１号様式の１!$J58)</f>
        <v/>
      </c>
      <c r="D32" s="7" t="str">
        <f>IF(②第１号様式の１!$C58="","",②第１号様式の１!$P58)</f>
        <v/>
      </c>
      <c r="E32" s="5" t="str">
        <f>IF(②第１号様式の１!$C58="","",②第１号様式の１!$U58)</f>
        <v/>
      </c>
      <c r="F32" s="5" t="str">
        <f>IF(②第１号様式の１!$C58="","",②第１号様式の１!$X58)</f>
        <v/>
      </c>
      <c r="G32" s="5" t="str">
        <f>IF(②第１号様式の１!$C58="","",②第１号様式の１!$AA58)</f>
        <v/>
      </c>
      <c r="H32" s="5" t="str">
        <f>IF(②第１号様式の１!$C58="","",②第１号様式の１!$AD58)</f>
        <v/>
      </c>
      <c r="I32" s="5" t="str">
        <f>IF(②第１号様式の１!$C58="","",②第１号様式の１!$AG58)</f>
        <v/>
      </c>
      <c r="J32" s="5" t="str">
        <f>IF(②第１号様式の１!$C58="","",②第１号様式の１!$AJ58)</f>
        <v/>
      </c>
      <c r="K32" s="5" t="str">
        <f>IF($B32&lt;&gt;"",IF(INDEX(①職員名簿!G$11:G$110,MATCH(ROW()-1,①職員名簿!AB$11:AB$110,0))&lt;&gt;"",INDEX(①職員名簿!B$11:B$110,MATCH(ROW()-1,①職員名簿!AB$11:AB$110,0)),""),"")</f>
        <v/>
      </c>
      <c r="L32" s="16" t="str">
        <f>IF($B32&lt;&gt;"",IF(INDEX(①職員名簿!H$11:H$110,MATCH(ROW()-1,①職員名簿!AB$11:AB$110,0))&lt;&gt;"",INDEX(①職員名簿!C$11:C$110,MATCH(ROW()-1,①職員名簿!AB$11:AB$110,0)),""),"")</f>
        <v/>
      </c>
      <c r="M32" s="3" t="str">
        <f>IF(②第１号様式の１!AM58="","",②第１号様式の１!AM58)</f>
        <v/>
      </c>
      <c r="N32" s="3" t="str">
        <f>IF(②第１号様式の１!AN58="","",②第１号様式の１!AN58)</f>
        <v/>
      </c>
    </row>
    <row r="33" spans="1:14">
      <c r="A33" s="3">
        <v>32</v>
      </c>
      <c r="B33" s="3" t="str">
        <f>IF(②第１号様式の１!$C59="","",②第１号様式の１!$C59)</f>
        <v/>
      </c>
      <c r="C33" s="15" t="str">
        <f>IF(②第１号様式の１!$C59="","",②第１号様式の１!$J59)</f>
        <v/>
      </c>
      <c r="D33" s="7" t="str">
        <f>IF(②第１号様式の１!$C59="","",②第１号様式の１!$P59)</f>
        <v/>
      </c>
      <c r="E33" s="5" t="str">
        <f>IF(②第１号様式の１!$C59="","",②第１号様式の１!$U59)</f>
        <v/>
      </c>
      <c r="F33" s="5" t="str">
        <f>IF(②第１号様式の１!$C59="","",②第１号様式の１!$X59)</f>
        <v/>
      </c>
      <c r="G33" s="5" t="str">
        <f>IF(②第１号様式の１!$C59="","",②第１号様式の１!$AA59)</f>
        <v/>
      </c>
      <c r="H33" s="5" t="str">
        <f>IF(②第１号様式の１!$C59="","",②第１号様式の１!$AD59)</f>
        <v/>
      </c>
      <c r="I33" s="5" t="str">
        <f>IF(②第１号様式の１!$C59="","",②第１号様式の１!$AG59)</f>
        <v/>
      </c>
      <c r="J33" s="5" t="str">
        <f>IF(②第１号様式の１!$C59="","",②第１号様式の１!$AJ59)</f>
        <v/>
      </c>
      <c r="K33" s="5" t="str">
        <f>IF($B33&lt;&gt;"",IF(INDEX(①職員名簿!G$11:G$110,MATCH(ROW()-1,①職員名簿!AB$11:AB$110,0))&lt;&gt;"",INDEX(①職員名簿!B$11:B$110,MATCH(ROW()-1,①職員名簿!AB$11:AB$110,0)),""),"")</f>
        <v/>
      </c>
      <c r="L33" s="16" t="str">
        <f>IF($B33&lt;&gt;"",IF(INDEX(①職員名簿!H$11:H$110,MATCH(ROW()-1,①職員名簿!AB$11:AB$110,0))&lt;&gt;"",INDEX(①職員名簿!C$11:C$110,MATCH(ROW()-1,①職員名簿!AB$11:AB$110,0)),""),"")</f>
        <v/>
      </c>
      <c r="M33" s="3" t="str">
        <f>IF(②第１号様式の１!AM59="","",②第１号様式の１!AM59)</f>
        <v/>
      </c>
      <c r="N33" s="3" t="str">
        <f>IF(②第１号様式の１!AN59="","",②第１号様式の１!AN59)</f>
        <v/>
      </c>
    </row>
    <row r="34" spans="1:14">
      <c r="A34" s="3">
        <v>33</v>
      </c>
      <c r="B34" s="3" t="str">
        <f>IF(②第１号様式の１!$C60="","",②第１号様式の１!$C60)</f>
        <v/>
      </c>
      <c r="C34" s="15" t="str">
        <f>IF(②第１号様式の１!$C60="","",②第１号様式の１!$J60)</f>
        <v/>
      </c>
      <c r="D34" s="7" t="str">
        <f>IF(②第１号様式の１!$C60="","",②第１号様式の１!$P60)</f>
        <v/>
      </c>
      <c r="E34" s="5" t="str">
        <f>IF(②第１号様式の１!$C60="","",②第１号様式の１!$U60)</f>
        <v/>
      </c>
      <c r="F34" s="5" t="str">
        <f>IF(②第１号様式の１!$C60="","",②第１号様式の１!$X60)</f>
        <v/>
      </c>
      <c r="G34" s="5" t="str">
        <f>IF(②第１号様式の１!$C60="","",②第１号様式の１!$AA60)</f>
        <v/>
      </c>
      <c r="H34" s="5" t="str">
        <f>IF(②第１号様式の１!$C60="","",②第１号様式の１!$AD60)</f>
        <v/>
      </c>
      <c r="I34" s="5" t="str">
        <f>IF(②第１号様式の１!$C60="","",②第１号様式の１!$AG60)</f>
        <v/>
      </c>
      <c r="J34" s="5" t="str">
        <f>IF(②第１号様式の１!$C60="","",②第１号様式の１!$AJ60)</f>
        <v/>
      </c>
      <c r="K34" s="5" t="str">
        <f>IF($B34&lt;&gt;"",IF(INDEX(①職員名簿!G$11:G$110,MATCH(ROW()-1,①職員名簿!AB$11:AB$110,0))&lt;&gt;"",INDEX(①職員名簿!B$11:B$110,MATCH(ROW()-1,①職員名簿!AB$11:AB$110,0)),""),"")</f>
        <v/>
      </c>
      <c r="L34" s="16" t="str">
        <f>IF($B34&lt;&gt;"",IF(INDEX(①職員名簿!H$11:H$110,MATCH(ROW()-1,①職員名簿!AB$11:AB$110,0))&lt;&gt;"",INDEX(①職員名簿!C$11:C$110,MATCH(ROW()-1,①職員名簿!AB$11:AB$110,0)),""),"")</f>
        <v/>
      </c>
      <c r="M34" s="3" t="str">
        <f>IF(②第１号様式の１!AM60="","",②第１号様式の１!AM60)</f>
        <v/>
      </c>
      <c r="N34" s="3" t="str">
        <f>IF(②第１号様式の１!AN60="","",②第１号様式の１!AN60)</f>
        <v/>
      </c>
    </row>
    <row r="35" spans="1:14">
      <c r="A35" s="3">
        <v>34</v>
      </c>
      <c r="B35" s="3" t="str">
        <f>IF(②第１号様式の１!$C61="","",②第１号様式の１!$C61)</f>
        <v/>
      </c>
      <c r="C35" s="15" t="str">
        <f>IF(②第１号様式の１!$C61="","",②第１号様式の１!$J61)</f>
        <v/>
      </c>
      <c r="D35" s="7" t="str">
        <f>IF(②第１号様式の１!$C61="","",②第１号様式の１!$P61)</f>
        <v/>
      </c>
      <c r="E35" s="5" t="str">
        <f>IF(②第１号様式の１!$C61="","",②第１号様式の１!$U61)</f>
        <v/>
      </c>
      <c r="F35" s="5" t="str">
        <f>IF(②第１号様式の１!$C61="","",②第１号様式の１!$X61)</f>
        <v/>
      </c>
      <c r="G35" s="5" t="str">
        <f>IF(②第１号様式の１!$C61="","",②第１号様式の１!$AA61)</f>
        <v/>
      </c>
      <c r="H35" s="5" t="str">
        <f>IF(②第１号様式の１!$C61="","",②第１号様式の１!$AD61)</f>
        <v/>
      </c>
      <c r="I35" s="5" t="str">
        <f>IF(②第１号様式の１!$C61="","",②第１号様式の１!$AG61)</f>
        <v/>
      </c>
      <c r="J35" s="5" t="str">
        <f>IF(②第１号様式の１!$C61="","",②第１号様式の１!$AJ61)</f>
        <v/>
      </c>
      <c r="K35" s="5" t="str">
        <f>IF($B35&lt;&gt;"",IF(INDEX(①職員名簿!G$11:G$110,MATCH(ROW()-1,①職員名簿!AB$11:AB$110,0))&lt;&gt;"",INDEX(①職員名簿!B$11:B$110,MATCH(ROW()-1,①職員名簿!AB$11:AB$110,0)),""),"")</f>
        <v/>
      </c>
      <c r="L35" s="16" t="str">
        <f>IF($B35&lt;&gt;"",IF(INDEX(①職員名簿!H$11:H$110,MATCH(ROW()-1,①職員名簿!AB$11:AB$110,0))&lt;&gt;"",INDEX(①職員名簿!C$11:C$110,MATCH(ROW()-1,①職員名簿!AB$11:AB$110,0)),""),"")</f>
        <v/>
      </c>
      <c r="M35" s="3" t="str">
        <f>IF(②第１号様式の１!AM61="","",②第１号様式の１!AM61)</f>
        <v/>
      </c>
      <c r="N35" s="3" t="str">
        <f>IF(②第１号様式の１!AN61="","",②第１号様式の１!AN61)</f>
        <v/>
      </c>
    </row>
    <row r="36" spans="1:14">
      <c r="A36" s="3">
        <v>35</v>
      </c>
      <c r="B36" s="3" t="str">
        <f>IF(②第１号様式の１!$C62="","",②第１号様式の１!$C62)</f>
        <v/>
      </c>
      <c r="C36" s="15" t="str">
        <f>IF(②第１号様式の１!$C62="","",②第１号様式の１!$J62)</f>
        <v/>
      </c>
      <c r="D36" s="7" t="str">
        <f>IF(②第１号様式の１!$C62="","",②第１号様式の１!$P62)</f>
        <v/>
      </c>
      <c r="E36" s="5" t="str">
        <f>IF(②第１号様式の１!$C62="","",②第１号様式の１!$U62)</f>
        <v/>
      </c>
      <c r="F36" s="5" t="str">
        <f>IF(②第１号様式の１!$C62="","",②第１号様式の１!$X62)</f>
        <v/>
      </c>
      <c r="G36" s="5" t="str">
        <f>IF(②第１号様式の１!$C62="","",②第１号様式の１!$AA62)</f>
        <v/>
      </c>
      <c r="H36" s="5" t="str">
        <f>IF(②第１号様式の１!$C62="","",②第１号様式の１!$AD62)</f>
        <v/>
      </c>
      <c r="I36" s="5" t="str">
        <f>IF(②第１号様式の１!$C62="","",②第１号様式の１!$AG62)</f>
        <v/>
      </c>
      <c r="J36" s="5" t="str">
        <f>IF(②第１号様式の１!$C62="","",②第１号様式の１!$AJ62)</f>
        <v/>
      </c>
      <c r="K36" s="5" t="str">
        <f>IF($B36&lt;&gt;"",IF(INDEX(①職員名簿!G$11:G$110,MATCH(ROW()-1,①職員名簿!AB$11:AB$110,0))&lt;&gt;"",INDEX(①職員名簿!B$11:B$110,MATCH(ROW()-1,①職員名簿!AB$11:AB$110,0)),""),"")</f>
        <v/>
      </c>
      <c r="L36" s="16" t="str">
        <f>IF($B36&lt;&gt;"",IF(INDEX(①職員名簿!H$11:H$110,MATCH(ROW()-1,①職員名簿!AB$11:AB$110,0))&lt;&gt;"",INDEX(①職員名簿!C$11:C$110,MATCH(ROW()-1,①職員名簿!AB$11:AB$110,0)),""),"")</f>
        <v/>
      </c>
      <c r="M36" s="3" t="str">
        <f>IF(②第１号様式の１!AM62="","",②第１号様式の１!AM62)</f>
        <v/>
      </c>
      <c r="N36" s="3" t="str">
        <f>IF(②第１号様式の１!AN62="","",②第１号様式の１!AN62)</f>
        <v/>
      </c>
    </row>
    <row r="37" spans="1:14">
      <c r="A37" s="3">
        <v>36</v>
      </c>
      <c r="B37" s="3" t="str">
        <f>IF(②第１号様式の１!$C63="","",②第１号様式の１!$C63)</f>
        <v/>
      </c>
      <c r="C37" s="15" t="str">
        <f>IF(②第１号様式の１!$C63="","",②第１号様式の１!$J63)</f>
        <v/>
      </c>
      <c r="D37" s="7" t="str">
        <f>IF(②第１号様式の１!$C63="","",②第１号様式の１!$P63)</f>
        <v/>
      </c>
      <c r="E37" s="5" t="str">
        <f>IF(②第１号様式の１!$C63="","",②第１号様式の１!$U63)</f>
        <v/>
      </c>
      <c r="F37" s="5" t="str">
        <f>IF(②第１号様式の１!$C63="","",②第１号様式の１!$X63)</f>
        <v/>
      </c>
      <c r="G37" s="5" t="str">
        <f>IF(②第１号様式の１!$C63="","",②第１号様式の１!$AA63)</f>
        <v/>
      </c>
      <c r="H37" s="5" t="str">
        <f>IF(②第１号様式の１!$C63="","",②第１号様式の１!$AD63)</f>
        <v/>
      </c>
      <c r="I37" s="5" t="str">
        <f>IF(②第１号様式の１!$C63="","",②第１号様式の１!$AG63)</f>
        <v/>
      </c>
      <c r="J37" s="5" t="str">
        <f>IF(②第１号様式の１!$C63="","",②第１号様式の１!$AJ63)</f>
        <v/>
      </c>
      <c r="K37" s="5" t="str">
        <f>IF($B37&lt;&gt;"",IF(INDEX(①職員名簿!G$11:G$110,MATCH(ROW()-1,①職員名簿!AB$11:AB$110,0))&lt;&gt;"",INDEX(①職員名簿!B$11:B$110,MATCH(ROW()-1,①職員名簿!AB$11:AB$110,0)),""),"")</f>
        <v/>
      </c>
      <c r="L37" s="16" t="str">
        <f>IF($B37&lt;&gt;"",IF(INDEX(①職員名簿!H$11:H$110,MATCH(ROW()-1,①職員名簿!AB$11:AB$110,0))&lt;&gt;"",INDEX(①職員名簿!C$11:C$110,MATCH(ROW()-1,①職員名簿!AB$11:AB$110,0)),""),"")</f>
        <v/>
      </c>
      <c r="M37" s="3" t="str">
        <f>IF(②第１号様式の１!AM63="","",②第１号様式の１!AM63)</f>
        <v/>
      </c>
      <c r="N37" s="3" t="str">
        <f>IF(②第１号様式の１!AN63="","",②第１号様式の１!AN63)</f>
        <v/>
      </c>
    </row>
    <row r="38" spans="1:14">
      <c r="A38" s="3">
        <v>37</v>
      </c>
      <c r="B38" s="3" t="str">
        <f>IF(②第１号様式の１!$C64="","",②第１号様式の１!$C64)</f>
        <v/>
      </c>
      <c r="C38" s="15" t="str">
        <f>IF(②第１号様式の１!$C64="","",②第１号様式の１!$J64)</f>
        <v/>
      </c>
      <c r="D38" s="7" t="str">
        <f>IF(②第１号様式の１!$C64="","",②第１号様式の１!$P64)</f>
        <v/>
      </c>
      <c r="E38" s="5" t="str">
        <f>IF(②第１号様式の１!$C64="","",②第１号様式の１!$U64)</f>
        <v/>
      </c>
      <c r="F38" s="5" t="str">
        <f>IF(②第１号様式の１!$C64="","",②第１号様式の１!$X64)</f>
        <v/>
      </c>
      <c r="G38" s="5" t="str">
        <f>IF(②第１号様式の１!$C64="","",②第１号様式の１!$AA64)</f>
        <v/>
      </c>
      <c r="H38" s="5" t="str">
        <f>IF(②第１号様式の１!$C64="","",②第１号様式の１!$AD64)</f>
        <v/>
      </c>
      <c r="I38" s="5" t="str">
        <f>IF(②第１号様式の１!$C64="","",②第１号様式の１!$AG64)</f>
        <v/>
      </c>
      <c r="J38" s="5" t="str">
        <f>IF(②第１号様式の１!$C64="","",②第１号様式の１!$AJ64)</f>
        <v/>
      </c>
      <c r="K38" s="5" t="str">
        <f>IF($B38&lt;&gt;"",IF(INDEX(①職員名簿!G$11:G$110,MATCH(ROW()-1,①職員名簿!AB$11:AB$110,0))&lt;&gt;"",INDEX(①職員名簿!B$11:B$110,MATCH(ROW()-1,①職員名簿!AB$11:AB$110,0)),""),"")</f>
        <v/>
      </c>
      <c r="L38" s="16" t="str">
        <f>IF($B38&lt;&gt;"",IF(INDEX(①職員名簿!H$11:H$110,MATCH(ROW()-1,①職員名簿!AB$11:AB$110,0))&lt;&gt;"",INDEX(①職員名簿!C$11:C$110,MATCH(ROW()-1,①職員名簿!AB$11:AB$110,0)),""),"")</f>
        <v/>
      </c>
      <c r="M38" s="3" t="str">
        <f>IF(②第１号様式の１!AM64="","",②第１号様式の１!AM64)</f>
        <v/>
      </c>
      <c r="N38" s="3" t="str">
        <f>IF(②第１号様式の１!AN64="","",②第１号様式の１!AN64)</f>
        <v/>
      </c>
    </row>
    <row r="39" spans="1:14">
      <c r="A39" s="3">
        <v>38</v>
      </c>
      <c r="B39" s="3" t="str">
        <f>IF(②第１号様式の１!$C65="","",②第１号様式の１!$C65)</f>
        <v/>
      </c>
      <c r="C39" s="15" t="str">
        <f>IF(②第１号様式の１!$C65="","",②第１号様式の１!$J65)</f>
        <v/>
      </c>
      <c r="D39" s="7" t="str">
        <f>IF(②第１号様式の１!$C65="","",②第１号様式の１!$P65)</f>
        <v/>
      </c>
      <c r="E39" s="5" t="str">
        <f>IF(②第１号様式の１!$C65="","",②第１号様式の１!$U65)</f>
        <v/>
      </c>
      <c r="F39" s="5" t="str">
        <f>IF(②第１号様式の１!$C65="","",②第１号様式の１!$X65)</f>
        <v/>
      </c>
      <c r="G39" s="5" t="str">
        <f>IF(②第１号様式の１!$C65="","",②第１号様式の１!$AA65)</f>
        <v/>
      </c>
      <c r="H39" s="5" t="str">
        <f>IF(②第１号様式の１!$C65="","",②第１号様式の１!$AD65)</f>
        <v/>
      </c>
      <c r="I39" s="5" t="str">
        <f>IF(②第１号様式の１!$C65="","",②第１号様式の１!$AG65)</f>
        <v/>
      </c>
      <c r="J39" s="5" t="str">
        <f>IF(②第１号様式の１!$C65="","",②第１号様式の１!$AJ65)</f>
        <v/>
      </c>
      <c r="K39" s="5" t="str">
        <f>IF($B39&lt;&gt;"",IF(INDEX(①職員名簿!G$11:G$110,MATCH(ROW()-1,①職員名簿!AB$11:AB$110,0))&lt;&gt;"",INDEX(①職員名簿!B$11:B$110,MATCH(ROW()-1,①職員名簿!AB$11:AB$110,0)),""),"")</f>
        <v/>
      </c>
      <c r="L39" s="16" t="str">
        <f>IF($B39&lt;&gt;"",IF(INDEX(①職員名簿!H$11:H$110,MATCH(ROW()-1,①職員名簿!AB$11:AB$110,0))&lt;&gt;"",INDEX(①職員名簿!C$11:C$110,MATCH(ROW()-1,①職員名簿!AB$11:AB$110,0)),""),"")</f>
        <v/>
      </c>
      <c r="M39" s="3" t="str">
        <f>IF(②第１号様式の１!AM65="","",②第１号様式の１!AM65)</f>
        <v/>
      </c>
      <c r="N39" s="3" t="str">
        <f>IF(②第１号様式の１!AN65="","",②第１号様式の１!AN65)</f>
        <v/>
      </c>
    </row>
    <row r="40" spans="1:14">
      <c r="A40" s="3">
        <v>39</v>
      </c>
      <c r="B40" s="3" t="str">
        <f>IF(②第１号様式の１!$C66="","",②第１号様式の１!$C66)</f>
        <v/>
      </c>
      <c r="C40" s="15" t="str">
        <f>IF(②第１号様式の１!$C66="","",②第１号様式の１!$J66)</f>
        <v/>
      </c>
      <c r="D40" s="7" t="str">
        <f>IF(②第１号様式の１!$C66="","",②第１号様式の１!$P66)</f>
        <v/>
      </c>
      <c r="E40" s="5" t="str">
        <f>IF(②第１号様式の１!$C66="","",②第１号様式の１!$U66)</f>
        <v/>
      </c>
      <c r="F40" s="5" t="str">
        <f>IF(②第１号様式の１!$C66="","",②第１号様式の１!$X66)</f>
        <v/>
      </c>
      <c r="G40" s="5" t="str">
        <f>IF(②第１号様式の１!$C66="","",②第１号様式の１!$AA66)</f>
        <v/>
      </c>
      <c r="H40" s="5" t="str">
        <f>IF(②第１号様式の１!$C66="","",②第１号様式の１!$AD66)</f>
        <v/>
      </c>
      <c r="I40" s="5" t="str">
        <f>IF(②第１号様式の１!$C66="","",②第１号様式の１!$AG66)</f>
        <v/>
      </c>
      <c r="J40" s="5" t="str">
        <f>IF(②第１号様式の１!$C66="","",②第１号様式の１!$AJ66)</f>
        <v/>
      </c>
      <c r="K40" s="5" t="str">
        <f>IF($B40&lt;&gt;"",IF(INDEX(①職員名簿!G$11:G$110,MATCH(ROW()-1,①職員名簿!AB$11:AB$110,0))&lt;&gt;"",INDEX(①職員名簿!B$11:B$110,MATCH(ROW()-1,①職員名簿!AB$11:AB$110,0)),""),"")</f>
        <v/>
      </c>
      <c r="L40" s="16" t="str">
        <f>IF($B40&lt;&gt;"",IF(INDEX(①職員名簿!H$11:H$110,MATCH(ROW()-1,①職員名簿!AB$11:AB$110,0))&lt;&gt;"",INDEX(①職員名簿!C$11:C$110,MATCH(ROW()-1,①職員名簿!AB$11:AB$110,0)),""),"")</f>
        <v/>
      </c>
      <c r="M40" s="3" t="str">
        <f>IF(②第１号様式の１!AM66="","",②第１号様式の１!AM66)</f>
        <v/>
      </c>
      <c r="N40" s="3" t="str">
        <f>IF(②第１号様式の１!AN66="","",②第１号様式の１!AN66)</f>
        <v/>
      </c>
    </row>
    <row r="41" spans="1:14">
      <c r="A41" s="3">
        <v>40</v>
      </c>
      <c r="B41" s="3" t="str">
        <f>IF(②第１号様式の１!$C67="","",②第１号様式の１!$C67)</f>
        <v/>
      </c>
      <c r="C41" s="15" t="str">
        <f>IF(②第１号様式の１!$C67="","",②第１号様式の１!$J67)</f>
        <v/>
      </c>
      <c r="D41" s="7" t="str">
        <f>IF(②第１号様式の１!$C67="","",②第１号様式の１!$P67)</f>
        <v/>
      </c>
      <c r="E41" s="5" t="str">
        <f>IF(②第１号様式の１!$C67="","",②第１号様式の１!$U67)</f>
        <v/>
      </c>
      <c r="F41" s="5" t="str">
        <f>IF(②第１号様式の１!$C67="","",②第１号様式の１!$X67)</f>
        <v/>
      </c>
      <c r="G41" s="5" t="str">
        <f>IF(②第１号様式の１!$C67="","",②第１号様式の１!$AA67)</f>
        <v/>
      </c>
      <c r="H41" s="5" t="str">
        <f>IF(②第１号様式の１!$C67="","",②第１号様式の１!$AD67)</f>
        <v/>
      </c>
      <c r="I41" s="5" t="str">
        <f>IF(②第１号様式の１!$C67="","",②第１号様式の１!$AG67)</f>
        <v/>
      </c>
      <c r="J41" s="5" t="str">
        <f>IF(②第１号様式の１!$C67="","",②第１号様式の１!$AJ67)</f>
        <v/>
      </c>
      <c r="K41" s="5" t="str">
        <f>IF($B41&lt;&gt;"",IF(INDEX(①職員名簿!G$11:G$110,MATCH(ROW()-1,①職員名簿!AB$11:AB$110,0))&lt;&gt;"",INDEX(①職員名簿!B$11:B$110,MATCH(ROW()-1,①職員名簿!AB$11:AB$110,0)),""),"")</f>
        <v/>
      </c>
      <c r="L41" s="16" t="str">
        <f>IF($B41&lt;&gt;"",IF(INDEX(①職員名簿!H$11:H$110,MATCH(ROW()-1,①職員名簿!AB$11:AB$110,0))&lt;&gt;"",INDEX(①職員名簿!C$11:C$110,MATCH(ROW()-1,①職員名簿!AB$11:AB$110,0)),""),"")</f>
        <v/>
      </c>
      <c r="M41" s="3" t="str">
        <f>IF(②第１号様式の１!AM67="","",②第１号様式の１!AM67)</f>
        <v/>
      </c>
      <c r="N41" s="3" t="str">
        <f>IF(②第１号様式の１!AN67="","",②第１号様式の１!AN67)</f>
        <v/>
      </c>
    </row>
    <row r="42" spans="1:14">
      <c r="A42" s="3">
        <v>41</v>
      </c>
      <c r="B42" s="3" t="str">
        <f>IF(②第１号様式の１!$C68="","",②第１号様式の１!$C68)</f>
        <v/>
      </c>
      <c r="C42" s="15" t="str">
        <f>IF(②第１号様式の１!$C68="","",②第１号様式の１!$J68)</f>
        <v/>
      </c>
      <c r="D42" s="7" t="str">
        <f>IF(②第１号様式の１!$C68="","",②第１号様式の１!$P68)</f>
        <v/>
      </c>
      <c r="E42" s="5" t="str">
        <f>IF(②第１号様式の１!$C68="","",②第１号様式の１!$U68)</f>
        <v/>
      </c>
      <c r="F42" s="5" t="str">
        <f>IF(②第１号様式の１!$C68="","",②第１号様式の１!$X68)</f>
        <v/>
      </c>
      <c r="G42" s="5" t="str">
        <f>IF(②第１号様式の１!$C68="","",②第１号様式の１!$AA68)</f>
        <v/>
      </c>
      <c r="H42" s="5" t="str">
        <f>IF(②第１号様式の１!$C68="","",②第１号様式の１!$AD68)</f>
        <v/>
      </c>
      <c r="I42" s="5" t="str">
        <f>IF(②第１号様式の１!$C68="","",②第１号様式の１!$AG68)</f>
        <v/>
      </c>
      <c r="J42" s="5" t="str">
        <f>IF(②第１号様式の１!$C68="","",②第１号様式の１!$AJ68)</f>
        <v/>
      </c>
      <c r="K42" s="5" t="str">
        <f>IF($B42&lt;&gt;"",IF(INDEX(①職員名簿!G$11:G$110,MATCH(ROW()-1,①職員名簿!AB$11:AB$110,0))&lt;&gt;"",INDEX(①職員名簿!B$11:B$110,MATCH(ROW()-1,①職員名簿!AB$11:AB$110,0)),""),"")</f>
        <v/>
      </c>
      <c r="L42" s="16" t="str">
        <f>IF($B42&lt;&gt;"",IF(INDEX(①職員名簿!H$11:H$110,MATCH(ROW()-1,①職員名簿!AB$11:AB$110,0))&lt;&gt;"",INDEX(①職員名簿!C$11:C$110,MATCH(ROW()-1,①職員名簿!AB$11:AB$110,0)),""),"")</f>
        <v/>
      </c>
      <c r="M42" s="3" t="str">
        <f>IF(②第１号様式の１!AM68="","",②第１号様式の１!AM68)</f>
        <v/>
      </c>
      <c r="N42" s="3" t="str">
        <f>IF(②第１号様式の１!AN68="","",②第１号様式の１!AN68)</f>
        <v/>
      </c>
    </row>
    <row r="43" spans="1:14">
      <c r="A43" s="3">
        <v>42</v>
      </c>
      <c r="B43" s="3" t="str">
        <f>IF(②第１号様式の１!$C69="","",②第１号様式の１!$C69)</f>
        <v/>
      </c>
      <c r="C43" s="15" t="str">
        <f>IF(②第１号様式の１!$C69="","",②第１号様式の１!$J69)</f>
        <v/>
      </c>
      <c r="D43" s="7" t="str">
        <f>IF(②第１号様式の１!$C69="","",②第１号様式の１!$P69)</f>
        <v/>
      </c>
      <c r="E43" s="5" t="str">
        <f>IF(②第１号様式の１!$C69="","",②第１号様式の１!$U69)</f>
        <v/>
      </c>
      <c r="F43" s="5" t="str">
        <f>IF(②第１号様式の１!$C69="","",②第１号様式の１!$X69)</f>
        <v/>
      </c>
      <c r="G43" s="5" t="str">
        <f>IF(②第１号様式の１!$C69="","",②第１号様式の１!$AA69)</f>
        <v/>
      </c>
      <c r="H43" s="5" t="str">
        <f>IF(②第１号様式の１!$C69="","",②第１号様式の１!$AD69)</f>
        <v/>
      </c>
      <c r="I43" s="5" t="str">
        <f>IF(②第１号様式の１!$C69="","",②第１号様式の１!$AG69)</f>
        <v/>
      </c>
      <c r="J43" s="5" t="str">
        <f>IF(②第１号様式の１!$C69="","",②第１号様式の１!$AJ69)</f>
        <v/>
      </c>
      <c r="K43" s="5" t="str">
        <f>IF($B43&lt;&gt;"",IF(INDEX(①職員名簿!G$11:G$110,MATCH(ROW()-1,①職員名簿!AB$11:AB$110,0))&lt;&gt;"",INDEX(①職員名簿!B$11:B$110,MATCH(ROW()-1,①職員名簿!AB$11:AB$110,0)),""),"")</f>
        <v/>
      </c>
      <c r="L43" s="16" t="str">
        <f>IF($B43&lt;&gt;"",IF(INDEX(①職員名簿!H$11:H$110,MATCH(ROW()-1,①職員名簿!AB$11:AB$110,0))&lt;&gt;"",INDEX(①職員名簿!C$11:C$110,MATCH(ROW()-1,①職員名簿!AB$11:AB$110,0)),""),"")</f>
        <v/>
      </c>
      <c r="M43" s="3" t="str">
        <f>IF(②第１号様式の１!AM69="","",②第１号様式の１!AM69)</f>
        <v/>
      </c>
      <c r="N43" s="3" t="str">
        <f>IF(②第１号様式の１!AN69="","",②第１号様式の１!AN69)</f>
        <v/>
      </c>
    </row>
    <row r="44" spans="1:14">
      <c r="A44" s="3">
        <v>43</v>
      </c>
      <c r="B44" s="3" t="str">
        <f>IF(②第１号様式の１!$C70="","",②第１号様式の１!$C70)</f>
        <v/>
      </c>
      <c r="C44" s="15" t="str">
        <f>IF(②第１号様式の１!$C70="","",②第１号様式の１!$J70)</f>
        <v/>
      </c>
      <c r="D44" s="7" t="str">
        <f>IF(②第１号様式の１!$C70="","",②第１号様式の１!$P70)</f>
        <v/>
      </c>
      <c r="E44" s="5" t="str">
        <f>IF(②第１号様式の１!$C70="","",②第１号様式の１!$U70)</f>
        <v/>
      </c>
      <c r="F44" s="5" t="str">
        <f>IF(②第１号様式の１!$C70="","",②第１号様式の１!$X70)</f>
        <v/>
      </c>
      <c r="G44" s="5" t="str">
        <f>IF(②第１号様式の１!$C70="","",②第１号様式の１!$AA70)</f>
        <v/>
      </c>
      <c r="H44" s="5" t="str">
        <f>IF(②第１号様式の１!$C70="","",②第１号様式の１!$AD70)</f>
        <v/>
      </c>
      <c r="I44" s="5" t="str">
        <f>IF(②第１号様式の１!$C70="","",②第１号様式の１!$AG70)</f>
        <v/>
      </c>
      <c r="J44" s="5" t="str">
        <f>IF(②第１号様式の１!$C70="","",②第１号様式の１!$AJ70)</f>
        <v/>
      </c>
      <c r="K44" s="5" t="str">
        <f>IF($B44&lt;&gt;"",IF(INDEX(①職員名簿!G$11:G$110,MATCH(ROW()-1,①職員名簿!AB$11:AB$110,0))&lt;&gt;"",INDEX(①職員名簿!B$11:B$110,MATCH(ROW()-1,①職員名簿!AB$11:AB$110,0)),""),"")</f>
        <v/>
      </c>
      <c r="L44" s="16" t="str">
        <f>IF($B44&lt;&gt;"",IF(INDEX(①職員名簿!H$11:H$110,MATCH(ROW()-1,①職員名簿!AB$11:AB$110,0))&lt;&gt;"",INDEX(①職員名簿!C$11:C$110,MATCH(ROW()-1,①職員名簿!AB$11:AB$110,0)),""),"")</f>
        <v/>
      </c>
      <c r="M44" s="3" t="str">
        <f>IF(②第１号様式の１!AM70="","",②第１号様式の１!AM70)</f>
        <v/>
      </c>
      <c r="N44" s="3" t="str">
        <f>IF(②第１号様式の１!AN70="","",②第１号様式の１!AN70)</f>
        <v/>
      </c>
    </row>
    <row r="45" spans="1:14">
      <c r="A45" s="3">
        <v>44</v>
      </c>
      <c r="B45" s="3" t="str">
        <f>IF(②第１号様式の１!$C71="","",②第１号様式の１!$C71)</f>
        <v/>
      </c>
      <c r="C45" s="15" t="str">
        <f>IF(②第１号様式の１!$C71="","",②第１号様式の１!$J71)</f>
        <v/>
      </c>
      <c r="D45" s="7" t="str">
        <f>IF(②第１号様式の１!$C71="","",②第１号様式の１!$P71)</f>
        <v/>
      </c>
      <c r="E45" s="5" t="str">
        <f>IF(②第１号様式の１!$C71="","",②第１号様式の１!$U71)</f>
        <v/>
      </c>
      <c r="F45" s="5" t="str">
        <f>IF(②第１号様式の１!$C71="","",②第１号様式の１!$X71)</f>
        <v/>
      </c>
      <c r="G45" s="5" t="str">
        <f>IF(②第１号様式の１!$C71="","",②第１号様式の１!$AA71)</f>
        <v/>
      </c>
      <c r="H45" s="5" t="str">
        <f>IF(②第１号様式の１!$C71="","",②第１号様式の１!$AD71)</f>
        <v/>
      </c>
      <c r="I45" s="5" t="str">
        <f>IF(②第１号様式の１!$C71="","",②第１号様式の１!$AG71)</f>
        <v/>
      </c>
      <c r="J45" s="5" t="str">
        <f>IF(②第１号様式の１!$C71="","",②第１号様式の１!$AJ71)</f>
        <v/>
      </c>
      <c r="K45" s="5" t="str">
        <f>IF($B45&lt;&gt;"",IF(INDEX(①職員名簿!G$11:G$110,MATCH(ROW()-1,①職員名簿!AB$11:AB$110,0))&lt;&gt;"",INDEX(①職員名簿!B$11:B$110,MATCH(ROW()-1,①職員名簿!AB$11:AB$110,0)),""),"")</f>
        <v/>
      </c>
      <c r="L45" s="16" t="str">
        <f>IF($B45&lt;&gt;"",IF(INDEX(①職員名簿!H$11:H$110,MATCH(ROW()-1,①職員名簿!AB$11:AB$110,0))&lt;&gt;"",INDEX(①職員名簿!C$11:C$110,MATCH(ROW()-1,①職員名簿!AB$11:AB$110,0)),""),"")</f>
        <v/>
      </c>
      <c r="M45" s="3" t="str">
        <f>IF(②第１号様式の１!AM71="","",②第１号様式の１!AM71)</f>
        <v/>
      </c>
      <c r="N45" s="3" t="str">
        <f>IF(②第１号様式の１!AN71="","",②第１号様式の１!AN71)</f>
        <v/>
      </c>
    </row>
    <row r="46" spans="1:14">
      <c r="A46" s="3">
        <v>45</v>
      </c>
      <c r="B46" s="3" t="str">
        <f>IF(②第１号様式の１!$C72="","",②第１号様式の１!$C72)</f>
        <v/>
      </c>
      <c r="C46" s="15" t="str">
        <f>IF(②第１号様式の１!$C72="","",②第１号様式の１!$J72)</f>
        <v/>
      </c>
      <c r="D46" s="7" t="str">
        <f>IF(②第１号様式の１!$C72="","",②第１号様式の１!$P72)</f>
        <v/>
      </c>
      <c r="E46" s="5" t="str">
        <f>IF(②第１号様式の１!$C72="","",②第１号様式の１!$U72)</f>
        <v/>
      </c>
      <c r="F46" s="5" t="str">
        <f>IF(②第１号様式の１!$C72="","",②第１号様式の１!$X72)</f>
        <v/>
      </c>
      <c r="G46" s="5" t="str">
        <f>IF(②第１号様式の１!$C72="","",②第１号様式の１!$AA72)</f>
        <v/>
      </c>
      <c r="H46" s="5" t="str">
        <f>IF(②第１号様式の１!$C72="","",②第１号様式の１!$AD72)</f>
        <v/>
      </c>
      <c r="I46" s="5" t="str">
        <f>IF(②第１号様式の１!$C72="","",②第１号様式の１!$AG72)</f>
        <v/>
      </c>
      <c r="J46" s="5" t="str">
        <f>IF(②第１号様式の１!$C72="","",②第１号様式の１!$AJ72)</f>
        <v/>
      </c>
      <c r="K46" s="5" t="str">
        <f>IF($B46&lt;&gt;"",IF(INDEX(①職員名簿!G$11:G$110,MATCH(ROW()-1,①職員名簿!AB$11:AB$110,0))&lt;&gt;"",INDEX(①職員名簿!B$11:B$110,MATCH(ROW()-1,①職員名簿!AB$11:AB$110,0)),""),"")</f>
        <v/>
      </c>
      <c r="L46" s="16" t="str">
        <f>IF($B46&lt;&gt;"",IF(INDEX(①職員名簿!H$11:H$110,MATCH(ROW()-1,①職員名簿!AB$11:AB$110,0))&lt;&gt;"",INDEX(①職員名簿!C$11:C$110,MATCH(ROW()-1,①職員名簿!AB$11:AB$110,0)),""),"")</f>
        <v/>
      </c>
      <c r="M46" s="3" t="str">
        <f>IF(②第１号様式の１!AM72="","",②第１号様式の１!AM72)</f>
        <v/>
      </c>
      <c r="N46" s="3" t="str">
        <f>IF(②第１号様式の１!AN72="","",②第１号様式の１!AN72)</f>
        <v/>
      </c>
    </row>
    <row r="47" spans="1:14">
      <c r="A47" s="3">
        <v>46</v>
      </c>
      <c r="B47" s="3" t="str">
        <f>IF(②第１号様式の１!$C73="","",②第１号様式の１!$C73)</f>
        <v/>
      </c>
      <c r="C47" s="15" t="str">
        <f>IF(②第１号様式の１!$C73="","",②第１号様式の１!$J73)</f>
        <v/>
      </c>
      <c r="D47" s="7" t="str">
        <f>IF(②第１号様式の１!$C73="","",②第１号様式の１!$P73)</f>
        <v/>
      </c>
      <c r="E47" s="5" t="str">
        <f>IF(②第１号様式の１!$C73="","",②第１号様式の１!$U73)</f>
        <v/>
      </c>
      <c r="F47" s="5" t="str">
        <f>IF(②第１号様式の１!$C73="","",②第１号様式の１!$X73)</f>
        <v/>
      </c>
      <c r="G47" s="5" t="str">
        <f>IF(②第１号様式の１!$C73="","",②第１号様式の１!$AA73)</f>
        <v/>
      </c>
      <c r="H47" s="5" t="str">
        <f>IF(②第１号様式の１!$C73="","",②第１号様式の１!$AD73)</f>
        <v/>
      </c>
      <c r="I47" s="5" t="str">
        <f>IF(②第１号様式の１!$C73="","",②第１号様式の１!$AG73)</f>
        <v/>
      </c>
      <c r="J47" s="5" t="str">
        <f>IF(②第１号様式の１!$C73="","",②第１号様式の１!$AJ73)</f>
        <v/>
      </c>
      <c r="K47" s="5" t="str">
        <f>IF($B47&lt;&gt;"",IF(INDEX(①職員名簿!G$11:G$110,MATCH(ROW()-1,①職員名簿!AB$11:AB$110,0))&lt;&gt;"",INDEX(①職員名簿!B$11:B$110,MATCH(ROW()-1,①職員名簿!AB$11:AB$110,0)),""),"")</f>
        <v/>
      </c>
      <c r="L47" s="16" t="str">
        <f>IF($B47&lt;&gt;"",IF(INDEX(①職員名簿!H$11:H$110,MATCH(ROW()-1,①職員名簿!AB$11:AB$110,0))&lt;&gt;"",INDEX(①職員名簿!C$11:C$110,MATCH(ROW()-1,①職員名簿!AB$11:AB$110,0)),""),"")</f>
        <v/>
      </c>
      <c r="M47" s="3" t="str">
        <f>IF(②第１号様式の１!AM73="","",②第１号様式の１!AM73)</f>
        <v/>
      </c>
      <c r="N47" s="3" t="str">
        <f>IF(②第１号様式の１!AN73="","",②第１号様式の１!AN73)</f>
        <v/>
      </c>
    </row>
    <row r="48" spans="1:14">
      <c r="A48" s="3">
        <v>47</v>
      </c>
      <c r="B48" s="3" t="str">
        <f>IF(②第１号様式の１!$C74="","",②第１号様式の１!$C74)</f>
        <v/>
      </c>
      <c r="C48" s="15" t="str">
        <f>IF(②第１号様式の１!$C74="","",②第１号様式の１!$J74)</f>
        <v/>
      </c>
      <c r="D48" s="7" t="str">
        <f>IF(②第１号様式の１!$C74="","",②第１号様式の１!$P74)</f>
        <v/>
      </c>
      <c r="E48" s="5" t="str">
        <f>IF(②第１号様式の１!$C74="","",②第１号様式の１!$U74)</f>
        <v/>
      </c>
      <c r="F48" s="5" t="str">
        <f>IF(②第１号様式の１!$C74="","",②第１号様式の１!$X74)</f>
        <v/>
      </c>
      <c r="G48" s="5" t="str">
        <f>IF(②第１号様式の１!$C74="","",②第１号様式の１!$AA74)</f>
        <v/>
      </c>
      <c r="H48" s="5" t="str">
        <f>IF(②第１号様式の１!$C74="","",②第１号様式の１!$AD74)</f>
        <v/>
      </c>
      <c r="I48" s="5" t="str">
        <f>IF(②第１号様式の１!$C74="","",②第１号様式の１!$AG74)</f>
        <v/>
      </c>
      <c r="J48" s="5" t="str">
        <f>IF(②第１号様式の１!$C74="","",②第１号様式の１!$AJ74)</f>
        <v/>
      </c>
      <c r="K48" s="5" t="str">
        <f>IF($B48&lt;&gt;"",IF(INDEX(①職員名簿!G$11:G$110,MATCH(ROW()-1,①職員名簿!AB$11:AB$110,0))&lt;&gt;"",INDEX(①職員名簿!B$11:B$110,MATCH(ROW()-1,①職員名簿!AB$11:AB$110,0)),""),"")</f>
        <v/>
      </c>
      <c r="L48" s="16" t="str">
        <f>IF($B48&lt;&gt;"",IF(INDEX(①職員名簿!H$11:H$110,MATCH(ROW()-1,①職員名簿!AB$11:AB$110,0))&lt;&gt;"",INDEX(①職員名簿!C$11:C$110,MATCH(ROW()-1,①職員名簿!AB$11:AB$110,0)),""),"")</f>
        <v/>
      </c>
      <c r="M48" s="3" t="str">
        <f>IF(②第１号様式の１!AM74="","",②第１号様式の１!AM74)</f>
        <v/>
      </c>
      <c r="N48" s="3" t="str">
        <f>IF(②第１号様式の１!AN74="","",②第１号様式の１!AN74)</f>
        <v/>
      </c>
    </row>
    <row r="49" spans="1:14">
      <c r="A49" s="3">
        <v>48</v>
      </c>
      <c r="B49" s="3" t="str">
        <f>IF(②第１号様式の１!$C75="","",②第１号様式の１!$C75)</f>
        <v/>
      </c>
      <c r="C49" s="15" t="str">
        <f>IF(②第１号様式の１!$C75="","",②第１号様式の１!$J75)</f>
        <v/>
      </c>
      <c r="D49" s="7" t="str">
        <f>IF(②第１号様式の１!$C75="","",②第１号様式の１!$P75)</f>
        <v/>
      </c>
      <c r="E49" s="5" t="str">
        <f>IF(②第１号様式の１!$C75="","",②第１号様式の１!$U75)</f>
        <v/>
      </c>
      <c r="F49" s="5" t="str">
        <f>IF(②第１号様式の１!$C75="","",②第１号様式の１!$X75)</f>
        <v/>
      </c>
      <c r="G49" s="5" t="str">
        <f>IF(②第１号様式の１!$C75="","",②第１号様式の１!$AA75)</f>
        <v/>
      </c>
      <c r="H49" s="5" t="str">
        <f>IF(②第１号様式の１!$C75="","",②第１号様式の１!$AD75)</f>
        <v/>
      </c>
      <c r="I49" s="5" t="str">
        <f>IF(②第１号様式の１!$C75="","",②第１号様式の１!$AG75)</f>
        <v/>
      </c>
      <c r="J49" s="5" t="str">
        <f>IF(②第１号様式の１!$C75="","",②第１号様式の１!$AJ75)</f>
        <v/>
      </c>
      <c r="K49" s="5" t="str">
        <f>IF($B49&lt;&gt;"",IF(INDEX(①職員名簿!G$11:G$110,MATCH(ROW()-1,①職員名簿!AB$11:AB$110,0))&lt;&gt;"",INDEX(①職員名簿!B$11:B$110,MATCH(ROW()-1,①職員名簿!AB$11:AB$110,0)),""),"")</f>
        <v/>
      </c>
      <c r="L49" s="16" t="str">
        <f>IF($B49&lt;&gt;"",IF(INDEX(①職員名簿!H$11:H$110,MATCH(ROW()-1,①職員名簿!AB$11:AB$110,0))&lt;&gt;"",INDEX(①職員名簿!C$11:C$110,MATCH(ROW()-1,①職員名簿!AB$11:AB$110,0)),""),"")</f>
        <v/>
      </c>
      <c r="M49" s="3" t="str">
        <f>IF(②第１号様式の１!AM75="","",②第１号様式の１!AM75)</f>
        <v/>
      </c>
      <c r="N49" s="3" t="str">
        <f>IF(②第１号様式の１!AN75="","",②第１号様式の１!AN75)</f>
        <v/>
      </c>
    </row>
    <row r="50" spans="1:14">
      <c r="A50" s="3">
        <v>49</v>
      </c>
      <c r="B50" s="3" t="str">
        <f>IF(②第１号様式の１!$C76="","",②第１号様式の１!$C76)</f>
        <v/>
      </c>
      <c r="C50" s="15" t="str">
        <f>IF(②第１号様式の１!$C76="","",②第１号様式の１!$J76)</f>
        <v/>
      </c>
      <c r="D50" s="7" t="str">
        <f>IF(②第１号様式の１!$C76="","",②第１号様式の１!$P76)</f>
        <v/>
      </c>
      <c r="E50" s="5" t="str">
        <f>IF(②第１号様式の１!$C76="","",②第１号様式の１!$U76)</f>
        <v/>
      </c>
      <c r="F50" s="5" t="str">
        <f>IF(②第１号様式の１!$C76="","",②第１号様式の１!$X76)</f>
        <v/>
      </c>
      <c r="G50" s="5" t="str">
        <f>IF(②第１号様式の１!$C76="","",②第１号様式の１!$AA76)</f>
        <v/>
      </c>
      <c r="H50" s="5" t="str">
        <f>IF(②第１号様式の１!$C76="","",②第１号様式の１!$AD76)</f>
        <v/>
      </c>
      <c r="I50" s="5" t="str">
        <f>IF(②第１号様式の１!$C76="","",②第１号様式の１!$AG76)</f>
        <v/>
      </c>
      <c r="J50" s="5" t="str">
        <f>IF(②第１号様式の１!$C76="","",②第１号様式の１!$AJ76)</f>
        <v/>
      </c>
      <c r="K50" s="5" t="str">
        <f>IF($B50&lt;&gt;"",IF(INDEX(①職員名簿!G$11:G$110,MATCH(ROW()-1,①職員名簿!AB$11:AB$110,0))&lt;&gt;"",INDEX(①職員名簿!B$11:B$110,MATCH(ROW()-1,①職員名簿!AB$11:AB$110,0)),""),"")</f>
        <v/>
      </c>
      <c r="L50" s="16" t="str">
        <f>IF($B50&lt;&gt;"",IF(INDEX(①職員名簿!H$11:H$110,MATCH(ROW()-1,①職員名簿!AB$11:AB$110,0))&lt;&gt;"",INDEX(①職員名簿!C$11:C$110,MATCH(ROW()-1,①職員名簿!AB$11:AB$110,0)),""),"")</f>
        <v/>
      </c>
      <c r="M50" s="3" t="str">
        <f>IF(②第１号様式の１!AM76="","",②第１号様式の１!AM76)</f>
        <v/>
      </c>
      <c r="N50" s="3" t="str">
        <f>IF(②第１号様式の１!AN76="","",②第１号様式の１!AN76)</f>
        <v/>
      </c>
    </row>
    <row r="51" spans="1:14">
      <c r="A51" s="3">
        <v>50</v>
      </c>
      <c r="B51" s="3" t="str">
        <f>IF(②第１号様式の１!$C77="","",②第１号様式の１!$C77)</f>
        <v/>
      </c>
      <c r="C51" s="15" t="str">
        <f>IF(②第１号様式の１!$C77="","",②第１号様式の１!$J77)</f>
        <v/>
      </c>
      <c r="D51" s="7" t="str">
        <f>IF(②第１号様式の１!$C77="","",②第１号様式の１!$P77)</f>
        <v/>
      </c>
      <c r="E51" s="5" t="str">
        <f>IF(②第１号様式の１!$C77="","",②第１号様式の１!$U77)</f>
        <v/>
      </c>
      <c r="F51" s="5" t="str">
        <f>IF(②第１号様式の１!$C77="","",②第１号様式の１!$X77)</f>
        <v/>
      </c>
      <c r="G51" s="5" t="str">
        <f>IF(②第１号様式の１!$C77="","",②第１号様式の１!$AA77)</f>
        <v/>
      </c>
      <c r="H51" s="5" t="str">
        <f>IF(②第１号様式の１!$C77="","",②第１号様式の１!$AD77)</f>
        <v/>
      </c>
      <c r="I51" s="5" t="str">
        <f>IF(②第１号様式の１!$C77="","",②第１号様式の１!$AG77)</f>
        <v/>
      </c>
      <c r="J51" s="5" t="str">
        <f>IF(②第１号様式の１!$C77="","",②第１号様式の１!$AJ77)</f>
        <v/>
      </c>
      <c r="K51" s="5" t="str">
        <f>IF($B51&lt;&gt;"",IF(INDEX(①職員名簿!G$11:G$110,MATCH(ROW()-1,①職員名簿!AB$11:AB$110,0))&lt;&gt;"",INDEX(①職員名簿!B$11:B$110,MATCH(ROW()-1,①職員名簿!AB$11:AB$110,0)),""),"")</f>
        <v/>
      </c>
      <c r="L51" s="16" t="str">
        <f>IF($B51&lt;&gt;"",IF(INDEX(①職員名簿!H$11:H$110,MATCH(ROW()-1,①職員名簿!AB$11:AB$110,0))&lt;&gt;"",INDEX(①職員名簿!C$11:C$110,MATCH(ROW()-1,①職員名簿!AB$11:AB$110,0)),""),"")</f>
        <v/>
      </c>
      <c r="M51" s="3" t="str">
        <f>IF(②第１号様式の１!AM77="","",②第１号様式の１!AM77)</f>
        <v/>
      </c>
      <c r="N51" s="3" t="str">
        <f>IF(②第１号様式の１!AN77="","",②第１号様式の１!AN77)</f>
        <v/>
      </c>
    </row>
    <row r="52" spans="1:14">
      <c r="A52" s="3">
        <v>51</v>
      </c>
      <c r="B52" s="3" t="str">
        <f>IF(②第１号様式の１!$C78="","",②第１号様式の１!$C78)</f>
        <v/>
      </c>
      <c r="C52" s="15" t="str">
        <f>IF(②第１号様式の１!$C78="","",②第１号様式の１!$J78)</f>
        <v/>
      </c>
      <c r="D52" s="7" t="str">
        <f>IF(②第１号様式の１!$C78="","",②第１号様式の１!$P78)</f>
        <v/>
      </c>
      <c r="E52" s="5" t="str">
        <f>IF(②第１号様式の１!$C78="","",②第１号様式の１!$U78)</f>
        <v/>
      </c>
      <c r="F52" s="5" t="str">
        <f>IF(②第１号様式の１!$C78="","",②第１号様式の１!$X78)</f>
        <v/>
      </c>
      <c r="G52" s="5" t="str">
        <f>IF(②第１号様式の１!$C78="","",②第１号様式の１!$AA78)</f>
        <v/>
      </c>
      <c r="H52" s="5" t="str">
        <f>IF(②第１号様式の１!$C78="","",②第１号様式の１!$AD78)</f>
        <v/>
      </c>
      <c r="I52" s="5" t="str">
        <f>IF(②第１号様式の１!$C78="","",②第１号様式の１!$AG78)</f>
        <v/>
      </c>
      <c r="J52" s="5" t="str">
        <f>IF(②第１号様式の１!$C78="","",②第１号様式の１!$AJ78)</f>
        <v/>
      </c>
      <c r="K52" s="5" t="str">
        <f>IF($B52&lt;&gt;"",IF(INDEX(①職員名簿!G$11:G$110,MATCH(ROW()-1,①職員名簿!AB$11:AB$110,0))&lt;&gt;"",INDEX(①職員名簿!B$11:B$110,MATCH(ROW()-1,①職員名簿!AB$11:AB$110,0)),""),"")</f>
        <v/>
      </c>
      <c r="L52" s="16" t="str">
        <f>IF($B52&lt;&gt;"",IF(INDEX(①職員名簿!H$11:H$110,MATCH(ROW()-1,①職員名簿!AB$11:AB$110,0))&lt;&gt;"",INDEX(①職員名簿!C$11:C$110,MATCH(ROW()-1,①職員名簿!AB$11:AB$110,0)),""),"")</f>
        <v/>
      </c>
      <c r="M52" s="3" t="str">
        <f>IF(②第１号様式の１!AM78="","",②第１号様式の１!AM78)</f>
        <v/>
      </c>
      <c r="N52" s="3" t="str">
        <f>IF(②第１号様式の１!AN78="","",②第１号様式の１!AN78)</f>
        <v/>
      </c>
    </row>
    <row r="53" spans="1:14">
      <c r="A53" s="3">
        <v>52</v>
      </c>
      <c r="B53" s="3" t="str">
        <f>IF(②第１号様式の１!$C79="","",②第１号様式の１!$C79)</f>
        <v/>
      </c>
      <c r="C53" s="15" t="str">
        <f>IF(②第１号様式の１!$C79="","",②第１号様式の１!$J79)</f>
        <v/>
      </c>
      <c r="D53" s="7" t="str">
        <f>IF(②第１号様式の１!$C79="","",②第１号様式の１!$P79)</f>
        <v/>
      </c>
      <c r="E53" s="5" t="str">
        <f>IF(②第１号様式の１!$C79="","",②第１号様式の１!$U79)</f>
        <v/>
      </c>
      <c r="F53" s="5" t="str">
        <f>IF(②第１号様式の１!$C79="","",②第１号様式の１!$X79)</f>
        <v/>
      </c>
      <c r="G53" s="5" t="str">
        <f>IF(②第１号様式の１!$C79="","",②第１号様式の１!$AA79)</f>
        <v/>
      </c>
      <c r="H53" s="5" t="str">
        <f>IF(②第１号様式の１!$C79="","",②第１号様式の１!$AD79)</f>
        <v/>
      </c>
      <c r="I53" s="5" t="str">
        <f>IF(②第１号様式の１!$C79="","",②第１号様式の１!$AG79)</f>
        <v/>
      </c>
      <c r="J53" s="5" t="str">
        <f>IF(②第１号様式の１!$C79="","",②第１号様式の１!$AJ79)</f>
        <v/>
      </c>
      <c r="K53" s="5" t="str">
        <f>IF($B53&lt;&gt;"",IF(INDEX(①職員名簿!G$11:G$110,MATCH(ROW()-1,①職員名簿!AB$11:AB$110,0))&lt;&gt;"",INDEX(①職員名簿!B$11:B$110,MATCH(ROW()-1,①職員名簿!AB$11:AB$110,0)),""),"")</f>
        <v/>
      </c>
      <c r="L53" s="16" t="str">
        <f>IF($B53&lt;&gt;"",IF(INDEX(①職員名簿!H$11:H$110,MATCH(ROW()-1,①職員名簿!AB$11:AB$110,0))&lt;&gt;"",INDEX(①職員名簿!C$11:C$110,MATCH(ROW()-1,①職員名簿!AB$11:AB$110,0)),""),"")</f>
        <v/>
      </c>
      <c r="M53" s="3" t="str">
        <f>IF(②第１号様式の１!AM79="","",②第１号様式の１!AM79)</f>
        <v/>
      </c>
      <c r="N53" s="3" t="str">
        <f>IF(②第１号様式の１!AN79="","",②第１号様式の１!AN79)</f>
        <v/>
      </c>
    </row>
    <row r="54" spans="1:14">
      <c r="A54" s="3">
        <v>53</v>
      </c>
      <c r="B54" s="3" t="str">
        <f>IF(②第１号様式の１!$C80="","",②第１号様式の１!$C80)</f>
        <v/>
      </c>
      <c r="C54" s="15" t="str">
        <f>IF(②第１号様式の１!$C80="","",②第１号様式の１!$J80)</f>
        <v/>
      </c>
      <c r="D54" s="7" t="str">
        <f>IF(②第１号様式の１!$C80="","",②第１号様式の１!$P80)</f>
        <v/>
      </c>
      <c r="E54" s="5" t="str">
        <f>IF(②第１号様式の１!$C80="","",②第１号様式の１!$U80)</f>
        <v/>
      </c>
      <c r="F54" s="5" t="str">
        <f>IF(②第１号様式の１!$C80="","",②第１号様式の１!$X80)</f>
        <v/>
      </c>
      <c r="G54" s="5" t="str">
        <f>IF(②第１号様式の１!$C80="","",②第１号様式の１!$AA80)</f>
        <v/>
      </c>
      <c r="H54" s="5" t="str">
        <f>IF(②第１号様式の１!$C80="","",②第１号様式の１!$AD80)</f>
        <v/>
      </c>
      <c r="I54" s="5" t="str">
        <f>IF(②第１号様式の１!$C80="","",②第１号様式の１!$AG80)</f>
        <v/>
      </c>
      <c r="J54" s="5" t="str">
        <f>IF(②第１号様式の１!$C80="","",②第１号様式の１!$AJ80)</f>
        <v/>
      </c>
      <c r="K54" s="5" t="str">
        <f>IF($B54&lt;&gt;"",IF(INDEX(①職員名簿!G$11:G$110,MATCH(ROW()-1,①職員名簿!AB$11:AB$110,0))&lt;&gt;"",INDEX(①職員名簿!B$11:B$110,MATCH(ROW()-1,①職員名簿!AB$11:AB$110,0)),""),"")</f>
        <v/>
      </c>
      <c r="L54" s="16" t="str">
        <f>IF($B54&lt;&gt;"",IF(INDEX(①職員名簿!H$11:H$110,MATCH(ROW()-1,①職員名簿!AB$11:AB$110,0))&lt;&gt;"",INDEX(①職員名簿!C$11:C$110,MATCH(ROW()-1,①職員名簿!AB$11:AB$110,0)),""),"")</f>
        <v/>
      </c>
      <c r="M54" s="3" t="str">
        <f>IF(②第１号様式の１!AM80="","",②第１号様式の１!AM80)</f>
        <v/>
      </c>
      <c r="N54" s="3" t="str">
        <f>IF(②第１号様式の１!AN80="","",②第１号様式の１!AN80)</f>
        <v/>
      </c>
    </row>
    <row r="55" spans="1:14">
      <c r="A55" s="3">
        <v>54</v>
      </c>
      <c r="B55" s="3" t="str">
        <f>IF(②第１号様式の１!$C81="","",②第１号様式の１!$C81)</f>
        <v/>
      </c>
      <c r="C55" s="15" t="str">
        <f>IF(②第１号様式の１!$C81="","",②第１号様式の１!$J81)</f>
        <v/>
      </c>
      <c r="D55" s="7" t="str">
        <f>IF(②第１号様式の１!$C81="","",②第１号様式の１!$P81)</f>
        <v/>
      </c>
      <c r="E55" s="5" t="str">
        <f>IF(②第１号様式の１!$C81="","",②第１号様式の１!$U81)</f>
        <v/>
      </c>
      <c r="F55" s="5" t="str">
        <f>IF(②第１号様式の１!$C81="","",②第１号様式の１!$X81)</f>
        <v/>
      </c>
      <c r="G55" s="5" t="str">
        <f>IF(②第１号様式の１!$C81="","",②第１号様式の１!$AA81)</f>
        <v/>
      </c>
      <c r="H55" s="5" t="str">
        <f>IF(②第１号様式の１!$C81="","",②第１号様式の１!$AD81)</f>
        <v/>
      </c>
      <c r="I55" s="5" t="str">
        <f>IF(②第１号様式の１!$C81="","",②第１号様式の１!$AG81)</f>
        <v/>
      </c>
      <c r="J55" s="5" t="str">
        <f>IF(②第１号様式の１!$C81="","",②第１号様式の１!$AJ81)</f>
        <v/>
      </c>
      <c r="K55" s="5" t="str">
        <f>IF($B55&lt;&gt;"",IF(INDEX(①職員名簿!G$11:G$110,MATCH(ROW()-1,①職員名簿!AB$11:AB$110,0))&lt;&gt;"",INDEX(①職員名簿!B$11:B$110,MATCH(ROW()-1,①職員名簿!AB$11:AB$110,0)),""),"")</f>
        <v/>
      </c>
      <c r="L55" s="16" t="str">
        <f>IF($B55&lt;&gt;"",IF(INDEX(①職員名簿!H$11:H$110,MATCH(ROW()-1,①職員名簿!AB$11:AB$110,0))&lt;&gt;"",INDEX(①職員名簿!C$11:C$110,MATCH(ROW()-1,①職員名簿!AB$11:AB$110,0)),""),"")</f>
        <v/>
      </c>
      <c r="M55" s="3" t="str">
        <f>IF(②第１号様式の１!AM81="","",②第１号様式の１!AM81)</f>
        <v/>
      </c>
      <c r="N55" s="3" t="str">
        <f>IF(②第１号様式の１!AN81="","",②第１号様式の１!AN81)</f>
        <v/>
      </c>
    </row>
    <row r="56" spans="1:14">
      <c r="A56" s="3">
        <v>55</v>
      </c>
      <c r="B56" s="3" t="str">
        <f>IF(②第１号様式の１!$C82="","",②第１号様式の１!$C82)</f>
        <v/>
      </c>
      <c r="C56" s="15" t="str">
        <f>IF(②第１号様式の１!$C82="","",②第１号様式の１!$J82)</f>
        <v/>
      </c>
      <c r="D56" s="7" t="str">
        <f>IF(②第１号様式の１!$C82="","",②第１号様式の１!$P82)</f>
        <v/>
      </c>
      <c r="E56" s="5" t="str">
        <f>IF(②第１号様式の１!$C82="","",②第１号様式の１!$U82)</f>
        <v/>
      </c>
      <c r="F56" s="5" t="str">
        <f>IF(②第１号様式の１!$C82="","",②第１号様式の１!$X82)</f>
        <v/>
      </c>
      <c r="G56" s="5" t="str">
        <f>IF(②第１号様式の１!$C82="","",②第１号様式の１!$AA82)</f>
        <v/>
      </c>
      <c r="H56" s="5" t="str">
        <f>IF(②第１号様式の１!$C82="","",②第１号様式の１!$AD82)</f>
        <v/>
      </c>
      <c r="I56" s="5" t="str">
        <f>IF(②第１号様式の１!$C82="","",②第１号様式の１!$AG82)</f>
        <v/>
      </c>
      <c r="J56" s="5" t="str">
        <f>IF(②第１号様式の１!$C82="","",②第１号様式の１!$AJ82)</f>
        <v/>
      </c>
      <c r="K56" s="5" t="str">
        <f>IF($B56&lt;&gt;"",IF(INDEX(①職員名簿!G$11:G$110,MATCH(ROW()-1,①職員名簿!AB$11:AB$110,0))&lt;&gt;"",INDEX(①職員名簿!B$11:B$110,MATCH(ROW()-1,①職員名簿!AB$11:AB$110,0)),""),"")</f>
        <v/>
      </c>
      <c r="L56" s="16" t="str">
        <f>IF($B56&lt;&gt;"",IF(INDEX(①職員名簿!H$11:H$110,MATCH(ROW()-1,①職員名簿!AB$11:AB$110,0))&lt;&gt;"",INDEX(①職員名簿!C$11:C$110,MATCH(ROW()-1,①職員名簿!AB$11:AB$110,0)),""),"")</f>
        <v/>
      </c>
      <c r="M56" s="3" t="str">
        <f>IF(②第１号様式の１!AM82="","",②第１号様式の１!AM82)</f>
        <v/>
      </c>
      <c r="N56" s="3" t="str">
        <f>IF(②第１号様式の１!AN82="","",②第１号様式の１!AN82)</f>
        <v/>
      </c>
    </row>
    <row r="57" spans="1:14">
      <c r="A57" s="3">
        <v>56</v>
      </c>
      <c r="B57" s="3" t="str">
        <f>IF(②第１号様式の１!$C83="","",②第１号様式の１!$C83)</f>
        <v/>
      </c>
      <c r="C57" s="15" t="str">
        <f>IF(②第１号様式の１!$C83="","",②第１号様式の１!$J83)</f>
        <v/>
      </c>
      <c r="D57" s="7" t="str">
        <f>IF(②第１号様式の１!$C83="","",②第１号様式の１!$P83)</f>
        <v/>
      </c>
      <c r="E57" s="5" t="str">
        <f>IF(②第１号様式の１!$C83="","",②第１号様式の１!$U83)</f>
        <v/>
      </c>
      <c r="F57" s="5" t="str">
        <f>IF(②第１号様式の１!$C83="","",②第１号様式の１!$X83)</f>
        <v/>
      </c>
      <c r="G57" s="5" t="str">
        <f>IF(②第１号様式の１!$C83="","",②第１号様式の１!$AA83)</f>
        <v/>
      </c>
      <c r="H57" s="5" t="str">
        <f>IF(②第１号様式の１!$C83="","",②第１号様式の１!$AD83)</f>
        <v/>
      </c>
      <c r="I57" s="5" t="str">
        <f>IF(②第１号様式の１!$C83="","",②第１号様式の１!$AG83)</f>
        <v/>
      </c>
      <c r="J57" s="5" t="str">
        <f>IF(②第１号様式の１!$C83="","",②第１号様式の１!$AJ83)</f>
        <v/>
      </c>
      <c r="K57" s="5" t="str">
        <f>IF($B57&lt;&gt;"",IF(INDEX(①職員名簿!G$11:G$110,MATCH(ROW()-1,①職員名簿!AB$11:AB$110,0))&lt;&gt;"",INDEX(①職員名簿!B$11:B$110,MATCH(ROW()-1,①職員名簿!AB$11:AB$110,0)),""),"")</f>
        <v/>
      </c>
      <c r="L57" s="16" t="str">
        <f>IF($B57&lt;&gt;"",IF(INDEX(①職員名簿!H$11:H$110,MATCH(ROW()-1,①職員名簿!AB$11:AB$110,0))&lt;&gt;"",INDEX(①職員名簿!C$11:C$110,MATCH(ROW()-1,①職員名簿!AB$11:AB$110,0)),""),"")</f>
        <v/>
      </c>
      <c r="M57" s="3" t="str">
        <f>IF(②第１号様式の１!AM83="","",②第１号様式の１!AM83)</f>
        <v/>
      </c>
      <c r="N57" s="3" t="str">
        <f>IF(②第１号様式の１!AN83="","",②第１号様式の１!AN83)</f>
        <v/>
      </c>
    </row>
    <row r="58" spans="1:14">
      <c r="A58" s="3">
        <v>57</v>
      </c>
      <c r="B58" s="3" t="str">
        <f>IF(②第１号様式の１!$C84="","",②第１号様式の１!$C84)</f>
        <v/>
      </c>
      <c r="C58" s="15" t="str">
        <f>IF(②第１号様式の１!$C84="","",②第１号様式の１!$J84)</f>
        <v/>
      </c>
      <c r="D58" s="7" t="str">
        <f>IF(②第１号様式の１!$C84="","",②第１号様式の１!$P84)</f>
        <v/>
      </c>
      <c r="E58" s="5" t="str">
        <f>IF(②第１号様式の１!$C84="","",②第１号様式の１!$U84)</f>
        <v/>
      </c>
      <c r="F58" s="5" t="str">
        <f>IF(②第１号様式の１!$C84="","",②第１号様式の１!$X84)</f>
        <v/>
      </c>
      <c r="G58" s="5" t="str">
        <f>IF(②第１号様式の１!$C84="","",②第１号様式の１!$AA84)</f>
        <v/>
      </c>
      <c r="H58" s="5" t="str">
        <f>IF(②第１号様式の１!$C84="","",②第１号様式の１!$AD84)</f>
        <v/>
      </c>
      <c r="I58" s="5" t="str">
        <f>IF(②第１号様式の１!$C84="","",②第１号様式の１!$AG84)</f>
        <v/>
      </c>
      <c r="J58" s="5" t="str">
        <f>IF(②第１号様式の１!$C84="","",②第１号様式の１!$AJ84)</f>
        <v/>
      </c>
      <c r="K58" s="5" t="str">
        <f>IF($B58&lt;&gt;"",IF(INDEX(①職員名簿!G$11:G$110,MATCH(ROW()-1,①職員名簿!AB$11:AB$110,0))&lt;&gt;"",INDEX(①職員名簿!B$11:B$110,MATCH(ROW()-1,①職員名簿!AB$11:AB$110,0)),""),"")</f>
        <v/>
      </c>
      <c r="L58" s="16" t="str">
        <f>IF($B58&lt;&gt;"",IF(INDEX(①職員名簿!H$11:H$110,MATCH(ROW()-1,①職員名簿!AB$11:AB$110,0))&lt;&gt;"",INDEX(①職員名簿!C$11:C$110,MATCH(ROW()-1,①職員名簿!AB$11:AB$110,0)),""),"")</f>
        <v/>
      </c>
      <c r="M58" s="3" t="str">
        <f>IF(②第１号様式の１!AM84="","",②第１号様式の１!AM84)</f>
        <v/>
      </c>
      <c r="N58" s="3" t="str">
        <f>IF(②第１号様式の１!AN84="","",②第１号様式の１!AN84)</f>
        <v/>
      </c>
    </row>
    <row r="59" spans="1:14">
      <c r="A59" s="3">
        <v>58</v>
      </c>
      <c r="B59" s="3" t="str">
        <f>IF(②第１号様式の１!$C85="","",②第１号様式の１!$C85)</f>
        <v/>
      </c>
      <c r="C59" s="15" t="str">
        <f>IF(②第１号様式の１!$C85="","",②第１号様式の１!$J85)</f>
        <v/>
      </c>
      <c r="D59" s="7" t="str">
        <f>IF(②第１号様式の１!$C85="","",②第１号様式の１!$P85)</f>
        <v/>
      </c>
      <c r="E59" s="5" t="str">
        <f>IF(②第１号様式の１!$C85="","",②第１号様式の１!$U85)</f>
        <v/>
      </c>
      <c r="F59" s="5" t="str">
        <f>IF(②第１号様式の１!$C85="","",②第１号様式の１!$X85)</f>
        <v/>
      </c>
      <c r="G59" s="5" t="str">
        <f>IF(②第１号様式の１!$C85="","",②第１号様式の１!$AA85)</f>
        <v/>
      </c>
      <c r="H59" s="5" t="str">
        <f>IF(②第１号様式の１!$C85="","",②第１号様式の１!$AD85)</f>
        <v/>
      </c>
      <c r="I59" s="5" t="str">
        <f>IF(②第１号様式の１!$C85="","",②第１号様式の１!$AG85)</f>
        <v/>
      </c>
      <c r="J59" s="5" t="str">
        <f>IF(②第１号様式の１!$C85="","",②第１号様式の１!$AJ85)</f>
        <v/>
      </c>
      <c r="K59" s="5" t="str">
        <f>IF($B59&lt;&gt;"",IF(INDEX(①職員名簿!G$11:G$110,MATCH(ROW()-1,①職員名簿!AB$11:AB$110,0))&lt;&gt;"",INDEX(①職員名簿!B$11:B$110,MATCH(ROW()-1,①職員名簿!AB$11:AB$110,0)),""),"")</f>
        <v/>
      </c>
      <c r="L59" s="16" t="str">
        <f>IF($B59&lt;&gt;"",IF(INDEX(①職員名簿!H$11:H$110,MATCH(ROW()-1,①職員名簿!AB$11:AB$110,0))&lt;&gt;"",INDEX(①職員名簿!C$11:C$110,MATCH(ROW()-1,①職員名簿!AB$11:AB$110,0)),""),"")</f>
        <v/>
      </c>
      <c r="M59" s="3" t="str">
        <f>IF(②第１号様式の１!AM85="","",②第１号様式の１!AM85)</f>
        <v/>
      </c>
      <c r="N59" s="3" t="str">
        <f>IF(②第１号様式の１!AN85="","",②第１号様式の１!AN85)</f>
        <v/>
      </c>
    </row>
    <row r="60" spans="1:14">
      <c r="A60" s="3">
        <v>59</v>
      </c>
      <c r="B60" s="3" t="str">
        <f>IF(②第１号様式の１!$C86="","",②第１号様式の１!$C86)</f>
        <v/>
      </c>
      <c r="C60" s="15" t="str">
        <f>IF(②第１号様式の１!$C86="","",②第１号様式の１!$J86)</f>
        <v/>
      </c>
      <c r="D60" s="7" t="str">
        <f>IF(②第１号様式の１!$C86="","",②第１号様式の１!$P86)</f>
        <v/>
      </c>
      <c r="E60" s="5" t="str">
        <f>IF(②第１号様式の１!$C86="","",②第１号様式の１!$U86)</f>
        <v/>
      </c>
      <c r="F60" s="5" t="str">
        <f>IF(②第１号様式の１!$C86="","",②第１号様式の１!$X86)</f>
        <v/>
      </c>
      <c r="G60" s="5" t="str">
        <f>IF(②第１号様式の１!$C86="","",②第１号様式の１!$AA86)</f>
        <v/>
      </c>
      <c r="H60" s="5" t="str">
        <f>IF(②第１号様式の１!$C86="","",②第１号様式の１!$AD86)</f>
        <v/>
      </c>
      <c r="I60" s="5" t="str">
        <f>IF(②第１号様式の１!$C86="","",②第１号様式の１!$AG86)</f>
        <v/>
      </c>
      <c r="J60" s="5" t="str">
        <f>IF(②第１号様式の１!$C86="","",②第１号様式の１!$AJ86)</f>
        <v/>
      </c>
      <c r="K60" s="5" t="str">
        <f>IF($B60&lt;&gt;"",IF(INDEX(①職員名簿!G$11:G$110,MATCH(ROW()-1,①職員名簿!AB$11:AB$110,0))&lt;&gt;"",INDEX(①職員名簿!B$11:B$110,MATCH(ROW()-1,①職員名簿!AB$11:AB$110,0)),""),"")</f>
        <v/>
      </c>
      <c r="L60" s="16" t="str">
        <f>IF($B60&lt;&gt;"",IF(INDEX(①職員名簿!H$11:H$110,MATCH(ROW()-1,①職員名簿!AB$11:AB$110,0))&lt;&gt;"",INDEX(①職員名簿!C$11:C$110,MATCH(ROW()-1,①職員名簿!AB$11:AB$110,0)),""),"")</f>
        <v/>
      </c>
      <c r="M60" s="3" t="str">
        <f>IF(②第１号様式の１!AM86="","",②第１号様式の１!AM86)</f>
        <v/>
      </c>
      <c r="N60" s="3" t="str">
        <f>IF(②第１号様式の１!AN86="","",②第１号様式の１!AN86)</f>
        <v/>
      </c>
    </row>
    <row r="61" spans="1:14">
      <c r="A61" s="3">
        <v>60</v>
      </c>
      <c r="B61" s="3" t="str">
        <f>IF(②第１号様式の１!$C87="","",②第１号様式の１!$C87)</f>
        <v/>
      </c>
      <c r="C61" s="15" t="str">
        <f>IF(②第１号様式の１!$C87="","",②第１号様式の１!$J87)</f>
        <v/>
      </c>
      <c r="D61" s="7" t="str">
        <f>IF(②第１号様式の１!$C87="","",②第１号様式の１!$P87)</f>
        <v/>
      </c>
      <c r="E61" s="5" t="str">
        <f>IF(②第１号様式の１!$C87="","",②第１号様式の１!$U87)</f>
        <v/>
      </c>
      <c r="F61" s="5" t="str">
        <f>IF(②第１号様式の１!$C87="","",②第１号様式の１!$X87)</f>
        <v/>
      </c>
      <c r="G61" s="5" t="str">
        <f>IF(②第１号様式の１!$C87="","",②第１号様式の１!$AA87)</f>
        <v/>
      </c>
      <c r="H61" s="5" t="str">
        <f>IF(②第１号様式の１!$C87="","",②第１号様式の１!$AD87)</f>
        <v/>
      </c>
      <c r="I61" s="5" t="str">
        <f>IF(②第１号様式の１!$C87="","",②第１号様式の１!$AG87)</f>
        <v/>
      </c>
      <c r="J61" s="5" t="str">
        <f>IF(②第１号様式の１!$C87="","",②第１号様式の１!$AJ87)</f>
        <v/>
      </c>
      <c r="K61" s="5" t="str">
        <f>IF($B61&lt;&gt;"",IF(INDEX(①職員名簿!G$11:G$110,MATCH(ROW()-1,①職員名簿!AB$11:AB$110,0))&lt;&gt;"",INDEX(①職員名簿!B$11:B$110,MATCH(ROW()-1,①職員名簿!AB$11:AB$110,0)),""),"")</f>
        <v/>
      </c>
      <c r="L61" s="16" t="str">
        <f>IF($B61&lt;&gt;"",IF(INDEX(①職員名簿!H$11:H$110,MATCH(ROW()-1,①職員名簿!AB$11:AB$110,0))&lt;&gt;"",INDEX(①職員名簿!C$11:C$110,MATCH(ROW()-1,①職員名簿!AB$11:AB$110,0)),""),"")</f>
        <v/>
      </c>
      <c r="M61" s="3" t="str">
        <f>IF(②第１号様式の１!AM87="","",②第１号様式の１!AM87)</f>
        <v/>
      </c>
      <c r="N61" s="3" t="str">
        <f>IF(②第１号様式の１!AN87="","",②第１号様式の１!AN87)</f>
        <v/>
      </c>
    </row>
    <row r="62" spans="1:14">
      <c r="A62" s="3">
        <v>61</v>
      </c>
      <c r="B62" s="3" t="str">
        <f>IF(②第１号様式の１!$C88="","",②第１号様式の１!$C88)</f>
        <v/>
      </c>
      <c r="C62" s="15" t="str">
        <f>IF(②第１号様式の１!$C88="","",②第１号様式の１!$J88)</f>
        <v/>
      </c>
      <c r="D62" s="7" t="str">
        <f>IF(②第１号様式の１!$C88="","",②第１号様式の１!$P88)</f>
        <v/>
      </c>
      <c r="E62" s="5" t="str">
        <f>IF(②第１号様式の１!$C88="","",②第１号様式の１!$U88)</f>
        <v/>
      </c>
      <c r="F62" s="5" t="str">
        <f>IF(②第１号様式の１!$C88="","",②第１号様式の１!$X88)</f>
        <v/>
      </c>
      <c r="G62" s="5" t="str">
        <f>IF(②第１号様式の１!$C88="","",②第１号様式の１!$AA88)</f>
        <v/>
      </c>
      <c r="H62" s="5" t="str">
        <f>IF(②第１号様式の１!$C88="","",②第１号様式の１!$AD88)</f>
        <v/>
      </c>
      <c r="I62" s="5" t="str">
        <f>IF(②第１号様式の１!$C88="","",②第１号様式の１!$AG88)</f>
        <v/>
      </c>
      <c r="J62" s="5" t="str">
        <f>IF(②第１号様式の１!$C88="","",②第１号様式の１!$AJ88)</f>
        <v/>
      </c>
      <c r="K62" s="5" t="str">
        <f>IF($B62&lt;&gt;"",IF(INDEX(①職員名簿!G$11:G$110,MATCH(ROW()-1,①職員名簿!AB$11:AB$110,0))&lt;&gt;"",INDEX(①職員名簿!B$11:B$110,MATCH(ROW()-1,①職員名簿!AB$11:AB$110,0)),""),"")</f>
        <v/>
      </c>
      <c r="L62" s="16" t="str">
        <f>IF($B62&lt;&gt;"",IF(INDEX(①職員名簿!H$11:H$110,MATCH(ROW()-1,①職員名簿!AB$11:AB$110,0))&lt;&gt;"",INDEX(①職員名簿!C$11:C$110,MATCH(ROW()-1,①職員名簿!AB$11:AB$110,0)),""),"")</f>
        <v/>
      </c>
      <c r="M62" s="3" t="str">
        <f>IF(②第１号様式の１!AM88="","",②第１号様式の１!AM88)</f>
        <v/>
      </c>
      <c r="N62" s="3" t="str">
        <f>IF(②第１号様式の１!AN88="","",②第１号様式の１!AN88)</f>
        <v/>
      </c>
    </row>
    <row r="63" spans="1:14">
      <c r="A63" s="3">
        <v>62</v>
      </c>
      <c r="B63" s="3" t="str">
        <f>IF(②第１号様式の１!$C89="","",②第１号様式の１!$C89)</f>
        <v/>
      </c>
      <c r="C63" s="15" t="str">
        <f>IF(②第１号様式の１!$C89="","",②第１号様式の１!$J89)</f>
        <v/>
      </c>
      <c r="D63" s="7" t="str">
        <f>IF(②第１号様式の１!$C89="","",②第１号様式の１!$P89)</f>
        <v/>
      </c>
      <c r="E63" s="5" t="str">
        <f>IF(②第１号様式の１!$C89="","",②第１号様式の１!$U89)</f>
        <v/>
      </c>
      <c r="F63" s="5" t="str">
        <f>IF(②第１号様式の１!$C89="","",②第１号様式の１!$X89)</f>
        <v/>
      </c>
      <c r="G63" s="5" t="str">
        <f>IF(②第１号様式の１!$C89="","",②第１号様式の１!$AA89)</f>
        <v/>
      </c>
      <c r="H63" s="5" t="str">
        <f>IF(②第１号様式の１!$C89="","",②第１号様式の１!$AD89)</f>
        <v/>
      </c>
      <c r="I63" s="5" t="str">
        <f>IF(②第１号様式の１!$C89="","",②第１号様式の１!$AG89)</f>
        <v/>
      </c>
      <c r="J63" s="5" t="str">
        <f>IF(②第１号様式の１!$C89="","",②第１号様式の１!$AJ89)</f>
        <v/>
      </c>
      <c r="K63" s="5" t="str">
        <f>IF($B63&lt;&gt;"",IF(INDEX(①職員名簿!G$11:G$110,MATCH(ROW()-1,①職員名簿!AB$11:AB$110,0))&lt;&gt;"",INDEX(①職員名簿!B$11:B$110,MATCH(ROW()-1,①職員名簿!AB$11:AB$110,0)),""),"")</f>
        <v/>
      </c>
      <c r="L63" s="16" t="str">
        <f>IF($B63&lt;&gt;"",IF(INDEX(①職員名簿!H$11:H$110,MATCH(ROW()-1,①職員名簿!AB$11:AB$110,0))&lt;&gt;"",INDEX(①職員名簿!C$11:C$110,MATCH(ROW()-1,①職員名簿!AB$11:AB$110,0)),""),"")</f>
        <v/>
      </c>
      <c r="M63" s="3" t="str">
        <f>IF(②第１号様式の１!AM89="","",②第１号様式の１!AM89)</f>
        <v/>
      </c>
      <c r="N63" s="3" t="str">
        <f>IF(②第１号様式の１!AN89="","",②第１号様式の１!AN89)</f>
        <v/>
      </c>
    </row>
    <row r="64" spans="1:14">
      <c r="A64" s="3">
        <v>63</v>
      </c>
      <c r="B64" s="3" t="str">
        <f>IF(②第１号様式の１!$C90="","",②第１号様式の１!$C90)</f>
        <v/>
      </c>
      <c r="C64" s="15" t="str">
        <f>IF(②第１号様式の１!$C90="","",②第１号様式の１!$J90)</f>
        <v/>
      </c>
      <c r="D64" s="7" t="str">
        <f>IF(②第１号様式の１!$C90="","",②第１号様式の１!$P90)</f>
        <v/>
      </c>
      <c r="E64" s="5" t="str">
        <f>IF(②第１号様式の１!$C90="","",②第１号様式の１!$U90)</f>
        <v/>
      </c>
      <c r="F64" s="5" t="str">
        <f>IF(②第１号様式の１!$C90="","",②第１号様式の１!$X90)</f>
        <v/>
      </c>
      <c r="G64" s="5" t="str">
        <f>IF(②第１号様式の１!$C90="","",②第１号様式の１!$AA90)</f>
        <v/>
      </c>
      <c r="H64" s="5" t="str">
        <f>IF(②第１号様式の１!$C90="","",②第１号様式の１!$AD90)</f>
        <v/>
      </c>
      <c r="I64" s="5" t="str">
        <f>IF(②第１号様式の１!$C90="","",②第１号様式の１!$AG90)</f>
        <v/>
      </c>
      <c r="J64" s="5" t="str">
        <f>IF(②第１号様式の１!$C90="","",②第１号様式の１!$AJ90)</f>
        <v/>
      </c>
      <c r="K64" s="5" t="str">
        <f>IF($B64&lt;&gt;"",IF(INDEX(①職員名簿!G$11:G$110,MATCH(ROW()-1,①職員名簿!AB$11:AB$110,0))&lt;&gt;"",INDEX(①職員名簿!B$11:B$110,MATCH(ROW()-1,①職員名簿!AB$11:AB$110,0)),""),"")</f>
        <v/>
      </c>
      <c r="L64" s="16" t="str">
        <f>IF($B64&lt;&gt;"",IF(INDEX(①職員名簿!H$11:H$110,MATCH(ROW()-1,①職員名簿!AB$11:AB$110,0))&lt;&gt;"",INDEX(①職員名簿!C$11:C$110,MATCH(ROW()-1,①職員名簿!AB$11:AB$110,0)),""),"")</f>
        <v/>
      </c>
      <c r="M64" s="3" t="str">
        <f>IF(②第１号様式の１!AM90="","",②第１号様式の１!AM90)</f>
        <v/>
      </c>
      <c r="N64" s="3" t="str">
        <f>IF(②第１号様式の１!AN90="","",②第１号様式の１!AN90)</f>
        <v/>
      </c>
    </row>
    <row r="65" spans="1:14">
      <c r="A65" s="3">
        <v>64</v>
      </c>
      <c r="B65" s="3" t="str">
        <f>IF(②第１号様式の１!$C91="","",②第１号様式の１!$C91)</f>
        <v/>
      </c>
      <c r="C65" s="15" t="str">
        <f>IF(②第１号様式の１!$C91="","",②第１号様式の１!$J91)</f>
        <v/>
      </c>
      <c r="D65" s="7" t="str">
        <f>IF(②第１号様式の１!$C91="","",②第１号様式の１!$P91)</f>
        <v/>
      </c>
      <c r="E65" s="5" t="str">
        <f>IF(②第１号様式の１!$C91="","",②第１号様式の１!$U91)</f>
        <v/>
      </c>
      <c r="F65" s="5" t="str">
        <f>IF(②第１号様式の１!$C91="","",②第１号様式の１!$X91)</f>
        <v/>
      </c>
      <c r="G65" s="5" t="str">
        <f>IF(②第１号様式の１!$C91="","",②第１号様式の１!$AA91)</f>
        <v/>
      </c>
      <c r="H65" s="5" t="str">
        <f>IF(②第１号様式の１!$C91="","",②第１号様式の１!$AD91)</f>
        <v/>
      </c>
      <c r="I65" s="5" t="str">
        <f>IF(②第１号様式の１!$C91="","",②第１号様式の１!$AG91)</f>
        <v/>
      </c>
      <c r="J65" s="5" t="str">
        <f>IF(②第１号様式の１!$C91="","",②第１号様式の１!$AJ91)</f>
        <v/>
      </c>
      <c r="K65" s="5" t="str">
        <f>IF($B65&lt;&gt;"",IF(INDEX(①職員名簿!G$11:G$110,MATCH(ROW()-1,①職員名簿!AB$11:AB$110,0))&lt;&gt;"",INDEX(①職員名簿!B$11:B$110,MATCH(ROW()-1,①職員名簿!AB$11:AB$110,0)),""),"")</f>
        <v/>
      </c>
      <c r="L65" s="16" t="str">
        <f>IF($B65&lt;&gt;"",IF(INDEX(①職員名簿!H$11:H$110,MATCH(ROW()-1,①職員名簿!AB$11:AB$110,0))&lt;&gt;"",INDEX(①職員名簿!C$11:C$110,MATCH(ROW()-1,①職員名簿!AB$11:AB$110,0)),""),"")</f>
        <v/>
      </c>
      <c r="M65" s="3" t="str">
        <f>IF(②第１号様式の１!AM91="","",②第１号様式の１!AM91)</f>
        <v/>
      </c>
      <c r="N65" s="3" t="str">
        <f>IF(②第１号様式の１!AN91="","",②第１号様式の１!AN91)</f>
        <v/>
      </c>
    </row>
    <row r="66" spans="1:14">
      <c r="A66" s="3">
        <v>65</v>
      </c>
      <c r="B66" s="3" t="str">
        <f>IF(②第１号様式の１!$C92="","",②第１号様式の１!$C92)</f>
        <v/>
      </c>
      <c r="C66" s="15" t="str">
        <f>IF(②第１号様式の１!$C92="","",②第１号様式の１!$J92)</f>
        <v/>
      </c>
      <c r="D66" s="7" t="str">
        <f>IF(②第１号様式の１!$C92="","",②第１号様式の１!$P92)</f>
        <v/>
      </c>
      <c r="E66" s="5" t="str">
        <f>IF(②第１号様式の１!$C92="","",②第１号様式の１!$U92)</f>
        <v/>
      </c>
      <c r="F66" s="5" t="str">
        <f>IF(②第１号様式の１!$C92="","",②第１号様式の１!$X92)</f>
        <v/>
      </c>
      <c r="G66" s="5" t="str">
        <f>IF(②第１号様式の１!$C92="","",②第１号様式の１!$AA92)</f>
        <v/>
      </c>
      <c r="H66" s="5" t="str">
        <f>IF(②第１号様式の１!$C92="","",②第１号様式の１!$AD92)</f>
        <v/>
      </c>
      <c r="I66" s="5" t="str">
        <f>IF(②第１号様式の１!$C92="","",②第１号様式の１!$AG92)</f>
        <v/>
      </c>
      <c r="J66" s="5" t="str">
        <f>IF(②第１号様式の１!$C92="","",②第１号様式の１!$AJ92)</f>
        <v/>
      </c>
      <c r="K66" s="5" t="str">
        <f>IF($B66&lt;&gt;"",IF(INDEX(①職員名簿!G$11:G$110,MATCH(ROW()-1,①職員名簿!AB$11:AB$110,0))&lt;&gt;"",INDEX(①職員名簿!B$11:B$110,MATCH(ROW()-1,①職員名簿!AB$11:AB$110,0)),""),"")</f>
        <v/>
      </c>
      <c r="L66" s="16" t="str">
        <f>IF($B66&lt;&gt;"",IF(INDEX(①職員名簿!H$11:H$110,MATCH(ROW()-1,①職員名簿!AB$11:AB$110,0))&lt;&gt;"",INDEX(①職員名簿!C$11:C$110,MATCH(ROW()-1,①職員名簿!AB$11:AB$110,0)),""),"")</f>
        <v/>
      </c>
      <c r="M66" s="3" t="str">
        <f>IF(②第１号様式の１!AM92="","",②第１号様式の１!AM92)</f>
        <v/>
      </c>
      <c r="N66" s="3" t="str">
        <f>IF(②第１号様式の１!AN92="","",②第１号様式の１!AN92)</f>
        <v/>
      </c>
    </row>
    <row r="67" spans="1:14">
      <c r="A67" s="3">
        <v>66</v>
      </c>
      <c r="B67" s="3" t="str">
        <f>IF(②第１号様式の１!$C93="","",②第１号様式の１!$C93)</f>
        <v/>
      </c>
      <c r="C67" s="15" t="str">
        <f>IF(②第１号様式の１!$C93="","",②第１号様式の１!$J93)</f>
        <v/>
      </c>
      <c r="D67" s="7" t="str">
        <f>IF(②第１号様式の１!$C93="","",②第１号様式の１!$P93)</f>
        <v/>
      </c>
      <c r="E67" s="5" t="str">
        <f>IF(②第１号様式の１!$C93="","",②第１号様式の１!$U93)</f>
        <v/>
      </c>
      <c r="F67" s="5" t="str">
        <f>IF(②第１号様式の１!$C93="","",②第１号様式の１!$X93)</f>
        <v/>
      </c>
      <c r="G67" s="5" t="str">
        <f>IF(②第１号様式の１!$C93="","",②第１号様式の１!$AA93)</f>
        <v/>
      </c>
      <c r="H67" s="5" t="str">
        <f>IF(②第１号様式の１!$C93="","",②第１号様式の１!$AD93)</f>
        <v/>
      </c>
      <c r="I67" s="5" t="str">
        <f>IF(②第１号様式の１!$C93="","",②第１号様式の１!$AG93)</f>
        <v/>
      </c>
      <c r="J67" s="5" t="str">
        <f>IF(②第１号様式の１!$C93="","",②第１号様式の１!$AJ93)</f>
        <v/>
      </c>
      <c r="K67" s="5" t="str">
        <f>IF($B67&lt;&gt;"",IF(INDEX(①職員名簿!G$11:G$110,MATCH(ROW()-1,①職員名簿!AB$11:AB$110,0))&lt;&gt;"",INDEX(①職員名簿!B$11:B$110,MATCH(ROW()-1,①職員名簿!AB$11:AB$110,0)),""),"")</f>
        <v/>
      </c>
      <c r="L67" s="16" t="str">
        <f>IF($B67&lt;&gt;"",IF(INDEX(①職員名簿!H$11:H$110,MATCH(ROW()-1,①職員名簿!AB$11:AB$110,0))&lt;&gt;"",INDEX(①職員名簿!C$11:C$110,MATCH(ROW()-1,①職員名簿!AB$11:AB$110,0)),""),"")</f>
        <v/>
      </c>
      <c r="M67" s="3" t="str">
        <f>IF(②第１号様式の１!AM93="","",②第１号様式の１!AM93)</f>
        <v/>
      </c>
      <c r="N67" s="3" t="str">
        <f>IF(②第１号様式の１!AN93="","",②第１号様式の１!AN93)</f>
        <v/>
      </c>
    </row>
    <row r="68" spans="1:14">
      <c r="A68" s="3">
        <v>67</v>
      </c>
      <c r="B68" s="3" t="str">
        <f>IF(②第１号様式の１!$C94="","",②第１号様式の１!$C94)</f>
        <v/>
      </c>
      <c r="C68" s="15" t="str">
        <f>IF(②第１号様式の１!$C94="","",②第１号様式の１!$J94)</f>
        <v/>
      </c>
      <c r="D68" s="7" t="str">
        <f>IF(②第１号様式の１!$C94="","",②第１号様式の１!$P94)</f>
        <v/>
      </c>
      <c r="E68" s="5" t="str">
        <f>IF(②第１号様式の１!$C94="","",②第１号様式の１!$U94)</f>
        <v/>
      </c>
      <c r="F68" s="5" t="str">
        <f>IF(②第１号様式の１!$C94="","",②第１号様式の１!$X94)</f>
        <v/>
      </c>
      <c r="G68" s="5" t="str">
        <f>IF(②第１号様式の１!$C94="","",②第１号様式の１!$AA94)</f>
        <v/>
      </c>
      <c r="H68" s="5" t="str">
        <f>IF(②第１号様式の１!$C94="","",②第１号様式の１!$AD94)</f>
        <v/>
      </c>
      <c r="I68" s="5" t="str">
        <f>IF(②第１号様式の１!$C94="","",②第１号様式の１!$AG94)</f>
        <v/>
      </c>
      <c r="J68" s="5" t="str">
        <f>IF(②第１号様式の１!$C94="","",②第１号様式の１!$AJ94)</f>
        <v/>
      </c>
      <c r="K68" s="5" t="str">
        <f>IF($B68&lt;&gt;"",IF(INDEX(①職員名簿!G$11:G$110,MATCH(ROW()-1,①職員名簿!AB$11:AB$110,0))&lt;&gt;"",INDEX(①職員名簿!B$11:B$110,MATCH(ROW()-1,①職員名簿!AB$11:AB$110,0)),""),"")</f>
        <v/>
      </c>
      <c r="L68" s="16" t="str">
        <f>IF($B68&lt;&gt;"",IF(INDEX(①職員名簿!H$11:H$110,MATCH(ROW()-1,①職員名簿!AB$11:AB$110,0))&lt;&gt;"",INDEX(①職員名簿!C$11:C$110,MATCH(ROW()-1,①職員名簿!AB$11:AB$110,0)),""),"")</f>
        <v/>
      </c>
      <c r="M68" s="3" t="str">
        <f>IF(②第１号様式の１!AM94="","",②第１号様式の１!AM94)</f>
        <v/>
      </c>
      <c r="N68" s="3" t="str">
        <f>IF(②第１号様式の１!AN94="","",②第１号様式の１!AN94)</f>
        <v/>
      </c>
    </row>
    <row r="69" spans="1:14">
      <c r="A69" s="3">
        <v>68</v>
      </c>
      <c r="B69" s="3" t="str">
        <f>IF(②第１号様式の１!$C95="","",②第１号様式の１!$C95)</f>
        <v/>
      </c>
      <c r="C69" s="15" t="str">
        <f>IF(②第１号様式の１!$C95="","",②第１号様式の１!$J95)</f>
        <v/>
      </c>
      <c r="D69" s="7" t="str">
        <f>IF(②第１号様式の１!$C95="","",②第１号様式の１!$P95)</f>
        <v/>
      </c>
      <c r="E69" s="5" t="str">
        <f>IF(②第１号様式の１!$C95="","",②第１号様式の１!$U95)</f>
        <v/>
      </c>
      <c r="F69" s="5" t="str">
        <f>IF(②第１号様式の１!$C95="","",②第１号様式の１!$X95)</f>
        <v/>
      </c>
      <c r="G69" s="5" t="str">
        <f>IF(②第１号様式の１!$C95="","",②第１号様式の１!$AA95)</f>
        <v/>
      </c>
      <c r="H69" s="5" t="str">
        <f>IF(②第１号様式の１!$C95="","",②第１号様式の１!$AD95)</f>
        <v/>
      </c>
      <c r="I69" s="5" t="str">
        <f>IF(②第１号様式の１!$C95="","",②第１号様式の１!$AG95)</f>
        <v/>
      </c>
      <c r="J69" s="5" t="str">
        <f>IF(②第１号様式の１!$C95="","",②第１号様式の１!$AJ95)</f>
        <v/>
      </c>
      <c r="K69" s="5" t="str">
        <f>IF($B69&lt;&gt;"",IF(INDEX(①職員名簿!G$11:G$110,MATCH(ROW()-1,①職員名簿!AB$11:AB$110,0))&lt;&gt;"",INDEX(①職員名簿!B$11:B$110,MATCH(ROW()-1,①職員名簿!AB$11:AB$110,0)),""),"")</f>
        <v/>
      </c>
      <c r="L69" s="16" t="str">
        <f>IF($B69&lt;&gt;"",IF(INDEX(①職員名簿!H$11:H$110,MATCH(ROW()-1,①職員名簿!AB$11:AB$110,0))&lt;&gt;"",INDEX(①職員名簿!C$11:C$110,MATCH(ROW()-1,①職員名簿!AB$11:AB$110,0)),""),"")</f>
        <v/>
      </c>
      <c r="M69" s="3" t="str">
        <f>IF(②第１号様式の１!AM95="","",②第１号様式の１!AM95)</f>
        <v/>
      </c>
      <c r="N69" s="3" t="str">
        <f>IF(②第１号様式の１!AN95="","",②第１号様式の１!AN95)</f>
        <v/>
      </c>
    </row>
    <row r="70" spans="1:14">
      <c r="A70" s="3">
        <v>69</v>
      </c>
      <c r="B70" s="3" t="str">
        <f>IF(②第１号様式の１!$C96="","",②第１号様式の１!$C96)</f>
        <v/>
      </c>
      <c r="C70" s="15" t="str">
        <f>IF(②第１号様式の１!$C96="","",②第１号様式の１!$J96)</f>
        <v/>
      </c>
      <c r="D70" s="7" t="str">
        <f>IF(②第１号様式の１!$C96="","",②第１号様式の１!$P96)</f>
        <v/>
      </c>
      <c r="E70" s="5" t="str">
        <f>IF(②第１号様式の１!$C96="","",②第１号様式の１!$U96)</f>
        <v/>
      </c>
      <c r="F70" s="5" t="str">
        <f>IF(②第１号様式の１!$C96="","",②第１号様式の１!$X96)</f>
        <v/>
      </c>
      <c r="G70" s="5" t="str">
        <f>IF(②第１号様式の１!$C96="","",②第１号様式の１!$AA96)</f>
        <v/>
      </c>
      <c r="H70" s="5" t="str">
        <f>IF(②第１号様式の１!$C96="","",②第１号様式の１!$AD96)</f>
        <v/>
      </c>
      <c r="I70" s="5" t="str">
        <f>IF(②第１号様式の１!$C96="","",②第１号様式の１!$AG96)</f>
        <v/>
      </c>
      <c r="J70" s="5" t="str">
        <f>IF(②第１号様式の１!$C96="","",②第１号様式の１!$AJ96)</f>
        <v/>
      </c>
      <c r="K70" s="5" t="str">
        <f>IF($B70&lt;&gt;"",IF(INDEX(①職員名簿!G$11:G$110,MATCH(ROW()-1,①職員名簿!AB$11:AB$110,0))&lt;&gt;"",INDEX(①職員名簿!B$11:B$110,MATCH(ROW()-1,①職員名簿!AB$11:AB$110,0)),""),"")</f>
        <v/>
      </c>
      <c r="L70" s="16" t="str">
        <f>IF($B70&lt;&gt;"",IF(INDEX(①職員名簿!H$11:H$110,MATCH(ROW()-1,①職員名簿!AB$11:AB$110,0))&lt;&gt;"",INDEX(①職員名簿!C$11:C$110,MATCH(ROW()-1,①職員名簿!AB$11:AB$110,0)),""),"")</f>
        <v/>
      </c>
      <c r="M70" s="3" t="str">
        <f>IF(②第１号様式の１!AM96="","",②第１号様式の１!AM96)</f>
        <v/>
      </c>
      <c r="N70" s="3" t="str">
        <f>IF(②第１号様式の１!AN96="","",②第１号様式の１!AN96)</f>
        <v/>
      </c>
    </row>
    <row r="71" spans="1:14">
      <c r="A71" s="3">
        <v>70</v>
      </c>
      <c r="B71" s="3" t="str">
        <f>IF(②第１号様式の１!$C97="","",②第１号様式の１!$C97)</f>
        <v/>
      </c>
      <c r="C71" s="15" t="str">
        <f>IF(②第１号様式の１!$C97="","",②第１号様式の１!$J97)</f>
        <v/>
      </c>
      <c r="D71" s="7" t="str">
        <f>IF(②第１号様式の１!$C97="","",②第１号様式の１!$P97)</f>
        <v/>
      </c>
      <c r="E71" s="5" t="str">
        <f>IF(②第１号様式の１!$C97="","",②第１号様式の１!$U97)</f>
        <v/>
      </c>
      <c r="F71" s="5" t="str">
        <f>IF(②第１号様式の１!$C97="","",②第１号様式の１!$X97)</f>
        <v/>
      </c>
      <c r="G71" s="5" t="str">
        <f>IF(②第１号様式の１!$C97="","",②第１号様式の１!$AA97)</f>
        <v/>
      </c>
      <c r="H71" s="5" t="str">
        <f>IF(②第１号様式の１!$C97="","",②第１号様式の１!$AD97)</f>
        <v/>
      </c>
      <c r="I71" s="5" t="str">
        <f>IF(②第１号様式の１!$C97="","",②第１号様式の１!$AG97)</f>
        <v/>
      </c>
      <c r="J71" s="5" t="str">
        <f>IF(②第１号様式の１!$C97="","",②第１号様式の１!$AJ97)</f>
        <v/>
      </c>
      <c r="K71" s="5" t="str">
        <f>IF($B71&lt;&gt;"",IF(INDEX(①職員名簿!G$11:G$110,MATCH(ROW()-1,①職員名簿!AB$11:AB$110,0))&lt;&gt;"",INDEX(①職員名簿!B$11:B$110,MATCH(ROW()-1,①職員名簿!AB$11:AB$110,0)),""),"")</f>
        <v/>
      </c>
      <c r="L71" s="16" t="str">
        <f>IF($B71&lt;&gt;"",IF(INDEX(①職員名簿!H$11:H$110,MATCH(ROW()-1,①職員名簿!AB$11:AB$110,0))&lt;&gt;"",INDEX(①職員名簿!C$11:C$110,MATCH(ROW()-1,①職員名簿!AB$11:AB$110,0)),""),"")</f>
        <v/>
      </c>
      <c r="M71" s="3" t="str">
        <f>IF(②第１号様式の１!AM97="","",②第１号様式の１!AM97)</f>
        <v/>
      </c>
      <c r="N71" s="3" t="str">
        <f>IF(②第１号様式の１!AN97="","",②第１号様式の１!AN97)</f>
        <v/>
      </c>
    </row>
    <row r="72" spans="1:14">
      <c r="A72" s="3">
        <v>71</v>
      </c>
      <c r="B72" s="3" t="str">
        <f>IF(②第１号様式の１!$C98="","",②第１号様式の１!$C98)</f>
        <v/>
      </c>
      <c r="C72" s="15" t="str">
        <f>IF(②第１号様式の１!$C98="","",②第１号様式の１!$J98)</f>
        <v/>
      </c>
      <c r="D72" s="7" t="str">
        <f>IF(②第１号様式の１!$C98="","",②第１号様式の１!$P98)</f>
        <v/>
      </c>
      <c r="E72" s="5" t="str">
        <f>IF(②第１号様式の１!$C98="","",②第１号様式の１!$U98)</f>
        <v/>
      </c>
      <c r="F72" s="5" t="str">
        <f>IF(②第１号様式の１!$C98="","",②第１号様式の１!$X98)</f>
        <v/>
      </c>
      <c r="G72" s="5" t="str">
        <f>IF(②第１号様式の１!$C98="","",②第１号様式の１!$AA98)</f>
        <v/>
      </c>
      <c r="H72" s="5" t="str">
        <f>IF(②第１号様式の１!$C98="","",②第１号様式の１!$AD98)</f>
        <v/>
      </c>
      <c r="I72" s="5" t="str">
        <f>IF(②第１号様式の１!$C98="","",②第１号様式の１!$AG98)</f>
        <v/>
      </c>
      <c r="J72" s="5" t="str">
        <f>IF(②第１号様式の１!$C98="","",②第１号様式の１!$AJ98)</f>
        <v/>
      </c>
      <c r="K72" s="5" t="str">
        <f>IF($B72&lt;&gt;"",IF(INDEX(①職員名簿!G$11:G$110,MATCH(ROW()-1,①職員名簿!AB$11:AB$110,0))&lt;&gt;"",INDEX(①職員名簿!B$11:B$110,MATCH(ROW()-1,①職員名簿!AB$11:AB$110,0)),""),"")</f>
        <v/>
      </c>
      <c r="L72" s="16" t="str">
        <f>IF($B72&lt;&gt;"",IF(INDEX(①職員名簿!H$11:H$110,MATCH(ROW()-1,①職員名簿!AB$11:AB$110,0))&lt;&gt;"",INDEX(①職員名簿!C$11:C$110,MATCH(ROW()-1,①職員名簿!AB$11:AB$110,0)),""),"")</f>
        <v/>
      </c>
      <c r="M72" s="3" t="str">
        <f>IF(②第１号様式の１!AM98="","",②第１号様式の１!AM98)</f>
        <v/>
      </c>
      <c r="N72" s="3" t="str">
        <f>IF(②第１号様式の１!AN98="","",②第１号様式の１!AN98)</f>
        <v/>
      </c>
    </row>
    <row r="73" spans="1:14">
      <c r="A73" s="3">
        <v>72</v>
      </c>
      <c r="B73" s="3" t="str">
        <f>IF(②第１号様式の１!$C99="","",②第１号様式の１!$C99)</f>
        <v/>
      </c>
      <c r="C73" s="15" t="str">
        <f>IF(②第１号様式の１!$C99="","",②第１号様式の１!$J99)</f>
        <v/>
      </c>
      <c r="D73" s="7" t="str">
        <f>IF(②第１号様式の１!$C99="","",②第１号様式の１!$P99)</f>
        <v/>
      </c>
      <c r="E73" s="5" t="str">
        <f>IF(②第１号様式の１!$C99="","",②第１号様式の１!$U99)</f>
        <v/>
      </c>
      <c r="F73" s="5" t="str">
        <f>IF(②第１号様式の１!$C99="","",②第１号様式の１!$X99)</f>
        <v/>
      </c>
      <c r="G73" s="5" t="str">
        <f>IF(②第１号様式の１!$C99="","",②第１号様式の１!$AA99)</f>
        <v/>
      </c>
      <c r="H73" s="5" t="str">
        <f>IF(②第１号様式の１!$C99="","",②第１号様式の１!$AD99)</f>
        <v/>
      </c>
      <c r="I73" s="5" t="str">
        <f>IF(②第１号様式の１!$C99="","",②第１号様式の１!$AG99)</f>
        <v/>
      </c>
      <c r="J73" s="5" t="str">
        <f>IF(②第１号様式の１!$C99="","",②第１号様式の１!$AJ99)</f>
        <v/>
      </c>
      <c r="K73" s="5" t="str">
        <f>IF($B73&lt;&gt;"",IF(INDEX(①職員名簿!G$11:G$110,MATCH(ROW()-1,①職員名簿!AB$11:AB$110,0))&lt;&gt;"",INDEX(①職員名簿!B$11:B$110,MATCH(ROW()-1,①職員名簿!AB$11:AB$110,0)),""),"")</f>
        <v/>
      </c>
      <c r="L73" s="16" t="str">
        <f>IF($B73&lt;&gt;"",IF(INDEX(①職員名簿!H$11:H$110,MATCH(ROW()-1,①職員名簿!AB$11:AB$110,0))&lt;&gt;"",INDEX(①職員名簿!C$11:C$110,MATCH(ROW()-1,①職員名簿!AB$11:AB$110,0)),""),"")</f>
        <v/>
      </c>
      <c r="M73" s="3" t="str">
        <f>IF(②第１号様式の１!AM99="","",②第１号様式の１!AM99)</f>
        <v/>
      </c>
      <c r="N73" s="3" t="str">
        <f>IF(②第１号様式の１!AN99="","",②第１号様式の１!AN99)</f>
        <v/>
      </c>
    </row>
    <row r="74" spans="1:14">
      <c r="A74" s="3">
        <v>73</v>
      </c>
      <c r="B74" s="3" t="str">
        <f>IF(②第１号様式の１!$C100="","",②第１号様式の１!$C100)</f>
        <v/>
      </c>
      <c r="C74" s="15" t="str">
        <f>IF(②第１号様式の１!$C100="","",②第１号様式の１!$J100)</f>
        <v/>
      </c>
      <c r="D74" s="7" t="str">
        <f>IF(②第１号様式の１!$C100="","",②第１号様式の１!$P100)</f>
        <v/>
      </c>
      <c r="E74" s="5" t="str">
        <f>IF(②第１号様式の１!$C100="","",②第１号様式の１!$U100)</f>
        <v/>
      </c>
      <c r="F74" s="5" t="str">
        <f>IF(②第１号様式の１!$C100="","",②第１号様式の１!$X100)</f>
        <v/>
      </c>
      <c r="G74" s="5" t="str">
        <f>IF(②第１号様式の１!$C100="","",②第１号様式の１!$AA100)</f>
        <v/>
      </c>
      <c r="H74" s="5" t="str">
        <f>IF(②第１号様式の１!$C100="","",②第１号様式の１!$AD100)</f>
        <v/>
      </c>
      <c r="I74" s="5" t="str">
        <f>IF(②第１号様式の１!$C100="","",②第１号様式の１!$AG100)</f>
        <v/>
      </c>
      <c r="J74" s="5" t="str">
        <f>IF(②第１号様式の１!$C100="","",②第１号様式の１!$AJ100)</f>
        <v/>
      </c>
      <c r="K74" s="5" t="str">
        <f>IF($B74&lt;&gt;"",IF(INDEX(①職員名簿!G$11:G$110,MATCH(ROW()-1,①職員名簿!AB$11:AB$110,0))&lt;&gt;"",INDEX(①職員名簿!B$11:B$110,MATCH(ROW()-1,①職員名簿!AB$11:AB$110,0)),""),"")</f>
        <v/>
      </c>
      <c r="L74" s="16" t="str">
        <f>IF($B74&lt;&gt;"",IF(INDEX(①職員名簿!H$11:H$110,MATCH(ROW()-1,①職員名簿!AB$11:AB$110,0))&lt;&gt;"",INDEX(①職員名簿!C$11:C$110,MATCH(ROW()-1,①職員名簿!AB$11:AB$110,0)),""),"")</f>
        <v/>
      </c>
      <c r="M74" s="3" t="str">
        <f>IF(②第１号様式の１!AM100="","",②第１号様式の１!AM100)</f>
        <v/>
      </c>
      <c r="N74" s="3" t="str">
        <f>IF(②第１号様式の１!AN100="","",②第１号様式の１!AN100)</f>
        <v/>
      </c>
    </row>
    <row r="75" spans="1:14">
      <c r="A75" s="3">
        <v>74</v>
      </c>
      <c r="B75" s="3" t="str">
        <f>IF(②第１号様式の１!$C101="","",②第１号様式の１!$C101)</f>
        <v/>
      </c>
      <c r="C75" s="15" t="str">
        <f>IF(②第１号様式の１!$C101="","",②第１号様式の１!$J101)</f>
        <v/>
      </c>
      <c r="D75" s="7" t="str">
        <f>IF(②第１号様式の１!$C101="","",②第１号様式の１!$P101)</f>
        <v/>
      </c>
      <c r="E75" s="5" t="str">
        <f>IF(②第１号様式の１!$C101="","",②第１号様式の１!$U101)</f>
        <v/>
      </c>
      <c r="F75" s="5" t="str">
        <f>IF(②第１号様式の１!$C101="","",②第１号様式の１!$X101)</f>
        <v/>
      </c>
      <c r="G75" s="5" t="str">
        <f>IF(②第１号様式の１!$C101="","",②第１号様式の１!$AA101)</f>
        <v/>
      </c>
      <c r="H75" s="5" t="str">
        <f>IF(②第１号様式の１!$C101="","",②第１号様式の１!$AD101)</f>
        <v/>
      </c>
      <c r="I75" s="5" t="str">
        <f>IF(②第１号様式の１!$C101="","",②第１号様式の１!$AG101)</f>
        <v/>
      </c>
      <c r="J75" s="5" t="str">
        <f>IF(②第１号様式の１!$C101="","",②第１号様式の１!$AJ101)</f>
        <v/>
      </c>
      <c r="K75" s="5" t="str">
        <f>IF($B75&lt;&gt;"",IF(INDEX(①職員名簿!G$11:G$110,MATCH(ROW()-1,①職員名簿!AB$11:AB$110,0))&lt;&gt;"",INDEX(①職員名簿!B$11:B$110,MATCH(ROW()-1,①職員名簿!AB$11:AB$110,0)),""),"")</f>
        <v/>
      </c>
      <c r="L75" s="16" t="str">
        <f>IF($B75&lt;&gt;"",IF(INDEX(①職員名簿!H$11:H$110,MATCH(ROW()-1,①職員名簿!AB$11:AB$110,0))&lt;&gt;"",INDEX(①職員名簿!C$11:C$110,MATCH(ROW()-1,①職員名簿!AB$11:AB$110,0)),""),"")</f>
        <v/>
      </c>
      <c r="M75" s="3" t="str">
        <f>IF(②第１号様式の１!AM101="","",②第１号様式の１!AM101)</f>
        <v/>
      </c>
      <c r="N75" s="3" t="str">
        <f>IF(②第１号様式の１!AN101="","",②第１号様式の１!AN101)</f>
        <v/>
      </c>
    </row>
    <row r="76" spans="1:14">
      <c r="A76" s="3">
        <v>75</v>
      </c>
      <c r="B76" s="3" t="str">
        <f>IF(②第１号様式の１!$C102="","",②第１号様式の１!$C102)</f>
        <v/>
      </c>
      <c r="C76" s="15" t="str">
        <f>IF(②第１号様式の１!$C102="","",②第１号様式の１!$J102)</f>
        <v/>
      </c>
      <c r="D76" s="7" t="str">
        <f>IF(②第１号様式の１!$C102="","",②第１号様式の１!$P102)</f>
        <v/>
      </c>
      <c r="E76" s="5" t="str">
        <f>IF(②第１号様式の１!$C102="","",②第１号様式の１!$U102)</f>
        <v/>
      </c>
      <c r="F76" s="5" t="str">
        <f>IF(②第１号様式の１!$C102="","",②第１号様式の１!$X102)</f>
        <v/>
      </c>
      <c r="G76" s="5" t="str">
        <f>IF(②第１号様式の１!$C102="","",②第１号様式の１!$AA102)</f>
        <v/>
      </c>
      <c r="H76" s="5" t="str">
        <f>IF(②第１号様式の１!$C102="","",②第１号様式の１!$AD102)</f>
        <v/>
      </c>
      <c r="I76" s="5" t="str">
        <f>IF(②第１号様式の１!$C102="","",②第１号様式の１!$AG102)</f>
        <v/>
      </c>
      <c r="J76" s="5" t="str">
        <f>IF(②第１号様式の１!$C102="","",②第１号様式の１!$AJ102)</f>
        <v/>
      </c>
      <c r="K76" s="5" t="str">
        <f>IF($B76&lt;&gt;"",IF(INDEX(①職員名簿!G$11:G$110,MATCH(ROW()-1,①職員名簿!AB$11:AB$110,0))&lt;&gt;"",INDEX(①職員名簿!B$11:B$110,MATCH(ROW()-1,①職員名簿!AB$11:AB$110,0)),""),"")</f>
        <v/>
      </c>
      <c r="L76" s="16" t="str">
        <f>IF($B76&lt;&gt;"",IF(INDEX(①職員名簿!H$11:H$110,MATCH(ROW()-1,①職員名簿!AB$11:AB$110,0))&lt;&gt;"",INDEX(①職員名簿!C$11:C$110,MATCH(ROW()-1,①職員名簿!AB$11:AB$110,0)),""),"")</f>
        <v/>
      </c>
      <c r="M76" s="3" t="str">
        <f>IF(②第１号様式の１!AM102="","",②第１号様式の１!AM102)</f>
        <v/>
      </c>
      <c r="N76" s="3" t="str">
        <f>IF(②第１号様式の１!AN102="","",②第１号様式の１!AN102)</f>
        <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BF37-5B65-40D2-B534-7DF14EDC097E}">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534" priority="38">
      <formula>AND($I31&lt;&gt;"",$I33="")</formula>
    </cfRule>
  </conditionalFormatting>
  <conditionalFormatting sqref="I73">
    <cfRule type="expression" dxfId="2533" priority="15">
      <formula>AND($I71&lt;&gt;"",$I73="")</formula>
    </cfRule>
  </conditionalFormatting>
  <conditionalFormatting sqref="I78">
    <cfRule type="expression" dxfId="2532" priority="33">
      <formula>AND($I76&lt;&gt;"",$I78="")</formula>
    </cfRule>
  </conditionalFormatting>
  <conditionalFormatting sqref="I83">
    <cfRule type="expression" dxfId="2531" priority="18">
      <formula>AND($I81&lt;&gt;"",$I83="")</formula>
    </cfRule>
  </conditionalFormatting>
  <conditionalFormatting sqref="I88">
    <cfRule type="expression" dxfId="2530" priority="21">
      <formula>AND($I86&lt;&gt;"",$I88="")</formula>
    </cfRule>
  </conditionalFormatting>
  <conditionalFormatting sqref="I93">
    <cfRule type="expression" dxfId="2529" priority="24">
      <formula>AND($I91&lt;&gt;"",$I93="")</formula>
    </cfRule>
  </conditionalFormatting>
  <conditionalFormatting sqref="I98">
    <cfRule type="expression" dxfId="2528" priority="27">
      <formula>AND($I96&lt;&gt;"",$I98="")</formula>
    </cfRule>
  </conditionalFormatting>
  <conditionalFormatting sqref="I103">
    <cfRule type="expression" dxfId="2527" priority="30">
      <formula>AND($I101&lt;&gt;"",$I103="")</formula>
    </cfRule>
  </conditionalFormatting>
  <conditionalFormatting sqref="V33 V38 V43 V48 V53 V58 V63">
    <cfRule type="expression" dxfId="2526" priority="43">
      <formula>IF(AND($I36&lt;&gt;"",$AI38&lt;&gt;"",$V33&lt;=$AI38),TRUE,FALSE)</formula>
    </cfRule>
    <cfRule type="expression" dxfId="2525" priority="42">
      <formula>AND($I31&lt;&gt;"",$V33="")</formula>
    </cfRule>
  </conditionalFormatting>
  <conditionalFormatting sqref="V68">
    <cfRule type="expression" dxfId="2524" priority="45">
      <formula>IF(AND(#REF!&lt;&gt;"",#REF!&lt;&gt;"",$V68&lt;=#REF!),TRUE,FALSE)</formula>
    </cfRule>
    <cfRule type="expression" dxfId="2523" priority="44">
      <formula>AND($I66&lt;&gt;"",$V68="")</formula>
    </cfRule>
  </conditionalFormatting>
  <conditionalFormatting sqref="V73 V78 V83">
    <cfRule type="expression" dxfId="2522" priority="47">
      <formula>IF(AND(#REF!&lt;&gt;"",#REF!&lt;&gt;"",$V73&lt;=#REF!),TRUE,FALSE)</formula>
    </cfRule>
    <cfRule type="expression" dxfId="2521" priority="46">
      <formula>AND($I71&lt;&gt;"",$V73="")</formula>
    </cfRule>
  </conditionalFormatting>
  <conditionalFormatting sqref="V88">
    <cfRule type="expression" dxfId="2520" priority="55">
      <formula>IF(AND(#REF!&lt;&gt;"",#REF!&lt;&gt;"",$V88&lt;=#REF!),TRUE,FALSE)</formula>
    </cfRule>
    <cfRule type="expression" dxfId="2519" priority="54">
      <formula>AND($I86&lt;&gt;"",$V88="")</formula>
    </cfRule>
  </conditionalFormatting>
  <conditionalFormatting sqref="V93">
    <cfRule type="expression" dxfId="2518" priority="52">
      <formula>AND($I91&lt;&gt;"",$V93="")</formula>
    </cfRule>
    <cfRule type="expression" dxfId="2517" priority="53">
      <formula>IF(AND(#REF!&lt;&gt;"",#REF!&lt;&gt;"",$V93&lt;=#REF!),TRUE,FALSE)</formula>
    </cfRule>
  </conditionalFormatting>
  <conditionalFormatting sqref="V98">
    <cfRule type="expression" dxfId="2516" priority="50">
      <formula>AND($I96&lt;&gt;"",$V98="")</formula>
    </cfRule>
    <cfRule type="expression" dxfId="2515" priority="51">
      <formula>IF(AND(#REF!&lt;&gt;"",#REF!&lt;&gt;"",$V98&lt;=#REF!),TRUE,FALSE)</formula>
    </cfRule>
  </conditionalFormatting>
  <conditionalFormatting sqref="V103">
    <cfRule type="expression" dxfId="2514" priority="48">
      <formula>AND($I101&lt;&gt;"",$V103="")</formula>
    </cfRule>
    <cfRule type="expression" dxfId="2513" priority="49">
      <formula>IF(AND(#REF!&lt;&gt;"",#REF!&lt;&gt;"",$V103&lt;=#REF!),TRUE,FALSE)</formula>
    </cfRule>
  </conditionalFormatting>
  <conditionalFormatting sqref="AI33">
    <cfRule type="expression" dxfId="2512" priority="36">
      <formula>AND($I$31&lt;&gt;"",$AI$33="")</formula>
    </cfRule>
  </conditionalFormatting>
  <conditionalFormatting sqref="AI38 AI43 AI48 AI53 AI58 AI63 AI68">
    <cfRule type="expression" dxfId="2511" priority="41">
      <formula>IF(AND($I36&lt;&gt;"",AI38&lt;&gt;"",$V33&lt;=$AI38),TRUE,FALSE)</formula>
    </cfRule>
    <cfRule type="expression" dxfId="2510" priority="40">
      <formula>AND($I36&lt;&gt;"",$AI38="")</formula>
    </cfRule>
  </conditionalFormatting>
  <conditionalFormatting sqref="AI73">
    <cfRule type="expression" dxfId="2509" priority="16">
      <formula>AND($I71&lt;&gt;"",$AI73="")</formula>
    </cfRule>
    <cfRule type="expression" dxfId="2508" priority="17">
      <formula>IF(AND($I71&lt;&gt;"",AI73&lt;&gt;"",$V63&lt;=$AI73),TRUE,FALSE)</formula>
    </cfRule>
  </conditionalFormatting>
  <conditionalFormatting sqref="AI78">
    <cfRule type="expression" dxfId="2507" priority="35">
      <formula>IF(AND($I76&lt;&gt;"",AI78&lt;&gt;"",$V68&lt;=$AI78),TRUE,FALSE)</formula>
    </cfRule>
    <cfRule type="expression" dxfId="2506" priority="34">
      <formula>AND($I76&lt;&gt;"",$AI78="")</formula>
    </cfRule>
  </conditionalFormatting>
  <conditionalFormatting sqref="AI83">
    <cfRule type="expression" dxfId="2505" priority="19">
      <formula>AND($I81&lt;&gt;"",$AI83="")</formula>
    </cfRule>
    <cfRule type="expression" dxfId="2504" priority="20">
      <formula>IF(AND($I81&lt;&gt;"",AI83&lt;&gt;"",$V78&lt;=$AI83),TRUE,FALSE)</formula>
    </cfRule>
  </conditionalFormatting>
  <conditionalFormatting sqref="AI88">
    <cfRule type="expression" dxfId="2503" priority="22">
      <formula>AND($I86&lt;&gt;"",$AI88="")</formula>
    </cfRule>
    <cfRule type="expression" dxfId="2502" priority="23">
      <formula>IF(AND($I86&lt;&gt;"",AI88&lt;&gt;"",$V78&lt;=$AI88),TRUE,FALSE)</formula>
    </cfRule>
  </conditionalFormatting>
  <conditionalFormatting sqref="AI93">
    <cfRule type="expression" dxfId="2501" priority="26">
      <formula>IF(AND($I91&lt;&gt;"",AI93&lt;&gt;"",$V78&lt;=$AI93),TRUE,FALSE)</formula>
    </cfRule>
    <cfRule type="expression" dxfId="2500" priority="25">
      <formula>AND($I91&lt;&gt;"",$AI93="")</formula>
    </cfRule>
  </conditionalFormatting>
  <conditionalFormatting sqref="AI98">
    <cfRule type="expression" dxfId="2499" priority="28">
      <formula>AND($I96&lt;&gt;"",$AI98="")</formula>
    </cfRule>
    <cfRule type="expression" dxfId="2498" priority="29">
      <formula>IF(AND($I96&lt;&gt;"",AI98&lt;&gt;"",$V78&lt;=$AI98),TRUE,FALSE)</formula>
    </cfRule>
  </conditionalFormatting>
  <conditionalFormatting sqref="AI103">
    <cfRule type="expression" dxfId="2497" priority="31">
      <formula>AND($I101&lt;&gt;"",$AI103="")</formula>
    </cfRule>
    <cfRule type="expression" dxfId="2496" priority="32">
      <formula>IF(AND($I101&lt;&gt;"",AI103&lt;&gt;"",$V78&lt;=$AI103),TRUE,FALSE)</formula>
    </cfRule>
  </conditionalFormatting>
  <conditionalFormatting sqref="AT31">
    <cfRule type="expression" dxfId="2494" priority="37">
      <formula>AND($I31&lt;&gt;"",$AT31="")</formula>
    </cfRule>
  </conditionalFormatting>
  <conditionalFormatting sqref="AT36">
    <cfRule type="expression" dxfId="2493" priority="14">
      <formula>AND($I36&lt;&gt;"",$AT36="")</formula>
    </cfRule>
  </conditionalFormatting>
  <conditionalFormatting sqref="AT41">
    <cfRule type="expression" dxfId="2492" priority="13">
      <formula>AND($I41&lt;&gt;"",$AT41="")</formula>
    </cfRule>
  </conditionalFormatting>
  <conditionalFormatting sqref="AT46">
    <cfRule type="expression" dxfId="2491" priority="12">
      <formula>AND($I46&lt;&gt;"",$AT46="")</formula>
    </cfRule>
  </conditionalFormatting>
  <conditionalFormatting sqref="AT51">
    <cfRule type="expression" dxfId="2490" priority="11">
      <formula>AND($I51&lt;&gt;"",$AT51="")</formula>
    </cfRule>
  </conditionalFormatting>
  <conditionalFormatting sqref="AT56">
    <cfRule type="expression" dxfId="2489" priority="10">
      <formula>AND($I56&lt;&gt;"",$AT56="")</formula>
    </cfRule>
  </conditionalFormatting>
  <conditionalFormatting sqref="AT61">
    <cfRule type="expression" dxfId="2488" priority="9">
      <formula>AND($I61&lt;&gt;"",$AT61="")</formula>
    </cfRule>
  </conditionalFormatting>
  <conditionalFormatting sqref="AT66">
    <cfRule type="expression" dxfId="2487" priority="8">
      <formula>AND($I66&lt;&gt;"",$AT66="")</formula>
    </cfRule>
  </conditionalFormatting>
  <conditionalFormatting sqref="AT71">
    <cfRule type="expression" dxfId="2486" priority="7">
      <formula>AND($I71&lt;&gt;"",$AT71="")</formula>
    </cfRule>
  </conditionalFormatting>
  <conditionalFormatting sqref="AT76">
    <cfRule type="expression" dxfId="2485" priority="6">
      <formula>AND($I76&lt;&gt;"",$AT76="")</formula>
    </cfRule>
  </conditionalFormatting>
  <conditionalFormatting sqref="AT81">
    <cfRule type="expression" dxfId="2484" priority="5">
      <formula>AND($I81&lt;&gt;"",$AT81="")</formula>
    </cfRule>
  </conditionalFormatting>
  <conditionalFormatting sqref="AT86">
    <cfRule type="expression" dxfId="2483" priority="4">
      <formula>AND($I86&lt;&gt;"",$AT86="")</formula>
    </cfRule>
  </conditionalFormatting>
  <conditionalFormatting sqref="AT91">
    <cfRule type="expression" dxfId="2482" priority="3">
      <formula>AND($I91&lt;&gt;"",$AT91="")</formula>
    </cfRule>
  </conditionalFormatting>
  <conditionalFormatting sqref="AT96">
    <cfRule type="expression" dxfId="2481" priority="2">
      <formula>AND($I96&lt;&gt;"",$AT96="")</formula>
    </cfRule>
  </conditionalFormatting>
  <conditionalFormatting sqref="AT101">
    <cfRule type="expression" dxfId="248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940D28B-63A0-445F-B610-C4A39AFD2988}">
      <formula1>$BU$28</formula1>
    </dataValidation>
    <dataValidation type="list" allowBlank="1" showInputMessage="1" showErrorMessage="1" sqref="S13:U13 S15:U15 S17:U17 S19:U19 AY13:BA13 AY15:BA15 AY17:BA17 AY19:BA19" xr:uid="{8D80F89D-8368-48CF-A50D-0FF0BD9A9836}">
      <formula1>"昭和,平成,令和"</formula1>
    </dataValidation>
    <dataValidation type="list" allowBlank="1" showInputMessage="1" showErrorMessage="1" sqref="CY7" xr:uid="{A7584EB1-3AA8-46E7-80E7-4AFE8F9EA4A4}">
      <formula1>"男,女"</formula1>
    </dataValidation>
    <dataValidation type="list" allowBlank="1" showInputMessage="1" showErrorMessage="1" sqref="BU8 I33:O34 I38:O39 I43:O44 I48:O49 I53:O54 I58:O59 I63:O64 I83:O84 I103:O104 I98:O99 I93:O94 I88:O89 I78:O79 I68:O69 I73:O74" xr:uid="{4E236B16-9AC5-42E8-8017-FA20FAF394DD}">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D55B3532-314B-4DCF-8C63-17D3AD9485A9}">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A0635094-15D7-4BB0-AFC7-E4145F06BED9}">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00EAD-CCB1-45CC-A46A-0A383A83A7B5}">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479" priority="38">
      <formula>AND($I31&lt;&gt;"",$I33="")</formula>
    </cfRule>
  </conditionalFormatting>
  <conditionalFormatting sqref="I73">
    <cfRule type="expression" dxfId="2478" priority="15">
      <formula>AND($I71&lt;&gt;"",$I73="")</formula>
    </cfRule>
  </conditionalFormatting>
  <conditionalFormatting sqref="I78">
    <cfRule type="expression" dxfId="2477" priority="33">
      <formula>AND($I76&lt;&gt;"",$I78="")</formula>
    </cfRule>
  </conditionalFormatting>
  <conditionalFormatting sqref="I83">
    <cfRule type="expression" dxfId="2476" priority="18">
      <formula>AND($I81&lt;&gt;"",$I83="")</formula>
    </cfRule>
  </conditionalFormatting>
  <conditionalFormatting sqref="I88">
    <cfRule type="expression" dxfId="2475" priority="21">
      <formula>AND($I86&lt;&gt;"",$I88="")</formula>
    </cfRule>
  </conditionalFormatting>
  <conditionalFormatting sqref="I93">
    <cfRule type="expression" dxfId="2474" priority="24">
      <formula>AND($I91&lt;&gt;"",$I93="")</formula>
    </cfRule>
  </conditionalFormatting>
  <conditionalFormatting sqref="I98">
    <cfRule type="expression" dxfId="2473" priority="27">
      <formula>AND($I96&lt;&gt;"",$I98="")</formula>
    </cfRule>
  </conditionalFormatting>
  <conditionalFormatting sqref="I103">
    <cfRule type="expression" dxfId="2472" priority="30">
      <formula>AND($I101&lt;&gt;"",$I103="")</formula>
    </cfRule>
  </conditionalFormatting>
  <conditionalFormatting sqref="V33 V38 V43 V48 V53 V58 V63">
    <cfRule type="expression" dxfId="2471" priority="43">
      <formula>IF(AND($I36&lt;&gt;"",$AI38&lt;&gt;"",$V33&lt;=$AI38),TRUE,FALSE)</formula>
    </cfRule>
    <cfRule type="expression" dxfId="2470" priority="42">
      <formula>AND($I31&lt;&gt;"",$V33="")</formula>
    </cfRule>
  </conditionalFormatting>
  <conditionalFormatting sqref="V68">
    <cfRule type="expression" dxfId="2469" priority="45">
      <formula>IF(AND(#REF!&lt;&gt;"",#REF!&lt;&gt;"",$V68&lt;=#REF!),TRUE,FALSE)</formula>
    </cfRule>
    <cfRule type="expression" dxfId="2468" priority="44">
      <formula>AND($I66&lt;&gt;"",$V68="")</formula>
    </cfRule>
  </conditionalFormatting>
  <conditionalFormatting sqref="V73 V78 V83">
    <cfRule type="expression" dxfId="2467" priority="47">
      <formula>IF(AND(#REF!&lt;&gt;"",#REF!&lt;&gt;"",$V73&lt;=#REF!),TRUE,FALSE)</formula>
    </cfRule>
    <cfRule type="expression" dxfId="2466" priority="46">
      <formula>AND($I71&lt;&gt;"",$V73="")</formula>
    </cfRule>
  </conditionalFormatting>
  <conditionalFormatting sqref="V88">
    <cfRule type="expression" dxfId="2465" priority="55">
      <formula>IF(AND(#REF!&lt;&gt;"",#REF!&lt;&gt;"",$V88&lt;=#REF!),TRUE,FALSE)</formula>
    </cfRule>
    <cfRule type="expression" dxfId="2464" priority="54">
      <formula>AND($I86&lt;&gt;"",$V88="")</formula>
    </cfRule>
  </conditionalFormatting>
  <conditionalFormatting sqref="V93">
    <cfRule type="expression" dxfId="2463" priority="52">
      <formula>AND($I91&lt;&gt;"",$V93="")</formula>
    </cfRule>
    <cfRule type="expression" dxfId="2462" priority="53">
      <formula>IF(AND(#REF!&lt;&gt;"",#REF!&lt;&gt;"",$V93&lt;=#REF!),TRUE,FALSE)</formula>
    </cfRule>
  </conditionalFormatting>
  <conditionalFormatting sqref="V98">
    <cfRule type="expression" dxfId="2461" priority="50">
      <formula>AND($I96&lt;&gt;"",$V98="")</formula>
    </cfRule>
    <cfRule type="expression" dxfId="2460" priority="51">
      <formula>IF(AND(#REF!&lt;&gt;"",#REF!&lt;&gt;"",$V98&lt;=#REF!),TRUE,FALSE)</formula>
    </cfRule>
  </conditionalFormatting>
  <conditionalFormatting sqref="V103">
    <cfRule type="expression" dxfId="2459" priority="48">
      <formula>AND($I101&lt;&gt;"",$V103="")</formula>
    </cfRule>
    <cfRule type="expression" dxfId="2458" priority="49">
      <formula>IF(AND(#REF!&lt;&gt;"",#REF!&lt;&gt;"",$V103&lt;=#REF!),TRUE,FALSE)</formula>
    </cfRule>
  </conditionalFormatting>
  <conditionalFormatting sqref="AI33">
    <cfRule type="expression" dxfId="2457" priority="36">
      <formula>AND($I$31&lt;&gt;"",$AI$33="")</formula>
    </cfRule>
  </conditionalFormatting>
  <conditionalFormatting sqref="AI38 AI43 AI48 AI53 AI58 AI63 AI68">
    <cfRule type="expression" dxfId="2456" priority="41">
      <formula>IF(AND($I36&lt;&gt;"",AI38&lt;&gt;"",$V33&lt;=$AI38),TRUE,FALSE)</formula>
    </cfRule>
    <cfRule type="expression" dxfId="2455" priority="40">
      <formula>AND($I36&lt;&gt;"",$AI38="")</formula>
    </cfRule>
  </conditionalFormatting>
  <conditionalFormatting sqref="AI73">
    <cfRule type="expression" dxfId="2454" priority="16">
      <formula>AND($I71&lt;&gt;"",$AI73="")</formula>
    </cfRule>
    <cfRule type="expression" dxfId="2453" priority="17">
      <formula>IF(AND($I71&lt;&gt;"",AI73&lt;&gt;"",$V63&lt;=$AI73),TRUE,FALSE)</formula>
    </cfRule>
  </conditionalFormatting>
  <conditionalFormatting sqref="AI78">
    <cfRule type="expression" dxfId="2452" priority="35">
      <formula>IF(AND($I76&lt;&gt;"",AI78&lt;&gt;"",$V68&lt;=$AI78),TRUE,FALSE)</formula>
    </cfRule>
    <cfRule type="expression" dxfId="2451" priority="34">
      <formula>AND($I76&lt;&gt;"",$AI78="")</formula>
    </cfRule>
  </conditionalFormatting>
  <conditionalFormatting sqref="AI83">
    <cfRule type="expression" dxfId="2450" priority="19">
      <formula>AND($I81&lt;&gt;"",$AI83="")</formula>
    </cfRule>
    <cfRule type="expression" dxfId="2449" priority="20">
      <formula>IF(AND($I81&lt;&gt;"",AI83&lt;&gt;"",$V78&lt;=$AI83),TRUE,FALSE)</formula>
    </cfRule>
  </conditionalFormatting>
  <conditionalFormatting sqref="AI88">
    <cfRule type="expression" dxfId="2448" priority="22">
      <formula>AND($I86&lt;&gt;"",$AI88="")</formula>
    </cfRule>
    <cfRule type="expression" dxfId="2447" priority="23">
      <formula>IF(AND($I86&lt;&gt;"",AI88&lt;&gt;"",$V78&lt;=$AI88),TRUE,FALSE)</formula>
    </cfRule>
  </conditionalFormatting>
  <conditionalFormatting sqref="AI93">
    <cfRule type="expression" dxfId="2446" priority="26">
      <formula>IF(AND($I91&lt;&gt;"",AI93&lt;&gt;"",$V78&lt;=$AI93),TRUE,FALSE)</formula>
    </cfRule>
    <cfRule type="expression" dxfId="2445" priority="25">
      <formula>AND($I91&lt;&gt;"",$AI93="")</formula>
    </cfRule>
  </conditionalFormatting>
  <conditionalFormatting sqref="AI98">
    <cfRule type="expression" dxfId="2444" priority="28">
      <formula>AND($I96&lt;&gt;"",$AI98="")</formula>
    </cfRule>
    <cfRule type="expression" dxfId="2443" priority="29">
      <formula>IF(AND($I96&lt;&gt;"",AI98&lt;&gt;"",$V78&lt;=$AI98),TRUE,FALSE)</formula>
    </cfRule>
  </conditionalFormatting>
  <conditionalFormatting sqref="AI103">
    <cfRule type="expression" dxfId="2442" priority="31">
      <formula>AND($I101&lt;&gt;"",$AI103="")</formula>
    </cfRule>
    <cfRule type="expression" dxfId="2441" priority="32">
      <formula>IF(AND($I101&lt;&gt;"",AI103&lt;&gt;"",$V78&lt;=$AI103),TRUE,FALSE)</formula>
    </cfRule>
  </conditionalFormatting>
  <conditionalFormatting sqref="AT31">
    <cfRule type="expression" dxfId="2439" priority="37">
      <formula>AND($I31&lt;&gt;"",$AT31="")</formula>
    </cfRule>
  </conditionalFormatting>
  <conditionalFormatting sqref="AT36">
    <cfRule type="expression" dxfId="2438" priority="14">
      <formula>AND($I36&lt;&gt;"",$AT36="")</formula>
    </cfRule>
  </conditionalFormatting>
  <conditionalFormatting sqref="AT41">
    <cfRule type="expression" dxfId="2437" priority="13">
      <formula>AND($I41&lt;&gt;"",$AT41="")</formula>
    </cfRule>
  </conditionalFormatting>
  <conditionalFormatting sqref="AT46">
    <cfRule type="expression" dxfId="2436" priority="12">
      <formula>AND($I46&lt;&gt;"",$AT46="")</formula>
    </cfRule>
  </conditionalFormatting>
  <conditionalFormatting sqref="AT51">
    <cfRule type="expression" dxfId="2435" priority="11">
      <formula>AND($I51&lt;&gt;"",$AT51="")</formula>
    </cfRule>
  </conditionalFormatting>
  <conditionalFormatting sqref="AT56">
    <cfRule type="expression" dxfId="2434" priority="10">
      <formula>AND($I56&lt;&gt;"",$AT56="")</formula>
    </cfRule>
  </conditionalFormatting>
  <conditionalFormatting sqref="AT61">
    <cfRule type="expression" dxfId="2433" priority="9">
      <formula>AND($I61&lt;&gt;"",$AT61="")</formula>
    </cfRule>
  </conditionalFormatting>
  <conditionalFormatting sqref="AT66">
    <cfRule type="expression" dxfId="2432" priority="8">
      <formula>AND($I66&lt;&gt;"",$AT66="")</formula>
    </cfRule>
  </conditionalFormatting>
  <conditionalFormatting sqref="AT71">
    <cfRule type="expression" dxfId="2431" priority="7">
      <formula>AND($I71&lt;&gt;"",$AT71="")</formula>
    </cfRule>
  </conditionalFormatting>
  <conditionalFormatting sqref="AT76">
    <cfRule type="expression" dxfId="2430" priority="6">
      <formula>AND($I76&lt;&gt;"",$AT76="")</formula>
    </cfRule>
  </conditionalFormatting>
  <conditionalFormatting sqref="AT81">
    <cfRule type="expression" dxfId="2429" priority="5">
      <formula>AND($I81&lt;&gt;"",$AT81="")</formula>
    </cfRule>
  </conditionalFormatting>
  <conditionalFormatting sqref="AT86">
    <cfRule type="expression" dxfId="2428" priority="4">
      <formula>AND($I86&lt;&gt;"",$AT86="")</formula>
    </cfRule>
  </conditionalFormatting>
  <conditionalFormatting sqref="AT91">
    <cfRule type="expression" dxfId="2427" priority="3">
      <formula>AND($I91&lt;&gt;"",$AT91="")</formula>
    </cfRule>
  </conditionalFormatting>
  <conditionalFormatting sqref="AT96">
    <cfRule type="expression" dxfId="2426" priority="2">
      <formula>AND($I96&lt;&gt;"",$AT96="")</formula>
    </cfRule>
  </conditionalFormatting>
  <conditionalFormatting sqref="AT101">
    <cfRule type="expression" dxfId="2425" priority="1">
      <formula>AND($I101&lt;&gt;"",$AT101="")</formula>
    </cfRule>
  </conditionalFormatting>
  <dataValidations count="5">
    <dataValidation type="list" allowBlank="1" showInputMessage="1" showErrorMessage="1" sqref="AK8:AO8" xr:uid="{12AB375C-BF12-4212-896B-57D29FBE14B9}">
      <formula1>"平成,昭和"</formula1>
    </dataValidation>
    <dataValidation type="list" allowBlank="1" showInputMessage="1" showErrorMessage="1" sqref="BU8 I33:O34 I38:O39 I43:O44 I48:O49 I53:O54 I58:O59 I63:O64 I83:O84 I103:O104 I98:O99 I93:O94 I88:O89 I78:O79 I68:O69 I73:O74" xr:uid="{D3D4959E-1CB5-49E1-AB5D-D2D39E02D5C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38FF7347-6247-4256-B034-E64CCB5A022E}">
      <formula1>"男,女"</formula1>
    </dataValidation>
    <dataValidation type="list" allowBlank="1" showInputMessage="1" showErrorMessage="1" sqref="S13:U13 S15:U15 S17:U17 S19:U19 AY13:BA13 AY15:BA15 AY17:BA17 AY19:BA19" xr:uid="{6F27647B-E2C0-4086-8327-123AB54440D8}">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ACA774D-14C9-4EA9-B96F-0C20754ACEB2}">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76A5D013-510B-4090-B9AE-04C25750C2A5}">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09366-F246-49CF-99BD-9BA19487A5BC}">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424" priority="38">
      <formula>AND($I31&lt;&gt;"",$I33="")</formula>
    </cfRule>
  </conditionalFormatting>
  <conditionalFormatting sqref="I73">
    <cfRule type="expression" dxfId="2423" priority="15">
      <formula>AND($I71&lt;&gt;"",$I73="")</formula>
    </cfRule>
  </conditionalFormatting>
  <conditionalFormatting sqref="I78">
    <cfRule type="expression" dxfId="2422" priority="33">
      <formula>AND($I76&lt;&gt;"",$I78="")</formula>
    </cfRule>
  </conditionalFormatting>
  <conditionalFormatting sqref="I83">
    <cfRule type="expression" dxfId="2421" priority="18">
      <formula>AND($I81&lt;&gt;"",$I83="")</formula>
    </cfRule>
  </conditionalFormatting>
  <conditionalFormatting sqref="I88">
    <cfRule type="expression" dxfId="2420" priority="21">
      <formula>AND($I86&lt;&gt;"",$I88="")</formula>
    </cfRule>
  </conditionalFormatting>
  <conditionalFormatting sqref="I93">
    <cfRule type="expression" dxfId="2419" priority="24">
      <formula>AND($I91&lt;&gt;"",$I93="")</formula>
    </cfRule>
  </conditionalFormatting>
  <conditionalFormatting sqref="I98">
    <cfRule type="expression" dxfId="2418" priority="27">
      <formula>AND($I96&lt;&gt;"",$I98="")</formula>
    </cfRule>
  </conditionalFormatting>
  <conditionalFormatting sqref="I103">
    <cfRule type="expression" dxfId="2417" priority="30">
      <formula>AND($I101&lt;&gt;"",$I103="")</formula>
    </cfRule>
  </conditionalFormatting>
  <conditionalFormatting sqref="V33 V38 V43 V48 V53 V58 V63">
    <cfRule type="expression" dxfId="2416" priority="43">
      <formula>IF(AND($I36&lt;&gt;"",$AI38&lt;&gt;"",$V33&lt;=$AI38),TRUE,FALSE)</formula>
    </cfRule>
    <cfRule type="expression" dxfId="2415" priority="42">
      <formula>AND($I31&lt;&gt;"",$V33="")</formula>
    </cfRule>
  </conditionalFormatting>
  <conditionalFormatting sqref="V68">
    <cfRule type="expression" dxfId="2414" priority="45">
      <formula>IF(AND(#REF!&lt;&gt;"",#REF!&lt;&gt;"",$V68&lt;=#REF!),TRUE,FALSE)</formula>
    </cfRule>
    <cfRule type="expression" dxfId="2413" priority="44">
      <formula>AND($I66&lt;&gt;"",$V68="")</formula>
    </cfRule>
  </conditionalFormatting>
  <conditionalFormatting sqref="V73 V78 V83">
    <cfRule type="expression" dxfId="2412" priority="47">
      <formula>IF(AND(#REF!&lt;&gt;"",#REF!&lt;&gt;"",$V73&lt;=#REF!),TRUE,FALSE)</formula>
    </cfRule>
    <cfRule type="expression" dxfId="2411" priority="46">
      <formula>AND($I71&lt;&gt;"",$V73="")</formula>
    </cfRule>
  </conditionalFormatting>
  <conditionalFormatting sqref="V88">
    <cfRule type="expression" dxfId="2410" priority="55">
      <formula>IF(AND(#REF!&lt;&gt;"",#REF!&lt;&gt;"",$V88&lt;=#REF!),TRUE,FALSE)</formula>
    </cfRule>
    <cfRule type="expression" dxfId="2409" priority="54">
      <formula>AND($I86&lt;&gt;"",$V88="")</formula>
    </cfRule>
  </conditionalFormatting>
  <conditionalFormatting sqref="V93">
    <cfRule type="expression" dxfId="2408" priority="52">
      <formula>AND($I91&lt;&gt;"",$V93="")</formula>
    </cfRule>
    <cfRule type="expression" dxfId="2407" priority="53">
      <formula>IF(AND(#REF!&lt;&gt;"",#REF!&lt;&gt;"",$V93&lt;=#REF!),TRUE,FALSE)</formula>
    </cfRule>
  </conditionalFormatting>
  <conditionalFormatting sqref="V98">
    <cfRule type="expression" dxfId="2406" priority="50">
      <formula>AND($I96&lt;&gt;"",$V98="")</formula>
    </cfRule>
    <cfRule type="expression" dxfId="2405" priority="51">
      <formula>IF(AND(#REF!&lt;&gt;"",#REF!&lt;&gt;"",$V98&lt;=#REF!),TRUE,FALSE)</formula>
    </cfRule>
  </conditionalFormatting>
  <conditionalFormatting sqref="V103">
    <cfRule type="expression" dxfId="2404" priority="48">
      <formula>AND($I101&lt;&gt;"",$V103="")</formula>
    </cfRule>
    <cfRule type="expression" dxfId="2403" priority="49">
      <formula>IF(AND(#REF!&lt;&gt;"",#REF!&lt;&gt;"",$V103&lt;=#REF!),TRUE,FALSE)</formula>
    </cfRule>
  </conditionalFormatting>
  <conditionalFormatting sqref="AI33">
    <cfRule type="expression" dxfId="2402" priority="36">
      <formula>AND($I$31&lt;&gt;"",$AI$33="")</formula>
    </cfRule>
  </conditionalFormatting>
  <conditionalFormatting sqref="AI38 AI43 AI48 AI53 AI58 AI63 AI68">
    <cfRule type="expression" dxfId="2401" priority="41">
      <formula>IF(AND($I36&lt;&gt;"",AI38&lt;&gt;"",$V33&lt;=$AI38),TRUE,FALSE)</formula>
    </cfRule>
    <cfRule type="expression" dxfId="2400" priority="40">
      <formula>AND($I36&lt;&gt;"",$AI38="")</formula>
    </cfRule>
  </conditionalFormatting>
  <conditionalFormatting sqref="AI73">
    <cfRule type="expression" dxfId="2399" priority="16">
      <formula>AND($I71&lt;&gt;"",$AI73="")</formula>
    </cfRule>
    <cfRule type="expression" dxfId="2398" priority="17">
      <formula>IF(AND($I71&lt;&gt;"",AI73&lt;&gt;"",$V63&lt;=$AI73),TRUE,FALSE)</formula>
    </cfRule>
  </conditionalFormatting>
  <conditionalFormatting sqref="AI78">
    <cfRule type="expression" dxfId="2397" priority="35">
      <formula>IF(AND($I76&lt;&gt;"",AI78&lt;&gt;"",$V68&lt;=$AI78),TRUE,FALSE)</formula>
    </cfRule>
    <cfRule type="expression" dxfId="2396" priority="34">
      <formula>AND($I76&lt;&gt;"",$AI78="")</formula>
    </cfRule>
  </conditionalFormatting>
  <conditionalFormatting sqref="AI83">
    <cfRule type="expression" dxfId="2395" priority="19">
      <formula>AND($I81&lt;&gt;"",$AI83="")</formula>
    </cfRule>
    <cfRule type="expression" dxfId="2394" priority="20">
      <formula>IF(AND($I81&lt;&gt;"",AI83&lt;&gt;"",$V78&lt;=$AI83),TRUE,FALSE)</formula>
    </cfRule>
  </conditionalFormatting>
  <conditionalFormatting sqref="AI88">
    <cfRule type="expression" dxfId="2393" priority="22">
      <formula>AND($I86&lt;&gt;"",$AI88="")</formula>
    </cfRule>
    <cfRule type="expression" dxfId="2392" priority="23">
      <formula>IF(AND($I86&lt;&gt;"",AI88&lt;&gt;"",$V78&lt;=$AI88),TRUE,FALSE)</formula>
    </cfRule>
  </conditionalFormatting>
  <conditionalFormatting sqref="AI93">
    <cfRule type="expression" dxfId="2391" priority="26">
      <formula>IF(AND($I91&lt;&gt;"",AI93&lt;&gt;"",$V78&lt;=$AI93),TRUE,FALSE)</formula>
    </cfRule>
    <cfRule type="expression" dxfId="2390" priority="25">
      <formula>AND($I91&lt;&gt;"",$AI93="")</formula>
    </cfRule>
  </conditionalFormatting>
  <conditionalFormatting sqref="AI98">
    <cfRule type="expression" dxfId="2389" priority="28">
      <formula>AND($I96&lt;&gt;"",$AI98="")</formula>
    </cfRule>
    <cfRule type="expression" dxfId="2388" priority="29">
      <formula>IF(AND($I96&lt;&gt;"",AI98&lt;&gt;"",$V78&lt;=$AI98),TRUE,FALSE)</formula>
    </cfRule>
  </conditionalFormatting>
  <conditionalFormatting sqref="AI103">
    <cfRule type="expression" dxfId="2387" priority="31">
      <formula>AND($I101&lt;&gt;"",$AI103="")</formula>
    </cfRule>
    <cfRule type="expression" dxfId="2386" priority="32">
      <formula>IF(AND($I101&lt;&gt;"",AI103&lt;&gt;"",$V78&lt;=$AI103),TRUE,FALSE)</formula>
    </cfRule>
  </conditionalFormatting>
  <conditionalFormatting sqref="AT31">
    <cfRule type="expression" dxfId="2384" priority="37">
      <formula>AND($I31&lt;&gt;"",$AT31="")</formula>
    </cfRule>
  </conditionalFormatting>
  <conditionalFormatting sqref="AT36">
    <cfRule type="expression" dxfId="2383" priority="14">
      <formula>AND($I36&lt;&gt;"",$AT36="")</formula>
    </cfRule>
  </conditionalFormatting>
  <conditionalFormatting sqref="AT41">
    <cfRule type="expression" dxfId="2382" priority="13">
      <formula>AND($I41&lt;&gt;"",$AT41="")</formula>
    </cfRule>
  </conditionalFormatting>
  <conditionalFormatting sqref="AT46">
    <cfRule type="expression" dxfId="2381" priority="12">
      <formula>AND($I46&lt;&gt;"",$AT46="")</formula>
    </cfRule>
  </conditionalFormatting>
  <conditionalFormatting sqref="AT51">
    <cfRule type="expression" dxfId="2380" priority="11">
      <formula>AND($I51&lt;&gt;"",$AT51="")</formula>
    </cfRule>
  </conditionalFormatting>
  <conditionalFormatting sqref="AT56">
    <cfRule type="expression" dxfId="2379" priority="10">
      <formula>AND($I56&lt;&gt;"",$AT56="")</formula>
    </cfRule>
  </conditionalFormatting>
  <conditionalFormatting sqref="AT61">
    <cfRule type="expression" dxfId="2378" priority="9">
      <formula>AND($I61&lt;&gt;"",$AT61="")</formula>
    </cfRule>
  </conditionalFormatting>
  <conditionalFormatting sqref="AT66">
    <cfRule type="expression" dxfId="2377" priority="8">
      <formula>AND($I66&lt;&gt;"",$AT66="")</formula>
    </cfRule>
  </conditionalFormatting>
  <conditionalFormatting sqref="AT71">
    <cfRule type="expression" dxfId="2376" priority="7">
      <formula>AND($I71&lt;&gt;"",$AT71="")</formula>
    </cfRule>
  </conditionalFormatting>
  <conditionalFormatting sqref="AT76">
    <cfRule type="expression" dxfId="2375" priority="6">
      <formula>AND($I76&lt;&gt;"",$AT76="")</formula>
    </cfRule>
  </conditionalFormatting>
  <conditionalFormatting sqref="AT81">
    <cfRule type="expression" dxfId="2374" priority="5">
      <formula>AND($I81&lt;&gt;"",$AT81="")</formula>
    </cfRule>
  </conditionalFormatting>
  <conditionalFormatting sqref="AT86">
    <cfRule type="expression" dxfId="2373" priority="4">
      <formula>AND($I86&lt;&gt;"",$AT86="")</formula>
    </cfRule>
  </conditionalFormatting>
  <conditionalFormatting sqref="AT91">
    <cfRule type="expression" dxfId="2372" priority="3">
      <formula>AND($I91&lt;&gt;"",$AT91="")</formula>
    </cfRule>
  </conditionalFormatting>
  <conditionalFormatting sqref="AT96">
    <cfRule type="expression" dxfId="2371" priority="2">
      <formula>AND($I96&lt;&gt;"",$AT96="")</formula>
    </cfRule>
  </conditionalFormatting>
  <conditionalFormatting sqref="AT101">
    <cfRule type="expression" dxfId="2370" priority="1">
      <formula>AND($I101&lt;&gt;"",$AT101="")</formula>
    </cfRule>
  </conditionalFormatting>
  <dataValidations count="5">
    <dataValidation type="list" allowBlank="1" showInputMessage="1" showErrorMessage="1" sqref="AK8:AO8" xr:uid="{5A4A2A9B-17A6-4C8E-A0E0-E17982BF14BC}">
      <formula1>"平成,昭和"</formula1>
    </dataValidation>
    <dataValidation type="list" allowBlank="1" showInputMessage="1" showErrorMessage="1" sqref="BU8 I33:O34 I38:O39 I43:O44 I48:O49 I53:O54 I58:O59 I63:O64 I83:O84 I103:O104 I98:O99 I93:O94 I88:O89 I78:O79 I68:O69 I73:O74" xr:uid="{6EF23B59-4D85-46C0-B863-4ED905D461C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20005C53-982B-4DD9-B8AD-E3FA084DA2A4}">
      <formula1>"男,女"</formula1>
    </dataValidation>
    <dataValidation type="list" allowBlank="1" showInputMessage="1" showErrorMessage="1" sqref="S13:U13 S15:U15 S17:U17 S19:U19 AY13:BA13 AY15:BA15 AY17:BA17 AY19:BA19" xr:uid="{7A753C3A-0BED-4AE3-940D-495C4705D97F}">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BD94214-6141-46EE-92F0-3FCA48662409}">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5FEA9551-6F1B-4BAF-B62B-676DBDB4698C}">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26EE-460C-443A-B5D9-51D8AB20AFF8}">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369" priority="38">
      <formula>AND($I31&lt;&gt;"",$I33="")</formula>
    </cfRule>
  </conditionalFormatting>
  <conditionalFormatting sqref="I73">
    <cfRule type="expression" dxfId="2368" priority="15">
      <formula>AND($I71&lt;&gt;"",$I73="")</formula>
    </cfRule>
  </conditionalFormatting>
  <conditionalFormatting sqref="I78">
    <cfRule type="expression" dxfId="2367" priority="33">
      <formula>AND($I76&lt;&gt;"",$I78="")</formula>
    </cfRule>
  </conditionalFormatting>
  <conditionalFormatting sqref="I83">
    <cfRule type="expression" dxfId="2366" priority="18">
      <formula>AND($I81&lt;&gt;"",$I83="")</formula>
    </cfRule>
  </conditionalFormatting>
  <conditionalFormatting sqref="I88">
    <cfRule type="expression" dxfId="2365" priority="21">
      <formula>AND($I86&lt;&gt;"",$I88="")</formula>
    </cfRule>
  </conditionalFormatting>
  <conditionalFormatting sqref="I93">
    <cfRule type="expression" dxfId="2364" priority="24">
      <formula>AND($I91&lt;&gt;"",$I93="")</formula>
    </cfRule>
  </conditionalFormatting>
  <conditionalFormatting sqref="I98">
    <cfRule type="expression" dxfId="2363" priority="27">
      <formula>AND($I96&lt;&gt;"",$I98="")</formula>
    </cfRule>
  </conditionalFormatting>
  <conditionalFormatting sqref="I103">
    <cfRule type="expression" dxfId="2362" priority="30">
      <formula>AND($I101&lt;&gt;"",$I103="")</formula>
    </cfRule>
  </conditionalFormatting>
  <conditionalFormatting sqref="V33 V38 V43 V48 V53 V58 V63">
    <cfRule type="expression" dxfId="2361" priority="43">
      <formula>IF(AND($I36&lt;&gt;"",$AI38&lt;&gt;"",$V33&lt;=$AI38),TRUE,FALSE)</formula>
    </cfRule>
    <cfRule type="expression" dxfId="2360" priority="42">
      <formula>AND($I31&lt;&gt;"",$V33="")</formula>
    </cfRule>
  </conditionalFormatting>
  <conditionalFormatting sqref="V68">
    <cfRule type="expression" dxfId="2359" priority="45">
      <formula>IF(AND(#REF!&lt;&gt;"",#REF!&lt;&gt;"",$V68&lt;=#REF!),TRUE,FALSE)</formula>
    </cfRule>
    <cfRule type="expression" dxfId="2358" priority="44">
      <formula>AND($I66&lt;&gt;"",$V68="")</formula>
    </cfRule>
  </conditionalFormatting>
  <conditionalFormatting sqref="V73 V78 V83">
    <cfRule type="expression" dxfId="2357" priority="47">
      <formula>IF(AND(#REF!&lt;&gt;"",#REF!&lt;&gt;"",$V73&lt;=#REF!),TRUE,FALSE)</formula>
    </cfRule>
    <cfRule type="expression" dxfId="2356" priority="46">
      <formula>AND($I71&lt;&gt;"",$V73="")</formula>
    </cfRule>
  </conditionalFormatting>
  <conditionalFormatting sqref="V88">
    <cfRule type="expression" dxfId="2355" priority="55">
      <formula>IF(AND(#REF!&lt;&gt;"",#REF!&lt;&gt;"",$V88&lt;=#REF!),TRUE,FALSE)</formula>
    </cfRule>
    <cfRule type="expression" dxfId="2354" priority="54">
      <formula>AND($I86&lt;&gt;"",$V88="")</formula>
    </cfRule>
  </conditionalFormatting>
  <conditionalFormatting sqref="V93">
    <cfRule type="expression" dxfId="2353" priority="52">
      <formula>AND($I91&lt;&gt;"",$V93="")</formula>
    </cfRule>
    <cfRule type="expression" dxfId="2352" priority="53">
      <formula>IF(AND(#REF!&lt;&gt;"",#REF!&lt;&gt;"",$V93&lt;=#REF!),TRUE,FALSE)</formula>
    </cfRule>
  </conditionalFormatting>
  <conditionalFormatting sqref="V98">
    <cfRule type="expression" dxfId="2351" priority="50">
      <formula>AND($I96&lt;&gt;"",$V98="")</formula>
    </cfRule>
    <cfRule type="expression" dxfId="2350" priority="51">
      <formula>IF(AND(#REF!&lt;&gt;"",#REF!&lt;&gt;"",$V98&lt;=#REF!),TRUE,FALSE)</formula>
    </cfRule>
  </conditionalFormatting>
  <conditionalFormatting sqref="V103">
    <cfRule type="expression" dxfId="2349" priority="48">
      <formula>AND($I101&lt;&gt;"",$V103="")</formula>
    </cfRule>
    <cfRule type="expression" dxfId="2348" priority="49">
      <formula>IF(AND(#REF!&lt;&gt;"",#REF!&lt;&gt;"",$V103&lt;=#REF!),TRUE,FALSE)</formula>
    </cfRule>
  </conditionalFormatting>
  <conditionalFormatting sqref="AI33">
    <cfRule type="expression" dxfId="2347" priority="36">
      <formula>AND($I$31&lt;&gt;"",$AI$33="")</formula>
    </cfRule>
  </conditionalFormatting>
  <conditionalFormatting sqref="AI38 AI43 AI48 AI53 AI58 AI63 AI68">
    <cfRule type="expression" dxfId="2346" priority="41">
      <formula>IF(AND($I36&lt;&gt;"",AI38&lt;&gt;"",$V33&lt;=$AI38),TRUE,FALSE)</formula>
    </cfRule>
    <cfRule type="expression" dxfId="2345" priority="40">
      <formula>AND($I36&lt;&gt;"",$AI38="")</formula>
    </cfRule>
  </conditionalFormatting>
  <conditionalFormatting sqref="AI73">
    <cfRule type="expression" dxfId="2344" priority="16">
      <formula>AND($I71&lt;&gt;"",$AI73="")</formula>
    </cfRule>
    <cfRule type="expression" dxfId="2343" priority="17">
      <formula>IF(AND($I71&lt;&gt;"",AI73&lt;&gt;"",$V63&lt;=$AI73),TRUE,FALSE)</formula>
    </cfRule>
  </conditionalFormatting>
  <conditionalFormatting sqref="AI78">
    <cfRule type="expression" dxfId="2342" priority="35">
      <formula>IF(AND($I76&lt;&gt;"",AI78&lt;&gt;"",$V68&lt;=$AI78),TRUE,FALSE)</formula>
    </cfRule>
    <cfRule type="expression" dxfId="2341" priority="34">
      <formula>AND($I76&lt;&gt;"",$AI78="")</formula>
    </cfRule>
  </conditionalFormatting>
  <conditionalFormatting sqref="AI83">
    <cfRule type="expression" dxfId="2340" priority="19">
      <formula>AND($I81&lt;&gt;"",$AI83="")</formula>
    </cfRule>
    <cfRule type="expression" dxfId="2339" priority="20">
      <formula>IF(AND($I81&lt;&gt;"",AI83&lt;&gt;"",$V78&lt;=$AI83),TRUE,FALSE)</formula>
    </cfRule>
  </conditionalFormatting>
  <conditionalFormatting sqref="AI88">
    <cfRule type="expression" dxfId="2338" priority="22">
      <formula>AND($I86&lt;&gt;"",$AI88="")</formula>
    </cfRule>
    <cfRule type="expression" dxfId="2337" priority="23">
      <formula>IF(AND($I86&lt;&gt;"",AI88&lt;&gt;"",$V78&lt;=$AI88),TRUE,FALSE)</formula>
    </cfRule>
  </conditionalFormatting>
  <conditionalFormatting sqref="AI93">
    <cfRule type="expression" dxfId="2336" priority="26">
      <formula>IF(AND($I91&lt;&gt;"",AI93&lt;&gt;"",$V78&lt;=$AI93),TRUE,FALSE)</formula>
    </cfRule>
    <cfRule type="expression" dxfId="2335" priority="25">
      <formula>AND($I91&lt;&gt;"",$AI93="")</formula>
    </cfRule>
  </conditionalFormatting>
  <conditionalFormatting sqref="AI98">
    <cfRule type="expression" dxfId="2334" priority="28">
      <formula>AND($I96&lt;&gt;"",$AI98="")</formula>
    </cfRule>
    <cfRule type="expression" dxfId="2333" priority="29">
      <formula>IF(AND($I96&lt;&gt;"",AI98&lt;&gt;"",$V78&lt;=$AI98),TRUE,FALSE)</formula>
    </cfRule>
  </conditionalFormatting>
  <conditionalFormatting sqref="AI103">
    <cfRule type="expression" dxfId="2332" priority="31">
      <formula>AND($I101&lt;&gt;"",$AI103="")</formula>
    </cfRule>
    <cfRule type="expression" dxfId="2331" priority="32">
      <formula>IF(AND($I101&lt;&gt;"",AI103&lt;&gt;"",$V78&lt;=$AI103),TRUE,FALSE)</formula>
    </cfRule>
  </conditionalFormatting>
  <conditionalFormatting sqref="AT31">
    <cfRule type="expression" dxfId="2329" priority="37">
      <formula>AND($I31&lt;&gt;"",$AT31="")</formula>
    </cfRule>
  </conditionalFormatting>
  <conditionalFormatting sqref="AT36">
    <cfRule type="expression" dxfId="2328" priority="14">
      <formula>AND($I36&lt;&gt;"",$AT36="")</formula>
    </cfRule>
  </conditionalFormatting>
  <conditionalFormatting sqref="AT41">
    <cfRule type="expression" dxfId="2327" priority="13">
      <formula>AND($I41&lt;&gt;"",$AT41="")</formula>
    </cfRule>
  </conditionalFormatting>
  <conditionalFormatting sqref="AT46">
    <cfRule type="expression" dxfId="2326" priority="12">
      <formula>AND($I46&lt;&gt;"",$AT46="")</formula>
    </cfRule>
  </conditionalFormatting>
  <conditionalFormatting sqref="AT51">
    <cfRule type="expression" dxfId="2325" priority="11">
      <formula>AND($I51&lt;&gt;"",$AT51="")</formula>
    </cfRule>
  </conditionalFormatting>
  <conditionalFormatting sqref="AT56">
    <cfRule type="expression" dxfId="2324" priority="10">
      <formula>AND($I56&lt;&gt;"",$AT56="")</formula>
    </cfRule>
  </conditionalFormatting>
  <conditionalFormatting sqref="AT61">
    <cfRule type="expression" dxfId="2323" priority="9">
      <formula>AND($I61&lt;&gt;"",$AT61="")</formula>
    </cfRule>
  </conditionalFormatting>
  <conditionalFormatting sqref="AT66">
    <cfRule type="expression" dxfId="2322" priority="8">
      <formula>AND($I66&lt;&gt;"",$AT66="")</formula>
    </cfRule>
  </conditionalFormatting>
  <conditionalFormatting sqref="AT71">
    <cfRule type="expression" dxfId="2321" priority="7">
      <formula>AND($I71&lt;&gt;"",$AT71="")</formula>
    </cfRule>
  </conditionalFormatting>
  <conditionalFormatting sqref="AT76">
    <cfRule type="expression" dxfId="2320" priority="6">
      <formula>AND($I76&lt;&gt;"",$AT76="")</formula>
    </cfRule>
  </conditionalFormatting>
  <conditionalFormatting sqref="AT81">
    <cfRule type="expression" dxfId="2319" priority="5">
      <formula>AND($I81&lt;&gt;"",$AT81="")</formula>
    </cfRule>
  </conditionalFormatting>
  <conditionalFormatting sqref="AT86">
    <cfRule type="expression" dxfId="2318" priority="4">
      <formula>AND($I86&lt;&gt;"",$AT86="")</formula>
    </cfRule>
  </conditionalFormatting>
  <conditionalFormatting sqref="AT91">
    <cfRule type="expression" dxfId="2317" priority="3">
      <formula>AND($I91&lt;&gt;"",$AT91="")</formula>
    </cfRule>
  </conditionalFormatting>
  <conditionalFormatting sqref="AT96">
    <cfRule type="expression" dxfId="2316" priority="2">
      <formula>AND($I96&lt;&gt;"",$AT96="")</formula>
    </cfRule>
  </conditionalFormatting>
  <conditionalFormatting sqref="AT101">
    <cfRule type="expression" dxfId="231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AC3DFC36-BA58-482B-8056-0781DF5A8D6F}">
      <formula1>$BU$28</formula1>
    </dataValidation>
    <dataValidation type="list" allowBlank="1" showInputMessage="1" showErrorMessage="1" sqref="S13:U13 S15:U15 S17:U17 S19:U19 AY13:BA13 AY15:BA15 AY17:BA17 AY19:BA19" xr:uid="{98973CA1-98AF-463D-A79C-B5CED9160430}">
      <formula1>"昭和,平成,令和"</formula1>
    </dataValidation>
    <dataValidation type="list" allowBlank="1" showInputMessage="1" showErrorMessage="1" sqref="CY7" xr:uid="{B5DA2998-B1CA-407A-B3DE-DA7AFE4B6ACB}">
      <formula1>"男,女"</formula1>
    </dataValidation>
    <dataValidation type="list" allowBlank="1" showInputMessage="1" showErrorMessage="1" sqref="BU8 I33:O34 I38:O39 I43:O44 I48:O49 I53:O54 I58:O59 I63:O64 I83:O84 I103:O104 I98:O99 I93:O94 I88:O89 I78:O79 I68:O69 I73:O74" xr:uid="{3AFC8356-B7E6-47C6-B6F6-738590768A7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54FDB0FD-3875-4631-8617-0CA141857549}">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84FBC3E6-7109-473D-AF17-4351388DD282}">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00C1-EC22-44A5-A98F-2A7BF64678C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314" priority="38">
      <formula>AND($I31&lt;&gt;"",$I33="")</formula>
    </cfRule>
  </conditionalFormatting>
  <conditionalFormatting sqref="I73">
    <cfRule type="expression" dxfId="2313" priority="15">
      <formula>AND($I71&lt;&gt;"",$I73="")</formula>
    </cfRule>
  </conditionalFormatting>
  <conditionalFormatting sqref="I78">
    <cfRule type="expression" dxfId="2312" priority="33">
      <formula>AND($I76&lt;&gt;"",$I78="")</formula>
    </cfRule>
  </conditionalFormatting>
  <conditionalFormatting sqref="I83">
    <cfRule type="expression" dxfId="2311" priority="18">
      <formula>AND($I81&lt;&gt;"",$I83="")</formula>
    </cfRule>
  </conditionalFormatting>
  <conditionalFormatting sqref="I88">
    <cfRule type="expression" dxfId="2310" priority="21">
      <formula>AND($I86&lt;&gt;"",$I88="")</formula>
    </cfRule>
  </conditionalFormatting>
  <conditionalFormatting sqref="I93">
    <cfRule type="expression" dxfId="2309" priority="24">
      <formula>AND($I91&lt;&gt;"",$I93="")</formula>
    </cfRule>
  </conditionalFormatting>
  <conditionalFormatting sqref="I98">
    <cfRule type="expression" dxfId="2308" priority="27">
      <formula>AND($I96&lt;&gt;"",$I98="")</formula>
    </cfRule>
  </conditionalFormatting>
  <conditionalFormatting sqref="I103">
    <cfRule type="expression" dxfId="2307" priority="30">
      <formula>AND($I101&lt;&gt;"",$I103="")</formula>
    </cfRule>
  </conditionalFormatting>
  <conditionalFormatting sqref="V33 V38 V43 V48 V53 V58 V63">
    <cfRule type="expression" dxfId="2306" priority="43">
      <formula>IF(AND($I36&lt;&gt;"",$AI38&lt;&gt;"",$V33&lt;=$AI38),TRUE,FALSE)</formula>
    </cfRule>
    <cfRule type="expression" dxfId="2305" priority="42">
      <formula>AND($I31&lt;&gt;"",$V33="")</formula>
    </cfRule>
  </conditionalFormatting>
  <conditionalFormatting sqref="V68">
    <cfRule type="expression" dxfId="2304" priority="45">
      <formula>IF(AND(#REF!&lt;&gt;"",#REF!&lt;&gt;"",$V68&lt;=#REF!),TRUE,FALSE)</formula>
    </cfRule>
    <cfRule type="expression" dxfId="2303" priority="44">
      <formula>AND($I66&lt;&gt;"",$V68="")</formula>
    </cfRule>
  </conditionalFormatting>
  <conditionalFormatting sqref="V73 V78 V83">
    <cfRule type="expression" dxfId="2302" priority="47">
      <formula>IF(AND(#REF!&lt;&gt;"",#REF!&lt;&gt;"",$V73&lt;=#REF!),TRUE,FALSE)</formula>
    </cfRule>
    <cfRule type="expression" dxfId="2301" priority="46">
      <formula>AND($I71&lt;&gt;"",$V73="")</formula>
    </cfRule>
  </conditionalFormatting>
  <conditionalFormatting sqref="V88">
    <cfRule type="expression" dxfId="2300" priority="55">
      <formula>IF(AND(#REF!&lt;&gt;"",#REF!&lt;&gt;"",$V88&lt;=#REF!),TRUE,FALSE)</formula>
    </cfRule>
    <cfRule type="expression" dxfId="2299" priority="54">
      <formula>AND($I86&lt;&gt;"",$V88="")</formula>
    </cfRule>
  </conditionalFormatting>
  <conditionalFormatting sqref="V93">
    <cfRule type="expression" dxfId="2298" priority="52">
      <formula>AND($I91&lt;&gt;"",$V93="")</formula>
    </cfRule>
    <cfRule type="expression" dxfId="2297" priority="53">
      <formula>IF(AND(#REF!&lt;&gt;"",#REF!&lt;&gt;"",$V93&lt;=#REF!),TRUE,FALSE)</formula>
    </cfRule>
  </conditionalFormatting>
  <conditionalFormatting sqref="V98">
    <cfRule type="expression" dxfId="2296" priority="50">
      <formula>AND($I96&lt;&gt;"",$V98="")</formula>
    </cfRule>
    <cfRule type="expression" dxfId="2295" priority="51">
      <formula>IF(AND(#REF!&lt;&gt;"",#REF!&lt;&gt;"",$V98&lt;=#REF!),TRUE,FALSE)</formula>
    </cfRule>
  </conditionalFormatting>
  <conditionalFormatting sqref="V103">
    <cfRule type="expression" dxfId="2294" priority="48">
      <formula>AND($I101&lt;&gt;"",$V103="")</formula>
    </cfRule>
    <cfRule type="expression" dxfId="2293" priority="49">
      <formula>IF(AND(#REF!&lt;&gt;"",#REF!&lt;&gt;"",$V103&lt;=#REF!),TRUE,FALSE)</formula>
    </cfRule>
  </conditionalFormatting>
  <conditionalFormatting sqref="AI33">
    <cfRule type="expression" dxfId="2292" priority="36">
      <formula>AND($I$31&lt;&gt;"",$AI$33="")</formula>
    </cfRule>
  </conditionalFormatting>
  <conditionalFormatting sqref="AI38 AI43 AI48 AI53 AI58 AI63 AI68">
    <cfRule type="expression" dxfId="2291" priority="41">
      <formula>IF(AND($I36&lt;&gt;"",AI38&lt;&gt;"",$V33&lt;=$AI38),TRUE,FALSE)</formula>
    </cfRule>
    <cfRule type="expression" dxfId="2290" priority="40">
      <formula>AND($I36&lt;&gt;"",$AI38="")</formula>
    </cfRule>
  </conditionalFormatting>
  <conditionalFormatting sqref="AI73">
    <cfRule type="expression" dxfId="2289" priority="16">
      <formula>AND($I71&lt;&gt;"",$AI73="")</formula>
    </cfRule>
    <cfRule type="expression" dxfId="2288" priority="17">
      <formula>IF(AND($I71&lt;&gt;"",AI73&lt;&gt;"",$V63&lt;=$AI73),TRUE,FALSE)</formula>
    </cfRule>
  </conditionalFormatting>
  <conditionalFormatting sqref="AI78">
    <cfRule type="expression" dxfId="2287" priority="35">
      <formula>IF(AND($I76&lt;&gt;"",AI78&lt;&gt;"",$V68&lt;=$AI78),TRUE,FALSE)</formula>
    </cfRule>
    <cfRule type="expression" dxfId="2286" priority="34">
      <formula>AND($I76&lt;&gt;"",$AI78="")</formula>
    </cfRule>
  </conditionalFormatting>
  <conditionalFormatting sqref="AI83">
    <cfRule type="expression" dxfId="2285" priority="19">
      <formula>AND($I81&lt;&gt;"",$AI83="")</formula>
    </cfRule>
    <cfRule type="expression" dxfId="2284" priority="20">
      <formula>IF(AND($I81&lt;&gt;"",AI83&lt;&gt;"",$V78&lt;=$AI83),TRUE,FALSE)</formula>
    </cfRule>
  </conditionalFormatting>
  <conditionalFormatting sqref="AI88">
    <cfRule type="expression" dxfId="2283" priority="22">
      <formula>AND($I86&lt;&gt;"",$AI88="")</formula>
    </cfRule>
    <cfRule type="expression" dxfId="2282" priority="23">
      <formula>IF(AND($I86&lt;&gt;"",AI88&lt;&gt;"",$V78&lt;=$AI88),TRUE,FALSE)</formula>
    </cfRule>
  </conditionalFormatting>
  <conditionalFormatting sqref="AI93">
    <cfRule type="expression" dxfId="2281" priority="26">
      <formula>IF(AND($I91&lt;&gt;"",AI93&lt;&gt;"",$V78&lt;=$AI93),TRUE,FALSE)</formula>
    </cfRule>
    <cfRule type="expression" dxfId="2280" priority="25">
      <formula>AND($I91&lt;&gt;"",$AI93="")</formula>
    </cfRule>
  </conditionalFormatting>
  <conditionalFormatting sqref="AI98">
    <cfRule type="expression" dxfId="2279" priority="28">
      <formula>AND($I96&lt;&gt;"",$AI98="")</formula>
    </cfRule>
    <cfRule type="expression" dxfId="2278" priority="29">
      <formula>IF(AND($I96&lt;&gt;"",AI98&lt;&gt;"",$V78&lt;=$AI98),TRUE,FALSE)</formula>
    </cfRule>
  </conditionalFormatting>
  <conditionalFormatting sqref="AI103">
    <cfRule type="expression" dxfId="2277" priority="31">
      <formula>AND($I101&lt;&gt;"",$AI103="")</formula>
    </cfRule>
    <cfRule type="expression" dxfId="2276" priority="32">
      <formula>IF(AND($I101&lt;&gt;"",AI103&lt;&gt;"",$V78&lt;=$AI103),TRUE,FALSE)</formula>
    </cfRule>
  </conditionalFormatting>
  <conditionalFormatting sqref="AT31">
    <cfRule type="expression" dxfId="2274" priority="37">
      <formula>AND($I31&lt;&gt;"",$AT31="")</formula>
    </cfRule>
  </conditionalFormatting>
  <conditionalFormatting sqref="AT36">
    <cfRule type="expression" dxfId="2273" priority="14">
      <formula>AND($I36&lt;&gt;"",$AT36="")</formula>
    </cfRule>
  </conditionalFormatting>
  <conditionalFormatting sqref="AT41">
    <cfRule type="expression" dxfId="2272" priority="13">
      <formula>AND($I41&lt;&gt;"",$AT41="")</formula>
    </cfRule>
  </conditionalFormatting>
  <conditionalFormatting sqref="AT46">
    <cfRule type="expression" dxfId="2271" priority="12">
      <formula>AND($I46&lt;&gt;"",$AT46="")</formula>
    </cfRule>
  </conditionalFormatting>
  <conditionalFormatting sqref="AT51">
    <cfRule type="expression" dxfId="2270" priority="11">
      <formula>AND($I51&lt;&gt;"",$AT51="")</formula>
    </cfRule>
  </conditionalFormatting>
  <conditionalFormatting sqref="AT56">
    <cfRule type="expression" dxfId="2269" priority="10">
      <formula>AND($I56&lt;&gt;"",$AT56="")</formula>
    </cfRule>
  </conditionalFormatting>
  <conditionalFormatting sqref="AT61">
    <cfRule type="expression" dxfId="2268" priority="9">
      <formula>AND($I61&lt;&gt;"",$AT61="")</formula>
    </cfRule>
  </conditionalFormatting>
  <conditionalFormatting sqref="AT66">
    <cfRule type="expression" dxfId="2267" priority="8">
      <formula>AND($I66&lt;&gt;"",$AT66="")</formula>
    </cfRule>
  </conditionalFormatting>
  <conditionalFormatting sqref="AT71">
    <cfRule type="expression" dxfId="2266" priority="7">
      <formula>AND($I71&lt;&gt;"",$AT71="")</formula>
    </cfRule>
  </conditionalFormatting>
  <conditionalFormatting sqref="AT76">
    <cfRule type="expression" dxfId="2265" priority="6">
      <formula>AND($I76&lt;&gt;"",$AT76="")</formula>
    </cfRule>
  </conditionalFormatting>
  <conditionalFormatting sqref="AT81">
    <cfRule type="expression" dxfId="2264" priority="5">
      <formula>AND($I81&lt;&gt;"",$AT81="")</formula>
    </cfRule>
  </conditionalFormatting>
  <conditionalFormatting sqref="AT86">
    <cfRule type="expression" dxfId="2263" priority="4">
      <formula>AND($I86&lt;&gt;"",$AT86="")</formula>
    </cfRule>
  </conditionalFormatting>
  <conditionalFormatting sqref="AT91">
    <cfRule type="expression" dxfId="2262" priority="3">
      <formula>AND($I91&lt;&gt;"",$AT91="")</formula>
    </cfRule>
  </conditionalFormatting>
  <conditionalFormatting sqref="AT96">
    <cfRule type="expression" dxfId="2261" priority="2">
      <formula>AND($I96&lt;&gt;"",$AT96="")</formula>
    </cfRule>
  </conditionalFormatting>
  <conditionalFormatting sqref="AT101">
    <cfRule type="expression" dxfId="226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E4902F0-CB26-4D74-95DA-D97442E526A4}">
      <formula1>$BU$28</formula1>
    </dataValidation>
    <dataValidation type="list" allowBlank="1" showInputMessage="1" showErrorMessage="1" sqref="S13:U13 S15:U15 S17:U17 S19:U19 AY13:BA13 AY15:BA15 AY17:BA17 AY19:BA19" xr:uid="{903D743A-358B-45AE-99C8-0AA6F2A74739}">
      <formula1>"昭和,平成,令和"</formula1>
    </dataValidation>
    <dataValidation type="list" allowBlank="1" showInputMessage="1" showErrorMessage="1" sqref="CY7" xr:uid="{1127735E-E75B-44B9-A761-DFB03FCF2C82}">
      <formula1>"男,女"</formula1>
    </dataValidation>
    <dataValidation type="list" allowBlank="1" showInputMessage="1" showErrorMessage="1" sqref="BU8 I33:O34 I38:O39 I43:O44 I48:O49 I53:O54 I58:O59 I63:O64 I83:O84 I103:O104 I98:O99 I93:O94 I88:O89 I78:O79 I68:O69 I73:O74" xr:uid="{61D18590-38E2-4DCF-A7DC-6346B1C9A0EE}">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EF309696-5390-4137-9E22-E3759F10E08C}">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5F7813B4-CF69-4456-B329-3DDF257F5E78}">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9D13-84EB-4085-8A1B-4AD0B50DEB3A}">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259" priority="38">
      <formula>AND($I31&lt;&gt;"",$I33="")</formula>
    </cfRule>
  </conditionalFormatting>
  <conditionalFormatting sqref="I73">
    <cfRule type="expression" dxfId="2258" priority="15">
      <formula>AND($I71&lt;&gt;"",$I73="")</formula>
    </cfRule>
  </conditionalFormatting>
  <conditionalFormatting sqref="I78">
    <cfRule type="expression" dxfId="2257" priority="33">
      <formula>AND($I76&lt;&gt;"",$I78="")</formula>
    </cfRule>
  </conditionalFormatting>
  <conditionalFormatting sqref="I83">
    <cfRule type="expression" dxfId="2256" priority="18">
      <formula>AND($I81&lt;&gt;"",$I83="")</formula>
    </cfRule>
  </conditionalFormatting>
  <conditionalFormatting sqref="I88">
    <cfRule type="expression" dxfId="2255" priority="21">
      <formula>AND($I86&lt;&gt;"",$I88="")</formula>
    </cfRule>
  </conditionalFormatting>
  <conditionalFormatting sqref="I93">
    <cfRule type="expression" dxfId="2254" priority="24">
      <formula>AND($I91&lt;&gt;"",$I93="")</formula>
    </cfRule>
  </conditionalFormatting>
  <conditionalFormatting sqref="I98">
    <cfRule type="expression" dxfId="2253" priority="27">
      <formula>AND($I96&lt;&gt;"",$I98="")</formula>
    </cfRule>
  </conditionalFormatting>
  <conditionalFormatting sqref="I103">
    <cfRule type="expression" dxfId="2252" priority="30">
      <formula>AND($I101&lt;&gt;"",$I103="")</formula>
    </cfRule>
  </conditionalFormatting>
  <conditionalFormatting sqref="V33 V38 V43 V48 V53 V58 V63">
    <cfRule type="expression" dxfId="2251" priority="43">
      <formula>IF(AND($I36&lt;&gt;"",$AI38&lt;&gt;"",$V33&lt;=$AI38),TRUE,FALSE)</formula>
    </cfRule>
    <cfRule type="expression" dxfId="2250" priority="42">
      <formula>AND($I31&lt;&gt;"",$V33="")</formula>
    </cfRule>
  </conditionalFormatting>
  <conditionalFormatting sqref="V68">
    <cfRule type="expression" dxfId="2249" priority="45">
      <formula>IF(AND(#REF!&lt;&gt;"",#REF!&lt;&gt;"",$V68&lt;=#REF!),TRUE,FALSE)</formula>
    </cfRule>
    <cfRule type="expression" dxfId="2248" priority="44">
      <formula>AND($I66&lt;&gt;"",$V68="")</formula>
    </cfRule>
  </conditionalFormatting>
  <conditionalFormatting sqref="V73 V78 V83">
    <cfRule type="expression" dxfId="2247" priority="47">
      <formula>IF(AND(#REF!&lt;&gt;"",#REF!&lt;&gt;"",$V73&lt;=#REF!),TRUE,FALSE)</formula>
    </cfRule>
    <cfRule type="expression" dxfId="2246" priority="46">
      <formula>AND($I71&lt;&gt;"",$V73="")</formula>
    </cfRule>
  </conditionalFormatting>
  <conditionalFormatting sqref="V88">
    <cfRule type="expression" dxfId="2245" priority="55">
      <formula>IF(AND(#REF!&lt;&gt;"",#REF!&lt;&gt;"",$V88&lt;=#REF!),TRUE,FALSE)</formula>
    </cfRule>
    <cfRule type="expression" dxfId="2244" priority="54">
      <formula>AND($I86&lt;&gt;"",$V88="")</formula>
    </cfRule>
  </conditionalFormatting>
  <conditionalFormatting sqref="V93">
    <cfRule type="expression" dxfId="2243" priority="52">
      <formula>AND($I91&lt;&gt;"",$V93="")</formula>
    </cfRule>
    <cfRule type="expression" dxfId="2242" priority="53">
      <formula>IF(AND(#REF!&lt;&gt;"",#REF!&lt;&gt;"",$V93&lt;=#REF!),TRUE,FALSE)</formula>
    </cfRule>
  </conditionalFormatting>
  <conditionalFormatting sqref="V98">
    <cfRule type="expression" dxfId="2241" priority="50">
      <formula>AND($I96&lt;&gt;"",$V98="")</formula>
    </cfRule>
    <cfRule type="expression" dxfId="2240" priority="51">
      <formula>IF(AND(#REF!&lt;&gt;"",#REF!&lt;&gt;"",$V98&lt;=#REF!),TRUE,FALSE)</formula>
    </cfRule>
  </conditionalFormatting>
  <conditionalFormatting sqref="V103">
    <cfRule type="expression" dxfId="2239" priority="48">
      <formula>AND($I101&lt;&gt;"",$V103="")</formula>
    </cfRule>
    <cfRule type="expression" dxfId="2238" priority="49">
      <formula>IF(AND(#REF!&lt;&gt;"",#REF!&lt;&gt;"",$V103&lt;=#REF!),TRUE,FALSE)</formula>
    </cfRule>
  </conditionalFormatting>
  <conditionalFormatting sqref="AI33">
    <cfRule type="expression" dxfId="2237" priority="36">
      <formula>AND($I$31&lt;&gt;"",$AI$33="")</formula>
    </cfRule>
  </conditionalFormatting>
  <conditionalFormatting sqref="AI38 AI43 AI48 AI53 AI58 AI63 AI68">
    <cfRule type="expression" dxfId="2236" priority="41">
      <formula>IF(AND($I36&lt;&gt;"",AI38&lt;&gt;"",$V33&lt;=$AI38),TRUE,FALSE)</formula>
    </cfRule>
    <cfRule type="expression" dxfId="2235" priority="40">
      <formula>AND($I36&lt;&gt;"",$AI38="")</formula>
    </cfRule>
  </conditionalFormatting>
  <conditionalFormatting sqref="AI73">
    <cfRule type="expression" dxfId="2234" priority="16">
      <formula>AND($I71&lt;&gt;"",$AI73="")</formula>
    </cfRule>
    <cfRule type="expression" dxfId="2233" priority="17">
      <formula>IF(AND($I71&lt;&gt;"",AI73&lt;&gt;"",$V63&lt;=$AI73),TRUE,FALSE)</formula>
    </cfRule>
  </conditionalFormatting>
  <conditionalFormatting sqref="AI78">
    <cfRule type="expression" dxfId="2232" priority="35">
      <formula>IF(AND($I76&lt;&gt;"",AI78&lt;&gt;"",$V68&lt;=$AI78),TRUE,FALSE)</formula>
    </cfRule>
    <cfRule type="expression" dxfId="2231" priority="34">
      <formula>AND($I76&lt;&gt;"",$AI78="")</formula>
    </cfRule>
  </conditionalFormatting>
  <conditionalFormatting sqref="AI83">
    <cfRule type="expression" dxfId="2230" priority="19">
      <formula>AND($I81&lt;&gt;"",$AI83="")</formula>
    </cfRule>
    <cfRule type="expression" dxfId="2229" priority="20">
      <formula>IF(AND($I81&lt;&gt;"",AI83&lt;&gt;"",$V78&lt;=$AI83),TRUE,FALSE)</formula>
    </cfRule>
  </conditionalFormatting>
  <conditionalFormatting sqref="AI88">
    <cfRule type="expression" dxfId="2228" priority="22">
      <formula>AND($I86&lt;&gt;"",$AI88="")</formula>
    </cfRule>
    <cfRule type="expression" dxfId="2227" priority="23">
      <formula>IF(AND($I86&lt;&gt;"",AI88&lt;&gt;"",$V78&lt;=$AI88),TRUE,FALSE)</formula>
    </cfRule>
  </conditionalFormatting>
  <conditionalFormatting sqref="AI93">
    <cfRule type="expression" dxfId="2226" priority="26">
      <formula>IF(AND($I91&lt;&gt;"",AI93&lt;&gt;"",$V78&lt;=$AI93),TRUE,FALSE)</formula>
    </cfRule>
    <cfRule type="expression" dxfId="2225" priority="25">
      <formula>AND($I91&lt;&gt;"",$AI93="")</formula>
    </cfRule>
  </conditionalFormatting>
  <conditionalFormatting sqref="AI98">
    <cfRule type="expression" dxfId="2224" priority="28">
      <formula>AND($I96&lt;&gt;"",$AI98="")</formula>
    </cfRule>
    <cfRule type="expression" dxfId="2223" priority="29">
      <formula>IF(AND($I96&lt;&gt;"",AI98&lt;&gt;"",$V78&lt;=$AI98),TRUE,FALSE)</formula>
    </cfRule>
  </conditionalFormatting>
  <conditionalFormatting sqref="AI103">
    <cfRule type="expression" dxfId="2222" priority="31">
      <formula>AND($I101&lt;&gt;"",$AI103="")</formula>
    </cfRule>
    <cfRule type="expression" dxfId="2221" priority="32">
      <formula>IF(AND($I101&lt;&gt;"",AI103&lt;&gt;"",$V78&lt;=$AI103),TRUE,FALSE)</formula>
    </cfRule>
  </conditionalFormatting>
  <conditionalFormatting sqref="AT31">
    <cfRule type="expression" dxfId="2219" priority="37">
      <formula>AND($I31&lt;&gt;"",$AT31="")</formula>
    </cfRule>
  </conditionalFormatting>
  <conditionalFormatting sqref="AT36">
    <cfRule type="expression" dxfId="2218" priority="14">
      <formula>AND($I36&lt;&gt;"",$AT36="")</formula>
    </cfRule>
  </conditionalFormatting>
  <conditionalFormatting sqref="AT41">
    <cfRule type="expression" dxfId="2217" priority="13">
      <formula>AND($I41&lt;&gt;"",$AT41="")</formula>
    </cfRule>
  </conditionalFormatting>
  <conditionalFormatting sqref="AT46">
    <cfRule type="expression" dxfId="2216" priority="12">
      <formula>AND($I46&lt;&gt;"",$AT46="")</formula>
    </cfRule>
  </conditionalFormatting>
  <conditionalFormatting sqref="AT51">
    <cfRule type="expression" dxfId="2215" priority="11">
      <formula>AND($I51&lt;&gt;"",$AT51="")</formula>
    </cfRule>
  </conditionalFormatting>
  <conditionalFormatting sqref="AT56">
    <cfRule type="expression" dxfId="2214" priority="10">
      <formula>AND($I56&lt;&gt;"",$AT56="")</formula>
    </cfRule>
  </conditionalFormatting>
  <conditionalFormatting sqref="AT61">
    <cfRule type="expression" dxfId="2213" priority="9">
      <formula>AND($I61&lt;&gt;"",$AT61="")</formula>
    </cfRule>
  </conditionalFormatting>
  <conditionalFormatting sqref="AT66">
    <cfRule type="expression" dxfId="2212" priority="8">
      <formula>AND($I66&lt;&gt;"",$AT66="")</formula>
    </cfRule>
  </conditionalFormatting>
  <conditionalFormatting sqref="AT71">
    <cfRule type="expression" dxfId="2211" priority="7">
      <formula>AND($I71&lt;&gt;"",$AT71="")</formula>
    </cfRule>
  </conditionalFormatting>
  <conditionalFormatting sqref="AT76">
    <cfRule type="expression" dxfId="2210" priority="6">
      <formula>AND($I76&lt;&gt;"",$AT76="")</formula>
    </cfRule>
  </conditionalFormatting>
  <conditionalFormatting sqref="AT81">
    <cfRule type="expression" dxfId="2209" priority="5">
      <formula>AND($I81&lt;&gt;"",$AT81="")</formula>
    </cfRule>
  </conditionalFormatting>
  <conditionalFormatting sqref="AT86">
    <cfRule type="expression" dxfId="2208" priority="4">
      <formula>AND($I86&lt;&gt;"",$AT86="")</formula>
    </cfRule>
  </conditionalFormatting>
  <conditionalFormatting sqref="AT91">
    <cfRule type="expression" dxfId="2207" priority="3">
      <formula>AND($I91&lt;&gt;"",$AT91="")</formula>
    </cfRule>
  </conditionalFormatting>
  <conditionalFormatting sqref="AT96">
    <cfRule type="expression" dxfId="2206" priority="2">
      <formula>AND($I96&lt;&gt;"",$AT96="")</formula>
    </cfRule>
  </conditionalFormatting>
  <conditionalFormatting sqref="AT101">
    <cfRule type="expression" dxfId="2205" priority="1">
      <formula>AND($I101&lt;&gt;"",$AT101="")</formula>
    </cfRule>
  </conditionalFormatting>
  <dataValidations count="5">
    <dataValidation type="list" allowBlank="1" showInputMessage="1" showErrorMessage="1" sqref="AK8:AO8" xr:uid="{E9D3DDA5-FFE6-4502-BF62-CDD19AEFF363}">
      <formula1>"平成,昭和"</formula1>
    </dataValidation>
    <dataValidation type="list" allowBlank="1" showInputMessage="1" showErrorMessage="1" sqref="BU8 I33:O34 I38:O39 I43:O44 I48:O49 I53:O54 I58:O59 I63:O64 I83:O84 I103:O104 I98:O99 I93:O94 I88:O89 I78:O79 I68:O69 I73:O74" xr:uid="{E402DD04-1071-4591-B233-9A6CE753B74D}">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59FEC57-CBF2-4A2A-85E3-2BE8616E9C48}">
      <formula1>"男,女"</formula1>
    </dataValidation>
    <dataValidation type="list" allowBlank="1" showInputMessage="1" showErrorMessage="1" sqref="S13:U13 S15:U15 S17:U17 S19:U19 AY13:BA13 AY15:BA15 AY17:BA17 AY19:BA19" xr:uid="{612BB059-D351-4DCA-A642-E4271C9EE64B}">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3BF28F5-7A58-4C1C-A20C-60391B25B0D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235CD3F-62AA-4E6E-B6E3-ACC437D4FD69}">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312C-F651-4C55-8182-3A46806EAD16}">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204" priority="38">
      <formula>AND($I31&lt;&gt;"",$I33="")</formula>
    </cfRule>
  </conditionalFormatting>
  <conditionalFormatting sqref="I73">
    <cfRule type="expression" dxfId="2203" priority="15">
      <formula>AND($I71&lt;&gt;"",$I73="")</formula>
    </cfRule>
  </conditionalFormatting>
  <conditionalFormatting sqref="I78">
    <cfRule type="expression" dxfId="2202" priority="33">
      <formula>AND($I76&lt;&gt;"",$I78="")</formula>
    </cfRule>
  </conditionalFormatting>
  <conditionalFormatting sqref="I83">
    <cfRule type="expression" dxfId="2201" priority="18">
      <formula>AND($I81&lt;&gt;"",$I83="")</formula>
    </cfRule>
  </conditionalFormatting>
  <conditionalFormatting sqref="I88">
    <cfRule type="expression" dxfId="2200" priority="21">
      <formula>AND($I86&lt;&gt;"",$I88="")</formula>
    </cfRule>
  </conditionalFormatting>
  <conditionalFormatting sqref="I93">
    <cfRule type="expression" dxfId="2199" priority="24">
      <formula>AND($I91&lt;&gt;"",$I93="")</formula>
    </cfRule>
  </conditionalFormatting>
  <conditionalFormatting sqref="I98">
    <cfRule type="expression" dxfId="2198" priority="27">
      <formula>AND($I96&lt;&gt;"",$I98="")</formula>
    </cfRule>
  </conditionalFormatting>
  <conditionalFormatting sqref="I103">
    <cfRule type="expression" dxfId="2197" priority="30">
      <formula>AND($I101&lt;&gt;"",$I103="")</formula>
    </cfRule>
  </conditionalFormatting>
  <conditionalFormatting sqref="V33 V38 V43 V48 V53 V58 V63">
    <cfRule type="expression" dxfId="2196" priority="43">
      <formula>IF(AND($I36&lt;&gt;"",$AI38&lt;&gt;"",$V33&lt;=$AI38),TRUE,FALSE)</formula>
    </cfRule>
    <cfRule type="expression" dxfId="2195" priority="42">
      <formula>AND($I31&lt;&gt;"",$V33="")</formula>
    </cfRule>
  </conditionalFormatting>
  <conditionalFormatting sqref="V68">
    <cfRule type="expression" dxfId="2194" priority="45">
      <formula>IF(AND(#REF!&lt;&gt;"",#REF!&lt;&gt;"",$V68&lt;=#REF!),TRUE,FALSE)</formula>
    </cfRule>
    <cfRule type="expression" dxfId="2193" priority="44">
      <formula>AND($I66&lt;&gt;"",$V68="")</formula>
    </cfRule>
  </conditionalFormatting>
  <conditionalFormatting sqref="V73 V78 V83">
    <cfRule type="expression" dxfId="2192" priority="47">
      <formula>IF(AND(#REF!&lt;&gt;"",#REF!&lt;&gt;"",$V73&lt;=#REF!),TRUE,FALSE)</formula>
    </cfRule>
    <cfRule type="expression" dxfId="2191" priority="46">
      <formula>AND($I71&lt;&gt;"",$V73="")</formula>
    </cfRule>
  </conditionalFormatting>
  <conditionalFormatting sqref="V88">
    <cfRule type="expression" dxfId="2190" priority="55">
      <formula>IF(AND(#REF!&lt;&gt;"",#REF!&lt;&gt;"",$V88&lt;=#REF!),TRUE,FALSE)</formula>
    </cfRule>
    <cfRule type="expression" dxfId="2189" priority="54">
      <formula>AND($I86&lt;&gt;"",$V88="")</formula>
    </cfRule>
  </conditionalFormatting>
  <conditionalFormatting sqref="V93">
    <cfRule type="expression" dxfId="2188" priority="52">
      <formula>AND($I91&lt;&gt;"",$V93="")</formula>
    </cfRule>
    <cfRule type="expression" dxfId="2187" priority="53">
      <formula>IF(AND(#REF!&lt;&gt;"",#REF!&lt;&gt;"",$V93&lt;=#REF!),TRUE,FALSE)</formula>
    </cfRule>
  </conditionalFormatting>
  <conditionalFormatting sqref="V98">
    <cfRule type="expression" dxfId="2186" priority="50">
      <formula>AND($I96&lt;&gt;"",$V98="")</formula>
    </cfRule>
    <cfRule type="expression" dxfId="2185" priority="51">
      <formula>IF(AND(#REF!&lt;&gt;"",#REF!&lt;&gt;"",$V98&lt;=#REF!),TRUE,FALSE)</formula>
    </cfRule>
  </conditionalFormatting>
  <conditionalFormatting sqref="V103">
    <cfRule type="expression" dxfId="2184" priority="48">
      <formula>AND($I101&lt;&gt;"",$V103="")</formula>
    </cfRule>
    <cfRule type="expression" dxfId="2183" priority="49">
      <formula>IF(AND(#REF!&lt;&gt;"",#REF!&lt;&gt;"",$V103&lt;=#REF!),TRUE,FALSE)</formula>
    </cfRule>
  </conditionalFormatting>
  <conditionalFormatting sqref="AI33">
    <cfRule type="expression" dxfId="2182" priority="36">
      <formula>AND($I$31&lt;&gt;"",$AI$33="")</formula>
    </cfRule>
  </conditionalFormatting>
  <conditionalFormatting sqref="AI38 AI43 AI48 AI53 AI58 AI63 AI68">
    <cfRule type="expression" dxfId="2181" priority="41">
      <formula>IF(AND($I36&lt;&gt;"",AI38&lt;&gt;"",$V33&lt;=$AI38),TRUE,FALSE)</formula>
    </cfRule>
    <cfRule type="expression" dxfId="2180" priority="40">
      <formula>AND($I36&lt;&gt;"",$AI38="")</formula>
    </cfRule>
  </conditionalFormatting>
  <conditionalFormatting sqref="AI73">
    <cfRule type="expression" dxfId="2179" priority="16">
      <formula>AND($I71&lt;&gt;"",$AI73="")</formula>
    </cfRule>
    <cfRule type="expression" dxfId="2178" priority="17">
      <formula>IF(AND($I71&lt;&gt;"",AI73&lt;&gt;"",$V63&lt;=$AI73),TRUE,FALSE)</formula>
    </cfRule>
  </conditionalFormatting>
  <conditionalFormatting sqref="AI78">
    <cfRule type="expression" dxfId="2177" priority="35">
      <formula>IF(AND($I76&lt;&gt;"",AI78&lt;&gt;"",$V68&lt;=$AI78),TRUE,FALSE)</formula>
    </cfRule>
    <cfRule type="expression" dxfId="2176" priority="34">
      <formula>AND($I76&lt;&gt;"",$AI78="")</formula>
    </cfRule>
  </conditionalFormatting>
  <conditionalFormatting sqref="AI83">
    <cfRule type="expression" dxfId="2175" priority="19">
      <formula>AND($I81&lt;&gt;"",$AI83="")</formula>
    </cfRule>
    <cfRule type="expression" dxfId="2174" priority="20">
      <formula>IF(AND($I81&lt;&gt;"",AI83&lt;&gt;"",$V78&lt;=$AI83),TRUE,FALSE)</formula>
    </cfRule>
  </conditionalFormatting>
  <conditionalFormatting sqref="AI88">
    <cfRule type="expression" dxfId="2173" priority="22">
      <formula>AND($I86&lt;&gt;"",$AI88="")</formula>
    </cfRule>
    <cfRule type="expression" dxfId="2172" priority="23">
      <formula>IF(AND($I86&lt;&gt;"",AI88&lt;&gt;"",$V78&lt;=$AI88),TRUE,FALSE)</formula>
    </cfRule>
  </conditionalFormatting>
  <conditionalFormatting sqref="AI93">
    <cfRule type="expression" dxfId="2171" priority="26">
      <formula>IF(AND($I91&lt;&gt;"",AI93&lt;&gt;"",$V78&lt;=$AI93),TRUE,FALSE)</formula>
    </cfRule>
    <cfRule type="expression" dxfId="2170" priority="25">
      <formula>AND($I91&lt;&gt;"",$AI93="")</formula>
    </cfRule>
  </conditionalFormatting>
  <conditionalFormatting sqref="AI98">
    <cfRule type="expression" dxfId="2169" priority="28">
      <formula>AND($I96&lt;&gt;"",$AI98="")</formula>
    </cfRule>
    <cfRule type="expression" dxfId="2168" priority="29">
      <formula>IF(AND($I96&lt;&gt;"",AI98&lt;&gt;"",$V78&lt;=$AI98),TRUE,FALSE)</formula>
    </cfRule>
  </conditionalFormatting>
  <conditionalFormatting sqref="AI103">
    <cfRule type="expression" dxfId="2167" priority="31">
      <formula>AND($I101&lt;&gt;"",$AI103="")</formula>
    </cfRule>
    <cfRule type="expression" dxfId="2166" priority="32">
      <formula>IF(AND($I101&lt;&gt;"",AI103&lt;&gt;"",$V78&lt;=$AI103),TRUE,FALSE)</formula>
    </cfRule>
  </conditionalFormatting>
  <conditionalFormatting sqref="AT31">
    <cfRule type="expression" dxfId="2164" priority="37">
      <formula>AND($I31&lt;&gt;"",$AT31="")</formula>
    </cfRule>
  </conditionalFormatting>
  <conditionalFormatting sqref="AT36">
    <cfRule type="expression" dxfId="2163" priority="14">
      <formula>AND($I36&lt;&gt;"",$AT36="")</formula>
    </cfRule>
  </conditionalFormatting>
  <conditionalFormatting sqref="AT41">
    <cfRule type="expression" dxfId="2162" priority="13">
      <formula>AND($I41&lt;&gt;"",$AT41="")</formula>
    </cfRule>
  </conditionalFormatting>
  <conditionalFormatting sqref="AT46">
    <cfRule type="expression" dxfId="2161" priority="12">
      <formula>AND($I46&lt;&gt;"",$AT46="")</formula>
    </cfRule>
  </conditionalFormatting>
  <conditionalFormatting sqref="AT51">
    <cfRule type="expression" dxfId="2160" priority="11">
      <formula>AND($I51&lt;&gt;"",$AT51="")</formula>
    </cfRule>
  </conditionalFormatting>
  <conditionalFormatting sqref="AT56">
    <cfRule type="expression" dxfId="2159" priority="10">
      <formula>AND($I56&lt;&gt;"",$AT56="")</formula>
    </cfRule>
  </conditionalFormatting>
  <conditionalFormatting sqref="AT61">
    <cfRule type="expression" dxfId="2158" priority="9">
      <formula>AND($I61&lt;&gt;"",$AT61="")</formula>
    </cfRule>
  </conditionalFormatting>
  <conditionalFormatting sqref="AT66">
    <cfRule type="expression" dxfId="2157" priority="8">
      <formula>AND($I66&lt;&gt;"",$AT66="")</formula>
    </cfRule>
  </conditionalFormatting>
  <conditionalFormatting sqref="AT71">
    <cfRule type="expression" dxfId="2156" priority="7">
      <formula>AND($I71&lt;&gt;"",$AT71="")</formula>
    </cfRule>
  </conditionalFormatting>
  <conditionalFormatting sqref="AT76">
    <cfRule type="expression" dxfId="2155" priority="6">
      <formula>AND($I76&lt;&gt;"",$AT76="")</formula>
    </cfRule>
  </conditionalFormatting>
  <conditionalFormatting sqref="AT81">
    <cfRule type="expression" dxfId="2154" priority="5">
      <formula>AND($I81&lt;&gt;"",$AT81="")</formula>
    </cfRule>
  </conditionalFormatting>
  <conditionalFormatting sqref="AT86">
    <cfRule type="expression" dxfId="2153" priority="4">
      <formula>AND($I86&lt;&gt;"",$AT86="")</formula>
    </cfRule>
  </conditionalFormatting>
  <conditionalFormatting sqref="AT91">
    <cfRule type="expression" dxfId="2152" priority="3">
      <formula>AND($I91&lt;&gt;"",$AT91="")</formula>
    </cfRule>
  </conditionalFormatting>
  <conditionalFormatting sqref="AT96">
    <cfRule type="expression" dxfId="2151" priority="2">
      <formula>AND($I96&lt;&gt;"",$AT96="")</formula>
    </cfRule>
  </conditionalFormatting>
  <conditionalFormatting sqref="AT101">
    <cfRule type="expression" dxfId="2150" priority="1">
      <formula>AND($I101&lt;&gt;"",$AT101="")</formula>
    </cfRule>
  </conditionalFormatting>
  <dataValidations count="5">
    <dataValidation type="list" allowBlank="1" showInputMessage="1" showErrorMessage="1" sqref="AK8:AO8" xr:uid="{789F8480-EA9F-4AD9-8F95-C42036833FBD}">
      <formula1>"平成,昭和"</formula1>
    </dataValidation>
    <dataValidation type="list" allowBlank="1" showInputMessage="1" showErrorMessage="1" sqref="BU8 I33:O34 I38:O39 I43:O44 I48:O49 I53:O54 I58:O59 I63:O64 I83:O84 I103:O104 I98:O99 I93:O94 I88:O89 I78:O79 I68:O69 I73:O74" xr:uid="{F62DE0FE-5D19-4892-97E2-27B3D84888AB}">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D0931F8E-2FC9-4C97-A28D-2555E4FCF080}">
      <formula1>"男,女"</formula1>
    </dataValidation>
    <dataValidation type="list" allowBlank="1" showInputMessage="1" showErrorMessage="1" sqref="S13:U13 S15:U15 S17:U17 S19:U19 AY13:BA13 AY15:BA15 AY17:BA17 AY19:BA19" xr:uid="{B0DA7FE4-2C3B-46B1-92AE-069686ECB16E}">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3B9EB41-FD38-4D8A-86AF-462C30883241}">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714DFFB2-62BC-4020-9FC5-0D2689CE6067}">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05A9B-46AD-4383-B890-B3C44C7224E3}">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149" priority="38">
      <formula>AND($I31&lt;&gt;"",$I33="")</formula>
    </cfRule>
  </conditionalFormatting>
  <conditionalFormatting sqref="I73">
    <cfRule type="expression" dxfId="2148" priority="15">
      <formula>AND($I71&lt;&gt;"",$I73="")</formula>
    </cfRule>
  </conditionalFormatting>
  <conditionalFormatting sqref="I78">
    <cfRule type="expression" dxfId="2147" priority="33">
      <formula>AND($I76&lt;&gt;"",$I78="")</formula>
    </cfRule>
  </conditionalFormatting>
  <conditionalFormatting sqref="I83">
    <cfRule type="expression" dxfId="2146" priority="18">
      <formula>AND($I81&lt;&gt;"",$I83="")</formula>
    </cfRule>
  </conditionalFormatting>
  <conditionalFormatting sqref="I88">
    <cfRule type="expression" dxfId="2145" priority="21">
      <formula>AND($I86&lt;&gt;"",$I88="")</formula>
    </cfRule>
  </conditionalFormatting>
  <conditionalFormatting sqref="I93">
    <cfRule type="expression" dxfId="2144" priority="24">
      <formula>AND($I91&lt;&gt;"",$I93="")</formula>
    </cfRule>
  </conditionalFormatting>
  <conditionalFormatting sqref="I98">
    <cfRule type="expression" dxfId="2143" priority="27">
      <formula>AND($I96&lt;&gt;"",$I98="")</formula>
    </cfRule>
  </conditionalFormatting>
  <conditionalFormatting sqref="I103">
    <cfRule type="expression" dxfId="2142" priority="30">
      <formula>AND($I101&lt;&gt;"",$I103="")</formula>
    </cfRule>
  </conditionalFormatting>
  <conditionalFormatting sqref="V33 V38 V43 V48 V53 V58 V63">
    <cfRule type="expression" dxfId="2141" priority="43">
      <formula>IF(AND($I36&lt;&gt;"",$AI38&lt;&gt;"",$V33&lt;=$AI38),TRUE,FALSE)</formula>
    </cfRule>
    <cfRule type="expression" dxfId="2140" priority="42">
      <formula>AND($I31&lt;&gt;"",$V33="")</formula>
    </cfRule>
  </conditionalFormatting>
  <conditionalFormatting sqref="V68">
    <cfRule type="expression" dxfId="2139" priority="45">
      <formula>IF(AND(#REF!&lt;&gt;"",#REF!&lt;&gt;"",$V68&lt;=#REF!),TRUE,FALSE)</formula>
    </cfRule>
    <cfRule type="expression" dxfId="2138" priority="44">
      <formula>AND($I66&lt;&gt;"",$V68="")</formula>
    </cfRule>
  </conditionalFormatting>
  <conditionalFormatting sqref="V73 V78 V83">
    <cfRule type="expression" dxfId="2137" priority="47">
      <formula>IF(AND(#REF!&lt;&gt;"",#REF!&lt;&gt;"",$V73&lt;=#REF!),TRUE,FALSE)</formula>
    </cfRule>
    <cfRule type="expression" dxfId="2136" priority="46">
      <formula>AND($I71&lt;&gt;"",$V73="")</formula>
    </cfRule>
  </conditionalFormatting>
  <conditionalFormatting sqref="V88">
    <cfRule type="expression" dxfId="2135" priority="55">
      <formula>IF(AND(#REF!&lt;&gt;"",#REF!&lt;&gt;"",$V88&lt;=#REF!),TRUE,FALSE)</formula>
    </cfRule>
    <cfRule type="expression" dxfId="2134" priority="54">
      <formula>AND($I86&lt;&gt;"",$V88="")</formula>
    </cfRule>
  </conditionalFormatting>
  <conditionalFormatting sqref="V93">
    <cfRule type="expression" dxfId="2133" priority="52">
      <formula>AND($I91&lt;&gt;"",$V93="")</formula>
    </cfRule>
    <cfRule type="expression" dxfId="2132" priority="53">
      <formula>IF(AND(#REF!&lt;&gt;"",#REF!&lt;&gt;"",$V93&lt;=#REF!),TRUE,FALSE)</formula>
    </cfRule>
  </conditionalFormatting>
  <conditionalFormatting sqref="V98">
    <cfRule type="expression" dxfId="2131" priority="50">
      <formula>AND($I96&lt;&gt;"",$V98="")</formula>
    </cfRule>
    <cfRule type="expression" dxfId="2130" priority="51">
      <formula>IF(AND(#REF!&lt;&gt;"",#REF!&lt;&gt;"",$V98&lt;=#REF!),TRUE,FALSE)</formula>
    </cfRule>
  </conditionalFormatting>
  <conditionalFormatting sqref="V103">
    <cfRule type="expression" dxfId="2129" priority="48">
      <formula>AND($I101&lt;&gt;"",$V103="")</formula>
    </cfRule>
    <cfRule type="expression" dxfId="2128" priority="49">
      <formula>IF(AND(#REF!&lt;&gt;"",#REF!&lt;&gt;"",$V103&lt;=#REF!),TRUE,FALSE)</formula>
    </cfRule>
  </conditionalFormatting>
  <conditionalFormatting sqref="AI33">
    <cfRule type="expression" dxfId="2127" priority="36">
      <formula>AND($I$31&lt;&gt;"",$AI$33="")</formula>
    </cfRule>
  </conditionalFormatting>
  <conditionalFormatting sqref="AI38 AI43 AI48 AI53 AI58 AI63 AI68">
    <cfRule type="expression" dxfId="2126" priority="41">
      <formula>IF(AND($I36&lt;&gt;"",AI38&lt;&gt;"",$V33&lt;=$AI38),TRUE,FALSE)</formula>
    </cfRule>
    <cfRule type="expression" dxfId="2125" priority="40">
      <formula>AND($I36&lt;&gt;"",$AI38="")</formula>
    </cfRule>
  </conditionalFormatting>
  <conditionalFormatting sqref="AI73">
    <cfRule type="expression" dxfId="2124" priority="16">
      <formula>AND($I71&lt;&gt;"",$AI73="")</formula>
    </cfRule>
    <cfRule type="expression" dxfId="2123" priority="17">
      <formula>IF(AND($I71&lt;&gt;"",AI73&lt;&gt;"",$V63&lt;=$AI73),TRUE,FALSE)</formula>
    </cfRule>
  </conditionalFormatting>
  <conditionalFormatting sqref="AI78">
    <cfRule type="expression" dxfId="2122" priority="35">
      <formula>IF(AND($I76&lt;&gt;"",AI78&lt;&gt;"",$V68&lt;=$AI78),TRUE,FALSE)</formula>
    </cfRule>
    <cfRule type="expression" dxfId="2121" priority="34">
      <formula>AND($I76&lt;&gt;"",$AI78="")</formula>
    </cfRule>
  </conditionalFormatting>
  <conditionalFormatting sqref="AI83">
    <cfRule type="expression" dxfId="2120" priority="19">
      <formula>AND($I81&lt;&gt;"",$AI83="")</formula>
    </cfRule>
    <cfRule type="expression" dxfId="2119" priority="20">
      <formula>IF(AND($I81&lt;&gt;"",AI83&lt;&gt;"",$V78&lt;=$AI83),TRUE,FALSE)</formula>
    </cfRule>
  </conditionalFormatting>
  <conditionalFormatting sqref="AI88">
    <cfRule type="expression" dxfId="2118" priority="22">
      <formula>AND($I86&lt;&gt;"",$AI88="")</formula>
    </cfRule>
    <cfRule type="expression" dxfId="2117" priority="23">
      <formula>IF(AND($I86&lt;&gt;"",AI88&lt;&gt;"",$V78&lt;=$AI88),TRUE,FALSE)</formula>
    </cfRule>
  </conditionalFormatting>
  <conditionalFormatting sqref="AI93">
    <cfRule type="expression" dxfId="2116" priority="26">
      <formula>IF(AND($I91&lt;&gt;"",AI93&lt;&gt;"",$V78&lt;=$AI93),TRUE,FALSE)</formula>
    </cfRule>
    <cfRule type="expression" dxfId="2115" priority="25">
      <formula>AND($I91&lt;&gt;"",$AI93="")</formula>
    </cfRule>
  </conditionalFormatting>
  <conditionalFormatting sqref="AI98">
    <cfRule type="expression" dxfId="2114" priority="28">
      <formula>AND($I96&lt;&gt;"",$AI98="")</formula>
    </cfRule>
    <cfRule type="expression" dxfId="2113" priority="29">
      <formula>IF(AND($I96&lt;&gt;"",AI98&lt;&gt;"",$V78&lt;=$AI98),TRUE,FALSE)</formula>
    </cfRule>
  </conditionalFormatting>
  <conditionalFormatting sqref="AI103">
    <cfRule type="expression" dxfId="2112" priority="31">
      <formula>AND($I101&lt;&gt;"",$AI103="")</formula>
    </cfRule>
    <cfRule type="expression" dxfId="2111" priority="32">
      <formula>IF(AND($I101&lt;&gt;"",AI103&lt;&gt;"",$V78&lt;=$AI103),TRUE,FALSE)</formula>
    </cfRule>
  </conditionalFormatting>
  <conditionalFormatting sqref="AT31">
    <cfRule type="expression" dxfId="2109" priority="37">
      <formula>AND($I31&lt;&gt;"",$AT31="")</formula>
    </cfRule>
  </conditionalFormatting>
  <conditionalFormatting sqref="AT36">
    <cfRule type="expression" dxfId="2108" priority="14">
      <formula>AND($I36&lt;&gt;"",$AT36="")</formula>
    </cfRule>
  </conditionalFormatting>
  <conditionalFormatting sqref="AT41">
    <cfRule type="expression" dxfId="2107" priority="13">
      <formula>AND($I41&lt;&gt;"",$AT41="")</formula>
    </cfRule>
  </conditionalFormatting>
  <conditionalFormatting sqref="AT46">
    <cfRule type="expression" dxfId="2106" priority="12">
      <formula>AND($I46&lt;&gt;"",$AT46="")</formula>
    </cfRule>
  </conditionalFormatting>
  <conditionalFormatting sqref="AT51">
    <cfRule type="expression" dxfId="2105" priority="11">
      <formula>AND($I51&lt;&gt;"",$AT51="")</formula>
    </cfRule>
  </conditionalFormatting>
  <conditionalFormatting sqref="AT56">
    <cfRule type="expression" dxfId="2104" priority="10">
      <formula>AND($I56&lt;&gt;"",$AT56="")</formula>
    </cfRule>
  </conditionalFormatting>
  <conditionalFormatting sqref="AT61">
    <cfRule type="expression" dxfId="2103" priority="9">
      <formula>AND($I61&lt;&gt;"",$AT61="")</formula>
    </cfRule>
  </conditionalFormatting>
  <conditionalFormatting sqref="AT66">
    <cfRule type="expression" dxfId="2102" priority="8">
      <formula>AND($I66&lt;&gt;"",$AT66="")</formula>
    </cfRule>
  </conditionalFormatting>
  <conditionalFormatting sqref="AT71">
    <cfRule type="expression" dxfId="2101" priority="7">
      <formula>AND($I71&lt;&gt;"",$AT71="")</formula>
    </cfRule>
  </conditionalFormatting>
  <conditionalFormatting sqref="AT76">
    <cfRule type="expression" dxfId="2100" priority="6">
      <formula>AND($I76&lt;&gt;"",$AT76="")</formula>
    </cfRule>
  </conditionalFormatting>
  <conditionalFormatting sqref="AT81">
    <cfRule type="expression" dxfId="2099" priority="5">
      <formula>AND($I81&lt;&gt;"",$AT81="")</formula>
    </cfRule>
  </conditionalFormatting>
  <conditionalFormatting sqref="AT86">
    <cfRule type="expression" dxfId="2098" priority="4">
      <formula>AND($I86&lt;&gt;"",$AT86="")</formula>
    </cfRule>
  </conditionalFormatting>
  <conditionalFormatting sqref="AT91">
    <cfRule type="expression" dxfId="2097" priority="3">
      <formula>AND($I91&lt;&gt;"",$AT91="")</formula>
    </cfRule>
  </conditionalFormatting>
  <conditionalFormatting sqref="AT96">
    <cfRule type="expression" dxfId="2096" priority="2">
      <formula>AND($I96&lt;&gt;"",$AT96="")</formula>
    </cfRule>
  </conditionalFormatting>
  <conditionalFormatting sqref="AT101">
    <cfRule type="expression" dxfId="209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9213B5B-1EB0-4F4B-839D-6D216F31BC0E}">
      <formula1>$BU$28</formula1>
    </dataValidation>
    <dataValidation type="list" allowBlank="1" showInputMessage="1" showErrorMessage="1" sqref="S13:U13 S15:U15 S17:U17 S19:U19 AY13:BA13 AY15:BA15 AY17:BA17 AY19:BA19" xr:uid="{0A85BA12-3BCB-415A-ADA7-B627537E6703}">
      <formula1>"昭和,平成,令和"</formula1>
    </dataValidation>
    <dataValidation type="list" allowBlank="1" showInputMessage="1" showErrorMessage="1" sqref="CY7" xr:uid="{44A594C4-07A0-40BD-964F-081CBBFA6A54}">
      <formula1>"男,女"</formula1>
    </dataValidation>
    <dataValidation type="list" allowBlank="1" showInputMessage="1" showErrorMessage="1" sqref="BU8 I33:O34 I38:O39 I43:O44 I48:O49 I53:O54 I58:O59 I63:O64 I83:O84 I103:O104 I98:O99 I93:O94 I88:O89 I78:O79 I68:O69 I73:O74" xr:uid="{6E792F5D-07A5-4884-BE54-86F9F5CA4D05}">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EE895815-7761-4186-B3AF-385AB1DBD6D5}">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56ABBA97-3232-4897-ADBA-0739FB10B366}">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73FD7-6841-4E8B-B465-AB2D400D502F}">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094" priority="38">
      <formula>AND($I31&lt;&gt;"",$I33="")</formula>
    </cfRule>
  </conditionalFormatting>
  <conditionalFormatting sqref="I73">
    <cfRule type="expression" dxfId="2093" priority="15">
      <formula>AND($I71&lt;&gt;"",$I73="")</formula>
    </cfRule>
  </conditionalFormatting>
  <conditionalFormatting sqref="I78">
    <cfRule type="expression" dxfId="2092" priority="33">
      <formula>AND($I76&lt;&gt;"",$I78="")</formula>
    </cfRule>
  </conditionalFormatting>
  <conditionalFormatting sqref="I83">
    <cfRule type="expression" dxfId="2091" priority="18">
      <formula>AND($I81&lt;&gt;"",$I83="")</formula>
    </cfRule>
  </conditionalFormatting>
  <conditionalFormatting sqref="I88">
    <cfRule type="expression" dxfId="2090" priority="21">
      <formula>AND($I86&lt;&gt;"",$I88="")</formula>
    </cfRule>
  </conditionalFormatting>
  <conditionalFormatting sqref="I93">
    <cfRule type="expression" dxfId="2089" priority="24">
      <formula>AND($I91&lt;&gt;"",$I93="")</formula>
    </cfRule>
  </conditionalFormatting>
  <conditionalFormatting sqref="I98">
    <cfRule type="expression" dxfId="2088" priority="27">
      <formula>AND($I96&lt;&gt;"",$I98="")</formula>
    </cfRule>
  </conditionalFormatting>
  <conditionalFormatting sqref="I103">
    <cfRule type="expression" dxfId="2087" priority="30">
      <formula>AND($I101&lt;&gt;"",$I103="")</formula>
    </cfRule>
  </conditionalFormatting>
  <conditionalFormatting sqref="V33 V38 V43 V48 V53 V58 V63">
    <cfRule type="expression" dxfId="2086" priority="43">
      <formula>IF(AND($I36&lt;&gt;"",$AI38&lt;&gt;"",$V33&lt;=$AI38),TRUE,FALSE)</formula>
    </cfRule>
    <cfRule type="expression" dxfId="2085" priority="42">
      <formula>AND($I31&lt;&gt;"",$V33="")</formula>
    </cfRule>
  </conditionalFormatting>
  <conditionalFormatting sqref="V68">
    <cfRule type="expression" dxfId="2084" priority="45">
      <formula>IF(AND(#REF!&lt;&gt;"",#REF!&lt;&gt;"",$V68&lt;=#REF!),TRUE,FALSE)</formula>
    </cfRule>
    <cfRule type="expression" dxfId="2083" priority="44">
      <formula>AND($I66&lt;&gt;"",$V68="")</formula>
    </cfRule>
  </conditionalFormatting>
  <conditionalFormatting sqref="V73 V78 V83">
    <cfRule type="expression" dxfId="2082" priority="47">
      <formula>IF(AND(#REF!&lt;&gt;"",#REF!&lt;&gt;"",$V73&lt;=#REF!),TRUE,FALSE)</formula>
    </cfRule>
    <cfRule type="expression" dxfId="2081" priority="46">
      <formula>AND($I71&lt;&gt;"",$V73="")</formula>
    </cfRule>
  </conditionalFormatting>
  <conditionalFormatting sqref="V88">
    <cfRule type="expression" dxfId="2080" priority="55">
      <formula>IF(AND(#REF!&lt;&gt;"",#REF!&lt;&gt;"",$V88&lt;=#REF!),TRUE,FALSE)</formula>
    </cfRule>
    <cfRule type="expression" dxfId="2079" priority="54">
      <formula>AND($I86&lt;&gt;"",$V88="")</formula>
    </cfRule>
  </conditionalFormatting>
  <conditionalFormatting sqref="V93">
    <cfRule type="expression" dxfId="2078" priority="52">
      <formula>AND($I91&lt;&gt;"",$V93="")</formula>
    </cfRule>
    <cfRule type="expression" dxfId="2077" priority="53">
      <formula>IF(AND(#REF!&lt;&gt;"",#REF!&lt;&gt;"",$V93&lt;=#REF!),TRUE,FALSE)</formula>
    </cfRule>
  </conditionalFormatting>
  <conditionalFormatting sqref="V98">
    <cfRule type="expression" dxfId="2076" priority="50">
      <formula>AND($I96&lt;&gt;"",$V98="")</formula>
    </cfRule>
    <cfRule type="expression" dxfId="2075" priority="51">
      <formula>IF(AND(#REF!&lt;&gt;"",#REF!&lt;&gt;"",$V98&lt;=#REF!),TRUE,FALSE)</formula>
    </cfRule>
  </conditionalFormatting>
  <conditionalFormatting sqref="V103">
    <cfRule type="expression" dxfId="2074" priority="48">
      <formula>AND($I101&lt;&gt;"",$V103="")</formula>
    </cfRule>
    <cfRule type="expression" dxfId="2073" priority="49">
      <formula>IF(AND(#REF!&lt;&gt;"",#REF!&lt;&gt;"",$V103&lt;=#REF!),TRUE,FALSE)</formula>
    </cfRule>
  </conditionalFormatting>
  <conditionalFormatting sqref="AI33">
    <cfRule type="expression" dxfId="2072" priority="36">
      <formula>AND($I$31&lt;&gt;"",$AI$33="")</formula>
    </cfRule>
  </conditionalFormatting>
  <conditionalFormatting sqref="AI38 AI43 AI48 AI53 AI58 AI63 AI68">
    <cfRule type="expression" dxfId="2071" priority="41">
      <formula>IF(AND($I36&lt;&gt;"",AI38&lt;&gt;"",$V33&lt;=$AI38),TRUE,FALSE)</formula>
    </cfRule>
    <cfRule type="expression" dxfId="2070" priority="40">
      <formula>AND($I36&lt;&gt;"",$AI38="")</formula>
    </cfRule>
  </conditionalFormatting>
  <conditionalFormatting sqref="AI73">
    <cfRule type="expression" dxfId="2069" priority="16">
      <formula>AND($I71&lt;&gt;"",$AI73="")</formula>
    </cfRule>
    <cfRule type="expression" dxfId="2068" priority="17">
      <formula>IF(AND($I71&lt;&gt;"",AI73&lt;&gt;"",$V63&lt;=$AI73),TRUE,FALSE)</formula>
    </cfRule>
  </conditionalFormatting>
  <conditionalFormatting sqref="AI78">
    <cfRule type="expression" dxfId="2067" priority="35">
      <formula>IF(AND($I76&lt;&gt;"",AI78&lt;&gt;"",$V68&lt;=$AI78),TRUE,FALSE)</formula>
    </cfRule>
    <cfRule type="expression" dxfId="2066" priority="34">
      <formula>AND($I76&lt;&gt;"",$AI78="")</formula>
    </cfRule>
  </conditionalFormatting>
  <conditionalFormatting sqref="AI83">
    <cfRule type="expression" dxfId="2065" priority="19">
      <formula>AND($I81&lt;&gt;"",$AI83="")</formula>
    </cfRule>
    <cfRule type="expression" dxfId="2064" priority="20">
      <formula>IF(AND($I81&lt;&gt;"",AI83&lt;&gt;"",$V78&lt;=$AI83),TRUE,FALSE)</formula>
    </cfRule>
  </conditionalFormatting>
  <conditionalFormatting sqref="AI88">
    <cfRule type="expression" dxfId="2063" priority="22">
      <formula>AND($I86&lt;&gt;"",$AI88="")</formula>
    </cfRule>
    <cfRule type="expression" dxfId="2062" priority="23">
      <formula>IF(AND($I86&lt;&gt;"",AI88&lt;&gt;"",$V78&lt;=$AI88),TRUE,FALSE)</formula>
    </cfRule>
  </conditionalFormatting>
  <conditionalFormatting sqref="AI93">
    <cfRule type="expression" dxfId="2061" priority="26">
      <formula>IF(AND($I91&lt;&gt;"",AI93&lt;&gt;"",$V78&lt;=$AI93),TRUE,FALSE)</formula>
    </cfRule>
    <cfRule type="expression" dxfId="2060" priority="25">
      <formula>AND($I91&lt;&gt;"",$AI93="")</formula>
    </cfRule>
  </conditionalFormatting>
  <conditionalFormatting sqref="AI98">
    <cfRule type="expression" dxfId="2059" priority="28">
      <formula>AND($I96&lt;&gt;"",$AI98="")</formula>
    </cfRule>
    <cfRule type="expression" dxfId="2058" priority="29">
      <formula>IF(AND($I96&lt;&gt;"",AI98&lt;&gt;"",$V78&lt;=$AI98),TRUE,FALSE)</formula>
    </cfRule>
  </conditionalFormatting>
  <conditionalFormatting sqref="AI103">
    <cfRule type="expression" dxfId="2057" priority="31">
      <formula>AND($I101&lt;&gt;"",$AI103="")</formula>
    </cfRule>
    <cfRule type="expression" dxfId="2056" priority="32">
      <formula>IF(AND($I101&lt;&gt;"",AI103&lt;&gt;"",$V78&lt;=$AI103),TRUE,FALSE)</formula>
    </cfRule>
  </conditionalFormatting>
  <conditionalFormatting sqref="AT31">
    <cfRule type="expression" dxfId="2054" priority="37">
      <formula>AND($I31&lt;&gt;"",$AT31="")</formula>
    </cfRule>
  </conditionalFormatting>
  <conditionalFormatting sqref="AT36">
    <cfRule type="expression" dxfId="2053" priority="14">
      <formula>AND($I36&lt;&gt;"",$AT36="")</formula>
    </cfRule>
  </conditionalFormatting>
  <conditionalFormatting sqref="AT41">
    <cfRule type="expression" dxfId="2052" priority="13">
      <formula>AND($I41&lt;&gt;"",$AT41="")</formula>
    </cfRule>
  </conditionalFormatting>
  <conditionalFormatting sqref="AT46">
    <cfRule type="expression" dxfId="2051" priority="12">
      <formula>AND($I46&lt;&gt;"",$AT46="")</formula>
    </cfRule>
  </conditionalFormatting>
  <conditionalFormatting sqref="AT51">
    <cfRule type="expression" dxfId="2050" priority="11">
      <formula>AND($I51&lt;&gt;"",$AT51="")</formula>
    </cfRule>
  </conditionalFormatting>
  <conditionalFormatting sqref="AT56">
    <cfRule type="expression" dxfId="2049" priority="10">
      <formula>AND($I56&lt;&gt;"",$AT56="")</formula>
    </cfRule>
  </conditionalFormatting>
  <conditionalFormatting sqref="AT61">
    <cfRule type="expression" dxfId="2048" priority="9">
      <formula>AND($I61&lt;&gt;"",$AT61="")</formula>
    </cfRule>
  </conditionalFormatting>
  <conditionalFormatting sqref="AT66">
    <cfRule type="expression" dxfId="2047" priority="8">
      <formula>AND($I66&lt;&gt;"",$AT66="")</formula>
    </cfRule>
  </conditionalFormatting>
  <conditionalFormatting sqref="AT71">
    <cfRule type="expression" dxfId="2046" priority="7">
      <formula>AND($I71&lt;&gt;"",$AT71="")</formula>
    </cfRule>
  </conditionalFormatting>
  <conditionalFormatting sqref="AT76">
    <cfRule type="expression" dxfId="2045" priority="6">
      <formula>AND($I76&lt;&gt;"",$AT76="")</formula>
    </cfRule>
  </conditionalFormatting>
  <conditionalFormatting sqref="AT81">
    <cfRule type="expression" dxfId="2044" priority="5">
      <formula>AND($I81&lt;&gt;"",$AT81="")</formula>
    </cfRule>
  </conditionalFormatting>
  <conditionalFormatting sqref="AT86">
    <cfRule type="expression" dxfId="2043" priority="4">
      <formula>AND($I86&lt;&gt;"",$AT86="")</formula>
    </cfRule>
  </conditionalFormatting>
  <conditionalFormatting sqref="AT91">
    <cfRule type="expression" dxfId="2042" priority="3">
      <formula>AND($I91&lt;&gt;"",$AT91="")</formula>
    </cfRule>
  </conditionalFormatting>
  <conditionalFormatting sqref="AT96">
    <cfRule type="expression" dxfId="2041" priority="2">
      <formula>AND($I96&lt;&gt;"",$AT96="")</formula>
    </cfRule>
  </conditionalFormatting>
  <conditionalFormatting sqref="AT101">
    <cfRule type="expression" dxfId="2040" priority="1">
      <formula>AND($I101&lt;&gt;"",$AT101="")</formula>
    </cfRule>
  </conditionalFormatting>
  <dataValidations count="5">
    <dataValidation type="list" allowBlank="1" showInputMessage="1" showErrorMessage="1" sqref="AK8:AO8" xr:uid="{597AC973-8DFB-47A3-AA4A-3FE6F6229AFF}">
      <formula1>"平成,昭和"</formula1>
    </dataValidation>
    <dataValidation type="list" allowBlank="1" showInputMessage="1" showErrorMessage="1" sqref="BU8 I33:O34 I38:O39 I43:O44 I48:O49 I53:O54 I58:O59 I63:O64 I83:O84 I103:O104 I98:O99 I93:O94 I88:O89 I78:O79 I68:O69 I73:O74" xr:uid="{32727651-EE2E-48C1-A7E7-F1B5072C2AF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E9ACE974-E6D1-4311-9F9A-5C6B1B15C287}">
      <formula1>"男,女"</formula1>
    </dataValidation>
    <dataValidation type="list" allowBlank="1" showInputMessage="1" showErrorMessage="1" sqref="S13:U13 S15:U15 S17:U17 S19:U19 AY13:BA13 AY15:BA15 AY17:BA17 AY19:BA19" xr:uid="{EBFC0218-E549-46E9-B24D-1AF54C63FBDE}">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C3DE33D-B312-4D21-97B4-3163C1BE04B6}">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099F8795-7058-4DDD-BD61-3F68EFCEB15A}">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7871-6935-43FE-891A-BF30E7E2D1BB}">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039" priority="38">
      <formula>AND($I31&lt;&gt;"",$I33="")</formula>
    </cfRule>
  </conditionalFormatting>
  <conditionalFormatting sqref="I73">
    <cfRule type="expression" dxfId="2038" priority="15">
      <formula>AND($I71&lt;&gt;"",$I73="")</formula>
    </cfRule>
  </conditionalFormatting>
  <conditionalFormatting sqref="I78">
    <cfRule type="expression" dxfId="2037" priority="33">
      <formula>AND($I76&lt;&gt;"",$I78="")</formula>
    </cfRule>
  </conditionalFormatting>
  <conditionalFormatting sqref="I83">
    <cfRule type="expression" dxfId="2036" priority="18">
      <formula>AND($I81&lt;&gt;"",$I83="")</formula>
    </cfRule>
  </conditionalFormatting>
  <conditionalFormatting sqref="I88">
    <cfRule type="expression" dxfId="2035" priority="21">
      <formula>AND($I86&lt;&gt;"",$I88="")</formula>
    </cfRule>
  </conditionalFormatting>
  <conditionalFormatting sqref="I93">
    <cfRule type="expression" dxfId="2034" priority="24">
      <formula>AND($I91&lt;&gt;"",$I93="")</formula>
    </cfRule>
  </conditionalFormatting>
  <conditionalFormatting sqref="I98">
    <cfRule type="expression" dxfId="2033" priority="27">
      <formula>AND($I96&lt;&gt;"",$I98="")</formula>
    </cfRule>
  </conditionalFormatting>
  <conditionalFormatting sqref="I103">
    <cfRule type="expression" dxfId="2032" priority="30">
      <formula>AND($I101&lt;&gt;"",$I103="")</formula>
    </cfRule>
  </conditionalFormatting>
  <conditionalFormatting sqref="V33 V38 V43 V48 V53 V58 V63">
    <cfRule type="expression" dxfId="2031" priority="43">
      <formula>IF(AND($I36&lt;&gt;"",$AI38&lt;&gt;"",$V33&lt;=$AI38),TRUE,FALSE)</formula>
    </cfRule>
    <cfRule type="expression" dxfId="2030" priority="42">
      <formula>AND($I31&lt;&gt;"",$V33="")</formula>
    </cfRule>
  </conditionalFormatting>
  <conditionalFormatting sqref="V68">
    <cfRule type="expression" dxfId="2029" priority="45">
      <formula>IF(AND(#REF!&lt;&gt;"",#REF!&lt;&gt;"",$V68&lt;=#REF!),TRUE,FALSE)</formula>
    </cfRule>
    <cfRule type="expression" dxfId="2028" priority="44">
      <formula>AND($I66&lt;&gt;"",$V68="")</formula>
    </cfRule>
  </conditionalFormatting>
  <conditionalFormatting sqref="V73 V78 V83">
    <cfRule type="expression" dxfId="2027" priority="47">
      <formula>IF(AND(#REF!&lt;&gt;"",#REF!&lt;&gt;"",$V73&lt;=#REF!),TRUE,FALSE)</formula>
    </cfRule>
    <cfRule type="expression" dxfId="2026" priority="46">
      <formula>AND($I71&lt;&gt;"",$V73="")</formula>
    </cfRule>
  </conditionalFormatting>
  <conditionalFormatting sqref="V88">
    <cfRule type="expression" dxfId="2025" priority="55">
      <formula>IF(AND(#REF!&lt;&gt;"",#REF!&lt;&gt;"",$V88&lt;=#REF!),TRUE,FALSE)</formula>
    </cfRule>
    <cfRule type="expression" dxfId="2024" priority="54">
      <formula>AND($I86&lt;&gt;"",$V88="")</formula>
    </cfRule>
  </conditionalFormatting>
  <conditionalFormatting sqref="V93">
    <cfRule type="expression" dxfId="2023" priority="52">
      <formula>AND($I91&lt;&gt;"",$V93="")</formula>
    </cfRule>
    <cfRule type="expression" dxfId="2022" priority="53">
      <formula>IF(AND(#REF!&lt;&gt;"",#REF!&lt;&gt;"",$V93&lt;=#REF!),TRUE,FALSE)</formula>
    </cfRule>
  </conditionalFormatting>
  <conditionalFormatting sqref="V98">
    <cfRule type="expression" dxfId="2021" priority="50">
      <formula>AND($I96&lt;&gt;"",$V98="")</formula>
    </cfRule>
    <cfRule type="expression" dxfId="2020" priority="51">
      <formula>IF(AND(#REF!&lt;&gt;"",#REF!&lt;&gt;"",$V98&lt;=#REF!),TRUE,FALSE)</formula>
    </cfRule>
  </conditionalFormatting>
  <conditionalFormatting sqref="V103">
    <cfRule type="expression" dxfId="2019" priority="48">
      <formula>AND($I101&lt;&gt;"",$V103="")</formula>
    </cfRule>
    <cfRule type="expression" dxfId="2018" priority="49">
      <formula>IF(AND(#REF!&lt;&gt;"",#REF!&lt;&gt;"",$V103&lt;=#REF!),TRUE,FALSE)</formula>
    </cfRule>
  </conditionalFormatting>
  <conditionalFormatting sqref="AI33">
    <cfRule type="expression" dxfId="2017" priority="36">
      <formula>AND($I$31&lt;&gt;"",$AI$33="")</formula>
    </cfRule>
  </conditionalFormatting>
  <conditionalFormatting sqref="AI38 AI43 AI48 AI53 AI58 AI63 AI68">
    <cfRule type="expression" dxfId="2016" priority="41">
      <formula>IF(AND($I36&lt;&gt;"",AI38&lt;&gt;"",$V33&lt;=$AI38),TRUE,FALSE)</formula>
    </cfRule>
    <cfRule type="expression" dxfId="2015" priority="40">
      <formula>AND($I36&lt;&gt;"",$AI38="")</formula>
    </cfRule>
  </conditionalFormatting>
  <conditionalFormatting sqref="AI73">
    <cfRule type="expression" dxfId="2014" priority="16">
      <formula>AND($I71&lt;&gt;"",$AI73="")</formula>
    </cfRule>
    <cfRule type="expression" dxfId="2013" priority="17">
      <formula>IF(AND($I71&lt;&gt;"",AI73&lt;&gt;"",$V63&lt;=$AI73),TRUE,FALSE)</formula>
    </cfRule>
  </conditionalFormatting>
  <conditionalFormatting sqref="AI78">
    <cfRule type="expression" dxfId="2012" priority="35">
      <formula>IF(AND($I76&lt;&gt;"",AI78&lt;&gt;"",$V68&lt;=$AI78),TRUE,FALSE)</formula>
    </cfRule>
    <cfRule type="expression" dxfId="2011" priority="34">
      <formula>AND($I76&lt;&gt;"",$AI78="")</formula>
    </cfRule>
  </conditionalFormatting>
  <conditionalFormatting sqref="AI83">
    <cfRule type="expression" dxfId="2010" priority="19">
      <formula>AND($I81&lt;&gt;"",$AI83="")</formula>
    </cfRule>
    <cfRule type="expression" dxfId="2009" priority="20">
      <formula>IF(AND($I81&lt;&gt;"",AI83&lt;&gt;"",$V78&lt;=$AI83),TRUE,FALSE)</formula>
    </cfRule>
  </conditionalFormatting>
  <conditionalFormatting sqref="AI88">
    <cfRule type="expression" dxfId="2008" priority="22">
      <formula>AND($I86&lt;&gt;"",$AI88="")</formula>
    </cfRule>
    <cfRule type="expression" dxfId="2007" priority="23">
      <formula>IF(AND($I86&lt;&gt;"",AI88&lt;&gt;"",$V78&lt;=$AI88),TRUE,FALSE)</formula>
    </cfRule>
  </conditionalFormatting>
  <conditionalFormatting sqref="AI93">
    <cfRule type="expression" dxfId="2006" priority="26">
      <formula>IF(AND($I91&lt;&gt;"",AI93&lt;&gt;"",$V78&lt;=$AI93),TRUE,FALSE)</formula>
    </cfRule>
    <cfRule type="expression" dxfId="2005" priority="25">
      <formula>AND($I91&lt;&gt;"",$AI93="")</formula>
    </cfRule>
  </conditionalFormatting>
  <conditionalFormatting sqref="AI98">
    <cfRule type="expression" dxfId="2004" priority="28">
      <formula>AND($I96&lt;&gt;"",$AI98="")</formula>
    </cfRule>
    <cfRule type="expression" dxfId="2003" priority="29">
      <formula>IF(AND($I96&lt;&gt;"",AI98&lt;&gt;"",$V78&lt;=$AI98),TRUE,FALSE)</formula>
    </cfRule>
  </conditionalFormatting>
  <conditionalFormatting sqref="AI103">
    <cfRule type="expression" dxfId="2002" priority="31">
      <formula>AND($I101&lt;&gt;"",$AI103="")</formula>
    </cfRule>
    <cfRule type="expression" dxfId="2001" priority="32">
      <formula>IF(AND($I101&lt;&gt;"",AI103&lt;&gt;"",$V78&lt;=$AI103),TRUE,FALSE)</formula>
    </cfRule>
  </conditionalFormatting>
  <conditionalFormatting sqref="AT31">
    <cfRule type="expression" dxfId="1999" priority="37">
      <formula>AND($I31&lt;&gt;"",$AT31="")</formula>
    </cfRule>
  </conditionalFormatting>
  <conditionalFormatting sqref="AT36">
    <cfRule type="expression" dxfId="1998" priority="14">
      <formula>AND($I36&lt;&gt;"",$AT36="")</formula>
    </cfRule>
  </conditionalFormatting>
  <conditionalFormatting sqref="AT41">
    <cfRule type="expression" dxfId="1997" priority="13">
      <formula>AND($I41&lt;&gt;"",$AT41="")</formula>
    </cfRule>
  </conditionalFormatting>
  <conditionalFormatting sqref="AT46">
    <cfRule type="expression" dxfId="1996" priority="12">
      <formula>AND($I46&lt;&gt;"",$AT46="")</formula>
    </cfRule>
  </conditionalFormatting>
  <conditionalFormatting sqref="AT51">
    <cfRule type="expression" dxfId="1995" priority="11">
      <formula>AND($I51&lt;&gt;"",$AT51="")</formula>
    </cfRule>
  </conditionalFormatting>
  <conditionalFormatting sqref="AT56">
    <cfRule type="expression" dxfId="1994" priority="10">
      <formula>AND($I56&lt;&gt;"",$AT56="")</formula>
    </cfRule>
  </conditionalFormatting>
  <conditionalFormatting sqref="AT61">
    <cfRule type="expression" dxfId="1993" priority="9">
      <formula>AND($I61&lt;&gt;"",$AT61="")</formula>
    </cfRule>
  </conditionalFormatting>
  <conditionalFormatting sqref="AT66">
    <cfRule type="expression" dxfId="1992" priority="8">
      <formula>AND($I66&lt;&gt;"",$AT66="")</formula>
    </cfRule>
  </conditionalFormatting>
  <conditionalFormatting sqref="AT71">
    <cfRule type="expression" dxfId="1991" priority="7">
      <formula>AND($I71&lt;&gt;"",$AT71="")</formula>
    </cfRule>
  </conditionalFormatting>
  <conditionalFormatting sqref="AT76">
    <cfRule type="expression" dxfId="1990" priority="6">
      <formula>AND($I76&lt;&gt;"",$AT76="")</formula>
    </cfRule>
  </conditionalFormatting>
  <conditionalFormatting sqref="AT81">
    <cfRule type="expression" dxfId="1989" priority="5">
      <formula>AND($I81&lt;&gt;"",$AT81="")</formula>
    </cfRule>
  </conditionalFormatting>
  <conditionalFormatting sqref="AT86">
    <cfRule type="expression" dxfId="1988" priority="4">
      <formula>AND($I86&lt;&gt;"",$AT86="")</formula>
    </cfRule>
  </conditionalFormatting>
  <conditionalFormatting sqref="AT91">
    <cfRule type="expression" dxfId="1987" priority="3">
      <formula>AND($I91&lt;&gt;"",$AT91="")</formula>
    </cfRule>
  </conditionalFormatting>
  <conditionalFormatting sqref="AT96">
    <cfRule type="expression" dxfId="1986" priority="2">
      <formula>AND($I96&lt;&gt;"",$AT96="")</formula>
    </cfRule>
  </conditionalFormatting>
  <conditionalFormatting sqref="AT101">
    <cfRule type="expression" dxfId="198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BDD6D1D6-0E63-4782-8613-BB8BFE7D38B7}">
      <formula1>$BU$28</formula1>
    </dataValidation>
    <dataValidation type="list" allowBlank="1" showInputMessage="1" showErrorMessage="1" sqref="S13:U13 S15:U15 S17:U17 S19:U19 AY13:BA13 AY15:BA15 AY17:BA17 AY19:BA19" xr:uid="{0EFFADE9-D6E6-4514-AC4C-EB1AAA557FB4}">
      <formula1>"昭和,平成,令和"</formula1>
    </dataValidation>
    <dataValidation type="list" allowBlank="1" showInputMessage="1" showErrorMessage="1" sqref="CY7" xr:uid="{74B84B22-2F6E-43F8-9A5A-56EEBEA6C118}">
      <formula1>"男,女"</formula1>
    </dataValidation>
    <dataValidation type="list" allowBlank="1" showInputMessage="1" showErrorMessage="1" sqref="BU8 I33:O34 I38:O39 I43:O44 I48:O49 I53:O54 I58:O59 I63:O64 I83:O84 I103:O104 I98:O99 I93:O94 I88:O89 I78:O79 I68:O69 I73:O74" xr:uid="{17904186-B309-4318-9E7C-06CC185C0302}">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D3D4A6C6-2C56-4CC2-ABB6-064BC0EEF384}">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78960CA7-5A0F-4758-B499-5B11E27198BC}">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XCD2"/>
  <sheetViews>
    <sheetView workbookViewId="0">
      <selection activeCell="B10" sqref="B10"/>
    </sheetView>
  </sheetViews>
  <sheetFormatPr defaultRowHeight="18.75"/>
  <cols>
    <col min="1" max="1" width="18.875" customWidth="1"/>
    <col min="2" max="2" width="17.125" customWidth="1"/>
    <col min="3" max="3" width="16.75" customWidth="1"/>
    <col min="4" max="4" width="23.5" customWidth="1"/>
  </cols>
  <sheetData>
    <row r="1" spans="1:16306" ht="56.25">
      <c r="A1" s="8" t="s">
        <v>165</v>
      </c>
      <c r="B1" s="9" t="s">
        <v>166</v>
      </c>
      <c r="C1" s="10" t="s">
        <v>167</v>
      </c>
      <c r="D1" s="10" t="s">
        <v>168</v>
      </c>
      <c r="E1" s="9" t="s">
        <v>169</v>
      </c>
      <c r="F1" s="9" t="s">
        <v>170</v>
      </c>
      <c r="G1" s="9"/>
      <c r="H1" s="9" t="s">
        <v>171</v>
      </c>
      <c r="I1" s="228" t="s">
        <v>29</v>
      </c>
      <c r="J1" s="228"/>
      <c r="K1" s="9" t="s">
        <v>172</v>
      </c>
      <c r="L1" s="9" t="s">
        <v>173</v>
      </c>
      <c r="M1" s="9" t="s">
        <v>174</v>
      </c>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row>
    <row r="2" spans="1:16306">
      <c r="A2" s="12" t="str">
        <f>IF(①職員名簿!C4="","",①職員名簿!C4)</f>
        <v/>
      </c>
      <c r="B2" s="5"/>
      <c r="C2" s="14" t="e">
        <f>②第１号様式の１!AC7</f>
        <v>#N/A</v>
      </c>
      <c r="D2" s="14" t="e">
        <f>②第１号様式の１!AC9</f>
        <v>#N/A</v>
      </c>
      <c r="E2" s="13" t="e">
        <f>②第１号様式の１!AF6</f>
        <v>#N/A</v>
      </c>
      <c r="F2" s="13" t="str">
        <f>②第１号様式の１!T24</f>
        <v/>
      </c>
      <c r="G2" s="5"/>
      <c r="H2" s="13">
        <f>②第１号様式の１!E21</f>
        <v>2</v>
      </c>
      <c r="I2" s="13" t="str">
        <f>②第１号様式の１!Q21</f>
        <v>選択してください</v>
      </c>
      <c r="J2" s="13">
        <f>②第１号様式の１!T21</f>
        <v>6</v>
      </c>
      <c r="K2" s="5"/>
      <c r="L2" s="13" t="e">
        <f>②第１号様式の１!#REF!</f>
        <v>#REF!</v>
      </c>
      <c r="M2" s="13">
        <f>②第１号様式の１!AD21</f>
        <v>8</v>
      </c>
    </row>
  </sheetData>
  <sheetProtection algorithmName="SHA-512" hashValue="gZjWgMvSpkzxxUgiGgbSysqnTEwn+HDaD8A0WCXtX0kj9U61K1jpGjZvCG8ANT1fqF43HqOQ3lHDkuB7pEyFMw==" saltValue="WGndZmrX/I2eUz/w2+Qvww==" spinCount="100000" sheet="1" objects="1" scenarios="1"/>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58893-C0C8-4DAD-9270-3D0567F3943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984" priority="38">
      <formula>AND($I31&lt;&gt;"",$I33="")</formula>
    </cfRule>
  </conditionalFormatting>
  <conditionalFormatting sqref="I73">
    <cfRule type="expression" dxfId="1983" priority="15">
      <formula>AND($I71&lt;&gt;"",$I73="")</formula>
    </cfRule>
  </conditionalFormatting>
  <conditionalFormatting sqref="I78">
    <cfRule type="expression" dxfId="1982" priority="33">
      <formula>AND($I76&lt;&gt;"",$I78="")</formula>
    </cfRule>
  </conditionalFormatting>
  <conditionalFormatting sqref="I83">
    <cfRule type="expression" dxfId="1981" priority="18">
      <formula>AND($I81&lt;&gt;"",$I83="")</formula>
    </cfRule>
  </conditionalFormatting>
  <conditionalFormatting sqref="I88">
    <cfRule type="expression" dxfId="1980" priority="21">
      <formula>AND($I86&lt;&gt;"",$I88="")</formula>
    </cfRule>
  </conditionalFormatting>
  <conditionalFormatting sqref="I93">
    <cfRule type="expression" dxfId="1979" priority="24">
      <formula>AND($I91&lt;&gt;"",$I93="")</formula>
    </cfRule>
  </conditionalFormatting>
  <conditionalFormatting sqref="I98">
    <cfRule type="expression" dxfId="1978" priority="27">
      <formula>AND($I96&lt;&gt;"",$I98="")</formula>
    </cfRule>
  </conditionalFormatting>
  <conditionalFormatting sqref="I103">
    <cfRule type="expression" dxfId="1977" priority="30">
      <formula>AND($I101&lt;&gt;"",$I103="")</formula>
    </cfRule>
  </conditionalFormatting>
  <conditionalFormatting sqref="V33 V38 V43 V48 V53 V58 V63">
    <cfRule type="expression" dxfId="1976" priority="43">
      <formula>IF(AND($I36&lt;&gt;"",$AI38&lt;&gt;"",$V33&lt;=$AI38),TRUE,FALSE)</formula>
    </cfRule>
    <cfRule type="expression" dxfId="1975" priority="42">
      <formula>AND($I31&lt;&gt;"",$V33="")</formula>
    </cfRule>
  </conditionalFormatting>
  <conditionalFormatting sqref="V68">
    <cfRule type="expression" dxfId="1974" priority="45">
      <formula>IF(AND(#REF!&lt;&gt;"",#REF!&lt;&gt;"",$V68&lt;=#REF!),TRUE,FALSE)</formula>
    </cfRule>
    <cfRule type="expression" dxfId="1973" priority="44">
      <formula>AND($I66&lt;&gt;"",$V68="")</formula>
    </cfRule>
  </conditionalFormatting>
  <conditionalFormatting sqref="V73 V78 V83">
    <cfRule type="expression" dxfId="1972" priority="47">
      <formula>IF(AND(#REF!&lt;&gt;"",#REF!&lt;&gt;"",$V73&lt;=#REF!),TRUE,FALSE)</formula>
    </cfRule>
    <cfRule type="expression" dxfId="1971" priority="46">
      <formula>AND($I71&lt;&gt;"",$V73="")</formula>
    </cfRule>
  </conditionalFormatting>
  <conditionalFormatting sqref="V88">
    <cfRule type="expression" dxfId="1970" priority="55">
      <formula>IF(AND(#REF!&lt;&gt;"",#REF!&lt;&gt;"",$V88&lt;=#REF!),TRUE,FALSE)</formula>
    </cfRule>
    <cfRule type="expression" dxfId="1969" priority="54">
      <formula>AND($I86&lt;&gt;"",$V88="")</formula>
    </cfRule>
  </conditionalFormatting>
  <conditionalFormatting sqref="V93">
    <cfRule type="expression" dxfId="1968" priority="52">
      <formula>AND($I91&lt;&gt;"",$V93="")</formula>
    </cfRule>
    <cfRule type="expression" dxfId="1967" priority="53">
      <formula>IF(AND(#REF!&lt;&gt;"",#REF!&lt;&gt;"",$V93&lt;=#REF!),TRUE,FALSE)</formula>
    </cfRule>
  </conditionalFormatting>
  <conditionalFormatting sqref="V98">
    <cfRule type="expression" dxfId="1966" priority="50">
      <formula>AND($I96&lt;&gt;"",$V98="")</formula>
    </cfRule>
    <cfRule type="expression" dxfId="1965" priority="51">
      <formula>IF(AND(#REF!&lt;&gt;"",#REF!&lt;&gt;"",$V98&lt;=#REF!),TRUE,FALSE)</formula>
    </cfRule>
  </conditionalFormatting>
  <conditionalFormatting sqref="V103">
    <cfRule type="expression" dxfId="1964" priority="48">
      <formula>AND($I101&lt;&gt;"",$V103="")</formula>
    </cfRule>
    <cfRule type="expression" dxfId="1963" priority="49">
      <formula>IF(AND(#REF!&lt;&gt;"",#REF!&lt;&gt;"",$V103&lt;=#REF!),TRUE,FALSE)</formula>
    </cfRule>
  </conditionalFormatting>
  <conditionalFormatting sqref="AI33">
    <cfRule type="expression" dxfId="1962" priority="36">
      <formula>AND($I$31&lt;&gt;"",$AI$33="")</formula>
    </cfRule>
  </conditionalFormatting>
  <conditionalFormatting sqref="AI38 AI43 AI48 AI53 AI58 AI63 AI68">
    <cfRule type="expression" dxfId="1961" priority="41">
      <formula>IF(AND($I36&lt;&gt;"",AI38&lt;&gt;"",$V33&lt;=$AI38),TRUE,FALSE)</formula>
    </cfRule>
    <cfRule type="expression" dxfId="1960" priority="40">
      <formula>AND($I36&lt;&gt;"",$AI38="")</formula>
    </cfRule>
  </conditionalFormatting>
  <conditionalFormatting sqref="AI73">
    <cfRule type="expression" dxfId="1959" priority="16">
      <formula>AND($I71&lt;&gt;"",$AI73="")</formula>
    </cfRule>
    <cfRule type="expression" dxfId="1958" priority="17">
      <formula>IF(AND($I71&lt;&gt;"",AI73&lt;&gt;"",$V63&lt;=$AI73),TRUE,FALSE)</formula>
    </cfRule>
  </conditionalFormatting>
  <conditionalFormatting sqref="AI78">
    <cfRule type="expression" dxfId="1957" priority="35">
      <formula>IF(AND($I76&lt;&gt;"",AI78&lt;&gt;"",$V68&lt;=$AI78),TRUE,FALSE)</formula>
    </cfRule>
    <cfRule type="expression" dxfId="1956" priority="34">
      <formula>AND($I76&lt;&gt;"",$AI78="")</formula>
    </cfRule>
  </conditionalFormatting>
  <conditionalFormatting sqref="AI83">
    <cfRule type="expression" dxfId="1955" priority="19">
      <formula>AND($I81&lt;&gt;"",$AI83="")</formula>
    </cfRule>
    <cfRule type="expression" dxfId="1954" priority="20">
      <formula>IF(AND($I81&lt;&gt;"",AI83&lt;&gt;"",$V78&lt;=$AI83),TRUE,FALSE)</formula>
    </cfRule>
  </conditionalFormatting>
  <conditionalFormatting sqref="AI88">
    <cfRule type="expression" dxfId="1953" priority="22">
      <formula>AND($I86&lt;&gt;"",$AI88="")</formula>
    </cfRule>
    <cfRule type="expression" dxfId="1952" priority="23">
      <formula>IF(AND($I86&lt;&gt;"",AI88&lt;&gt;"",$V78&lt;=$AI88),TRUE,FALSE)</formula>
    </cfRule>
  </conditionalFormatting>
  <conditionalFormatting sqref="AI93">
    <cfRule type="expression" dxfId="1951" priority="26">
      <formula>IF(AND($I91&lt;&gt;"",AI93&lt;&gt;"",$V78&lt;=$AI93),TRUE,FALSE)</formula>
    </cfRule>
    <cfRule type="expression" dxfId="1950" priority="25">
      <formula>AND($I91&lt;&gt;"",$AI93="")</formula>
    </cfRule>
  </conditionalFormatting>
  <conditionalFormatting sqref="AI98">
    <cfRule type="expression" dxfId="1949" priority="28">
      <formula>AND($I96&lt;&gt;"",$AI98="")</formula>
    </cfRule>
    <cfRule type="expression" dxfId="1948" priority="29">
      <formula>IF(AND($I96&lt;&gt;"",AI98&lt;&gt;"",$V78&lt;=$AI98),TRUE,FALSE)</formula>
    </cfRule>
  </conditionalFormatting>
  <conditionalFormatting sqref="AI103">
    <cfRule type="expression" dxfId="1947" priority="31">
      <formula>AND($I101&lt;&gt;"",$AI103="")</formula>
    </cfRule>
    <cfRule type="expression" dxfId="1946" priority="32">
      <formula>IF(AND($I101&lt;&gt;"",AI103&lt;&gt;"",$V78&lt;=$AI103),TRUE,FALSE)</formula>
    </cfRule>
  </conditionalFormatting>
  <conditionalFormatting sqref="AT31">
    <cfRule type="expression" dxfId="1944" priority="37">
      <formula>AND($I31&lt;&gt;"",$AT31="")</formula>
    </cfRule>
  </conditionalFormatting>
  <conditionalFormatting sqref="AT36">
    <cfRule type="expression" dxfId="1943" priority="14">
      <formula>AND($I36&lt;&gt;"",$AT36="")</formula>
    </cfRule>
  </conditionalFormatting>
  <conditionalFormatting sqref="AT41">
    <cfRule type="expression" dxfId="1942" priority="13">
      <formula>AND($I41&lt;&gt;"",$AT41="")</formula>
    </cfRule>
  </conditionalFormatting>
  <conditionalFormatting sqref="AT46">
    <cfRule type="expression" dxfId="1941" priority="12">
      <formula>AND($I46&lt;&gt;"",$AT46="")</formula>
    </cfRule>
  </conditionalFormatting>
  <conditionalFormatting sqref="AT51">
    <cfRule type="expression" dxfId="1940" priority="11">
      <formula>AND($I51&lt;&gt;"",$AT51="")</formula>
    </cfRule>
  </conditionalFormatting>
  <conditionalFormatting sqref="AT56">
    <cfRule type="expression" dxfId="1939" priority="10">
      <formula>AND($I56&lt;&gt;"",$AT56="")</formula>
    </cfRule>
  </conditionalFormatting>
  <conditionalFormatting sqref="AT61">
    <cfRule type="expression" dxfId="1938" priority="9">
      <formula>AND($I61&lt;&gt;"",$AT61="")</formula>
    </cfRule>
  </conditionalFormatting>
  <conditionalFormatting sqref="AT66">
    <cfRule type="expression" dxfId="1937" priority="8">
      <formula>AND($I66&lt;&gt;"",$AT66="")</formula>
    </cfRule>
  </conditionalFormatting>
  <conditionalFormatting sqref="AT71">
    <cfRule type="expression" dxfId="1936" priority="7">
      <formula>AND($I71&lt;&gt;"",$AT71="")</formula>
    </cfRule>
  </conditionalFormatting>
  <conditionalFormatting sqref="AT76">
    <cfRule type="expression" dxfId="1935" priority="6">
      <formula>AND($I76&lt;&gt;"",$AT76="")</formula>
    </cfRule>
  </conditionalFormatting>
  <conditionalFormatting sqref="AT81">
    <cfRule type="expression" dxfId="1934" priority="5">
      <formula>AND($I81&lt;&gt;"",$AT81="")</formula>
    </cfRule>
  </conditionalFormatting>
  <conditionalFormatting sqref="AT86">
    <cfRule type="expression" dxfId="1933" priority="4">
      <formula>AND($I86&lt;&gt;"",$AT86="")</formula>
    </cfRule>
  </conditionalFormatting>
  <conditionalFormatting sqref="AT91">
    <cfRule type="expression" dxfId="1932" priority="3">
      <formula>AND($I91&lt;&gt;"",$AT91="")</formula>
    </cfRule>
  </conditionalFormatting>
  <conditionalFormatting sqref="AT96">
    <cfRule type="expression" dxfId="1931" priority="2">
      <formula>AND($I96&lt;&gt;"",$AT96="")</formula>
    </cfRule>
  </conditionalFormatting>
  <conditionalFormatting sqref="AT101">
    <cfRule type="expression" dxfId="193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B51FA3E1-D2F3-4726-B500-9F956FD063D9}">
      <formula1>$BU$28</formula1>
    </dataValidation>
    <dataValidation type="list" allowBlank="1" showInputMessage="1" showErrorMessage="1" sqref="S13:U13 S15:U15 S17:U17 S19:U19 AY13:BA13 AY15:BA15 AY17:BA17 AY19:BA19" xr:uid="{316E4A74-8B6D-4596-A714-9C48EFAEEA4B}">
      <formula1>"昭和,平成,令和"</formula1>
    </dataValidation>
    <dataValidation type="list" allowBlank="1" showInputMessage="1" showErrorMessage="1" sqref="CY7" xr:uid="{A65155A9-2E23-4DF3-935B-CA1180A05C96}">
      <formula1>"男,女"</formula1>
    </dataValidation>
    <dataValidation type="list" allowBlank="1" showInputMessage="1" showErrorMessage="1" sqref="BU8 I33:O34 I38:O39 I43:O44 I48:O49 I53:O54 I58:O59 I63:O64 I83:O84 I103:O104 I98:O99 I93:O94 I88:O89 I78:O79 I68:O69 I73:O74" xr:uid="{0A472FDC-F798-44A2-ACE4-5DEEF880E63E}">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A035A594-C96A-4FD6-9385-B18D7577CEB2}">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764B47C9-B1D1-4F19-95F7-877D3E29FA1D}">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C92FA-7ECC-437B-8C4D-7A3767FFCC96}">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929" priority="38">
      <formula>AND($I31&lt;&gt;"",$I33="")</formula>
    </cfRule>
  </conditionalFormatting>
  <conditionalFormatting sqref="I73">
    <cfRule type="expression" dxfId="1928" priority="15">
      <formula>AND($I71&lt;&gt;"",$I73="")</formula>
    </cfRule>
  </conditionalFormatting>
  <conditionalFormatting sqref="I78">
    <cfRule type="expression" dxfId="1927" priority="33">
      <formula>AND($I76&lt;&gt;"",$I78="")</formula>
    </cfRule>
  </conditionalFormatting>
  <conditionalFormatting sqref="I83">
    <cfRule type="expression" dxfId="1926" priority="18">
      <formula>AND($I81&lt;&gt;"",$I83="")</formula>
    </cfRule>
  </conditionalFormatting>
  <conditionalFormatting sqref="I88">
    <cfRule type="expression" dxfId="1925" priority="21">
      <formula>AND($I86&lt;&gt;"",$I88="")</formula>
    </cfRule>
  </conditionalFormatting>
  <conditionalFormatting sqref="I93">
    <cfRule type="expression" dxfId="1924" priority="24">
      <formula>AND($I91&lt;&gt;"",$I93="")</formula>
    </cfRule>
  </conditionalFormatting>
  <conditionalFormatting sqref="I98">
    <cfRule type="expression" dxfId="1923" priority="27">
      <formula>AND($I96&lt;&gt;"",$I98="")</formula>
    </cfRule>
  </conditionalFormatting>
  <conditionalFormatting sqref="I103">
    <cfRule type="expression" dxfId="1922" priority="30">
      <formula>AND($I101&lt;&gt;"",$I103="")</formula>
    </cfRule>
  </conditionalFormatting>
  <conditionalFormatting sqref="V33 V38 V43 V48 V53 V58 V63">
    <cfRule type="expression" dxfId="1921" priority="43">
      <formula>IF(AND($I36&lt;&gt;"",$AI38&lt;&gt;"",$V33&lt;=$AI38),TRUE,FALSE)</formula>
    </cfRule>
    <cfRule type="expression" dxfId="1920" priority="42">
      <formula>AND($I31&lt;&gt;"",$V33="")</formula>
    </cfRule>
  </conditionalFormatting>
  <conditionalFormatting sqref="V68">
    <cfRule type="expression" dxfId="1919" priority="45">
      <formula>IF(AND(#REF!&lt;&gt;"",#REF!&lt;&gt;"",$V68&lt;=#REF!),TRUE,FALSE)</formula>
    </cfRule>
    <cfRule type="expression" dxfId="1918" priority="44">
      <formula>AND($I66&lt;&gt;"",$V68="")</formula>
    </cfRule>
  </conditionalFormatting>
  <conditionalFormatting sqref="V73 V78 V83">
    <cfRule type="expression" dxfId="1917" priority="47">
      <formula>IF(AND(#REF!&lt;&gt;"",#REF!&lt;&gt;"",$V73&lt;=#REF!),TRUE,FALSE)</formula>
    </cfRule>
    <cfRule type="expression" dxfId="1916" priority="46">
      <formula>AND($I71&lt;&gt;"",$V73="")</formula>
    </cfRule>
  </conditionalFormatting>
  <conditionalFormatting sqref="V88">
    <cfRule type="expression" dxfId="1915" priority="55">
      <formula>IF(AND(#REF!&lt;&gt;"",#REF!&lt;&gt;"",$V88&lt;=#REF!),TRUE,FALSE)</formula>
    </cfRule>
    <cfRule type="expression" dxfId="1914" priority="54">
      <formula>AND($I86&lt;&gt;"",$V88="")</formula>
    </cfRule>
  </conditionalFormatting>
  <conditionalFormatting sqref="V93">
    <cfRule type="expression" dxfId="1913" priority="52">
      <formula>AND($I91&lt;&gt;"",$V93="")</formula>
    </cfRule>
    <cfRule type="expression" dxfId="1912" priority="53">
      <formula>IF(AND(#REF!&lt;&gt;"",#REF!&lt;&gt;"",$V93&lt;=#REF!),TRUE,FALSE)</formula>
    </cfRule>
  </conditionalFormatting>
  <conditionalFormatting sqref="V98">
    <cfRule type="expression" dxfId="1911" priority="50">
      <formula>AND($I96&lt;&gt;"",$V98="")</formula>
    </cfRule>
    <cfRule type="expression" dxfId="1910" priority="51">
      <formula>IF(AND(#REF!&lt;&gt;"",#REF!&lt;&gt;"",$V98&lt;=#REF!),TRUE,FALSE)</formula>
    </cfRule>
  </conditionalFormatting>
  <conditionalFormatting sqref="V103">
    <cfRule type="expression" dxfId="1909" priority="48">
      <formula>AND($I101&lt;&gt;"",$V103="")</formula>
    </cfRule>
    <cfRule type="expression" dxfId="1908" priority="49">
      <formula>IF(AND(#REF!&lt;&gt;"",#REF!&lt;&gt;"",$V103&lt;=#REF!),TRUE,FALSE)</formula>
    </cfRule>
  </conditionalFormatting>
  <conditionalFormatting sqref="AI33">
    <cfRule type="expression" dxfId="1907" priority="36">
      <formula>AND($I$31&lt;&gt;"",$AI$33="")</formula>
    </cfRule>
  </conditionalFormatting>
  <conditionalFormatting sqref="AI38 AI43 AI48 AI53 AI58 AI63 AI68">
    <cfRule type="expression" dxfId="1906" priority="41">
      <formula>IF(AND($I36&lt;&gt;"",AI38&lt;&gt;"",$V33&lt;=$AI38),TRUE,FALSE)</formula>
    </cfRule>
    <cfRule type="expression" dxfId="1905" priority="40">
      <formula>AND($I36&lt;&gt;"",$AI38="")</formula>
    </cfRule>
  </conditionalFormatting>
  <conditionalFormatting sqref="AI73">
    <cfRule type="expression" dxfId="1904" priority="16">
      <formula>AND($I71&lt;&gt;"",$AI73="")</formula>
    </cfRule>
    <cfRule type="expression" dxfId="1903" priority="17">
      <formula>IF(AND($I71&lt;&gt;"",AI73&lt;&gt;"",$V63&lt;=$AI73),TRUE,FALSE)</formula>
    </cfRule>
  </conditionalFormatting>
  <conditionalFormatting sqref="AI78">
    <cfRule type="expression" dxfId="1902" priority="35">
      <formula>IF(AND($I76&lt;&gt;"",AI78&lt;&gt;"",$V68&lt;=$AI78),TRUE,FALSE)</formula>
    </cfRule>
    <cfRule type="expression" dxfId="1901" priority="34">
      <formula>AND($I76&lt;&gt;"",$AI78="")</formula>
    </cfRule>
  </conditionalFormatting>
  <conditionalFormatting sqref="AI83">
    <cfRule type="expression" dxfId="1900" priority="19">
      <formula>AND($I81&lt;&gt;"",$AI83="")</formula>
    </cfRule>
    <cfRule type="expression" dxfId="1899" priority="20">
      <formula>IF(AND($I81&lt;&gt;"",AI83&lt;&gt;"",$V78&lt;=$AI83),TRUE,FALSE)</formula>
    </cfRule>
  </conditionalFormatting>
  <conditionalFormatting sqref="AI88">
    <cfRule type="expression" dxfId="1898" priority="22">
      <formula>AND($I86&lt;&gt;"",$AI88="")</formula>
    </cfRule>
    <cfRule type="expression" dxfId="1897" priority="23">
      <formula>IF(AND($I86&lt;&gt;"",AI88&lt;&gt;"",$V78&lt;=$AI88),TRUE,FALSE)</formula>
    </cfRule>
  </conditionalFormatting>
  <conditionalFormatting sqref="AI93">
    <cfRule type="expression" dxfId="1896" priority="26">
      <formula>IF(AND($I91&lt;&gt;"",AI93&lt;&gt;"",$V78&lt;=$AI93),TRUE,FALSE)</formula>
    </cfRule>
    <cfRule type="expression" dxfId="1895" priority="25">
      <formula>AND($I91&lt;&gt;"",$AI93="")</formula>
    </cfRule>
  </conditionalFormatting>
  <conditionalFormatting sqref="AI98">
    <cfRule type="expression" dxfId="1894" priority="28">
      <formula>AND($I96&lt;&gt;"",$AI98="")</formula>
    </cfRule>
    <cfRule type="expression" dxfId="1893" priority="29">
      <formula>IF(AND($I96&lt;&gt;"",AI98&lt;&gt;"",$V78&lt;=$AI98),TRUE,FALSE)</formula>
    </cfRule>
  </conditionalFormatting>
  <conditionalFormatting sqref="AI103">
    <cfRule type="expression" dxfId="1892" priority="31">
      <formula>AND($I101&lt;&gt;"",$AI103="")</formula>
    </cfRule>
    <cfRule type="expression" dxfId="1891" priority="32">
      <formula>IF(AND($I101&lt;&gt;"",AI103&lt;&gt;"",$V78&lt;=$AI103),TRUE,FALSE)</formula>
    </cfRule>
  </conditionalFormatting>
  <conditionalFormatting sqref="AT31">
    <cfRule type="expression" dxfId="1889" priority="37">
      <formula>AND($I31&lt;&gt;"",$AT31="")</formula>
    </cfRule>
  </conditionalFormatting>
  <conditionalFormatting sqref="AT36">
    <cfRule type="expression" dxfId="1888" priority="14">
      <formula>AND($I36&lt;&gt;"",$AT36="")</formula>
    </cfRule>
  </conditionalFormatting>
  <conditionalFormatting sqref="AT41">
    <cfRule type="expression" dxfId="1887" priority="13">
      <formula>AND($I41&lt;&gt;"",$AT41="")</formula>
    </cfRule>
  </conditionalFormatting>
  <conditionalFormatting sqref="AT46">
    <cfRule type="expression" dxfId="1886" priority="12">
      <formula>AND($I46&lt;&gt;"",$AT46="")</formula>
    </cfRule>
  </conditionalFormatting>
  <conditionalFormatting sqref="AT51">
    <cfRule type="expression" dxfId="1885" priority="11">
      <formula>AND($I51&lt;&gt;"",$AT51="")</formula>
    </cfRule>
  </conditionalFormatting>
  <conditionalFormatting sqref="AT56">
    <cfRule type="expression" dxfId="1884" priority="10">
      <formula>AND($I56&lt;&gt;"",$AT56="")</formula>
    </cfRule>
  </conditionalFormatting>
  <conditionalFormatting sqref="AT61">
    <cfRule type="expression" dxfId="1883" priority="9">
      <formula>AND($I61&lt;&gt;"",$AT61="")</formula>
    </cfRule>
  </conditionalFormatting>
  <conditionalFormatting sqref="AT66">
    <cfRule type="expression" dxfId="1882" priority="8">
      <formula>AND($I66&lt;&gt;"",$AT66="")</formula>
    </cfRule>
  </conditionalFormatting>
  <conditionalFormatting sqref="AT71">
    <cfRule type="expression" dxfId="1881" priority="7">
      <formula>AND($I71&lt;&gt;"",$AT71="")</formula>
    </cfRule>
  </conditionalFormatting>
  <conditionalFormatting sqref="AT76">
    <cfRule type="expression" dxfId="1880" priority="6">
      <formula>AND($I76&lt;&gt;"",$AT76="")</formula>
    </cfRule>
  </conditionalFormatting>
  <conditionalFormatting sqref="AT81">
    <cfRule type="expression" dxfId="1879" priority="5">
      <formula>AND($I81&lt;&gt;"",$AT81="")</formula>
    </cfRule>
  </conditionalFormatting>
  <conditionalFormatting sqref="AT86">
    <cfRule type="expression" dxfId="1878" priority="4">
      <formula>AND($I86&lt;&gt;"",$AT86="")</formula>
    </cfRule>
  </conditionalFormatting>
  <conditionalFormatting sqref="AT91">
    <cfRule type="expression" dxfId="1877" priority="3">
      <formula>AND($I91&lt;&gt;"",$AT91="")</formula>
    </cfRule>
  </conditionalFormatting>
  <conditionalFormatting sqref="AT96">
    <cfRule type="expression" dxfId="1876" priority="2">
      <formula>AND($I96&lt;&gt;"",$AT96="")</formula>
    </cfRule>
  </conditionalFormatting>
  <conditionalFormatting sqref="AT101">
    <cfRule type="expression" dxfId="1875" priority="1">
      <formula>AND($I101&lt;&gt;"",$AT101="")</formula>
    </cfRule>
  </conditionalFormatting>
  <dataValidations count="5">
    <dataValidation type="list" allowBlank="1" showInputMessage="1" showErrorMessage="1" sqref="AK8:AO8" xr:uid="{36B60ABD-7C38-4D8D-8C7B-2BD309221B7C}">
      <formula1>"平成,昭和"</formula1>
    </dataValidation>
    <dataValidation type="list" allowBlank="1" showInputMessage="1" showErrorMessage="1" sqref="BU8 I33:O34 I38:O39 I43:O44 I48:O49 I53:O54 I58:O59 I63:O64 I83:O84 I103:O104 I98:O99 I93:O94 I88:O89 I78:O79 I68:O69 I73:O74" xr:uid="{1F540D20-EC5B-4100-9DD9-9ADBEA6BB02E}">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937FE002-3CBF-4084-99C6-E1BA62CA1D29}">
      <formula1>"男,女"</formula1>
    </dataValidation>
    <dataValidation type="list" allowBlank="1" showInputMessage="1" showErrorMessage="1" sqref="S13:U13 S15:U15 S17:U17 S19:U19 AY13:BA13 AY15:BA15 AY17:BA17 AY19:BA19" xr:uid="{E85EA811-087D-4ABA-B569-FE2747DBF587}">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533D9BF-A1DC-41CB-9DA2-CED3A57FCE7D}">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E9D0B430-6758-4A7C-8447-F5C4997CEC33}">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060-0D68-45CF-8F41-C2D22DA7C521}">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874" priority="38">
      <formula>AND($I31&lt;&gt;"",$I33="")</formula>
    </cfRule>
  </conditionalFormatting>
  <conditionalFormatting sqref="I73">
    <cfRule type="expression" dxfId="1873" priority="15">
      <formula>AND($I71&lt;&gt;"",$I73="")</formula>
    </cfRule>
  </conditionalFormatting>
  <conditionalFormatting sqref="I78">
    <cfRule type="expression" dxfId="1872" priority="33">
      <formula>AND($I76&lt;&gt;"",$I78="")</formula>
    </cfRule>
  </conditionalFormatting>
  <conditionalFormatting sqref="I83">
    <cfRule type="expression" dxfId="1871" priority="18">
      <formula>AND($I81&lt;&gt;"",$I83="")</formula>
    </cfRule>
  </conditionalFormatting>
  <conditionalFormatting sqref="I88">
    <cfRule type="expression" dxfId="1870" priority="21">
      <formula>AND($I86&lt;&gt;"",$I88="")</formula>
    </cfRule>
  </conditionalFormatting>
  <conditionalFormatting sqref="I93">
    <cfRule type="expression" dxfId="1869" priority="24">
      <formula>AND($I91&lt;&gt;"",$I93="")</formula>
    </cfRule>
  </conditionalFormatting>
  <conditionalFormatting sqref="I98">
    <cfRule type="expression" dxfId="1868" priority="27">
      <formula>AND($I96&lt;&gt;"",$I98="")</formula>
    </cfRule>
  </conditionalFormatting>
  <conditionalFormatting sqref="I103">
    <cfRule type="expression" dxfId="1867" priority="30">
      <formula>AND($I101&lt;&gt;"",$I103="")</formula>
    </cfRule>
  </conditionalFormatting>
  <conditionalFormatting sqref="V33 V38 V43 V48 V53 V58 V63">
    <cfRule type="expression" dxfId="1866" priority="43">
      <formula>IF(AND($I36&lt;&gt;"",$AI38&lt;&gt;"",$V33&lt;=$AI38),TRUE,FALSE)</formula>
    </cfRule>
    <cfRule type="expression" dxfId="1865" priority="42">
      <formula>AND($I31&lt;&gt;"",$V33="")</formula>
    </cfRule>
  </conditionalFormatting>
  <conditionalFormatting sqref="V68">
    <cfRule type="expression" dxfId="1864" priority="45">
      <formula>IF(AND(#REF!&lt;&gt;"",#REF!&lt;&gt;"",$V68&lt;=#REF!),TRUE,FALSE)</formula>
    </cfRule>
    <cfRule type="expression" dxfId="1863" priority="44">
      <formula>AND($I66&lt;&gt;"",$V68="")</formula>
    </cfRule>
  </conditionalFormatting>
  <conditionalFormatting sqref="V73 V78 V83">
    <cfRule type="expression" dxfId="1862" priority="47">
      <formula>IF(AND(#REF!&lt;&gt;"",#REF!&lt;&gt;"",$V73&lt;=#REF!),TRUE,FALSE)</formula>
    </cfRule>
    <cfRule type="expression" dxfId="1861" priority="46">
      <formula>AND($I71&lt;&gt;"",$V73="")</formula>
    </cfRule>
  </conditionalFormatting>
  <conditionalFormatting sqref="V88">
    <cfRule type="expression" dxfId="1860" priority="55">
      <formula>IF(AND(#REF!&lt;&gt;"",#REF!&lt;&gt;"",$V88&lt;=#REF!),TRUE,FALSE)</formula>
    </cfRule>
    <cfRule type="expression" dxfId="1859" priority="54">
      <formula>AND($I86&lt;&gt;"",$V88="")</formula>
    </cfRule>
  </conditionalFormatting>
  <conditionalFormatting sqref="V93">
    <cfRule type="expression" dxfId="1858" priority="52">
      <formula>AND($I91&lt;&gt;"",$V93="")</formula>
    </cfRule>
    <cfRule type="expression" dxfId="1857" priority="53">
      <formula>IF(AND(#REF!&lt;&gt;"",#REF!&lt;&gt;"",$V93&lt;=#REF!),TRUE,FALSE)</formula>
    </cfRule>
  </conditionalFormatting>
  <conditionalFormatting sqref="V98">
    <cfRule type="expression" dxfId="1856" priority="50">
      <formula>AND($I96&lt;&gt;"",$V98="")</formula>
    </cfRule>
    <cfRule type="expression" dxfId="1855" priority="51">
      <formula>IF(AND(#REF!&lt;&gt;"",#REF!&lt;&gt;"",$V98&lt;=#REF!),TRUE,FALSE)</formula>
    </cfRule>
  </conditionalFormatting>
  <conditionalFormatting sqref="V103">
    <cfRule type="expression" dxfId="1854" priority="48">
      <formula>AND($I101&lt;&gt;"",$V103="")</formula>
    </cfRule>
    <cfRule type="expression" dxfId="1853" priority="49">
      <formula>IF(AND(#REF!&lt;&gt;"",#REF!&lt;&gt;"",$V103&lt;=#REF!),TRUE,FALSE)</formula>
    </cfRule>
  </conditionalFormatting>
  <conditionalFormatting sqref="AI33">
    <cfRule type="expression" dxfId="1852" priority="36">
      <formula>AND($I$31&lt;&gt;"",$AI$33="")</formula>
    </cfRule>
  </conditionalFormatting>
  <conditionalFormatting sqref="AI38 AI43 AI48 AI53 AI58 AI63 AI68">
    <cfRule type="expression" dxfId="1851" priority="41">
      <formula>IF(AND($I36&lt;&gt;"",AI38&lt;&gt;"",$V33&lt;=$AI38),TRUE,FALSE)</formula>
    </cfRule>
    <cfRule type="expression" dxfId="1850" priority="40">
      <formula>AND($I36&lt;&gt;"",$AI38="")</formula>
    </cfRule>
  </conditionalFormatting>
  <conditionalFormatting sqref="AI73">
    <cfRule type="expression" dxfId="1849" priority="16">
      <formula>AND($I71&lt;&gt;"",$AI73="")</formula>
    </cfRule>
    <cfRule type="expression" dxfId="1848" priority="17">
      <formula>IF(AND($I71&lt;&gt;"",AI73&lt;&gt;"",$V63&lt;=$AI73),TRUE,FALSE)</formula>
    </cfRule>
  </conditionalFormatting>
  <conditionalFormatting sqref="AI78">
    <cfRule type="expression" dxfId="1847" priority="35">
      <formula>IF(AND($I76&lt;&gt;"",AI78&lt;&gt;"",$V68&lt;=$AI78),TRUE,FALSE)</formula>
    </cfRule>
    <cfRule type="expression" dxfId="1846" priority="34">
      <formula>AND($I76&lt;&gt;"",$AI78="")</formula>
    </cfRule>
  </conditionalFormatting>
  <conditionalFormatting sqref="AI83">
    <cfRule type="expression" dxfId="1845" priority="19">
      <formula>AND($I81&lt;&gt;"",$AI83="")</formula>
    </cfRule>
    <cfRule type="expression" dxfId="1844" priority="20">
      <formula>IF(AND($I81&lt;&gt;"",AI83&lt;&gt;"",$V78&lt;=$AI83),TRUE,FALSE)</formula>
    </cfRule>
  </conditionalFormatting>
  <conditionalFormatting sqref="AI88">
    <cfRule type="expression" dxfId="1843" priority="22">
      <formula>AND($I86&lt;&gt;"",$AI88="")</formula>
    </cfRule>
    <cfRule type="expression" dxfId="1842" priority="23">
      <formula>IF(AND($I86&lt;&gt;"",AI88&lt;&gt;"",$V78&lt;=$AI88),TRUE,FALSE)</formula>
    </cfRule>
  </conditionalFormatting>
  <conditionalFormatting sqref="AI93">
    <cfRule type="expression" dxfId="1841" priority="26">
      <formula>IF(AND($I91&lt;&gt;"",AI93&lt;&gt;"",$V78&lt;=$AI93),TRUE,FALSE)</formula>
    </cfRule>
    <cfRule type="expression" dxfId="1840" priority="25">
      <formula>AND($I91&lt;&gt;"",$AI93="")</formula>
    </cfRule>
  </conditionalFormatting>
  <conditionalFormatting sqref="AI98">
    <cfRule type="expression" dxfId="1839" priority="28">
      <formula>AND($I96&lt;&gt;"",$AI98="")</formula>
    </cfRule>
    <cfRule type="expression" dxfId="1838" priority="29">
      <formula>IF(AND($I96&lt;&gt;"",AI98&lt;&gt;"",$V78&lt;=$AI98),TRUE,FALSE)</formula>
    </cfRule>
  </conditionalFormatting>
  <conditionalFormatting sqref="AI103">
    <cfRule type="expression" dxfId="1837" priority="31">
      <formula>AND($I101&lt;&gt;"",$AI103="")</formula>
    </cfRule>
    <cfRule type="expression" dxfId="1836" priority="32">
      <formula>IF(AND($I101&lt;&gt;"",AI103&lt;&gt;"",$V78&lt;=$AI103),TRUE,FALSE)</formula>
    </cfRule>
  </conditionalFormatting>
  <conditionalFormatting sqref="AT31">
    <cfRule type="expression" dxfId="1834" priority="37">
      <formula>AND($I31&lt;&gt;"",$AT31="")</formula>
    </cfRule>
  </conditionalFormatting>
  <conditionalFormatting sqref="AT36">
    <cfRule type="expression" dxfId="1833" priority="14">
      <formula>AND($I36&lt;&gt;"",$AT36="")</formula>
    </cfRule>
  </conditionalFormatting>
  <conditionalFormatting sqref="AT41">
    <cfRule type="expression" dxfId="1832" priority="13">
      <formula>AND($I41&lt;&gt;"",$AT41="")</formula>
    </cfRule>
  </conditionalFormatting>
  <conditionalFormatting sqref="AT46">
    <cfRule type="expression" dxfId="1831" priority="12">
      <formula>AND($I46&lt;&gt;"",$AT46="")</formula>
    </cfRule>
  </conditionalFormatting>
  <conditionalFormatting sqref="AT51">
    <cfRule type="expression" dxfId="1830" priority="11">
      <formula>AND($I51&lt;&gt;"",$AT51="")</formula>
    </cfRule>
  </conditionalFormatting>
  <conditionalFormatting sqref="AT56">
    <cfRule type="expression" dxfId="1829" priority="10">
      <formula>AND($I56&lt;&gt;"",$AT56="")</formula>
    </cfRule>
  </conditionalFormatting>
  <conditionalFormatting sqref="AT61">
    <cfRule type="expression" dxfId="1828" priority="9">
      <formula>AND($I61&lt;&gt;"",$AT61="")</formula>
    </cfRule>
  </conditionalFormatting>
  <conditionalFormatting sqref="AT66">
    <cfRule type="expression" dxfId="1827" priority="8">
      <formula>AND($I66&lt;&gt;"",$AT66="")</formula>
    </cfRule>
  </conditionalFormatting>
  <conditionalFormatting sqref="AT71">
    <cfRule type="expression" dxfId="1826" priority="7">
      <formula>AND($I71&lt;&gt;"",$AT71="")</formula>
    </cfRule>
  </conditionalFormatting>
  <conditionalFormatting sqref="AT76">
    <cfRule type="expression" dxfId="1825" priority="6">
      <formula>AND($I76&lt;&gt;"",$AT76="")</formula>
    </cfRule>
  </conditionalFormatting>
  <conditionalFormatting sqref="AT81">
    <cfRule type="expression" dxfId="1824" priority="5">
      <formula>AND($I81&lt;&gt;"",$AT81="")</formula>
    </cfRule>
  </conditionalFormatting>
  <conditionalFormatting sqref="AT86">
    <cfRule type="expression" dxfId="1823" priority="4">
      <formula>AND($I86&lt;&gt;"",$AT86="")</formula>
    </cfRule>
  </conditionalFormatting>
  <conditionalFormatting sqref="AT91">
    <cfRule type="expression" dxfId="1822" priority="3">
      <formula>AND($I91&lt;&gt;"",$AT91="")</formula>
    </cfRule>
  </conditionalFormatting>
  <conditionalFormatting sqref="AT96">
    <cfRule type="expression" dxfId="1821" priority="2">
      <formula>AND($I96&lt;&gt;"",$AT96="")</formula>
    </cfRule>
  </conditionalFormatting>
  <conditionalFormatting sqref="AT101">
    <cfRule type="expression" dxfId="1820" priority="1">
      <formula>AND($I101&lt;&gt;"",$AT101="")</formula>
    </cfRule>
  </conditionalFormatting>
  <dataValidations count="5">
    <dataValidation type="list" allowBlank="1" showInputMessage="1" showErrorMessage="1" sqref="AK8:AO8" xr:uid="{A4BCA619-7DDF-43CB-AD72-602B751B5543}">
      <formula1>"平成,昭和"</formula1>
    </dataValidation>
    <dataValidation type="list" allowBlank="1" showInputMessage="1" showErrorMessage="1" sqref="BU8 I33:O34 I38:O39 I43:O44 I48:O49 I53:O54 I58:O59 I63:O64 I83:O84 I103:O104 I98:O99 I93:O94 I88:O89 I78:O79 I68:O69 I73:O74" xr:uid="{D785D4E2-B80C-44EE-92DD-16321BBD1B8D}">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E8AC4473-6322-4848-AAEF-08AEA8D0509D}">
      <formula1>"男,女"</formula1>
    </dataValidation>
    <dataValidation type="list" allowBlank="1" showInputMessage="1" showErrorMessage="1" sqref="S13:U13 S15:U15 S17:U17 S19:U19 AY13:BA13 AY15:BA15 AY17:BA17 AY19:BA19" xr:uid="{C04FA632-77EA-4D93-BC64-644C6BCDA58F}">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B211EC0B-E4F2-4968-B58C-6DAE83432029}">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3C553779-951E-48D7-914E-49944A9350BE}">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4DEE-3116-4023-A6CC-8588249CE2E3}">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819" priority="38">
      <formula>AND($I31&lt;&gt;"",$I33="")</formula>
    </cfRule>
  </conditionalFormatting>
  <conditionalFormatting sqref="I73">
    <cfRule type="expression" dxfId="1818" priority="15">
      <formula>AND($I71&lt;&gt;"",$I73="")</formula>
    </cfRule>
  </conditionalFormatting>
  <conditionalFormatting sqref="I78">
    <cfRule type="expression" dxfId="1817" priority="33">
      <formula>AND($I76&lt;&gt;"",$I78="")</formula>
    </cfRule>
  </conditionalFormatting>
  <conditionalFormatting sqref="I83">
    <cfRule type="expression" dxfId="1816" priority="18">
      <formula>AND($I81&lt;&gt;"",$I83="")</formula>
    </cfRule>
  </conditionalFormatting>
  <conditionalFormatting sqref="I88">
    <cfRule type="expression" dxfId="1815" priority="21">
      <formula>AND($I86&lt;&gt;"",$I88="")</formula>
    </cfRule>
  </conditionalFormatting>
  <conditionalFormatting sqref="I93">
    <cfRule type="expression" dxfId="1814" priority="24">
      <formula>AND($I91&lt;&gt;"",$I93="")</formula>
    </cfRule>
  </conditionalFormatting>
  <conditionalFormatting sqref="I98">
    <cfRule type="expression" dxfId="1813" priority="27">
      <formula>AND($I96&lt;&gt;"",$I98="")</formula>
    </cfRule>
  </conditionalFormatting>
  <conditionalFormatting sqref="I103">
    <cfRule type="expression" dxfId="1812" priority="30">
      <formula>AND($I101&lt;&gt;"",$I103="")</formula>
    </cfRule>
  </conditionalFormatting>
  <conditionalFormatting sqref="V33 V38 V43 V48 V53 V58 V63">
    <cfRule type="expression" dxfId="1811" priority="43">
      <formula>IF(AND($I36&lt;&gt;"",$AI38&lt;&gt;"",$V33&lt;=$AI38),TRUE,FALSE)</formula>
    </cfRule>
    <cfRule type="expression" dxfId="1810" priority="42">
      <formula>AND($I31&lt;&gt;"",$V33="")</formula>
    </cfRule>
  </conditionalFormatting>
  <conditionalFormatting sqref="V68">
    <cfRule type="expression" dxfId="1809" priority="45">
      <formula>IF(AND(#REF!&lt;&gt;"",#REF!&lt;&gt;"",$V68&lt;=#REF!),TRUE,FALSE)</formula>
    </cfRule>
    <cfRule type="expression" dxfId="1808" priority="44">
      <formula>AND($I66&lt;&gt;"",$V68="")</formula>
    </cfRule>
  </conditionalFormatting>
  <conditionalFormatting sqref="V73 V78 V83">
    <cfRule type="expression" dxfId="1807" priority="47">
      <formula>IF(AND(#REF!&lt;&gt;"",#REF!&lt;&gt;"",$V73&lt;=#REF!),TRUE,FALSE)</formula>
    </cfRule>
    <cfRule type="expression" dxfId="1806" priority="46">
      <formula>AND($I71&lt;&gt;"",$V73="")</formula>
    </cfRule>
  </conditionalFormatting>
  <conditionalFormatting sqref="V88">
    <cfRule type="expression" dxfId="1805" priority="55">
      <formula>IF(AND(#REF!&lt;&gt;"",#REF!&lt;&gt;"",$V88&lt;=#REF!),TRUE,FALSE)</formula>
    </cfRule>
    <cfRule type="expression" dxfId="1804" priority="54">
      <formula>AND($I86&lt;&gt;"",$V88="")</formula>
    </cfRule>
  </conditionalFormatting>
  <conditionalFormatting sqref="V93">
    <cfRule type="expression" dxfId="1803" priority="52">
      <formula>AND($I91&lt;&gt;"",$V93="")</formula>
    </cfRule>
    <cfRule type="expression" dxfId="1802" priority="53">
      <formula>IF(AND(#REF!&lt;&gt;"",#REF!&lt;&gt;"",$V93&lt;=#REF!),TRUE,FALSE)</formula>
    </cfRule>
  </conditionalFormatting>
  <conditionalFormatting sqref="V98">
    <cfRule type="expression" dxfId="1801" priority="50">
      <formula>AND($I96&lt;&gt;"",$V98="")</formula>
    </cfRule>
    <cfRule type="expression" dxfId="1800" priority="51">
      <formula>IF(AND(#REF!&lt;&gt;"",#REF!&lt;&gt;"",$V98&lt;=#REF!),TRUE,FALSE)</formula>
    </cfRule>
  </conditionalFormatting>
  <conditionalFormatting sqref="V103">
    <cfRule type="expression" dxfId="1799" priority="48">
      <formula>AND($I101&lt;&gt;"",$V103="")</formula>
    </cfRule>
    <cfRule type="expression" dxfId="1798" priority="49">
      <formula>IF(AND(#REF!&lt;&gt;"",#REF!&lt;&gt;"",$V103&lt;=#REF!),TRUE,FALSE)</formula>
    </cfRule>
  </conditionalFormatting>
  <conditionalFormatting sqref="AI33">
    <cfRule type="expression" dxfId="1797" priority="36">
      <formula>AND($I$31&lt;&gt;"",$AI$33="")</formula>
    </cfRule>
  </conditionalFormatting>
  <conditionalFormatting sqref="AI38 AI43 AI48 AI53 AI58 AI63 AI68">
    <cfRule type="expression" dxfId="1796" priority="41">
      <formula>IF(AND($I36&lt;&gt;"",AI38&lt;&gt;"",$V33&lt;=$AI38),TRUE,FALSE)</formula>
    </cfRule>
    <cfRule type="expression" dxfId="1795" priority="40">
      <formula>AND($I36&lt;&gt;"",$AI38="")</formula>
    </cfRule>
  </conditionalFormatting>
  <conditionalFormatting sqref="AI73">
    <cfRule type="expression" dxfId="1794" priority="16">
      <formula>AND($I71&lt;&gt;"",$AI73="")</formula>
    </cfRule>
    <cfRule type="expression" dxfId="1793" priority="17">
      <formula>IF(AND($I71&lt;&gt;"",AI73&lt;&gt;"",$V63&lt;=$AI73),TRUE,FALSE)</formula>
    </cfRule>
  </conditionalFormatting>
  <conditionalFormatting sqref="AI78">
    <cfRule type="expression" dxfId="1792" priority="35">
      <formula>IF(AND($I76&lt;&gt;"",AI78&lt;&gt;"",$V68&lt;=$AI78),TRUE,FALSE)</formula>
    </cfRule>
    <cfRule type="expression" dxfId="1791" priority="34">
      <formula>AND($I76&lt;&gt;"",$AI78="")</formula>
    </cfRule>
  </conditionalFormatting>
  <conditionalFormatting sqref="AI83">
    <cfRule type="expression" dxfId="1790" priority="19">
      <formula>AND($I81&lt;&gt;"",$AI83="")</formula>
    </cfRule>
    <cfRule type="expression" dxfId="1789" priority="20">
      <formula>IF(AND($I81&lt;&gt;"",AI83&lt;&gt;"",$V78&lt;=$AI83),TRUE,FALSE)</formula>
    </cfRule>
  </conditionalFormatting>
  <conditionalFormatting sqref="AI88">
    <cfRule type="expression" dxfId="1788" priority="22">
      <formula>AND($I86&lt;&gt;"",$AI88="")</formula>
    </cfRule>
    <cfRule type="expression" dxfId="1787" priority="23">
      <formula>IF(AND($I86&lt;&gt;"",AI88&lt;&gt;"",$V78&lt;=$AI88),TRUE,FALSE)</formula>
    </cfRule>
  </conditionalFormatting>
  <conditionalFormatting sqref="AI93">
    <cfRule type="expression" dxfId="1786" priority="26">
      <formula>IF(AND($I91&lt;&gt;"",AI93&lt;&gt;"",$V78&lt;=$AI93),TRUE,FALSE)</formula>
    </cfRule>
    <cfRule type="expression" dxfId="1785" priority="25">
      <formula>AND($I91&lt;&gt;"",$AI93="")</formula>
    </cfRule>
  </conditionalFormatting>
  <conditionalFormatting sqref="AI98">
    <cfRule type="expression" dxfId="1784" priority="28">
      <formula>AND($I96&lt;&gt;"",$AI98="")</formula>
    </cfRule>
    <cfRule type="expression" dxfId="1783" priority="29">
      <formula>IF(AND($I96&lt;&gt;"",AI98&lt;&gt;"",$V78&lt;=$AI98),TRUE,FALSE)</formula>
    </cfRule>
  </conditionalFormatting>
  <conditionalFormatting sqref="AI103">
    <cfRule type="expression" dxfId="1782" priority="31">
      <formula>AND($I101&lt;&gt;"",$AI103="")</formula>
    </cfRule>
    <cfRule type="expression" dxfId="1781" priority="32">
      <formula>IF(AND($I101&lt;&gt;"",AI103&lt;&gt;"",$V78&lt;=$AI103),TRUE,FALSE)</formula>
    </cfRule>
  </conditionalFormatting>
  <conditionalFormatting sqref="AT31">
    <cfRule type="expression" dxfId="1779" priority="37">
      <formula>AND($I31&lt;&gt;"",$AT31="")</formula>
    </cfRule>
  </conditionalFormatting>
  <conditionalFormatting sqref="AT36">
    <cfRule type="expression" dxfId="1778" priority="14">
      <formula>AND($I36&lt;&gt;"",$AT36="")</formula>
    </cfRule>
  </conditionalFormatting>
  <conditionalFormatting sqref="AT41">
    <cfRule type="expression" dxfId="1777" priority="13">
      <formula>AND($I41&lt;&gt;"",$AT41="")</formula>
    </cfRule>
  </conditionalFormatting>
  <conditionalFormatting sqref="AT46">
    <cfRule type="expression" dxfId="1776" priority="12">
      <formula>AND($I46&lt;&gt;"",$AT46="")</formula>
    </cfRule>
  </conditionalFormatting>
  <conditionalFormatting sqref="AT51">
    <cfRule type="expression" dxfId="1775" priority="11">
      <formula>AND($I51&lt;&gt;"",$AT51="")</formula>
    </cfRule>
  </conditionalFormatting>
  <conditionalFormatting sqref="AT56">
    <cfRule type="expression" dxfId="1774" priority="10">
      <formula>AND($I56&lt;&gt;"",$AT56="")</formula>
    </cfRule>
  </conditionalFormatting>
  <conditionalFormatting sqref="AT61">
    <cfRule type="expression" dxfId="1773" priority="9">
      <formula>AND($I61&lt;&gt;"",$AT61="")</formula>
    </cfRule>
  </conditionalFormatting>
  <conditionalFormatting sqref="AT66">
    <cfRule type="expression" dxfId="1772" priority="8">
      <formula>AND($I66&lt;&gt;"",$AT66="")</formula>
    </cfRule>
  </conditionalFormatting>
  <conditionalFormatting sqref="AT71">
    <cfRule type="expression" dxfId="1771" priority="7">
      <formula>AND($I71&lt;&gt;"",$AT71="")</formula>
    </cfRule>
  </conditionalFormatting>
  <conditionalFormatting sqref="AT76">
    <cfRule type="expression" dxfId="1770" priority="6">
      <formula>AND($I76&lt;&gt;"",$AT76="")</formula>
    </cfRule>
  </conditionalFormatting>
  <conditionalFormatting sqref="AT81">
    <cfRule type="expression" dxfId="1769" priority="5">
      <formula>AND($I81&lt;&gt;"",$AT81="")</formula>
    </cfRule>
  </conditionalFormatting>
  <conditionalFormatting sqref="AT86">
    <cfRule type="expression" dxfId="1768" priority="4">
      <formula>AND($I86&lt;&gt;"",$AT86="")</formula>
    </cfRule>
  </conditionalFormatting>
  <conditionalFormatting sqref="AT91">
    <cfRule type="expression" dxfId="1767" priority="3">
      <formula>AND($I91&lt;&gt;"",$AT91="")</formula>
    </cfRule>
  </conditionalFormatting>
  <conditionalFormatting sqref="AT96">
    <cfRule type="expression" dxfId="1766" priority="2">
      <formula>AND($I96&lt;&gt;"",$AT96="")</formula>
    </cfRule>
  </conditionalFormatting>
  <conditionalFormatting sqref="AT101">
    <cfRule type="expression" dxfId="1765" priority="1">
      <formula>AND($I101&lt;&gt;"",$AT101="")</formula>
    </cfRule>
  </conditionalFormatting>
  <dataValidations count="5">
    <dataValidation type="list" allowBlank="1" showInputMessage="1" showErrorMessage="1" sqref="AK8:AO8" xr:uid="{99D78B83-F2B8-4415-94CF-2BCE202CD655}">
      <formula1>"平成,昭和"</formula1>
    </dataValidation>
    <dataValidation type="list" allowBlank="1" showInputMessage="1" showErrorMessage="1" sqref="BU8 I33:O34 I38:O39 I43:O44 I48:O49 I53:O54 I58:O59 I63:O64 I83:O84 I103:O104 I98:O99 I93:O94 I88:O89 I78:O79 I68:O69 I73:O74" xr:uid="{1AE080E5-02DB-4B50-A078-CC3BC3F067B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C549DA12-8282-48CF-9955-EB60BFA81C35}">
      <formula1>"男,女"</formula1>
    </dataValidation>
    <dataValidation type="list" allowBlank="1" showInputMessage="1" showErrorMessage="1" sqref="S13:U13 S15:U15 S17:U17 S19:U19 AY13:BA13 AY15:BA15 AY17:BA17 AY19:BA19" xr:uid="{AD952BA3-A0FE-4568-B1FC-7E59696C2D3F}">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3DE4652F-0C33-464C-896A-7E0FD464B19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E57B91AF-27EF-4D14-A859-9F2D2DAF5054}">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8FF74-BB0B-4703-B002-C75ED4E4139E}">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764" priority="38">
      <formula>AND($I31&lt;&gt;"",$I33="")</formula>
    </cfRule>
  </conditionalFormatting>
  <conditionalFormatting sqref="I73">
    <cfRule type="expression" dxfId="1763" priority="15">
      <formula>AND($I71&lt;&gt;"",$I73="")</formula>
    </cfRule>
  </conditionalFormatting>
  <conditionalFormatting sqref="I78">
    <cfRule type="expression" dxfId="1762" priority="33">
      <formula>AND($I76&lt;&gt;"",$I78="")</formula>
    </cfRule>
  </conditionalFormatting>
  <conditionalFormatting sqref="I83">
    <cfRule type="expression" dxfId="1761" priority="18">
      <formula>AND($I81&lt;&gt;"",$I83="")</formula>
    </cfRule>
  </conditionalFormatting>
  <conditionalFormatting sqref="I88">
    <cfRule type="expression" dxfId="1760" priority="21">
      <formula>AND($I86&lt;&gt;"",$I88="")</formula>
    </cfRule>
  </conditionalFormatting>
  <conditionalFormatting sqref="I93">
    <cfRule type="expression" dxfId="1759" priority="24">
      <formula>AND($I91&lt;&gt;"",$I93="")</formula>
    </cfRule>
  </conditionalFormatting>
  <conditionalFormatting sqref="I98">
    <cfRule type="expression" dxfId="1758" priority="27">
      <formula>AND($I96&lt;&gt;"",$I98="")</formula>
    </cfRule>
  </conditionalFormatting>
  <conditionalFormatting sqref="I103">
    <cfRule type="expression" dxfId="1757" priority="30">
      <formula>AND($I101&lt;&gt;"",$I103="")</formula>
    </cfRule>
  </conditionalFormatting>
  <conditionalFormatting sqref="V33 V38 V43 V48 V53 V58 V63">
    <cfRule type="expression" dxfId="1756" priority="43">
      <formula>IF(AND($I36&lt;&gt;"",$AI38&lt;&gt;"",$V33&lt;=$AI38),TRUE,FALSE)</formula>
    </cfRule>
    <cfRule type="expression" dxfId="1755" priority="42">
      <formula>AND($I31&lt;&gt;"",$V33="")</formula>
    </cfRule>
  </conditionalFormatting>
  <conditionalFormatting sqref="V68">
    <cfRule type="expression" dxfId="1754" priority="45">
      <formula>IF(AND(#REF!&lt;&gt;"",#REF!&lt;&gt;"",$V68&lt;=#REF!),TRUE,FALSE)</formula>
    </cfRule>
    <cfRule type="expression" dxfId="1753" priority="44">
      <formula>AND($I66&lt;&gt;"",$V68="")</formula>
    </cfRule>
  </conditionalFormatting>
  <conditionalFormatting sqref="V73 V78 V83">
    <cfRule type="expression" dxfId="1752" priority="47">
      <formula>IF(AND(#REF!&lt;&gt;"",#REF!&lt;&gt;"",$V73&lt;=#REF!),TRUE,FALSE)</formula>
    </cfRule>
    <cfRule type="expression" dxfId="1751" priority="46">
      <formula>AND($I71&lt;&gt;"",$V73="")</formula>
    </cfRule>
  </conditionalFormatting>
  <conditionalFormatting sqref="V88">
    <cfRule type="expression" dxfId="1750" priority="55">
      <formula>IF(AND(#REF!&lt;&gt;"",#REF!&lt;&gt;"",$V88&lt;=#REF!),TRUE,FALSE)</formula>
    </cfRule>
    <cfRule type="expression" dxfId="1749" priority="54">
      <formula>AND($I86&lt;&gt;"",$V88="")</formula>
    </cfRule>
  </conditionalFormatting>
  <conditionalFormatting sqref="V93">
    <cfRule type="expression" dxfId="1748" priority="52">
      <formula>AND($I91&lt;&gt;"",$V93="")</formula>
    </cfRule>
    <cfRule type="expression" dxfId="1747" priority="53">
      <formula>IF(AND(#REF!&lt;&gt;"",#REF!&lt;&gt;"",$V93&lt;=#REF!),TRUE,FALSE)</formula>
    </cfRule>
  </conditionalFormatting>
  <conditionalFormatting sqref="V98">
    <cfRule type="expression" dxfId="1746" priority="50">
      <formula>AND($I96&lt;&gt;"",$V98="")</formula>
    </cfRule>
    <cfRule type="expression" dxfId="1745" priority="51">
      <formula>IF(AND(#REF!&lt;&gt;"",#REF!&lt;&gt;"",$V98&lt;=#REF!),TRUE,FALSE)</formula>
    </cfRule>
  </conditionalFormatting>
  <conditionalFormatting sqref="V103">
    <cfRule type="expression" dxfId="1744" priority="48">
      <formula>AND($I101&lt;&gt;"",$V103="")</formula>
    </cfRule>
    <cfRule type="expression" dxfId="1743" priority="49">
      <formula>IF(AND(#REF!&lt;&gt;"",#REF!&lt;&gt;"",$V103&lt;=#REF!),TRUE,FALSE)</formula>
    </cfRule>
  </conditionalFormatting>
  <conditionalFormatting sqref="AI33">
    <cfRule type="expression" dxfId="1742" priority="36">
      <formula>AND($I$31&lt;&gt;"",$AI$33="")</formula>
    </cfRule>
  </conditionalFormatting>
  <conditionalFormatting sqref="AI38 AI43 AI48 AI53 AI58 AI63 AI68">
    <cfRule type="expression" dxfId="1741" priority="41">
      <formula>IF(AND($I36&lt;&gt;"",AI38&lt;&gt;"",$V33&lt;=$AI38),TRUE,FALSE)</formula>
    </cfRule>
    <cfRule type="expression" dxfId="1740" priority="40">
      <formula>AND($I36&lt;&gt;"",$AI38="")</formula>
    </cfRule>
  </conditionalFormatting>
  <conditionalFormatting sqref="AI73">
    <cfRule type="expression" dxfId="1739" priority="16">
      <formula>AND($I71&lt;&gt;"",$AI73="")</formula>
    </cfRule>
    <cfRule type="expression" dxfId="1738" priority="17">
      <formula>IF(AND($I71&lt;&gt;"",AI73&lt;&gt;"",$V63&lt;=$AI73),TRUE,FALSE)</formula>
    </cfRule>
  </conditionalFormatting>
  <conditionalFormatting sqref="AI78">
    <cfRule type="expression" dxfId="1737" priority="35">
      <formula>IF(AND($I76&lt;&gt;"",AI78&lt;&gt;"",$V68&lt;=$AI78),TRUE,FALSE)</formula>
    </cfRule>
    <cfRule type="expression" dxfId="1736" priority="34">
      <formula>AND($I76&lt;&gt;"",$AI78="")</formula>
    </cfRule>
  </conditionalFormatting>
  <conditionalFormatting sqref="AI83">
    <cfRule type="expression" dxfId="1735" priority="19">
      <formula>AND($I81&lt;&gt;"",$AI83="")</formula>
    </cfRule>
    <cfRule type="expression" dxfId="1734" priority="20">
      <formula>IF(AND($I81&lt;&gt;"",AI83&lt;&gt;"",$V78&lt;=$AI83),TRUE,FALSE)</formula>
    </cfRule>
  </conditionalFormatting>
  <conditionalFormatting sqref="AI88">
    <cfRule type="expression" dxfId="1733" priority="22">
      <formula>AND($I86&lt;&gt;"",$AI88="")</formula>
    </cfRule>
    <cfRule type="expression" dxfId="1732" priority="23">
      <formula>IF(AND($I86&lt;&gt;"",AI88&lt;&gt;"",$V78&lt;=$AI88),TRUE,FALSE)</formula>
    </cfRule>
  </conditionalFormatting>
  <conditionalFormatting sqref="AI93">
    <cfRule type="expression" dxfId="1731" priority="26">
      <formula>IF(AND($I91&lt;&gt;"",AI93&lt;&gt;"",$V78&lt;=$AI93),TRUE,FALSE)</formula>
    </cfRule>
    <cfRule type="expression" dxfId="1730" priority="25">
      <formula>AND($I91&lt;&gt;"",$AI93="")</formula>
    </cfRule>
  </conditionalFormatting>
  <conditionalFormatting sqref="AI98">
    <cfRule type="expression" dxfId="1729" priority="28">
      <formula>AND($I96&lt;&gt;"",$AI98="")</formula>
    </cfRule>
    <cfRule type="expression" dxfId="1728" priority="29">
      <formula>IF(AND($I96&lt;&gt;"",AI98&lt;&gt;"",$V78&lt;=$AI98),TRUE,FALSE)</formula>
    </cfRule>
  </conditionalFormatting>
  <conditionalFormatting sqref="AI103">
    <cfRule type="expression" dxfId="1727" priority="31">
      <formula>AND($I101&lt;&gt;"",$AI103="")</formula>
    </cfRule>
    <cfRule type="expression" dxfId="1726" priority="32">
      <formula>IF(AND($I101&lt;&gt;"",AI103&lt;&gt;"",$V78&lt;=$AI103),TRUE,FALSE)</formula>
    </cfRule>
  </conditionalFormatting>
  <conditionalFormatting sqref="AT31">
    <cfRule type="expression" dxfId="1724" priority="37">
      <formula>AND($I31&lt;&gt;"",$AT31="")</formula>
    </cfRule>
  </conditionalFormatting>
  <conditionalFormatting sqref="AT36">
    <cfRule type="expression" dxfId="1723" priority="14">
      <formula>AND($I36&lt;&gt;"",$AT36="")</formula>
    </cfRule>
  </conditionalFormatting>
  <conditionalFormatting sqref="AT41">
    <cfRule type="expression" dxfId="1722" priority="13">
      <formula>AND($I41&lt;&gt;"",$AT41="")</formula>
    </cfRule>
  </conditionalFormatting>
  <conditionalFormatting sqref="AT46">
    <cfRule type="expression" dxfId="1721" priority="12">
      <formula>AND($I46&lt;&gt;"",$AT46="")</formula>
    </cfRule>
  </conditionalFormatting>
  <conditionalFormatting sqref="AT51">
    <cfRule type="expression" dxfId="1720" priority="11">
      <formula>AND($I51&lt;&gt;"",$AT51="")</formula>
    </cfRule>
  </conditionalFormatting>
  <conditionalFormatting sqref="AT56">
    <cfRule type="expression" dxfId="1719" priority="10">
      <formula>AND($I56&lt;&gt;"",$AT56="")</formula>
    </cfRule>
  </conditionalFormatting>
  <conditionalFormatting sqref="AT61">
    <cfRule type="expression" dxfId="1718" priority="9">
      <formula>AND($I61&lt;&gt;"",$AT61="")</formula>
    </cfRule>
  </conditionalFormatting>
  <conditionalFormatting sqref="AT66">
    <cfRule type="expression" dxfId="1717" priority="8">
      <formula>AND($I66&lt;&gt;"",$AT66="")</formula>
    </cfRule>
  </conditionalFormatting>
  <conditionalFormatting sqref="AT71">
    <cfRule type="expression" dxfId="1716" priority="7">
      <formula>AND($I71&lt;&gt;"",$AT71="")</formula>
    </cfRule>
  </conditionalFormatting>
  <conditionalFormatting sqref="AT76">
    <cfRule type="expression" dxfId="1715" priority="6">
      <formula>AND($I76&lt;&gt;"",$AT76="")</formula>
    </cfRule>
  </conditionalFormatting>
  <conditionalFormatting sqref="AT81">
    <cfRule type="expression" dxfId="1714" priority="5">
      <formula>AND($I81&lt;&gt;"",$AT81="")</formula>
    </cfRule>
  </conditionalFormatting>
  <conditionalFormatting sqref="AT86">
    <cfRule type="expression" dxfId="1713" priority="4">
      <formula>AND($I86&lt;&gt;"",$AT86="")</formula>
    </cfRule>
  </conditionalFormatting>
  <conditionalFormatting sqref="AT91">
    <cfRule type="expression" dxfId="1712" priority="3">
      <formula>AND($I91&lt;&gt;"",$AT91="")</formula>
    </cfRule>
  </conditionalFormatting>
  <conditionalFormatting sqref="AT96">
    <cfRule type="expression" dxfId="1711" priority="2">
      <formula>AND($I96&lt;&gt;"",$AT96="")</formula>
    </cfRule>
  </conditionalFormatting>
  <conditionalFormatting sqref="AT101">
    <cfRule type="expression" dxfId="171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B110640-C89D-4372-9DA7-671D227F6CC4}">
      <formula1>$BU$28</formula1>
    </dataValidation>
    <dataValidation type="list" allowBlank="1" showInputMessage="1" showErrorMessage="1" sqref="S13:U13 S15:U15 S17:U17 S19:U19 AY13:BA13 AY15:BA15 AY17:BA17 AY19:BA19" xr:uid="{D8ECACEC-3172-4B76-827C-6494071820EE}">
      <formula1>"昭和,平成,令和"</formula1>
    </dataValidation>
    <dataValidation type="list" allowBlank="1" showInputMessage="1" showErrorMessage="1" sqref="CY7" xr:uid="{5FEAE569-9DEC-4ABD-AFC8-A7FBC173C28E}">
      <formula1>"男,女"</formula1>
    </dataValidation>
    <dataValidation type="list" allowBlank="1" showInputMessage="1" showErrorMessage="1" sqref="BU8 I33:O34 I38:O39 I43:O44 I48:O49 I53:O54 I58:O59 I63:O64 I83:O84 I103:O104 I98:O99 I93:O94 I88:O89 I78:O79 I68:O69 I73:O74" xr:uid="{5D07CEE9-FDA3-4E40-8A43-5F77D027CBC6}">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471059C5-2770-4262-A53C-4BE8CBCCED86}">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E5D9D5E-76A5-4001-9E87-75272D4A07F9}">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22A53-1FBB-4316-ABC4-2B6B468C4C12}">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1709" priority="38">
      <formula>AND($I31&lt;&gt;"",$I33="")</formula>
    </cfRule>
  </conditionalFormatting>
  <conditionalFormatting sqref="I73">
    <cfRule type="expression" dxfId="1708" priority="15">
      <formula>AND($I71&lt;&gt;"",$I73="")</formula>
    </cfRule>
  </conditionalFormatting>
  <conditionalFormatting sqref="I78">
    <cfRule type="expression" dxfId="1707" priority="33">
      <formula>AND($I76&lt;&gt;"",$I78="")</formula>
    </cfRule>
  </conditionalFormatting>
  <conditionalFormatting sqref="I83">
    <cfRule type="expression" dxfId="1706" priority="18">
      <formula>AND($I81&lt;&gt;"",$I83="")</formula>
    </cfRule>
  </conditionalFormatting>
  <conditionalFormatting sqref="I88">
    <cfRule type="expression" dxfId="1705" priority="21">
      <formula>AND($I86&lt;&gt;"",$I88="")</formula>
    </cfRule>
  </conditionalFormatting>
  <conditionalFormatting sqref="I93">
    <cfRule type="expression" dxfId="1704" priority="24">
      <formula>AND($I91&lt;&gt;"",$I93="")</formula>
    </cfRule>
  </conditionalFormatting>
  <conditionalFormatting sqref="I98">
    <cfRule type="expression" dxfId="1703" priority="27">
      <formula>AND($I96&lt;&gt;"",$I98="")</formula>
    </cfRule>
  </conditionalFormatting>
  <conditionalFormatting sqref="I103">
    <cfRule type="expression" dxfId="1702" priority="30">
      <formula>AND($I101&lt;&gt;"",$I103="")</formula>
    </cfRule>
  </conditionalFormatting>
  <conditionalFormatting sqref="V33 V38 V43 V48 V53 V58 V63">
    <cfRule type="expression" dxfId="1701" priority="43">
      <formula>IF(AND($I36&lt;&gt;"",$AI38&lt;&gt;"",$V33&lt;=$AI38),TRUE,FALSE)</formula>
    </cfRule>
    <cfRule type="expression" dxfId="1700" priority="42">
      <formula>AND($I31&lt;&gt;"",$V33="")</formula>
    </cfRule>
  </conditionalFormatting>
  <conditionalFormatting sqref="V68">
    <cfRule type="expression" dxfId="1699" priority="45">
      <formula>IF(AND(#REF!&lt;&gt;"",#REF!&lt;&gt;"",$V68&lt;=#REF!),TRUE,FALSE)</formula>
    </cfRule>
    <cfRule type="expression" dxfId="1698" priority="44">
      <formula>AND($I66&lt;&gt;"",$V68="")</formula>
    </cfRule>
  </conditionalFormatting>
  <conditionalFormatting sqref="V73 V78 V83">
    <cfRule type="expression" dxfId="1697" priority="47">
      <formula>IF(AND(#REF!&lt;&gt;"",#REF!&lt;&gt;"",$V73&lt;=#REF!),TRUE,FALSE)</formula>
    </cfRule>
    <cfRule type="expression" dxfId="1696" priority="46">
      <formula>AND($I71&lt;&gt;"",$V73="")</formula>
    </cfRule>
  </conditionalFormatting>
  <conditionalFormatting sqref="V88">
    <cfRule type="expression" dxfId="1695" priority="55">
      <formula>IF(AND(#REF!&lt;&gt;"",#REF!&lt;&gt;"",$V88&lt;=#REF!),TRUE,FALSE)</formula>
    </cfRule>
    <cfRule type="expression" dxfId="1694" priority="54">
      <formula>AND($I86&lt;&gt;"",$V88="")</formula>
    </cfRule>
  </conditionalFormatting>
  <conditionalFormatting sqref="V93">
    <cfRule type="expression" dxfId="1693" priority="52">
      <formula>AND($I91&lt;&gt;"",$V93="")</formula>
    </cfRule>
    <cfRule type="expression" dxfId="1692" priority="53">
      <formula>IF(AND(#REF!&lt;&gt;"",#REF!&lt;&gt;"",$V93&lt;=#REF!),TRUE,FALSE)</formula>
    </cfRule>
  </conditionalFormatting>
  <conditionalFormatting sqref="V98">
    <cfRule type="expression" dxfId="1691" priority="50">
      <formula>AND($I96&lt;&gt;"",$V98="")</formula>
    </cfRule>
    <cfRule type="expression" dxfId="1690" priority="51">
      <formula>IF(AND(#REF!&lt;&gt;"",#REF!&lt;&gt;"",$V98&lt;=#REF!),TRUE,FALSE)</formula>
    </cfRule>
  </conditionalFormatting>
  <conditionalFormatting sqref="V103">
    <cfRule type="expression" dxfId="1689" priority="48">
      <formula>AND($I101&lt;&gt;"",$V103="")</formula>
    </cfRule>
    <cfRule type="expression" dxfId="1688" priority="49">
      <formula>IF(AND(#REF!&lt;&gt;"",#REF!&lt;&gt;"",$V103&lt;=#REF!),TRUE,FALSE)</formula>
    </cfRule>
  </conditionalFormatting>
  <conditionalFormatting sqref="AI33">
    <cfRule type="expression" dxfId="1687" priority="36">
      <formula>AND($I$31&lt;&gt;"",$AI$33="")</formula>
    </cfRule>
  </conditionalFormatting>
  <conditionalFormatting sqref="AI38 AI43 AI48 AI53 AI58 AI63 AI68">
    <cfRule type="expression" dxfId="1686" priority="41">
      <formula>IF(AND($I36&lt;&gt;"",AI38&lt;&gt;"",$V33&lt;=$AI38),TRUE,FALSE)</formula>
    </cfRule>
    <cfRule type="expression" dxfId="1685" priority="40">
      <formula>AND($I36&lt;&gt;"",$AI38="")</formula>
    </cfRule>
  </conditionalFormatting>
  <conditionalFormatting sqref="AI73">
    <cfRule type="expression" dxfId="1684" priority="16">
      <formula>AND($I71&lt;&gt;"",$AI73="")</formula>
    </cfRule>
    <cfRule type="expression" dxfId="1683" priority="17">
      <formula>IF(AND($I71&lt;&gt;"",AI73&lt;&gt;"",$V63&lt;=$AI73),TRUE,FALSE)</formula>
    </cfRule>
  </conditionalFormatting>
  <conditionalFormatting sqref="AI78">
    <cfRule type="expression" dxfId="1682" priority="35">
      <formula>IF(AND($I76&lt;&gt;"",AI78&lt;&gt;"",$V68&lt;=$AI78),TRUE,FALSE)</formula>
    </cfRule>
    <cfRule type="expression" dxfId="1681" priority="34">
      <formula>AND($I76&lt;&gt;"",$AI78="")</formula>
    </cfRule>
  </conditionalFormatting>
  <conditionalFormatting sqref="AI83">
    <cfRule type="expression" dxfId="1680" priority="19">
      <formula>AND($I81&lt;&gt;"",$AI83="")</formula>
    </cfRule>
    <cfRule type="expression" dxfId="1679" priority="20">
      <formula>IF(AND($I81&lt;&gt;"",AI83&lt;&gt;"",$V78&lt;=$AI83),TRUE,FALSE)</formula>
    </cfRule>
  </conditionalFormatting>
  <conditionalFormatting sqref="AI88">
    <cfRule type="expression" dxfId="1678" priority="22">
      <formula>AND($I86&lt;&gt;"",$AI88="")</formula>
    </cfRule>
    <cfRule type="expression" dxfId="1677" priority="23">
      <formula>IF(AND($I86&lt;&gt;"",AI88&lt;&gt;"",$V78&lt;=$AI88),TRUE,FALSE)</formula>
    </cfRule>
  </conditionalFormatting>
  <conditionalFormatting sqref="AI93">
    <cfRule type="expression" dxfId="1676" priority="26">
      <formula>IF(AND($I91&lt;&gt;"",AI93&lt;&gt;"",$V78&lt;=$AI93),TRUE,FALSE)</formula>
    </cfRule>
    <cfRule type="expression" dxfId="1675" priority="25">
      <formula>AND($I91&lt;&gt;"",$AI93="")</formula>
    </cfRule>
  </conditionalFormatting>
  <conditionalFormatting sqref="AI98">
    <cfRule type="expression" dxfId="1674" priority="28">
      <formula>AND($I96&lt;&gt;"",$AI98="")</formula>
    </cfRule>
    <cfRule type="expression" dxfId="1673" priority="29">
      <formula>IF(AND($I96&lt;&gt;"",AI98&lt;&gt;"",$V78&lt;=$AI98),TRUE,FALSE)</formula>
    </cfRule>
  </conditionalFormatting>
  <conditionalFormatting sqref="AI103">
    <cfRule type="expression" dxfId="1672" priority="31">
      <formula>AND($I101&lt;&gt;"",$AI103="")</formula>
    </cfRule>
    <cfRule type="expression" dxfId="1671" priority="32">
      <formula>IF(AND($I101&lt;&gt;"",AI103&lt;&gt;"",$V78&lt;=$AI103),TRUE,FALSE)</formula>
    </cfRule>
  </conditionalFormatting>
  <conditionalFormatting sqref="AT31">
    <cfRule type="expression" dxfId="1669" priority="37">
      <formula>AND($I31&lt;&gt;"",$AT31="")</formula>
    </cfRule>
  </conditionalFormatting>
  <conditionalFormatting sqref="AT36">
    <cfRule type="expression" dxfId="1668" priority="14">
      <formula>AND($I36&lt;&gt;"",$AT36="")</formula>
    </cfRule>
  </conditionalFormatting>
  <conditionalFormatting sqref="AT41">
    <cfRule type="expression" dxfId="1667" priority="13">
      <formula>AND($I41&lt;&gt;"",$AT41="")</formula>
    </cfRule>
  </conditionalFormatting>
  <conditionalFormatting sqref="AT46">
    <cfRule type="expression" dxfId="1666" priority="12">
      <formula>AND($I46&lt;&gt;"",$AT46="")</formula>
    </cfRule>
  </conditionalFormatting>
  <conditionalFormatting sqref="AT51">
    <cfRule type="expression" dxfId="1665" priority="11">
      <formula>AND($I51&lt;&gt;"",$AT51="")</formula>
    </cfRule>
  </conditionalFormatting>
  <conditionalFormatting sqref="AT56">
    <cfRule type="expression" dxfId="1664" priority="10">
      <formula>AND($I56&lt;&gt;"",$AT56="")</formula>
    </cfRule>
  </conditionalFormatting>
  <conditionalFormatting sqref="AT61">
    <cfRule type="expression" dxfId="1663" priority="9">
      <formula>AND($I61&lt;&gt;"",$AT61="")</formula>
    </cfRule>
  </conditionalFormatting>
  <conditionalFormatting sqref="AT66">
    <cfRule type="expression" dxfId="1662" priority="8">
      <formula>AND($I66&lt;&gt;"",$AT66="")</formula>
    </cfRule>
  </conditionalFormatting>
  <conditionalFormatting sqref="AT71">
    <cfRule type="expression" dxfId="1661" priority="7">
      <formula>AND($I71&lt;&gt;"",$AT71="")</formula>
    </cfRule>
  </conditionalFormatting>
  <conditionalFormatting sqref="AT76">
    <cfRule type="expression" dxfId="1660" priority="6">
      <formula>AND($I76&lt;&gt;"",$AT76="")</formula>
    </cfRule>
  </conditionalFormatting>
  <conditionalFormatting sqref="AT81">
    <cfRule type="expression" dxfId="1659" priority="5">
      <formula>AND($I81&lt;&gt;"",$AT81="")</formula>
    </cfRule>
  </conditionalFormatting>
  <conditionalFormatting sqref="AT86">
    <cfRule type="expression" dxfId="1658" priority="4">
      <formula>AND($I86&lt;&gt;"",$AT86="")</formula>
    </cfRule>
  </conditionalFormatting>
  <conditionalFormatting sqref="AT91">
    <cfRule type="expression" dxfId="1657" priority="3">
      <formula>AND($I91&lt;&gt;"",$AT91="")</formula>
    </cfRule>
  </conditionalFormatting>
  <conditionalFormatting sqref="AT96">
    <cfRule type="expression" dxfId="1656" priority="2">
      <formula>AND($I96&lt;&gt;"",$AT96="")</formula>
    </cfRule>
  </conditionalFormatting>
  <conditionalFormatting sqref="AT101">
    <cfRule type="expression" dxfId="1655" priority="1">
      <formula>AND($I101&lt;&gt;"",$AT101="")</formula>
    </cfRule>
  </conditionalFormatting>
  <dataValidations count="5">
    <dataValidation type="list" allowBlank="1" showInputMessage="1" showErrorMessage="1" sqref="AK8:AO8" xr:uid="{D0A51FA0-C2DE-4434-8AB7-AAE78E55CA36}">
      <formula1>"平成,昭和"</formula1>
    </dataValidation>
    <dataValidation type="list" allowBlank="1" showInputMessage="1" showErrorMessage="1" sqref="BU8 I33:O34 I38:O39 I43:O44 I48:O49 I53:O54 I58:O59 I63:O64 I83:O84 I103:O104 I98:O99 I93:O94 I88:O89 I78:O79 I68:O69 I73:O74" xr:uid="{7ECBAFC8-6C7F-4108-ACB1-59A105DFDE45}">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C43DE52E-7ECF-4F65-BEE3-063AFC1D34D8}">
      <formula1>"男,女"</formula1>
    </dataValidation>
    <dataValidation type="list" allowBlank="1" showInputMessage="1" showErrorMessage="1" sqref="S13:U13 S15:U15 S17:U17 S19:U19 AY13:BA13 AY15:BA15 AY17:BA17 AY19:BA19" xr:uid="{4B5F6A8B-AA9F-4AA2-B3AD-503FA590A5B1}">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748A679-1321-4158-BF28-D72442DD5BAB}">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DA6A2C7F-D1C7-4177-ABFF-FF04517ABED1}">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25DD0-AC36-4ED4-91F0-82E6AE9C118A}">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654" priority="38">
      <formula>AND($I31&lt;&gt;"",$I33="")</formula>
    </cfRule>
  </conditionalFormatting>
  <conditionalFormatting sqref="I73">
    <cfRule type="expression" dxfId="1653" priority="15">
      <formula>AND($I71&lt;&gt;"",$I73="")</formula>
    </cfRule>
  </conditionalFormatting>
  <conditionalFormatting sqref="I78">
    <cfRule type="expression" dxfId="1652" priority="33">
      <formula>AND($I76&lt;&gt;"",$I78="")</formula>
    </cfRule>
  </conditionalFormatting>
  <conditionalFormatting sqref="I83">
    <cfRule type="expression" dxfId="1651" priority="18">
      <formula>AND($I81&lt;&gt;"",$I83="")</formula>
    </cfRule>
  </conditionalFormatting>
  <conditionalFormatting sqref="I88">
    <cfRule type="expression" dxfId="1650" priority="21">
      <formula>AND($I86&lt;&gt;"",$I88="")</formula>
    </cfRule>
  </conditionalFormatting>
  <conditionalFormatting sqref="I93">
    <cfRule type="expression" dxfId="1649" priority="24">
      <formula>AND($I91&lt;&gt;"",$I93="")</formula>
    </cfRule>
  </conditionalFormatting>
  <conditionalFormatting sqref="I98">
    <cfRule type="expression" dxfId="1648" priority="27">
      <formula>AND($I96&lt;&gt;"",$I98="")</formula>
    </cfRule>
  </conditionalFormatting>
  <conditionalFormatting sqref="I103">
    <cfRule type="expression" dxfId="1647" priority="30">
      <formula>AND($I101&lt;&gt;"",$I103="")</formula>
    </cfRule>
  </conditionalFormatting>
  <conditionalFormatting sqref="V33 V38 V43 V48 V53 V58 V63">
    <cfRule type="expression" dxfId="1646" priority="43">
      <formula>IF(AND($I36&lt;&gt;"",$AI38&lt;&gt;"",$V33&lt;=$AI38),TRUE,FALSE)</formula>
    </cfRule>
    <cfRule type="expression" dxfId="1645" priority="42">
      <formula>AND($I31&lt;&gt;"",$V33="")</formula>
    </cfRule>
  </conditionalFormatting>
  <conditionalFormatting sqref="V68">
    <cfRule type="expression" dxfId="1644" priority="45">
      <formula>IF(AND(#REF!&lt;&gt;"",#REF!&lt;&gt;"",$V68&lt;=#REF!),TRUE,FALSE)</formula>
    </cfRule>
    <cfRule type="expression" dxfId="1643" priority="44">
      <formula>AND($I66&lt;&gt;"",$V68="")</formula>
    </cfRule>
  </conditionalFormatting>
  <conditionalFormatting sqref="V73 V78 V83">
    <cfRule type="expression" dxfId="1642" priority="47">
      <formula>IF(AND(#REF!&lt;&gt;"",#REF!&lt;&gt;"",$V73&lt;=#REF!),TRUE,FALSE)</formula>
    </cfRule>
    <cfRule type="expression" dxfId="1641" priority="46">
      <formula>AND($I71&lt;&gt;"",$V73="")</formula>
    </cfRule>
  </conditionalFormatting>
  <conditionalFormatting sqref="V88">
    <cfRule type="expression" dxfId="1640" priority="55">
      <formula>IF(AND(#REF!&lt;&gt;"",#REF!&lt;&gt;"",$V88&lt;=#REF!),TRUE,FALSE)</formula>
    </cfRule>
    <cfRule type="expression" dxfId="1639" priority="54">
      <formula>AND($I86&lt;&gt;"",$V88="")</formula>
    </cfRule>
  </conditionalFormatting>
  <conditionalFormatting sqref="V93">
    <cfRule type="expression" dxfId="1638" priority="52">
      <formula>AND($I91&lt;&gt;"",$V93="")</formula>
    </cfRule>
    <cfRule type="expression" dxfId="1637" priority="53">
      <formula>IF(AND(#REF!&lt;&gt;"",#REF!&lt;&gt;"",$V93&lt;=#REF!),TRUE,FALSE)</formula>
    </cfRule>
  </conditionalFormatting>
  <conditionalFormatting sqref="V98">
    <cfRule type="expression" dxfId="1636" priority="50">
      <formula>AND($I96&lt;&gt;"",$V98="")</formula>
    </cfRule>
    <cfRule type="expression" dxfId="1635" priority="51">
      <formula>IF(AND(#REF!&lt;&gt;"",#REF!&lt;&gt;"",$V98&lt;=#REF!),TRUE,FALSE)</formula>
    </cfRule>
  </conditionalFormatting>
  <conditionalFormatting sqref="V103">
    <cfRule type="expression" dxfId="1634" priority="48">
      <formula>AND($I101&lt;&gt;"",$V103="")</formula>
    </cfRule>
    <cfRule type="expression" dxfId="1633" priority="49">
      <formula>IF(AND(#REF!&lt;&gt;"",#REF!&lt;&gt;"",$V103&lt;=#REF!),TRUE,FALSE)</formula>
    </cfRule>
  </conditionalFormatting>
  <conditionalFormatting sqref="AI33">
    <cfRule type="expression" dxfId="1632" priority="36">
      <formula>AND($I$31&lt;&gt;"",$AI$33="")</formula>
    </cfRule>
  </conditionalFormatting>
  <conditionalFormatting sqref="AI38 AI43 AI48 AI53 AI58 AI63 AI68">
    <cfRule type="expression" dxfId="1631" priority="41">
      <formula>IF(AND($I36&lt;&gt;"",AI38&lt;&gt;"",$V33&lt;=$AI38),TRUE,FALSE)</formula>
    </cfRule>
    <cfRule type="expression" dxfId="1630" priority="40">
      <formula>AND($I36&lt;&gt;"",$AI38="")</formula>
    </cfRule>
  </conditionalFormatting>
  <conditionalFormatting sqref="AI73">
    <cfRule type="expression" dxfId="1629" priority="16">
      <formula>AND($I71&lt;&gt;"",$AI73="")</formula>
    </cfRule>
    <cfRule type="expression" dxfId="1628" priority="17">
      <formula>IF(AND($I71&lt;&gt;"",AI73&lt;&gt;"",$V63&lt;=$AI73),TRUE,FALSE)</formula>
    </cfRule>
  </conditionalFormatting>
  <conditionalFormatting sqref="AI78">
    <cfRule type="expression" dxfId="1627" priority="35">
      <formula>IF(AND($I76&lt;&gt;"",AI78&lt;&gt;"",$V68&lt;=$AI78),TRUE,FALSE)</formula>
    </cfRule>
    <cfRule type="expression" dxfId="1626" priority="34">
      <formula>AND($I76&lt;&gt;"",$AI78="")</formula>
    </cfRule>
  </conditionalFormatting>
  <conditionalFormatting sqref="AI83">
    <cfRule type="expression" dxfId="1625" priority="19">
      <formula>AND($I81&lt;&gt;"",$AI83="")</formula>
    </cfRule>
    <cfRule type="expression" dxfId="1624" priority="20">
      <formula>IF(AND($I81&lt;&gt;"",AI83&lt;&gt;"",$V78&lt;=$AI83),TRUE,FALSE)</formula>
    </cfRule>
  </conditionalFormatting>
  <conditionalFormatting sqref="AI88">
    <cfRule type="expression" dxfId="1623" priority="22">
      <formula>AND($I86&lt;&gt;"",$AI88="")</formula>
    </cfRule>
    <cfRule type="expression" dxfId="1622" priority="23">
      <formula>IF(AND($I86&lt;&gt;"",AI88&lt;&gt;"",$V78&lt;=$AI88),TRUE,FALSE)</formula>
    </cfRule>
  </conditionalFormatting>
  <conditionalFormatting sqref="AI93">
    <cfRule type="expression" dxfId="1621" priority="26">
      <formula>IF(AND($I91&lt;&gt;"",AI93&lt;&gt;"",$V78&lt;=$AI93),TRUE,FALSE)</formula>
    </cfRule>
    <cfRule type="expression" dxfId="1620" priority="25">
      <formula>AND($I91&lt;&gt;"",$AI93="")</formula>
    </cfRule>
  </conditionalFormatting>
  <conditionalFormatting sqref="AI98">
    <cfRule type="expression" dxfId="1619" priority="28">
      <formula>AND($I96&lt;&gt;"",$AI98="")</formula>
    </cfRule>
    <cfRule type="expression" dxfId="1618" priority="29">
      <formula>IF(AND($I96&lt;&gt;"",AI98&lt;&gt;"",$V78&lt;=$AI98),TRUE,FALSE)</formula>
    </cfRule>
  </conditionalFormatting>
  <conditionalFormatting sqref="AI103">
    <cfRule type="expression" dxfId="1617" priority="31">
      <formula>AND($I101&lt;&gt;"",$AI103="")</formula>
    </cfRule>
    <cfRule type="expression" dxfId="1616" priority="32">
      <formula>IF(AND($I101&lt;&gt;"",AI103&lt;&gt;"",$V78&lt;=$AI103),TRUE,FALSE)</formula>
    </cfRule>
  </conditionalFormatting>
  <conditionalFormatting sqref="AT31">
    <cfRule type="expression" dxfId="1614" priority="37">
      <formula>AND($I31&lt;&gt;"",$AT31="")</formula>
    </cfRule>
  </conditionalFormatting>
  <conditionalFormatting sqref="AT36">
    <cfRule type="expression" dxfId="1613" priority="14">
      <formula>AND($I36&lt;&gt;"",$AT36="")</formula>
    </cfRule>
  </conditionalFormatting>
  <conditionalFormatting sqref="AT41">
    <cfRule type="expression" dxfId="1612" priority="13">
      <formula>AND($I41&lt;&gt;"",$AT41="")</formula>
    </cfRule>
  </conditionalFormatting>
  <conditionalFormatting sqref="AT46">
    <cfRule type="expression" dxfId="1611" priority="12">
      <formula>AND($I46&lt;&gt;"",$AT46="")</formula>
    </cfRule>
  </conditionalFormatting>
  <conditionalFormatting sqref="AT51">
    <cfRule type="expression" dxfId="1610" priority="11">
      <formula>AND($I51&lt;&gt;"",$AT51="")</formula>
    </cfRule>
  </conditionalFormatting>
  <conditionalFormatting sqref="AT56">
    <cfRule type="expression" dxfId="1609" priority="10">
      <formula>AND($I56&lt;&gt;"",$AT56="")</formula>
    </cfRule>
  </conditionalFormatting>
  <conditionalFormatting sqref="AT61">
    <cfRule type="expression" dxfId="1608" priority="9">
      <formula>AND($I61&lt;&gt;"",$AT61="")</formula>
    </cfRule>
  </conditionalFormatting>
  <conditionalFormatting sqref="AT66">
    <cfRule type="expression" dxfId="1607" priority="8">
      <formula>AND($I66&lt;&gt;"",$AT66="")</formula>
    </cfRule>
  </conditionalFormatting>
  <conditionalFormatting sqref="AT71">
    <cfRule type="expression" dxfId="1606" priority="7">
      <formula>AND($I71&lt;&gt;"",$AT71="")</formula>
    </cfRule>
  </conditionalFormatting>
  <conditionalFormatting sqref="AT76">
    <cfRule type="expression" dxfId="1605" priority="6">
      <formula>AND($I76&lt;&gt;"",$AT76="")</formula>
    </cfRule>
  </conditionalFormatting>
  <conditionalFormatting sqref="AT81">
    <cfRule type="expression" dxfId="1604" priority="5">
      <formula>AND($I81&lt;&gt;"",$AT81="")</formula>
    </cfRule>
  </conditionalFormatting>
  <conditionalFormatting sqref="AT86">
    <cfRule type="expression" dxfId="1603" priority="4">
      <formula>AND($I86&lt;&gt;"",$AT86="")</formula>
    </cfRule>
  </conditionalFormatting>
  <conditionalFormatting sqref="AT91">
    <cfRule type="expression" dxfId="1602" priority="3">
      <formula>AND($I91&lt;&gt;"",$AT91="")</formula>
    </cfRule>
  </conditionalFormatting>
  <conditionalFormatting sqref="AT96">
    <cfRule type="expression" dxfId="1601" priority="2">
      <formula>AND($I96&lt;&gt;"",$AT96="")</formula>
    </cfRule>
  </conditionalFormatting>
  <conditionalFormatting sqref="AT101">
    <cfRule type="expression" dxfId="160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EF28BF87-20C4-4C33-8738-5151F12B1B36}">
      <formula1>$BU$28</formula1>
    </dataValidation>
    <dataValidation type="list" allowBlank="1" showInputMessage="1" showErrorMessage="1" sqref="S13:U13 S15:U15 S17:U17 S19:U19 AY13:BA13 AY15:BA15 AY17:BA17 AY19:BA19" xr:uid="{06BBF41F-3012-440D-9776-747D5392485F}">
      <formula1>"昭和,平成,令和"</formula1>
    </dataValidation>
    <dataValidation type="list" allowBlank="1" showInputMessage="1" showErrorMessage="1" sqref="CY7" xr:uid="{ACA1FC90-FD17-492C-9298-C5D5F335E2EC}">
      <formula1>"男,女"</formula1>
    </dataValidation>
    <dataValidation type="list" allowBlank="1" showInputMessage="1" showErrorMessage="1" sqref="BU8 I33:O34 I38:O39 I43:O44 I48:O49 I53:O54 I58:O59 I63:O64 I83:O84 I103:O104 I98:O99 I93:O94 I88:O89 I78:O79 I68:O69 I73:O74" xr:uid="{7D8BA74A-EC12-4D48-9D4D-208C40A6C30B}">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ED06CBA-C7C1-4CC6-A56E-34B89A3A518B}">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8D8A4039-FECA-4D8A-8B69-95CDA73F79D2}">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843F1-82DE-4A0B-8338-C7C245314C3E}">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599" priority="38">
      <formula>AND($I31&lt;&gt;"",$I33="")</formula>
    </cfRule>
  </conditionalFormatting>
  <conditionalFormatting sqref="I73">
    <cfRule type="expression" dxfId="1598" priority="15">
      <formula>AND($I71&lt;&gt;"",$I73="")</formula>
    </cfRule>
  </conditionalFormatting>
  <conditionalFormatting sqref="I78">
    <cfRule type="expression" dxfId="1597" priority="33">
      <formula>AND($I76&lt;&gt;"",$I78="")</formula>
    </cfRule>
  </conditionalFormatting>
  <conditionalFormatting sqref="I83">
    <cfRule type="expression" dxfId="1596" priority="18">
      <formula>AND($I81&lt;&gt;"",$I83="")</formula>
    </cfRule>
  </conditionalFormatting>
  <conditionalFormatting sqref="I88">
    <cfRule type="expression" dxfId="1595" priority="21">
      <formula>AND($I86&lt;&gt;"",$I88="")</formula>
    </cfRule>
  </conditionalFormatting>
  <conditionalFormatting sqref="I93">
    <cfRule type="expression" dxfId="1594" priority="24">
      <formula>AND($I91&lt;&gt;"",$I93="")</formula>
    </cfRule>
  </conditionalFormatting>
  <conditionalFormatting sqref="I98">
    <cfRule type="expression" dxfId="1593" priority="27">
      <formula>AND($I96&lt;&gt;"",$I98="")</formula>
    </cfRule>
  </conditionalFormatting>
  <conditionalFormatting sqref="I103">
    <cfRule type="expression" dxfId="1592" priority="30">
      <formula>AND($I101&lt;&gt;"",$I103="")</formula>
    </cfRule>
  </conditionalFormatting>
  <conditionalFormatting sqref="V33 V38 V43 V48 V53 V58 V63">
    <cfRule type="expression" dxfId="1591" priority="43">
      <formula>IF(AND($I36&lt;&gt;"",$AI38&lt;&gt;"",$V33&lt;=$AI38),TRUE,FALSE)</formula>
    </cfRule>
    <cfRule type="expression" dxfId="1590" priority="42">
      <formula>AND($I31&lt;&gt;"",$V33="")</formula>
    </cfRule>
  </conditionalFormatting>
  <conditionalFormatting sqref="V68">
    <cfRule type="expression" dxfId="1589" priority="45">
      <formula>IF(AND(#REF!&lt;&gt;"",#REF!&lt;&gt;"",$V68&lt;=#REF!),TRUE,FALSE)</formula>
    </cfRule>
    <cfRule type="expression" dxfId="1588" priority="44">
      <formula>AND($I66&lt;&gt;"",$V68="")</formula>
    </cfRule>
  </conditionalFormatting>
  <conditionalFormatting sqref="V73 V78 V83">
    <cfRule type="expression" dxfId="1587" priority="47">
      <formula>IF(AND(#REF!&lt;&gt;"",#REF!&lt;&gt;"",$V73&lt;=#REF!),TRUE,FALSE)</formula>
    </cfRule>
    <cfRule type="expression" dxfId="1586" priority="46">
      <formula>AND($I71&lt;&gt;"",$V73="")</formula>
    </cfRule>
  </conditionalFormatting>
  <conditionalFormatting sqref="V88">
    <cfRule type="expression" dxfId="1585" priority="55">
      <formula>IF(AND(#REF!&lt;&gt;"",#REF!&lt;&gt;"",$V88&lt;=#REF!),TRUE,FALSE)</formula>
    </cfRule>
    <cfRule type="expression" dxfId="1584" priority="54">
      <formula>AND($I86&lt;&gt;"",$V88="")</formula>
    </cfRule>
  </conditionalFormatting>
  <conditionalFormatting sqref="V93">
    <cfRule type="expression" dxfId="1583" priority="52">
      <formula>AND($I91&lt;&gt;"",$V93="")</formula>
    </cfRule>
    <cfRule type="expression" dxfId="1582" priority="53">
      <formula>IF(AND(#REF!&lt;&gt;"",#REF!&lt;&gt;"",$V93&lt;=#REF!),TRUE,FALSE)</formula>
    </cfRule>
  </conditionalFormatting>
  <conditionalFormatting sqref="V98">
    <cfRule type="expression" dxfId="1581" priority="50">
      <formula>AND($I96&lt;&gt;"",$V98="")</formula>
    </cfRule>
    <cfRule type="expression" dxfId="1580" priority="51">
      <formula>IF(AND(#REF!&lt;&gt;"",#REF!&lt;&gt;"",$V98&lt;=#REF!),TRUE,FALSE)</formula>
    </cfRule>
  </conditionalFormatting>
  <conditionalFormatting sqref="V103">
    <cfRule type="expression" dxfId="1579" priority="48">
      <formula>AND($I101&lt;&gt;"",$V103="")</formula>
    </cfRule>
    <cfRule type="expression" dxfId="1578" priority="49">
      <formula>IF(AND(#REF!&lt;&gt;"",#REF!&lt;&gt;"",$V103&lt;=#REF!),TRUE,FALSE)</formula>
    </cfRule>
  </conditionalFormatting>
  <conditionalFormatting sqref="AI33">
    <cfRule type="expression" dxfId="1577" priority="36">
      <formula>AND($I$31&lt;&gt;"",$AI$33="")</formula>
    </cfRule>
  </conditionalFormatting>
  <conditionalFormatting sqref="AI38 AI43 AI48 AI53 AI58 AI63 AI68">
    <cfRule type="expression" dxfId="1576" priority="41">
      <formula>IF(AND($I36&lt;&gt;"",AI38&lt;&gt;"",$V33&lt;=$AI38),TRUE,FALSE)</formula>
    </cfRule>
    <cfRule type="expression" dxfId="1575" priority="40">
      <formula>AND($I36&lt;&gt;"",$AI38="")</formula>
    </cfRule>
  </conditionalFormatting>
  <conditionalFormatting sqref="AI73">
    <cfRule type="expression" dxfId="1574" priority="16">
      <formula>AND($I71&lt;&gt;"",$AI73="")</formula>
    </cfRule>
    <cfRule type="expression" dxfId="1573" priority="17">
      <formula>IF(AND($I71&lt;&gt;"",AI73&lt;&gt;"",$V63&lt;=$AI73),TRUE,FALSE)</formula>
    </cfRule>
  </conditionalFormatting>
  <conditionalFormatting sqref="AI78">
    <cfRule type="expression" dxfId="1572" priority="35">
      <formula>IF(AND($I76&lt;&gt;"",AI78&lt;&gt;"",$V68&lt;=$AI78),TRUE,FALSE)</formula>
    </cfRule>
    <cfRule type="expression" dxfId="1571" priority="34">
      <formula>AND($I76&lt;&gt;"",$AI78="")</formula>
    </cfRule>
  </conditionalFormatting>
  <conditionalFormatting sqref="AI83">
    <cfRule type="expression" dxfId="1570" priority="19">
      <formula>AND($I81&lt;&gt;"",$AI83="")</formula>
    </cfRule>
    <cfRule type="expression" dxfId="1569" priority="20">
      <formula>IF(AND($I81&lt;&gt;"",AI83&lt;&gt;"",$V78&lt;=$AI83),TRUE,FALSE)</formula>
    </cfRule>
  </conditionalFormatting>
  <conditionalFormatting sqref="AI88">
    <cfRule type="expression" dxfId="1568" priority="22">
      <formula>AND($I86&lt;&gt;"",$AI88="")</formula>
    </cfRule>
    <cfRule type="expression" dxfId="1567" priority="23">
      <formula>IF(AND($I86&lt;&gt;"",AI88&lt;&gt;"",$V78&lt;=$AI88),TRUE,FALSE)</formula>
    </cfRule>
  </conditionalFormatting>
  <conditionalFormatting sqref="AI93">
    <cfRule type="expression" dxfId="1566" priority="26">
      <formula>IF(AND($I91&lt;&gt;"",AI93&lt;&gt;"",$V78&lt;=$AI93),TRUE,FALSE)</formula>
    </cfRule>
    <cfRule type="expression" dxfId="1565" priority="25">
      <formula>AND($I91&lt;&gt;"",$AI93="")</formula>
    </cfRule>
  </conditionalFormatting>
  <conditionalFormatting sqref="AI98">
    <cfRule type="expression" dxfId="1564" priority="28">
      <formula>AND($I96&lt;&gt;"",$AI98="")</formula>
    </cfRule>
    <cfRule type="expression" dxfId="1563" priority="29">
      <formula>IF(AND($I96&lt;&gt;"",AI98&lt;&gt;"",$V78&lt;=$AI98),TRUE,FALSE)</formula>
    </cfRule>
  </conditionalFormatting>
  <conditionalFormatting sqref="AI103">
    <cfRule type="expression" dxfId="1562" priority="31">
      <formula>AND($I101&lt;&gt;"",$AI103="")</formula>
    </cfRule>
    <cfRule type="expression" dxfId="1561" priority="32">
      <formula>IF(AND($I101&lt;&gt;"",AI103&lt;&gt;"",$V78&lt;=$AI103),TRUE,FALSE)</formula>
    </cfRule>
  </conditionalFormatting>
  <conditionalFormatting sqref="AT31">
    <cfRule type="expression" dxfId="1559" priority="37">
      <formula>AND($I31&lt;&gt;"",$AT31="")</formula>
    </cfRule>
  </conditionalFormatting>
  <conditionalFormatting sqref="AT36">
    <cfRule type="expression" dxfId="1558" priority="14">
      <formula>AND($I36&lt;&gt;"",$AT36="")</formula>
    </cfRule>
  </conditionalFormatting>
  <conditionalFormatting sqref="AT41">
    <cfRule type="expression" dxfId="1557" priority="13">
      <formula>AND($I41&lt;&gt;"",$AT41="")</formula>
    </cfRule>
  </conditionalFormatting>
  <conditionalFormatting sqref="AT46">
    <cfRule type="expression" dxfId="1556" priority="12">
      <formula>AND($I46&lt;&gt;"",$AT46="")</formula>
    </cfRule>
  </conditionalFormatting>
  <conditionalFormatting sqref="AT51">
    <cfRule type="expression" dxfId="1555" priority="11">
      <formula>AND($I51&lt;&gt;"",$AT51="")</formula>
    </cfRule>
  </conditionalFormatting>
  <conditionalFormatting sqref="AT56">
    <cfRule type="expression" dxfId="1554" priority="10">
      <formula>AND($I56&lt;&gt;"",$AT56="")</formula>
    </cfRule>
  </conditionalFormatting>
  <conditionalFormatting sqref="AT61">
    <cfRule type="expression" dxfId="1553" priority="9">
      <formula>AND($I61&lt;&gt;"",$AT61="")</formula>
    </cfRule>
  </conditionalFormatting>
  <conditionalFormatting sqref="AT66">
    <cfRule type="expression" dxfId="1552" priority="8">
      <formula>AND($I66&lt;&gt;"",$AT66="")</formula>
    </cfRule>
  </conditionalFormatting>
  <conditionalFormatting sqref="AT71">
    <cfRule type="expression" dxfId="1551" priority="7">
      <formula>AND($I71&lt;&gt;"",$AT71="")</formula>
    </cfRule>
  </conditionalFormatting>
  <conditionalFormatting sqref="AT76">
    <cfRule type="expression" dxfId="1550" priority="6">
      <formula>AND($I76&lt;&gt;"",$AT76="")</formula>
    </cfRule>
  </conditionalFormatting>
  <conditionalFormatting sqref="AT81">
    <cfRule type="expression" dxfId="1549" priority="5">
      <formula>AND($I81&lt;&gt;"",$AT81="")</formula>
    </cfRule>
  </conditionalFormatting>
  <conditionalFormatting sqref="AT86">
    <cfRule type="expression" dxfId="1548" priority="4">
      <formula>AND($I86&lt;&gt;"",$AT86="")</formula>
    </cfRule>
  </conditionalFormatting>
  <conditionalFormatting sqref="AT91">
    <cfRule type="expression" dxfId="1547" priority="3">
      <formula>AND($I91&lt;&gt;"",$AT91="")</formula>
    </cfRule>
  </conditionalFormatting>
  <conditionalFormatting sqref="AT96">
    <cfRule type="expression" dxfId="1546" priority="2">
      <formula>AND($I96&lt;&gt;"",$AT96="")</formula>
    </cfRule>
  </conditionalFormatting>
  <conditionalFormatting sqref="AT101">
    <cfRule type="expression" dxfId="1545" priority="1">
      <formula>AND($I101&lt;&gt;"",$AT101="")</formula>
    </cfRule>
  </conditionalFormatting>
  <dataValidations count="5">
    <dataValidation type="list" allowBlank="1" showInputMessage="1" showErrorMessage="1" sqref="AK8:AO8" xr:uid="{E047CB02-AE85-47E6-973F-A87A8080A13B}">
      <formula1>"平成,昭和"</formula1>
    </dataValidation>
    <dataValidation type="list" allowBlank="1" showInputMessage="1" showErrorMessage="1" sqref="BU8 I33:O34 I38:O39 I43:O44 I48:O49 I53:O54 I58:O59 I63:O64 I83:O84 I103:O104 I98:O99 I93:O94 I88:O89 I78:O79 I68:O69 I73:O74" xr:uid="{E099857F-546C-4FB9-8787-F88DD0C13D9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FE3FA2FE-0F36-4E6A-9E5A-0E6E6C46091F}">
      <formula1>"男,女"</formula1>
    </dataValidation>
    <dataValidation type="list" allowBlank="1" showInputMessage="1" showErrorMessage="1" sqref="S13:U13 S15:U15 S17:U17 S19:U19 AY13:BA13 AY15:BA15 AY17:BA17 AY19:BA19" xr:uid="{F86413C6-F6ED-4AC4-8218-A9655512305D}">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394BD2FD-2812-4D87-BFF4-39A1ECE77496}">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BF383DE2-5EE3-4F9C-82B5-F2A25E6F0CCC}">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B6C1-CA77-4A9D-963B-9C6AE8C88BF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544" priority="38">
      <formula>AND($I31&lt;&gt;"",$I33="")</formula>
    </cfRule>
  </conditionalFormatting>
  <conditionalFormatting sqref="I73">
    <cfRule type="expression" dxfId="1543" priority="15">
      <formula>AND($I71&lt;&gt;"",$I73="")</formula>
    </cfRule>
  </conditionalFormatting>
  <conditionalFormatting sqref="I78">
    <cfRule type="expression" dxfId="1542" priority="33">
      <formula>AND($I76&lt;&gt;"",$I78="")</formula>
    </cfRule>
  </conditionalFormatting>
  <conditionalFormatting sqref="I83">
    <cfRule type="expression" dxfId="1541" priority="18">
      <formula>AND($I81&lt;&gt;"",$I83="")</formula>
    </cfRule>
  </conditionalFormatting>
  <conditionalFormatting sqref="I88">
    <cfRule type="expression" dxfId="1540" priority="21">
      <formula>AND($I86&lt;&gt;"",$I88="")</formula>
    </cfRule>
  </conditionalFormatting>
  <conditionalFormatting sqref="I93">
    <cfRule type="expression" dxfId="1539" priority="24">
      <formula>AND($I91&lt;&gt;"",$I93="")</formula>
    </cfRule>
  </conditionalFormatting>
  <conditionalFormatting sqref="I98">
    <cfRule type="expression" dxfId="1538" priority="27">
      <formula>AND($I96&lt;&gt;"",$I98="")</formula>
    </cfRule>
  </conditionalFormatting>
  <conditionalFormatting sqref="I103">
    <cfRule type="expression" dxfId="1537" priority="30">
      <formula>AND($I101&lt;&gt;"",$I103="")</formula>
    </cfRule>
  </conditionalFormatting>
  <conditionalFormatting sqref="V33 V38 V43 V48 V53 V58 V63">
    <cfRule type="expression" dxfId="1536" priority="43">
      <formula>IF(AND($I36&lt;&gt;"",$AI38&lt;&gt;"",$V33&lt;=$AI38),TRUE,FALSE)</formula>
    </cfRule>
    <cfRule type="expression" dxfId="1535" priority="42">
      <formula>AND($I31&lt;&gt;"",$V33="")</formula>
    </cfRule>
  </conditionalFormatting>
  <conditionalFormatting sqref="V68">
    <cfRule type="expression" dxfId="1534" priority="45">
      <formula>IF(AND(#REF!&lt;&gt;"",#REF!&lt;&gt;"",$V68&lt;=#REF!),TRUE,FALSE)</formula>
    </cfRule>
    <cfRule type="expression" dxfId="1533" priority="44">
      <formula>AND($I66&lt;&gt;"",$V68="")</formula>
    </cfRule>
  </conditionalFormatting>
  <conditionalFormatting sqref="V73 V78 V83">
    <cfRule type="expression" dxfId="1532" priority="47">
      <formula>IF(AND(#REF!&lt;&gt;"",#REF!&lt;&gt;"",$V73&lt;=#REF!),TRUE,FALSE)</formula>
    </cfRule>
    <cfRule type="expression" dxfId="1531" priority="46">
      <formula>AND($I71&lt;&gt;"",$V73="")</formula>
    </cfRule>
  </conditionalFormatting>
  <conditionalFormatting sqref="V88">
    <cfRule type="expression" dxfId="1530" priority="55">
      <formula>IF(AND(#REF!&lt;&gt;"",#REF!&lt;&gt;"",$V88&lt;=#REF!),TRUE,FALSE)</formula>
    </cfRule>
    <cfRule type="expression" dxfId="1529" priority="54">
      <formula>AND($I86&lt;&gt;"",$V88="")</formula>
    </cfRule>
  </conditionalFormatting>
  <conditionalFormatting sqref="V93">
    <cfRule type="expression" dxfId="1528" priority="52">
      <formula>AND($I91&lt;&gt;"",$V93="")</formula>
    </cfRule>
    <cfRule type="expression" dxfId="1527" priority="53">
      <formula>IF(AND(#REF!&lt;&gt;"",#REF!&lt;&gt;"",$V93&lt;=#REF!),TRUE,FALSE)</formula>
    </cfRule>
  </conditionalFormatting>
  <conditionalFormatting sqref="V98">
    <cfRule type="expression" dxfId="1526" priority="50">
      <formula>AND($I96&lt;&gt;"",$V98="")</formula>
    </cfRule>
    <cfRule type="expression" dxfId="1525" priority="51">
      <formula>IF(AND(#REF!&lt;&gt;"",#REF!&lt;&gt;"",$V98&lt;=#REF!),TRUE,FALSE)</formula>
    </cfRule>
  </conditionalFormatting>
  <conditionalFormatting sqref="V103">
    <cfRule type="expression" dxfId="1524" priority="48">
      <formula>AND($I101&lt;&gt;"",$V103="")</formula>
    </cfRule>
    <cfRule type="expression" dxfId="1523" priority="49">
      <formula>IF(AND(#REF!&lt;&gt;"",#REF!&lt;&gt;"",$V103&lt;=#REF!),TRUE,FALSE)</formula>
    </cfRule>
  </conditionalFormatting>
  <conditionalFormatting sqref="AI33">
    <cfRule type="expression" dxfId="1522" priority="36">
      <formula>AND($I$31&lt;&gt;"",$AI$33="")</formula>
    </cfRule>
  </conditionalFormatting>
  <conditionalFormatting sqref="AI38 AI43 AI48 AI53 AI58 AI63 AI68">
    <cfRule type="expression" dxfId="1521" priority="41">
      <formula>IF(AND($I36&lt;&gt;"",AI38&lt;&gt;"",$V33&lt;=$AI38),TRUE,FALSE)</formula>
    </cfRule>
    <cfRule type="expression" dxfId="1520" priority="40">
      <formula>AND($I36&lt;&gt;"",$AI38="")</formula>
    </cfRule>
  </conditionalFormatting>
  <conditionalFormatting sqref="AI73">
    <cfRule type="expression" dxfId="1519" priority="16">
      <formula>AND($I71&lt;&gt;"",$AI73="")</formula>
    </cfRule>
    <cfRule type="expression" dxfId="1518" priority="17">
      <formula>IF(AND($I71&lt;&gt;"",AI73&lt;&gt;"",$V63&lt;=$AI73),TRUE,FALSE)</formula>
    </cfRule>
  </conditionalFormatting>
  <conditionalFormatting sqref="AI78">
    <cfRule type="expression" dxfId="1517" priority="35">
      <formula>IF(AND($I76&lt;&gt;"",AI78&lt;&gt;"",$V68&lt;=$AI78),TRUE,FALSE)</formula>
    </cfRule>
    <cfRule type="expression" dxfId="1516" priority="34">
      <formula>AND($I76&lt;&gt;"",$AI78="")</formula>
    </cfRule>
  </conditionalFormatting>
  <conditionalFormatting sqref="AI83">
    <cfRule type="expression" dxfId="1515" priority="19">
      <formula>AND($I81&lt;&gt;"",$AI83="")</formula>
    </cfRule>
    <cfRule type="expression" dxfId="1514" priority="20">
      <formula>IF(AND($I81&lt;&gt;"",AI83&lt;&gt;"",$V78&lt;=$AI83),TRUE,FALSE)</formula>
    </cfRule>
  </conditionalFormatting>
  <conditionalFormatting sqref="AI88">
    <cfRule type="expression" dxfId="1513" priority="22">
      <formula>AND($I86&lt;&gt;"",$AI88="")</formula>
    </cfRule>
    <cfRule type="expression" dxfId="1512" priority="23">
      <formula>IF(AND($I86&lt;&gt;"",AI88&lt;&gt;"",$V78&lt;=$AI88),TRUE,FALSE)</formula>
    </cfRule>
  </conditionalFormatting>
  <conditionalFormatting sqref="AI93">
    <cfRule type="expression" dxfId="1511" priority="26">
      <formula>IF(AND($I91&lt;&gt;"",AI93&lt;&gt;"",$V78&lt;=$AI93),TRUE,FALSE)</formula>
    </cfRule>
    <cfRule type="expression" dxfId="1510" priority="25">
      <formula>AND($I91&lt;&gt;"",$AI93="")</formula>
    </cfRule>
  </conditionalFormatting>
  <conditionalFormatting sqref="AI98">
    <cfRule type="expression" dxfId="1509" priority="28">
      <formula>AND($I96&lt;&gt;"",$AI98="")</formula>
    </cfRule>
    <cfRule type="expression" dxfId="1508" priority="29">
      <formula>IF(AND($I96&lt;&gt;"",AI98&lt;&gt;"",$V78&lt;=$AI98),TRUE,FALSE)</formula>
    </cfRule>
  </conditionalFormatting>
  <conditionalFormatting sqref="AI103">
    <cfRule type="expression" dxfId="1507" priority="31">
      <formula>AND($I101&lt;&gt;"",$AI103="")</formula>
    </cfRule>
    <cfRule type="expression" dxfId="1506" priority="32">
      <formula>IF(AND($I101&lt;&gt;"",AI103&lt;&gt;"",$V78&lt;=$AI103),TRUE,FALSE)</formula>
    </cfRule>
  </conditionalFormatting>
  <conditionalFormatting sqref="AT31">
    <cfRule type="expression" dxfId="1504" priority="37">
      <formula>AND($I31&lt;&gt;"",$AT31="")</formula>
    </cfRule>
  </conditionalFormatting>
  <conditionalFormatting sqref="AT36">
    <cfRule type="expression" dxfId="1503" priority="14">
      <formula>AND($I36&lt;&gt;"",$AT36="")</formula>
    </cfRule>
  </conditionalFormatting>
  <conditionalFormatting sqref="AT41">
    <cfRule type="expression" dxfId="1502" priority="13">
      <formula>AND($I41&lt;&gt;"",$AT41="")</formula>
    </cfRule>
  </conditionalFormatting>
  <conditionalFormatting sqref="AT46">
    <cfRule type="expression" dxfId="1501" priority="12">
      <formula>AND($I46&lt;&gt;"",$AT46="")</formula>
    </cfRule>
  </conditionalFormatting>
  <conditionalFormatting sqref="AT51">
    <cfRule type="expression" dxfId="1500" priority="11">
      <formula>AND($I51&lt;&gt;"",$AT51="")</formula>
    </cfRule>
  </conditionalFormatting>
  <conditionalFormatting sqref="AT56">
    <cfRule type="expression" dxfId="1499" priority="10">
      <formula>AND($I56&lt;&gt;"",$AT56="")</formula>
    </cfRule>
  </conditionalFormatting>
  <conditionalFormatting sqref="AT61">
    <cfRule type="expression" dxfId="1498" priority="9">
      <formula>AND($I61&lt;&gt;"",$AT61="")</formula>
    </cfRule>
  </conditionalFormatting>
  <conditionalFormatting sqref="AT66">
    <cfRule type="expression" dxfId="1497" priority="8">
      <formula>AND($I66&lt;&gt;"",$AT66="")</formula>
    </cfRule>
  </conditionalFormatting>
  <conditionalFormatting sqref="AT71">
    <cfRule type="expression" dxfId="1496" priority="7">
      <formula>AND($I71&lt;&gt;"",$AT71="")</formula>
    </cfRule>
  </conditionalFormatting>
  <conditionalFormatting sqref="AT76">
    <cfRule type="expression" dxfId="1495" priority="6">
      <formula>AND($I76&lt;&gt;"",$AT76="")</formula>
    </cfRule>
  </conditionalFormatting>
  <conditionalFormatting sqref="AT81">
    <cfRule type="expression" dxfId="1494" priority="5">
      <formula>AND($I81&lt;&gt;"",$AT81="")</formula>
    </cfRule>
  </conditionalFormatting>
  <conditionalFormatting sqref="AT86">
    <cfRule type="expression" dxfId="1493" priority="4">
      <formula>AND($I86&lt;&gt;"",$AT86="")</formula>
    </cfRule>
  </conditionalFormatting>
  <conditionalFormatting sqref="AT91">
    <cfRule type="expression" dxfId="1492" priority="3">
      <formula>AND($I91&lt;&gt;"",$AT91="")</formula>
    </cfRule>
  </conditionalFormatting>
  <conditionalFormatting sqref="AT96">
    <cfRule type="expression" dxfId="1491" priority="2">
      <formula>AND($I96&lt;&gt;"",$AT96="")</formula>
    </cfRule>
  </conditionalFormatting>
  <conditionalFormatting sqref="AT101">
    <cfRule type="expression" dxfId="1490" priority="1">
      <formula>AND($I101&lt;&gt;"",$AT101="")</formula>
    </cfRule>
  </conditionalFormatting>
  <dataValidations count="5">
    <dataValidation type="list" allowBlank="1" showInputMessage="1" showErrorMessage="1" sqref="AK8:AO8" xr:uid="{8C853137-6525-4301-970F-8AEED98588BD}">
      <formula1>"平成,昭和"</formula1>
    </dataValidation>
    <dataValidation type="list" allowBlank="1" showInputMessage="1" showErrorMessage="1" sqref="BU8 I33:O34 I38:O39 I43:O44 I48:O49 I53:O54 I58:O59 I63:O64 I83:O84 I103:O104 I98:O99 I93:O94 I88:O89 I78:O79 I68:O69 I73:O74" xr:uid="{8A559DBF-D25D-4A93-BFB3-B83C4EF01A16}">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1B8D5144-6A61-4872-9ED1-404B6209CF21}">
      <formula1>"男,女"</formula1>
    </dataValidation>
    <dataValidation type="list" allowBlank="1" showInputMessage="1" showErrorMessage="1" sqref="S13:U13 S15:U15 S17:U17 S19:U19 AY13:BA13 AY15:BA15 AY17:BA17 AY19:BA19" xr:uid="{625A8576-84B8-4E7B-BD7E-35AA13BEA810}">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82631AC4-15FA-45C8-9853-D58269ECA056}">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64634C9A-A0C2-4297-8350-BCA99237D91C}">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A9B4C-3A16-4D4F-92B0-28CC3DB1DB7C}">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489" priority="38">
      <formula>AND($I31&lt;&gt;"",$I33="")</formula>
    </cfRule>
  </conditionalFormatting>
  <conditionalFormatting sqref="I73">
    <cfRule type="expression" dxfId="1488" priority="15">
      <formula>AND($I71&lt;&gt;"",$I73="")</formula>
    </cfRule>
  </conditionalFormatting>
  <conditionalFormatting sqref="I78">
    <cfRule type="expression" dxfId="1487" priority="33">
      <formula>AND($I76&lt;&gt;"",$I78="")</formula>
    </cfRule>
  </conditionalFormatting>
  <conditionalFormatting sqref="I83">
    <cfRule type="expression" dxfId="1486" priority="18">
      <formula>AND($I81&lt;&gt;"",$I83="")</formula>
    </cfRule>
  </conditionalFormatting>
  <conditionalFormatting sqref="I88">
    <cfRule type="expression" dxfId="1485" priority="21">
      <formula>AND($I86&lt;&gt;"",$I88="")</formula>
    </cfRule>
  </conditionalFormatting>
  <conditionalFormatting sqref="I93">
    <cfRule type="expression" dxfId="1484" priority="24">
      <formula>AND($I91&lt;&gt;"",$I93="")</formula>
    </cfRule>
  </conditionalFormatting>
  <conditionalFormatting sqref="I98">
    <cfRule type="expression" dxfId="1483" priority="27">
      <formula>AND($I96&lt;&gt;"",$I98="")</formula>
    </cfRule>
  </conditionalFormatting>
  <conditionalFormatting sqref="I103">
    <cfRule type="expression" dxfId="1482" priority="30">
      <formula>AND($I101&lt;&gt;"",$I103="")</formula>
    </cfRule>
  </conditionalFormatting>
  <conditionalFormatting sqref="V33 V38 V43 V48 V53 V58 V63">
    <cfRule type="expression" dxfId="1481" priority="43">
      <formula>IF(AND($I36&lt;&gt;"",$AI38&lt;&gt;"",$V33&lt;=$AI38),TRUE,FALSE)</formula>
    </cfRule>
    <cfRule type="expression" dxfId="1480" priority="42">
      <formula>AND($I31&lt;&gt;"",$V33="")</formula>
    </cfRule>
  </conditionalFormatting>
  <conditionalFormatting sqref="V68">
    <cfRule type="expression" dxfId="1479" priority="45">
      <formula>IF(AND(#REF!&lt;&gt;"",#REF!&lt;&gt;"",$V68&lt;=#REF!),TRUE,FALSE)</formula>
    </cfRule>
    <cfRule type="expression" dxfId="1478" priority="44">
      <formula>AND($I66&lt;&gt;"",$V68="")</formula>
    </cfRule>
  </conditionalFormatting>
  <conditionalFormatting sqref="V73 V78 V83">
    <cfRule type="expression" dxfId="1477" priority="47">
      <formula>IF(AND(#REF!&lt;&gt;"",#REF!&lt;&gt;"",$V73&lt;=#REF!),TRUE,FALSE)</formula>
    </cfRule>
    <cfRule type="expression" dxfId="1476" priority="46">
      <formula>AND($I71&lt;&gt;"",$V73="")</formula>
    </cfRule>
  </conditionalFormatting>
  <conditionalFormatting sqref="V88">
    <cfRule type="expression" dxfId="1475" priority="55">
      <formula>IF(AND(#REF!&lt;&gt;"",#REF!&lt;&gt;"",$V88&lt;=#REF!),TRUE,FALSE)</formula>
    </cfRule>
    <cfRule type="expression" dxfId="1474" priority="54">
      <formula>AND($I86&lt;&gt;"",$V88="")</formula>
    </cfRule>
  </conditionalFormatting>
  <conditionalFormatting sqref="V93">
    <cfRule type="expression" dxfId="1473" priority="52">
      <formula>AND($I91&lt;&gt;"",$V93="")</formula>
    </cfRule>
    <cfRule type="expression" dxfId="1472" priority="53">
      <formula>IF(AND(#REF!&lt;&gt;"",#REF!&lt;&gt;"",$V93&lt;=#REF!),TRUE,FALSE)</formula>
    </cfRule>
  </conditionalFormatting>
  <conditionalFormatting sqref="V98">
    <cfRule type="expression" dxfId="1471" priority="50">
      <formula>AND($I96&lt;&gt;"",$V98="")</formula>
    </cfRule>
    <cfRule type="expression" dxfId="1470" priority="51">
      <formula>IF(AND(#REF!&lt;&gt;"",#REF!&lt;&gt;"",$V98&lt;=#REF!),TRUE,FALSE)</formula>
    </cfRule>
  </conditionalFormatting>
  <conditionalFormatting sqref="V103">
    <cfRule type="expression" dxfId="1469" priority="48">
      <formula>AND($I101&lt;&gt;"",$V103="")</formula>
    </cfRule>
    <cfRule type="expression" dxfId="1468" priority="49">
      <formula>IF(AND(#REF!&lt;&gt;"",#REF!&lt;&gt;"",$V103&lt;=#REF!),TRUE,FALSE)</formula>
    </cfRule>
  </conditionalFormatting>
  <conditionalFormatting sqref="AI33">
    <cfRule type="expression" dxfId="1467" priority="36">
      <formula>AND($I$31&lt;&gt;"",$AI$33="")</formula>
    </cfRule>
  </conditionalFormatting>
  <conditionalFormatting sqref="AI38 AI43 AI48 AI53 AI58 AI63 AI68">
    <cfRule type="expression" dxfId="1466" priority="41">
      <formula>IF(AND($I36&lt;&gt;"",AI38&lt;&gt;"",$V33&lt;=$AI38),TRUE,FALSE)</formula>
    </cfRule>
    <cfRule type="expression" dxfId="1465" priority="40">
      <formula>AND($I36&lt;&gt;"",$AI38="")</formula>
    </cfRule>
  </conditionalFormatting>
  <conditionalFormatting sqref="AI73">
    <cfRule type="expression" dxfId="1464" priority="16">
      <formula>AND($I71&lt;&gt;"",$AI73="")</formula>
    </cfRule>
    <cfRule type="expression" dxfId="1463" priority="17">
      <formula>IF(AND($I71&lt;&gt;"",AI73&lt;&gt;"",$V63&lt;=$AI73),TRUE,FALSE)</formula>
    </cfRule>
  </conditionalFormatting>
  <conditionalFormatting sqref="AI78">
    <cfRule type="expression" dxfId="1462" priority="35">
      <formula>IF(AND($I76&lt;&gt;"",AI78&lt;&gt;"",$V68&lt;=$AI78),TRUE,FALSE)</formula>
    </cfRule>
    <cfRule type="expression" dxfId="1461" priority="34">
      <formula>AND($I76&lt;&gt;"",$AI78="")</formula>
    </cfRule>
  </conditionalFormatting>
  <conditionalFormatting sqref="AI83">
    <cfRule type="expression" dxfId="1460" priority="19">
      <formula>AND($I81&lt;&gt;"",$AI83="")</formula>
    </cfRule>
    <cfRule type="expression" dxfId="1459" priority="20">
      <formula>IF(AND($I81&lt;&gt;"",AI83&lt;&gt;"",$V78&lt;=$AI83),TRUE,FALSE)</formula>
    </cfRule>
  </conditionalFormatting>
  <conditionalFormatting sqref="AI88">
    <cfRule type="expression" dxfId="1458" priority="22">
      <formula>AND($I86&lt;&gt;"",$AI88="")</formula>
    </cfRule>
    <cfRule type="expression" dxfId="1457" priority="23">
      <formula>IF(AND($I86&lt;&gt;"",AI88&lt;&gt;"",$V78&lt;=$AI88),TRUE,FALSE)</formula>
    </cfRule>
  </conditionalFormatting>
  <conditionalFormatting sqref="AI93">
    <cfRule type="expression" dxfId="1456" priority="26">
      <formula>IF(AND($I91&lt;&gt;"",AI93&lt;&gt;"",$V78&lt;=$AI93),TRUE,FALSE)</formula>
    </cfRule>
    <cfRule type="expression" dxfId="1455" priority="25">
      <formula>AND($I91&lt;&gt;"",$AI93="")</formula>
    </cfRule>
  </conditionalFormatting>
  <conditionalFormatting sqref="AI98">
    <cfRule type="expression" dxfId="1454" priority="28">
      <formula>AND($I96&lt;&gt;"",$AI98="")</formula>
    </cfRule>
    <cfRule type="expression" dxfId="1453" priority="29">
      <formula>IF(AND($I96&lt;&gt;"",AI98&lt;&gt;"",$V78&lt;=$AI98),TRUE,FALSE)</formula>
    </cfRule>
  </conditionalFormatting>
  <conditionalFormatting sqref="AI103">
    <cfRule type="expression" dxfId="1452" priority="31">
      <formula>AND($I101&lt;&gt;"",$AI103="")</formula>
    </cfRule>
    <cfRule type="expression" dxfId="1451" priority="32">
      <formula>IF(AND($I101&lt;&gt;"",AI103&lt;&gt;"",$V78&lt;=$AI103),TRUE,FALSE)</formula>
    </cfRule>
  </conditionalFormatting>
  <conditionalFormatting sqref="AT31">
    <cfRule type="expression" dxfId="1449" priority="37">
      <formula>AND($I31&lt;&gt;"",$AT31="")</formula>
    </cfRule>
  </conditionalFormatting>
  <conditionalFormatting sqref="AT36">
    <cfRule type="expression" dxfId="1448" priority="14">
      <formula>AND($I36&lt;&gt;"",$AT36="")</formula>
    </cfRule>
  </conditionalFormatting>
  <conditionalFormatting sqref="AT41">
    <cfRule type="expression" dxfId="1447" priority="13">
      <formula>AND($I41&lt;&gt;"",$AT41="")</formula>
    </cfRule>
  </conditionalFormatting>
  <conditionalFormatting sqref="AT46">
    <cfRule type="expression" dxfId="1446" priority="12">
      <formula>AND($I46&lt;&gt;"",$AT46="")</formula>
    </cfRule>
  </conditionalFormatting>
  <conditionalFormatting sqref="AT51">
    <cfRule type="expression" dxfId="1445" priority="11">
      <formula>AND($I51&lt;&gt;"",$AT51="")</formula>
    </cfRule>
  </conditionalFormatting>
  <conditionalFormatting sqref="AT56">
    <cfRule type="expression" dxfId="1444" priority="10">
      <formula>AND($I56&lt;&gt;"",$AT56="")</formula>
    </cfRule>
  </conditionalFormatting>
  <conditionalFormatting sqref="AT61">
    <cfRule type="expression" dxfId="1443" priority="9">
      <formula>AND($I61&lt;&gt;"",$AT61="")</formula>
    </cfRule>
  </conditionalFormatting>
  <conditionalFormatting sqref="AT66">
    <cfRule type="expression" dxfId="1442" priority="8">
      <formula>AND($I66&lt;&gt;"",$AT66="")</formula>
    </cfRule>
  </conditionalFormatting>
  <conditionalFormatting sqref="AT71">
    <cfRule type="expression" dxfId="1441" priority="7">
      <formula>AND($I71&lt;&gt;"",$AT71="")</formula>
    </cfRule>
  </conditionalFormatting>
  <conditionalFormatting sqref="AT76">
    <cfRule type="expression" dxfId="1440" priority="6">
      <formula>AND($I76&lt;&gt;"",$AT76="")</formula>
    </cfRule>
  </conditionalFormatting>
  <conditionalFormatting sqref="AT81">
    <cfRule type="expression" dxfId="1439" priority="5">
      <formula>AND($I81&lt;&gt;"",$AT81="")</formula>
    </cfRule>
  </conditionalFormatting>
  <conditionalFormatting sqref="AT86">
    <cfRule type="expression" dxfId="1438" priority="4">
      <formula>AND($I86&lt;&gt;"",$AT86="")</formula>
    </cfRule>
  </conditionalFormatting>
  <conditionalFormatting sqref="AT91">
    <cfRule type="expression" dxfId="1437" priority="3">
      <formula>AND($I91&lt;&gt;"",$AT91="")</formula>
    </cfRule>
  </conditionalFormatting>
  <conditionalFormatting sqref="AT96">
    <cfRule type="expression" dxfId="1436" priority="2">
      <formula>AND($I96&lt;&gt;"",$AT96="")</formula>
    </cfRule>
  </conditionalFormatting>
  <conditionalFormatting sqref="AT101">
    <cfRule type="expression" dxfId="143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F159A167-0CA8-4897-83DF-EDF716E1F660}">
      <formula1>$BU$28</formula1>
    </dataValidation>
    <dataValidation type="list" allowBlank="1" showInputMessage="1" showErrorMessage="1" sqref="S13:U13 S15:U15 S17:U17 S19:U19 AY13:BA13 AY15:BA15 AY17:BA17 AY19:BA19" xr:uid="{2A28A7E7-31F8-4E31-AE41-9811E4567A85}">
      <formula1>"昭和,平成,令和"</formula1>
    </dataValidation>
    <dataValidation type="list" allowBlank="1" showInputMessage="1" showErrorMessage="1" sqref="CY7" xr:uid="{FBE77D6E-603A-421B-BABF-FE238E9F5B89}">
      <formula1>"男,女"</formula1>
    </dataValidation>
    <dataValidation type="list" allowBlank="1" showInputMessage="1" showErrorMessage="1" sqref="BU8 I33:O34 I38:O39 I43:O44 I48:O49 I53:O54 I58:O59 I63:O64 I83:O84 I103:O104 I98:O99 I93:O94 I88:O89 I78:O79 I68:O69 I73:O74" xr:uid="{FE244E7F-6F3B-4804-8167-104BC208E23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C6D6CDDA-866F-464F-B729-7F3134EE5AEB}">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B1210E4F-0F7D-4E60-B0AD-3629201D34EE}">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H190"/>
  <sheetViews>
    <sheetView tabSelected="1" zoomScale="85" zoomScaleNormal="85" workbookViewId="0">
      <pane xSplit="2" ySplit="10" topLeftCell="C11" activePane="bottomRight" state="frozen"/>
      <selection activeCell="B11" sqref="B11"/>
      <selection pane="topRight" activeCell="B11" sqref="B11"/>
      <selection pane="bottomLeft" activeCell="B11" sqref="B11"/>
      <selection pane="bottomRight" activeCell="C4" sqref="C4:D4"/>
    </sheetView>
  </sheetViews>
  <sheetFormatPr defaultRowHeight="18.75"/>
  <cols>
    <col min="1" max="1" width="3.5" style="11" customWidth="1"/>
    <col min="2" max="2" width="22" style="11" customWidth="1"/>
    <col min="3" max="3" width="16.625" style="49" customWidth="1"/>
    <col min="4" max="4" width="18.625" style="26" customWidth="1"/>
    <col min="5" max="5" width="11.125" style="49" customWidth="1"/>
    <col min="6" max="6" width="11.125" style="11" customWidth="1"/>
    <col min="7" max="7" width="15.125" style="11" customWidth="1"/>
    <col min="8" max="8" width="14.875" style="26" customWidth="1"/>
    <col min="9" max="10" width="9" style="26" customWidth="1"/>
    <col min="11" max="11" width="10.125" style="26" customWidth="1"/>
    <col min="12" max="12" width="15" style="26" customWidth="1"/>
    <col min="13" max="13" width="8.125" style="26" customWidth="1"/>
    <col min="14" max="14" width="12.875" style="26" customWidth="1"/>
    <col min="15" max="15" width="11.125" style="11" customWidth="1"/>
    <col min="16" max="19" width="9" style="11"/>
    <col min="20" max="26" width="9" style="11" customWidth="1"/>
    <col min="27" max="27" width="9" style="11" hidden="1" customWidth="1"/>
    <col min="28" max="33" width="9" style="26" hidden="1" customWidth="1"/>
    <col min="34" max="34" width="9" style="26" customWidth="1"/>
    <col min="35" max="35" width="9" style="11" customWidth="1"/>
    <col min="36" max="16384" width="9" style="11"/>
  </cols>
  <sheetData>
    <row r="1" spans="1:34" ht="18" customHeight="1" thickBot="1">
      <c r="A1" s="23"/>
      <c r="B1" s="23"/>
      <c r="C1" s="24"/>
      <c r="D1" s="23"/>
      <c r="E1" s="23"/>
      <c r="F1" s="259" t="s">
        <v>238</v>
      </c>
      <c r="G1" s="259"/>
      <c r="H1" s="226" t="s">
        <v>320</v>
      </c>
      <c r="I1" s="205"/>
      <c r="J1" s="25"/>
      <c r="K1" s="25"/>
      <c r="L1" s="25"/>
      <c r="M1" s="25"/>
      <c r="N1" s="25"/>
      <c r="O1" s="23"/>
      <c r="P1" s="23"/>
    </row>
    <row r="2" spans="1:34" ht="18.75" customHeight="1" thickBot="1">
      <c r="A2" s="27" t="s">
        <v>28</v>
      </c>
      <c r="B2" s="28"/>
      <c r="C2" s="230" t="e">
        <f>VLOOKUP(C4,施設一覧!$A$2:$F$1336,4,FALSE)</f>
        <v>#N/A</v>
      </c>
      <c r="D2" s="231"/>
      <c r="E2" s="24"/>
      <c r="F2" s="234" t="s">
        <v>30</v>
      </c>
      <c r="G2" s="235"/>
      <c r="H2" s="224" t="s">
        <v>3146</v>
      </c>
      <c r="I2" s="247" t="s">
        <v>314</v>
      </c>
      <c r="J2" s="248"/>
      <c r="K2" s="249"/>
      <c r="L2" s="25"/>
      <c r="M2" s="25"/>
      <c r="N2" s="23"/>
      <c r="O2" s="23"/>
      <c r="P2" s="23"/>
      <c r="AH2" s="11"/>
    </row>
    <row r="3" spans="1:34" ht="18.75" customHeight="1">
      <c r="A3" s="27" t="s">
        <v>307</v>
      </c>
      <c r="B3" s="28"/>
      <c r="C3" s="230" t="e">
        <f>VLOOKUP(C4,施設一覧!$A$2:$F$1336,3,FALSE)</f>
        <v>#N/A</v>
      </c>
      <c r="D3" s="231"/>
      <c r="E3" s="23"/>
      <c r="F3" s="236" t="s">
        <v>239</v>
      </c>
      <c r="G3" s="236"/>
      <c r="H3" s="227" t="s">
        <v>314</v>
      </c>
      <c r="I3" s="30"/>
      <c r="J3" s="25"/>
      <c r="K3" s="25"/>
      <c r="L3" s="25"/>
      <c r="M3" s="25"/>
      <c r="N3" s="23"/>
      <c r="O3" s="23"/>
      <c r="P3" s="23"/>
      <c r="AH3" s="11"/>
    </row>
    <row r="4" spans="1:34" ht="18.75" customHeight="1">
      <c r="A4" s="27" t="s">
        <v>3</v>
      </c>
      <c r="B4" s="28"/>
      <c r="C4" s="232"/>
      <c r="D4" s="233"/>
      <c r="E4" s="23"/>
      <c r="F4" s="23"/>
      <c r="G4" s="23"/>
      <c r="H4" s="25"/>
      <c r="I4" s="25"/>
      <c r="J4" s="25"/>
      <c r="K4" s="25"/>
      <c r="L4" s="25"/>
      <c r="M4" s="25"/>
      <c r="N4" s="25"/>
      <c r="O4" s="23"/>
      <c r="P4" s="23"/>
    </row>
    <row r="5" spans="1:34" ht="18.75" customHeight="1">
      <c r="A5" s="27" t="s">
        <v>5</v>
      </c>
      <c r="B5" s="28"/>
      <c r="C5" s="230" t="e">
        <f>VLOOKUP(C4,施設一覧!$A$2:$F$1336,6,FALSE)</f>
        <v>#N/A</v>
      </c>
      <c r="D5" s="231"/>
      <c r="E5" s="24"/>
      <c r="F5" s="241" t="s">
        <v>224</v>
      </c>
      <c r="G5" s="242"/>
      <c r="H5" s="31" t="s">
        <v>225</v>
      </c>
      <c r="I5" s="229"/>
      <c r="J5" s="25"/>
      <c r="K5" s="25"/>
      <c r="L5" s="25"/>
      <c r="M5" s="25"/>
      <c r="N5" s="25"/>
      <c r="O5" s="23"/>
      <c r="P5" s="23"/>
    </row>
    <row r="6" spans="1:34" ht="18.75" customHeight="1">
      <c r="A6" s="27" t="s">
        <v>308</v>
      </c>
      <c r="B6" s="28"/>
      <c r="C6" s="237"/>
      <c r="D6" s="238"/>
      <c r="E6" s="23"/>
      <c r="F6" s="243"/>
      <c r="G6" s="244"/>
      <c r="H6" s="32"/>
      <c r="I6" s="229"/>
      <c r="J6" s="25"/>
      <c r="K6" s="25"/>
      <c r="L6" s="25"/>
      <c r="M6" s="33"/>
      <c r="N6" s="25"/>
      <c r="O6" s="23"/>
      <c r="P6" s="23"/>
    </row>
    <row r="7" spans="1:34" ht="18.75" customHeight="1">
      <c r="A7" s="27" t="s">
        <v>176</v>
      </c>
      <c r="B7" s="34"/>
      <c r="C7" s="239"/>
      <c r="D7" s="240"/>
      <c r="E7" s="24"/>
      <c r="F7" s="245"/>
      <c r="G7" s="246"/>
      <c r="H7" s="31" t="s">
        <v>223</v>
      </c>
      <c r="I7" s="229"/>
      <c r="J7" s="25"/>
      <c r="K7" s="25"/>
      <c r="L7" s="25"/>
      <c r="M7" s="25"/>
      <c r="N7" s="25"/>
      <c r="O7" s="23"/>
      <c r="P7" s="23"/>
    </row>
    <row r="8" spans="1:34" ht="18.75" customHeight="1">
      <c r="A8" s="35" t="s">
        <v>281</v>
      </c>
      <c r="B8" s="34"/>
      <c r="C8" s="36"/>
      <c r="D8" s="37"/>
      <c r="E8" s="24"/>
      <c r="F8" s="23"/>
      <c r="G8" s="23"/>
      <c r="H8" s="25"/>
      <c r="I8" s="25"/>
      <c r="J8" s="25"/>
      <c r="K8" s="25"/>
      <c r="L8" s="25"/>
      <c r="M8" s="25"/>
      <c r="N8" s="25"/>
      <c r="O8" s="23"/>
      <c r="P8" s="23"/>
    </row>
    <row r="9" spans="1:34" s="26" customFormat="1" ht="18.75" customHeight="1">
      <c r="A9" s="38"/>
      <c r="B9" s="254" t="s">
        <v>155</v>
      </c>
      <c r="C9" s="254" t="s">
        <v>32</v>
      </c>
      <c r="D9" s="260" t="s">
        <v>184</v>
      </c>
      <c r="E9" s="252" t="s">
        <v>34</v>
      </c>
      <c r="F9" s="252" t="s">
        <v>35</v>
      </c>
      <c r="G9" s="256" t="s">
        <v>38</v>
      </c>
      <c r="H9" s="257"/>
      <c r="I9" s="257"/>
      <c r="J9" s="257"/>
      <c r="K9" s="258"/>
      <c r="L9" s="252" t="s">
        <v>39</v>
      </c>
      <c r="M9" s="254" t="s">
        <v>40</v>
      </c>
      <c r="N9" s="250" t="s">
        <v>222</v>
      </c>
      <c r="O9" s="25"/>
      <c r="P9" s="25"/>
      <c r="AA9" s="26" t="s">
        <v>41</v>
      </c>
      <c r="AC9" s="26" t="s">
        <v>42</v>
      </c>
      <c r="AF9" s="26" t="s">
        <v>40</v>
      </c>
    </row>
    <row r="10" spans="1:34" s="26" customFormat="1" ht="63" customHeight="1">
      <c r="A10" s="39"/>
      <c r="B10" s="255"/>
      <c r="C10" s="255"/>
      <c r="D10" s="261"/>
      <c r="E10" s="253"/>
      <c r="F10" s="253"/>
      <c r="G10" s="9" t="s">
        <v>43</v>
      </c>
      <c r="H10" s="9" t="s">
        <v>44</v>
      </c>
      <c r="I10" s="40" t="s">
        <v>293</v>
      </c>
      <c r="J10" s="9" t="s">
        <v>153</v>
      </c>
      <c r="K10" s="41" t="s">
        <v>294</v>
      </c>
      <c r="L10" s="253"/>
      <c r="M10" s="255"/>
      <c r="N10" s="251"/>
      <c r="O10" s="25"/>
      <c r="P10" s="25"/>
      <c r="AA10" s="26" t="s">
        <v>45</v>
      </c>
      <c r="AB10" s="26" t="s">
        <v>46</v>
      </c>
      <c r="AC10" s="26" t="s">
        <v>179</v>
      </c>
      <c r="AD10" s="26" t="s">
        <v>180</v>
      </c>
      <c r="AE10" s="26" t="s">
        <v>181</v>
      </c>
      <c r="AF10" s="26" t="s">
        <v>45</v>
      </c>
      <c r="AG10" s="26" t="s">
        <v>46</v>
      </c>
    </row>
    <row r="11" spans="1:34" ht="18.75" customHeight="1">
      <c r="A11" s="42">
        <v>1</v>
      </c>
      <c r="B11" s="43"/>
      <c r="C11" s="44"/>
      <c r="D11" s="45"/>
      <c r="E11" s="44"/>
      <c r="F11" s="44"/>
      <c r="G11" s="44"/>
      <c r="H11" s="44"/>
      <c r="I11" s="29"/>
      <c r="J11" s="29"/>
      <c r="K11" s="29"/>
      <c r="L11" s="46"/>
      <c r="M11" s="47" t="str">
        <f>IF(AND(B11&lt;&gt;"",D11&lt;&gt;"",D11&gt;=マスタ!$F$4),"〇","　")</f>
        <v>　</v>
      </c>
      <c r="N11" s="44"/>
      <c r="O11" s="23"/>
      <c r="P11" s="23"/>
      <c r="AA11" s="26">
        <f t="shared" ref="AA11:AA42" si="0">IF(AND(B11&lt;&gt;"",I11&lt;&gt;"〇",J11&lt;&gt;"〇",K11&lt;&gt;"〇"),1,0)</f>
        <v>0</v>
      </c>
      <c r="AB11" s="26">
        <f>IF(AA11=1,SUM(AA$11:AA11),0)</f>
        <v>0</v>
      </c>
      <c r="AC11" s="26">
        <f>IF(OR($I11="〇",$J11="〇",$K11="〇"),1,0)</f>
        <v>0</v>
      </c>
      <c r="AD11" s="26">
        <f>IF(AND(G11&lt;&gt;"",$I11&lt;&gt;"〇",$J11&lt;&gt;"〇",$K11&lt;&gt;"〇"),COUNTIF($AC$11:$AC11,"&gt;0")+1,0)</f>
        <v>0</v>
      </c>
      <c r="AE11" s="26">
        <f>IF(AND(H11&lt;&gt;"",$I11&lt;&gt;"〇",$J11&lt;&gt;"〇",$K11&lt;&gt;"〇"),COUNTIF($AC$11:$AD11,"&gt;0")+1,0)</f>
        <v>0</v>
      </c>
      <c r="AF11" s="26">
        <f>IF(M11="〇",1,0)</f>
        <v>0</v>
      </c>
      <c r="AG11" s="26">
        <f>IF(AF11=1,SUM(AF$11:AF11),0)</f>
        <v>0</v>
      </c>
      <c r="AH11" s="11"/>
    </row>
    <row r="12" spans="1:34" ht="18.75" customHeight="1">
      <c r="A12" s="42">
        <v>2</v>
      </c>
      <c r="B12" s="43"/>
      <c r="C12" s="44"/>
      <c r="D12" s="45"/>
      <c r="E12" s="44"/>
      <c r="F12" s="44"/>
      <c r="G12" s="44"/>
      <c r="H12" s="44"/>
      <c r="I12" s="29"/>
      <c r="J12" s="29"/>
      <c r="K12" s="29"/>
      <c r="L12" s="46"/>
      <c r="M12" s="47" t="str">
        <f>IF(AND(B12&lt;&gt;"",D12&lt;&gt;"",D12&gt;=マスタ!$F$4),"〇","　")</f>
        <v>　</v>
      </c>
      <c r="N12" s="44"/>
      <c r="O12" s="23"/>
      <c r="P12" s="23"/>
      <c r="AA12" s="26">
        <f t="shared" si="0"/>
        <v>0</v>
      </c>
      <c r="AB12" s="26">
        <f>IF(AA12=1,SUM(AA$11:AA12),0)</f>
        <v>0</v>
      </c>
      <c r="AC12" s="26">
        <f>IF(OR($I12="〇",$J12="〇",$K12="〇"),COUNTIF($AC$11:$AE11,"&gt;0")+1,0)</f>
        <v>0</v>
      </c>
      <c r="AD12" s="26">
        <f>IF(AND(G12&lt;&gt;"",$I12&lt;&gt;"〇",$J12&lt;&gt;"〇",$K12&lt;&gt;"〇"),COUNTIF($AC$11:$AE11,"&gt;0")+COUNTIF($AC12:$AC12,"&gt;0")+1,0)</f>
        <v>0</v>
      </c>
      <c r="AE12" s="26">
        <f>IF(AND(H12&lt;&gt;"",$I12&lt;&gt;"〇",$J12&lt;&gt;"〇",$K12&lt;&gt;"〇"),COUNTIF($AC$11:$AE11,"&gt;0")+COUNTIF($AC12:$AD12,"&gt;0")+1,0)</f>
        <v>0</v>
      </c>
      <c r="AF12" s="26">
        <f t="shared" ref="AF12:AF58" si="1">IF(M12="〇",1,0)</f>
        <v>0</v>
      </c>
      <c r="AG12" s="26">
        <f>IF(AF12=1,SUM(AF$11:AF12),0)</f>
        <v>0</v>
      </c>
      <c r="AH12" s="11"/>
    </row>
    <row r="13" spans="1:34" ht="18.75" customHeight="1">
      <c r="A13" s="42">
        <v>3</v>
      </c>
      <c r="B13" s="43"/>
      <c r="C13" s="44"/>
      <c r="D13" s="45"/>
      <c r="E13" s="44"/>
      <c r="F13" s="44"/>
      <c r="G13" s="44"/>
      <c r="H13" s="44"/>
      <c r="I13" s="29"/>
      <c r="J13" s="29"/>
      <c r="K13" s="29"/>
      <c r="L13" s="46"/>
      <c r="M13" s="47" t="str">
        <f>IF(AND(B13&lt;&gt;"",D13&lt;&gt;"",D13&gt;=マスタ!$F$4),"〇","　")</f>
        <v>　</v>
      </c>
      <c r="N13" s="44"/>
      <c r="O13" s="23"/>
      <c r="P13" s="23"/>
      <c r="AA13" s="26">
        <f t="shared" si="0"/>
        <v>0</v>
      </c>
      <c r="AB13" s="26">
        <f>IF(AA13=1,SUM(AA$11:AA13),0)</f>
        <v>0</v>
      </c>
      <c r="AC13" s="26">
        <f>IF(OR($I13="〇",$J13="〇",$K13="〇"),COUNTIF($AC$11:$AE12,"&gt;0")+1,0)</f>
        <v>0</v>
      </c>
      <c r="AD13" s="26">
        <f>IF(AND(G13&lt;&gt;"",$I13&lt;&gt;"〇",$J13&lt;&gt;"〇",$K13&lt;&gt;"〇"),COUNTIF($AC$11:$AE12,"&gt;0")+COUNTIF($AC13:$AC13,"&gt;0")+1,0)</f>
        <v>0</v>
      </c>
      <c r="AE13" s="26">
        <f>IF(AND(H13&lt;&gt;"",$I13&lt;&gt;"〇",$J13&lt;&gt;"〇",$K13&lt;&gt;"〇"),COUNTIF($AC$11:$AE12,"&gt;0")+COUNTIF($AC13:$AD13,"&gt;0")+1,0)</f>
        <v>0</v>
      </c>
      <c r="AF13" s="26">
        <f t="shared" si="1"/>
        <v>0</v>
      </c>
      <c r="AG13" s="26">
        <f>IF(AF13=1,SUM(AF$11:AF13),0)</f>
        <v>0</v>
      </c>
      <c r="AH13" s="11"/>
    </row>
    <row r="14" spans="1:34" ht="18.75" customHeight="1">
      <c r="A14" s="42">
        <v>4</v>
      </c>
      <c r="B14" s="43"/>
      <c r="C14" s="44"/>
      <c r="D14" s="45"/>
      <c r="E14" s="44"/>
      <c r="F14" s="44"/>
      <c r="G14" s="44"/>
      <c r="H14" s="44"/>
      <c r="I14" s="29"/>
      <c r="J14" s="29"/>
      <c r="K14" s="29"/>
      <c r="L14" s="46"/>
      <c r="M14" s="47" t="str">
        <f>IF(AND(B14&lt;&gt;"",D14&lt;&gt;"",D14&gt;=マスタ!$F$4),"〇","　")</f>
        <v>　</v>
      </c>
      <c r="N14" s="44"/>
      <c r="O14" s="23"/>
      <c r="P14" s="23"/>
      <c r="AA14" s="26">
        <f t="shared" si="0"/>
        <v>0</v>
      </c>
      <c r="AB14" s="26">
        <f>IF(AA14=1,SUM(AA$11:AA14),0)</f>
        <v>0</v>
      </c>
      <c r="AC14" s="26">
        <f>IF(OR($I14="〇",$J14="〇",$K14="〇"),COUNTIF($AC$11:$AE13,"&gt;0")+1,0)</f>
        <v>0</v>
      </c>
      <c r="AD14" s="26">
        <f>IF(AND(G14&lt;&gt;"",$I14&lt;&gt;"〇",$J14&lt;&gt;"〇",$K14&lt;&gt;"〇"),COUNTIF($AC$11:$AE13,"&gt;0")+COUNTIF($AC14:$AC14,"&gt;0")+1,0)</f>
        <v>0</v>
      </c>
      <c r="AE14" s="26">
        <f>IF(AND(H14&lt;&gt;"",$I14&lt;&gt;"〇",$J14&lt;&gt;"〇",$K14&lt;&gt;"〇"),COUNTIF($AC$11:$AE13,"&gt;0")+COUNTIF($AC14:$AD14,"&gt;0")+1,0)</f>
        <v>0</v>
      </c>
      <c r="AF14" s="26">
        <f t="shared" si="1"/>
        <v>0</v>
      </c>
      <c r="AG14" s="26">
        <f>IF(AF14=1,SUM(AF$11:AF14),0)</f>
        <v>0</v>
      </c>
      <c r="AH14" s="11"/>
    </row>
    <row r="15" spans="1:34" ht="18.75" customHeight="1">
      <c r="A15" s="42">
        <v>5</v>
      </c>
      <c r="B15" s="43"/>
      <c r="C15" s="44"/>
      <c r="D15" s="45"/>
      <c r="E15" s="44"/>
      <c r="F15" s="44"/>
      <c r="G15" s="44"/>
      <c r="H15" s="44"/>
      <c r="I15" s="29"/>
      <c r="J15" s="29"/>
      <c r="K15" s="29"/>
      <c r="L15" s="46"/>
      <c r="M15" s="47" t="str">
        <f>IF(AND(B15&lt;&gt;"",D15&lt;&gt;"",D15&gt;=マスタ!$F$4),"〇","　")</f>
        <v>　</v>
      </c>
      <c r="N15" s="44"/>
      <c r="O15" s="23"/>
      <c r="P15" s="23"/>
      <c r="AA15" s="26">
        <f t="shared" si="0"/>
        <v>0</v>
      </c>
      <c r="AB15" s="26">
        <f>IF(AA15=1,SUM(AA$11:AA15),0)</f>
        <v>0</v>
      </c>
      <c r="AC15" s="26">
        <f>IF(OR($I15="〇",$J15="〇",$K15="〇"),COUNTIF($AC$11:$AE14,"&gt;0")+1,0)</f>
        <v>0</v>
      </c>
      <c r="AD15" s="26">
        <f>IF(AND(G15&lt;&gt;"",$I15&lt;&gt;"〇",$J15&lt;&gt;"〇",$K15&lt;&gt;"〇"),COUNTIF($AC$11:$AE14,"&gt;0")+COUNTIF($AC15:$AC15,"&gt;0")+1,0)</f>
        <v>0</v>
      </c>
      <c r="AE15" s="26">
        <f>IF(AND(H15&lt;&gt;"",$I15&lt;&gt;"〇",$J15&lt;&gt;"〇",$K15&lt;&gt;"〇"),COUNTIF($AC$11:$AE14,"&gt;0")+COUNTIF($AC15:$AD15,"&gt;0")+1,0)</f>
        <v>0</v>
      </c>
      <c r="AF15" s="26">
        <f t="shared" si="1"/>
        <v>0</v>
      </c>
      <c r="AG15" s="26">
        <f>IF(AF15=1,SUM(AF$11:AF15),0)</f>
        <v>0</v>
      </c>
      <c r="AH15" s="11"/>
    </row>
    <row r="16" spans="1:34" ht="18.75" customHeight="1">
      <c r="A16" s="42">
        <v>6</v>
      </c>
      <c r="B16" s="43"/>
      <c r="C16" s="44"/>
      <c r="D16" s="45"/>
      <c r="E16" s="44"/>
      <c r="F16" s="44"/>
      <c r="G16" s="44"/>
      <c r="H16" s="44"/>
      <c r="I16" s="29"/>
      <c r="J16" s="29"/>
      <c r="K16" s="29"/>
      <c r="L16" s="46"/>
      <c r="M16" s="47" t="str">
        <f>IF(AND(B16&lt;&gt;"",D16&lt;&gt;"",D16&gt;=マスタ!$F$4),"〇","　")</f>
        <v>　</v>
      </c>
      <c r="N16" s="44"/>
      <c r="O16" s="23"/>
      <c r="P16" s="23"/>
      <c r="AA16" s="26">
        <f t="shared" si="0"/>
        <v>0</v>
      </c>
      <c r="AB16" s="26">
        <f>IF(AA16=1,SUM(AA$11:AA16),0)</f>
        <v>0</v>
      </c>
      <c r="AC16" s="26">
        <f>IF(OR($I16="〇",$J16="〇",$K16="〇"),COUNTIF($AC$11:$AE15,"&gt;0")+1,0)</f>
        <v>0</v>
      </c>
      <c r="AD16" s="26">
        <f>IF(AND(G16&lt;&gt;"",$I16&lt;&gt;"〇",$J16&lt;&gt;"〇",$K16&lt;&gt;"〇"),COUNTIF($AC$11:$AE15,"&gt;0")+COUNTIF($AC16:$AC16,"&gt;0")+1,0)</f>
        <v>0</v>
      </c>
      <c r="AE16" s="26">
        <f>IF(AND(H16&lt;&gt;"",$I16&lt;&gt;"〇",$J16&lt;&gt;"〇",$K16&lt;&gt;"〇"),COUNTIF($AC$11:$AE15,"&gt;0")+COUNTIF($AC16:$AD16,"&gt;0")+1,0)</f>
        <v>0</v>
      </c>
      <c r="AF16" s="26">
        <f t="shared" si="1"/>
        <v>0</v>
      </c>
      <c r="AG16" s="26">
        <f>IF(AF16=1,SUM(AF$11:AF16),0)</f>
        <v>0</v>
      </c>
      <c r="AH16" s="11"/>
    </row>
    <row r="17" spans="1:34" ht="18.75" customHeight="1">
      <c r="A17" s="42">
        <v>7</v>
      </c>
      <c r="B17" s="43"/>
      <c r="C17" s="44"/>
      <c r="D17" s="45"/>
      <c r="E17" s="44"/>
      <c r="F17" s="44"/>
      <c r="G17" s="44"/>
      <c r="H17" s="44"/>
      <c r="I17" s="29"/>
      <c r="J17" s="29"/>
      <c r="K17" s="29"/>
      <c r="L17" s="46"/>
      <c r="M17" s="47" t="str">
        <f>IF(AND(B17&lt;&gt;"",D17&lt;&gt;"",D17&gt;=マスタ!$F$4),"〇","　")</f>
        <v>　</v>
      </c>
      <c r="N17" s="44"/>
      <c r="O17" s="23"/>
      <c r="P17" s="23"/>
      <c r="AA17" s="26">
        <f t="shared" si="0"/>
        <v>0</v>
      </c>
      <c r="AB17" s="26">
        <f>IF(AA17=1,SUM(AA$11:AA17),0)</f>
        <v>0</v>
      </c>
      <c r="AC17" s="26">
        <f>IF(OR($I17="〇",$J17="〇",$K17="〇"),COUNTIF($AC$11:$AE16,"&gt;0")+1,0)</f>
        <v>0</v>
      </c>
      <c r="AD17" s="26">
        <f>IF(AND(G17&lt;&gt;"",$I17&lt;&gt;"〇",$J17&lt;&gt;"〇",$K17&lt;&gt;"〇"),COUNTIF($AC$11:$AE16,"&gt;0")+COUNTIF($AC17:$AC17,"&gt;0")+1,0)</f>
        <v>0</v>
      </c>
      <c r="AE17" s="26">
        <f>IF(AND(H17&lt;&gt;"",$I17&lt;&gt;"〇",$J17&lt;&gt;"〇",$K17&lt;&gt;"〇"),COUNTIF($AC$11:$AE16,"&gt;0")+COUNTIF($AC17:$AD17,"&gt;0")+1,0)</f>
        <v>0</v>
      </c>
      <c r="AF17" s="26">
        <f t="shared" si="1"/>
        <v>0</v>
      </c>
      <c r="AG17" s="26">
        <f>IF(AF17=1,SUM(AF$11:AF17),0)</f>
        <v>0</v>
      </c>
      <c r="AH17" s="11"/>
    </row>
    <row r="18" spans="1:34" ht="18.75" customHeight="1">
      <c r="A18" s="42">
        <v>8</v>
      </c>
      <c r="B18" s="43"/>
      <c r="C18" s="44"/>
      <c r="D18" s="45"/>
      <c r="E18" s="44"/>
      <c r="F18" s="44"/>
      <c r="G18" s="44"/>
      <c r="H18" s="44"/>
      <c r="I18" s="29"/>
      <c r="J18" s="29"/>
      <c r="K18" s="29"/>
      <c r="L18" s="46"/>
      <c r="M18" s="47" t="str">
        <f>IF(AND(B18&lt;&gt;"",D18&lt;&gt;"",D18&gt;=マスタ!$F$4),"〇","　")</f>
        <v>　</v>
      </c>
      <c r="N18" s="44"/>
      <c r="O18" s="23"/>
      <c r="P18" s="23"/>
      <c r="AA18" s="26">
        <f t="shared" si="0"/>
        <v>0</v>
      </c>
      <c r="AB18" s="26">
        <f>IF(AA18=1,SUM(AA$11:AA18),0)</f>
        <v>0</v>
      </c>
      <c r="AC18" s="26">
        <f>IF(OR($I18="〇",$J18="〇",$K18="〇"),COUNTIF($AC$11:$AE17,"&gt;0")+1,0)</f>
        <v>0</v>
      </c>
      <c r="AD18" s="26">
        <f>IF(AND(G18&lt;&gt;"",$I18&lt;&gt;"〇",$J18&lt;&gt;"〇",$K18&lt;&gt;"〇"),COUNTIF($AC$11:$AE17,"&gt;0")+COUNTIF($AC18:$AC18,"&gt;0")+1,0)</f>
        <v>0</v>
      </c>
      <c r="AE18" s="26">
        <f>IF(AND(H18&lt;&gt;"",$I18&lt;&gt;"〇",$J18&lt;&gt;"〇",$K18&lt;&gt;"〇"),COUNTIF($AC$11:$AE17,"&gt;0")+COUNTIF($AC18:$AD18,"&gt;0")+1,0)</f>
        <v>0</v>
      </c>
      <c r="AF18" s="26">
        <f t="shared" si="1"/>
        <v>0</v>
      </c>
      <c r="AG18" s="26">
        <f>IF(AF18=1,SUM(AF$11:AF18),0)</f>
        <v>0</v>
      </c>
      <c r="AH18" s="11"/>
    </row>
    <row r="19" spans="1:34" ht="18.75" customHeight="1">
      <c r="A19" s="42">
        <v>9</v>
      </c>
      <c r="B19" s="43"/>
      <c r="C19" s="44"/>
      <c r="D19" s="45"/>
      <c r="E19" s="44"/>
      <c r="F19" s="44"/>
      <c r="G19" s="44"/>
      <c r="H19" s="44"/>
      <c r="I19" s="29"/>
      <c r="J19" s="29"/>
      <c r="K19" s="29"/>
      <c r="L19" s="46"/>
      <c r="M19" s="47" t="str">
        <f>IF(AND(B19&lt;&gt;"",D19&lt;&gt;"",D19&gt;=マスタ!$F$4),"〇","　")</f>
        <v>　</v>
      </c>
      <c r="N19" s="44"/>
      <c r="O19" s="23"/>
      <c r="P19" s="23"/>
      <c r="AA19" s="26">
        <f t="shared" si="0"/>
        <v>0</v>
      </c>
      <c r="AB19" s="26">
        <f>IF(AA19=1,SUM(AA$11:AA19),0)</f>
        <v>0</v>
      </c>
      <c r="AC19" s="26">
        <f>IF(OR($I19="〇",$J19="〇",$K19="〇"),COUNTIF($AC$11:$AE18,"&gt;0")+1,0)</f>
        <v>0</v>
      </c>
      <c r="AD19" s="26">
        <f>IF(AND(G19&lt;&gt;"",$I19&lt;&gt;"〇",$J19&lt;&gt;"〇",$K19&lt;&gt;"〇"),COUNTIF($AC$11:$AE18,"&gt;0")+COUNTIF($AC19:$AC19,"&gt;0")+1,0)</f>
        <v>0</v>
      </c>
      <c r="AE19" s="26">
        <f>IF(AND(H19&lt;&gt;"",$I19&lt;&gt;"〇",$J19&lt;&gt;"〇",$K19&lt;&gt;"〇"),COUNTIF($AC$11:$AE18,"&gt;0")+COUNTIF($AC19:$AD19,"&gt;0")+1,0)</f>
        <v>0</v>
      </c>
      <c r="AF19" s="26">
        <f t="shared" si="1"/>
        <v>0</v>
      </c>
      <c r="AG19" s="26">
        <f>IF(AF19=1,SUM(AF$11:AF19),0)</f>
        <v>0</v>
      </c>
      <c r="AH19" s="11"/>
    </row>
    <row r="20" spans="1:34" ht="18.75" customHeight="1">
      <c r="A20" s="42">
        <v>10</v>
      </c>
      <c r="B20" s="43"/>
      <c r="C20" s="44"/>
      <c r="D20" s="45"/>
      <c r="E20" s="44"/>
      <c r="F20" s="44"/>
      <c r="G20" s="44"/>
      <c r="H20" s="44"/>
      <c r="I20" s="29"/>
      <c r="J20" s="29"/>
      <c r="K20" s="29"/>
      <c r="L20" s="46"/>
      <c r="M20" s="47" t="str">
        <f>IF(AND(B20&lt;&gt;"",D20&lt;&gt;"",D20&gt;=マスタ!$F$4),"〇","　")</f>
        <v>　</v>
      </c>
      <c r="N20" s="44"/>
      <c r="O20" s="23"/>
      <c r="P20" s="23"/>
      <c r="AA20" s="26">
        <f t="shared" si="0"/>
        <v>0</v>
      </c>
      <c r="AB20" s="26">
        <f>IF(AA20=1,SUM(AA$11:AA20),0)</f>
        <v>0</v>
      </c>
      <c r="AC20" s="26">
        <f>IF(OR($I20="〇",$J20="〇",$K20="〇"),COUNTIF($AC$11:$AE19,"&gt;0")+1,0)</f>
        <v>0</v>
      </c>
      <c r="AD20" s="26">
        <f>IF(AND(G20&lt;&gt;"",$I20&lt;&gt;"〇",$J20&lt;&gt;"〇",$K20&lt;&gt;"〇"),COUNTIF($AC$11:$AE19,"&gt;0")+COUNTIF($AC20:$AC20,"&gt;0")+1,0)</f>
        <v>0</v>
      </c>
      <c r="AE20" s="26">
        <f>IF(AND(H20&lt;&gt;"",$I20&lt;&gt;"〇",$J20&lt;&gt;"〇",$K20&lt;&gt;"〇"),COUNTIF($AC$11:$AE19,"&gt;0")+COUNTIF($AC20:$AD20,"&gt;0")+1,0)</f>
        <v>0</v>
      </c>
      <c r="AF20" s="26">
        <f t="shared" si="1"/>
        <v>0</v>
      </c>
      <c r="AG20" s="26">
        <f>IF(AF20=1,SUM(AF$11:AF20),0)</f>
        <v>0</v>
      </c>
      <c r="AH20" s="11"/>
    </row>
    <row r="21" spans="1:34" ht="18.75" customHeight="1">
      <c r="A21" s="42">
        <v>11</v>
      </c>
      <c r="B21" s="43"/>
      <c r="C21" s="44"/>
      <c r="D21" s="45"/>
      <c r="E21" s="44"/>
      <c r="F21" s="44"/>
      <c r="G21" s="44"/>
      <c r="H21" s="44"/>
      <c r="I21" s="29"/>
      <c r="J21" s="29"/>
      <c r="K21" s="29"/>
      <c r="L21" s="46"/>
      <c r="M21" s="47" t="str">
        <f>IF(AND(B21&lt;&gt;"",D21&lt;&gt;"",D21&gt;=マスタ!$F$4),"〇","　")</f>
        <v>　</v>
      </c>
      <c r="N21" s="44"/>
      <c r="O21" s="23"/>
      <c r="P21" s="23"/>
      <c r="AA21" s="26">
        <f t="shared" si="0"/>
        <v>0</v>
      </c>
      <c r="AB21" s="26">
        <f>IF(AA21=1,SUM(AA$11:AA21),0)</f>
        <v>0</v>
      </c>
      <c r="AC21" s="26">
        <f>IF(OR($I21="〇",$J21="〇",$K21="〇"),COUNTIF($AC$11:$AE20,"&gt;0")+1,0)</f>
        <v>0</v>
      </c>
      <c r="AD21" s="26">
        <f>IF(AND(G21&lt;&gt;"",$I21&lt;&gt;"〇",$J21&lt;&gt;"〇",$K21&lt;&gt;"〇"),COUNTIF($AC$11:$AE20,"&gt;0")+COUNTIF($AC21:$AC21,"&gt;0")+1,0)</f>
        <v>0</v>
      </c>
      <c r="AE21" s="26">
        <f>IF(AND(H21&lt;&gt;"",$I21&lt;&gt;"〇",$J21&lt;&gt;"〇",$K21&lt;&gt;"〇"),COUNTIF($AC$11:$AE20,"&gt;0")+COUNTIF($AC21:$AD21,"&gt;0")+1,0)</f>
        <v>0</v>
      </c>
      <c r="AF21" s="26">
        <f t="shared" si="1"/>
        <v>0</v>
      </c>
      <c r="AG21" s="26">
        <f>IF(AF21=1,SUM(AF$11:AF21),0)</f>
        <v>0</v>
      </c>
      <c r="AH21" s="11"/>
    </row>
    <row r="22" spans="1:34" ht="18.75" customHeight="1">
      <c r="A22" s="42">
        <v>12</v>
      </c>
      <c r="B22" s="43"/>
      <c r="C22" s="44"/>
      <c r="D22" s="45"/>
      <c r="E22" s="44"/>
      <c r="F22" s="44"/>
      <c r="G22" s="44"/>
      <c r="H22" s="44"/>
      <c r="I22" s="29"/>
      <c r="J22" s="29"/>
      <c r="K22" s="29"/>
      <c r="L22" s="46"/>
      <c r="M22" s="47" t="str">
        <f>IF(AND(B22&lt;&gt;"",D22&lt;&gt;"",D22&gt;=マスタ!$F$4),"〇","　")</f>
        <v>　</v>
      </c>
      <c r="N22" s="44"/>
      <c r="O22" s="23"/>
      <c r="P22" s="23"/>
      <c r="AA22" s="26">
        <f t="shared" si="0"/>
        <v>0</v>
      </c>
      <c r="AB22" s="26">
        <f>IF(AA22=1,SUM(AA$11:AA22),0)</f>
        <v>0</v>
      </c>
      <c r="AC22" s="26">
        <f>IF(OR($I22="〇",$J22="〇",$K22="〇"),COUNTIF($AC$11:$AE21,"&gt;0")+1,0)</f>
        <v>0</v>
      </c>
      <c r="AD22" s="26">
        <f>IF(AND(G22&lt;&gt;"",$I22&lt;&gt;"〇",$J22&lt;&gt;"〇",$K22&lt;&gt;"〇"),COUNTIF($AC$11:$AE21,"&gt;0")+COUNTIF($AC22:$AC22,"&gt;0")+1,0)</f>
        <v>0</v>
      </c>
      <c r="AE22" s="26">
        <f>IF(AND(H22&lt;&gt;"",$I22&lt;&gt;"〇",$J22&lt;&gt;"〇",$K22&lt;&gt;"〇"),COUNTIF($AC$11:$AE21,"&gt;0")+COUNTIF($AC22:$AD22,"&gt;0")+1,0)</f>
        <v>0</v>
      </c>
      <c r="AF22" s="26">
        <f t="shared" si="1"/>
        <v>0</v>
      </c>
      <c r="AG22" s="26">
        <f>IF(AF22=1,SUM(AF$11:AF22),0)</f>
        <v>0</v>
      </c>
      <c r="AH22" s="11"/>
    </row>
    <row r="23" spans="1:34" ht="18.75" customHeight="1">
      <c r="A23" s="42">
        <v>13</v>
      </c>
      <c r="B23" s="43"/>
      <c r="C23" s="44"/>
      <c r="D23" s="45"/>
      <c r="E23" s="44"/>
      <c r="F23" s="44"/>
      <c r="G23" s="44"/>
      <c r="H23" s="44"/>
      <c r="I23" s="29"/>
      <c r="J23" s="29"/>
      <c r="K23" s="29"/>
      <c r="L23" s="46"/>
      <c r="M23" s="47" t="str">
        <f>IF(AND(B23&lt;&gt;"",D23&lt;&gt;"",D23&gt;=マスタ!$F$4),"〇","　")</f>
        <v>　</v>
      </c>
      <c r="N23" s="44"/>
      <c r="O23" s="23"/>
      <c r="P23" s="23"/>
      <c r="AA23" s="26">
        <f t="shared" si="0"/>
        <v>0</v>
      </c>
      <c r="AB23" s="26">
        <f>IF(AA23=1,SUM(AA$11:AA23),0)</f>
        <v>0</v>
      </c>
      <c r="AC23" s="26">
        <f>IF(OR($I23="〇",$J23="〇",$K23="〇"),COUNTIF($AC$11:$AE22,"&gt;0")+1,0)</f>
        <v>0</v>
      </c>
      <c r="AD23" s="26">
        <f>IF(AND(G23&lt;&gt;"",$I23&lt;&gt;"〇",$J23&lt;&gt;"〇",$K23&lt;&gt;"〇"),COUNTIF($AC$11:$AE22,"&gt;0")+COUNTIF($AC23:$AC23,"&gt;0")+1,0)</f>
        <v>0</v>
      </c>
      <c r="AE23" s="26">
        <f>IF(AND(H23&lt;&gt;"",$I23&lt;&gt;"〇",$J23&lt;&gt;"〇",$K23&lt;&gt;"〇"),COUNTIF($AC$11:$AE22,"&gt;0")+COUNTIF($AC23:$AD23,"&gt;0")+1,0)</f>
        <v>0</v>
      </c>
      <c r="AF23" s="26">
        <f t="shared" si="1"/>
        <v>0</v>
      </c>
      <c r="AG23" s="26">
        <f>IF(AF23=1,SUM(AF$11:AF23),0)</f>
        <v>0</v>
      </c>
      <c r="AH23" s="11"/>
    </row>
    <row r="24" spans="1:34" ht="18.75" customHeight="1">
      <c r="A24" s="42">
        <v>14</v>
      </c>
      <c r="B24" s="43"/>
      <c r="C24" s="44"/>
      <c r="D24" s="45"/>
      <c r="E24" s="44"/>
      <c r="F24" s="44"/>
      <c r="G24" s="44"/>
      <c r="H24" s="44"/>
      <c r="I24" s="29"/>
      <c r="J24" s="29"/>
      <c r="K24" s="29"/>
      <c r="L24" s="46"/>
      <c r="M24" s="47" t="str">
        <f>IF(AND(B24&lt;&gt;"",D24&lt;&gt;"",D24&gt;=マスタ!$F$4),"〇","　")</f>
        <v>　</v>
      </c>
      <c r="N24" s="44"/>
      <c r="O24" s="23"/>
      <c r="P24" s="23"/>
      <c r="AA24" s="26">
        <f t="shared" si="0"/>
        <v>0</v>
      </c>
      <c r="AB24" s="26">
        <f>IF(AA24=1,SUM(AA$11:AA24),0)</f>
        <v>0</v>
      </c>
      <c r="AC24" s="26">
        <f>IF(OR($I24="〇",$J24="〇",$K24="〇"),COUNTIF($AC$11:$AE23,"&gt;0")+1,0)</f>
        <v>0</v>
      </c>
      <c r="AD24" s="26">
        <f>IF(AND(G24&lt;&gt;"",$I24&lt;&gt;"〇",$J24&lt;&gt;"〇",$K24&lt;&gt;"〇"),COUNTIF($AC$11:$AE23,"&gt;0")+COUNTIF($AC24:$AC24,"&gt;0")+1,0)</f>
        <v>0</v>
      </c>
      <c r="AE24" s="26">
        <f>IF(AND(H24&lt;&gt;"",$I24&lt;&gt;"〇",$J24&lt;&gt;"〇",$K24&lt;&gt;"〇"),COUNTIF($AC$11:$AE23,"&gt;0")+COUNTIF($AC24:$AD24,"&gt;0")+1,0)</f>
        <v>0</v>
      </c>
      <c r="AF24" s="26">
        <f t="shared" si="1"/>
        <v>0</v>
      </c>
      <c r="AG24" s="26">
        <f>IF(AF24=1,SUM(AF$11:AF24),0)</f>
        <v>0</v>
      </c>
      <c r="AH24" s="11"/>
    </row>
    <row r="25" spans="1:34" ht="18.75" customHeight="1">
      <c r="A25" s="42">
        <v>15</v>
      </c>
      <c r="B25" s="43"/>
      <c r="C25" s="44"/>
      <c r="D25" s="45"/>
      <c r="E25" s="44"/>
      <c r="F25" s="44"/>
      <c r="G25" s="44"/>
      <c r="H25" s="44"/>
      <c r="I25" s="29"/>
      <c r="J25" s="29"/>
      <c r="K25" s="29"/>
      <c r="L25" s="46"/>
      <c r="M25" s="47" t="str">
        <f>IF(AND(B25&lt;&gt;"",D25&lt;&gt;"",D25&gt;=マスタ!$F$4),"〇","　")</f>
        <v>　</v>
      </c>
      <c r="N25" s="44"/>
      <c r="O25" s="23"/>
      <c r="P25" s="23"/>
      <c r="AA25" s="26">
        <f t="shared" si="0"/>
        <v>0</v>
      </c>
      <c r="AB25" s="26">
        <f>IF(AA25=1,SUM(AA$11:AA25),0)</f>
        <v>0</v>
      </c>
      <c r="AC25" s="26">
        <f>IF(OR($I25="〇",$J25="〇",$K25="〇"),COUNTIF($AC$11:$AE24,"&gt;0")+1,0)</f>
        <v>0</v>
      </c>
      <c r="AD25" s="26">
        <f>IF(AND(G25&lt;&gt;"",$I25&lt;&gt;"〇",$J25&lt;&gt;"〇",$K25&lt;&gt;"〇"),COUNTIF($AC$11:$AE24,"&gt;0")+COUNTIF($AC25:$AC25,"&gt;0")+1,0)</f>
        <v>0</v>
      </c>
      <c r="AE25" s="26">
        <f>IF(AND(H25&lt;&gt;"",$I25&lt;&gt;"〇",$J25&lt;&gt;"〇",$K25&lt;&gt;"〇"),COUNTIF($AC$11:$AE24,"&gt;0")+COUNTIF($AC25:$AD25,"&gt;0")+1,0)</f>
        <v>0</v>
      </c>
      <c r="AF25" s="26">
        <f t="shared" si="1"/>
        <v>0</v>
      </c>
      <c r="AG25" s="26">
        <f>IF(AF25=1,SUM(AF$11:AF25),0)</f>
        <v>0</v>
      </c>
      <c r="AH25" s="11"/>
    </row>
    <row r="26" spans="1:34" ht="18.75" customHeight="1">
      <c r="A26" s="42">
        <v>16</v>
      </c>
      <c r="B26" s="43"/>
      <c r="C26" s="44"/>
      <c r="D26" s="45"/>
      <c r="E26" s="44"/>
      <c r="F26" s="44"/>
      <c r="G26" s="44"/>
      <c r="H26" s="44"/>
      <c r="I26" s="29"/>
      <c r="J26" s="29"/>
      <c r="K26" s="29"/>
      <c r="L26" s="46"/>
      <c r="M26" s="47" t="str">
        <f>IF(AND(B26&lt;&gt;"",D26&lt;&gt;"",D26&gt;=マスタ!$F$4),"〇","　")</f>
        <v>　</v>
      </c>
      <c r="N26" s="44"/>
      <c r="O26" s="23"/>
      <c r="P26" s="23"/>
      <c r="AA26" s="26">
        <f t="shared" si="0"/>
        <v>0</v>
      </c>
      <c r="AB26" s="26">
        <f>IF(AA26=1,SUM(AA$11:AA26),0)</f>
        <v>0</v>
      </c>
      <c r="AC26" s="26">
        <f>IF(OR($I26="〇",$J26="〇",$K26="〇"),COUNTIF($AC$11:$AE25,"&gt;0")+1,0)</f>
        <v>0</v>
      </c>
      <c r="AD26" s="26">
        <f>IF(AND(G26&lt;&gt;"",$I26&lt;&gt;"〇",$J26&lt;&gt;"〇",$K26&lt;&gt;"〇"),COUNTIF($AC$11:$AE25,"&gt;0")+COUNTIF($AC26:$AC26,"&gt;0")+1,0)</f>
        <v>0</v>
      </c>
      <c r="AE26" s="26">
        <f>IF(AND(H26&lt;&gt;"",$I26&lt;&gt;"〇",$J26&lt;&gt;"〇",$K26&lt;&gt;"〇"),COUNTIF($AC$11:$AE25,"&gt;0")+COUNTIF($AC26:$AD26,"&gt;0")+1,0)</f>
        <v>0</v>
      </c>
      <c r="AF26" s="26">
        <f t="shared" si="1"/>
        <v>0</v>
      </c>
      <c r="AG26" s="26">
        <f>IF(AF26=1,SUM(AF$11:AF26),0)</f>
        <v>0</v>
      </c>
      <c r="AH26" s="11"/>
    </row>
    <row r="27" spans="1:34" ht="18.75" customHeight="1">
      <c r="A27" s="42">
        <v>17</v>
      </c>
      <c r="B27" s="43"/>
      <c r="C27" s="44"/>
      <c r="D27" s="45"/>
      <c r="E27" s="44"/>
      <c r="F27" s="44"/>
      <c r="G27" s="44"/>
      <c r="H27" s="44"/>
      <c r="I27" s="29"/>
      <c r="J27" s="29"/>
      <c r="K27" s="29"/>
      <c r="L27" s="46"/>
      <c r="M27" s="47" t="str">
        <f>IF(AND(B27&lt;&gt;"",D27&lt;&gt;"",D27&gt;=マスタ!$F$4),"〇","　")</f>
        <v>　</v>
      </c>
      <c r="N27" s="44"/>
      <c r="O27" s="23"/>
      <c r="P27" s="23"/>
      <c r="AA27" s="26">
        <f t="shared" si="0"/>
        <v>0</v>
      </c>
      <c r="AB27" s="26">
        <f>IF(AA27=1,SUM(AA$11:AA27),0)</f>
        <v>0</v>
      </c>
      <c r="AC27" s="26">
        <f>IF(OR($I27="〇",$J27="〇",$K27="〇"),COUNTIF($AC$11:$AE26,"&gt;0")+1,0)</f>
        <v>0</v>
      </c>
      <c r="AD27" s="26">
        <f>IF(AND(G27&lt;&gt;"",$I27&lt;&gt;"〇",$J27&lt;&gt;"〇",$K27&lt;&gt;"〇"),COUNTIF($AC$11:$AE26,"&gt;0")+COUNTIF($AC27:$AC27,"&gt;0")+1,0)</f>
        <v>0</v>
      </c>
      <c r="AE27" s="26">
        <f>IF(AND(H27&lt;&gt;"",$I27&lt;&gt;"〇",$J27&lt;&gt;"〇",$K27&lt;&gt;"〇"),COUNTIF($AC$11:$AE26,"&gt;0")+COUNTIF($AC27:$AD27,"&gt;0")+1,0)</f>
        <v>0</v>
      </c>
      <c r="AF27" s="26">
        <f t="shared" si="1"/>
        <v>0</v>
      </c>
      <c r="AG27" s="26">
        <f>IF(AF27=1,SUM(AF$11:AF27),0)</f>
        <v>0</v>
      </c>
      <c r="AH27" s="11"/>
    </row>
    <row r="28" spans="1:34" ht="18.75" customHeight="1">
      <c r="A28" s="42">
        <v>18</v>
      </c>
      <c r="B28" s="43"/>
      <c r="C28" s="44"/>
      <c r="D28" s="45"/>
      <c r="E28" s="44"/>
      <c r="F28" s="44"/>
      <c r="G28" s="44"/>
      <c r="H28" s="44"/>
      <c r="I28" s="29"/>
      <c r="J28" s="29"/>
      <c r="K28" s="29"/>
      <c r="L28" s="46"/>
      <c r="M28" s="47" t="str">
        <f>IF(AND(B28&lt;&gt;"",D28&lt;&gt;"",D28&gt;=マスタ!$F$4),"〇","　")</f>
        <v>　</v>
      </c>
      <c r="N28" s="44"/>
      <c r="O28" s="23"/>
      <c r="P28" s="23"/>
      <c r="AA28" s="26">
        <f t="shared" si="0"/>
        <v>0</v>
      </c>
      <c r="AB28" s="26">
        <f>IF(AA28=1,SUM(AA$11:AA28),0)</f>
        <v>0</v>
      </c>
      <c r="AC28" s="26">
        <f>IF(OR($I28="〇",$J28="〇",$K28="〇"),COUNTIF($AC$11:$AE27,"&gt;0")+1,0)</f>
        <v>0</v>
      </c>
      <c r="AD28" s="26">
        <f>IF(AND(G28&lt;&gt;"",$I28&lt;&gt;"〇",$J28&lt;&gt;"〇",$K28&lt;&gt;"〇"),COUNTIF($AC$11:$AE27,"&gt;0")+COUNTIF($AC28:$AC28,"&gt;0")+1,0)</f>
        <v>0</v>
      </c>
      <c r="AE28" s="26">
        <f>IF(AND(H28&lt;&gt;"",$I28&lt;&gt;"〇",$J28&lt;&gt;"〇",$K28&lt;&gt;"〇"),COUNTIF($AC$11:$AE27,"&gt;0")+COUNTIF($AC28:$AD28,"&gt;0")+1,0)</f>
        <v>0</v>
      </c>
      <c r="AF28" s="26">
        <f t="shared" si="1"/>
        <v>0</v>
      </c>
      <c r="AG28" s="26">
        <f>IF(AF28=1,SUM(AF$11:AF28),0)</f>
        <v>0</v>
      </c>
      <c r="AH28" s="11"/>
    </row>
    <row r="29" spans="1:34" ht="18.75" customHeight="1">
      <c r="A29" s="42">
        <v>19</v>
      </c>
      <c r="B29" s="43"/>
      <c r="C29" s="44"/>
      <c r="D29" s="45"/>
      <c r="E29" s="44"/>
      <c r="F29" s="44"/>
      <c r="G29" s="44"/>
      <c r="H29" s="44"/>
      <c r="I29" s="29"/>
      <c r="J29" s="29"/>
      <c r="K29" s="29"/>
      <c r="L29" s="46"/>
      <c r="M29" s="47" t="str">
        <f>IF(AND(B29&lt;&gt;"",D29&lt;&gt;"",D29&gt;=マスタ!$F$4),"〇","　")</f>
        <v>　</v>
      </c>
      <c r="N29" s="44"/>
      <c r="O29" s="23"/>
      <c r="P29" s="23"/>
      <c r="AA29" s="26">
        <f t="shared" si="0"/>
        <v>0</v>
      </c>
      <c r="AB29" s="26">
        <f>IF(AA29=1,SUM(AA$11:AA29),0)</f>
        <v>0</v>
      </c>
      <c r="AC29" s="26">
        <f>IF(OR($I29="〇",$J29="〇",$K29="〇"),COUNTIF($AC$11:$AE28,"&gt;0")+1,0)</f>
        <v>0</v>
      </c>
      <c r="AD29" s="26">
        <f>IF(AND(G29&lt;&gt;"",$I29&lt;&gt;"〇",$J29&lt;&gt;"〇",$K29&lt;&gt;"〇"),COUNTIF($AC$11:$AE28,"&gt;0")+COUNTIF($AC29:$AC29,"&gt;0")+1,0)</f>
        <v>0</v>
      </c>
      <c r="AE29" s="26">
        <f>IF(AND(H29&lt;&gt;"",$I29&lt;&gt;"〇",$J29&lt;&gt;"〇",$K29&lt;&gt;"〇"),COUNTIF($AC$11:$AE28,"&gt;0")+COUNTIF($AC29:$AD29,"&gt;0")+1,0)</f>
        <v>0</v>
      </c>
      <c r="AF29" s="26">
        <f t="shared" si="1"/>
        <v>0</v>
      </c>
      <c r="AG29" s="26">
        <f>IF(AF29=1,SUM(AF$11:AF29),0)</f>
        <v>0</v>
      </c>
      <c r="AH29" s="11"/>
    </row>
    <row r="30" spans="1:34" ht="18.75" customHeight="1">
      <c r="A30" s="42">
        <v>20</v>
      </c>
      <c r="B30" s="43"/>
      <c r="C30" s="44"/>
      <c r="D30" s="45"/>
      <c r="E30" s="44"/>
      <c r="F30" s="44"/>
      <c r="G30" s="44"/>
      <c r="H30" s="44"/>
      <c r="I30" s="29"/>
      <c r="J30" s="29"/>
      <c r="K30" s="29"/>
      <c r="L30" s="46"/>
      <c r="M30" s="47" t="str">
        <f>IF(AND(B30&lt;&gt;"",D30&lt;&gt;"",D30&gt;=マスタ!$F$4),"〇","　")</f>
        <v>　</v>
      </c>
      <c r="N30" s="44"/>
      <c r="O30" s="23"/>
      <c r="P30" s="23"/>
      <c r="AA30" s="26">
        <f t="shared" si="0"/>
        <v>0</v>
      </c>
      <c r="AB30" s="26">
        <f>IF(AA30=1,SUM(AA$11:AA30),0)</f>
        <v>0</v>
      </c>
      <c r="AC30" s="26">
        <f>IF(OR($I30="〇",$J30="〇",$K30="〇"),COUNTIF($AC$11:$AE29,"&gt;0")+1,0)</f>
        <v>0</v>
      </c>
      <c r="AD30" s="26">
        <f>IF(AND(G30&lt;&gt;"",$I30&lt;&gt;"〇",$J30&lt;&gt;"〇",$K30&lt;&gt;"〇"),COUNTIF($AC$11:$AE29,"&gt;0")+COUNTIF($AC30:$AC30,"&gt;0")+1,0)</f>
        <v>0</v>
      </c>
      <c r="AE30" s="26">
        <f>IF(AND(H30&lt;&gt;"",$I30&lt;&gt;"〇",$J30&lt;&gt;"〇",$K30&lt;&gt;"〇"),COUNTIF($AC$11:$AE29,"&gt;0")+COUNTIF($AC30:$AD30,"&gt;0")+1,0)</f>
        <v>0</v>
      </c>
      <c r="AF30" s="26">
        <f t="shared" si="1"/>
        <v>0</v>
      </c>
      <c r="AG30" s="26">
        <f>IF(AF30=1,SUM(AF$11:AF30),0)</f>
        <v>0</v>
      </c>
      <c r="AH30" s="11"/>
    </row>
    <row r="31" spans="1:34" ht="18.75" customHeight="1">
      <c r="A31" s="42">
        <v>21</v>
      </c>
      <c r="B31" s="43"/>
      <c r="C31" s="44"/>
      <c r="D31" s="45"/>
      <c r="E31" s="44"/>
      <c r="F31" s="44"/>
      <c r="G31" s="44"/>
      <c r="H31" s="44"/>
      <c r="I31" s="29"/>
      <c r="J31" s="29"/>
      <c r="K31" s="29"/>
      <c r="L31" s="46"/>
      <c r="M31" s="47" t="str">
        <f>IF(AND(B31&lt;&gt;"",D31&lt;&gt;"",D31&gt;=マスタ!$F$4),"〇","　")</f>
        <v>　</v>
      </c>
      <c r="N31" s="44"/>
      <c r="O31" s="23"/>
      <c r="P31" s="23"/>
      <c r="AA31" s="26">
        <f t="shared" si="0"/>
        <v>0</v>
      </c>
      <c r="AB31" s="26">
        <f>IF(AA31=1,SUM(AA$11:AA31),0)</f>
        <v>0</v>
      </c>
      <c r="AC31" s="26">
        <f>IF(OR($I31="〇",$J31="〇",$K31="〇"),COUNTIF($AC$11:$AE30,"&gt;0")+1,0)</f>
        <v>0</v>
      </c>
      <c r="AD31" s="26">
        <f>IF(AND(G31&lt;&gt;"",$I31&lt;&gt;"〇",$J31&lt;&gt;"〇",$K31&lt;&gt;"〇"),COUNTIF($AC$11:$AE30,"&gt;0")+COUNTIF($AC31:$AC31,"&gt;0")+1,0)</f>
        <v>0</v>
      </c>
      <c r="AE31" s="26">
        <f>IF(AND(H31&lt;&gt;"",$I31&lt;&gt;"〇",$J31&lt;&gt;"〇",$K31&lt;&gt;"〇"),COUNTIF($AC$11:$AE30,"&gt;0")+COUNTIF($AC31:$AD31,"&gt;0")+1,0)</f>
        <v>0</v>
      </c>
      <c r="AF31" s="26">
        <f t="shared" si="1"/>
        <v>0</v>
      </c>
      <c r="AG31" s="26">
        <f>IF(AF31=1,SUM(AF$11:AF31),0)</f>
        <v>0</v>
      </c>
      <c r="AH31" s="11"/>
    </row>
    <row r="32" spans="1:34" ht="18.75" customHeight="1">
      <c r="A32" s="42">
        <v>22</v>
      </c>
      <c r="B32" s="43"/>
      <c r="C32" s="44"/>
      <c r="D32" s="45"/>
      <c r="E32" s="44"/>
      <c r="F32" s="44"/>
      <c r="G32" s="44"/>
      <c r="H32" s="44"/>
      <c r="I32" s="29"/>
      <c r="J32" s="29"/>
      <c r="K32" s="29"/>
      <c r="L32" s="46"/>
      <c r="M32" s="47" t="str">
        <f>IF(AND(B32&lt;&gt;"",D32&lt;&gt;"",D32&gt;=マスタ!$F$4),"〇","　")</f>
        <v>　</v>
      </c>
      <c r="N32" s="44"/>
      <c r="O32" s="23"/>
      <c r="P32" s="23"/>
      <c r="AA32" s="26">
        <f t="shared" si="0"/>
        <v>0</v>
      </c>
      <c r="AB32" s="26">
        <f>IF(AA32=1,SUM(AA$11:AA32),0)</f>
        <v>0</v>
      </c>
      <c r="AC32" s="26">
        <f>IF(OR($I32="〇",$J32="〇",$K32="〇"),COUNTIF($AC$11:$AE31,"&gt;0")+1,0)</f>
        <v>0</v>
      </c>
      <c r="AD32" s="26">
        <f>IF(AND(G32&lt;&gt;"",$I32&lt;&gt;"〇",$J32&lt;&gt;"〇",$K32&lt;&gt;"〇"),COUNTIF($AC$11:$AE31,"&gt;0")+COUNTIF($AC32:$AC32,"&gt;0")+1,0)</f>
        <v>0</v>
      </c>
      <c r="AE32" s="26">
        <f>IF(AND(H32&lt;&gt;"",$I32&lt;&gt;"〇",$J32&lt;&gt;"〇",$K32&lt;&gt;"〇"),COUNTIF($AC$11:$AE31,"&gt;0")+COUNTIF($AC32:$AD32,"&gt;0")+1,0)</f>
        <v>0</v>
      </c>
      <c r="AF32" s="26">
        <f t="shared" si="1"/>
        <v>0</v>
      </c>
      <c r="AG32" s="26">
        <f>IF(AF32=1,SUM(AF$11:AF32),0)</f>
        <v>0</v>
      </c>
      <c r="AH32" s="11"/>
    </row>
    <row r="33" spans="1:34" ht="18.75" customHeight="1">
      <c r="A33" s="42">
        <v>23</v>
      </c>
      <c r="B33" s="43"/>
      <c r="C33" s="44"/>
      <c r="D33" s="45"/>
      <c r="E33" s="44"/>
      <c r="F33" s="44"/>
      <c r="G33" s="44"/>
      <c r="H33" s="44"/>
      <c r="I33" s="29"/>
      <c r="J33" s="29"/>
      <c r="K33" s="29"/>
      <c r="L33" s="46"/>
      <c r="M33" s="47" t="str">
        <f>IF(AND(B33&lt;&gt;"",D33&lt;&gt;"",D33&gt;=マスタ!$F$4),"〇","　")</f>
        <v>　</v>
      </c>
      <c r="N33" s="44"/>
      <c r="O33" s="23"/>
      <c r="P33" s="23"/>
      <c r="AA33" s="26">
        <f t="shared" si="0"/>
        <v>0</v>
      </c>
      <c r="AB33" s="26">
        <f>IF(AA33=1,SUM(AA$11:AA33),0)</f>
        <v>0</v>
      </c>
      <c r="AC33" s="26">
        <f>IF(OR($I33="〇",$J33="〇",$K33="〇"),COUNTIF($AC$11:$AE32,"&gt;0")+1,0)</f>
        <v>0</v>
      </c>
      <c r="AD33" s="26">
        <f>IF(AND(G33&lt;&gt;"",$I33&lt;&gt;"〇",$J33&lt;&gt;"〇",$K33&lt;&gt;"〇"),COUNTIF($AC$11:$AE32,"&gt;0")+COUNTIF($AC33:$AC33,"&gt;0")+1,0)</f>
        <v>0</v>
      </c>
      <c r="AE33" s="26">
        <f>IF(AND(H33&lt;&gt;"",$I33&lt;&gt;"〇",$J33&lt;&gt;"〇",$K33&lt;&gt;"〇"),COUNTIF($AC$11:$AE32,"&gt;0")+COUNTIF($AC33:$AD33,"&gt;0")+1,0)</f>
        <v>0</v>
      </c>
      <c r="AF33" s="26">
        <f t="shared" si="1"/>
        <v>0</v>
      </c>
      <c r="AG33" s="26">
        <f>IF(AF33=1,SUM(AF$11:AF33),0)</f>
        <v>0</v>
      </c>
      <c r="AH33" s="11"/>
    </row>
    <row r="34" spans="1:34" ht="18.75" customHeight="1">
      <c r="A34" s="42">
        <v>24</v>
      </c>
      <c r="B34" s="43"/>
      <c r="C34" s="44"/>
      <c r="D34" s="45"/>
      <c r="E34" s="44"/>
      <c r="F34" s="44"/>
      <c r="G34" s="44"/>
      <c r="H34" s="44"/>
      <c r="I34" s="29"/>
      <c r="J34" s="29"/>
      <c r="K34" s="29"/>
      <c r="L34" s="46"/>
      <c r="M34" s="47" t="str">
        <f>IF(AND(B34&lt;&gt;"",D34&lt;&gt;"",D34&gt;=マスタ!$F$4),"〇","　")</f>
        <v>　</v>
      </c>
      <c r="N34" s="44"/>
      <c r="O34" s="23"/>
      <c r="P34" s="23"/>
      <c r="AA34" s="26">
        <f t="shared" si="0"/>
        <v>0</v>
      </c>
      <c r="AB34" s="26">
        <f>IF(AA34=1,SUM(AA$11:AA34),0)</f>
        <v>0</v>
      </c>
      <c r="AC34" s="26">
        <f>IF(OR($I34="〇",$J34="〇",$K34="〇"),COUNTIF($AC$11:$AE33,"&gt;0")+1,0)</f>
        <v>0</v>
      </c>
      <c r="AD34" s="26">
        <f>IF(AND(G34&lt;&gt;"",$I34&lt;&gt;"〇",$J34&lt;&gt;"〇",$K34&lt;&gt;"〇"),COUNTIF($AC$11:$AE33,"&gt;0")+COUNTIF($AC34:$AC34,"&gt;0")+1,0)</f>
        <v>0</v>
      </c>
      <c r="AE34" s="26">
        <f>IF(AND(H34&lt;&gt;"",$I34&lt;&gt;"〇",$J34&lt;&gt;"〇",$K34&lt;&gt;"〇"),COUNTIF($AC$11:$AE33,"&gt;0")+COUNTIF($AC34:$AD34,"&gt;0")+1,0)</f>
        <v>0</v>
      </c>
      <c r="AF34" s="26">
        <f t="shared" si="1"/>
        <v>0</v>
      </c>
      <c r="AG34" s="26">
        <f>IF(AF34=1,SUM(AF$11:AF34),0)</f>
        <v>0</v>
      </c>
      <c r="AH34" s="11"/>
    </row>
    <row r="35" spans="1:34" ht="18.75" customHeight="1">
      <c r="A35" s="42">
        <v>25</v>
      </c>
      <c r="B35" s="43"/>
      <c r="C35" s="44"/>
      <c r="D35" s="45"/>
      <c r="E35" s="44"/>
      <c r="F35" s="44"/>
      <c r="G35" s="44"/>
      <c r="H35" s="44"/>
      <c r="I35" s="29"/>
      <c r="J35" s="29"/>
      <c r="K35" s="29"/>
      <c r="L35" s="46"/>
      <c r="M35" s="47" t="str">
        <f>IF(AND(B35&lt;&gt;"",D35&lt;&gt;"",D35&gt;=マスタ!$F$4),"〇","　")</f>
        <v>　</v>
      </c>
      <c r="N35" s="44"/>
      <c r="O35" s="23"/>
      <c r="P35" s="23"/>
      <c r="AA35" s="26">
        <f t="shared" si="0"/>
        <v>0</v>
      </c>
      <c r="AB35" s="26">
        <f>IF(AA35=1,SUM(AA$11:AA35),0)</f>
        <v>0</v>
      </c>
      <c r="AC35" s="26">
        <f>IF(OR($I35="〇",$J35="〇",$K35="〇"),COUNTIF($AC$11:$AE34,"&gt;0")+1,0)</f>
        <v>0</v>
      </c>
      <c r="AD35" s="26">
        <f>IF(AND(G35&lt;&gt;"",$I35&lt;&gt;"〇",$J35&lt;&gt;"〇",$K35&lt;&gt;"〇"),COUNTIF($AC$11:$AE34,"&gt;0")+COUNTIF($AC35:$AC35,"&gt;0")+1,0)</f>
        <v>0</v>
      </c>
      <c r="AE35" s="26">
        <f>IF(AND(H35&lt;&gt;"",$I35&lt;&gt;"〇",$J35&lt;&gt;"〇",$K35&lt;&gt;"〇"),COUNTIF($AC$11:$AE34,"&gt;0")+COUNTIF($AC35:$AD35,"&gt;0")+1,0)</f>
        <v>0</v>
      </c>
      <c r="AF35" s="26">
        <f t="shared" si="1"/>
        <v>0</v>
      </c>
      <c r="AG35" s="26">
        <f>IF(AF35=1,SUM(AF$11:AF35),0)</f>
        <v>0</v>
      </c>
      <c r="AH35" s="11"/>
    </row>
    <row r="36" spans="1:34" ht="18.75" customHeight="1">
      <c r="A36" s="42">
        <v>26</v>
      </c>
      <c r="B36" s="43"/>
      <c r="C36" s="44"/>
      <c r="D36" s="45"/>
      <c r="E36" s="44"/>
      <c r="F36" s="44"/>
      <c r="G36" s="44"/>
      <c r="H36" s="44"/>
      <c r="I36" s="29"/>
      <c r="J36" s="29"/>
      <c r="K36" s="29"/>
      <c r="L36" s="46"/>
      <c r="M36" s="47" t="str">
        <f>IF(AND(B36&lt;&gt;"",D36&lt;&gt;"",D36&gt;=マスタ!$F$4),"〇","　")</f>
        <v>　</v>
      </c>
      <c r="N36" s="44"/>
      <c r="O36" s="23"/>
      <c r="P36" s="23"/>
      <c r="AA36" s="26">
        <f t="shared" si="0"/>
        <v>0</v>
      </c>
      <c r="AB36" s="26">
        <f>IF(AA36=1,SUM(AA$11:AA36),0)</f>
        <v>0</v>
      </c>
      <c r="AC36" s="26">
        <f>IF(OR($I36="〇",$J36="〇",$K36="〇"),COUNTIF($AC$11:$AE35,"&gt;0")+1,0)</f>
        <v>0</v>
      </c>
      <c r="AD36" s="26">
        <f>IF(AND(G36&lt;&gt;"",$I36&lt;&gt;"〇",$J36&lt;&gt;"〇",$K36&lt;&gt;"〇"),COUNTIF($AC$11:$AE35,"&gt;0")+COUNTIF($AC36:$AC36,"&gt;0")+1,0)</f>
        <v>0</v>
      </c>
      <c r="AE36" s="26">
        <f>IF(AND(H36&lt;&gt;"",$I36&lt;&gt;"〇",$J36&lt;&gt;"〇",$K36&lt;&gt;"〇"),COUNTIF($AC$11:$AE35,"&gt;0")+COUNTIF($AC36:$AD36,"&gt;0")+1,0)</f>
        <v>0</v>
      </c>
      <c r="AF36" s="26">
        <f t="shared" si="1"/>
        <v>0</v>
      </c>
      <c r="AG36" s="26">
        <f>IF(AF36=1,SUM(AF$11:AF36),0)</f>
        <v>0</v>
      </c>
      <c r="AH36" s="11"/>
    </row>
    <row r="37" spans="1:34" ht="18.75" customHeight="1">
      <c r="A37" s="42">
        <v>27</v>
      </c>
      <c r="B37" s="43"/>
      <c r="C37" s="44"/>
      <c r="D37" s="45"/>
      <c r="E37" s="44"/>
      <c r="F37" s="44"/>
      <c r="G37" s="44"/>
      <c r="H37" s="44"/>
      <c r="I37" s="29"/>
      <c r="J37" s="29"/>
      <c r="K37" s="29"/>
      <c r="L37" s="46"/>
      <c r="M37" s="47" t="str">
        <f>IF(AND(B37&lt;&gt;"",D37&lt;&gt;"",D37&gt;=マスタ!$F$4),"〇","　")</f>
        <v>　</v>
      </c>
      <c r="N37" s="44"/>
      <c r="O37" s="23"/>
      <c r="P37" s="23"/>
      <c r="AA37" s="26">
        <f t="shared" si="0"/>
        <v>0</v>
      </c>
      <c r="AB37" s="26">
        <f>IF(AA37=1,SUM(AA$11:AA37),0)</f>
        <v>0</v>
      </c>
      <c r="AC37" s="26">
        <f>IF(OR($I37="〇",$J37="〇",$K37="〇"),COUNTIF($AC$11:$AE36,"&gt;0")+1,0)</f>
        <v>0</v>
      </c>
      <c r="AD37" s="26">
        <f>IF(AND(G37&lt;&gt;"",$I37&lt;&gt;"〇",$J37&lt;&gt;"〇",$K37&lt;&gt;"〇"),COUNTIF($AC$11:$AE36,"&gt;0")+COUNTIF($AC37:$AC37,"&gt;0")+1,0)</f>
        <v>0</v>
      </c>
      <c r="AE37" s="26">
        <f>IF(AND(H37&lt;&gt;"",$I37&lt;&gt;"〇",$J37&lt;&gt;"〇",$K37&lt;&gt;"〇"),COUNTIF($AC$11:$AE36,"&gt;0")+COUNTIF($AC37:$AD37,"&gt;0")+1,0)</f>
        <v>0</v>
      </c>
      <c r="AF37" s="26">
        <f t="shared" si="1"/>
        <v>0</v>
      </c>
      <c r="AG37" s="26">
        <f>IF(AF37=1,SUM(AF$11:AF37),0)</f>
        <v>0</v>
      </c>
      <c r="AH37" s="11"/>
    </row>
    <row r="38" spans="1:34" ht="18.75" customHeight="1">
      <c r="A38" s="42">
        <v>28</v>
      </c>
      <c r="B38" s="43"/>
      <c r="C38" s="44"/>
      <c r="D38" s="45"/>
      <c r="E38" s="44"/>
      <c r="F38" s="44"/>
      <c r="G38" s="44"/>
      <c r="H38" s="44"/>
      <c r="I38" s="29"/>
      <c r="J38" s="29"/>
      <c r="K38" s="29"/>
      <c r="L38" s="46"/>
      <c r="M38" s="47" t="str">
        <f>IF(AND(B38&lt;&gt;"",D38&lt;&gt;"",D38&gt;=マスタ!$F$4),"〇","　")</f>
        <v>　</v>
      </c>
      <c r="N38" s="44"/>
      <c r="O38" s="23"/>
      <c r="P38" s="23"/>
      <c r="AA38" s="26">
        <f t="shared" si="0"/>
        <v>0</v>
      </c>
      <c r="AB38" s="26">
        <f>IF(AA38=1,SUM(AA$11:AA38),0)</f>
        <v>0</v>
      </c>
      <c r="AC38" s="26">
        <f>IF(OR($I38="〇",$J38="〇",$K38="〇"),COUNTIF($AC$11:$AE37,"&gt;0")+1,0)</f>
        <v>0</v>
      </c>
      <c r="AD38" s="26">
        <f>IF(AND(G38&lt;&gt;"",$I38&lt;&gt;"〇",$J38&lt;&gt;"〇",$K38&lt;&gt;"〇"),COUNTIF($AC$11:$AE37,"&gt;0")+COUNTIF($AC38:$AC38,"&gt;0")+1,0)</f>
        <v>0</v>
      </c>
      <c r="AE38" s="26">
        <f>IF(AND(H38&lt;&gt;"",$I38&lt;&gt;"〇",$J38&lt;&gt;"〇",$K38&lt;&gt;"〇"),COUNTIF($AC$11:$AE37,"&gt;0")+COUNTIF($AC38:$AD38,"&gt;0")+1,0)</f>
        <v>0</v>
      </c>
      <c r="AF38" s="26">
        <f t="shared" si="1"/>
        <v>0</v>
      </c>
      <c r="AG38" s="26">
        <f>IF(AF38=1,SUM(AF$11:AF38),0)</f>
        <v>0</v>
      </c>
      <c r="AH38" s="11"/>
    </row>
    <row r="39" spans="1:34" ht="18.75" customHeight="1">
      <c r="A39" s="42">
        <v>29</v>
      </c>
      <c r="B39" s="43"/>
      <c r="C39" s="44"/>
      <c r="D39" s="45"/>
      <c r="E39" s="44"/>
      <c r="F39" s="44"/>
      <c r="G39" s="44"/>
      <c r="H39" s="44"/>
      <c r="I39" s="29"/>
      <c r="J39" s="29"/>
      <c r="K39" s="29"/>
      <c r="L39" s="46"/>
      <c r="M39" s="47" t="str">
        <f>IF(AND(B39&lt;&gt;"",D39&lt;&gt;"",D39&gt;=マスタ!$F$4),"〇","　")</f>
        <v>　</v>
      </c>
      <c r="N39" s="44"/>
      <c r="O39" s="23"/>
      <c r="P39" s="23"/>
      <c r="AA39" s="26">
        <f t="shared" si="0"/>
        <v>0</v>
      </c>
      <c r="AB39" s="26">
        <f>IF(AA39=1,SUM(AA$11:AA39),0)</f>
        <v>0</v>
      </c>
      <c r="AC39" s="26">
        <f>IF(OR($I39="〇",$J39="〇",$K39="〇"),COUNTIF($AC$11:$AE38,"&gt;0")+1,0)</f>
        <v>0</v>
      </c>
      <c r="AD39" s="26">
        <f>IF(AND(G39&lt;&gt;"",$I39&lt;&gt;"〇",$J39&lt;&gt;"〇",$K39&lt;&gt;"〇"),COUNTIF($AC$11:$AE38,"&gt;0")+COUNTIF($AC39:$AC39,"&gt;0")+1,0)</f>
        <v>0</v>
      </c>
      <c r="AE39" s="26">
        <f>IF(AND(H39&lt;&gt;"",$I39&lt;&gt;"〇",$J39&lt;&gt;"〇",$K39&lt;&gt;"〇"),COUNTIF($AC$11:$AE38,"&gt;0")+COUNTIF($AC39:$AD39,"&gt;0")+1,0)</f>
        <v>0</v>
      </c>
      <c r="AF39" s="26">
        <f t="shared" si="1"/>
        <v>0</v>
      </c>
      <c r="AG39" s="26">
        <f>IF(AF39=1,SUM(AF$11:AF39),0)</f>
        <v>0</v>
      </c>
      <c r="AH39" s="11"/>
    </row>
    <row r="40" spans="1:34" ht="18.75" customHeight="1">
      <c r="A40" s="42">
        <v>30</v>
      </c>
      <c r="B40" s="43"/>
      <c r="C40" s="44"/>
      <c r="D40" s="45"/>
      <c r="E40" s="44"/>
      <c r="F40" s="44"/>
      <c r="G40" s="44"/>
      <c r="H40" s="44"/>
      <c r="I40" s="29"/>
      <c r="J40" s="29"/>
      <c r="K40" s="29"/>
      <c r="L40" s="46"/>
      <c r="M40" s="47" t="str">
        <f>IF(AND(B40&lt;&gt;"",D40&lt;&gt;"",D40&gt;=マスタ!$F$4),"〇","　")</f>
        <v>　</v>
      </c>
      <c r="N40" s="44"/>
      <c r="O40" s="23"/>
      <c r="P40" s="23"/>
      <c r="AA40" s="26">
        <f t="shared" si="0"/>
        <v>0</v>
      </c>
      <c r="AB40" s="26">
        <f>IF(AA40=1,SUM(AA$11:AA40),0)</f>
        <v>0</v>
      </c>
      <c r="AC40" s="26">
        <f>IF(OR($I40="〇",$J40="〇",$K40="〇"),COUNTIF($AC$11:$AE39,"&gt;0")+1,0)</f>
        <v>0</v>
      </c>
      <c r="AD40" s="26">
        <f>IF(AND(G40&lt;&gt;"",$I40&lt;&gt;"〇",$J40&lt;&gt;"〇",$K40&lt;&gt;"〇"),COUNTIF($AC$11:$AE39,"&gt;0")+COUNTIF($AC40:$AC40,"&gt;0")+1,0)</f>
        <v>0</v>
      </c>
      <c r="AE40" s="26">
        <f>IF(AND(H40&lt;&gt;"",$I40&lt;&gt;"〇",$J40&lt;&gt;"〇",$K40&lt;&gt;"〇"),COUNTIF($AC$11:$AE39,"&gt;0")+COUNTIF($AC40:$AD40,"&gt;0")+1,0)</f>
        <v>0</v>
      </c>
      <c r="AF40" s="26">
        <f t="shared" si="1"/>
        <v>0</v>
      </c>
      <c r="AG40" s="26">
        <f>IF(AF40=1,SUM(AF$11:AF40),0)</f>
        <v>0</v>
      </c>
      <c r="AH40" s="11"/>
    </row>
    <row r="41" spans="1:34" ht="18.75" customHeight="1">
      <c r="A41" s="42">
        <v>31</v>
      </c>
      <c r="B41" s="43"/>
      <c r="C41" s="44"/>
      <c r="D41" s="45"/>
      <c r="E41" s="44"/>
      <c r="F41" s="44"/>
      <c r="G41" s="44"/>
      <c r="H41" s="44"/>
      <c r="I41" s="29"/>
      <c r="J41" s="29"/>
      <c r="K41" s="29"/>
      <c r="L41" s="46"/>
      <c r="M41" s="47" t="str">
        <f>IF(AND(B41&lt;&gt;"",D41&lt;&gt;"",D41&gt;=マスタ!$F$4),"〇","　")</f>
        <v>　</v>
      </c>
      <c r="N41" s="44"/>
      <c r="O41" s="23"/>
      <c r="P41" s="23"/>
      <c r="AA41" s="26">
        <f t="shared" si="0"/>
        <v>0</v>
      </c>
      <c r="AB41" s="26">
        <f>IF(AA41=1,SUM(AA$11:AA41),0)</f>
        <v>0</v>
      </c>
      <c r="AC41" s="26">
        <f>IF(OR($I41="〇",$J41="〇",$K41="〇"),COUNTIF($AC$11:$AE40,"&gt;0")+1,0)</f>
        <v>0</v>
      </c>
      <c r="AD41" s="26">
        <f>IF(AND(G41&lt;&gt;"",$I41&lt;&gt;"〇",$J41&lt;&gt;"〇",$K41&lt;&gt;"〇"),COUNTIF($AC$11:$AE40,"&gt;0")+COUNTIF($AC41:$AC41,"&gt;0")+1,0)</f>
        <v>0</v>
      </c>
      <c r="AE41" s="26">
        <f>IF(AND(H41&lt;&gt;"",$I41&lt;&gt;"〇",$J41&lt;&gt;"〇",$K41&lt;&gt;"〇"),COUNTIF($AC$11:$AE40,"&gt;0")+COUNTIF($AC41:$AD41,"&gt;0")+1,0)</f>
        <v>0</v>
      </c>
      <c r="AF41" s="26">
        <f t="shared" si="1"/>
        <v>0</v>
      </c>
      <c r="AG41" s="26">
        <f>IF(AF41=1,SUM(AF$11:AF41),0)</f>
        <v>0</v>
      </c>
      <c r="AH41" s="11"/>
    </row>
    <row r="42" spans="1:34" ht="18.75" customHeight="1">
      <c r="A42" s="42">
        <v>32</v>
      </c>
      <c r="B42" s="43"/>
      <c r="C42" s="44"/>
      <c r="D42" s="45"/>
      <c r="E42" s="44"/>
      <c r="F42" s="44"/>
      <c r="G42" s="44"/>
      <c r="H42" s="44"/>
      <c r="I42" s="29"/>
      <c r="J42" s="29"/>
      <c r="K42" s="29"/>
      <c r="L42" s="46"/>
      <c r="M42" s="47" t="str">
        <f>IF(AND(B42&lt;&gt;"",D42&lt;&gt;"",D42&gt;=マスタ!$F$4),"〇","　")</f>
        <v>　</v>
      </c>
      <c r="N42" s="44"/>
      <c r="O42" s="23"/>
      <c r="P42" s="23"/>
      <c r="AA42" s="26">
        <f t="shared" si="0"/>
        <v>0</v>
      </c>
      <c r="AB42" s="26">
        <f>IF(AA42=1,SUM(AA$11:AA42),0)</f>
        <v>0</v>
      </c>
      <c r="AC42" s="26">
        <f>IF(OR($I42="〇",$J42="〇",$K42="〇"),COUNTIF($AC$11:$AE41,"&gt;0")+1,0)</f>
        <v>0</v>
      </c>
      <c r="AD42" s="26">
        <f>IF(AND(G42&lt;&gt;"",$I42&lt;&gt;"〇",$J42&lt;&gt;"〇",$K42&lt;&gt;"〇"),COUNTIF($AC$11:$AE41,"&gt;0")+COUNTIF($AC42:$AC42,"&gt;0")+1,0)</f>
        <v>0</v>
      </c>
      <c r="AE42" s="26">
        <f>IF(AND(H42&lt;&gt;"",$I42&lt;&gt;"〇",$J42&lt;&gt;"〇",$K42&lt;&gt;"〇"),COUNTIF($AC$11:$AE41,"&gt;0")+COUNTIF($AC42:$AD42,"&gt;0")+1,0)</f>
        <v>0</v>
      </c>
      <c r="AF42" s="26">
        <f t="shared" si="1"/>
        <v>0</v>
      </c>
      <c r="AG42" s="26">
        <f>IF(AF42=1,SUM(AF$11:AF42),0)</f>
        <v>0</v>
      </c>
      <c r="AH42" s="11"/>
    </row>
    <row r="43" spans="1:34" ht="18.75" customHeight="1">
      <c r="A43" s="42">
        <v>33</v>
      </c>
      <c r="B43" s="43"/>
      <c r="C43" s="44"/>
      <c r="D43" s="45"/>
      <c r="E43" s="44"/>
      <c r="F43" s="44"/>
      <c r="G43" s="44"/>
      <c r="H43" s="44"/>
      <c r="I43" s="29"/>
      <c r="J43" s="29"/>
      <c r="K43" s="29"/>
      <c r="L43" s="46"/>
      <c r="M43" s="47" t="str">
        <f>IF(AND(B43&lt;&gt;"",D43&lt;&gt;"",D43&gt;=マスタ!$F$4),"〇","　")</f>
        <v>　</v>
      </c>
      <c r="N43" s="44"/>
      <c r="O43" s="23"/>
      <c r="P43" s="23"/>
      <c r="AA43" s="26">
        <f t="shared" ref="AA43:AA58" si="2">IF(AND(B43&lt;&gt;"",I43&lt;&gt;"〇",J43&lt;&gt;"〇",K43&lt;&gt;"〇"),1,0)</f>
        <v>0</v>
      </c>
      <c r="AB43" s="26">
        <f>IF(AA43=1,SUM(AA$11:AA43),0)</f>
        <v>0</v>
      </c>
      <c r="AC43" s="26">
        <f>IF(OR($I43="〇",$J43="〇",$K43="〇"),COUNTIF($AC$11:$AE42,"&gt;0")+1,0)</f>
        <v>0</v>
      </c>
      <c r="AD43" s="26">
        <f>IF(AND(G43&lt;&gt;"",$I43&lt;&gt;"〇",$J43&lt;&gt;"〇",$K43&lt;&gt;"〇"),COUNTIF($AC$11:$AE42,"&gt;0")+COUNTIF($AC43:$AC43,"&gt;0")+1,0)</f>
        <v>0</v>
      </c>
      <c r="AE43" s="26">
        <f>IF(AND(H43&lt;&gt;"",$I43&lt;&gt;"〇",$J43&lt;&gt;"〇",$K43&lt;&gt;"〇"),COUNTIF($AC$11:$AE42,"&gt;0")+COUNTIF($AC43:$AD43,"&gt;0")+1,0)</f>
        <v>0</v>
      </c>
      <c r="AF43" s="26">
        <f t="shared" si="1"/>
        <v>0</v>
      </c>
      <c r="AG43" s="26">
        <f>IF(AF43=1,SUM(AF$11:AF43),0)</f>
        <v>0</v>
      </c>
      <c r="AH43" s="11"/>
    </row>
    <row r="44" spans="1:34" ht="18.75" customHeight="1">
      <c r="A44" s="42">
        <v>34</v>
      </c>
      <c r="B44" s="43"/>
      <c r="C44" s="44"/>
      <c r="D44" s="45"/>
      <c r="E44" s="44"/>
      <c r="F44" s="44"/>
      <c r="G44" s="44"/>
      <c r="H44" s="44"/>
      <c r="I44" s="29"/>
      <c r="J44" s="29"/>
      <c r="K44" s="29"/>
      <c r="L44" s="46"/>
      <c r="M44" s="47" t="str">
        <f>IF(AND(B44&lt;&gt;"",D44&lt;&gt;"",D44&gt;=マスタ!$F$4),"〇","　")</f>
        <v>　</v>
      </c>
      <c r="N44" s="44"/>
      <c r="O44" s="23"/>
      <c r="P44" s="23"/>
      <c r="AA44" s="26">
        <f t="shared" si="2"/>
        <v>0</v>
      </c>
      <c r="AB44" s="26">
        <f>IF(AA44=1,SUM(AA$11:AA44),0)</f>
        <v>0</v>
      </c>
      <c r="AC44" s="26">
        <f>IF(OR($I44="〇",$J44="〇",$K44="〇"),COUNTIF($AC$11:$AE43,"&gt;0")+1,0)</f>
        <v>0</v>
      </c>
      <c r="AD44" s="26">
        <f>IF(AND(G44&lt;&gt;"",$I44&lt;&gt;"〇",$J44&lt;&gt;"〇",$K44&lt;&gt;"〇"),COUNTIF($AC$11:$AE43,"&gt;0")+COUNTIF($AC44:$AC44,"&gt;0")+1,0)</f>
        <v>0</v>
      </c>
      <c r="AE44" s="26">
        <f>IF(AND(H44&lt;&gt;"",$I44&lt;&gt;"〇",$J44&lt;&gt;"〇",$K44&lt;&gt;"〇"),COUNTIF($AC$11:$AE43,"&gt;0")+COUNTIF($AC44:$AD44,"&gt;0")+1,0)</f>
        <v>0</v>
      </c>
      <c r="AF44" s="26">
        <f t="shared" si="1"/>
        <v>0</v>
      </c>
      <c r="AG44" s="26">
        <f>IF(AF44=1,SUM(AF$11:AF44),0)</f>
        <v>0</v>
      </c>
      <c r="AH44" s="11"/>
    </row>
    <row r="45" spans="1:34" ht="18.75" customHeight="1">
      <c r="A45" s="42">
        <v>35</v>
      </c>
      <c r="B45" s="43"/>
      <c r="C45" s="44"/>
      <c r="D45" s="45"/>
      <c r="E45" s="44"/>
      <c r="F45" s="44"/>
      <c r="G45" s="44"/>
      <c r="H45" s="44"/>
      <c r="I45" s="29"/>
      <c r="J45" s="29"/>
      <c r="K45" s="29"/>
      <c r="L45" s="46"/>
      <c r="M45" s="47" t="str">
        <f>IF(AND(B45&lt;&gt;"",D45&lt;&gt;"",D45&gt;=マスタ!$F$4),"〇","　")</f>
        <v>　</v>
      </c>
      <c r="N45" s="44"/>
      <c r="O45" s="23"/>
      <c r="P45" s="23"/>
      <c r="AA45" s="26">
        <f t="shared" si="2"/>
        <v>0</v>
      </c>
      <c r="AB45" s="26">
        <f>IF(AA45=1,SUM(AA$11:AA45),0)</f>
        <v>0</v>
      </c>
      <c r="AC45" s="26">
        <f>IF(OR($I45="〇",$J45="〇",$K45="〇"),COUNTIF($AC$11:$AE44,"&gt;0")+1,0)</f>
        <v>0</v>
      </c>
      <c r="AD45" s="26">
        <f>IF(AND(G45&lt;&gt;"",$I45&lt;&gt;"〇",$J45&lt;&gt;"〇",$K45&lt;&gt;"〇"),COUNTIF($AC$11:$AE44,"&gt;0")+COUNTIF($AC45:$AC45,"&gt;0")+1,0)</f>
        <v>0</v>
      </c>
      <c r="AE45" s="26">
        <f>IF(AND(H45&lt;&gt;"",$I45&lt;&gt;"〇",$J45&lt;&gt;"〇",$K45&lt;&gt;"〇"),COUNTIF($AC$11:$AE44,"&gt;0")+COUNTIF($AC45:$AD45,"&gt;0")+1,0)</f>
        <v>0</v>
      </c>
      <c r="AF45" s="26">
        <f t="shared" si="1"/>
        <v>0</v>
      </c>
      <c r="AG45" s="26">
        <f>IF(AF45=1,SUM(AF$11:AF45),0)</f>
        <v>0</v>
      </c>
      <c r="AH45" s="11"/>
    </row>
    <row r="46" spans="1:34" ht="18.75" customHeight="1">
      <c r="A46" s="42">
        <v>36</v>
      </c>
      <c r="B46" s="43"/>
      <c r="C46" s="44"/>
      <c r="D46" s="45"/>
      <c r="E46" s="44"/>
      <c r="F46" s="44"/>
      <c r="G46" s="44"/>
      <c r="H46" s="44"/>
      <c r="I46" s="29"/>
      <c r="J46" s="29"/>
      <c r="K46" s="29"/>
      <c r="L46" s="46"/>
      <c r="M46" s="47" t="str">
        <f>IF(AND(B46&lt;&gt;"",D46&lt;&gt;"",D46&gt;=マスタ!$F$4),"〇","　")</f>
        <v>　</v>
      </c>
      <c r="N46" s="44"/>
      <c r="O46" s="23"/>
      <c r="P46" s="23"/>
      <c r="AA46" s="26">
        <f t="shared" si="2"/>
        <v>0</v>
      </c>
      <c r="AB46" s="26">
        <f>IF(AA46=1,SUM(AA$11:AA46),0)</f>
        <v>0</v>
      </c>
      <c r="AC46" s="26">
        <f>IF(OR($I46="〇",$J46="〇",$K46="〇"),COUNTIF($AC$11:$AE45,"&gt;0")+1,0)</f>
        <v>0</v>
      </c>
      <c r="AD46" s="26">
        <f>IF(AND(G46&lt;&gt;"",$I46&lt;&gt;"〇",$J46&lt;&gt;"〇",$K46&lt;&gt;"〇"),COUNTIF($AC$11:$AE45,"&gt;0")+COUNTIF($AC46:$AC46,"&gt;0")+1,0)</f>
        <v>0</v>
      </c>
      <c r="AE46" s="26">
        <f>IF(AND(H46&lt;&gt;"",$I46&lt;&gt;"〇",$J46&lt;&gt;"〇",$K46&lt;&gt;"〇"),COUNTIF($AC$11:$AE45,"&gt;0")+COUNTIF($AC46:$AD46,"&gt;0")+1,0)</f>
        <v>0</v>
      </c>
      <c r="AF46" s="26">
        <f t="shared" si="1"/>
        <v>0</v>
      </c>
      <c r="AG46" s="26">
        <f>IF(AF46=1,SUM(AF$11:AF46),0)</f>
        <v>0</v>
      </c>
      <c r="AH46" s="11"/>
    </row>
    <row r="47" spans="1:34" ht="18.75" customHeight="1">
      <c r="A47" s="42">
        <v>37</v>
      </c>
      <c r="B47" s="43"/>
      <c r="C47" s="44"/>
      <c r="D47" s="45"/>
      <c r="E47" s="44"/>
      <c r="F47" s="44"/>
      <c r="G47" s="44"/>
      <c r="H47" s="44"/>
      <c r="I47" s="29"/>
      <c r="J47" s="29"/>
      <c r="K47" s="29"/>
      <c r="L47" s="46"/>
      <c r="M47" s="47" t="str">
        <f>IF(AND(B47&lt;&gt;"",D47&lt;&gt;"",D47&gt;=マスタ!$F$4),"〇","　")</f>
        <v>　</v>
      </c>
      <c r="N47" s="44"/>
      <c r="O47" s="23"/>
      <c r="P47" s="23"/>
      <c r="AA47" s="26">
        <f t="shared" si="2"/>
        <v>0</v>
      </c>
      <c r="AB47" s="26">
        <f>IF(AA47=1,SUM(AA$11:AA47),0)</f>
        <v>0</v>
      </c>
      <c r="AC47" s="26">
        <f>IF(OR($I47="〇",$J47="〇",$K47="〇"),COUNTIF($AC$11:$AE46,"&gt;0")+1,0)</f>
        <v>0</v>
      </c>
      <c r="AD47" s="26">
        <f>IF(AND(G47&lt;&gt;"",$I47&lt;&gt;"〇",$J47&lt;&gt;"〇",$K47&lt;&gt;"〇"),COUNTIF($AC$11:$AE46,"&gt;0")+COUNTIF($AC47:$AC47,"&gt;0")+1,0)</f>
        <v>0</v>
      </c>
      <c r="AE47" s="26">
        <f>IF(AND(H47&lt;&gt;"",$I47&lt;&gt;"〇",$J47&lt;&gt;"〇",$K47&lt;&gt;"〇"),COUNTIF($AC$11:$AE46,"&gt;0")+COUNTIF($AC47:$AD47,"&gt;0")+1,0)</f>
        <v>0</v>
      </c>
      <c r="AF47" s="26">
        <f t="shared" si="1"/>
        <v>0</v>
      </c>
      <c r="AG47" s="26">
        <f>IF(AF47=1,SUM(AF$11:AF47),0)</f>
        <v>0</v>
      </c>
      <c r="AH47" s="11"/>
    </row>
    <row r="48" spans="1:34" ht="18.75" customHeight="1">
      <c r="A48" s="42">
        <v>38</v>
      </c>
      <c r="B48" s="43"/>
      <c r="C48" s="44"/>
      <c r="D48" s="45"/>
      <c r="E48" s="44"/>
      <c r="F48" s="44"/>
      <c r="G48" s="44"/>
      <c r="H48" s="44"/>
      <c r="I48" s="29"/>
      <c r="J48" s="29"/>
      <c r="K48" s="29"/>
      <c r="L48" s="46"/>
      <c r="M48" s="47" t="str">
        <f>IF(AND(B48&lt;&gt;"",D48&lt;&gt;"",D48&gt;=マスタ!$F$4),"〇","　")</f>
        <v>　</v>
      </c>
      <c r="N48" s="44"/>
      <c r="O48" s="23"/>
      <c r="P48" s="23"/>
      <c r="AA48" s="26">
        <f t="shared" si="2"/>
        <v>0</v>
      </c>
      <c r="AB48" s="26">
        <f>IF(AA48=1,SUM(AA$11:AA48),0)</f>
        <v>0</v>
      </c>
      <c r="AC48" s="26">
        <f>IF(OR($I48="〇",$J48="〇",$K48="〇"),COUNTIF($AC$11:$AE47,"&gt;0")+1,0)</f>
        <v>0</v>
      </c>
      <c r="AD48" s="26">
        <f>IF(AND(G48&lt;&gt;"",$I48&lt;&gt;"〇",$J48&lt;&gt;"〇",$K48&lt;&gt;"〇"),COUNTIF($AC$11:$AE47,"&gt;0")+COUNTIF($AC48:$AC48,"&gt;0")+1,0)</f>
        <v>0</v>
      </c>
      <c r="AE48" s="26">
        <f>IF(AND(H48&lt;&gt;"",$I48&lt;&gt;"〇",$J48&lt;&gt;"〇",$K48&lt;&gt;"〇"),COUNTIF($AC$11:$AE47,"&gt;0")+COUNTIF($AC48:$AD48,"&gt;0")+1,0)</f>
        <v>0</v>
      </c>
      <c r="AF48" s="26">
        <f t="shared" si="1"/>
        <v>0</v>
      </c>
      <c r="AG48" s="26">
        <f>IF(AF48=1,SUM(AF$11:AF48),0)</f>
        <v>0</v>
      </c>
      <c r="AH48" s="11"/>
    </row>
    <row r="49" spans="1:34" ht="18.75" customHeight="1">
      <c r="A49" s="42">
        <v>39</v>
      </c>
      <c r="B49" s="43"/>
      <c r="C49" s="44"/>
      <c r="D49" s="45"/>
      <c r="E49" s="44"/>
      <c r="F49" s="44"/>
      <c r="G49" s="44"/>
      <c r="H49" s="44"/>
      <c r="I49" s="29"/>
      <c r="J49" s="29"/>
      <c r="K49" s="29"/>
      <c r="L49" s="46"/>
      <c r="M49" s="47" t="str">
        <f>IF(AND(B49&lt;&gt;"",D49&lt;&gt;"",D49&gt;=マスタ!$F$4),"〇","　")</f>
        <v>　</v>
      </c>
      <c r="N49" s="44"/>
      <c r="O49" s="23"/>
      <c r="P49" s="23"/>
      <c r="AA49" s="26">
        <f t="shared" si="2"/>
        <v>0</v>
      </c>
      <c r="AB49" s="26">
        <f>IF(AA49=1,SUM(AA$11:AA49),0)</f>
        <v>0</v>
      </c>
      <c r="AC49" s="26">
        <f>IF(OR($I49="〇",$J49="〇",$K49="〇"),COUNTIF($AC$11:$AE48,"&gt;0")+1,0)</f>
        <v>0</v>
      </c>
      <c r="AD49" s="26">
        <f>IF(AND(G49&lt;&gt;"",$I49&lt;&gt;"〇",$J49&lt;&gt;"〇",$K49&lt;&gt;"〇"),COUNTIF($AC$11:$AE48,"&gt;0")+COUNTIF($AC49:$AC49,"&gt;0")+1,0)</f>
        <v>0</v>
      </c>
      <c r="AE49" s="26">
        <f>IF(AND(H49&lt;&gt;"",$I49&lt;&gt;"〇",$J49&lt;&gt;"〇",$K49&lt;&gt;"〇"),COUNTIF($AC$11:$AE48,"&gt;0")+COUNTIF($AC49:$AD49,"&gt;0")+1,0)</f>
        <v>0</v>
      </c>
      <c r="AF49" s="26">
        <f t="shared" si="1"/>
        <v>0</v>
      </c>
      <c r="AG49" s="26">
        <f>IF(AF49=1,SUM(AF$11:AF49),0)</f>
        <v>0</v>
      </c>
      <c r="AH49" s="11"/>
    </row>
    <row r="50" spans="1:34" ht="18.75" customHeight="1">
      <c r="A50" s="42">
        <v>40</v>
      </c>
      <c r="B50" s="43"/>
      <c r="C50" s="44"/>
      <c r="D50" s="45"/>
      <c r="E50" s="44"/>
      <c r="F50" s="44"/>
      <c r="G50" s="44"/>
      <c r="H50" s="44"/>
      <c r="I50" s="29"/>
      <c r="J50" s="29"/>
      <c r="K50" s="29"/>
      <c r="L50" s="46"/>
      <c r="M50" s="47" t="str">
        <f>IF(AND(B50&lt;&gt;"",D50&lt;&gt;"",D50&gt;=マスタ!$F$4),"〇","　")</f>
        <v>　</v>
      </c>
      <c r="N50" s="44"/>
      <c r="O50" s="23"/>
      <c r="P50" s="23"/>
      <c r="AA50" s="26">
        <f t="shared" si="2"/>
        <v>0</v>
      </c>
      <c r="AB50" s="26">
        <f>IF(AA50=1,SUM(AA$11:AA50),0)</f>
        <v>0</v>
      </c>
      <c r="AC50" s="26">
        <f>IF(OR($I50="〇",$J50="〇",$K50="〇"),COUNTIF($AC$11:$AE49,"&gt;0")+1,0)</f>
        <v>0</v>
      </c>
      <c r="AD50" s="26">
        <f>IF(AND(G50&lt;&gt;"",$I50&lt;&gt;"〇",$J50&lt;&gt;"〇",$K50&lt;&gt;"〇"),COUNTIF($AC$11:$AE49,"&gt;0")+COUNTIF($AC50:$AC50,"&gt;0")+1,0)</f>
        <v>0</v>
      </c>
      <c r="AE50" s="26">
        <f>IF(AND(H50&lt;&gt;"",$I50&lt;&gt;"〇",$J50&lt;&gt;"〇",$K50&lt;&gt;"〇"),COUNTIF($AC$11:$AE49,"&gt;0")+COUNTIF($AC50:$AD50,"&gt;0")+1,0)</f>
        <v>0</v>
      </c>
      <c r="AF50" s="26">
        <f t="shared" si="1"/>
        <v>0</v>
      </c>
      <c r="AG50" s="26">
        <f>IF(AF50=1,SUM(AF$11:AF50),0)</f>
        <v>0</v>
      </c>
      <c r="AH50" s="11"/>
    </row>
    <row r="51" spans="1:34" ht="18.75" customHeight="1">
      <c r="A51" s="42">
        <v>41</v>
      </c>
      <c r="B51" s="43"/>
      <c r="C51" s="44"/>
      <c r="D51" s="45"/>
      <c r="E51" s="44"/>
      <c r="F51" s="44"/>
      <c r="G51" s="44"/>
      <c r="H51" s="44"/>
      <c r="I51" s="29"/>
      <c r="J51" s="29"/>
      <c r="K51" s="29"/>
      <c r="L51" s="46"/>
      <c r="M51" s="47" t="str">
        <f>IF(AND(B51&lt;&gt;"",D51&lt;&gt;"",D51&gt;=マスタ!$F$4),"〇","　")</f>
        <v>　</v>
      </c>
      <c r="N51" s="44"/>
      <c r="O51" s="23"/>
      <c r="P51" s="23"/>
      <c r="AA51" s="26">
        <f t="shared" si="2"/>
        <v>0</v>
      </c>
      <c r="AB51" s="26">
        <f>IF(AA51=1,SUM(AA$11:AA51),0)</f>
        <v>0</v>
      </c>
      <c r="AC51" s="26">
        <f>IF(OR($I51="〇",$J51="〇",$K51="〇"),COUNTIF($AC$11:$AE50,"&gt;0")+1,0)</f>
        <v>0</v>
      </c>
      <c r="AD51" s="26">
        <f>IF(AND(G51&lt;&gt;"",$I51&lt;&gt;"〇",$J51&lt;&gt;"〇",$K51&lt;&gt;"〇"),COUNTIF($AC$11:$AE50,"&gt;0")+COUNTIF($AC51:$AC51,"&gt;0")+1,0)</f>
        <v>0</v>
      </c>
      <c r="AE51" s="26">
        <f>IF(AND(H51&lt;&gt;"",$I51&lt;&gt;"〇",$J51&lt;&gt;"〇",$K51&lt;&gt;"〇"),COUNTIF($AC$11:$AE50,"&gt;0")+COUNTIF($AC51:$AD51,"&gt;0")+1,0)</f>
        <v>0</v>
      </c>
      <c r="AF51" s="26">
        <f t="shared" si="1"/>
        <v>0</v>
      </c>
      <c r="AG51" s="26">
        <f>IF(AF51=1,SUM(AF$11:AF51),0)</f>
        <v>0</v>
      </c>
      <c r="AH51" s="11"/>
    </row>
    <row r="52" spans="1:34" ht="18.75" customHeight="1">
      <c r="A52" s="42">
        <v>42</v>
      </c>
      <c r="B52" s="43"/>
      <c r="C52" s="44"/>
      <c r="D52" s="45"/>
      <c r="E52" s="44"/>
      <c r="F52" s="44"/>
      <c r="G52" s="44"/>
      <c r="H52" s="44"/>
      <c r="I52" s="29"/>
      <c r="J52" s="29"/>
      <c r="K52" s="29"/>
      <c r="L52" s="46"/>
      <c r="M52" s="47" t="str">
        <f>IF(AND(B52&lt;&gt;"",D52&lt;&gt;"",D52&gt;=マスタ!$F$4),"〇","　")</f>
        <v>　</v>
      </c>
      <c r="N52" s="44"/>
      <c r="O52" s="23"/>
      <c r="P52" s="23"/>
      <c r="AA52" s="26">
        <f t="shared" si="2"/>
        <v>0</v>
      </c>
      <c r="AB52" s="26">
        <f>IF(AA52=1,SUM(AA$11:AA52),0)</f>
        <v>0</v>
      </c>
      <c r="AC52" s="26">
        <f>IF(OR($I52="〇",$J52="〇",$K52="〇"),COUNTIF($AC$11:$AE51,"&gt;0")+1,0)</f>
        <v>0</v>
      </c>
      <c r="AD52" s="26">
        <f>IF(AND(G52&lt;&gt;"",$I52&lt;&gt;"〇",$J52&lt;&gt;"〇",$K52&lt;&gt;"〇"),COUNTIF($AC$11:$AE51,"&gt;0")+COUNTIF($AC52:$AC52,"&gt;0")+1,0)</f>
        <v>0</v>
      </c>
      <c r="AE52" s="26">
        <f>IF(AND(H52&lt;&gt;"",$I52&lt;&gt;"〇",$J52&lt;&gt;"〇",$K52&lt;&gt;"〇"),COUNTIF($AC$11:$AE51,"&gt;0")+COUNTIF($AC52:$AD52,"&gt;0")+1,0)</f>
        <v>0</v>
      </c>
      <c r="AF52" s="26">
        <f t="shared" si="1"/>
        <v>0</v>
      </c>
      <c r="AG52" s="26">
        <f>IF(AF52=1,SUM(AF$11:AF52),0)</f>
        <v>0</v>
      </c>
      <c r="AH52" s="11"/>
    </row>
    <row r="53" spans="1:34" ht="18.75" customHeight="1">
      <c r="A53" s="42">
        <v>43</v>
      </c>
      <c r="B53" s="43"/>
      <c r="C53" s="44"/>
      <c r="D53" s="45"/>
      <c r="E53" s="44"/>
      <c r="F53" s="44"/>
      <c r="G53" s="44"/>
      <c r="H53" s="44"/>
      <c r="I53" s="29"/>
      <c r="J53" s="29"/>
      <c r="K53" s="29"/>
      <c r="L53" s="46"/>
      <c r="M53" s="47" t="str">
        <f>IF(AND(B53&lt;&gt;"",D53&lt;&gt;"",D53&gt;=マスタ!$F$4),"〇","　")</f>
        <v>　</v>
      </c>
      <c r="N53" s="44"/>
      <c r="O53" s="23"/>
      <c r="P53" s="23"/>
      <c r="AA53" s="26">
        <f t="shared" si="2"/>
        <v>0</v>
      </c>
      <c r="AB53" s="26">
        <f>IF(AA53=1,SUM(AA$11:AA53),0)</f>
        <v>0</v>
      </c>
      <c r="AC53" s="26">
        <f>IF(OR($I53="〇",$J53="〇",$K53="〇"),COUNTIF($AC$11:$AE52,"&gt;0")+1,0)</f>
        <v>0</v>
      </c>
      <c r="AD53" s="26">
        <f>IF(AND(G53&lt;&gt;"",$I53&lt;&gt;"〇",$J53&lt;&gt;"〇",$K53&lt;&gt;"〇"),COUNTIF($AC$11:$AE52,"&gt;0")+COUNTIF($AC53:$AC53,"&gt;0")+1,0)</f>
        <v>0</v>
      </c>
      <c r="AE53" s="26">
        <f>IF(AND(H53&lt;&gt;"",$I53&lt;&gt;"〇",$J53&lt;&gt;"〇",$K53&lt;&gt;"〇"),COUNTIF($AC$11:$AE52,"&gt;0")+COUNTIF($AC53:$AD53,"&gt;0")+1,0)</f>
        <v>0</v>
      </c>
      <c r="AF53" s="26">
        <f t="shared" si="1"/>
        <v>0</v>
      </c>
      <c r="AG53" s="26">
        <f>IF(AF53=1,SUM(AF$11:AF53),0)</f>
        <v>0</v>
      </c>
      <c r="AH53" s="11"/>
    </row>
    <row r="54" spans="1:34" ht="18.75" customHeight="1">
      <c r="A54" s="42">
        <v>44</v>
      </c>
      <c r="B54" s="43"/>
      <c r="C54" s="44"/>
      <c r="D54" s="45"/>
      <c r="E54" s="44"/>
      <c r="F54" s="44"/>
      <c r="G54" s="44"/>
      <c r="H54" s="44"/>
      <c r="I54" s="29"/>
      <c r="J54" s="29"/>
      <c r="K54" s="29"/>
      <c r="L54" s="46"/>
      <c r="M54" s="47" t="str">
        <f>IF(AND(B54&lt;&gt;"",D54&lt;&gt;"",D54&gt;=マスタ!$F$4),"〇","　")</f>
        <v>　</v>
      </c>
      <c r="N54" s="44"/>
      <c r="O54" s="23"/>
      <c r="P54" s="23"/>
      <c r="AA54" s="26">
        <f t="shared" si="2"/>
        <v>0</v>
      </c>
      <c r="AB54" s="26">
        <f>IF(AA54=1,SUM(AA$11:AA54),0)</f>
        <v>0</v>
      </c>
      <c r="AC54" s="26">
        <f>IF(OR($I54="〇",$J54="〇",$K54="〇"),COUNTIF($AC$11:$AE53,"&gt;0")+1,0)</f>
        <v>0</v>
      </c>
      <c r="AD54" s="26">
        <f>IF(AND(G54&lt;&gt;"",$I54&lt;&gt;"〇",$J54&lt;&gt;"〇",$K54&lt;&gt;"〇"),COUNTIF($AC$11:$AE53,"&gt;0")+COUNTIF($AC54:$AC54,"&gt;0")+1,0)</f>
        <v>0</v>
      </c>
      <c r="AE54" s="26">
        <f>IF(AND(H54&lt;&gt;"",$I54&lt;&gt;"〇",$J54&lt;&gt;"〇",$K54&lt;&gt;"〇"),COUNTIF($AC$11:$AE53,"&gt;0")+COUNTIF($AC54:$AD54,"&gt;0")+1,0)</f>
        <v>0</v>
      </c>
      <c r="AF54" s="26">
        <f t="shared" si="1"/>
        <v>0</v>
      </c>
      <c r="AG54" s="26">
        <f>IF(AF54=1,SUM(AF$11:AF54),0)</f>
        <v>0</v>
      </c>
      <c r="AH54" s="11"/>
    </row>
    <row r="55" spans="1:34" ht="18.75" customHeight="1">
      <c r="A55" s="42">
        <v>45</v>
      </c>
      <c r="B55" s="43"/>
      <c r="C55" s="44"/>
      <c r="D55" s="45"/>
      <c r="E55" s="44"/>
      <c r="F55" s="44"/>
      <c r="G55" s="44"/>
      <c r="H55" s="44"/>
      <c r="I55" s="29"/>
      <c r="J55" s="29"/>
      <c r="K55" s="29"/>
      <c r="L55" s="46"/>
      <c r="M55" s="47" t="str">
        <f>IF(AND(B55&lt;&gt;"",D55&lt;&gt;"",D55&gt;=マスタ!$F$4),"〇","　")</f>
        <v>　</v>
      </c>
      <c r="N55" s="44"/>
      <c r="O55" s="23"/>
      <c r="P55" s="23"/>
      <c r="AA55" s="26">
        <f t="shared" si="2"/>
        <v>0</v>
      </c>
      <c r="AB55" s="26">
        <f>IF(AA55=1,SUM(AA$11:AA55),0)</f>
        <v>0</v>
      </c>
      <c r="AC55" s="26">
        <f>IF(OR($I55="〇",$J55="〇",$K55="〇"),COUNTIF($AC$11:$AE54,"&gt;0")+1,0)</f>
        <v>0</v>
      </c>
      <c r="AD55" s="26">
        <f>IF(AND(G55&lt;&gt;"",$I55&lt;&gt;"〇",$J55&lt;&gt;"〇",$K55&lt;&gt;"〇"),COUNTIF($AC$11:$AE54,"&gt;0")+COUNTIF($AC55:$AC55,"&gt;0")+1,0)</f>
        <v>0</v>
      </c>
      <c r="AE55" s="26">
        <f>IF(AND(H55&lt;&gt;"",$I55&lt;&gt;"〇",$J55&lt;&gt;"〇",$K55&lt;&gt;"〇"),COUNTIF($AC$11:$AE54,"&gt;0")+COUNTIF($AC55:$AD55,"&gt;0")+1,0)</f>
        <v>0</v>
      </c>
      <c r="AF55" s="26">
        <f t="shared" si="1"/>
        <v>0</v>
      </c>
      <c r="AG55" s="26">
        <f>IF(AF55=1,SUM(AF$11:AF55),0)</f>
        <v>0</v>
      </c>
      <c r="AH55" s="11"/>
    </row>
    <row r="56" spans="1:34" ht="18.75" customHeight="1">
      <c r="A56" s="42">
        <v>46</v>
      </c>
      <c r="B56" s="43"/>
      <c r="C56" s="44"/>
      <c r="D56" s="45"/>
      <c r="E56" s="44"/>
      <c r="F56" s="44"/>
      <c r="G56" s="44"/>
      <c r="H56" s="44"/>
      <c r="I56" s="29"/>
      <c r="J56" s="29"/>
      <c r="K56" s="29"/>
      <c r="L56" s="46"/>
      <c r="M56" s="47" t="str">
        <f>IF(AND(B56&lt;&gt;"",D56&lt;&gt;"",D56&gt;=マスタ!$F$4),"〇","　")</f>
        <v>　</v>
      </c>
      <c r="N56" s="44"/>
      <c r="O56" s="23"/>
      <c r="P56" s="23"/>
      <c r="AA56" s="26">
        <f t="shared" si="2"/>
        <v>0</v>
      </c>
      <c r="AB56" s="26">
        <f>IF(AA56=1,SUM(AA$11:AA56),0)</f>
        <v>0</v>
      </c>
      <c r="AC56" s="26">
        <f>IF(OR($I56="〇",$J56="〇",$K56="〇"),COUNTIF($AC$11:$AE55,"&gt;0")+1,0)</f>
        <v>0</v>
      </c>
      <c r="AD56" s="26">
        <f>IF(AND(G56&lt;&gt;"",$I56&lt;&gt;"〇",$J56&lt;&gt;"〇",$K56&lt;&gt;"〇"),COUNTIF($AC$11:$AE55,"&gt;0")+COUNTIF($AC56:$AC56,"&gt;0")+1,0)</f>
        <v>0</v>
      </c>
      <c r="AE56" s="26">
        <f>IF(AND(H56&lt;&gt;"",$I56&lt;&gt;"〇",$J56&lt;&gt;"〇",$K56&lt;&gt;"〇"),COUNTIF($AC$11:$AE55,"&gt;0")+COUNTIF($AC56:$AD56,"&gt;0")+1,0)</f>
        <v>0</v>
      </c>
      <c r="AF56" s="26">
        <f t="shared" si="1"/>
        <v>0</v>
      </c>
      <c r="AG56" s="26">
        <f>IF(AF56=1,SUM(AF$11:AF56),0)</f>
        <v>0</v>
      </c>
      <c r="AH56" s="11"/>
    </row>
    <row r="57" spans="1:34" ht="18.75" customHeight="1">
      <c r="A57" s="42">
        <v>47</v>
      </c>
      <c r="B57" s="43"/>
      <c r="C57" s="44"/>
      <c r="D57" s="45"/>
      <c r="E57" s="44"/>
      <c r="F57" s="44"/>
      <c r="G57" s="44"/>
      <c r="H57" s="44"/>
      <c r="I57" s="29"/>
      <c r="J57" s="29"/>
      <c r="K57" s="29"/>
      <c r="L57" s="46"/>
      <c r="M57" s="47" t="str">
        <f>IF(AND(B57&lt;&gt;"",D57&lt;&gt;"",D57&gt;=マスタ!$F$4),"〇","　")</f>
        <v>　</v>
      </c>
      <c r="N57" s="44"/>
      <c r="O57" s="23"/>
      <c r="P57" s="23"/>
      <c r="AA57" s="26">
        <f t="shared" si="2"/>
        <v>0</v>
      </c>
      <c r="AB57" s="26">
        <f>IF(AA57=1,SUM(AA$11:AA57),0)</f>
        <v>0</v>
      </c>
      <c r="AC57" s="26">
        <f>IF(OR($I57="〇",$J57="〇",$K57="〇"),COUNTIF($AC$11:$AE56,"&gt;0")+1,0)</f>
        <v>0</v>
      </c>
      <c r="AD57" s="26">
        <f>IF(AND(G57&lt;&gt;"",$I57&lt;&gt;"〇",$J57&lt;&gt;"〇",$K57&lt;&gt;"〇"),COUNTIF($AC$11:$AE56,"&gt;0")+COUNTIF($AC57:$AC57,"&gt;0")+1,0)</f>
        <v>0</v>
      </c>
      <c r="AE57" s="26">
        <f>IF(AND(H57&lt;&gt;"",$I57&lt;&gt;"〇",$J57&lt;&gt;"〇",$K57&lt;&gt;"〇"),COUNTIF($AC$11:$AE56,"&gt;0")+COUNTIF($AC57:$AD57,"&gt;0")+1,0)</f>
        <v>0</v>
      </c>
      <c r="AF57" s="26">
        <f t="shared" si="1"/>
        <v>0</v>
      </c>
      <c r="AG57" s="26">
        <f>IF(AF57=1,SUM(AF$11:AF57),0)</f>
        <v>0</v>
      </c>
      <c r="AH57" s="11"/>
    </row>
    <row r="58" spans="1:34" ht="18.75" customHeight="1">
      <c r="A58" s="42">
        <v>48</v>
      </c>
      <c r="B58" s="43"/>
      <c r="C58" s="44"/>
      <c r="D58" s="45"/>
      <c r="E58" s="44"/>
      <c r="F58" s="44"/>
      <c r="G58" s="44"/>
      <c r="H58" s="44"/>
      <c r="I58" s="29"/>
      <c r="J58" s="29"/>
      <c r="K58" s="29"/>
      <c r="L58" s="46"/>
      <c r="M58" s="47" t="str">
        <f>IF(AND(B58&lt;&gt;"",D58&lt;&gt;"",D58&gt;=マスタ!$F$4),"〇","　")</f>
        <v>　</v>
      </c>
      <c r="N58" s="44"/>
      <c r="O58" s="23"/>
      <c r="P58" s="23"/>
      <c r="AA58" s="26">
        <f t="shared" si="2"/>
        <v>0</v>
      </c>
      <c r="AB58" s="26">
        <f>IF(AA58=1,SUM(AA$11:AA58),0)</f>
        <v>0</v>
      </c>
      <c r="AC58" s="26">
        <f>IF(OR($I58="〇",$J58="〇",$K58="〇"),COUNTIF($AC$11:$AE57,"&gt;0")+1,0)</f>
        <v>0</v>
      </c>
      <c r="AD58" s="26">
        <f>IF(AND(G58&lt;&gt;"",$I58&lt;&gt;"〇",$J58&lt;&gt;"〇",$K58&lt;&gt;"〇"),COUNTIF($AC$11:$AE57,"&gt;0")+COUNTIF($AC58:$AC58,"&gt;0")+1,0)</f>
        <v>0</v>
      </c>
      <c r="AE58" s="26">
        <f>IF(AND(H58&lt;&gt;"",$I58&lt;&gt;"〇",$J58&lt;&gt;"〇",$K58&lt;&gt;"〇"),COUNTIF($AC$11:$AE57,"&gt;0")+COUNTIF($AC58:$AD58,"&gt;0")+1,0)</f>
        <v>0</v>
      </c>
      <c r="AF58" s="26">
        <f t="shared" si="1"/>
        <v>0</v>
      </c>
      <c r="AG58" s="26">
        <f>IF(AF58=1,SUM(AF$11:AF58),0)</f>
        <v>0</v>
      </c>
      <c r="AH58" s="11"/>
    </row>
    <row r="59" spans="1:34" ht="18.75" customHeight="1">
      <c r="A59" s="42">
        <v>49</v>
      </c>
      <c r="B59" s="43"/>
      <c r="C59" s="44"/>
      <c r="D59" s="45"/>
      <c r="E59" s="44"/>
      <c r="F59" s="44"/>
      <c r="G59" s="44"/>
      <c r="H59" s="44"/>
      <c r="I59" s="29"/>
      <c r="J59" s="29"/>
      <c r="K59" s="29"/>
      <c r="L59" s="46"/>
      <c r="M59" s="47" t="str">
        <f>IF(AND(B59&lt;&gt;"",D59&lt;&gt;"",D59&gt;=マスタ!$F$4),"〇","　")</f>
        <v>　</v>
      </c>
      <c r="N59" s="44"/>
      <c r="O59" s="23"/>
      <c r="P59" s="23"/>
      <c r="AA59" s="26">
        <f t="shared" ref="AA59:AA110" si="3">IF(AND(B59&lt;&gt;"",I59&lt;&gt;"〇",J59&lt;&gt;"〇",K59&lt;&gt;"〇"),1,0)</f>
        <v>0</v>
      </c>
      <c r="AB59" s="26">
        <f>IF(AA59=1,SUM(AA$11:AA59),0)</f>
        <v>0</v>
      </c>
      <c r="AC59" s="26">
        <f>IF(OR($I59="〇",$J59="〇",$K59="〇"),COUNTIF($AC$11:$AE58,"&gt;0")+1,0)</f>
        <v>0</v>
      </c>
      <c r="AD59" s="26">
        <f>IF(AND(G59&lt;&gt;"",$I59&lt;&gt;"〇",$J59&lt;&gt;"〇",$K59&lt;&gt;"〇"),COUNTIF($AC$11:$AE58,"&gt;0")+COUNTIF($AC59:$AC59,"&gt;0")+1,0)</f>
        <v>0</v>
      </c>
      <c r="AE59" s="26">
        <f>IF(AND(H59&lt;&gt;"",$I59&lt;&gt;"〇",$J59&lt;&gt;"〇",$K59&lt;&gt;"〇"),COUNTIF($AC$11:$AE58,"&gt;0")+COUNTIF($AC59:$AD59,"&gt;0")+1,0)</f>
        <v>0</v>
      </c>
      <c r="AF59" s="26">
        <f t="shared" ref="AF59:AF110" si="4">IF(M59="〇",1,0)</f>
        <v>0</v>
      </c>
      <c r="AG59" s="26">
        <f>IF(AF59=1,SUM(AF$11:AF59),0)</f>
        <v>0</v>
      </c>
      <c r="AH59" s="11"/>
    </row>
    <row r="60" spans="1:34" ht="18.75" customHeight="1">
      <c r="A60" s="42">
        <v>50</v>
      </c>
      <c r="B60" s="43"/>
      <c r="C60" s="44"/>
      <c r="D60" s="45"/>
      <c r="E60" s="44"/>
      <c r="F60" s="44"/>
      <c r="G60" s="44"/>
      <c r="H60" s="44"/>
      <c r="I60" s="29"/>
      <c r="J60" s="29"/>
      <c r="K60" s="29"/>
      <c r="L60" s="46"/>
      <c r="M60" s="47" t="str">
        <f>IF(AND(B60&lt;&gt;"",D60&lt;&gt;"",D60&gt;=マスタ!$F$4),"〇","　")</f>
        <v>　</v>
      </c>
      <c r="N60" s="44"/>
      <c r="O60" s="23"/>
      <c r="P60" s="23"/>
      <c r="AA60" s="26">
        <f t="shared" si="3"/>
        <v>0</v>
      </c>
      <c r="AB60" s="26">
        <f>IF(AA60=1,SUM(AA$11:AA60),0)</f>
        <v>0</v>
      </c>
      <c r="AC60" s="26">
        <f>IF(OR($I60="〇",$J60="〇",$K60="〇"),COUNTIF($AC$11:$AE59,"&gt;0")+1,0)</f>
        <v>0</v>
      </c>
      <c r="AD60" s="26">
        <f>IF(AND(G60&lt;&gt;"",$I60&lt;&gt;"〇",$J60&lt;&gt;"〇",$K60&lt;&gt;"〇"),COUNTIF($AC$11:$AE59,"&gt;0")+COUNTIF($AC60:$AC60,"&gt;0")+1,0)</f>
        <v>0</v>
      </c>
      <c r="AE60" s="26">
        <f>IF(AND(H60&lt;&gt;"",$I60&lt;&gt;"〇",$J60&lt;&gt;"〇",$K60&lt;&gt;"〇"),COUNTIF($AC$11:$AE59,"&gt;0")+COUNTIF($AC60:$AD60,"&gt;0")+1,0)</f>
        <v>0</v>
      </c>
      <c r="AF60" s="26">
        <f t="shared" si="4"/>
        <v>0</v>
      </c>
      <c r="AG60" s="26">
        <f>IF(AF60=1,SUM(AF$11:AF60),0)</f>
        <v>0</v>
      </c>
      <c r="AH60" s="11"/>
    </row>
    <row r="61" spans="1:34" ht="18.75" customHeight="1">
      <c r="A61" s="42">
        <v>51</v>
      </c>
      <c r="B61" s="43"/>
      <c r="C61" s="44"/>
      <c r="D61" s="45"/>
      <c r="E61" s="44"/>
      <c r="F61" s="44"/>
      <c r="G61" s="44"/>
      <c r="H61" s="44"/>
      <c r="I61" s="29"/>
      <c r="J61" s="29"/>
      <c r="K61" s="29"/>
      <c r="L61" s="46"/>
      <c r="M61" s="47" t="str">
        <f>IF(AND(B61&lt;&gt;"",D61&lt;&gt;"",D61&gt;=マスタ!$F$4),"〇","　")</f>
        <v>　</v>
      </c>
      <c r="N61" s="44"/>
      <c r="O61" s="23"/>
      <c r="P61" s="23"/>
      <c r="AA61" s="26">
        <f t="shared" si="3"/>
        <v>0</v>
      </c>
      <c r="AB61" s="26">
        <f>IF(AA61=1,SUM(AA$11:AA61),0)</f>
        <v>0</v>
      </c>
      <c r="AC61" s="26">
        <f>IF(OR($I61="〇",$J61="〇",$K61="〇"),COUNTIF($AC$11:$AE60,"&gt;0")+1,0)</f>
        <v>0</v>
      </c>
      <c r="AD61" s="26">
        <f>IF(AND(G61&lt;&gt;"",$I61&lt;&gt;"〇",$J61&lt;&gt;"〇",$K61&lt;&gt;"〇"),COUNTIF($AC$11:$AE60,"&gt;0")+COUNTIF($AC61:$AC61,"&gt;0")+1,0)</f>
        <v>0</v>
      </c>
      <c r="AE61" s="26">
        <f>IF(AND(H61&lt;&gt;"",$I61&lt;&gt;"〇",$J61&lt;&gt;"〇",$K61&lt;&gt;"〇"),COUNTIF($AC$11:$AE60,"&gt;0")+COUNTIF($AC61:$AD61,"&gt;0")+1,0)</f>
        <v>0</v>
      </c>
      <c r="AF61" s="26">
        <f t="shared" si="4"/>
        <v>0</v>
      </c>
      <c r="AG61" s="26">
        <f>IF(AF61=1,SUM(AF$11:AF61),0)</f>
        <v>0</v>
      </c>
      <c r="AH61" s="11"/>
    </row>
    <row r="62" spans="1:34" ht="18.75" customHeight="1">
      <c r="A62" s="42">
        <v>52</v>
      </c>
      <c r="B62" s="43"/>
      <c r="C62" s="44"/>
      <c r="D62" s="45"/>
      <c r="E62" s="44"/>
      <c r="F62" s="44"/>
      <c r="G62" s="44"/>
      <c r="H62" s="44"/>
      <c r="I62" s="29"/>
      <c r="J62" s="29"/>
      <c r="K62" s="29"/>
      <c r="L62" s="46"/>
      <c r="M62" s="47" t="str">
        <f>IF(AND(B62&lt;&gt;"",D62&lt;&gt;"",D62&gt;=マスタ!$F$4),"〇","　")</f>
        <v>　</v>
      </c>
      <c r="N62" s="44"/>
      <c r="O62" s="23"/>
      <c r="P62" s="23"/>
      <c r="AA62" s="26">
        <f t="shared" si="3"/>
        <v>0</v>
      </c>
      <c r="AB62" s="26">
        <f>IF(AA62=1,SUM(AA$11:AA62),0)</f>
        <v>0</v>
      </c>
      <c r="AC62" s="26">
        <f>IF(OR($I62="〇",$J62="〇",$K62="〇"),COUNTIF($AC$11:$AE61,"&gt;0")+1,0)</f>
        <v>0</v>
      </c>
      <c r="AD62" s="26">
        <f>IF(AND(G62&lt;&gt;"",$I62&lt;&gt;"〇",$J62&lt;&gt;"〇",$K62&lt;&gt;"〇"),COUNTIF($AC$11:$AE61,"&gt;0")+COUNTIF($AC62:$AC62,"&gt;0")+1,0)</f>
        <v>0</v>
      </c>
      <c r="AE62" s="26">
        <f>IF(AND(H62&lt;&gt;"",$I62&lt;&gt;"〇",$J62&lt;&gt;"〇",$K62&lt;&gt;"〇"),COUNTIF($AC$11:$AE61,"&gt;0")+COUNTIF($AC62:$AD62,"&gt;0")+1,0)</f>
        <v>0</v>
      </c>
      <c r="AF62" s="26">
        <f t="shared" si="4"/>
        <v>0</v>
      </c>
      <c r="AG62" s="26">
        <f>IF(AF62=1,SUM(AF$11:AF62),0)</f>
        <v>0</v>
      </c>
      <c r="AH62" s="11"/>
    </row>
    <row r="63" spans="1:34" ht="18.75" customHeight="1">
      <c r="A63" s="42">
        <v>53</v>
      </c>
      <c r="B63" s="43"/>
      <c r="C63" s="44"/>
      <c r="D63" s="45"/>
      <c r="E63" s="44"/>
      <c r="F63" s="44"/>
      <c r="G63" s="44"/>
      <c r="H63" s="44"/>
      <c r="I63" s="29"/>
      <c r="J63" s="29"/>
      <c r="K63" s="29"/>
      <c r="L63" s="46"/>
      <c r="M63" s="47" t="str">
        <f>IF(AND(B63&lt;&gt;"",D63&lt;&gt;"",D63&gt;=マスタ!$F$4),"〇","　")</f>
        <v>　</v>
      </c>
      <c r="N63" s="44"/>
      <c r="O63" s="23"/>
      <c r="P63" s="23"/>
      <c r="AA63" s="26">
        <f t="shared" si="3"/>
        <v>0</v>
      </c>
      <c r="AB63" s="26">
        <f>IF(AA63=1,SUM(AA$11:AA63),0)</f>
        <v>0</v>
      </c>
      <c r="AC63" s="26">
        <f>IF(OR($I63="〇",$J63="〇",$K63="〇"),COUNTIF($AC$11:$AE62,"&gt;0")+1,0)</f>
        <v>0</v>
      </c>
      <c r="AD63" s="26">
        <f>IF(AND(G63&lt;&gt;"",$I63&lt;&gt;"〇",$J63&lt;&gt;"〇",$K63&lt;&gt;"〇"),COUNTIF($AC$11:$AE62,"&gt;0")+COUNTIF($AC63:$AC63,"&gt;0")+1,0)</f>
        <v>0</v>
      </c>
      <c r="AE63" s="26">
        <f>IF(AND(H63&lt;&gt;"",$I63&lt;&gt;"〇",$J63&lt;&gt;"〇",$K63&lt;&gt;"〇"),COUNTIF($AC$11:$AE62,"&gt;0")+COUNTIF($AC63:$AD63,"&gt;0")+1,0)</f>
        <v>0</v>
      </c>
      <c r="AF63" s="26">
        <f t="shared" si="4"/>
        <v>0</v>
      </c>
      <c r="AG63" s="26">
        <f>IF(AF63=1,SUM(AF$11:AF63),0)</f>
        <v>0</v>
      </c>
      <c r="AH63" s="11"/>
    </row>
    <row r="64" spans="1:34" ht="18.75" customHeight="1">
      <c r="A64" s="42">
        <v>54</v>
      </c>
      <c r="B64" s="43"/>
      <c r="C64" s="44"/>
      <c r="D64" s="45"/>
      <c r="E64" s="44"/>
      <c r="F64" s="44"/>
      <c r="G64" s="44"/>
      <c r="H64" s="44"/>
      <c r="I64" s="29"/>
      <c r="J64" s="29"/>
      <c r="K64" s="29"/>
      <c r="L64" s="46"/>
      <c r="M64" s="47" t="str">
        <f>IF(AND(B64&lt;&gt;"",D64&lt;&gt;"",D64&gt;=マスタ!$F$4),"〇","　")</f>
        <v>　</v>
      </c>
      <c r="N64" s="44"/>
      <c r="O64" s="23"/>
      <c r="P64" s="23"/>
      <c r="AA64" s="26">
        <f t="shared" si="3"/>
        <v>0</v>
      </c>
      <c r="AB64" s="26">
        <f>IF(AA64=1,SUM(AA$11:AA64),0)</f>
        <v>0</v>
      </c>
      <c r="AC64" s="26">
        <f>IF(OR($I64="〇",$J64="〇",$K64="〇"),COUNTIF($AC$11:$AE63,"&gt;0")+1,0)</f>
        <v>0</v>
      </c>
      <c r="AD64" s="26">
        <f>IF(AND(G64&lt;&gt;"",$I64&lt;&gt;"〇",$J64&lt;&gt;"〇",$K64&lt;&gt;"〇"),COUNTIF($AC$11:$AE63,"&gt;0")+COUNTIF($AC64:$AC64,"&gt;0")+1,0)</f>
        <v>0</v>
      </c>
      <c r="AE64" s="26">
        <f>IF(AND(H64&lt;&gt;"",$I64&lt;&gt;"〇",$J64&lt;&gt;"〇",$K64&lt;&gt;"〇"),COUNTIF($AC$11:$AE63,"&gt;0")+COUNTIF($AC64:$AD64,"&gt;0")+1,0)</f>
        <v>0</v>
      </c>
      <c r="AF64" s="26">
        <f t="shared" si="4"/>
        <v>0</v>
      </c>
      <c r="AG64" s="26">
        <f>IF(AF64=1,SUM(AF$11:AF64),0)</f>
        <v>0</v>
      </c>
      <c r="AH64" s="11"/>
    </row>
    <row r="65" spans="1:34" ht="18.75" customHeight="1">
      <c r="A65" s="42">
        <v>55</v>
      </c>
      <c r="B65" s="43"/>
      <c r="C65" s="44"/>
      <c r="D65" s="45"/>
      <c r="E65" s="44"/>
      <c r="F65" s="44"/>
      <c r="G65" s="44"/>
      <c r="H65" s="44"/>
      <c r="I65" s="29"/>
      <c r="J65" s="29"/>
      <c r="K65" s="29"/>
      <c r="L65" s="46"/>
      <c r="M65" s="47" t="str">
        <f>IF(AND(B65&lt;&gt;"",D65&lt;&gt;"",D65&gt;=マスタ!$F$4),"〇","　")</f>
        <v>　</v>
      </c>
      <c r="N65" s="44"/>
      <c r="O65" s="23"/>
      <c r="P65" s="23"/>
      <c r="AA65" s="26">
        <f t="shared" si="3"/>
        <v>0</v>
      </c>
      <c r="AB65" s="26">
        <f>IF(AA65=1,SUM(AA$11:AA65),0)</f>
        <v>0</v>
      </c>
      <c r="AC65" s="26">
        <f>IF(OR($I65="〇",$J65="〇",$K65="〇"),COUNTIF($AC$11:$AE64,"&gt;0")+1,0)</f>
        <v>0</v>
      </c>
      <c r="AD65" s="26">
        <f>IF(AND(G65&lt;&gt;"",$I65&lt;&gt;"〇",$J65&lt;&gt;"〇",$K65&lt;&gt;"〇"),COUNTIF($AC$11:$AE64,"&gt;0")+COUNTIF($AC65:$AC65,"&gt;0")+1,0)</f>
        <v>0</v>
      </c>
      <c r="AE65" s="26">
        <f>IF(AND(H65&lt;&gt;"",$I65&lt;&gt;"〇",$J65&lt;&gt;"〇",$K65&lt;&gt;"〇"),COUNTIF($AC$11:$AE64,"&gt;0")+COUNTIF($AC65:$AD65,"&gt;0")+1,0)</f>
        <v>0</v>
      </c>
      <c r="AF65" s="26">
        <f t="shared" si="4"/>
        <v>0</v>
      </c>
      <c r="AG65" s="26">
        <f>IF(AF65=1,SUM(AF$11:AF65),0)</f>
        <v>0</v>
      </c>
      <c r="AH65" s="11"/>
    </row>
    <row r="66" spans="1:34" ht="18.75" customHeight="1">
      <c r="A66" s="42">
        <v>56</v>
      </c>
      <c r="B66" s="43"/>
      <c r="C66" s="44"/>
      <c r="D66" s="45"/>
      <c r="E66" s="44"/>
      <c r="F66" s="44"/>
      <c r="G66" s="44"/>
      <c r="H66" s="44"/>
      <c r="I66" s="29"/>
      <c r="J66" s="29"/>
      <c r="K66" s="29"/>
      <c r="L66" s="46"/>
      <c r="M66" s="47" t="str">
        <f>IF(AND(B66&lt;&gt;"",D66&lt;&gt;"",D66&gt;=マスタ!$F$4),"〇","　")</f>
        <v>　</v>
      </c>
      <c r="N66" s="44"/>
      <c r="O66" s="23"/>
      <c r="P66" s="23"/>
      <c r="AA66" s="26">
        <f t="shared" si="3"/>
        <v>0</v>
      </c>
      <c r="AB66" s="26">
        <f>IF(AA66=1,SUM(AA$11:AA66),0)</f>
        <v>0</v>
      </c>
      <c r="AC66" s="26">
        <f>IF(OR($I66="〇",$J66="〇",$K66="〇"),COUNTIF($AC$11:$AE65,"&gt;0")+1,0)</f>
        <v>0</v>
      </c>
      <c r="AD66" s="26">
        <f>IF(AND(G66&lt;&gt;"",$I66&lt;&gt;"〇",$J66&lt;&gt;"〇",$K66&lt;&gt;"〇"),COUNTIF($AC$11:$AE65,"&gt;0")+COUNTIF($AC66:$AC66,"&gt;0")+1,0)</f>
        <v>0</v>
      </c>
      <c r="AE66" s="26">
        <f>IF(AND(H66&lt;&gt;"",$I66&lt;&gt;"〇",$J66&lt;&gt;"〇",$K66&lt;&gt;"〇"),COUNTIF($AC$11:$AE65,"&gt;0")+COUNTIF($AC66:$AD66,"&gt;0")+1,0)</f>
        <v>0</v>
      </c>
      <c r="AF66" s="26">
        <f t="shared" si="4"/>
        <v>0</v>
      </c>
      <c r="AG66" s="26">
        <f>IF(AF66=1,SUM(AF$11:AF66),0)</f>
        <v>0</v>
      </c>
      <c r="AH66" s="11"/>
    </row>
    <row r="67" spans="1:34" ht="18.75" customHeight="1">
      <c r="A67" s="42">
        <v>57</v>
      </c>
      <c r="B67" s="43"/>
      <c r="C67" s="44"/>
      <c r="D67" s="45"/>
      <c r="E67" s="44"/>
      <c r="F67" s="44"/>
      <c r="G67" s="44"/>
      <c r="H67" s="44"/>
      <c r="I67" s="29"/>
      <c r="J67" s="29"/>
      <c r="K67" s="29"/>
      <c r="L67" s="46"/>
      <c r="M67" s="47" t="str">
        <f>IF(AND(B67&lt;&gt;"",D67&lt;&gt;"",D67&gt;=マスタ!$F$4),"〇","　")</f>
        <v>　</v>
      </c>
      <c r="N67" s="44"/>
      <c r="O67" s="23"/>
      <c r="P67" s="23"/>
      <c r="AA67" s="26">
        <f t="shared" si="3"/>
        <v>0</v>
      </c>
      <c r="AB67" s="26">
        <f>IF(AA67=1,SUM(AA$11:AA67),0)</f>
        <v>0</v>
      </c>
      <c r="AC67" s="26">
        <f>IF(OR($I67="〇",$J67="〇",$K67="〇"),COUNTIF($AC$11:$AE66,"&gt;0")+1,0)</f>
        <v>0</v>
      </c>
      <c r="AD67" s="26">
        <f>IF(AND(G67&lt;&gt;"",$I67&lt;&gt;"〇",$J67&lt;&gt;"〇",$K67&lt;&gt;"〇"),COUNTIF($AC$11:$AE66,"&gt;0")+COUNTIF($AC67:$AC67,"&gt;0")+1,0)</f>
        <v>0</v>
      </c>
      <c r="AE67" s="26">
        <f>IF(AND(H67&lt;&gt;"",$I67&lt;&gt;"〇",$J67&lt;&gt;"〇",$K67&lt;&gt;"〇"),COUNTIF($AC$11:$AE66,"&gt;0")+COUNTIF($AC67:$AD67,"&gt;0")+1,0)</f>
        <v>0</v>
      </c>
      <c r="AF67" s="26">
        <f t="shared" si="4"/>
        <v>0</v>
      </c>
      <c r="AG67" s="26">
        <f>IF(AF67=1,SUM(AF$11:AF67),0)</f>
        <v>0</v>
      </c>
      <c r="AH67" s="11"/>
    </row>
    <row r="68" spans="1:34" ht="18.75" customHeight="1">
      <c r="A68" s="42">
        <v>58</v>
      </c>
      <c r="B68" s="43"/>
      <c r="C68" s="44"/>
      <c r="D68" s="45"/>
      <c r="E68" s="44"/>
      <c r="F68" s="44"/>
      <c r="G68" s="44"/>
      <c r="H68" s="44"/>
      <c r="I68" s="29"/>
      <c r="J68" s="29"/>
      <c r="K68" s="29"/>
      <c r="L68" s="46"/>
      <c r="M68" s="47" t="str">
        <f>IF(AND(B68&lt;&gt;"",D68&lt;&gt;"",D68&gt;=マスタ!$F$4),"〇","　")</f>
        <v>　</v>
      </c>
      <c r="N68" s="44"/>
      <c r="O68" s="23"/>
      <c r="P68" s="23"/>
      <c r="AA68" s="26">
        <f t="shared" si="3"/>
        <v>0</v>
      </c>
      <c r="AB68" s="26">
        <f>IF(AA68=1,SUM(AA$11:AA68),0)</f>
        <v>0</v>
      </c>
      <c r="AC68" s="26">
        <f>IF(OR($I68="〇",$J68="〇",$K68="〇"),COUNTIF($AC$11:$AE67,"&gt;0")+1,0)</f>
        <v>0</v>
      </c>
      <c r="AD68" s="26">
        <f>IF(AND(G68&lt;&gt;"",$I68&lt;&gt;"〇",$J68&lt;&gt;"〇",$K68&lt;&gt;"〇"),COUNTIF($AC$11:$AE67,"&gt;0")+COUNTIF($AC68:$AC68,"&gt;0")+1,0)</f>
        <v>0</v>
      </c>
      <c r="AE68" s="26">
        <f>IF(AND(H68&lt;&gt;"",$I68&lt;&gt;"〇",$J68&lt;&gt;"〇",$K68&lt;&gt;"〇"),COUNTIF($AC$11:$AE67,"&gt;0")+COUNTIF($AC68:$AD68,"&gt;0")+1,0)</f>
        <v>0</v>
      </c>
      <c r="AF68" s="26">
        <f t="shared" si="4"/>
        <v>0</v>
      </c>
      <c r="AG68" s="26">
        <f>IF(AF68=1,SUM(AF$11:AF68),0)</f>
        <v>0</v>
      </c>
      <c r="AH68" s="11"/>
    </row>
    <row r="69" spans="1:34" ht="18.75" customHeight="1">
      <c r="A69" s="42">
        <v>59</v>
      </c>
      <c r="B69" s="43"/>
      <c r="C69" s="44"/>
      <c r="D69" s="45"/>
      <c r="E69" s="44"/>
      <c r="F69" s="44"/>
      <c r="G69" s="44"/>
      <c r="H69" s="44"/>
      <c r="I69" s="29"/>
      <c r="J69" s="29"/>
      <c r="K69" s="29"/>
      <c r="L69" s="46"/>
      <c r="M69" s="47" t="str">
        <f>IF(AND(B69&lt;&gt;"",D69&lt;&gt;"",D69&gt;=マスタ!$F$4),"〇","　")</f>
        <v>　</v>
      </c>
      <c r="N69" s="44"/>
      <c r="O69" s="23"/>
      <c r="P69" s="23"/>
      <c r="AA69" s="26">
        <f t="shared" si="3"/>
        <v>0</v>
      </c>
      <c r="AB69" s="26">
        <f>IF(AA69=1,SUM(AA$11:AA69),0)</f>
        <v>0</v>
      </c>
      <c r="AC69" s="26">
        <f>IF(OR($I69="〇",$J69="〇",$K69="〇"),COUNTIF($AC$11:$AE68,"&gt;0")+1,0)</f>
        <v>0</v>
      </c>
      <c r="AD69" s="26">
        <f>IF(AND(G69&lt;&gt;"",$I69&lt;&gt;"〇",$J69&lt;&gt;"〇",$K69&lt;&gt;"〇"),COUNTIF($AC$11:$AE68,"&gt;0")+COUNTIF($AC69:$AC69,"&gt;0")+1,0)</f>
        <v>0</v>
      </c>
      <c r="AE69" s="26">
        <f>IF(AND(H69&lt;&gt;"",$I69&lt;&gt;"〇",$J69&lt;&gt;"〇",$K69&lt;&gt;"〇"),COUNTIF($AC$11:$AE68,"&gt;0")+COUNTIF($AC69:$AD69,"&gt;0")+1,0)</f>
        <v>0</v>
      </c>
      <c r="AF69" s="26">
        <f t="shared" si="4"/>
        <v>0</v>
      </c>
      <c r="AG69" s="26">
        <f>IF(AF69=1,SUM(AF$11:AF69),0)</f>
        <v>0</v>
      </c>
      <c r="AH69" s="11"/>
    </row>
    <row r="70" spans="1:34" ht="18.75" customHeight="1">
      <c r="A70" s="42">
        <v>60</v>
      </c>
      <c r="B70" s="43"/>
      <c r="C70" s="44"/>
      <c r="D70" s="45"/>
      <c r="E70" s="44"/>
      <c r="F70" s="44"/>
      <c r="G70" s="44"/>
      <c r="H70" s="44"/>
      <c r="I70" s="29"/>
      <c r="J70" s="29"/>
      <c r="K70" s="29"/>
      <c r="L70" s="46"/>
      <c r="M70" s="47" t="str">
        <f>IF(AND(B70&lt;&gt;"",D70&lt;&gt;"",D70&gt;=マスタ!$F$4),"〇","　")</f>
        <v>　</v>
      </c>
      <c r="N70" s="44"/>
      <c r="O70" s="23"/>
      <c r="P70" s="23"/>
      <c r="AA70" s="26">
        <f t="shared" si="3"/>
        <v>0</v>
      </c>
      <c r="AB70" s="26">
        <f>IF(AA70=1,SUM(AA$11:AA70),0)</f>
        <v>0</v>
      </c>
      <c r="AC70" s="26">
        <f>IF(OR($I70="〇",$J70="〇",$K70="〇"),COUNTIF($AC$11:$AE69,"&gt;0")+1,0)</f>
        <v>0</v>
      </c>
      <c r="AD70" s="26">
        <f>IF(AND(G70&lt;&gt;"",$I70&lt;&gt;"〇",$J70&lt;&gt;"〇",$K70&lt;&gt;"〇"),COUNTIF($AC$11:$AE69,"&gt;0")+COUNTIF($AC70:$AC70,"&gt;0")+1,0)</f>
        <v>0</v>
      </c>
      <c r="AE70" s="26">
        <f>IF(AND(H70&lt;&gt;"",$I70&lt;&gt;"〇",$J70&lt;&gt;"〇",$K70&lt;&gt;"〇"),COUNTIF($AC$11:$AE69,"&gt;0")+COUNTIF($AC70:$AD70,"&gt;0")+1,0)</f>
        <v>0</v>
      </c>
      <c r="AF70" s="26">
        <f t="shared" si="4"/>
        <v>0</v>
      </c>
      <c r="AG70" s="26">
        <f>IF(AF70=1,SUM(AF$11:AF70),0)</f>
        <v>0</v>
      </c>
      <c r="AH70" s="11"/>
    </row>
    <row r="71" spans="1:34" ht="18.75" customHeight="1">
      <c r="A71" s="42">
        <v>61</v>
      </c>
      <c r="B71" s="43"/>
      <c r="C71" s="44"/>
      <c r="D71" s="45"/>
      <c r="E71" s="44"/>
      <c r="F71" s="44"/>
      <c r="G71" s="44"/>
      <c r="H71" s="44"/>
      <c r="I71" s="29"/>
      <c r="J71" s="29"/>
      <c r="K71" s="29"/>
      <c r="L71" s="46"/>
      <c r="M71" s="47" t="str">
        <f>IF(AND(B71&lt;&gt;"",D71&lt;&gt;"",D71&gt;=マスタ!$F$4),"〇","　")</f>
        <v>　</v>
      </c>
      <c r="N71" s="44"/>
      <c r="O71" s="23"/>
      <c r="P71" s="23"/>
      <c r="AA71" s="26">
        <f t="shared" si="3"/>
        <v>0</v>
      </c>
      <c r="AB71" s="26">
        <f>IF(AA71=1,SUM(AA$11:AA71),0)</f>
        <v>0</v>
      </c>
      <c r="AC71" s="26">
        <f>IF(OR($I71="〇",$J71="〇",$K71="〇"),COUNTIF($AC$11:$AE70,"&gt;0")+1,0)</f>
        <v>0</v>
      </c>
      <c r="AD71" s="26">
        <f>IF(AND(G71&lt;&gt;"",$I71&lt;&gt;"〇",$J71&lt;&gt;"〇",$K71&lt;&gt;"〇"),COUNTIF($AC$11:$AE70,"&gt;0")+COUNTIF($AC71:$AC71,"&gt;0")+1,0)</f>
        <v>0</v>
      </c>
      <c r="AE71" s="26">
        <f>IF(AND(H71&lt;&gt;"",$I71&lt;&gt;"〇",$J71&lt;&gt;"〇",$K71&lt;&gt;"〇"),COUNTIF($AC$11:$AE70,"&gt;0")+COUNTIF($AC71:$AD71,"&gt;0")+1,0)</f>
        <v>0</v>
      </c>
      <c r="AF71" s="26">
        <f t="shared" si="4"/>
        <v>0</v>
      </c>
      <c r="AG71" s="26">
        <f>IF(AF71=1,SUM(AF$11:AF71),0)</f>
        <v>0</v>
      </c>
      <c r="AH71" s="11"/>
    </row>
    <row r="72" spans="1:34" ht="18.75" customHeight="1">
      <c r="A72" s="42">
        <v>62</v>
      </c>
      <c r="B72" s="43"/>
      <c r="C72" s="44"/>
      <c r="D72" s="45"/>
      <c r="E72" s="44"/>
      <c r="F72" s="44"/>
      <c r="G72" s="44"/>
      <c r="H72" s="44"/>
      <c r="I72" s="29"/>
      <c r="J72" s="29"/>
      <c r="K72" s="29"/>
      <c r="L72" s="46"/>
      <c r="M72" s="47" t="str">
        <f>IF(AND(B72&lt;&gt;"",D72&lt;&gt;"",D72&gt;=マスタ!$F$4),"〇","　")</f>
        <v>　</v>
      </c>
      <c r="N72" s="44"/>
      <c r="O72" s="23"/>
      <c r="P72" s="23"/>
      <c r="AA72" s="26">
        <f t="shared" si="3"/>
        <v>0</v>
      </c>
      <c r="AB72" s="26">
        <f>IF(AA72=1,SUM(AA$11:AA72),0)</f>
        <v>0</v>
      </c>
      <c r="AC72" s="26">
        <f>IF(OR($I72="〇",$J72="〇",$K72="〇"),COUNTIF($AC$11:$AE71,"&gt;0")+1,0)</f>
        <v>0</v>
      </c>
      <c r="AD72" s="26">
        <f>IF(AND(G72&lt;&gt;"",$I72&lt;&gt;"〇",$J72&lt;&gt;"〇",$K72&lt;&gt;"〇"),COUNTIF($AC$11:$AE71,"&gt;0")+COUNTIF($AC72:$AC72,"&gt;0")+1,0)</f>
        <v>0</v>
      </c>
      <c r="AE72" s="26">
        <f>IF(AND(H72&lt;&gt;"",$I72&lt;&gt;"〇",$J72&lt;&gt;"〇",$K72&lt;&gt;"〇"),COUNTIF($AC$11:$AE71,"&gt;0")+COUNTIF($AC72:$AD72,"&gt;0")+1,0)</f>
        <v>0</v>
      </c>
      <c r="AF72" s="26">
        <f t="shared" si="4"/>
        <v>0</v>
      </c>
      <c r="AG72" s="26">
        <f>IF(AF72=1,SUM(AF$11:AF72),0)</f>
        <v>0</v>
      </c>
      <c r="AH72" s="11"/>
    </row>
    <row r="73" spans="1:34" ht="18.75" customHeight="1">
      <c r="A73" s="42">
        <v>63</v>
      </c>
      <c r="B73" s="43"/>
      <c r="C73" s="44"/>
      <c r="D73" s="45"/>
      <c r="E73" s="44"/>
      <c r="F73" s="44"/>
      <c r="G73" s="44"/>
      <c r="H73" s="44"/>
      <c r="I73" s="29"/>
      <c r="J73" s="29"/>
      <c r="K73" s="29"/>
      <c r="L73" s="46"/>
      <c r="M73" s="47" t="str">
        <f>IF(AND(B73&lt;&gt;"",D73&lt;&gt;"",D73&gt;=マスタ!$F$4),"〇","　")</f>
        <v>　</v>
      </c>
      <c r="N73" s="44"/>
      <c r="O73" s="23"/>
      <c r="P73" s="23"/>
      <c r="AA73" s="26">
        <f t="shared" si="3"/>
        <v>0</v>
      </c>
      <c r="AB73" s="26">
        <f>IF(AA73=1,SUM(AA$11:AA73),0)</f>
        <v>0</v>
      </c>
      <c r="AC73" s="26">
        <f>IF(OR($I73="〇",$J73="〇",$K73="〇"),COUNTIF($AC$11:$AE72,"&gt;0")+1,0)</f>
        <v>0</v>
      </c>
      <c r="AD73" s="26">
        <f>IF(AND(G73&lt;&gt;"",$I73&lt;&gt;"〇",$J73&lt;&gt;"〇",$K73&lt;&gt;"〇"),COUNTIF($AC$11:$AE72,"&gt;0")+COUNTIF($AC73:$AC73,"&gt;0")+1,0)</f>
        <v>0</v>
      </c>
      <c r="AE73" s="26">
        <f>IF(AND(H73&lt;&gt;"",$I73&lt;&gt;"〇",$J73&lt;&gt;"〇",$K73&lt;&gt;"〇"),COUNTIF($AC$11:$AE72,"&gt;0")+COUNTIF($AC73:$AD73,"&gt;0")+1,0)</f>
        <v>0</v>
      </c>
      <c r="AF73" s="26">
        <f t="shared" si="4"/>
        <v>0</v>
      </c>
      <c r="AG73" s="26">
        <f>IF(AF73=1,SUM(AF$11:AF73),0)</f>
        <v>0</v>
      </c>
      <c r="AH73" s="11"/>
    </row>
    <row r="74" spans="1:34" ht="18.75" customHeight="1">
      <c r="A74" s="42">
        <v>64</v>
      </c>
      <c r="B74" s="43"/>
      <c r="C74" s="44"/>
      <c r="D74" s="45"/>
      <c r="E74" s="44"/>
      <c r="F74" s="44"/>
      <c r="G74" s="44"/>
      <c r="H74" s="44"/>
      <c r="I74" s="29"/>
      <c r="J74" s="29"/>
      <c r="K74" s="29"/>
      <c r="L74" s="46"/>
      <c r="M74" s="47" t="str">
        <f>IF(AND(B74&lt;&gt;"",D74&lt;&gt;"",D74&gt;=マスタ!$F$4),"〇","　")</f>
        <v>　</v>
      </c>
      <c r="N74" s="44"/>
      <c r="O74" s="23"/>
      <c r="P74" s="23"/>
      <c r="AA74" s="26">
        <f t="shared" si="3"/>
        <v>0</v>
      </c>
      <c r="AB74" s="26">
        <f>IF(AA74=1,SUM(AA$11:AA74),0)</f>
        <v>0</v>
      </c>
      <c r="AC74" s="26">
        <f>IF(OR($I74="〇",$J74="〇",$K74="〇"),COUNTIF($AC$11:$AE73,"&gt;0")+1,0)</f>
        <v>0</v>
      </c>
      <c r="AD74" s="26">
        <f>IF(AND(G74&lt;&gt;"",$I74&lt;&gt;"〇",$J74&lt;&gt;"〇",$K74&lt;&gt;"〇"),COUNTIF($AC$11:$AE73,"&gt;0")+COUNTIF($AC74:$AC74,"&gt;0")+1,0)</f>
        <v>0</v>
      </c>
      <c r="AE74" s="26">
        <f>IF(AND(H74&lt;&gt;"",$I74&lt;&gt;"〇",$J74&lt;&gt;"〇",$K74&lt;&gt;"〇"),COUNTIF($AC$11:$AE73,"&gt;0")+COUNTIF($AC74:$AD74,"&gt;0")+1,0)</f>
        <v>0</v>
      </c>
      <c r="AF74" s="26">
        <f t="shared" si="4"/>
        <v>0</v>
      </c>
      <c r="AG74" s="26">
        <f>IF(AF74=1,SUM(AF$11:AF74),0)</f>
        <v>0</v>
      </c>
      <c r="AH74" s="11"/>
    </row>
    <row r="75" spans="1:34" ht="18.75" customHeight="1">
      <c r="A75" s="42">
        <v>65</v>
      </c>
      <c r="B75" s="43"/>
      <c r="C75" s="44"/>
      <c r="D75" s="45"/>
      <c r="E75" s="44"/>
      <c r="F75" s="44"/>
      <c r="G75" s="44"/>
      <c r="H75" s="44"/>
      <c r="I75" s="29"/>
      <c r="J75" s="29"/>
      <c r="K75" s="29"/>
      <c r="L75" s="46"/>
      <c r="M75" s="47" t="str">
        <f>IF(AND(B75&lt;&gt;"",D75&lt;&gt;"",D75&gt;=マスタ!$F$4),"〇","　")</f>
        <v>　</v>
      </c>
      <c r="N75" s="44"/>
      <c r="O75" s="23"/>
      <c r="P75" s="23"/>
      <c r="AA75" s="26">
        <f t="shared" si="3"/>
        <v>0</v>
      </c>
      <c r="AB75" s="26">
        <f>IF(AA75=1,SUM(AA$11:AA75),0)</f>
        <v>0</v>
      </c>
      <c r="AC75" s="26">
        <f>IF(OR($I75="〇",$J75="〇",$K75="〇"),COUNTIF($AC$11:$AE74,"&gt;0")+1,0)</f>
        <v>0</v>
      </c>
      <c r="AD75" s="26">
        <f>IF(AND(G75&lt;&gt;"",$I75&lt;&gt;"〇",$J75&lt;&gt;"〇",$K75&lt;&gt;"〇"),COUNTIF($AC$11:$AE74,"&gt;0")+COUNTIF($AC75:$AC75,"&gt;0")+1,0)</f>
        <v>0</v>
      </c>
      <c r="AE75" s="26">
        <f>IF(AND(H75&lt;&gt;"",$I75&lt;&gt;"〇",$J75&lt;&gt;"〇",$K75&lt;&gt;"〇"),COUNTIF($AC$11:$AE74,"&gt;0")+COUNTIF($AC75:$AD75,"&gt;0")+1,0)</f>
        <v>0</v>
      </c>
      <c r="AF75" s="26">
        <f t="shared" si="4"/>
        <v>0</v>
      </c>
      <c r="AG75" s="26">
        <f>IF(AF75=1,SUM(AF$11:AF75),0)</f>
        <v>0</v>
      </c>
      <c r="AH75" s="11"/>
    </row>
    <row r="76" spans="1:34" ht="18.75" customHeight="1">
      <c r="A76" s="42">
        <v>66</v>
      </c>
      <c r="B76" s="43"/>
      <c r="C76" s="44"/>
      <c r="D76" s="45"/>
      <c r="E76" s="44"/>
      <c r="F76" s="44"/>
      <c r="G76" s="44"/>
      <c r="H76" s="44"/>
      <c r="I76" s="29"/>
      <c r="J76" s="29"/>
      <c r="K76" s="29"/>
      <c r="L76" s="46"/>
      <c r="M76" s="47" t="str">
        <f>IF(AND(B76&lt;&gt;"",D76&lt;&gt;"",D76&gt;=マスタ!$F$4),"〇","　")</f>
        <v>　</v>
      </c>
      <c r="N76" s="44"/>
      <c r="O76" s="23"/>
      <c r="P76" s="23"/>
      <c r="AA76" s="26">
        <f t="shared" si="3"/>
        <v>0</v>
      </c>
      <c r="AB76" s="26">
        <f>IF(AA76=1,SUM(AA$11:AA76),0)</f>
        <v>0</v>
      </c>
      <c r="AC76" s="26">
        <f>IF(OR($I76="〇",$J76="〇",$K76="〇"),COUNTIF($AC$11:$AE75,"&gt;0")+1,0)</f>
        <v>0</v>
      </c>
      <c r="AD76" s="26">
        <f>IF(AND(G76&lt;&gt;"",$I76&lt;&gt;"〇",$J76&lt;&gt;"〇",$K76&lt;&gt;"〇"),COUNTIF($AC$11:$AE75,"&gt;0")+COUNTIF($AC76:$AC76,"&gt;0")+1,0)</f>
        <v>0</v>
      </c>
      <c r="AE76" s="26">
        <f>IF(AND(H76&lt;&gt;"",$I76&lt;&gt;"〇",$J76&lt;&gt;"〇",$K76&lt;&gt;"〇"),COUNTIF($AC$11:$AE75,"&gt;0")+COUNTIF($AC76:$AD76,"&gt;0")+1,0)</f>
        <v>0</v>
      </c>
      <c r="AF76" s="26">
        <f t="shared" si="4"/>
        <v>0</v>
      </c>
      <c r="AG76" s="26">
        <f>IF(AF76=1,SUM(AF$11:AF76),0)</f>
        <v>0</v>
      </c>
      <c r="AH76" s="11"/>
    </row>
    <row r="77" spans="1:34" ht="18.75" customHeight="1">
      <c r="A77" s="42">
        <v>67</v>
      </c>
      <c r="B77" s="43"/>
      <c r="C77" s="44"/>
      <c r="D77" s="45"/>
      <c r="E77" s="44"/>
      <c r="F77" s="44"/>
      <c r="G77" s="44"/>
      <c r="H77" s="44"/>
      <c r="I77" s="29"/>
      <c r="J77" s="29"/>
      <c r="K77" s="29"/>
      <c r="L77" s="46"/>
      <c r="M77" s="47" t="str">
        <f>IF(AND(B77&lt;&gt;"",D77&lt;&gt;"",D77&gt;=マスタ!$F$4),"〇","　")</f>
        <v>　</v>
      </c>
      <c r="N77" s="44"/>
      <c r="O77" s="23"/>
      <c r="P77" s="23"/>
      <c r="AA77" s="26">
        <f t="shared" si="3"/>
        <v>0</v>
      </c>
      <c r="AB77" s="26">
        <f>IF(AA77=1,SUM(AA$11:AA77),0)</f>
        <v>0</v>
      </c>
      <c r="AC77" s="26">
        <f>IF(OR($I77="〇",$J77="〇",$K77="〇"),COUNTIF($AC$11:$AE76,"&gt;0")+1,0)</f>
        <v>0</v>
      </c>
      <c r="AD77" s="26">
        <f>IF(AND(G77&lt;&gt;"",$I77&lt;&gt;"〇",$J77&lt;&gt;"〇",$K77&lt;&gt;"〇"),COUNTIF($AC$11:$AE76,"&gt;0")+COUNTIF($AC77:$AC77,"&gt;0")+1,0)</f>
        <v>0</v>
      </c>
      <c r="AE77" s="26">
        <f>IF(AND(H77&lt;&gt;"",$I77&lt;&gt;"〇",$J77&lt;&gt;"〇",$K77&lt;&gt;"〇"),COUNTIF($AC$11:$AE76,"&gt;0")+COUNTIF($AC77:$AD77,"&gt;0")+1,0)</f>
        <v>0</v>
      </c>
      <c r="AF77" s="26">
        <f t="shared" si="4"/>
        <v>0</v>
      </c>
      <c r="AG77" s="26">
        <f>IF(AF77=1,SUM(AF$11:AF77),0)</f>
        <v>0</v>
      </c>
      <c r="AH77" s="11"/>
    </row>
    <row r="78" spans="1:34" ht="18.75" customHeight="1">
      <c r="A78" s="42">
        <v>68</v>
      </c>
      <c r="B78" s="43"/>
      <c r="C78" s="44"/>
      <c r="D78" s="45"/>
      <c r="E78" s="44"/>
      <c r="F78" s="44"/>
      <c r="G78" s="44"/>
      <c r="H78" s="44"/>
      <c r="I78" s="29"/>
      <c r="J78" s="29"/>
      <c r="K78" s="29"/>
      <c r="L78" s="46"/>
      <c r="M78" s="47" t="str">
        <f>IF(AND(B78&lt;&gt;"",D78&lt;&gt;"",D78&gt;=マスタ!$F$4),"〇","　")</f>
        <v>　</v>
      </c>
      <c r="N78" s="44"/>
      <c r="O78" s="23"/>
      <c r="P78" s="23"/>
      <c r="AA78" s="26">
        <f t="shared" si="3"/>
        <v>0</v>
      </c>
      <c r="AB78" s="26">
        <f>IF(AA78=1,SUM(AA$11:AA78),0)</f>
        <v>0</v>
      </c>
      <c r="AC78" s="26">
        <f>IF(OR($I78="〇",$J78="〇",$K78="〇"),COUNTIF($AC$11:$AE77,"&gt;0")+1,0)</f>
        <v>0</v>
      </c>
      <c r="AD78" s="26">
        <f>IF(AND(G78&lt;&gt;"",$I78&lt;&gt;"〇",$J78&lt;&gt;"〇",$K78&lt;&gt;"〇"),COUNTIF($AC$11:$AE77,"&gt;0")+COUNTIF($AC78:$AC78,"&gt;0")+1,0)</f>
        <v>0</v>
      </c>
      <c r="AE78" s="26">
        <f>IF(AND(H78&lt;&gt;"",$I78&lt;&gt;"〇",$J78&lt;&gt;"〇",$K78&lt;&gt;"〇"),COUNTIF($AC$11:$AE77,"&gt;0")+COUNTIF($AC78:$AD78,"&gt;0")+1,0)</f>
        <v>0</v>
      </c>
      <c r="AF78" s="26">
        <f t="shared" si="4"/>
        <v>0</v>
      </c>
      <c r="AG78" s="26">
        <f>IF(AF78=1,SUM(AF$11:AF78),0)</f>
        <v>0</v>
      </c>
      <c r="AH78" s="11"/>
    </row>
    <row r="79" spans="1:34" ht="18.75" customHeight="1">
      <c r="A79" s="42">
        <v>69</v>
      </c>
      <c r="B79" s="43"/>
      <c r="C79" s="44"/>
      <c r="D79" s="45"/>
      <c r="E79" s="44"/>
      <c r="F79" s="44"/>
      <c r="G79" s="44"/>
      <c r="H79" s="44"/>
      <c r="I79" s="29"/>
      <c r="J79" s="29"/>
      <c r="K79" s="29"/>
      <c r="L79" s="46"/>
      <c r="M79" s="47" t="str">
        <f>IF(AND(B79&lt;&gt;"",D79&lt;&gt;"",D79&gt;=マスタ!$F$4),"〇","　")</f>
        <v>　</v>
      </c>
      <c r="N79" s="44"/>
      <c r="O79" s="23"/>
      <c r="P79" s="23"/>
      <c r="AA79" s="26">
        <f t="shared" si="3"/>
        <v>0</v>
      </c>
      <c r="AB79" s="26">
        <f>IF(AA79=1,SUM(AA$11:AA79),0)</f>
        <v>0</v>
      </c>
      <c r="AC79" s="26">
        <f>IF(OR($I79="〇",$J79="〇",$K79="〇"),COUNTIF($AC$11:$AE78,"&gt;0")+1,0)</f>
        <v>0</v>
      </c>
      <c r="AD79" s="26">
        <f>IF(AND(G79&lt;&gt;"",$I79&lt;&gt;"〇",$J79&lt;&gt;"〇",$K79&lt;&gt;"〇"),COUNTIF($AC$11:$AE78,"&gt;0")+COUNTIF($AC79:$AC79,"&gt;0")+1,0)</f>
        <v>0</v>
      </c>
      <c r="AE79" s="26">
        <f>IF(AND(H79&lt;&gt;"",$I79&lt;&gt;"〇",$J79&lt;&gt;"〇",$K79&lt;&gt;"〇"),COUNTIF($AC$11:$AE78,"&gt;0")+COUNTIF($AC79:$AD79,"&gt;0")+1,0)</f>
        <v>0</v>
      </c>
      <c r="AF79" s="26">
        <f t="shared" si="4"/>
        <v>0</v>
      </c>
      <c r="AG79" s="26">
        <f>IF(AF79=1,SUM(AF$11:AF79),0)</f>
        <v>0</v>
      </c>
      <c r="AH79" s="11"/>
    </row>
    <row r="80" spans="1:34" ht="18.75" customHeight="1">
      <c r="A80" s="42">
        <v>70</v>
      </c>
      <c r="B80" s="43"/>
      <c r="C80" s="44"/>
      <c r="D80" s="45"/>
      <c r="E80" s="44"/>
      <c r="F80" s="44"/>
      <c r="G80" s="44"/>
      <c r="H80" s="44"/>
      <c r="I80" s="29"/>
      <c r="J80" s="29"/>
      <c r="K80" s="29"/>
      <c r="L80" s="46"/>
      <c r="M80" s="47" t="str">
        <f>IF(AND(B80&lt;&gt;"",D80&lt;&gt;"",D80&gt;=マスタ!$F$4),"〇","　")</f>
        <v>　</v>
      </c>
      <c r="N80" s="44"/>
      <c r="O80" s="23"/>
      <c r="P80" s="23"/>
      <c r="AA80" s="26">
        <f t="shared" si="3"/>
        <v>0</v>
      </c>
      <c r="AB80" s="26">
        <f>IF(AA80=1,SUM(AA$11:AA80),0)</f>
        <v>0</v>
      </c>
      <c r="AC80" s="26">
        <f>IF(OR($I80="〇",$J80="〇",$K80="〇"),COUNTIF($AC$11:$AE79,"&gt;0")+1,0)</f>
        <v>0</v>
      </c>
      <c r="AD80" s="26">
        <f>IF(AND(G80&lt;&gt;"",$I80&lt;&gt;"〇",$J80&lt;&gt;"〇",$K80&lt;&gt;"〇"),COUNTIF($AC$11:$AE79,"&gt;0")+COUNTIF($AC80:$AC80,"&gt;0")+1,0)</f>
        <v>0</v>
      </c>
      <c r="AE80" s="26">
        <f>IF(AND(H80&lt;&gt;"",$I80&lt;&gt;"〇",$J80&lt;&gt;"〇",$K80&lt;&gt;"〇"),COUNTIF($AC$11:$AE79,"&gt;0")+COUNTIF($AC80:$AD80,"&gt;0")+1,0)</f>
        <v>0</v>
      </c>
      <c r="AF80" s="26">
        <f t="shared" si="4"/>
        <v>0</v>
      </c>
      <c r="AG80" s="26">
        <f>IF(AF80=1,SUM(AF$11:AF80),0)</f>
        <v>0</v>
      </c>
      <c r="AH80" s="11"/>
    </row>
    <row r="81" spans="1:34" ht="18.75" customHeight="1">
      <c r="A81" s="42">
        <v>71</v>
      </c>
      <c r="B81" s="43"/>
      <c r="C81" s="44"/>
      <c r="D81" s="45"/>
      <c r="E81" s="44"/>
      <c r="F81" s="44"/>
      <c r="G81" s="44"/>
      <c r="H81" s="44"/>
      <c r="I81" s="29"/>
      <c r="J81" s="29"/>
      <c r="K81" s="29"/>
      <c r="L81" s="46"/>
      <c r="M81" s="47" t="str">
        <f>IF(AND(B81&lt;&gt;"",D81&lt;&gt;"",D81&gt;=マスタ!$F$4),"〇","　")</f>
        <v>　</v>
      </c>
      <c r="N81" s="44"/>
      <c r="O81" s="23"/>
      <c r="P81" s="23"/>
      <c r="AA81" s="26">
        <f t="shared" si="3"/>
        <v>0</v>
      </c>
      <c r="AB81" s="26">
        <f>IF(AA81=1,SUM(AA$11:AA81),0)</f>
        <v>0</v>
      </c>
      <c r="AC81" s="26">
        <f>IF(OR($I81="〇",$J81="〇",$K81="〇"),COUNTIF($AC$11:$AE80,"&gt;0")+1,0)</f>
        <v>0</v>
      </c>
      <c r="AD81" s="26">
        <f>IF(AND(G81&lt;&gt;"",$I81&lt;&gt;"〇",$J81&lt;&gt;"〇",$K81&lt;&gt;"〇"),COUNTIF($AC$11:$AE80,"&gt;0")+COUNTIF($AC81:$AC81,"&gt;0")+1,0)</f>
        <v>0</v>
      </c>
      <c r="AE81" s="26">
        <f>IF(AND(H81&lt;&gt;"",$I81&lt;&gt;"〇",$J81&lt;&gt;"〇",$K81&lt;&gt;"〇"),COUNTIF($AC$11:$AE80,"&gt;0")+COUNTIF($AC81:$AD81,"&gt;0")+1,0)</f>
        <v>0</v>
      </c>
      <c r="AF81" s="26">
        <f t="shared" si="4"/>
        <v>0</v>
      </c>
      <c r="AG81" s="26">
        <f>IF(AF81=1,SUM(AF$11:AF81),0)</f>
        <v>0</v>
      </c>
      <c r="AH81" s="11"/>
    </row>
    <row r="82" spans="1:34" ht="18.75" customHeight="1">
      <c r="A82" s="42">
        <v>72</v>
      </c>
      <c r="B82" s="43"/>
      <c r="C82" s="44"/>
      <c r="D82" s="45"/>
      <c r="E82" s="44"/>
      <c r="F82" s="44"/>
      <c r="G82" s="44"/>
      <c r="H82" s="44"/>
      <c r="I82" s="29"/>
      <c r="J82" s="29"/>
      <c r="K82" s="29"/>
      <c r="L82" s="46"/>
      <c r="M82" s="47" t="str">
        <f>IF(AND(B82&lt;&gt;"",D82&lt;&gt;"",D82&gt;=マスタ!$F$4),"〇","　")</f>
        <v>　</v>
      </c>
      <c r="N82" s="44"/>
      <c r="O82" s="23"/>
      <c r="P82" s="23"/>
      <c r="AA82" s="26">
        <f t="shared" si="3"/>
        <v>0</v>
      </c>
      <c r="AB82" s="26">
        <f>IF(AA82=1,SUM(AA$11:AA82),0)</f>
        <v>0</v>
      </c>
      <c r="AC82" s="26">
        <f>IF(OR($I82="〇",$J82="〇",$K82="〇"),COUNTIF($AC$11:$AE81,"&gt;0")+1,0)</f>
        <v>0</v>
      </c>
      <c r="AD82" s="26">
        <f>IF(AND(G82&lt;&gt;"",$I82&lt;&gt;"〇",$J82&lt;&gt;"〇",$K82&lt;&gt;"〇"),COUNTIF($AC$11:$AE81,"&gt;0")+COUNTIF($AC82:$AC82,"&gt;0")+1,0)</f>
        <v>0</v>
      </c>
      <c r="AE82" s="26">
        <f>IF(AND(H82&lt;&gt;"",$I82&lt;&gt;"〇",$J82&lt;&gt;"〇",$K82&lt;&gt;"〇"),COUNTIF($AC$11:$AE81,"&gt;0")+COUNTIF($AC82:$AD82,"&gt;0")+1,0)</f>
        <v>0</v>
      </c>
      <c r="AF82" s="26">
        <f t="shared" si="4"/>
        <v>0</v>
      </c>
      <c r="AG82" s="26">
        <f>IF(AF82=1,SUM(AF$11:AF82),0)</f>
        <v>0</v>
      </c>
      <c r="AH82" s="11"/>
    </row>
    <row r="83" spans="1:34" ht="18.75" customHeight="1">
      <c r="A83" s="42">
        <v>73</v>
      </c>
      <c r="B83" s="43"/>
      <c r="C83" s="44"/>
      <c r="D83" s="45"/>
      <c r="E83" s="44"/>
      <c r="F83" s="44"/>
      <c r="G83" s="44"/>
      <c r="H83" s="44"/>
      <c r="I83" s="29"/>
      <c r="J83" s="29"/>
      <c r="K83" s="29"/>
      <c r="L83" s="46"/>
      <c r="M83" s="47" t="str">
        <f>IF(AND(B83&lt;&gt;"",D83&lt;&gt;"",D83&gt;=マスタ!$F$4),"〇","　")</f>
        <v>　</v>
      </c>
      <c r="N83" s="44"/>
      <c r="O83" s="23"/>
      <c r="P83" s="23"/>
      <c r="AA83" s="26">
        <f t="shared" si="3"/>
        <v>0</v>
      </c>
      <c r="AB83" s="26">
        <f>IF(AA83=1,SUM(AA$11:AA83),0)</f>
        <v>0</v>
      </c>
      <c r="AC83" s="26">
        <f>IF(OR($I83="〇",$J83="〇",$K83="〇"),COUNTIF($AC$11:$AE82,"&gt;0")+1,0)</f>
        <v>0</v>
      </c>
      <c r="AD83" s="26">
        <f>IF(AND(G83&lt;&gt;"",$I83&lt;&gt;"〇",$J83&lt;&gt;"〇",$K83&lt;&gt;"〇"),COUNTIF($AC$11:$AE82,"&gt;0")+COUNTIF($AC83:$AC83,"&gt;0")+1,0)</f>
        <v>0</v>
      </c>
      <c r="AE83" s="26">
        <f>IF(AND(H83&lt;&gt;"",$I83&lt;&gt;"〇",$J83&lt;&gt;"〇",$K83&lt;&gt;"〇"),COUNTIF($AC$11:$AE82,"&gt;0")+COUNTIF($AC83:$AD83,"&gt;0")+1,0)</f>
        <v>0</v>
      </c>
      <c r="AF83" s="26">
        <f t="shared" si="4"/>
        <v>0</v>
      </c>
      <c r="AG83" s="26">
        <f>IF(AF83=1,SUM(AF$11:AF83),0)</f>
        <v>0</v>
      </c>
      <c r="AH83" s="11"/>
    </row>
    <row r="84" spans="1:34" ht="18.75" customHeight="1">
      <c r="A84" s="42">
        <v>74</v>
      </c>
      <c r="B84" s="43"/>
      <c r="C84" s="44"/>
      <c r="D84" s="45"/>
      <c r="E84" s="44"/>
      <c r="F84" s="44"/>
      <c r="G84" s="44"/>
      <c r="H84" s="44"/>
      <c r="I84" s="29"/>
      <c r="J84" s="29"/>
      <c r="K84" s="29"/>
      <c r="L84" s="46"/>
      <c r="M84" s="47" t="str">
        <f>IF(AND(B84&lt;&gt;"",D84&lt;&gt;"",D84&gt;=マスタ!$F$4),"〇","　")</f>
        <v>　</v>
      </c>
      <c r="N84" s="44"/>
      <c r="O84" s="23"/>
      <c r="P84" s="23"/>
      <c r="AA84" s="26">
        <f t="shared" si="3"/>
        <v>0</v>
      </c>
      <c r="AB84" s="26">
        <f>IF(AA84=1,SUM(AA$11:AA84),0)</f>
        <v>0</v>
      </c>
      <c r="AC84" s="26">
        <f>IF(OR($I84="〇",$J84="〇",$K84="〇"),COUNTIF($AC$11:$AE83,"&gt;0")+1,0)</f>
        <v>0</v>
      </c>
      <c r="AD84" s="26">
        <f>IF(AND(G84&lt;&gt;"",$I84&lt;&gt;"〇",$J84&lt;&gt;"〇",$K84&lt;&gt;"〇"),COUNTIF($AC$11:$AE83,"&gt;0")+COUNTIF($AC84:$AC84,"&gt;0")+1,0)</f>
        <v>0</v>
      </c>
      <c r="AE84" s="26">
        <f>IF(AND(H84&lt;&gt;"",$I84&lt;&gt;"〇",$J84&lt;&gt;"〇",$K84&lt;&gt;"〇"),COUNTIF($AC$11:$AE83,"&gt;0")+COUNTIF($AC84:$AD84,"&gt;0")+1,0)</f>
        <v>0</v>
      </c>
      <c r="AF84" s="26">
        <f t="shared" si="4"/>
        <v>0</v>
      </c>
      <c r="AG84" s="26">
        <f>IF(AF84=1,SUM(AF$11:AF84),0)</f>
        <v>0</v>
      </c>
      <c r="AH84" s="11"/>
    </row>
    <row r="85" spans="1:34" ht="18.75" customHeight="1">
      <c r="A85" s="42">
        <v>75</v>
      </c>
      <c r="B85" s="43"/>
      <c r="C85" s="44"/>
      <c r="D85" s="45"/>
      <c r="E85" s="44"/>
      <c r="F85" s="44"/>
      <c r="G85" s="44"/>
      <c r="H85" s="44"/>
      <c r="I85" s="29"/>
      <c r="J85" s="29"/>
      <c r="K85" s="29"/>
      <c r="L85" s="46"/>
      <c r="M85" s="47" t="str">
        <f>IF(AND(B85&lt;&gt;"",D85&lt;&gt;"",D85&gt;=マスタ!$F$4),"〇","　")</f>
        <v>　</v>
      </c>
      <c r="N85" s="44"/>
      <c r="O85" s="23"/>
      <c r="P85" s="23"/>
      <c r="AA85" s="26">
        <f t="shared" si="3"/>
        <v>0</v>
      </c>
      <c r="AB85" s="26">
        <f>IF(AA85=1,SUM(AA$11:AA85),0)</f>
        <v>0</v>
      </c>
      <c r="AC85" s="26">
        <f>IF(OR($I85="〇",$J85="〇",$K85="〇"),COUNTIF($AC$11:$AE84,"&gt;0")+1,0)</f>
        <v>0</v>
      </c>
      <c r="AD85" s="26">
        <f>IF(AND(G85&lt;&gt;"",$I85&lt;&gt;"〇",$J85&lt;&gt;"〇",$K85&lt;&gt;"〇"),COUNTIF($AC$11:$AE84,"&gt;0")+COUNTIF($AC85:$AC85,"&gt;0")+1,0)</f>
        <v>0</v>
      </c>
      <c r="AE85" s="26">
        <f>IF(AND(H85&lt;&gt;"",$I85&lt;&gt;"〇",$J85&lt;&gt;"〇",$K85&lt;&gt;"〇"),COUNTIF($AC$11:$AE84,"&gt;0")+COUNTIF($AC85:$AD85,"&gt;0")+1,0)</f>
        <v>0</v>
      </c>
      <c r="AF85" s="26">
        <f t="shared" si="4"/>
        <v>0</v>
      </c>
      <c r="AG85" s="26">
        <f>IF(AF85=1,SUM(AF$11:AF85),0)</f>
        <v>0</v>
      </c>
      <c r="AH85" s="11"/>
    </row>
    <row r="86" spans="1:34" ht="18.75" customHeight="1">
      <c r="A86" s="42">
        <v>76</v>
      </c>
      <c r="B86" s="43"/>
      <c r="C86" s="44"/>
      <c r="D86" s="45"/>
      <c r="E86" s="44"/>
      <c r="F86" s="44"/>
      <c r="G86" s="44"/>
      <c r="H86" s="44"/>
      <c r="I86" s="29"/>
      <c r="J86" s="29"/>
      <c r="K86" s="29"/>
      <c r="L86" s="46"/>
      <c r="M86" s="47" t="str">
        <f>IF(AND(B86&lt;&gt;"",D86&lt;&gt;"",D86&gt;=マスタ!$F$4),"〇","　")</f>
        <v>　</v>
      </c>
      <c r="N86" s="44"/>
      <c r="O86" s="23"/>
      <c r="P86" s="23"/>
      <c r="AA86" s="26">
        <f t="shared" si="3"/>
        <v>0</v>
      </c>
      <c r="AB86" s="26">
        <f>IF(AA86=1,SUM(AA$11:AA86),0)</f>
        <v>0</v>
      </c>
      <c r="AC86" s="26">
        <f>IF(OR($I86="〇",$J86="〇",$K86="〇"),COUNTIF($AC$11:$AE85,"&gt;0")+1,0)</f>
        <v>0</v>
      </c>
      <c r="AD86" s="26">
        <f>IF(AND(G86&lt;&gt;"",$I86&lt;&gt;"〇",$J86&lt;&gt;"〇",$K86&lt;&gt;"〇"),COUNTIF($AC$11:$AE85,"&gt;0")+COUNTIF($AC86:$AC86,"&gt;0")+1,0)</f>
        <v>0</v>
      </c>
      <c r="AE86" s="26">
        <f>IF(AND(H86&lt;&gt;"",$I86&lt;&gt;"〇",$J86&lt;&gt;"〇",$K86&lt;&gt;"〇"),COUNTIF($AC$11:$AE85,"&gt;0")+COUNTIF($AC86:$AD86,"&gt;0")+1,0)</f>
        <v>0</v>
      </c>
      <c r="AF86" s="26">
        <f t="shared" si="4"/>
        <v>0</v>
      </c>
      <c r="AG86" s="26">
        <f>IF(AF86=1,SUM(AF$11:AF86),0)</f>
        <v>0</v>
      </c>
      <c r="AH86" s="11"/>
    </row>
    <row r="87" spans="1:34" ht="18.75" customHeight="1">
      <c r="A87" s="42">
        <v>77</v>
      </c>
      <c r="B87" s="43"/>
      <c r="C87" s="44"/>
      <c r="D87" s="45"/>
      <c r="E87" s="44"/>
      <c r="F87" s="44"/>
      <c r="G87" s="44"/>
      <c r="H87" s="44"/>
      <c r="I87" s="29"/>
      <c r="J87" s="29"/>
      <c r="K87" s="29"/>
      <c r="L87" s="46"/>
      <c r="M87" s="47" t="str">
        <f>IF(AND(B87&lt;&gt;"",D87&lt;&gt;"",D87&gt;=マスタ!$F$4),"〇","　")</f>
        <v>　</v>
      </c>
      <c r="N87" s="44"/>
      <c r="O87" s="23"/>
      <c r="P87" s="23"/>
      <c r="AA87" s="26">
        <f t="shared" si="3"/>
        <v>0</v>
      </c>
      <c r="AB87" s="26">
        <f>IF(AA87=1,SUM(AA$11:AA87),0)</f>
        <v>0</v>
      </c>
      <c r="AC87" s="26">
        <f>IF(OR($I87="〇",$J87="〇",$K87="〇"),COUNTIF($AC$11:$AE86,"&gt;0")+1,0)</f>
        <v>0</v>
      </c>
      <c r="AD87" s="26">
        <f>IF(AND(G87&lt;&gt;"",$I87&lt;&gt;"〇",$J87&lt;&gt;"〇",$K87&lt;&gt;"〇"),COUNTIF($AC$11:$AE86,"&gt;0")+COUNTIF($AC87:$AC87,"&gt;0")+1,0)</f>
        <v>0</v>
      </c>
      <c r="AE87" s="26">
        <f>IF(AND(H87&lt;&gt;"",$I87&lt;&gt;"〇",$J87&lt;&gt;"〇",$K87&lt;&gt;"〇"),COUNTIF($AC$11:$AE86,"&gt;0")+COUNTIF($AC87:$AD87,"&gt;0")+1,0)</f>
        <v>0</v>
      </c>
      <c r="AF87" s="26">
        <f t="shared" si="4"/>
        <v>0</v>
      </c>
      <c r="AG87" s="26">
        <f>IF(AF87=1,SUM(AF$11:AF87),0)</f>
        <v>0</v>
      </c>
      <c r="AH87" s="11"/>
    </row>
    <row r="88" spans="1:34" ht="18.75" customHeight="1">
      <c r="A88" s="42">
        <v>78</v>
      </c>
      <c r="B88" s="43"/>
      <c r="C88" s="44"/>
      <c r="D88" s="45"/>
      <c r="E88" s="44"/>
      <c r="F88" s="44"/>
      <c r="G88" s="44"/>
      <c r="H88" s="44"/>
      <c r="I88" s="29"/>
      <c r="J88" s="29"/>
      <c r="K88" s="29"/>
      <c r="L88" s="46"/>
      <c r="M88" s="47" t="str">
        <f>IF(AND(B88&lt;&gt;"",D88&lt;&gt;"",D88&gt;=マスタ!$F$4),"〇","　")</f>
        <v>　</v>
      </c>
      <c r="N88" s="44"/>
      <c r="O88" s="23"/>
      <c r="P88" s="23"/>
      <c r="AA88" s="26">
        <f t="shared" si="3"/>
        <v>0</v>
      </c>
      <c r="AB88" s="26">
        <f>IF(AA88=1,SUM(AA$11:AA88),0)</f>
        <v>0</v>
      </c>
      <c r="AC88" s="26">
        <f>IF(OR($I88="〇",$J88="〇",$K88="〇"),COUNTIF($AC$11:$AE87,"&gt;0")+1,0)</f>
        <v>0</v>
      </c>
      <c r="AD88" s="26">
        <f>IF(AND(G88&lt;&gt;"",$I88&lt;&gt;"〇",$J88&lt;&gt;"〇",$K88&lt;&gt;"〇"),COUNTIF($AC$11:$AE87,"&gt;0")+COUNTIF($AC88:$AC88,"&gt;0")+1,0)</f>
        <v>0</v>
      </c>
      <c r="AE88" s="26">
        <f>IF(AND(H88&lt;&gt;"",$I88&lt;&gt;"〇",$J88&lt;&gt;"〇",$K88&lt;&gt;"〇"),COUNTIF($AC$11:$AE87,"&gt;0")+COUNTIF($AC88:$AD88,"&gt;0")+1,0)</f>
        <v>0</v>
      </c>
      <c r="AF88" s="26">
        <f t="shared" si="4"/>
        <v>0</v>
      </c>
      <c r="AG88" s="26">
        <f>IF(AF88=1,SUM(AF$11:AF88),0)</f>
        <v>0</v>
      </c>
      <c r="AH88" s="11"/>
    </row>
    <row r="89" spans="1:34" ht="18.75" customHeight="1">
      <c r="A89" s="42">
        <v>79</v>
      </c>
      <c r="B89" s="43"/>
      <c r="C89" s="44"/>
      <c r="D89" s="45"/>
      <c r="E89" s="44"/>
      <c r="F89" s="44"/>
      <c r="G89" s="44"/>
      <c r="H89" s="44"/>
      <c r="I89" s="29"/>
      <c r="J89" s="29"/>
      <c r="K89" s="29"/>
      <c r="L89" s="46"/>
      <c r="M89" s="47" t="str">
        <f>IF(AND(B89&lt;&gt;"",D89&lt;&gt;"",D89&gt;=マスタ!$F$4),"〇","　")</f>
        <v>　</v>
      </c>
      <c r="N89" s="44"/>
      <c r="O89" s="23"/>
      <c r="P89" s="23"/>
      <c r="AA89" s="26">
        <f t="shared" si="3"/>
        <v>0</v>
      </c>
      <c r="AB89" s="26">
        <f>IF(AA89=1,SUM(AA$11:AA89),0)</f>
        <v>0</v>
      </c>
      <c r="AC89" s="26">
        <f>IF(OR($I89="〇",$J89="〇",$K89="〇"),COUNTIF($AC$11:$AE88,"&gt;0")+1,0)</f>
        <v>0</v>
      </c>
      <c r="AD89" s="26">
        <f>IF(AND(G89&lt;&gt;"",$I89&lt;&gt;"〇",$J89&lt;&gt;"〇",$K89&lt;&gt;"〇"),COUNTIF($AC$11:$AE88,"&gt;0")+COUNTIF($AC89:$AC89,"&gt;0")+1,0)</f>
        <v>0</v>
      </c>
      <c r="AE89" s="26">
        <f>IF(AND(H89&lt;&gt;"",$I89&lt;&gt;"〇",$J89&lt;&gt;"〇",$K89&lt;&gt;"〇"),COUNTIF($AC$11:$AE88,"&gt;0")+COUNTIF($AC89:$AD89,"&gt;0")+1,0)</f>
        <v>0</v>
      </c>
      <c r="AF89" s="26">
        <f t="shared" si="4"/>
        <v>0</v>
      </c>
      <c r="AG89" s="26">
        <f>IF(AF89=1,SUM(AF$11:AF89),0)</f>
        <v>0</v>
      </c>
      <c r="AH89" s="11"/>
    </row>
    <row r="90" spans="1:34" ht="18.75" customHeight="1">
      <c r="A90" s="42">
        <v>80</v>
      </c>
      <c r="B90" s="43"/>
      <c r="C90" s="44"/>
      <c r="D90" s="45"/>
      <c r="E90" s="44"/>
      <c r="F90" s="44"/>
      <c r="G90" s="44"/>
      <c r="H90" s="44"/>
      <c r="I90" s="29"/>
      <c r="J90" s="29"/>
      <c r="K90" s="29"/>
      <c r="L90" s="46"/>
      <c r="M90" s="47" t="str">
        <f>IF(AND(B90&lt;&gt;"",D90&lt;&gt;"",D90&gt;=マスタ!$F$4),"〇","　")</f>
        <v>　</v>
      </c>
      <c r="N90" s="44"/>
      <c r="O90" s="23"/>
      <c r="P90" s="23"/>
      <c r="AA90" s="26">
        <f t="shared" si="3"/>
        <v>0</v>
      </c>
      <c r="AB90" s="26">
        <f>IF(AA90=1,SUM(AA$11:AA90),0)</f>
        <v>0</v>
      </c>
      <c r="AC90" s="26">
        <f>IF(OR($I90="〇",$J90="〇",$K90="〇"),COUNTIF($AC$11:$AE89,"&gt;0")+1,0)</f>
        <v>0</v>
      </c>
      <c r="AD90" s="26">
        <f>IF(AND(G90&lt;&gt;"",$I90&lt;&gt;"〇",$J90&lt;&gt;"〇",$K90&lt;&gt;"〇"),COUNTIF($AC$11:$AE89,"&gt;0")+COUNTIF($AC90:$AC90,"&gt;0")+1,0)</f>
        <v>0</v>
      </c>
      <c r="AE90" s="26">
        <f>IF(AND(H90&lt;&gt;"",$I90&lt;&gt;"〇",$J90&lt;&gt;"〇",$K90&lt;&gt;"〇"),COUNTIF($AC$11:$AE89,"&gt;0")+COUNTIF($AC90:$AD90,"&gt;0")+1,0)</f>
        <v>0</v>
      </c>
      <c r="AF90" s="26">
        <f t="shared" si="4"/>
        <v>0</v>
      </c>
      <c r="AG90" s="26">
        <f>IF(AF90=1,SUM(AF$11:AF90),0)</f>
        <v>0</v>
      </c>
      <c r="AH90" s="11"/>
    </row>
    <row r="91" spans="1:34" ht="18.75" customHeight="1">
      <c r="A91" s="42">
        <v>81</v>
      </c>
      <c r="B91" s="43"/>
      <c r="C91" s="44"/>
      <c r="D91" s="45"/>
      <c r="E91" s="44"/>
      <c r="F91" s="44"/>
      <c r="G91" s="44"/>
      <c r="H91" s="44"/>
      <c r="I91" s="29"/>
      <c r="J91" s="29"/>
      <c r="K91" s="29"/>
      <c r="L91" s="46"/>
      <c r="M91" s="47" t="str">
        <f>IF(AND(B91&lt;&gt;"",D91&lt;&gt;"",D91&gt;=マスタ!$F$4),"〇","　")</f>
        <v>　</v>
      </c>
      <c r="N91" s="44"/>
      <c r="O91" s="23"/>
      <c r="P91" s="23"/>
      <c r="AA91" s="26">
        <f t="shared" si="3"/>
        <v>0</v>
      </c>
      <c r="AB91" s="26">
        <f>IF(AA91=1,SUM(AA$11:AA91),0)</f>
        <v>0</v>
      </c>
      <c r="AC91" s="26">
        <f>IF(OR($I91="〇",$J91="〇",$K91="〇"),COUNTIF($AC$11:$AE90,"&gt;0")+1,0)</f>
        <v>0</v>
      </c>
      <c r="AD91" s="26">
        <f>IF(AND(G91&lt;&gt;"",$I91&lt;&gt;"〇",$J91&lt;&gt;"〇",$K91&lt;&gt;"〇"),COUNTIF($AC$11:$AE90,"&gt;0")+COUNTIF($AC91:$AC91,"&gt;0")+1,0)</f>
        <v>0</v>
      </c>
      <c r="AE91" s="26">
        <f>IF(AND(H91&lt;&gt;"",$I91&lt;&gt;"〇",$J91&lt;&gt;"〇",$K91&lt;&gt;"〇"),COUNTIF($AC$11:$AE90,"&gt;0")+COUNTIF($AC91:$AD91,"&gt;0")+1,0)</f>
        <v>0</v>
      </c>
      <c r="AF91" s="26">
        <f t="shared" si="4"/>
        <v>0</v>
      </c>
      <c r="AG91" s="26">
        <f>IF(AF91=1,SUM(AF$11:AF91),0)</f>
        <v>0</v>
      </c>
      <c r="AH91" s="11"/>
    </row>
    <row r="92" spans="1:34" ht="18.75" customHeight="1">
      <c r="A92" s="42">
        <v>82</v>
      </c>
      <c r="B92" s="43"/>
      <c r="C92" s="44"/>
      <c r="D92" s="45"/>
      <c r="E92" s="44"/>
      <c r="F92" s="44"/>
      <c r="G92" s="44"/>
      <c r="H92" s="44"/>
      <c r="I92" s="29"/>
      <c r="J92" s="29"/>
      <c r="K92" s="29"/>
      <c r="L92" s="46"/>
      <c r="M92" s="47" t="str">
        <f>IF(AND(B92&lt;&gt;"",D92&lt;&gt;"",D92&gt;=マスタ!$F$4),"〇","　")</f>
        <v>　</v>
      </c>
      <c r="N92" s="44"/>
      <c r="O92" s="23"/>
      <c r="P92" s="23"/>
      <c r="AA92" s="26">
        <f t="shared" si="3"/>
        <v>0</v>
      </c>
      <c r="AB92" s="26">
        <f>IF(AA92=1,SUM(AA$11:AA92),0)</f>
        <v>0</v>
      </c>
      <c r="AC92" s="26">
        <f>IF(OR($I92="〇",$J92="〇",$K92="〇"),COUNTIF($AC$11:$AE91,"&gt;0")+1,0)</f>
        <v>0</v>
      </c>
      <c r="AD92" s="26">
        <f>IF(AND(G92&lt;&gt;"",$I92&lt;&gt;"〇",$J92&lt;&gt;"〇",$K92&lt;&gt;"〇"),COUNTIF($AC$11:$AE91,"&gt;0")+COUNTIF($AC92:$AC92,"&gt;0")+1,0)</f>
        <v>0</v>
      </c>
      <c r="AE92" s="26">
        <f>IF(AND(H92&lt;&gt;"",$I92&lt;&gt;"〇",$J92&lt;&gt;"〇",$K92&lt;&gt;"〇"),COUNTIF($AC$11:$AE91,"&gt;0")+COUNTIF($AC92:$AD92,"&gt;0")+1,0)</f>
        <v>0</v>
      </c>
      <c r="AF92" s="26">
        <f t="shared" si="4"/>
        <v>0</v>
      </c>
      <c r="AG92" s="26">
        <f>IF(AF92=1,SUM(AF$11:AF92),0)</f>
        <v>0</v>
      </c>
      <c r="AH92" s="11"/>
    </row>
    <row r="93" spans="1:34" ht="18.75" customHeight="1">
      <c r="A93" s="42">
        <v>83</v>
      </c>
      <c r="B93" s="43"/>
      <c r="C93" s="44"/>
      <c r="D93" s="45"/>
      <c r="E93" s="44"/>
      <c r="F93" s="44"/>
      <c r="G93" s="44"/>
      <c r="H93" s="44"/>
      <c r="I93" s="29"/>
      <c r="J93" s="29"/>
      <c r="K93" s="29"/>
      <c r="L93" s="46"/>
      <c r="M93" s="47" t="str">
        <f>IF(AND(B93&lt;&gt;"",D93&lt;&gt;"",D93&gt;=マスタ!$F$4),"〇","　")</f>
        <v>　</v>
      </c>
      <c r="N93" s="44"/>
      <c r="O93" s="23"/>
      <c r="P93" s="23"/>
      <c r="AA93" s="26">
        <f t="shared" si="3"/>
        <v>0</v>
      </c>
      <c r="AB93" s="26">
        <f>IF(AA93=1,SUM(AA$11:AA93),0)</f>
        <v>0</v>
      </c>
      <c r="AC93" s="26">
        <f>IF(OR($I93="〇",$J93="〇",$K93="〇"),COUNTIF($AC$11:$AE92,"&gt;0")+1,0)</f>
        <v>0</v>
      </c>
      <c r="AD93" s="26">
        <f>IF(AND(G93&lt;&gt;"",$I93&lt;&gt;"〇",$J93&lt;&gt;"〇",$K93&lt;&gt;"〇"),COUNTIF($AC$11:$AE92,"&gt;0")+COUNTIF($AC93:$AC93,"&gt;0")+1,0)</f>
        <v>0</v>
      </c>
      <c r="AE93" s="26">
        <f>IF(AND(H93&lt;&gt;"",$I93&lt;&gt;"〇",$J93&lt;&gt;"〇",$K93&lt;&gt;"〇"),COUNTIF($AC$11:$AE92,"&gt;0")+COUNTIF($AC93:$AD93,"&gt;0")+1,0)</f>
        <v>0</v>
      </c>
      <c r="AF93" s="26">
        <f t="shared" si="4"/>
        <v>0</v>
      </c>
      <c r="AG93" s="26">
        <f>IF(AF93=1,SUM(AF$11:AF93),0)</f>
        <v>0</v>
      </c>
      <c r="AH93" s="11"/>
    </row>
    <row r="94" spans="1:34" ht="18.75" customHeight="1">
      <c r="A94" s="42">
        <v>84</v>
      </c>
      <c r="B94" s="43"/>
      <c r="C94" s="44"/>
      <c r="D94" s="45"/>
      <c r="E94" s="44"/>
      <c r="F94" s="44"/>
      <c r="G94" s="44"/>
      <c r="H94" s="44"/>
      <c r="I94" s="29"/>
      <c r="J94" s="29"/>
      <c r="K94" s="29"/>
      <c r="L94" s="46"/>
      <c r="M94" s="47" t="str">
        <f>IF(AND(B94&lt;&gt;"",D94&lt;&gt;"",D94&gt;=マスタ!$F$4),"〇","　")</f>
        <v>　</v>
      </c>
      <c r="N94" s="44"/>
      <c r="O94" s="23"/>
      <c r="P94" s="23"/>
      <c r="AA94" s="26">
        <f t="shared" si="3"/>
        <v>0</v>
      </c>
      <c r="AB94" s="26">
        <f>IF(AA94=1,SUM(AA$11:AA94),0)</f>
        <v>0</v>
      </c>
      <c r="AC94" s="26">
        <f>IF(OR($I94="〇",$J94="〇",$K94="〇"),COUNTIF($AC$11:$AE93,"&gt;0")+1,0)</f>
        <v>0</v>
      </c>
      <c r="AD94" s="26">
        <f>IF(AND(G94&lt;&gt;"",$I94&lt;&gt;"〇",$J94&lt;&gt;"〇",$K94&lt;&gt;"〇"),COUNTIF($AC$11:$AE93,"&gt;0")+COUNTIF($AC94:$AC94,"&gt;0")+1,0)</f>
        <v>0</v>
      </c>
      <c r="AE94" s="26">
        <f>IF(AND(H94&lt;&gt;"",$I94&lt;&gt;"〇",$J94&lt;&gt;"〇",$K94&lt;&gt;"〇"),COUNTIF($AC$11:$AE93,"&gt;0")+COUNTIF($AC94:$AD94,"&gt;0")+1,0)</f>
        <v>0</v>
      </c>
      <c r="AF94" s="26">
        <f t="shared" si="4"/>
        <v>0</v>
      </c>
      <c r="AG94" s="26">
        <f>IF(AF94=1,SUM(AF$11:AF94),0)</f>
        <v>0</v>
      </c>
      <c r="AH94" s="11"/>
    </row>
    <row r="95" spans="1:34" ht="18.75" customHeight="1">
      <c r="A95" s="42">
        <v>85</v>
      </c>
      <c r="B95" s="43"/>
      <c r="C95" s="44"/>
      <c r="D95" s="45"/>
      <c r="E95" s="44"/>
      <c r="F95" s="44"/>
      <c r="G95" s="44"/>
      <c r="H95" s="44"/>
      <c r="I95" s="29"/>
      <c r="J95" s="29"/>
      <c r="K95" s="29"/>
      <c r="L95" s="46"/>
      <c r="M95" s="47" t="str">
        <f>IF(AND(B95&lt;&gt;"",D95&lt;&gt;"",D95&gt;=マスタ!$F$4),"〇","　")</f>
        <v>　</v>
      </c>
      <c r="N95" s="44"/>
      <c r="O95" s="23"/>
      <c r="P95" s="23"/>
      <c r="AA95" s="26">
        <f t="shared" si="3"/>
        <v>0</v>
      </c>
      <c r="AB95" s="26">
        <f>IF(AA95=1,SUM(AA$11:AA95),0)</f>
        <v>0</v>
      </c>
      <c r="AC95" s="26">
        <f>IF(OR($I95="〇",$J95="〇",$K95="〇"),COUNTIF($AC$11:$AE94,"&gt;0")+1,0)</f>
        <v>0</v>
      </c>
      <c r="AD95" s="26">
        <f>IF(AND(G95&lt;&gt;"",$I95&lt;&gt;"〇",$J95&lt;&gt;"〇",$K95&lt;&gt;"〇"),COUNTIF($AC$11:$AE94,"&gt;0")+COUNTIF($AC95:$AC95,"&gt;0")+1,0)</f>
        <v>0</v>
      </c>
      <c r="AE95" s="26">
        <f>IF(AND(H95&lt;&gt;"",$I95&lt;&gt;"〇",$J95&lt;&gt;"〇",$K95&lt;&gt;"〇"),COUNTIF($AC$11:$AE94,"&gt;0")+COUNTIF($AC95:$AD95,"&gt;0")+1,0)</f>
        <v>0</v>
      </c>
      <c r="AF95" s="26">
        <f t="shared" si="4"/>
        <v>0</v>
      </c>
      <c r="AG95" s="26">
        <f>IF(AF95=1,SUM(AF$11:AF95),0)</f>
        <v>0</v>
      </c>
      <c r="AH95" s="11"/>
    </row>
    <row r="96" spans="1:34" ht="18.75" customHeight="1">
      <c r="A96" s="42">
        <v>86</v>
      </c>
      <c r="B96" s="43"/>
      <c r="C96" s="44"/>
      <c r="D96" s="45"/>
      <c r="E96" s="44"/>
      <c r="F96" s="44"/>
      <c r="G96" s="44"/>
      <c r="H96" s="44"/>
      <c r="I96" s="29"/>
      <c r="J96" s="29"/>
      <c r="K96" s="29"/>
      <c r="L96" s="46"/>
      <c r="M96" s="47" t="str">
        <f>IF(AND(B96&lt;&gt;"",D96&lt;&gt;"",D96&gt;=マスタ!$F$4),"〇","　")</f>
        <v>　</v>
      </c>
      <c r="N96" s="44"/>
      <c r="O96" s="23"/>
      <c r="P96" s="23"/>
      <c r="AA96" s="26">
        <f t="shared" si="3"/>
        <v>0</v>
      </c>
      <c r="AB96" s="26">
        <f>IF(AA96=1,SUM(AA$11:AA96),0)</f>
        <v>0</v>
      </c>
      <c r="AC96" s="26">
        <f>IF(OR($I96="〇",$J96="〇",$K96="〇"),COUNTIF($AC$11:$AE95,"&gt;0")+1,0)</f>
        <v>0</v>
      </c>
      <c r="AD96" s="26">
        <f>IF(AND(G96&lt;&gt;"",$I96&lt;&gt;"〇",$J96&lt;&gt;"〇",$K96&lt;&gt;"〇"),COUNTIF($AC$11:$AE95,"&gt;0")+COUNTIF($AC96:$AC96,"&gt;0")+1,0)</f>
        <v>0</v>
      </c>
      <c r="AE96" s="26">
        <f>IF(AND(H96&lt;&gt;"",$I96&lt;&gt;"〇",$J96&lt;&gt;"〇",$K96&lt;&gt;"〇"),COUNTIF($AC$11:$AE95,"&gt;0")+COUNTIF($AC96:$AD96,"&gt;0")+1,0)</f>
        <v>0</v>
      </c>
      <c r="AF96" s="26">
        <f t="shared" si="4"/>
        <v>0</v>
      </c>
      <c r="AG96" s="26">
        <f>IF(AF96=1,SUM(AF$11:AF96),0)</f>
        <v>0</v>
      </c>
      <c r="AH96" s="11"/>
    </row>
    <row r="97" spans="1:34" ht="18.75" customHeight="1">
      <c r="A97" s="42">
        <v>87</v>
      </c>
      <c r="B97" s="43"/>
      <c r="C97" s="44"/>
      <c r="D97" s="45"/>
      <c r="E97" s="44"/>
      <c r="F97" s="44"/>
      <c r="G97" s="44"/>
      <c r="H97" s="44"/>
      <c r="I97" s="29"/>
      <c r="J97" s="29"/>
      <c r="K97" s="29"/>
      <c r="L97" s="46"/>
      <c r="M97" s="47" t="str">
        <f>IF(AND(B97&lt;&gt;"",D97&lt;&gt;"",D97&gt;=マスタ!$F$4),"〇","　")</f>
        <v>　</v>
      </c>
      <c r="N97" s="44"/>
      <c r="O97" s="23"/>
      <c r="P97" s="23"/>
      <c r="AA97" s="26">
        <f t="shared" si="3"/>
        <v>0</v>
      </c>
      <c r="AB97" s="26">
        <f>IF(AA97=1,SUM(AA$11:AA97),0)</f>
        <v>0</v>
      </c>
      <c r="AC97" s="26">
        <f>IF(OR($I97="〇",$J97="〇",$K97="〇"),COUNTIF($AC$11:$AE96,"&gt;0")+1,0)</f>
        <v>0</v>
      </c>
      <c r="AD97" s="26">
        <f>IF(AND(G97&lt;&gt;"",$I97&lt;&gt;"〇",$J97&lt;&gt;"〇",$K97&lt;&gt;"〇"),COUNTIF($AC$11:$AE96,"&gt;0")+COUNTIF($AC97:$AC97,"&gt;0")+1,0)</f>
        <v>0</v>
      </c>
      <c r="AE97" s="26">
        <f>IF(AND(H97&lt;&gt;"",$I97&lt;&gt;"〇",$J97&lt;&gt;"〇",$K97&lt;&gt;"〇"),COUNTIF($AC$11:$AE96,"&gt;0")+COUNTIF($AC97:$AD97,"&gt;0")+1,0)</f>
        <v>0</v>
      </c>
      <c r="AF97" s="26">
        <f t="shared" si="4"/>
        <v>0</v>
      </c>
      <c r="AG97" s="26">
        <f>IF(AF97=1,SUM(AF$11:AF97),0)</f>
        <v>0</v>
      </c>
      <c r="AH97" s="11"/>
    </row>
    <row r="98" spans="1:34" ht="18.75" customHeight="1">
      <c r="A98" s="42">
        <v>88</v>
      </c>
      <c r="B98" s="43"/>
      <c r="C98" s="44"/>
      <c r="D98" s="45"/>
      <c r="E98" s="44"/>
      <c r="F98" s="44"/>
      <c r="G98" s="44"/>
      <c r="H98" s="44"/>
      <c r="I98" s="29"/>
      <c r="J98" s="29"/>
      <c r="K98" s="29"/>
      <c r="L98" s="46"/>
      <c r="M98" s="47" t="str">
        <f>IF(AND(B98&lt;&gt;"",D98&lt;&gt;"",D98&gt;=マスタ!$F$4),"〇","　")</f>
        <v>　</v>
      </c>
      <c r="N98" s="44"/>
      <c r="O98" s="23"/>
      <c r="P98" s="23"/>
      <c r="AA98" s="26">
        <f t="shared" si="3"/>
        <v>0</v>
      </c>
      <c r="AB98" s="26">
        <f>IF(AA98=1,SUM(AA$11:AA98),0)</f>
        <v>0</v>
      </c>
      <c r="AC98" s="26">
        <f>IF(OR($I98="〇",$J98="〇",$K98="〇"),COUNTIF($AC$11:$AE97,"&gt;0")+1,0)</f>
        <v>0</v>
      </c>
      <c r="AD98" s="26">
        <f>IF(AND(G98&lt;&gt;"",$I98&lt;&gt;"〇",$J98&lt;&gt;"〇",$K98&lt;&gt;"〇"),COUNTIF($AC$11:$AE97,"&gt;0")+COUNTIF($AC98:$AC98,"&gt;0")+1,0)</f>
        <v>0</v>
      </c>
      <c r="AE98" s="26">
        <f>IF(AND(H98&lt;&gt;"",$I98&lt;&gt;"〇",$J98&lt;&gt;"〇",$K98&lt;&gt;"〇"),COUNTIF($AC$11:$AE97,"&gt;0")+COUNTIF($AC98:$AD98,"&gt;0")+1,0)</f>
        <v>0</v>
      </c>
      <c r="AF98" s="26">
        <f t="shared" si="4"/>
        <v>0</v>
      </c>
      <c r="AG98" s="26">
        <f>IF(AF98=1,SUM(AF$11:AF98),0)</f>
        <v>0</v>
      </c>
      <c r="AH98" s="11"/>
    </row>
    <row r="99" spans="1:34" ht="18.75" customHeight="1">
      <c r="A99" s="42">
        <v>89</v>
      </c>
      <c r="B99" s="43"/>
      <c r="C99" s="44"/>
      <c r="D99" s="45"/>
      <c r="E99" s="44"/>
      <c r="F99" s="44"/>
      <c r="G99" s="44"/>
      <c r="H99" s="44"/>
      <c r="I99" s="29"/>
      <c r="J99" s="29"/>
      <c r="K99" s="29"/>
      <c r="L99" s="46"/>
      <c r="M99" s="47" t="str">
        <f>IF(AND(B99&lt;&gt;"",D99&lt;&gt;"",D99&gt;=マスタ!$F$4),"〇","　")</f>
        <v>　</v>
      </c>
      <c r="N99" s="44"/>
      <c r="O99" s="23"/>
      <c r="P99" s="23"/>
      <c r="AA99" s="26">
        <f t="shared" si="3"/>
        <v>0</v>
      </c>
      <c r="AB99" s="26">
        <f>IF(AA99=1,SUM(AA$11:AA99),0)</f>
        <v>0</v>
      </c>
      <c r="AC99" s="26">
        <f>IF(OR($I99="〇",$J99="〇",$K99="〇"),COUNTIF($AC$11:$AE98,"&gt;0")+1,0)</f>
        <v>0</v>
      </c>
      <c r="AD99" s="26">
        <f>IF(AND(G99&lt;&gt;"",$I99&lt;&gt;"〇",$J99&lt;&gt;"〇",$K99&lt;&gt;"〇"),COUNTIF($AC$11:$AE98,"&gt;0")+COUNTIF($AC99:$AC99,"&gt;0")+1,0)</f>
        <v>0</v>
      </c>
      <c r="AE99" s="26">
        <f>IF(AND(H99&lt;&gt;"",$I99&lt;&gt;"〇",$J99&lt;&gt;"〇",$K99&lt;&gt;"〇"),COUNTIF($AC$11:$AE98,"&gt;0")+COUNTIF($AC99:$AD99,"&gt;0")+1,0)</f>
        <v>0</v>
      </c>
      <c r="AF99" s="26">
        <f t="shared" si="4"/>
        <v>0</v>
      </c>
      <c r="AG99" s="26">
        <f>IF(AF99=1,SUM(AF$11:AF99),0)</f>
        <v>0</v>
      </c>
      <c r="AH99" s="11"/>
    </row>
    <row r="100" spans="1:34" ht="18.75" customHeight="1">
      <c r="A100" s="42">
        <v>90</v>
      </c>
      <c r="B100" s="43"/>
      <c r="C100" s="44"/>
      <c r="D100" s="45"/>
      <c r="E100" s="44"/>
      <c r="F100" s="44"/>
      <c r="G100" s="44"/>
      <c r="H100" s="44"/>
      <c r="I100" s="29"/>
      <c r="J100" s="29"/>
      <c r="K100" s="29"/>
      <c r="L100" s="46"/>
      <c r="M100" s="47" t="str">
        <f>IF(AND(B100&lt;&gt;"",D100&lt;&gt;"",D100&gt;=マスタ!$F$4),"〇","　")</f>
        <v>　</v>
      </c>
      <c r="N100" s="44"/>
      <c r="O100" s="23"/>
      <c r="P100" s="23"/>
      <c r="AA100" s="26">
        <f t="shared" si="3"/>
        <v>0</v>
      </c>
      <c r="AB100" s="26">
        <f>IF(AA100=1,SUM(AA$11:AA100),0)</f>
        <v>0</v>
      </c>
      <c r="AC100" s="26">
        <f>IF(OR($I100="〇",$J100="〇",$K100="〇"),COUNTIF($AC$11:$AE99,"&gt;0")+1,0)</f>
        <v>0</v>
      </c>
      <c r="AD100" s="26">
        <f>IF(AND(G100&lt;&gt;"",$I100&lt;&gt;"〇",$J100&lt;&gt;"〇",$K100&lt;&gt;"〇"),COUNTIF($AC$11:$AE99,"&gt;0")+COUNTIF($AC100:$AC100,"&gt;0")+1,0)</f>
        <v>0</v>
      </c>
      <c r="AE100" s="26">
        <f>IF(AND(H100&lt;&gt;"",$I100&lt;&gt;"〇",$J100&lt;&gt;"〇",$K100&lt;&gt;"〇"),COUNTIF($AC$11:$AE99,"&gt;0")+COUNTIF($AC100:$AD100,"&gt;0")+1,0)</f>
        <v>0</v>
      </c>
      <c r="AF100" s="26">
        <f t="shared" si="4"/>
        <v>0</v>
      </c>
      <c r="AG100" s="26">
        <f>IF(AF100=1,SUM(AF$11:AF100),0)</f>
        <v>0</v>
      </c>
      <c r="AH100" s="11"/>
    </row>
    <row r="101" spans="1:34" ht="18.75" customHeight="1">
      <c r="A101" s="42">
        <v>91</v>
      </c>
      <c r="B101" s="43"/>
      <c r="C101" s="44"/>
      <c r="D101" s="45"/>
      <c r="E101" s="44"/>
      <c r="F101" s="44"/>
      <c r="G101" s="44"/>
      <c r="H101" s="44"/>
      <c r="I101" s="29"/>
      <c r="J101" s="29"/>
      <c r="K101" s="29"/>
      <c r="L101" s="46"/>
      <c r="M101" s="47" t="str">
        <f>IF(AND(B101&lt;&gt;"",D101&lt;&gt;"",D101&gt;=マスタ!$F$4),"〇","　")</f>
        <v>　</v>
      </c>
      <c r="N101" s="44"/>
      <c r="O101" s="23"/>
      <c r="P101" s="23"/>
      <c r="AA101" s="26">
        <f t="shared" si="3"/>
        <v>0</v>
      </c>
      <c r="AB101" s="26">
        <f>IF(AA101=1,SUM(AA$11:AA101),0)</f>
        <v>0</v>
      </c>
      <c r="AC101" s="26">
        <f>IF(OR($I101="〇",$J101="〇",$K101="〇"),COUNTIF($AC$11:$AE100,"&gt;0")+1,0)</f>
        <v>0</v>
      </c>
      <c r="AD101" s="26">
        <f>IF(AND(G101&lt;&gt;"",$I101&lt;&gt;"〇",$J101&lt;&gt;"〇",$K101&lt;&gt;"〇"),COUNTIF($AC$11:$AE100,"&gt;0")+COUNTIF($AC101:$AC101,"&gt;0")+1,0)</f>
        <v>0</v>
      </c>
      <c r="AE101" s="26">
        <f>IF(AND(H101&lt;&gt;"",$I101&lt;&gt;"〇",$J101&lt;&gt;"〇",$K101&lt;&gt;"〇"),COUNTIF($AC$11:$AE100,"&gt;0")+COUNTIF($AC101:$AD101,"&gt;0")+1,0)</f>
        <v>0</v>
      </c>
      <c r="AF101" s="26">
        <f t="shared" si="4"/>
        <v>0</v>
      </c>
      <c r="AG101" s="26">
        <f>IF(AF101=1,SUM(AF$11:AF101),0)</f>
        <v>0</v>
      </c>
      <c r="AH101" s="11"/>
    </row>
    <row r="102" spans="1:34" ht="18.75" customHeight="1">
      <c r="A102" s="42">
        <v>92</v>
      </c>
      <c r="B102" s="43"/>
      <c r="C102" s="44"/>
      <c r="D102" s="45"/>
      <c r="E102" s="44"/>
      <c r="F102" s="44"/>
      <c r="G102" s="44"/>
      <c r="H102" s="44"/>
      <c r="I102" s="29"/>
      <c r="J102" s="29"/>
      <c r="K102" s="29"/>
      <c r="L102" s="46"/>
      <c r="M102" s="47" t="str">
        <f>IF(AND(B102&lt;&gt;"",D102&lt;&gt;"",D102&gt;=マスタ!$F$4),"〇","　")</f>
        <v>　</v>
      </c>
      <c r="N102" s="44"/>
      <c r="O102" s="23"/>
      <c r="P102" s="23"/>
      <c r="AA102" s="26">
        <f t="shared" si="3"/>
        <v>0</v>
      </c>
      <c r="AB102" s="26">
        <f>IF(AA102=1,SUM(AA$11:AA102),0)</f>
        <v>0</v>
      </c>
      <c r="AC102" s="26">
        <f>IF(OR($I102="〇",$J102="〇",$K102="〇"),COUNTIF($AC$11:$AE101,"&gt;0")+1,0)</f>
        <v>0</v>
      </c>
      <c r="AD102" s="26">
        <f>IF(AND(G102&lt;&gt;"",$I102&lt;&gt;"〇",$J102&lt;&gt;"〇",$K102&lt;&gt;"〇"),COUNTIF($AC$11:$AE101,"&gt;0")+COUNTIF($AC102:$AC102,"&gt;0")+1,0)</f>
        <v>0</v>
      </c>
      <c r="AE102" s="26">
        <f>IF(AND(H102&lt;&gt;"",$I102&lt;&gt;"〇",$J102&lt;&gt;"〇",$K102&lt;&gt;"〇"),COUNTIF($AC$11:$AE101,"&gt;0")+COUNTIF($AC102:$AD102,"&gt;0")+1,0)</f>
        <v>0</v>
      </c>
      <c r="AF102" s="26">
        <f t="shared" si="4"/>
        <v>0</v>
      </c>
      <c r="AG102" s="26">
        <f>IF(AF102=1,SUM(AF$11:AF102),0)</f>
        <v>0</v>
      </c>
      <c r="AH102" s="11"/>
    </row>
    <row r="103" spans="1:34" ht="18.75" customHeight="1">
      <c r="A103" s="42">
        <v>93</v>
      </c>
      <c r="B103" s="43"/>
      <c r="C103" s="44"/>
      <c r="D103" s="45"/>
      <c r="E103" s="44"/>
      <c r="F103" s="44"/>
      <c r="G103" s="44"/>
      <c r="H103" s="44"/>
      <c r="I103" s="29"/>
      <c r="J103" s="29"/>
      <c r="K103" s="29"/>
      <c r="L103" s="46"/>
      <c r="M103" s="47" t="str">
        <f>IF(AND(B103&lt;&gt;"",D103&lt;&gt;"",D103&gt;=マスタ!$F$4),"〇","　")</f>
        <v>　</v>
      </c>
      <c r="N103" s="44"/>
      <c r="O103" s="23"/>
      <c r="P103" s="23"/>
      <c r="AA103" s="26">
        <f t="shared" si="3"/>
        <v>0</v>
      </c>
      <c r="AB103" s="26">
        <f>IF(AA103=1,SUM(AA$11:AA103),0)</f>
        <v>0</v>
      </c>
      <c r="AC103" s="26">
        <f>IF(OR($I103="〇",$J103="〇",$K103="〇"),COUNTIF($AC$11:$AE102,"&gt;0")+1,0)</f>
        <v>0</v>
      </c>
      <c r="AD103" s="26">
        <f>IF(AND(G103&lt;&gt;"",$I103&lt;&gt;"〇",$J103&lt;&gt;"〇",$K103&lt;&gt;"〇"),COUNTIF($AC$11:$AE102,"&gt;0")+COUNTIF($AC103:$AC103,"&gt;0")+1,0)</f>
        <v>0</v>
      </c>
      <c r="AE103" s="26">
        <f>IF(AND(H103&lt;&gt;"",$I103&lt;&gt;"〇",$J103&lt;&gt;"〇",$K103&lt;&gt;"〇"),COUNTIF($AC$11:$AE102,"&gt;0")+COUNTIF($AC103:$AD103,"&gt;0")+1,0)</f>
        <v>0</v>
      </c>
      <c r="AF103" s="26">
        <f t="shared" si="4"/>
        <v>0</v>
      </c>
      <c r="AG103" s="26">
        <f>IF(AF103=1,SUM(AF$11:AF103),0)</f>
        <v>0</v>
      </c>
      <c r="AH103" s="11"/>
    </row>
    <row r="104" spans="1:34" ht="18.75" customHeight="1">
      <c r="A104" s="42">
        <v>94</v>
      </c>
      <c r="B104" s="43"/>
      <c r="C104" s="44"/>
      <c r="D104" s="45"/>
      <c r="E104" s="44"/>
      <c r="F104" s="44"/>
      <c r="G104" s="44"/>
      <c r="H104" s="44"/>
      <c r="I104" s="29"/>
      <c r="J104" s="29"/>
      <c r="K104" s="29"/>
      <c r="L104" s="46"/>
      <c r="M104" s="47" t="str">
        <f>IF(AND(B104&lt;&gt;"",D104&lt;&gt;"",D104&gt;=マスタ!$F$4),"〇","　")</f>
        <v>　</v>
      </c>
      <c r="N104" s="44"/>
      <c r="O104" s="23"/>
      <c r="P104" s="23"/>
      <c r="AA104" s="26">
        <f t="shared" si="3"/>
        <v>0</v>
      </c>
      <c r="AB104" s="26">
        <f>IF(AA104=1,SUM(AA$11:AA104),0)</f>
        <v>0</v>
      </c>
      <c r="AC104" s="26">
        <f>IF(OR($I104="〇",$J104="〇",$K104="〇"),COUNTIF($AC$11:$AE103,"&gt;0")+1,0)</f>
        <v>0</v>
      </c>
      <c r="AD104" s="26">
        <f>IF(AND(G104&lt;&gt;"",$I104&lt;&gt;"〇",$J104&lt;&gt;"〇",$K104&lt;&gt;"〇"),COUNTIF($AC$11:$AE103,"&gt;0")+COUNTIF($AC104:$AC104,"&gt;0")+1,0)</f>
        <v>0</v>
      </c>
      <c r="AE104" s="26">
        <f>IF(AND(H104&lt;&gt;"",$I104&lt;&gt;"〇",$J104&lt;&gt;"〇",$K104&lt;&gt;"〇"),COUNTIF($AC$11:$AE103,"&gt;0")+COUNTIF($AC104:$AD104,"&gt;0")+1,0)</f>
        <v>0</v>
      </c>
      <c r="AF104" s="26">
        <f t="shared" si="4"/>
        <v>0</v>
      </c>
      <c r="AG104" s="26">
        <f>IF(AF104=1,SUM(AF$11:AF104),0)</f>
        <v>0</v>
      </c>
      <c r="AH104" s="11"/>
    </row>
    <row r="105" spans="1:34" ht="18.75" customHeight="1">
      <c r="A105" s="42">
        <v>95</v>
      </c>
      <c r="B105" s="43"/>
      <c r="C105" s="44"/>
      <c r="D105" s="45"/>
      <c r="E105" s="44"/>
      <c r="F105" s="44"/>
      <c r="G105" s="44"/>
      <c r="H105" s="44"/>
      <c r="I105" s="29"/>
      <c r="J105" s="29"/>
      <c r="K105" s="29"/>
      <c r="L105" s="46"/>
      <c r="M105" s="47" t="str">
        <f>IF(AND(B105&lt;&gt;"",D105&lt;&gt;"",D105&gt;=マスタ!$F$4),"〇","　")</f>
        <v>　</v>
      </c>
      <c r="N105" s="44"/>
      <c r="O105" s="23"/>
      <c r="P105" s="23"/>
      <c r="AA105" s="26">
        <f t="shared" si="3"/>
        <v>0</v>
      </c>
      <c r="AB105" s="26">
        <f>IF(AA105=1,SUM(AA$11:AA105),0)</f>
        <v>0</v>
      </c>
      <c r="AC105" s="26">
        <f>IF(OR($I105="〇",$J105="〇",$K105="〇"),COUNTIF($AC$11:$AE104,"&gt;0")+1,0)</f>
        <v>0</v>
      </c>
      <c r="AD105" s="26">
        <f>IF(AND(G105&lt;&gt;"",$I105&lt;&gt;"〇",$J105&lt;&gt;"〇",$K105&lt;&gt;"〇"),COUNTIF($AC$11:$AE104,"&gt;0")+COUNTIF($AC105:$AC105,"&gt;0")+1,0)</f>
        <v>0</v>
      </c>
      <c r="AE105" s="26">
        <f>IF(AND(H105&lt;&gt;"",$I105&lt;&gt;"〇",$J105&lt;&gt;"〇",$K105&lt;&gt;"〇"),COUNTIF($AC$11:$AE104,"&gt;0")+COUNTIF($AC105:$AD105,"&gt;0")+1,0)</f>
        <v>0</v>
      </c>
      <c r="AF105" s="26">
        <f t="shared" si="4"/>
        <v>0</v>
      </c>
      <c r="AG105" s="26">
        <f>IF(AF105=1,SUM(AF$11:AF105),0)</f>
        <v>0</v>
      </c>
      <c r="AH105" s="11"/>
    </row>
    <row r="106" spans="1:34" ht="18.75" customHeight="1">
      <c r="A106" s="42">
        <v>96</v>
      </c>
      <c r="B106" s="43"/>
      <c r="C106" s="44"/>
      <c r="D106" s="45"/>
      <c r="E106" s="44"/>
      <c r="F106" s="44"/>
      <c r="G106" s="44"/>
      <c r="H106" s="44"/>
      <c r="I106" s="29"/>
      <c r="J106" s="29"/>
      <c r="K106" s="29"/>
      <c r="L106" s="46"/>
      <c r="M106" s="47" t="str">
        <f>IF(AND(B106&lt;&gt;"",D106&lt;&gt;"",D106&gt;=マスタ!$F$4),"〇","　")</f>
        <v>　</v>
      </c>
      <c r="N106" s="44"/>
      <c r="O106" s="23"/>
      <c r="P106" s="23"/>
      <c r="AA106" s="26">
        <f t="shared" si="3"/>
        <v>0</v>
      </c>
      <c r="AB106" s="26">
        <f>IF(AA106=1,SUM(AA$11:AA106),0)</f>
        <v>0</v>
      </c>
      <c r="AC106" s="26">
        <f>IF(OR($I106="〇",$J106="〇",$K106="〇"),COUNTIF($AC$11:$AE105,"&gt;0")+1,0)</f>
        <v>0</v>
      </c>
      <c r="AD106" s="26">
        <f>IF(AND(G106&lt;&gt;"",$I106&lt;&gt;"〇",$J106&lt;&gt;"〇",$K106&lt;&gt;"〇"),COUNTIF($AC$11:$AE105,"&gt;0")+COUNTIF($AC106:$AC106,"&gt;0")+1,0)</f>
        <v>0</v>
      </c>
      <c r="AE106" s="26">
        <f>IF(AND(H106&lt;&gt;"",$I106&lt;&gt;"〇",$J106&lt;&gt;"〇",$K106&lt;&gt;"〇"),COUNTIF($AC$11:$AE105,"&gt;0")+COUNTIF($AC106:$AD106,"&gt;0")+1,0)</f>
        <v>0</v>
      </c>
      <c r="AF106" s="26">
        <f t="shared" si="4"/>
        <v>0</v>
      </c>
      <c r="AG106" s="26">
        <f>IF(AF106=1,SUM(AF$11:AF106),0)</f>
        <v>0</v>
      </c>
      <c r="AH106" s="11"/>
    </row>
    <row r="107" spans="1:34" ht="18.75" customHeight="1">
      <c r="A107" s="42">
        <v>97</v>
      </c>
      <c r="B107" s="43"/>
      <c r="C107" s="44"/>
      <c r="D107" s="45"/>
      <c r="E107" s="44"/>
      <c r="F107" s="44"/>
      <c r="G107" s="44"/>
      <c r="H107" s="44"/>
      <c r="I107" s="29"/>
      <c r="J107" s="29"/>
      <c r="K107" s="29"/>
      <c r="L107" s="46"/>
      <c r="M107" s="47" t="str">
        <f>IF(AND(B107&lt;&gt;"",D107&lt;&gt;"",D107&gt;=マスタ!$F$4),"〇","　")</f>
        <v>　</v>
      </c>
      <c r="N107" s="44"/>
      <c r="O107" s="23"/>
      <c r="P107" s="23"/>
      <c r="AA107" s="26">
        <f t="shared" si="3"/>
        <v>0</v>
      </c>
      <c r="AB107" s="26">
        <f>IF(AA107=1,SUM(AA$11:AA107),0)</f>
        <v>0</v>
      </c>
      <c r="AC107" s="26">
        <f>IF(OR($I107="〇",$J107="〇",$K107="〇"),COUNTIF($AC$11:$AE106,"&gt;0")+1,0)</f>
        <v>0</v>
      </c>
      <c r="AD107" s="26">
        <f>IF(AND(G107&lt;&gt;"",$I107&lt;&gt;"〇",$J107&lt;&gt;"〇",$K107&lt;&gt;"〇"),COUNTIF($AC$11:$AE106,"&gt;0")+COUNTIF($AC107:$AC107,"&gt;0")+1,0)</f>
        <v>0</v>
      </c>
      <c r="AE107" s="26">
        <f>IF(AND(H107&lt;&gt;"",$I107&lt;&gt;"〇",$J107&lt;&gt;"〇",$K107&lt;&gt;"〇"),COUNTIF($AC$11:$AE106,"&gt;0")+COUNTIF($AC107:$AD107,"&gt;0")+1,0)</f>
        <v>0</v>
      </c>
      <c r="AF107" s="26">
        <f t="shared" si="4"/>
        <v>0</v>
      </c>
      <c r="AG107" s="26">
        <f>IF(AF107=1,SUM(AF$11:AF107),0)</f>
        <v>0</v>
      </c>
      <c r="AH107" s="11"/>
    </row>
    <row r="108" spans="1:34" ht="18.75" customHeight="1">
      <c r="A108" s="42">
        <v>98</v>
      </c>
      <c r="B108" s="43"/>
      <c r="C108" s="44"/>
      <c r="D108" s="45"/>
      <c r="E108" s="44"/>
      <c r="F108" s="44"/>
      <c r="G108" s="44"/>
      <c r="H108" s="44"/>
      <c r="I108" s="29"/>
      <c r="J108" s="29"/>
      <c r="K108" s="29"/>
      <c r="L108" s="46"/>
      <c r="M108" s="47" t="str">
        <f>IF(AND(B108&lt;&gt;"",D108&lt;&gt;"",D108&gt;=マスタ!$F$4),"〇","　")</f>
        <v>　</v>
      </c>
      <c r="N108" s="44"/>
      <c r="O108" s="23"/>
      <c r="P108" s="23"/>
      <c r="AA108" s="26">
        <f t="shared" si="3"/>
        <v>0</v>
      </c>
      <c r="AB108" s="26">
        <f>IF(AA108=1,SUM(AA$11:AA108),0)</f>
        <v>0</v>
      </c>
      <c r="AC108" s="26">
        <f>IF(OR($I108="〇",$J108="〇",$K108="〇"),COUNTIF($AC$11:$AE107,"&gt;0")+1,0)</f>
        <v>0</v>
      </c>
      <c r="AD108" s="26">
        <f>IF(AND(G108&lt;&gt;"",$I108&lt;&gt;"〇",$J108&lt;&gt;"〇",$K108&lt;&gt;"〇"),COUNTIF($AC$11:$AE107,"&gt;0")+COUNTIF($AC108:$AC108,"&gt;0")+1,0)</f>
        <v>0</v>
      </c>
      <c r="AE108" s="26">
        <f>IF(AND(H108&lt;&gt;"",$I108&lt;&gt;"〇",$J108&lt;&gt;"〇",$K108&lt;&gt;"〇"),COUNTIF($AC$11:$AE107,"&gt;0")+COUNTIF($AC108:$AD108,"&gt;0")+1,0)</f>
        <v>0</v>
      </c>
      <c r="AF108" s="26">
        <f t="shared" si="4"/>
        <v>0</v>
      </c>
      <c r="AG108" s="26">
        <f>IF(AF108=1,SUM(AF$11:AF108),0)</f>
        <v>0</v>
      </c>
      <c r="AH108" s="11"/>
    </row>
    <row r="109" spans="1:34" ht="18.75" customHeight="1">
      <c r="A109" s="42">
        <v>99</v>
      </c>
      <c r="B109" s="43"/>
      <c r="C109" s="44"/>
      <c r="D109" s="45"/>
      <c r="E109" s="44"/>
      <c r="F109" s="44"/>
      <c r="G109" s="44"/>
      <c r="H109" s="44"/>
      <c r="I109" s="29"/>
      <c r="J109" s="29"/>
      <c r="K109" s="29"/>
      <c r="L109" s="46"/>
      <c r="M109" s="47" t="str">
        <f>IF(AND(B109&lt;&gt;"",D109&lt;&gt;"",D109&gt;=マスタ!$F$4),"〇","　")</f>
        <v>　</v>
      </c>
      <c r="N109" s="44"/>
      <c r="O109" s="23"/>
      <c r="P109" s="23"/>
      <c r="AA109" s="26">
        <f t="shared" si="3"/>
        <v>0</v>
      </c>
      <c r="AB109" s="26">
        <f>IF(AA109=1,SUM(AA$11:AA109),0)</f>
        <v>0</v>
      </c>
      <c r="AC109" s="26">
        <f>IF(OR($I109="〇",$J109="〇",$K109="〇"),COUNTIF($AC$11:$AE108,"&gt;0")+1,0)</f>
        <v>0</v>
      </c>
      <c r="AD109" s="26">
        <f>IF(AND(G109&lt;&gt;"",$I109&lt;&gt;"〇",$J109&lt;&gt;"〇",$K109&lt;&gt;"〇"),COUNTIF($AC$11:$AE108,"&gt;0")+COUNTIF($AC109:$AC109,"&gt;0")+1,0)</f>
        <v>0</v>
      </c>
      <c r="AE109" s="26">
        <f>IF(AND(H109&lt;&gt;"",$I109&lt;&gt;"〇",$J109&lt;&gt;"〇",$K109&lt;&gt;"〇"),COUNTIF($AC$11:$AE108,"&gt;0")+COUNTIF($AC109:$AD109,"&gt;0")+1,0)</f>
        <v>0</v>
      </c>
      <c r="AF109" s="26">
        <f t="shared" si="4"/>
        <v>0</v>
      </c>
      <c r="AG109" s="26">
        <f>IF(AF109=1,SUM(AF$11:AF109),0)</f>
        <v>0</v>
      </c>
      <c r="AH109" s="11"/>
    </row>
    <row r="110" spans="1:34" ht="18.75" customHeight="1">
      <c r="A110" s="48">
        <v>100</v>
      </c>
      <c r="B110" s="43"/>
      <c r="C110" s="44"/>
      <c r="D110" s="45"/>
      <c r="E110" s="44"/>
      <c r="F110" s="44"/>
      <c r="G110" s="44"/>
      <c r="H110" s="44"/>
      <c r="I110" s="29"/>
      <c r="J110" s="29"/>
      <c r="K110" s="29"/>
      <c r="L110" s="46"/>
      <c r="M110" s="47" t="str">
        <f>IF(AND(B110&lt;&gt;"",D110&lt;&gt;"",D110&gt;=マスタ!$F$4),"〇","　")</f>
        <v>　</v>
      </c>
      <c r="N110" s="44"/>
      <c r="O110" s="23"/>
      <c r="P110" s="23"/>
      <c r="AA110" s="26">
        <f t="shared" si="3"/>
        <v>0</v>
      </c>
      <c r="AB110" s="26">
        <f>IF(AA110=1,SUM(AA$11:AA110),0)</f>
        <v>0</v>
      </c>
      <c r="AC110" s="26">
        <f>IF(OR($I110="〇",$J110="〇",$K110="〇"),COUNTIF($AC$11:$AE109,"&gt;0")+1,0)</f>
        <v>0</v>
      </c>
      <c r="AD110" s="26">
        <f>IF(AND(G110&lt;&gt;"",$I110&lt;&gt;"〇",$J110&lt;&gt;"〇",$K110&lt;&gt;"〇"),COUNTIF($AC$11:$AE109,"&gt;0")+COUNTIF($AC110:$AC110,"&gt;0")+1,0)</f>
        <v>0</v>
      </c>
      <c r="AE110" s="26">
        <f>IF(AND(H110&lt;&gt;"",$I110&lt;&gt;"〇",$J110&lt;&gt;"〇",$K110&lt;&gt;"〇"),COUNTIF($AC$11:$AE109,"&gt;0")+COUNTIF($AC110:$AD110,"&gt;0")+1,0)</f>
        <v>0</v>
      </c>
      <c r="AF110" s="26">
        <f t="shared" si="4"/>
        <v>0</v>
      </c>
      <c r="AG110" s="26">
        <f>IF(AF110=1,SUM(AF$11:AF110),0)</f>
        <v>0</v>
      </c>
      <c r="AH110" s="11"/>
    </row>
    <row r="111" spans="1:34">
      <c r="A111" s="23"/>
      <c r="B111" s="23"/>
      <c r="C111" s="24"/>
      <c r="D111" s="25"/>
      <c r="E111" s="24"/>
      <c r="F111" s="23"/>
      <c r="G111" s="23"/>
      <c r="H111" s="25"/>
      <c r="I111" s="25"/>
      <c r="J111" s="25"/>
      <c r="K111" s="25"/>
      <c r="L111" s="25"/>
      <c r="M111" s="25"/>
      <c r="N111" s="25"/>
      <c r="O111" s="23"/>
      <c r="P111" s="23"/>
    </row>
    <row r="112" spans="1:34">
      <c r="A112" s="23"/>
      <c r="B112" s="23"/>
      <c r="C112" s="24"/>
      <c r="D112" s="25"/>
      <c r="E112" s="24"/>
      <c r="F112" s="23"/>
      <c r="G112" s="23"/>
      <c r="H112" s="25"/>
      <c r="I112" s="25"/>
      <c r="J112" s="25"/>
      <c r="K112" s="25"/>
      <c r="L112" s="25"/>
      <c r="M112" s="25"/>
      <c r="N112" s="25"/>
      <c r="O112" s="23"/>
      <c r="P112" s="23"/>
    </row>
    <row r="113" spans="1:16">
      <c r="A113" s="23"/>
      <c r="B113" s="23"/>
      <c r="C113" s="24"/>
      <c r="D113" s="25"/>
      <c r="E113" s="24"/>
      <c r="F113" s="23"/>
      <c r="G113" s="23"/>
      <c r="H113" s="25"/>
      <c r="I113" s="25"/>
      <c r="J113" s="25"/>
      <c r="K113" s="25"/>
      <c r="L113" s="25"/>
      <c r="M113" s="25"/>
      <c r="N113" s="25"/>
      <c r="O113" s="23"/>
      <c r="P113" s="23"/>
    </row>
    <row r="114" spans="1:16">
      <c r="A114" s="23"/>
      <c r="B114" s="23"/>
      <c r="C114" s="24"/>
      <c r="D114" s="25"/>
      <c r="E114" s="24"/>
      <c r="F114" s="23"/>
      <c r="G114" s="23"/>
      <c r="H114" s="25"/>
      <c r="I114" s="25"/>
      <c r="J114" s="25"/>
      <c r="K114" s="25"/>
      <c r="L114" s="25"/>
      <c r="M114" s="25"/>
      <c r="N114" s="25"/>
      <c r="O114" s="23"/>
      <c r="P114" s="23"/>
    </row>
    <row r="115" spans="1:16">
      <c r="A115" s="23"/>
      <c r="B115" s="23"/>
      <c r="C115" s="24"/>
      <c r="D115" s="25"/>
      <c r="E115" s="24"/>
      <c r="F115" s="23"/>
      <c r="G115" s="23"/>
      <c r="H115" s="25"/>
      <c r="I115" s="25"/>
      <c r="J115" s="25"/>
      <c r="K115" s="25"/>
      <c r="L115" s="25"/>
      <c r="M115" s="25"/>
      <c r="N115" s="25"/>
      <c r="O115" s="23"/>
      <c r="P115" s="23"/>
    </row>
    <row r="116" spans="1:16">
      <c r="A116" s="23"/>
      <c r="B116" s="23"/>
      <c r="C116" s="24"/>
      <c r="D116" s="25"/>
      <c r="E116" s="24"/>
      <c r="F116" s="23"/>
      <c r="G116" s="23"/>
      <c r="H116" s="25"/>
      <c r="I116" s="25"/>
      <c r="J116" s="25"/>
      <c r="K116" s="25"/>
      <c r="L116" s="25"/>
      <c r="M116" s="25"/>
      <c r="N116" s="25"/>
      <c r="O116" s="23"/>
      <c r="P116" s="23"/>
    </row>
    <row r="117" spans="1:16">
      <c r="A117" s="23"/>
      <c r="B117" s="23"/>
      <c r="C117" s="24"/>
      <c r="D117" s="25"/>
      <c r="E117" s="24"/>
      <c r="F117" s="23"/>
      <c r="G117" s="23"/>
      <c r="H117" s="25"/>
      <c r="I117" s="25"/>
      <c r="J117" s="25"/>
      <c r="K117" s="25"/>
      <c r="L117" s="25"/>
      <c r="M117" s="25"/>
      <c r="N117" s="25"/>
      <c r="O117" s="23"/>
      <c r="P117" s="23"/>
    </row>
    <row r="118" spans="1:16">
      <c r="A118" s="23"/>
      <c r="B118" s="23"/>
      <c r="C118" s="24"/>
      <c r="D118" s="25"/>
      <c r="E118" s="24"/>
      <c r="F118" s="23"/>
      <c r="G118" s="23"/>
      <c r="H118" s="25"/>
      <c r="I118" s="25"/>
      <c r="J118" s="25"/>
      <c r="K118" s="25"/>
      <c r="L118" s="25"/>
      <c r="M118" s="25"/>
      <c r="N118" s="25"/>
      <c r="O118" s="23"/>
      <c r="P118" s="23"/>
    </row>
    <row r="119" spans="1:16">
      <c r="A119" s="23"/>
      <c r="B119" s="23"/>
      <c r="C119" s="24"/>
      <c r="D119" s="25"/>
      <c r="E119" s="24"/>
      <c r="F119" s="23"/>
      <c r="G119" s="23"/>
      <c r="H119" s="25"/>
      <c r="I119" s="25"/>
      <c r="J119" s="25"/>
      <c r="K119" s="25"/>
      <c r="L119" s="25"/>
      <c r="M119" s="25"/>
      <c r="N119" s="25"/>
      <c r="O119" s="23"/>
      <c r="P119" s="23"/>
    </row>
    <row r="120" spans="1:16">
      <c r="A120" s="23"/>
      <c r="B120" s="23"/>
      <c r="C120" s="24"/>
      <c r="D120" s="25"/>
      <c r="E120" s="24"/>
      <c r="F120" s="23"/>
      <c r="G120" s="23"/>
      <c r="H120" s="25"/>
      <c r="I120" s="25"/>
      <c r="J120" s="25"/>
      <c r="K120" s="25"/>
      <c r="L120" s="25"/>
      <c r="M120" s="25"/>
      <c r="N120" s="25"/>
      <c r="O120" s="23"/>
      <c r="P120" s="23"/>
    </row>
    <row r="121" spans="1:16">
      <c r="A121" s="23"/>
      <c r="B121" s="23"/>
      <c r="C121" s="24"/>
      <c r="D121" s="25"/>
      <c r="E121" s="24"/>
      <c r="F121" s="23"/>
      <c r="G121" s="23"/>
      <c r="H121" s="25"/>
      <c r="I121" s="25"/>
      <c r="J121" s="25"/>
      <c r="K121" s="25"/>
      <c r="L121" s="25"/>
      <c r="M121" s="25"/>
      <c r="N121" s="25"/>
      <c r="O121" s="23"/>
      <c r="P121" s="23"/>
    </row>
    <row r="122" spans="1:16">
      <c r="A122" s="23"/>
      <c r="B122" s="23"/>
      <c r="C122" s="24"/>
      <c r="D122" s="25"/>
      <c r="E122" s="24"/>
      <c r="F122" s="23"/>
      <c r="G122" s="23"/>
      <c r="H122" s="25"/>
      <c r="I122" s="25"/>
      <c r="J122" s="25"/>
      <c r="K122" s="25"/>
      <c r="L122" s="25"/>
      <c r="M122" s="25"/>
      <c r="N122" s="25"/>
      <c r="O122" s="23"/>
      <c r="P122" s="23"/>
    </row>
    <row r="123" spans="1:16">
      <c r="A123" s="23"/>
      <c r="B123" s="23"/>
      <c r="C123" s="24"/>
      <c r="D123" s="25"/>
      <c r="E123" s="24"/>
      <c r="F123" s="23"/>
      <c r="G123" s="23"/>
      <c r="H123" s="25"/>
      <c r="I123" s="25"/>
      <c r="J123" s="25"/>
      <c r="K123" s="25"/>
      <c r="L123" s="25"/>
      <c r="M123" s="25"/>
      <c r="N123" s="25"/>
      <c r="O123" s="23"/>
      <c r="P123" s="23"/>
    </row>
    <row r="124" spans="1:16">
      <c r="A124" s="23"/>
      <c r="B124" s="23"/>
      <c r="C124" s="24"/>
      <c r="D124" s="25"/>
      <c r="E124" s="24"/>
      <c r="F124" s="23"/>
      <c r="G124" s="23"/>
      <c r="H124" s="25"/>
      <c r="I124" s="25"/>
      <c r="J124" s="25"/>
      <c r="K124" s="25"/>
      <c r="L124" s="25"/>
      <c r="M124" s="25"/>
      <c r="N124" s="25"/>
      <c r="O124" s="23"/>
      <c r="P124" s="23"/>
    </row>
    <row r="125" spans="1:16">
      <c r="A125" s="23"/>
      <c r="B125" s="23"/>
      <c r="C125" s="24"/>
      <c r="D125" s="25"/>
      <c r="E125" s="24"/>
      <c r="F125" s="23"/>
      <c r="G125" s="23"/>
      <c r="H125" s="25"/>
      <c r="I125" s="25"/>
      <c r="J125" s="25"/>
      <c r="K125" s="25"/>
      <c r="L125" s="25"/>
      <c r="M125" s="25"/>
      <c r="N125" s="25"/>
      <c r="O125" s="23"/>
      <c r="P125" s="23"/>
    </row>
    <row r="126" spans="1:16">
      <c r="A126" s="23"/>
      <c r="B126" s="23"/>
      <c r="C126" s="24"/>
      <c r="D126" s="25"/>
      <c r="E126" s="24"/>
      <c r="F126" s="23"/>
      <c r="G126" s="23"/>
      <c r="H126" s="25"/>
      <c r="I126" s="25"/>
      <c r="J126" s="25"/>
      <c r="K126" s="25"/>
      <c r="L126" s="25"/>
      <c r="M126" s="25"/>
      <c r="N126" s="25"/>
      <c r="O126" s="23"/>
      <c r="P126" s="23"/>
    </row>
    <row r="127" spans="1:16">
      <c r="A127" s="23"/>
      <c r="B127" s="23"/>
      <c r="C127" s="24"/>
      <c r="D127" s="25"/>
      <c r="E127" s="24"/>
      <c r="F127" s="23"/>
      <c r="G127" s="23"/>
      <c r="H127" s="25"/>
      <c r="I127" s="25"/>
      <c r="J127" s="25"/>
      <c r="K127" s="25"/>
      <c r="L127" s="25"/>
      <c r="M127" s="25"/>
      <c r="N127" s="25"/>
      <c r="O127" s="23"/>
      <c r="P127" s="23"/>
    </row>
    <row r="128" spans="1:16">
      <c r="A128" s="23"/>
      <c r="B128" s="23"/>
      <c r="C128" s="24"/>
      <c r="D128" s="25"/>
      <c r="E128" s="24"/>
      <c r="F128" s="23"/>
      <c r="G128" s="23"/>
      <c r="H128" s="25"/>
      <c r="I128" s="25"/>
      <c r="J128" s="25"/>
      <c r="K128" s="25"/>
      <c r="L128" s="25"/>
      <c r="M128" s="25"/>
      <c r="N128" s="25"/>
      <c r="O128" s="23"/>
      <c r="P128" s="23"/>
    </row>
    <row r="129" spans="1:16">
      <c r="A129" s="23"/>
      <c r="B129" s="23"/>
      <c r="C129" s="24"/>
      <c r="D129" s="25"/>
      <c r="E129" s="24"/>
      <c r="F129" s="23"/>
      <c r="G129" s="23"/>
      <c r="H129" s="25"/>
      <c r="I129" s="25"/>
      <c r="J129" s="25"/>
      <c r="K129" s="25"/>
      <c r="L129" s="25"/>
      <c r="M129" s="25"/>
      <c r="N129" s="25"/>
      <c r="O129" s="23"/>
      <c r="P129" s="23"/>
    </row>
    <row r="130" spans="1:16">
      <c r="A130" s="23"/>
      <c r="B130" s="23"/>
      <c r="C130" s="24"/>
      <c r="D130" s="25"/>
      <c r="E130" s="24"/>
      <c r="F130" s="23"/>
      <c r="G130" s="23"/>
      <c r="H130" s="25"/>
      <c r="I130" s="25"/>
      <c r="J130" s="25"/>
      <c r="K130" s="25"/>
      <c r="L130" s="25"/>
      <c r="M130" s="25"/>
      <c r="N130" s="25"/>
      <c r="O130" s="23"/>
      <c r="P130" s="23"/>
    </row>
    <row r="131" spans="1:16">
      <c r="A131" s="23"/>
      <c r="B131" s="23"/>
      <c r="C131" s="24"/>
      <c r="D131" s="25"/>
      <c r="E131" s="24"/>
      <c r="F131" s="23"/>
      <c r="G131" s="23"/>
      <c r="H131" s="25"/>
      <c r="I131" s="25"/>
      <c r="J131" s="25"/>
      <c r="K131" s="25"/>
      <c r="L131" s="25"/>
      <c r="M131" s="25"/>
      <c r="N131" s="25"/>
      <c r="O131" s="23"/>
      <c r="P131" s="23"/>
    </row>
    <row r="132" spans="1:16">
      <c r="A132" s="23"/>
      <c r="B132" s="23"/>
      <c r="C132" s="24"/>
      <c r="D132" s="25"/>
      <c r="E132" s="24"/>
      <c r="F132" s="23"/>
      <c r="G132" s="23"/>
      <c r="H132" s="25"/>
      <c r="I132" s="25"/>
      <c r="J132" s="25"/>
      <c r="K132" s="25"/>
      <c r="L132" s="25"/>
      <c r="M132" s="25"/>
      <c r="N132" s="25"/>
      <c r="O132" s="23"/>
      <c r="P132" s="23"/>
    </row>
    <row r="133" spans="1:16">
      <c r="A133" s="23"/>
      <c r="B133" s="23"/>
      <c r="C133" s="24"/>
      <c r="D133" s="25"/>
      <c r="E133" s="24"/>
      <c r="F133" s="23"/>
      <c r="G133" s="23"/>
      <c r="H133" s="25"/>
      <c r="I133" s="25"/>
      <c r="J133" s="25"/>
      <c r="K133" s="25"/>
      <c r="L133" s="25"/>
      <c r="M133" s="25"/>
      <c r="N133" s="25"/>
      <c r="O133" s="23"/>
      <c r="P133" s="23"/>
    </row>
    <row r="134" spans="1:16">
      <c r="A134" s="23"/>
      <c r="B134" s="23"/>
      <c r="C134" s="24"/>
      <c r="D134" s="25"/>
      <c r="E134" s="24"/>
      <c r="F134" s="23"/>
      <c r="G134" s="23"/>
      <c r="H134" s="25"/>
      <c r="I134" s="25"/>
      <c r="J134" s="25"/>
      <c r="K134" s="25"/>
      <c r="L134" s="25"/>
      <c r="M134" s="25"/>
      <c r="N134" s="25"/>
      <c r="O134" s="23"/>
      <c r="P134" s="23"/>
    </row>
    <row r="135" spans="1:16">
      <c r="A135" s="23"/>
      <c r="B135" s="23"/>
      <c r="C135" s="24"/>
      <c r="D135" s="25"/>
      <c r="E135" s="24"/>
      <c r="F135" s="23"/>
      <c r="G135" s="23"/>
      <c r="H135" s="25"/>
      <c r="I135" s="25"/>
      <c r="J135" s="25"/>
      <c r="K135" s="25"/>
      <c r="L135" s="25"/>
      <c r="M135" s="25"/>
      <c r="N135" s="25"/>
      <c r="O135" s="23"/>
      <c r="P135" s="23"/>
    </row>
    <row r="136" spans="1:16">
      <c r="A136" s="23"/>
      <c r="B136" s="23"/>
      <c r="C136" s="24"/>
      <c r="D136" s="25"/>
      <c r="E136" s="24"/>
      <c r="F136" s="23"/>
      <c r="G136" s="23"/>
      <c r="H136" s="25"/>
      <c r="I136" s="25"/>
      <c r="J136" s="25"/>
      <c r="K136" s="25"/>
      <c r="L136" s="25"/>
      <c r="M136" s="25"/>
      <c r="N136" s="25"/>
      <c r="O136" s="23"/>
      <c r="P136" s="23"/>
    </row>
    <row r="137" spans="1:16">
      <c r="A137" s="23"/>
      <c r="B137" s="23"/>
      <c r="C137" s="24"/>
      <c r="D137" s="25"/>
      <c r="E137" s="24"/>
      <c r="F137" s="23"/>
      <c r="G137" s="23"/>
      <c r="H137" s="25"/>
      <c r="I137" s="25"/>
      <c r="J137" s="25"/>
      <c r="K137" s="25"/>
      <c r="L137" s="25"/>
      <c r="M137" s="25"/>
      <c r="N137" s="25"/>
      <c r="O137" s="23"/>
      <c r="P137" s="23"/>
    </row>
    <row r="138" spans="1:16">
      <c r="A138" s="23"/>
      <c r="B138" s="23"/>
      <c r="C138" s="24"/>
      <c r="D138" s="25"/>
      <c r="E138" s="24"/>
      <c r="F138" s="23"/>
      <c r="G138" s="23"/>
      <c r="H138" s="25"/>
      <c r="I138" s="25"/>
      <c r="J138" s="25"/>
      <c r="K138" s="25"/>
      <c r="L138" s="25"/>
      <c r="M138" s="25"/>
      <c r="N138" s="25"/>
      <c r="O138" s="23"/>
      <c r="P138" s="23"/>
    </row>
    <row r="139" spans="1:16">
      <c r="A139" s="23"/>
      <c r="B139" s="23"/>
      <c r="C139" s="24"/>
      <c r="D139" s="25"/>
      <c r="E139" s="24"/>
      <c r="F139" s="23"/>
      <c r="G139" s="23"/>
      <c r="H139" s="25"/>
      <c r="I139" s="25"/>
      <c r="J139" s="25"/>
      <c r="K139" s="25"/>
      <c r="L139" s="25"/>
      <c r="M139" s="25"/>
      <c r="N139" s="25"/>
      <c r="O139" s="23"/>
      <c r="P139" s="23"/>
    </row>
    <row r="140" spans="1:16">
      <c r="A140" s="23"/>
      <c r="B140" s="23"/>
      <c r="C140" s="24"/>
      <c r="D140" s="25"/>
      <c r="E140" s="24"/>
      <c r="F140" s="23"/>
      <c r="G140" s="23"/>
      <c r="H140" s="25"/>
      <c r="I140" s="25"/>
      <c r="J140" s="25"/>
      <c r="K140" s="25"/>
      <c r="L140" s="25"/>
      <c r="M140" s="25"/>
      <c r="N140" s="25"/>
      <c r="O140" s="23"/>
      <c r="P140" s="23"/>
    </row>
    <row r="141" spans="1:16">
      <c r="A141" s="23"/>
      <c r="B141" s="23"/>
      <c r="C141" s="24"/>
      <c r="D141" s="25"/>
      <c r="E141" s="24"/>
      <c r="F141" s="23"/>
      <c r="G141" s="23"/>
      <c r="H141" s="25"/>
      <c r="I141" s="25"/>
      <c r="J141" s="25"/>
      <c r="K141" s="25"/>
      <c r="L141" s="25"/>
      <c r="M141" s="25"/>
      <c r="N141" s="25"/>
      <c r="O141" s="23"/>
      <c r="P141" s="23"/>
    </row>
    <row r="142" spans="1:16">
      <c r="A142" s="23"/>
      <c r="B142" s="23"/>
      <c r="C142" s="24"/>
      <c r="D142" s="25"/>
      <c r="E142" s="24"/>
      <c r="F142" s="23"/>
      <c r="G142" s="23"/>
      <c r="H142" s="25"/>
      <c r="I142" s="25"/>
      <c r="J142" s="25"/>
      <c r="K142" s="25"/>
      <c r="L142" s="25"/>
      <c r="M142" s="25"/>
      <c r="N142" s="25"/>
      <c r="O142" s="23"/>
      <c r="P142" s="23"/>
    </row>
    <row r="143" spans="1:16">
      <c r="A143" s="23"/>
      <c r="B143" s="23"/>
      <c r="C143" s="24"/>
      <c r="D143" s="25"/>
      <c r="E143" s="24"/>
      <c r="F143" s="23"/>
      <c r="G143" s="23"/>
      <c r="H143" s="25"/>
      <c r="I143" s="25"/>
      <c r="J143" s="25"/>
      <c r="K143" s="25"/>
      <c r="L143" s="25"/>
      <c r="M143" s="25"/>
      <c r="N143" s="25"/>
      <c r="O143" s="23"/>
      <c r="P143" s="23"/>
    </row>
    <row r="144" spans="1:16">
      <c r="A144" s="23"/>
      <c r="B144" s="23"/>
      <c r="C144" s="24"/>
      <c r="D144" s="25"/>
      <c r="E144" s="24"/>
      <c r="F144" s="23"/>
      <c r="G144" s="23"/>
      <c r="H144" s="25"/>
      <c r="I144" s="25"/>
      <c r="J144" s="25"/>
      <c r="K144" s="25"/>
      <c r="L144" s="25"/>
      <c r="M144" s="25"/>
      <c r="N144" s="25"/>
      <c r="O144" s="23"/>
      <c r="P144" s="23"/>
    </row>
    <row r="145" spans="1:16">
      <c r="A145" s="23"/>
      <c r="B145" s="23"/>
      <c r="C145" s="24"/>
      <c r="D145" s="25"/>
      <c r="E145" s="24"/>
      <c r="F145" s="23"/>
      <c r="G145" s="23"/>
      <c r="H145" s="25"/>
      <c r="I145" s="25"/>
      <c r="J145" s="25"/>
      <c r="K145" s="25"/>
      <c r="L145" s="25"/>
      <c r="M145" s="25"/>
      <c r="N145" s="25"/>
      <c r="O145" s="23"/>
      <c r="P145" s="23"/>
    </row>
    <row r="146" spans="1:16">
      <c r="A146" s="23"/>
      <c r="B146" s="23"/>
      <c r="C146" s="24"/>
      <c r="D146" s="25"/>
      <c r="E146" s="24"/>
      <c r="F146" s="23"/>
      <c r="G146" s="23"/>
      <c r="H146" s="25"/>
      <c r="I146" s="25"/>
      <c r="J146" s="25"/>
      <c r="K146" s="25"/>
      <c r="L146" s="25"/>
      <c r="M146" s="25"/>
      <c r="N146" s="25"/>
      <c r="O146" s="23"/>
      <c r="P146" s="23"/>
    </row>
    <row r="147" spans="1:16">
      <c r="A147" s="23"/>
      <c r="B147" s="23"/>
      <c r="C147" s="24"/>
      <c r="D147" s="25"/>
      <c r="E147" s="24"/>
      <c r="F147" s="23"/>
      <c r="G147" s="23"/>
      <c r="H147" s="25"/>
      <c r="I147" s="25"/>
      <c r="J147" s="25"/>
      <c r="K147" s="25"/>
      <c r="L147" s="25"/>
      <c r="M147" s="25"/>
      <c r="N147" s="25"/>
      <c r="O147" s="23"/>
      <c r="P147" s="23"/>
    </row>
    <row r="148" spans="1:16">
      <c r="A148" s="23"/>
      <c r="B148" s="23"/>
      <c r="C148" s="24"/>
      <c r="D148" s="25"/>
      <c r="E148" s="24"/>
      <c r="F148" s="23"/>
      <c r="G148" s="23"/>
      <c r="H148" s="25"/>
      <c r="I148" s="25"/>
      <c r="J148" s="25"/>
      <c r="K148" s="25"/>
      <c r="L148" s="25"/>
      <c r="M148" s="25"/>
      <c r="N148" s="25"/>
      <c r="O148" s="23"/>
      <c r="P148" s="23"/>
    </row>
    <row r="149" spans="1:16">
      <c r="A149" s="23"/>
      <c r="B149" s="23"/>
      <c r="C149" s="24"/>
      <c r="D149" s="25"/>
      <c r="E149" s="24"/>
      <c r="F149" s="23"/>
      <c r="G149" s="23"/>
      <c r="H149" s="25"/>
      <c r="I149" s="25"/>
      <c r="J149" s="25"/>
      <c r="K149" s="25"/>
      <c r="L149" s="25"/>
      <c r="M149" s="25"/>
      <c r="N149" s="25"/>
      <c r="O149" s="23"/>
      <c r="P149" s="23"/>
    </row>
    <row r="150" spans="1:16">
      <c r="A150" s="23"/>
      <c r="B150" s="23"/>
      <c r="C150" s="24"/>
      <c r="D150" s="25"/>
      <c r="E150" s="24"/>
      <c r="F150" s="23"/>
      <c r="G150" s="23"/>
      <c r="H150" s="25"/>
      <c r="I150" s="25"/>
      <c r="J150" s="25"/>
      <c r="K150" s="25"/>
      <c r="L150" s="25"/>
      <c r="M150" s="25"/>
      <c r="N150" s="25"/>
      <c r="O150" s="23"/>
      <c r="P150" s="23"/>
    </row>
    <row r="151" spans="1:16">
      <c r="A151" s="23"/>
      <c r="B151" s="23"/>
      <c r="C151" s="24"/>
      <c r="D151" s="25"/>
      <c r="E151" s="24"/>
      <c r="F151" s="23"/>
      <c r="G151" s="23"/>
      <c r="H151" s="25"/>
      <c r="I151" s="25"/>
      <c r="J151" s="25"/>
      <c r="K151" s="25"/>
      <c r="L151" s="25"/>
      <c r="M151" s="25"/>
      <c r="N151" s="25"/>
      <c r="O151" s="23"/>
      <c r="P151" s="23"/>
    </row>
    <row r="152" spans="1:16">
      <c r="A152" s="23"/>
      <c r="B152" s="23"/>
      <c r="C152" s="24"/>
      <c r="D152" s="25"/>
      <c r="E152" s="24"/>
      <c r="F152" s="23"/>
      <c r="G152" s="23"/>
      <c r="H152" s="25"/>
      <c r="I152" s="25"/>
      <c r="J152" s="25"/>
      <c r="K152" s="25"/>
      <c r="L152" s="25"/>
      <c r="M152" s="25"/>
      <c r="N152" s="25"/>
      <c r="O152" s="23"/>
      <c r="P152" s="23"/>
    </row>
    <row r="153" spans="1:16">
      <c r="A153" s="23"/>
      <c r="B153" s="23"/>
      <c r="C153" s="24"/>
      <c r="D153" s="25"/>
      <c r="E153" s="24"/>
      <c r="F153" s="23"/>
      <c r="G153" s="23"/>
      <c r="H153" s="25"/>
      <c r="I153" s="25"/>
      <c r="J153" s="25"/>
      <c r="K153" s="25"/>
      <c r="L153" s="25"/>
      <c r="M153" s="25"/>
      <c r="N153" s="25"/>
      <c r="O153" s="23"/>
      <c r="P153" s="23"/>
    </row>
    <row r="154" spans="1:16">
      <c r="A154" s="23"/>
      <c r="B154" s="23"/>
      <c r="C154" s="24"/>
      <c r="D154" s="25"/>
      <c r="E154" s="24"/>
      <c r="F154" s="23"/>
      <c r="G154" s="23"/>
      <c r="H154" s="25"/>
      <c r="I154" s="25"/>
      <c r="J154" s="25"/>
      <c r="K154" s="25"/>
      <c r="L154" s="25"/>
      <c r="M154" s="25"/>
      <c r="N154" s="25"/>
      <c r="O154" s="23"/>
      <c r="P154" s="23"/>
    </row>
    <row r="155" spans="1:16">
      <c r="A155" s="23"/>
      <c r="B155" s="23"/>
      <c r="C155" s="24"/>
      <c r="D155" s="25"/>
      <c r="E155" s="24"/>
      <c r="F155" s="23"/>
      <c r="G155" s="23"/>
      <c r="H155" s="25"/>
      <c r="I155" s="25"/>
      <c r="J155" s="25"/>
      <c r="K155" s="25"/>
      <c r="L155" s="25"/>
      <c r="M155" s="25"/>
      <c r="N155" s="25"/>
      <c r="O155" s="23"/>
      <c r="P155" s="23"/>
    </row>
    <row r="156" spans="1:16">
      <c r="A156" s="23"/>
      <c r="B156" s="23"/>
      <c r="C156" s="24"/>
      <c r="D156" s="25"/>
      <c r="E156" s="24"/>
      <c r="F156" s="23"/>
      <c r="G156" s="23"/>
      <c r="H156" s="25"/>
      <c r="I156" s="25"/>
      <c r="J156" s="25"/>
      <c r="K156" s="25"/>
      <c r="L156" s="25"/>
      <c r="M156" s="25"/>
      <c r="N156" s="25"/>
      <c r="O156" s="23"/>
      <c r="P156" s="23"/>
    </row>
    <row r="157" spans="1:16">
      <c r="A157" s="23"/>
      <c r="B157" s="23"/>
      <c r="C157" s="24"/>
      <c r="D157" s="25"/>
      <c r="E157" s="24"/>
      <c r="F157" s="23"/>
      <c r="G157" s="23"/>
      <c r="H157" s="25"/>
      <c r="I157" s="25"/>
      <c r="J157" s="25"/>
      <c r="K157" s="25"/>
      <c r="L157" s="25"/>
      <c r="M157" s="25"/>
      <c r="N157" s="25"/>
      <c r="O157" s="23"/>
      <c r="P157" s="23"/>
    </row>
    <row r="158" spans="1:16">
      <c r="A158" s="23"/>
      <c r="B158" s="23"/>
      <c r="C158" s="24"/>
      <c r="D158" s="25"/>
      <c r="E158" s="24"/>
      <c r="F158" s="23"/>
      <c r="G158" s="23"/>
      <c r="H158" s="25"/>
      <c r="I158" s="25"/>
      <c r="J158" s="25"/>
      <c r="K158" s="25"/>
      <c r="L158" s="25"/>
      <c r="M158" s="25"/>
      <c r="N158" s="25"/>
      <c r="O158" s="23"/>
      <c r="P158" s="23"/>
    </row>
    <row r="159" spans="1:16">
      <c r="A159" s="23"/>
      <c r="B159" s="23"/>
      <c r="C159" s="24"/>
      <c r="D159" s="25"/>
      <c r="E159" s="24"/>
      <c r="F159" s="23"/>
      <c r="G159" s="23"/>
      <c r="H159" s="25"/>
      <c r="I159" s="25"/>
      <c r="J159" s="25"/>
      <c r="K159" s="25"/>
      <c r="L159" s="25"/>
      <c r="M159" s="25"/>
      <c r="N159" s="25"/>
      <c r="O159" s="23"/>
      <c r="P159" s="23"/>
    </row>
    <row r="160" spans="1:16">
      <c r="A160" s="23"/>
      <c r="B160" s="23"/>
      <c r="C160" s="24"/>
      <c r="D160" s="25"/>
      <c r="E160" s="24"/>
      <c r="F160" s="23"/>
      <c r="G160" s="23"/>
      <c r="H160" s="25"/>
      <c r="I160" s="25"/>
      <c r="J160" s="25"/>
      <c r="K160" s="25"/>
      <c r="L160" s="25"/>
      <c r="M160" s="25"/>
      <c r="N160" s="25"/>
      <c r="O160" s="23"/>
      <c r="P160" s="23"/>
    </row>
    <row r="161" spans="1:16">
      <c r="A161" s="23"/>
      <c r="B161" s="23"/>
      <c r="C161" s="24"/>
      <c r="D161" s="25"/>
      <c r="E161" s="24"/>
      <c r="F161" s="23"/>
      <c r="G161" s="23"/>
      <c r="H161" s="25"/>
      <c r="I161" s="25"/>
      <c r="J161" s="25"/>
      <c r="K161" s="25"/>
      <c r="L161" s="25"/>
      <c r="M161" s="25"/>
      <c r="N161" s="25"/>
      <c r="O161" s="23"/>
      <c r="P161" s="23"/>
    </row>
    <row r="162" spans="1:16">
      <c r="A162" s="23"/>
      <c r="B162" s="23"/>
      <c r="C162" s="24"/>
      <c r="D162" s="25"/>
      <c r="E162" s="24"/>
      <c r="F162" s="23"/>
      <c r="G162" s="23"/>
      <c r="H162" s="25"/>
      <c r="I162" s="25"/>
      <c r="J162" s="25"/>
      <c r="K162" s="25"/>
      <c r="L162" s="25"/>
      <c r="M162" s="25"/>
      <c r="N162" s="25"/>
      <c r="O162" s="23"/>
      <c r="P162" s="23"/>
    </row>
    <row r="163" spans="1:16">
      <c r="A163" s="23"/>
      <c r="B163" s="23"/>
      <c r="C163" s="24"/>
      <c r="D163" s="25"/>
      <c r="E163" s="24"/>
      <c r="F163" s="23"/>
      <c r="G163" s="23"/>
      <c r="H163" s="25"/>
      <c r="I163" s="25"/>
      <c r="J163" s="25"/>
      <c r="K163" s="25"/>
      <c r="L163" s="25"/>
      <c r="M163" s="25"/>
      <c r="N163" s="25"/>
      <c r="O163" s="23"/>
      <c r="P163" s="23"/>
    </row>
    <row r="164" spans="1:16">
      <c r="A164" s="23"/>
      <c r="B164" s="23"/>
      <c r="C164" s="24"/>
      <c r="D164" s="25"/>
      <c r="E164" s="24"/>
      <c r="F164" s="23"/>
      <c r="G164" s="23"/>
      <c r="H164" s="25"/>
      <c r="I164" s="25"/>
      <c r="J164" s="25"/>
      <c r="K164" s="25"/>
      <c r="L164" s="25"/>
      <c r="M164" s="25"/>
      <c r="N164" s="25"/>
      <c r="O164" s="23"/>
      <c r="P164" s="23"/>
    </row>
    <row r="165" spans="1:16">
      <c r="A165" s="23"/>
      <c r="B165" s="23"/>
      <c r="C165" s="24"/>
      <c r="D165" s="25"/>
      <c r="E165" s="24"/>
      <c r="F165" s="23"/>
      <c r="G165" s="23"/>
      <c r="H165" s="25"/>
      <c r="I165" s="25"/>
      <c r="J165" s="25"/>
      <c r="K165" s="25"/>
      <c r="L165" s="25"/>
      <c r="M165" s="25"/>
      <c r="N165" s="25"/>
      <c r="O165" s="23"/>
      <c r="P165" s="23"/>
    </row>
    <row r="166" spans="1:16">
      <c r="A166" s="23"/>
      <c r="B166" s="23"/>
      <c r="C166" s="24"/>
      <c r="D166" s="25"/>
      <c r="E166" s="24"/>
      <c r="F166" s="23"/>
      <c r="G166" s="23"/>
      <c r="H166" s="25"/>
      <c r="I166" s="25"/>
      <c r="J166" s="25"/>
      <c r="K166" s="25"/>
      <c r="L166" s="25"/>
      <c r="M166" s="25"/>
      <c r="N166" s="25"/>
      <c r="O166" s="23"/>
      <c r="P166" s="23"/>
    </row>
    <row r="167" spans="1:16">
      <c r="A167" s="23"/>
      <c r="B167" s="23"/>
      <c r="C167" s="24"/>
      <c r="D167" s="25"/>
      <c r="E167" s="24"/>
      <c r="F167" s="23"/>
      <c r="G167" s="23"/>
      <c r="H167" s="25"/>
      <c r="I167" s="25"/>
      <c r="J167" s="25"/>
      <c r="K167" s="25"/>
      <c r="L167" s="25"/>
      <c r="M167" s="25"/>
      <c r="N167" s="25"/>
      <c r="O167" s="23"/>
      <c r="P167" s="23"/>
    </row>
    <row r="168" spans="1:16">
      <c r="A168" s="23"/>
      <c r="B168" s="23"/>
      <c r="C168" s="24"/>
      <c r="D168" s="25"/>
      <c r="E168" s="24"/>
      <c r="F168" s="23"/>
      <c r="G168" s="23"/>
      <c r="H168" s="25"/>
      <c r="I168" s="25"/>
      <c r="J168" s="25"/>
      <c r="K168" s="25"/>
      <c r="L168" s="25"/>
      <c r="M168" s="25"/>
      <c r="N168" s="25"/>
      <c r="O168" s="23"/>
      <c r="P168" s="23"/>
    </row>
    <row r="169" spans="1:16">
      <c r="A169" s="23"/>
      <c r="B169" s="23"/>
      <c r="C169" s="24"/>
      <c r="D169" s="25"/>
      <c r="E169" s="24"/>
      <c r="F169" s="23"/>
      <c r="G169" s="23"/>
      <c r="H169" s="25"/>
      <c r="I169" s="25"/>
      <c r="J169" s="25"/>
      <c r="K169" s="25"/>
      <c r="L169" s="25"/>
      <c r="M169" s="25"/>
      <c r="N169" s="25"/>
      <c r="O169" s="23"/>
      <c r="P169" s="23"/>
    </row>
    <row r="170" spans="1:16">
      <c r="A170" s="23"/>
      <c r="B170" s="23"/>
      <c r="C170" s="24"/>
      <c r="D170" s="25"/>
      <c r="E170" s="24"/>
      <c r="F170" s="23"/>
      <c r="G170" s="23"/>
      <c r="H170" s="25"/>
      <c r="I170" s="25"/>
      <c r="J170" s="25"/>
      <c r="K170" s="25"/>
      <c r="L170" s="25"/>
      <c r="M170" s="25"/>
      <c r="N170" s="25"/>
      <c r="O170" s="23"/>
      <c r="P170" s="23"/>
    </row>
    <row r="171" spans="1:16">
      <c r="A171" s="23"/>
      <c r="B171" s="23"/>
      <c r="C171" s="24"/>
      <c r="D171" s="25"/>
      <c r="E171" s="24"/>
      <c r="F171" s="23"/>
      <c r="G171" s="23"/>
      <c r="H171" s="25"/>
      <c r="I171" s="25"/>
      <c r="J171" s="25"/>
      <c r="K171" s="25"/>
      <c r="L171" s="25"/>
      <c r="M171" s="25"/>
      <c r="N171" s="25"/>
      <c r="O171" s="23"/>
      <c r="P171" s="23"/>
    </row>
    <row r="172" spans="1:16">
      <c r="A172" s="23"/>
      <c r="B172" s="23"/>
      <c r="C172" s="24"/>
      <c r="D172" s="25"/>
      <c r="E172" s="24"/>
      <c r="F172" s="23"/>
      <c r="G172" s="23"/>
      <c r="H172" s="25"/>
      <c r="I172" s="25"/>
      <c r="J172" s="25"/>
      <c r="K172" s="25"/>
      <c r="L172" s="25"/>
      <c r="M172" s="25"/>
      <c r="N172" s="25"/>
      <c r="O172" s="23"/>
      <c r="P172" s="23"/>
    </row>
    <row r="173" spans="1:16">
      <c r="A173" s="23"/>
      <c r="B173" s="23"/>
      <c r="C173" s="24"/>
      <c r="D173" s="25"/>
      <c r="E173" s="24"/>
      <c r="F173" s="23"/>
      <c r="G173" s="23"/>
      <c r="H173" s="25"/>
      <c r="I173" s="25"/>
      <c r="J173" s="25"/>
      <c r="K173" s="25"/>
      <c r="L173" s="25"/>
      <c r="M173" s="25"/>
      <c r="N173" s="25"/>
      <c r="O173" s="23"/>
      <c r="P173" s="23"/>
    </row>
    <row r="174" spans="1:16">
      <c r="A174" s="23"/>
      <c r="B174" s="23"/>
      <c r="C174" s="24"/>
      <c r="D174" s="25"/>
      <c r="E174" s="24"/>
      <c r="F174" s="23"/>
      <c r="G174" s="23"/>
      <c r="H174" s="25"/>
      <c r="I174" s="25"/>
      <c r="J174" s="25"/>
      <c r="K174" s="25"/>
      <c r="L174" s="25"/>
      <c r="M174" s="25"/>
      <c r="N174" s="25"/>
      <c r="O174" s="23"/>
      <c r="P174" s="23"/>
    </row>
    <row r="175" spans="1:16">
      <c r="A175" s="23"/>
      <c r="B175" s="23"/>
      <c r="C175" s="24"/>
      <c r="D175" s="25"/>
      <c r="E175" s="24"/>
      <c r="F175" s="23"/>
      <c r="G175" s="23"/>
      <c r="H175" s="25"/>
      <c r="I175" s="25"/>
      <c r="J175" s="25"/>
      <c r="K175" s="25"/>
      <c r="L175" s="25"/>
      <c r="M175" s="25"/>
      <c r="N175" s="25"/>
      <c r="O175" s="23"/>
      <c r="P175" s="23"/>
    </row>
    <row r="176" spans="1:16">
      <c r="A176" s="23"/>
      <c r="B176" s="23"/>
      <c r="C176" s="24"/>
      <c r="D176" s="25"/>
      <c r="E176" s="24"/>
      <c r="F176" s="23"/>
      <c r="G176" s="23"/>
      <c r="H176" s="25"/>
      <c r="I176" s="25"/>
      <c r="J176" s="25"/>
      <c r="K176" s="25"/>
      <c r="L176" s="25"/>
      <c r="M176" s="25"/>
      <c r="N176" s="25"/>
      <c r="O176" s="23"/>
      <c r="P176" s="23"/>
    </row>
    <row r="177" spans="1:16">
      <c r="A177" s="23"/>
      <c r="B177" s="23"/>
      <c r="C177" s="24"/>
      <c r="D177" s="25"/>
      <c r="E177" s="24"/>
      <c r="F177" s="23"/>
      <c r="G177" s="23"/>
      <c r="H177" s="25"/>
      <c r="I177" s="25"/>
      <c r="J177" s="25"/>
      <c r="K177" s="25"/>
      <c r="L177" s="25"/>
      <c r="M177" s="25"/>
      <c r="N177" s="25"/>
      <c r="O177" s="23"/>
      <c r="P177" s="23"/>
    </row>
    <row r="178" spans="1:16">
      <c r="A178" s="23"/>
      <c r="B178" s="23"/>
      <c r="C178" s="24"/>
      <c r="D178" s="25"/>
      <c r="E178" s="24"/>
      <c r="F178" s="23"/>
      <c r="G178" s="23"/>
      <c r="H178" s="25"/>
      <c r="I178" s="25"/>
      <c r="J178" s="25"/>
      <c r="K178" s="25"/>
      <c r="L178" s="25"/>
      <c r="M178" s="25"/>
      <c r="N178" s="25"/>
      <c r="O178" s="23"/>
      <c r="P178" s="23"/>
    </row>
    <row r="179" spans="1:16">
      <c r="A179" s="23"/>
      <c r="B179" s="23"/>
      <c r="C179" s="24"/>
      <c r="D179" s="25"/>
      <c r="E179" s="24"/>
      <c r="F179" s="23"/>
      <c r="G179" s="23"/>
      <c r="H179" s="25"/>
      <c r="I179" s="25"/>
      <c r="J179" s="25"/>
      <c r="K179" s="25"/>
      <c r="L179" s="25"/>
      <c r="M179" s="25"/>
      <c r="N179" s="25"/>
      <c r="O179" s="23"/>
      <c r="P179" s="23"/>
    </row>
    <row r="180" spans="1:16">
      <c r="A180" s="23"/>
      <c r="B180" s="23"/>
      <c r="C180" s="24"/>
      <c r="D180" s="25"/>
      <c r="E180" s="24"/>
      <c r="F180" s="23"/>
      <c r="G180" s="23"/>
      <c r="H180" s="25"/>
      <c r="I180" s="25"/>
      <c r="J180" s="25"/>
      <c r="K180" s="25"/>
      <c r="L180" s="25"/>
      <c r="M180" s="25"/>
      <c r="N180" s="25"/>
      <c r="O180" s="23"/>
      <c r="P180" s="23"/>
    </row>
    <row r="181" spans="1:16">
      <c r="A181" s="23"/>
      <c r="B181" s="23"/>
      <c r="C181" s="24"/>
      <c r="D181" s="25"/>
      <c r="E181" s="24"/>
      <c r="F181" s="23"/>
      <c r="G181" s="23"/>
      <c r="H181" s="25"/>
      <c r="I181" s="25"/>
      <c r="J181" s="25"/>
      <c r="K181" s="25"/>
      <c r="L181" s="25"/>
      <c r="M181" s="25"/>
      <c r="N181" s="25"/>
      <c r="O181" s="23"/>
      <c r="P181" s="23"/>
    </row>
    <row r="182" spans="1:16">
      <c r="A182" s="23"/>
      <c r="B182" s="23"/>
      <c r="C182" s="24"/>
      <c r="D182" s="25"/>
      <c r="E182" s="24"/>
      <c r="F182" s="23"/>
      <c r="G182" s="23"/>
      <c r="H182" s="25"/>
      <c r="I182" s="25"/>
      <c r="J182" s="25"/>
      <c r="K182" s="25"/>
      <c r="L182" s="25"/>
      <c r="M182" s="25"/>
      <c r="N182" s="25"/>
      <c r="O182" s="23"/>
      <c r="P182" s="23"/>
    </row>
    <row r="183" spans="1:16">
      <c r="A183" s="23"/>
      <c r="B183" s="23"/>
      <c r="C183" s="24"/>
      <c r="D183" s="25"/>
      <c r="E183" s="24"/>
      <c r="F183" s="23"/>
      <c r="G183" s="23"/>
      <c r="H183" s="25"/>
      <c r="I183" s="25"/>
      <c r="J183" s="25"/>
      <c r="K183" s="25"/>
      <c r="L183" s="25"/>
      <c r="M183" s="25"/>
      <c r="N183" s="25"/>
      <c r="O183" s="23"/>
      <c r="P183" s="23"/>
    </row>
    <row r="184" spans="1:16">
      <c r="A184" s="23"/>
      <c r="B184" s="23"/>
      <c r="C184" s="24"/>
      <c r="D184" s="25"/>
      <c r="E184" s="24"/>
      <c r="F184" s="23"/>
      <c r="G184" s="23"/>
      <c r="H184" s="25"/>
      <c r="I184" s="25"/>
      <c r="J184" s="25"/>
      <c r="K184" s="25"/>
      <c r="L184" s="25"/>
      <c r="M184" s="25"/>
      <c r="N184" s="25"/>
      <c r="O184" s="23"/>
      <c r="P184" s="23"/>
    </row>
    <row r="185" spans="1:16">
      <c r="A185" s="23"/>
      <c r="B185" s="23"/>
      <c r="C185" s="24"/>
      <c r="D185" s="25"/>
      <c r="E185" s="24"/>
      <c r="F185" s="23"/>
      <c r="G185" s="23"/>
      <c r="H185" s="25"/>
      <c r="I185" s="25"/>
      <c r="J185" s="25"/>
      <c r="K185" s="25"/>
      <c r="L185" s="25"/>
      <c r="M185" s="25"/>
      <c r="N185" s="25"/>
      <c r="O185" s="23"/>
      <c r="P185" s="23"/>
    </row>
    <row r="186" spans="1:16">
      <c r="A186" s="23"/>
      <c r="B186" s="23"/>
      <c r="C186" s="24"/>
      <c r="D186" s="25"/>
      <c r="E186" s="24"/>
      <c r="F186" s="23"/>
      <c r="G186" s="23"/>
      <c r="H186" s="25"/>
      <c r="I186" s="25"/>
      <c r="J186" s="25"/>
      <c r="K186" s="25"/>
      <c r="L186" s="25"/>
      <c r="M186" s="25"/>
      <c r="N186" s="25"/>
      <c r="O186" s="23"/>
      <c r="P186" s="23"/>
    </row>
    <row r="187" spans="1:16">
      <c r="A187" s="23"/>
      <c r="B187" s="23"/>
      <c r="C187" s="24"/>
      <c r="D187" s="25"/>
      <c r="E187" s="24"/>
      <c r="F187" s="23"/>
      <c r="G187" s="23"/>
      <c r="H187" s="25"/>
      <c r="I187" s="25"/>
      <c r="J187" s="25"/>
      <c r="K187" s="25"/>
      <c r="L187" s="25"/>
      <c r="M187" s="25"/>
      <c r="N187" s="25"/>
      <c r="O187" s="23"/>
      <c r="P187" s="23"/>
    </row>
    <row r="188" spans="1:16">
      <c r="A188" s="23"/>
      <c r="B188" s="23"/>
      <c r="C188" s="24"/>
      <c r="D188" s="25"/>
      <c r="E188" s="24"/>
      <c r="F188" s="23"/>
      <c r="G188" s="23"/>
      <c r="H188" s="25"/>
      <c r="I188" s="25"/>
      <c r="J188" s="25"/>
      <c r="K188" s="25"/>
      <c r="L188" s="25"/>
      <c r="M188" s="25"/>
      <c r="N188" s="25"/>
      <c r="O188" s="23"/>
      <c r="P188" s="23"/>
    </row>
    <row r="189" spans="1:16">
      <c r="A189" s="23"/>
      <c r="B189" s="23"/>
      <c r="C189" s="24"/>
      <c r="D189" s="25"/>
      <c r="E189" s="24"/>
      <c r="F189" s="23"/>
      <c r="G189" s="23"/>
      <c r="H189" s="25"/>
      <c r="I189" s="25"/>
      <c r="J189" s="25"/>
      <c r="K189" s="25"/>
      <c r="L189" s="25"/>
      <c r="M189" s="25"/>
      <c r="N189" s="25"/>
      <c r="O189" s="23"/>
      <c r="P189" s="23"/>
    </row>
    <row r="190" spans="1:16">
      <c r="A190" s="23"/>
      <c r="B190" s="23"/>
      <c r="C190" s="24"/>
      <c r="D190" s="25"/>
      <c r="E190" s="24"/>
      <c r="F190" s="23"/>
      <c r="G190" s="23"/>
      <c r="H190" s="25"/>
      <c r="I190" s="25"/>
      <c r="J190" s="25"/>
      <c r="K190" s="25"/>
      <c r="L190" s="25"/>
      <c r="M190" s="25"/>
      <c r="N190" s="25"/>
      <c r="O190" s="23"/>
      <c r="P190" s="23"/>
    </row>
  </sheetData>
  <sheetProtection algorithmName="SHA-512" hashValue="vuNSL9D4EhT+dCfxFmyG4pvMCMMt9UJ5oMhChIlDevVgcxvfA9CIxjWx+W5azlDNrUyKYyWp8ImcEphU2LRkVg==" saltValue="w1Ui7nGgx6EFTOB/EOlsMw==" spinCount="100000" sheet="1" objects="1" scenarios="1" selectLockedCells="1"/>
  <mergeCells count="21">
    <mergeCell ref="F1:G1"/>
    <mergeCell ref="B9:B10"/>
    <mergeCell ref="C9:C10"/>
    <mergeCell ref="D9:D10"/>
    <mergeCell ref="E9:E10"/>
    <mergeCell ref="N9:N10"/>
    <mergeCell ref="L9:L10"/>
    <mergeCell ref="M9:M10"/>
    <mergeCell ref="G9:K9"/>
    <mergeCell ref="F9:F10"/>
    <mergeCell ref="I5:I7"/>
    <mergeCell ref="C2:D2"/>
    <mergeCell ref="C3:D3"/>
    <mergeCell ref="C4:D4"/>
    <mergeCell ref="C5:D5"/>
    <mergeCell ref="F2:G2"/>
    <mergeCell ref="F3:G3"/>
    <mergeCell ref="C6:D6"/>
    <mergeCell ref="C7:D7"/>
    <mergeCell ref="F5:G7"/>
    <mergeCell ref="I2:K2"/>
  </mergeCells>
  <phoneticPr fontId="4"/>
  <conditionalFormatting sqref="C4">
    <cfRule type="containsBlanks" dxfId="2764" priority="11">
      <formula>LEN(TRIM(C4))=0</formula>
    </cfRule>
    <cfRule type="expression" dxfId="2763" priority="25">
      <formula>LEN($C$4)&lt;&gt;13</formula>
    </cfRule>
  </conditionalFormatting>
  <conditionalFormatting sqref="C6:C8">
    <cfRule type="containsBlanks" dxfId="2762" priority="1">
      <formula>LEN(TRIM(C6))=0</formula>
    </cfRule>
  </conditionalFormatting>
  <conditionalFormatting sqref="C11:F110">
    <cfRule type="expression" dxfId="2761" priority="16">
      <formula>AND($B11&lt;&gt;"",C11="")</formula>
    </cfRule>
  </conditionalFormatting>
  <conditionalFormatting sqref="D8">
    <cfRule type="containsBlanks" dxfId="2760" priority="9">
      <formula>LEN(TRIM(D8))=0</formula>
    </cfRule>
  </conditionalFormatting>
  <conditionalFormatting sqref="G11:H110">
    <cfRule type="expression" dxfId="2759" priority="20">
      <formula>OR($I11="〇",$J11="〇",$K11="〇")</formula>
    </cfRule>
  </conditionalFormatting>
  <conditionalFormatting sqref="H5:H7">
    <cfRule type="containsBlanks" dxfId="2758" priority="34">
      <formula>LEN(TRIM(H5))=0</formula>
    </cfRule>
  </conditionalFormatting>
  <conditionalFormatting sqref="I2:K2">
    <cfRule type="expression" dxfId="2757" priority="2">
      <formula>$H$2="適"</formula>
    </cfRule>
    <cfRule type="expression" dxfId="2756" priority="3">
      <formula>$H$2="否"</formula>
    </cfRule>
  </conditionalFormatting>
  <conditionalFormatting sqref="L11:L110">
    <cfRule type="expression" dxfId="2755" priority="31">
      <formula>AND(OR($G11&lt;&gt;"",$H11&lt;&gt;"",$I11&lt;&gt;"",$J11&lt;&gt;"",$K11&lt;&gt;""),$L11="")</formula>
    </cfRule>
  </conditionalFormatting>
  <dataValidations count="5">
    <dataValidation type="list" allowBlank="1" showInputMessage="1" showErrorMessage="1" sqref="H3" xr:uid="{00000000-0002-0000-0200-000000000000}">
      <formula1>"適,否"</formula1>
    </dataValidation>
    <dataValidation type="textLength" operator="equal" allowBlank="1" showInputMessage="1" showErrorMessage="1" error="13桁で入力してください。_x000a__x000a_" sqref="C4:D4" xr:uid="{00000000-0002-0000-0200-000001000000}">
      <formula1>13</formula1>
    </dataValidation>
    <dataValidation allowBlank="1" showInputMessage="1" showErrorMessage="1" prompt="こちらに連絡先（電話番号）を記載します。" sqref="D8" xr:uid="{00000000-0002-0000-0200-000003000000}"/>
    <dataValidation allowBlank="1" showInputMessage="1" showErrorMessage="1" prompt="こちらに施設担当者名を入力します。" sqref="C8" xr:uid="{00000000-0002-0000-0200-000004000000}"/>
    <dataValidation allowBlank="1" showInputMessage="1" sqref="C2:D3 C5:D5" xr:uid="{00000000-0002-0000-0200-000009000000}"/>
  </dataValidations>
  <pageMargins left="0.23622047244094491" right="0.23622047244094491" top="0.74803149606299213" bottom="0.74803149606299213" header="0.31496062992125984" footer="0.31496062992125984"/>
  <pageSetup paperSize="9" scale="8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AA5ADA48-F370-4D7E-B8B1-E77287AD622E}">
          <x14:formula1>
            <xm:f>IF($H$2="適",マスタ!$K$3:$K$5,マスタ!$K$6)</xm:f>
          </x14:formula1>
          <xm:sqref>I2:K2</xm:sqref>
        </x14:dataValidation>
        <x14:dataValidation type="list" allowBlank="1" showInputMessage="1" xr:uid="{00000000-0002-0000-0200-000005000000}">
          <x14:formula1>
            <xm:f>マスタ!$C$3:$C$8</xm:f>
          </x14:formula1>
          <xm:sqref>C6</xm:sqref>
        </x14:dataValidation>
        <x14:dataValidation type="list" allowBlank="1" showInputMessage="1" showErrorMessage="1" xr:uid="{00000000-0002-0000-0200-000006000000}">
          <x14:formula1>
            <xm:f>マスタ!$D$3:$D$16</xm:f>
          </x14:formula1>
          <xm:sqref>H11:H110 C11:C110</xm:sqref>
        </x14:dataValidation>
        <x14:dataValidation type="list" allowBlank="1" showInputMessage="1" showErrorMessage="1" xr:uid="{00000000-0002-0000-0200-000007000000}">
          <x14:formula1>
            <xm:f>マスタ!$B$3:$B$4</xm:f>
          </x14:formula1>
          <xm:sqref>I11:K110 M11:M110</xm:sqref>
        </x14:dataValidation>
        <x14:dataValidation type="list" allowBlank="1" showInputMessage="1" showErrorMessage="1" xr:uid="{00000000-0002-0000-0200-000008000000}">
          <x14:formula1>
            <xm:f>マスタ!$E$3:$E$8</xm:f>
          </x14:formula1>
          <xm:sqref>N11:N110</xm:sqref>
        </x14:dataValidation>
        <x14:dataValidation type="date" allowBlank="1" showInputMessage="1" showErrorMessage="1" xr:uid="{00000000-0002-0000-0200-00000A000000}">
          <x14:formula1>
            <xm:f>マスタ!$F$4</xm:f>
          </x14:formula1>
          <x14:formula2>
            <xm:f>マスタ!$F$6</xm:f>
          </x14:formula2>
          <xm:sqref>L11:L110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662A-26BD-4CEB-882C-C76DAF0C2A7B}">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434" priority="38">
      <formula>AND($I31&lt;&gt;"",$I33="")</formula>
    </cfRule>
  </conditionalFormatting>
  <conditionalFormatting sqref="I73">
    <cfRule type="expression" dxfId="1433" priority="15">
      <formula>AND($I71&lt;&gt;"",$I73="")</formula>
    </cfRule>
  </conditionalFormatting>
  <conditionalFormatting sqref="I78">
    <cfRule type="expression" dxfId="1432" priority="33">
      <formula>AND($I76&lt;&gt;"",$I78="")</formula>
    </cfRule>
  </conditionalFormatting>
  <conditionalFormatting sqref="I83">
    <cfRule type="expression" dxfId="1431" priority="18">
      <formula>AND($I81&lt;&gt;"",$I83="")</formula>
    </cfRule>
  </conditionalFormatting>
  <conditionalFormatting sqref="I88">
    <cfRule type="expression" dxfId="1430" priority="21">
      <formula>AND($I86&lt;&gt;"",$I88="")</formula>
    </cfRule>
  </conditionalFormatting>
  <conditionalFormatting sqref="I93">
    <cfRule type="expression" dxfId="1429" priority="24">
      <formula>AND($I91&lt;&gt;"",$I93="")</formula>
    </cfRule>
  </conditionalFormatting>
  <conditionalFormatting sqref="I98">
    <cfRule type="expression" dxfId="1428" priority="27">
      <formula>AND($I96&lt;&gt;"",$I98="")</formula>
    </cfRule>
  </conditionalFormatting>
  <conditionalFormatting sqref="I103">
    <cfRule type="expression" dxfId="1427" priority="30">
      <formula>AND($I101&lt;&gt;"",$I103="")</formula>
    </cfRule>
  </conditionalFormatting>
  <conditionalFormatting sqref="V33 V38 V43 V48 V53 V58 V63">
    <cfRule type="expression" dxfId="1426" priority="43">
      <formula>IF(AND($I36&lt;&gt;"",$AI38&lt;&gt;"",$V33&lt;=$AI38),TRUE,FALSE)</formula>
    </cfRule>
    <cfRule type="expression" dxfId="1425" priority="42">
      <formula>AND($I31&lt;&gt;"",$V33="")</formula>
    </cfRule>
  </conditionalFormatting>
  <conditionalFormatting sqref="V68">
    <cfRule type="expression" dxfId="1424" priority="45">
      <formula>IF(AND(#REF!&lt;&gt;"",#REF!&lt;&gt;"",$V68&lt;=#REF!),TRUE,FALSE)</formula>
    </cfRule>
    <cfRule type="expression" dxfId="1423" priority="44">
      <formula>AND($I66&lt;&gt;"",$V68="")</formula>
    </cfRule>
  </conditionalFormatting>
  <conditionalFormatting sqref="V73 V78 V83">
    <cfRule type="expression" dxfId="1422" priority="47">
      <formula>IF(AND(#REF!&lt;&gt;"",#REF!&lt;&gt;"",$V73&lt;=#REF!),TRUE,FALSE)</formula>
    </cfRule>
    <cfRule type="expression" dxfId="1421" priority="46">
      <formula>AND($I71&lt;&gt;"",$V73="")</formula>
    </cfRule>
  </conditionalFormatting>
  <conditionalFormatting sqref="V88">
    <cfRule type="expression" dxfId="1420" priority="55">
      <formula>IF(AND(#REF!&lt;&gt;"",#REF!&lt;&gt;"",$V88&lt;=#REF!),TRUE,FALSE)</formula>
    </cfRule>
    <cfRule type="expression" dxfId="1419" priority="54">
      <formula>AND($I86&lt;&gt;"",$V88="")</formula>
    </cfRule>
  </conditionalFormatting>
  <conditionalFormatting sqref="V93">
    <cfRule type="expression" dxfId="1418" priority="52">
      <formula>AND($I91&lt;&gt;"",$V93="")</formula>
    </cfRule>
    <cfRule type="expression" dxfId="1417" priority="53">
      <formula>IF(AND(#REF!&lt;&gt;"",#REF!&lt;&gt;"",$V93&lt;=#REF!),TRUE,FALSE)</formula>
    </cfRule>
  </conditionalFormatting>
  <conditionalFormatting sqref="V98">
    <cfRule type="expression" dxfId="1416" priority="50">
      <formula>AND($I96&lt;&gt;"",$V98="")</formula>
    </cfRule>
    <cfRule type="expression" dxfId="1415" priority="51">
      <formula>IF(AND(#REF!&lt;&gt;"",#REF!&lt;&gt;"",$V98&lt;=#REF!),TRUE,FALSE)</formula>
    </cfRule>
  </conditionalFormatting>
  <conditionalFormatting sqref="V103">
    <cfRule type="expression" dxfId="1414" priority="48">
      <formula>AND($I101&lt;&gt;"",$V103="")</formula>
    </cfRule>
    <cfRule type="expression" dxfId="1413" priority="49">
      <formula>IF(AND(#REF!&lt;&gt;"",#REF!&lt;&gt;"",$V103&lt;=#REF!),TRUE,FALSE)</formula>
    </cfRule>
  </conditionalFormatting>
  <conditionalFormatting sqref="AI33">
    <cfRule type="expression" dxfId="1412" priority="36">
      <formula>AND($I$31&lt;&gt;"",$AI$33="")</formula>
    </cfRule>
  </conditionalFormatting>
  <conditionalFormatting sqref="AI38 AI43 AI48 AI53 AI58 AI63 AI68">
    <cfRule type="expression" dxfId="1411" priority="41">
      <formula>IF(AND($I36&lt;&gt;"",AI38&lt;&gt;"",$V33&lt;=$AI38),TRUE,FALSE)</formula>
    </cfRule>
    <cfRule type="expression" dxfId="1410" priority="40">
      <formula>AND($I36&lt;&gt;"",$AI38="")</formula>
    </cfRule>
  </conditionalFormatting>
  <conditionalFormatting sqref="AI73">
    <cfRule type="expression" dxfId="1409" priority="16">
      <formula>AND($I71&lt;&gt;"",$AI73="")</formula>
    </cfRule>
    <cfRule type="expression" dxfId="1408" priority="17">
      <formula>IF(AND($I71&lt;&gt;"",AI73&lt;&gt;"",$V63&lt;=$AI73),TRUE,FALSE)</formula>
    </cfRule>
  </conditionalFormatting>
  <conditionalFormatting sqref="AI78">
    <cfRule type="expression" dxfId="1407" priority="35">
      <formula>IF(AND($I76&lt;&gt;"",AI78&lt;&gt;"",$V68&lt;=$AI78),TRUE,FALSE)</formula>
    </cfRule>
    <cfRule type="expression" dxfId="1406" priority="34">
      <formula>AND($I76&lt;&gt;"",$AI78="")</formula>
    </cfRule>
  </conditionalFormatting>
  <conditionalFormatting sqref="AI83">
    <cfRule type="expression" dxfId="1405" priority="19">
      <formula>AND($I81&lt;&gt;"",$AI83="")</formula>
    </cfRule>
    <cfRule type="expression" dxfId="1404" priority="20">
      <formula>IF(AND($I81&lt;&gt;"",AI83&lt;&gt;"",$V78&lt;=$AI83),TRUE,FALSE)</formula>
    </cfRule>
  </conditionalFormatting>
  <conditionalFormatting sqref="AI88">
    <cfRule type="expression" dxfId="1403" priority="22">
      <formula>AND($I86&lt;&gt;"",$AI88="")</formula>
    </cfRule>
    <cfRule type="expression" dxfId="1402" priority="23">
      <formula>IF(AND($I86&lt;&gt;"",AI88&lt;&gt;"",$V78&lt;=$AI88),TRUE,FALSE)</formula>
    </cfRule>
  </conditionalFormatting>
  <conditionalFormatting sqref="AI93">
    <cfRule type="expression" dxfId="1401" priority="26">
      <formula>IF(AND($I91&lt;&gt;"",AI93&lt;&gt;"",$V78&lt;=$AI93),TRUE,FALSE)</formula>
    </cfRule>
    <cfRule type="expression" dxfId="1400" priority="25">
      <formula>AND($I91&lt;&gt;"",$AI93="")</formula>
    </cfRule>
  </conditionalFormatting>
  <conditionalFormatting sqref="AI98">
    <cfRule type="expression" dxfId="1399" priority="28">
      <formula>AND($I96&lt;&gt;"",$AI98="")</formula>
    </cfRule>
    <cfRule type="expression" dxfId="1398" priority="29">
      <formula>IF(AND($I96&lt;&gt;"",AI98&lt;&gt;"",$V78&lt;=$AI98),TRUE,FALSE)</formula>
    </cfRule>
  </conditionalFormatting>
  <conditionalFormatting sqref="AI103">
    <cfRule type="expression" dxfId="1397" priority="31">
      <formula>AND($I101&lt;&gt;"",$AI103="")</formula>
    </cfRule>
    <cfRule type="expression" dxfId="1396" priority="32">
      <formula>IF(AND($I101&lt;&gt;"",AI103&lt;&gt;"",$V78&lt;=$AI103),TRUE,FALSE)</formula>
    </cfRule>
  </conditionalFormatting>
  <conditionalFormatting sqref="AT31">
    <cfRule type="expression" dxfId="1394" priority="37">
      <formula>AND($I31&lt;&gt;"",$AT31="")</formula>
    </cfRule>
  </conditionalFormatting>
  <conditionalFormatting sqref="AT36">
    <cfRule type="expression" dxfId="1393" priority="14">
      <formula>AND($I36&lt;&gt;"",$AT36="")</formula>
    </cfRule>
  </conditionalFormatting>
  <conditionalFormatting sqref="AT41">
    <cfRule type="expression" dxfId="1392" priority="13">
      <formula>AND($I41&lt;&gt;"",$AT41="")</formula>
    </cfRule>
  </conditionalFormatting>
  <conditionalFormatting sqref="AT46">
    <cfRule type="expression" dxfId="1391" priority="12">
      <formula>AND($I46&lt;&gt;"",$AT46="")</formula>
    </cfRule>
  </conditionalFormatting>
  <conditionalFormatting sqref="AT51">
    <cfRule type="expression" dxfId="1390" priority="11">
      <formula>AND($I51&lt;&gt;"",$AT51="")</formula>
    </cfRule>
  </conditionalFormatting>
  <conditionalFormatting sqref="AT56">
    <cfRule type="expression" dxfId="1389" priority="10">
      <formula>AND($I56&lt;&gt;"",$AT56="")</formula>
    </cfRule>
  </conditionalFormatting>
  <conditionalFormatting sqref="AT61">
    <cfRule type="expression" dxfId="1388" priority="9">
      <formula>AND($I61&lt;&gt;"",$AT61="")</formula>
    </cfRule>
  </conditionalFormatting>
  <conditionalFormatting sqref="AT66">
    <cfRule type="expression" dxfId="1387" priority="8">
      <formula>AND($I66&lt;&gt;"",$AT66="")</formula>
    </cfRule>
  </conditionalFormatting>
  <conditionalFormatting sqref="AT71">
    <cfRule type="expression" dxfId="1386" priority="7">
      <formula>AND($I71&lt;&gt;"",$AT71="")</formula>
    </cfRule>
  </conditionalFormatting>
  <conditionalFormatting sqref="AT76">
    <cfRule type="expression" dxfId="1385" priority="6">
      <formula>AND($I76&lt;&gt;"",$AT76="")</formula>
    </cfRule>
  </conditionalFormatting>
  <conditionalFormatting sqref="AT81">
    <cfRule type="expression" dxfId="1384" priority="5">
      <formula>AND($I81&lt;&gt;"",$AT81="")</formula>
    </cfRule>
  </conditionalFormatting>
  <conditionalFormatting sqref="AT86">
    <cfRule type="expression" dxfId="1383" priority="4">
      <formula>AND($I86&lt;&gt;"",$AT86="")</formula>
    </cfRule>
  </conditionalFormatting>
  <conditionalFormatting sqref="AT91">
    <cfRule type="expression" dxfId="1382" priority="3">
      <formula>AND($I91&lt;&gt;"",$AT91="")</formula>
    </cfRule>
  </conditionalFormatting>
  <conditionalFormatting sqref="AT96">
    <cfRule type="expression" dxfId="1381" priority="2">
      <formula>AND($I96&lt;&gt;"",$AT96="")</formula>
    </cfRule>
  </conditionalFormatting>
  <conditionalFormatting sqref="AT101">
    <cfRule type="expression" dxfId="1380" priority="1">
      <formula>AND($I101&lt;&gt;"",$AT101="")</formula>
    </cfRule>
  </conditionalFormatting>
  <dataValidations count="5">
    <dataValidation type="list" allowBlank="1" showInputMessage="1" showErrorMessage="1" sqref="AK8:AO8" xr:uid="{63B7458B-E4B8-4DDA-A933-E85C448A6222}">
      <formula1>"平成,昭和"</formula1>
    </dataValidation>
    <dataValidation type="list" allowBlank="1" showInputMessage="1" showErrorMessage="1" sqref="BU8 I33:O34 I38:O39 I43:O44 I48:O49 I53:O54 I58:O59 I63:O64 I83:O84 I103:O104 I98:O99 I93:O94 I88:O89 I78:O79 I68:O69 I73:O74" xr:uid="{5F371D13-EF8B-4256-8995-BF61879CB74B}">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EA3E9D9-4A63-45A6-8DE2-B4B728E2C652}">
      <formula1>"男,女"</formula1>
    </dataValidation>
    <dataValidation type="list" allowBlank="1" showInputMessage="1" showErrorMessage="1" sqref="S13:U13 S15:U15 S17:U17 S19:U19 AY13:BA13 AY15:BA15 AY17:BA17 AY19:BA19" xr:uid="{EE359D85-633C-4003-823B-5BB5286662F5}">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3B653897-7B6D-4AC6-BEFE-98DF22AA0E32}">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479CD133-5B7B-45CB-AE32-D780AD3F08BC}">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37B55-6851-4272-B2A2-547C1161F151}">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379" priority="38">
      <formula>AND($I31&lt;&gt;"",$I33="")</formula>
    </cfRule>
  </conditionalFormatting>
  <conditionalFormatting sqref="I73">
    <cfRule type="expression" dxfId="1378" priority="15">
      <formula>AND($I71&lt;&gt;"",$I73="")</formula>
    </cfRule>
  </conditionalFormatting>
  <conditionalFormatting sqref="I78">
    <cfRule type="expression" dxfId="1377" priority="33">
      <formula>AND($I76&lt;&gt;"",$I78="")</formula>
    </cfRule>
  </conditionalFormatting>
  <conditionalFormatting sqref="I83">
    <cfRule type="expression" dxfId="1376" priority="18">
      <formula>AND($I81&lt;&gt;"",$I83="")</formula>
    </cfRule>
  </conditionalFormatting>
  <conditionalFormatting sqref="I88">
    <cfRule type="expression" dxfId="1375" priority="21">
      <formula>AND($I86&lt;&gt;"",$I88="")</formula>
    </cfRule>
  </conditionalFormatting>
  <conditionalFormatting sqref="I93">
    <cfRule type="expression" dxfId="1374" priority="24">
      <formula>AND($I91&lt;&gt;"",$I93="")</formula>
    </cfRule>
  </conditionalFormatting>
  <conditionalFormatting sqref="I98">
    <cfRule type="expression" dxfId="1373" priority="27">
      <formula>AND($I96&lt;&gt;"",$I98="")</formula>
    </cfRule>
  </conditionalFormatting>
  <conditionalFormatting sqref="I103">
    <cfRule type="expression" dxfId="1372" priority="30">
      <formula>AND($I101&lt;&gt;"",$I103="")</formula>
    </cfRule>
  </conditionalFormatting>
  <conditionalFormatting sqref="V33 V38 V43 V48 V53 V58 V63">
    <cfRule type="expression" dxfId="1371" priority="43">
      <formula>IF(AND($I36&lt;&gt;"",$AI38&lt;&gt;"",$V33&lt;=$AI38),TRUE,FALSE)</formula>
    </cfRule>
    <cfRule type="expression" dxfId="1370" priority="42">
      <formula>AND($I31&lt;&gt;"",$V33="")</formula>
    </cfRule>
  </conditionalFormatting>
  <conditionalFormatting sqref="V68">
    <cfRule type="expression" dxfId="1369" priority="45">
      <formula>IF(AND(#REF!&lt;&gt;"",#REF!&lt;&gt;"",$V68&lt;=#REF!),TRUE,FALSE)</formula>
    </cfRule>
    <cfRule type="expression" dxfId="1368" priority="44">
      <formula>AND($I66&lt;&gt;"",$V68="")</formula>
    </cfRule>
  </conditionalFormatting>
  <conditionalFormatting sqref="V73 V78 V83">
    <cfRule type="expression" dxfId="1367" priority="47">
      <formula>IF(AND(#REF!&lt;&gt;"",#REF!&lt;&gt;"",$V73&lt;=#REF!),TRUE,FALSE)</formula>
    </cfRule>
    <cfRule type="expression" dxfId="1366" priority="46">
      <formula>AND($I71&lt;&gt;"",$V73="")</formula>
    </cfRule>
  </conditionalFormatting>
  <conditionalFormatting sqref="V88">
    <cfRule type="expression" dxfId="1365" priority="55">
      <formula>IF(AND(#REF!&lt;&gt;"",#REF!&lt;&gt;"",$V88&lt;=#REF!),TRUE,FALSE)</formula>
    </cfRule>
    <cfRule type="expression" dxfId="1364" priority="54">
      <formula>AND($I86&lt;&gt;"",$V88="")</formula>
    </cfRule>
  </conditionalFormatting>
  <conditionalFormatting sqref="V93">
    <cfRule type="expression" dxfId="1363" priority="52">
      <formula>AND($I91&lt;&gt;"",$V93="")</formula>
    </cfRule>
    <cfRule type="expression" dxfId="1362" priority="53">
      <formula>IF(AND(#REF!&lt;&gt;"",#REF!&lt;&gt;"",$V93&lt;=#REF!),TRUE,FALSE)</formula>
    </cfRule>
  </conditionalFormatting>
  <conditionalFormatting sqref="V98">
    <cfRule type="expression" dxfId="1361" priority="50">
      <formula>AND($I96&lt;&gt;"",$V98="")</formula>
    </cfRule>
    <cfRule type="expression" dxfId="1360" priority="51">
      <formula>IF(AND(#REF!&lt;&gt;"",#REF!&lt;&gt;"",$V98&lt;=#REF!),TRUE,FALSE)</formula>
    </cfRule>
  </conditionalFormatting>
  <conditionalFormatting sqref="V103">
    <cfRule type="expression" dxfId="1359" priority="48">
      <formula>AND($I101&lt;&gt;"",$V103="")</formula>
    </cfRule>
    <cfRule type="expression" dxfId="1358" priority="49">
      <formula>IF(AND(#REF!&lt;&gt;"",#REF!&lt;&gt;"",$V103&lt;=#REF!),TRUE,FALSE)</formula>
    </cfRule>
  </conditionalFormatting>
  <conditionalFormatting sqref="AI33">
    <cfRule type="expression" dxfId="1357" priority="36">
      <formula>AND($I$31&lt;&gt;"",$AI$33="")</formula>
    </cfRule>
  </conditionalFormatting>
  <conditionalFormatting sqref="AI38 AI43 AI48 AI53 AI58 AI63 AI68">
    <cfRule type="expression" dxfId="1356" priority="41">
      <formula>IF(AND($I36&lt;&gt;"",AI38&lt;&gt;"",$V33&lt;=$AI38),TRUE,FALSE)</formula>
    </cfRule>
    <cfRule type="expression" dxfId="1355" priority="40">
      <formula>AND($I36&lt;&gt;"",$AI38="")</formula>
    </cfRule>
  </conditionalFormatting>
  <conditionalFormatting sqref="AI73">
    <cfRule type="expression" dxfId="1354" priority="16">
      <formula>AND($I71&lt;&gt;"",$AI73="")</formula>
    </cfRule>
    <cfRule type="expression" dxfId="1353" priority="17">
      <formula>IF(AND($I71&lt;&gt;"",AI73&lt;&gt;"",$V63&lt;=$AI73),TRUE,FALSE)</formula>
    </cfRule>
  </conditionalFormatting>
  <conditionalFormatting sqref="AI78">
    <cfRule type="expression" dxfId="1352" priority="35">
      <formula>IF(AND($I76&lt;&gt;"",AI78&lt;&gt;"",$V68&lt;=$AI78),TRUE,FALSE)</formula>
    </cfRule>
    <cfRule type="expression" dxfId="1351" priority="34">
      <formula>AND($I76&lt;&gt;"",$AI78="")</formula>
    </cfRule>
  </conditionalFormatting>
  <conditionalFormatting sqref="AI83">
    <cfRule type="expression" dxfId="1350" priority="19">
      <formula>AND($I81&lt;&gt;"",$AI83="")</formula>
    </cfRule>
    <cfRule type="expression" dxfId="1349" priority="20">
      <formula>IF(AND($I81&lt;&gt;"",AI83&lt;&gt;"",$V78&lt;=$AI83),TRUE,FALSE)</formula>
    </cfRule>
  </conditionalFormatting>
  <conditionalFormatting sqref="AI88">
    <cfRule type="expression" dxfId="1348" priority="22">
      <formula>AND($I86&lt;&gt;"",$AI88="")</formula>
    </cfRule>
    <cfRule type="expression" dxfId="1347" priority="23">
      <formula>IF(AND($I86&lt;&gt;"",AI88&lt;&gt;"",$V78&lt;=$AI88),TRUE,FALSE)</formula>
    </cfRule>
  </conditionalFormatting>
  <conditionalFormatting sqref="AI93">
    <cfRule type="expression" dxfId="1346" priority="26">
      <formula>IF(AND($I91&lt;&gt;"",AI93&lt;&gt;"",$V78&lt;=$AI93),TRUE,FALSE)</formula>
    </cfRule>
    <cfRule type="expression" dxfId="1345" priority="25">
      <formula>AND($I91&lt;&gt;"",$AI93="")</formula>
    </cfRule>
  </conditionalFormatting>
  <conditionalFormatting sqref="AI98">
    <cfRule type="expression" dxfId="1344" priority="28">
      <formula>AND($I96&lt;&gt;"",$AI98="")</formula>
    </cfRule>
    <cfRule type="expression" dxfId="1343" priority="29">
      <formula>IF(AND($I96&lt;&gt;"",AI98&lt;&gt;"",$V78&lt;=$AI98),TRUE,FALSE)</formula>
    </cfRule>
  </conditionalFormatting>
  <conditionalFormatting sqref="AI103">
    <cfRule type="expression" dxfId="1342" priority="31">
      <formula>AND($I101&lt;&gt;"",$AI103="")</formula>
    </cfRule>
    <cfRule type="expression" dxfId="1341" priority="32">
      <formula>IF(AND($I101&lt;&gt;"",AI103&lt;&gt;"",$V78&lt;=$AI103),TRUE,FALSE)</formula>
    </cfRule>
  </conditionalFormatting>
  <conditionalFormatting sqref="AT31">
    <cfRule type="expression" dxfId="1339" priority="37">
      <formula>AND($I31&lt;&gt;"",$AT31="")</formula>
    </cfRule>
  </conditionalFormatting>
  <conditionalFormatting sqref="AT36">
    <cfRule type="expression" dxfId="1338" priority="14">
      <formula>AND($I36&lt;&gt;"",$AT36="")</formula>
    </cfRule>
  </conditionalFormatting>
  <conditionalFormatting sqref="AT41">
    <cfRule type="expression" dxfId="1337" priority="13">
      <formula>AND($I41&lt;&gt;"",$AT41="")</formula>
    </cfRule>
  </conditionalFormatting>
  <conditionalFormatting sqref="AT46">
    <cfRule type="expression" dxfId="1336" priority="12">
      <formula>AND($I46&lt;&gt;"",$AT46="")</formula>
    </cfRule>
  </conditionalFormatting>
  <conditionalFormatting sqref="AT51">
    <cfRule type="expression" dxfId="1335" priority="11">
      <formula>AND($I51&lt;&gt;"",$AT51="")</formula>
    </cfRule>
  </conditionalFormatting>
  <conditionalFormatting sqref="AT56">
    <cfRule type="expression" dxfId="1334" priority="10">
      <formula>AND($I56&lt;&gt;"",$AT56="")</formula>
    </cfRule>
  </conditionalFormatting>
  <conditionalFormatting sqref="AT61">
    <cfRule type="expression" dxfId="1333" priority="9">
      <formula>AND($I61&lt;&gt;"",$AT61="")</formula>
    </cfRule>
  </conditionalFormatting>
  <conditionalFormatting sqref="AT66">
    <cfRule type="expression" dxfId="1332" priority="8">
      <formula>AND($I66&lt;&gt;"",$AT66="")</formula>
    </cfRule>
  </conditionalFormatting>
  <conditionalFormatting sqref="AT71">
    <cfRule type="expression" dxfId="1331" priority="7">
      <formula>AND($I71&lt;&gt;"",$AT71="")</formula>
    </cfRule>
  </conditionalFormatting>
  <conditionalFormatting sqref="AT76">
    <cfRule type="expression" dxfId="1330" priority="6">
      <formula>AND($I76&lt;&gt;"",$AT76="")</formula>
    </cfRule>
  </conditionalFormatting>
  <conditionalFormatting sqref="AT81">
    <cfRule type="expression" dxfId="1329" priority="5">
      <formula>AND($I81&lt;&gt;"",$AT81="")</formula>
    </cfRule>
  </conditionalFormatting>
  <conditionalFormatting sqref="AT86">
    <cfRule type="expression" dxfId="1328" priority="4">
      <formula>AND($I86&lt;&gt;"",$AT86="")</formula>
    </cfRule>
  </conditionalFormatting>
  <conditionalFormatting sqref="AT91">
    <cfRule type="expression" dxfId="1327" priority="3">
      <formula>AND($I91&lt;&gt;"",$AT91="")</formula>
    </cfRule>
  </conditionalFormatting>
  <conditionalFormatting sqref="AT96">
    <cfRule type="expression" dxfId="1326" priority="2">
      <formula>AND($I96&lt;&gt;"",$AT96="")</formula>
    </cfRule>
  </conditionalFormatting>
  <conditionalFormatting sqref="AT101">
    <cfRule type="expression" dxfId="132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AA452867-D961-46C6-832C-3F3D0C416B04}">
      <formula1>$BU$28</formula1>
    </dataValidation>
    <dataValidation type="list" allowBlank="1" showInputMessage="1" showErrorMessage="1" sqref="S13:U13 S15:U15 S17:U17 S19:U19 AY13:BA13 AY15:BA15 AY17:BA17 AY19:BA19" xr:uid="{4220221B-D03B-469A-84B3-8E835EEA1D87}">
      <formula1>"昭和,平成,令和"</formula1>
    </dataValidation>
    <dataValidation type="list" allowBlank="1" showInputMessage="1" showErrorMessage="1" sqref="CY7" xr:uid="{1EF622CB-5F41-4769-AE55-AC8DFF9A9E15}">
      <formula1>"男,女"</formula1>
    </dataValidation>
    <dataValidation type="list" allowBlank="1" showInputMessage="1" showErrorMessage="1" sqref="BU8 I33:O34 I38:O39 I43:O44 I48:O49 I53:O54 I58:O59 I63:O64 I83:O84 I103:O104 I98:O99 I93:O94 I88:O89 I78:O79 I68:O69 I73:O74" xr:uid="{76E49BE1-687B-48B7-A93D-0201401CF0A2}">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189C554A-F99F-4074-B84A-3A29B663162A}">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49785EF2-8C4B-4293-9C0F-023C0D1D24CD}">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25772-CF06-4632-A509-1F4742128FCB}">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324" priority="38">
      <formula>AND($I31&lt;&gt;"",$I33="")</formula>
    </cfRule>
  </conditionalFormatting>
  <conditionalFormatting sqref="I73">
    <cfRule type="expression" dxfId="1323" priority="15">
      <formula>AND($I71&lt;&gt;"",$I73="")</formula>
    </cfRule>
  </conditionalFormatting>
  <conditionalFormatting sqref="I78">
    <cfRule type="expression" dxfId="1322" priority="33">
      <formula>AND($I76&lt;&gt;"",$I78="")</formula>
    </cfRule>
  </conditionalFormatting>
  <conditionalFormatting sqref="I83">
    <cfRule type="expression" dxfId="1321" priority="18">
      <formula>AND($I81&lt;&gt;"",$I83="")</formula>
    </cfRule>
  </conditionalFormatting>
  <conditionalFormatting sqref="I88">
    <cfRule type="expression" dxfId="1320" priority="21">
      <formula>AND($I86&lt;&gt;"",$I88="")</formula>
    </cfRule>
  </conditionalFormatting>
  <conditionalFormatting sqref="I93">
    <cfRule type="expression" dxfId="1319" priority="24">
      <formula>AND($I91&lt;&gt;"",$I93="")</formula>
    </cfRule>
  </conditionalFormatting>
  <conditionalFormatting sqref="I98">
    <cfRule type="expression" dxfId="1318" priority="27">
      <formula>AND($I96&lt;&gt;"",$I98="")</formula>
    </cfRule>
  </conditionalFormatting>
  <conditionalFormatting sqref="I103">
    <cfRule type="expression" dxfId="1317" priority="30">
      <formula>AND($I101&lt;&gt;"",$I103="")</formula>
    </cfRule>
  </conditionalFormatting>
  <conditionalFormatting sqref="V33 V38 V43 V48 V53 V58 V63">
    <cfRule type="expression" dxfId="1316" priority="43">
      <formula>IF(AND($I36&lt;&gt;"",$AI38&lt;&gt;"",$V33&lt;=$AI38),TRUE,FALSE)</formula>
    </cfRule>
    <cfRule type="expression" dxfId="1315" priority="42">
      <formula>AND($I31&lt;&gt;"",$V33="")</formula>
    </cfRule>
  </conditionalFormatting>
  <conditionalFormatting sqref="V68">
    <cfRule type="expression" dxfId="1314" priority="45">
      <formula>IF(AND(#REF!&lt;&gt;"",#REF!&lt;&gt;"",$V68&lt;=#REF!),TRUE,FALSE)</formula>
    </cfRule>
    <cfRule type="expression" dxfId="1313" priority="44">
      <formula>AND($I66&lt;&gt;"",$V68="")</formula>
    </cfRule>
  </conditionalFormatting>
  <conditionalFormatting sqref="V73 V78 V83">
    <cfRule type="expression" dxfId="1312" priority="47">
      <formula>IF(AND(#REF!&lt;&gt;"",#REF!&lt;&gt;"",$V73&lt;=#REF!),TRUE,FALSE)</formula>
    </cfRule>
    <cfRule type="expression" dxfId="1311" priority="46">
      <formula>AND($I71&lt;&gt;"",$V73="")</formula>
    </cfRule>
  </conditionalFormatting>
  <conditionalFormatting sqref="V88">
    <cfRule type="expression" dxfId="1310" priority="55">
      <formula>IF(AND(#REF!&lt;&gt;"",#REF!&lt;&gt;"",$V88&lt;=#REF!),TRUE,FALSE)</formula>
    </cfRule>
    <cfRule type="expression" dxfId="1309" priority="54">
      <formula>AND($I86&lt;&gt;"",$V88="")</formula>
    </cfRule>
  </conditionalFormatting>
  <conditionalFormatting sqref="V93">
    <cfRule type="expression" dxfId="1308" priority="52">
      <formula>AND($I91&lt;&gt;"",$V93="")</formula>
    </cfRule>
    <cfRule type="expression" dxfId="1307" priority="53">
      <formula>IF(AND(#REF!&lt;&gt;"",#REF!&lt;&gt;"",$V93&lt;=#REF!),TRUE,FALSE)</formula>
    </cfRule>
  </conditionalFormatting>
  <conditionalFormatting sqref="V98">
    <cfRule type="expression" dxfId="1306" priority="50">
      <formula>AND($I96&lt;&gt;"",$V98="")</formula>
    </cfRule>
    <cfRule type="expression" dxfId="1305" priority="51">
      <formula>IF(AND(#REF!&lt;&gt;"",#REF!&lt;&gt;"",$V98&lt;=#REF!),TRUE,FALSE)</formula>
    </cfRule>
  </conditionalFormatting>
  <conditionalFormatting sqref="V103">
    <cfRule type="expression" dxfId="1304" priority="48">
      <formula>AND($I101&lt;&gt;"",$V103="")</formula>
    </cfRule>
    <cfRule type="expression" dxfId="1303" priority="49">
      <formula>IF(AND(#REF!&lt;&gt;"",#REF!&lt;&gt;"",$V103&lt;=#REF!),TRUE,FALSE)</formula>
    </cfRule>
  </conditionalFormatting>
  <conditionalFormatting sqref="AI33">
    <cfRule type="expression" dxfId="1302" priority="36">
      <formula>AND($I$31&lt;&gt;"",$AI$33="")</formula>
    </cfRule>
  </conditionalFormatting>
  <conditionalFormatting sqref="AI38 AI43 AI48 AI53 AI58 AI63 AI68">
    <cfRule type="expression" dxfId="1301" priority="41">
      <formula>IF(AND($I36&lt;&gt;"",AI38&lt;&gt;"",$V33&lt;=$AI38),TRUE,FALSE)</formula>
    </cfRule>
    <cfRule type="expression" dxfId="1300" priority="40">
      <formula>AND($I36&lt;&gt;"",$AI38="")</formula>
    </cfRule>
  </conditionalFormatting>
  <conditionalFormatting sqref="AI73">
    <cfRule type="expression" dxfId="1299" priority="16">
      <formula>AND($I71&lt;&gt;"",$AI73="")</formula>
    </cfRule>
    <cfRule type="expression" dxfId="1298" priority="17">
      <formula>IF(AND($I71&lt;&gt;"",AI73&lt;&gt;"",$V63&lt;=$AI73),TRUE,FALSE)</formula>
    </cfRule>
  </conditionalFormatting>
  <conditionalFormatting sqref="AI78">
    <cfRule type="expression" dxfId="1297" priority="35">
      <formula>IF(AND($I76&lt;&gt;"",AI78&lt;&gt;"",$V68&lt;=$AI78),TRUE,FALSE)</formula>
    </cfRule>
    <cfRule type="expression" dxfId="1296" priority="34">
      <formula>AND($I76&lt;&gt;"",$AI78="")</formula>
    </cfRule>
  </conditionalFormatting>
  <conditionalFormatting sqref="AI83">
    <cfRule type="expression" dxfId="1295" priority="19">
      <formula>AND($I81&lt;&gt;"",$AI83="")</formula>
    </cfRule>
    <cfRule type="expression" dxfId="1294" priority="20">
      <formula>IF(AND($I81&lt;&gt;"",AI83&lt;&gt;"",$V78&lt;=$AI83),TRUE,FALSE)</formula>
    </cfRule>
  </conditionalFormatting>
  <conditionalFormatting sqref="AI88">
    <cfRule type="expression" dxfId="1293" priority="22">
      <formula>AND($I86&lt;&gt;"",$AI88="")</formula>
    </cfRule>
    <cfRule type="expression" dxfId="1292" priority="23">
      <formula>IF(AND($I86&lt;&gt;"",AI88&lt;&gt;"",$V78&lt;=$AI88),TRUE,FALSE)</formula>
    </cfRule>
  </conditionalFormatting>
  <conditionalFormatting sqref="AI93">
    <cfRule type="expression" dxfId="1291" priority="26">
      <formula>IF(AND($I91&lt;&gt;"",AI93&lt;&gt;"",$V78&lt;=$AI93),TRUE,FALSE)</formula>
    </cfRule>
    <cfRule type="expression" dxfId="1290" priority="25">
      <formula>AND($I91&lt;&gt;"",$AI93="")</formula>
    </cfRule>
  </conditionalFormatting>
  <conditionalFormatting sqref="AI98">
    <cfRule type="expression" dxfId="1289" priority="28">
      <formula>AND($I96&lt;&gt;"",$AI98="")</formula>
    </cfRule>
    <cfRule type="expression" dxfId="1288" priority="29">
      <formula>IF(AND($I96&lt;&gt;"",AI98&lt;&gt;"",$V78&lt;=$AI98),TRUE,FALSE)</formula>
    </cfRule>
  </conditionalFormatting>
  <conditionalFormatting sqref="AI103">
    <cfRule type="expression" dxfId="1287" priority="31">
      <formula>AND($I101&lt;&gt;"",$AI103="")</formula>
    </cfRule>
    <cfRule type="expression" dxfId="1286" priority="32">
      <formula>IF(AND($I101&lt;&gt;"",AI103&lt;&gt;"",$V78&lt;=$AI103),TRUE,FALSE)</formula>
    </cfRule>
  </conditionalFormatting>
  <conditionalFormatting sqref="AT31">
    <cfRule type="expression" dxfId="1284" priority="37">
      <formula>AND($I31&lt;&gt;"",$AT31="")</formula>
    </cfRule>
  </conditionalFormatting>
  <conditionalFormatting sqref="AT36">
    <cfRule type="expression" dxfId="1283" priority="14">
      <formula>AND($I36&lt;&gt;"",$AT36="")</formula>
    </cfRule>
  </conditionalFormatting>
  <conditionalFormatting sqref="AT41">
    <cfRule type="expression" dxfId="1282" priority="13">
      <formula>AND($I41&lt;&gt;"",$AT41="")</formula>
    </cfRule>
  </conditionalFormatting>
  <conditionalFormatting sqref="AT46">
    <cfRule type="expression" dxfId="1281" priority="12">
      <formula>AND($I46&lt;&gt;"",$AT46="")</formula>
    </cfRule>
  </conditionalFormatting>
  <conditionalFormatting sqref="AT51">
    <cfRule type="expression" dxfId="1280" priority="11">
      <formula>AND($I51&lt;&gt;"",$AT51="")</formula>
    </cfRule>
  </conditionalFormatting>
  <conditionalFormatting sqref="AT56">
    <cfRule type="expression" dxfId="1279" priority="10">
      <formula>AND($I56&lt;&gt;"",$AT56="")</formula>
    </cfRule>
  </conditionalFormatting>
  <conditionalFormatting sqref="AT61">
    <cfRule type="expression" dxfId="1278" priority="9">
      <formula>AND($I61&lt;&gt;"",$AT61="")</formula>
    </cfRule>
  </conditionalFormatting>
  <conditionalFormatting sqref="AT66">
    <cfRule type="expression" dxfId="1277" priority="8">
      <formula>AND($I66&lt;&gt;"",$AT66="")</formula>
    </cfRule>
  </conditionalFormatting>
  <conditionalFormatting sqref="AT71">
    <cfRule type="expression" dxfId="1276" priority="7">
      <formula>AND($I71&lt;&gt;"",$AT71="")</formula>
    </cfRule>
  </conditionalFormatting>
  <conditionalFormatting sqref="AT76">
    <cfRule type="expression" dxfId="1275" priority="6">
      <formula>AND($I76&lt;&gt;"",$AT76="")</formula>
    </cfRule>
  </conditionalFormatting>
  <conditionalFormatting sqref="AT81">
    <cfRule type="expression" dxfId="1274" priority="5">
      <formula>AND($I81&lt;&gt;"",$AT81="")</formula>
    </cfRule>
  </conditionalFormatting>
  <conditionalFormatting sqref="AT86">
    <cfRule type="expression" dxfId="1273" priority="4">
      <formula>AND($I86&lt;&gt;"",$AT86="")</formula>
    </cfRule>
  </conditionalFormatting>
  <conditionalFormatting sqref="AT91">
    <cfRule type="expression" dxfId="1272" priority="3">
      <formula>AND($I91&lt;&gt;"",$AT91="")</formula>
    </cfRule>
  </conditionalFormatting>
  <conditionalFormatting sqref="AT96">
    <cfRule type="expression" dxfId="1271" priority="2">
      <formula>AND($I96&lt;&gt;"",$AT96="")</formula>
    </cfRule>
  </conditionalFormatting>
  <conditionalFormatting sqref="AT101">
    <cfRule type="expression" dxfId="127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7CD1B47-3C39-472B-8C8A-63BE8A2515CF}">
      <formula1>$BU$28</formula1>
    </dataValidation>
    <dataValidation type="list" allowBlank="1" showInputMessage="1" showErrorMessage="1" sqref="S13:U13 S15:U15 S17:U17 S19:U19 AY13:BA13 AY15:BA15 AY17:BA17 AY19:BA19" xr:uid="{1D31F004-91FD-4E2A-B991-320F8A9E19E9}">
      <formula1>"昭和,平成,令和"</formula1>
    </dataValidation>
    <dataValidation type="list" allowBlank="1" showInputMessage="1" showErrorMessage="1" sqref="CY7" xr:uid="{F0E240AA-F141-4E31-AD75-3323A3C86741}">
      <formula1>"男,女"</formula1>
    </dataValidation>
    <dataValidation type="list" allowBlank="1" showInputMessage="1" showErrorMessage="1" sqref="BU8 I33:O34 I38:O39 I43:O44 I48:O49 I53:O54 I58:O59 I63:O64 I83:O84 I103:O104 I98:O99 I93:O94 I88:O89 I78:O79 I68:O69 I73:O74" xr:uid="{7BFAED31-F631-41B2-969B-DFD5F851E1C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D6B19A4E-C9FF-41D7-9A74-1F20BE23A2FA}">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131959E-8505-41C6-BD05-65FFD34048F5}">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6CBC-95D1-49A0-AD27-F5AC4A79A4D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269" priority="38">
      <formula>AND($I31&lt;&gt;"",$I33="")</formula>
    </cfRule>
  </conditionalFormatting>
  <conditionalFormatting sqref="I73">
    <cfRule type="expression" dxfId="1268" priority="15">
      <formula>AND($I71&lt;&gt;"",$I73="")</formula>
    </cfRule>
  </conditionalFormatting>
  <conditionalFormatting sqref="I78">
    <cfRule type="expression" dxfId="1267" priority="33">
      <formula>AND($I76&lt;&gt;"",$I78="")</formula>
    </cfRule>
  </conditionalFormatting>
  <conditionalFormatting sqref="I83">
    <cfRule type="expression" dxfId="1266" priority="18">
      <formula>AND($I81&lt;&gt;"",$I83="")</formula>
    </cfRule>
  </conditionalFormatting>
  <conditionalFormatting sqref="I88">
    <cfRule type="expression" dxfId="1265" priority="21">
      <formula>AND($I86&lt;&gt;"",$I88="")</formula>
    </cfRule>
  </conditionalFormatting>
  <conditionalFormatting sqref="I93">
    <cfRule type="expression" dxfId="1264" priority="24">
      <formula>AND($I91&lt;&gt;"",$I93="")</formula>
    </cfRule>
  </conditionalFormatting>
  <conditionalFormatting sqref="I98">
    <cfRule type="expression" dxfId="1263" priority="27">
      <formula>AND($I96&lt;&gt;"",$I98="")</formula>
    </cfRule>
  </conditionalFormatting>
  <conditionalFormatting sqref="I103">
    <cfRule type="expression" dxfId="1262" priority="30">
      <formula>AND($I101&lt;&gt;"",$I103="")</formula>
    </cfRule>
  </conditionalFormatting>
  <conditionalFormatting sqref="V33 V38 V43 V48 V53 V58 V63">
    <cfRule type="expression" dxfId="1261" priority="43">
      <formula>IF(AND($I36&lt;&gt;"",$AI38&lt;&gt;"",$V33&lt;=$AI38),TRUE,FALSE)</formula>
    </cfRule>
    <cfRule type="expression" dxfId="1260" priority="42">
      <formula>AND($I31&lt;&gt;"",$V33="")</formula>
    </cfRule>
  </conditionalFormatting>
  <conditionalFormatting sqref="V68">
    <cfRule type="expression" dxfId="1259" priority="45">
      <formula>IF(AND(#REF!&lt;&gt;"",#REF!&lt;&gt;"",$V68&lt;=#REF!),TRUE,FALSE)</formula>
    </cfRule>
    <cfRule type="expression" dxfId="1258" priority="44">
      <formula>AND($I66&lt;&gt;"",$V68="")</formula>
    </cfRule>
  </conditionalFormatting>
  <conditionalFormatting sqref="V73 V78 V83">
    <cfRule type="expression" dxfId="1257" priority="47">
      <formula>IF(AND(#REF!&lt;&gt;"",#REF!&lt;&gt;"",$V73&lt;=#REF!),TRUE,FALSE)</formula>
    </cfRule>
    <cfRule type="expression" dxfId="1256" priority="46">
      <formula>AND($I71&lt;&gt;"",$V73="")</formula>
    </cfRule>
  </conditionalFormatting>
  <conditionalFormatting sqref="V88">
    <cfRule type="expression" dxfId="1255" priority="55">
      <formula>IF(AND(#REF!&lt;&gt;"",#REF!&lt;&gt;"",$V88&lt;=#REF!),TRUE,FALSE)</formula>
    </cfRule>
    <cfRule type="expression" dxfId="1254" priority="54">
      <formula>AND($I86&lt;&gt;"",$V88="")</formula>
    </cfRule>
  </conditionalFormatting>
  <conditionalFormatting sqref="V93">
    <cfRule type="expression" dxfId="1253" priority="52">
      <formula>AND($I91&lt;&gt;"",$V93="")</formula>
    </cfRule>
    <cfRule type="expression" dxfId="1252" priority="53">
      <formula>IF(AND(#REF!&lt;&gt;"",#REF!&lt;&gt;"",$V93&lt;=#REF!),TRUE,FALSE)</formula>
    </cfRule>
  </conditionalFormatting>
  <conditionalFormatting sqref="V98">
    <cfRule type="expression" dxfId="1251" priority="50">
      <formula>AND($I96&lt;&gt;"",$V98="")</formula>
    </cfRule>
    <cfRule type="expression" dxfId="1250" priority="51">
      <formula>IF(AND(#REF!&lt;&gt;"",#REF!&lt;&gt;"",$V98&lt;=#REF!),TRUE,FALSE)</formula>
    </cfRule>
  </conditionalFormatting>
  <conditionalFormatting sqref="V103">
    <cfRule type="expression" dxfId="1249" priority="48">
      <formula>AND($I101&lt;&gt;"",$V103="")</formula>
    </cfRule>
    <cfRule type="expression" dxfId="1248" priority="49">
      <formula>IF(AND(#REF!&lt;&gt;"",#REF!&lt;&gt;"",$V103&lt;=#REF!),TRUE,FALSE)</formula>
    </cfRule>
  </conditionalFormatting>
  <conditionalFormatting sqref="AI33">
    <cfRule type="expression" dxfId="1247" priority="36">
      <formula>AND($I$31&lt;&gt;"",$AI$33="")</formula>
    </cfRule>
  </conditionalFormatting>
  <conditionalFormatting sqref="AI38 AI43 AI48 AI53 AI58 AI63 AI68">
    <cfRule type="expression" dxfId="1246" priority="41">
      <formula>IF(AND($I36&lt;&gt;"",AI38&lt;&gt;"",$V33&lt;=$AI38),TRUE,FALSE)</formula>
    </cfRule>
    <cfRule type="expression" dxfId="1245" priority="40">
      <formula>AND($I36&lt;&gt;"",$AI38="")</formula>
    </cfRule>
  </conditionalFormatting>
  <conditionalFormatting sqref="AI73">
    <cfRule type="expression" dxfId="1244" priority="16">
      <formula>AND($I71&lt;&gt;"",$AI73="")</formula>
    </cfRule>
    <cfRule type="expression" dxfId="1243" priority="17">
      <formula>IF(AND($I71&lt;&gt;"",AI73&lt;&gt;"",$V63&lt;=$AI73),TRUE,FALSE)</formula>
    </cfRule>
  </conditionalFormatting>
  <conditionalFormatting sqref="AI78">
    <cfRule type="expression" dxfId="1242" priority="35">
      <formula>IF(AND($I76&lt;&gt;"",AI78&lt;&gt;"",$V68&lt;=$AI78),TRUE,FALSE)</formula>
    </cfRule>
    <cfRule type="expression" dxfId="1241" priority="34">
      <formula>AND($I76&lt;&gt;"",$AI78="")</formula>
    </cfRule>
  </conditionalFormatting>
  <conditionalFormatting sqref="AI83">
    <cfRule type="expression" dxfId="1240" priority="19">
      <formula>AND($I81&lt;&gt;"",$AI83="")</formula>
    </cfRule>
    <cfRule type="expression" dxfId="1239" priority="20">
      <formula>IF(AND($I81&lt;&gt;"",AI83&lt;&gt;"",$V78&lt;=$AI83),TRUE,FALSE)</formula>
    </cfRule>
  </conditionalFormatting>
  <conditionalFormatting sqref="AI88">
    <cfRule type="expression" dxfId="1238" priority="22">
      <formula>AND($I86&lt;&gt;"",$AI88="")</formula>
    </cfRule>
    <cfRule type="expression" dxfId="1237" priority="23">
      <formula>IF(AND($I86&lt;&gt;"",AI88&lt;&gt;"",$V78&lt;=$AI88),TRUE,FALSE)</formula>
    </cfRule>
  </conditionalFormatting>
  <conditionalFormatting sqref="AI93">
    <cfRule type="expression" dxfId="1236" priority="26">
      <formula>IF(AND($I91&lt;&gt;"",AI93&lt;&gt;"",$V78&lt;=$AI93),TRUE,FALSE)</formula>
    </cfRule>
    <cfRule type="expression" dxfId="1235" priority="25">
      <formula>AND($I91&lt;&gt;"",$AI93="")</formula>
    </cfRule>
  </conditionalFormatting>
  <conditionalFormatting sqref="AI98">
    <cfRule type="expression" dxfId="1234" priority="28">
      <formula>AND($I96&lt;&gt;"",$AI98="")</formula>
    </cfRule>
    <cfRule type="expression" dxfId="1233" priority="29">
      <formula>IF(AND($I96&lt;&gt;"",AI98&lt;&gt;"",$V78&lt;=$AI98),TRUE,FALSE)</formula>
    </cfRule>
  </conditionalFormatting>
  <conditionalFormatting sqref="AI103">
    <cfRule type="expression" dxfId="1232" priority="31">
      <formula>AND($I101&lt;&gt;"",$AI103="")</formula>
    </cfRule>
    <cfRule type="expression" dxfId="1231" priority="32">
      <formula>IF(AND($I101&lt;&gt;"",AI103&lt;&gt;"",$V78&lt;=$AI103),TRUE,FALSE)</formula>
    </cfRule>
  </conditionalFormatting>
  <conditionalFormatting sqref="AT31">
    <cfRule type="expression" dxfId="1229" priority="37">
      <formula>AND($I31&lt;&gt;"",$AT31="")</formula>
    </cfRule>
  </conditionalFormatting>
  <conditionalFormatting sqref="AT36">
    <cfRule type="expression" dxfId="1228" priority="14">
      <formula>AND($I36&lt;&gt;"",$AT36="")</formula>
    </cfRule>
  </conditionalFormatting>
  <conditionalFormatting sqref="AT41">
    <cfRule type="expression" dxfId="1227" priority="13">
      <formula>AND($I41&lt;&gt;"",$AT41="")</formula>
    </cfRule>
  </conditionalFormatting>
  <conditionalFormatting sqref="AT46">
    <cfRule type="expression" dxfId="1226" priority="12">
      <formula>AND($I46&lt;&gt;"",$AT46="")</formula>
    </cfRule>
  </conditionalFormatting>
  <conditionalFormatting sqref="AT51">
    <cfRule type="expression" dxfId="1225" priority="11">
      <formula>AND($I51&lt;&gt;"",$AT51="")</formula>
    </cfRule>
  </conditionalFormatting>
  <conditionalFormatting sqref="AT56">
    <cfRule type="expression" dxfId="1224" priority="10">
      <formula>AND($I56&lt;&gt;"",$AT56="")</formula>
    </cfRule>
  </conditionalFormatting>
  <conditionalFormatting sqref="AT61">
    <cfRule type="expression" dxfId="1223" priority="9">
      <formula>AND($I61&lt;&gt;"",$AT61="")</formula>
    </cfRule>
  </conditionalFormatting>
  <conditionalFormatting sqref="AT66">
    <cfRule type="expression" dxfId="1222" priority="8">
      <formula>AND($I66&lt;&gt;"",$AT66="")</formula>
    </cfRule>
  </conditionalFormatting>
  <conditionalFormatting sqref="AT71">
    <cfRule type="expression" dxfId="1221" priority="7">
      <formula>AND($I71&lt;&gt;"",$AT71="")</formula>
    </cfRule>
  </conditionalFormatting>
  <conditionalFormatting sqref="AT76">
    <cfRule type="expression" dxfId="1220" priority="6">
      <formula>AND($I76&lt;&gt;"",$AT76="")</formula>
    </cfRule>
  </conditionalFormatting>
  <conditionalFormatting sqref="AT81">
    <cfRule type="expression" dxfId="1219" priority="5">
      <formula>AND($I81&lt;&gt;"",$AT81="")</formula>
    </cfRule>
  </conditionalFormatting>
  <conditionalFormatting sqref="AT86">
    <cfRule type="expression" dxfId="1218" priority="4">
      <formula>AND($I86&lt;&gt;"",$AT86="")</formula>
    </cfRule>
  </conditionalFormatting>
  <conditionalFormatting sqref="AT91">
    <cfRule type="expression" dxfId="1217" priority="3">
      <formula>AND($I91&lt;&gt;"",$AT91="")</formula>
    </cfRule>
  </conditionalFormatting>
  <conditionalFormatting sqref="AT96">
    <cfRule type="expression" dxfId="1216" priority="2">
      <formula>AND($I96&lt;&gt;"",$AT96="")</formula>
    </cfRule>
  </conditionalFormatting>
  <conditionalFormatting sqref="AT101">
    <cfRule type="expression" dxfId="1215" priority="1">
      <formula>AND($I101&lt;&gt;"",$AT101="")</formula>
    </cfRule>
  </conditionalFormatting>
  <dataValidations count="5">
    <dataValidation type="list" allowBlank="1" showInputMessage="1" showErrorMessage="1" sqref="AK8:AO8" xr:uid="{DAD5AF5E-254C-4F05-9A6A-BEB6954919BA}">
      <formula1>"平成,昭和"</formula1>
    </dataValidation>
    <dataValidation type="list" allowBlank="1" showInputMessage="1" showErrorMessage="1" sqref="BU8 I33:O34 I38:O39 I43:O44 I48:O49 I53:O54 I58:O59 I63:O64 I83:O84 I103:O104 I98:O99 I93:O94 I88:O89 I78:O79 I68:O69 I73:O74" xr:uid="{06E85680-91E2-40C4-8326-4912B25137A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6450622-7A62-4077-80A9-004B6137A091}">
      <formula1>"男,女"</formula1>
    </dataValidation>
    <dataValidation type="list" allowBlank="1" showInputMessage="1" showErrorMessage="1" sqref="S13:U13 S15:U15 S17:U17 S19:U19 AY13:BA13 AY15:BA15 AY17:BA17 AY19:BA19" xr:uid="{BB687C03-C50B-42D5-BE4B-B5C77051A265}">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4B5EF2FA-7F2F-4100-9773-7EE0225519D1}">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68708B7A-A274-49FF-B6C1-D753964602FD}">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2441-AFA2-4381-83A9-294973A95C25}">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214" priority="38">
      <formula>AND($I31&lt;&gt;"",$I33="")</formula>
    </cfRule>
  </conditionalFormatting>
  <conditionalFormatting sqref="I73">
    <cfRule type="expression" dxfId="1213" priority="15">
      <formula>AND($I71&lt;&gt;"",$I73="")</formula>
    </cfRule>
  </conditionalFormatting>
  <conditionalFormatting sqref="I78">
    <cfRule type="expression" dxfId="1212" priority="33">
      <formula>AND($I76&lt;&gt;"",$I78="")</formula>
    </cfRule>
  </conditionalFormatting>
  <conditionalFormatting sqref="I83">
    <cfRule type="expression" dxfId="1211" priority="18">
      <formula>AND($I81&lt;&gt;"",$I83="")</formula>
    </cfRule>
  </conditionalFormatting>
  <conditionalFormatting sqref="I88">
    <cfRule type="expression" dxfId="1210" priority="21">
      <formula>AND($I86&lt;&gt;"",$I88="")</formula>
    </cfRule>
  </conditionalFormatting>
  <conditionalFormatting sqref="I93">
    <cfRule type="expression" dxfId="1209" priority="24">
      <formula>AND($I91&lt;&gt;"",$I93="")</formula>
    </cfRule>
  </conditionalFormatting>
  <conditionalFormatting sqref="I98">
    <cfRule type="expression" dxfId="1208" priority="27">
      <formula>AND($I96&lt;&gt;"",$I98="")</formula>
    </cfRule>
  </conditionalFormatting>
  <conditionalFormatting sqref="I103">
    <cfRule type="expression" dxfId="1207" priority="30">
      <formula>AND($I101&lt;&gt;"",$I103="")</formula>
    </cfRule>
  </conditionalFormatting>
  <conditionalFormatting sqref="V33 V38 V43 V48 V53 V58 V63">
    <cfRule type="expression" dxfId="1206" priority="43">
      <formula>IF(AND($I36&lt;&gt;"",$AI38&lt;&gt;"",$V33&lt;=$AI38),TRUE,FALSE)</formula>
    </cfRule>
    <cfRule type="expression" dxfId="1205" priority="42">
      <formula>AND($I31&lt;&gt;"",$V33="")</formula>
    </cfRule>
  </conditionalFormatting>
  <conditionalFormatting sqref="V68">
    <cfRule type="expression" dxfId="1204" priority="45">
      <formula>IF(AND(#REF!&lt;&gt;"",#REF!&lt;&gt;"",$V68&lt;=#REF!),TRUE,FALSE)</formula>
    </cfRule>
    <cfRule type="expression" dxfId="1203" priority="44">
      <formula>AND($I66&lt;&gt;"",$V68="")</formula>
    </cfRule>
  </conditionalFormatting>
  <conditionalFormatting sqref="V73 V78 V83">
    <cfRule type="expression" dxfId="1202" priority="47">
      <formula>IF(AND(#REF!&lt;&gt;"",#REF!&lt;&gt;"",$V73&lt;=#REF!),TRUE,FALSE)</formula>
    </cfRule>
    <cfRule type="expression" dxfId="1201" priority="46">
      <formula>AND($I71&lt;&gt;"",$V73="")</formula>
    </cfRule>
  </conditionalFormatting>
  <conditionalFormatting sqref="V88">
    <cfRule type="expression" dxfId="1200" priority="55">
      <formula>IF(AND(#REF!&lt;&gt;"",#REF!&lt;&gt;"",$V88&lt;=#REF!),TRUE,FALSE)</formula>
    </cfRule>
    <cfRule type="expression" dxfId="1199" priority="54">
      <formula>AND($I86&lt;&gt;"",$V88="")</formula>
    </cfRule>
  </conditionalFormatting>
  <conditionalFormatting sqref="V93">
    <cfRule type="expression" dxfId="1198" priority="52">
      <formula>AND($I91&lt;&gt;"",$V93="")</formula>
    </cfRule>
    <cfRule type="expression" dxfId="1197" priority="53">
      <formula>IF(AND(#REF!&lt;&gt;"",#REF!&lt;&gt;"",$V93&lt;=#REF!),TRUE,FALSE)</formula>
    </cfRule>
  </conditionalFormatting>
  <conditionalFormatting sqref="V98">
    <cfRule type="expression" dxfId="1196" priority="50">
      <formula>AND($I96&lt;&gt;"",$V98="")</formula>
    </cfRule>
    <cfRule type="expression" dxfId="1195" priority="51">
      <formula>IF(AND(#REF!&lt;&gt;"",#REF!&lt;&gt;"",$V98&lt;=#REF!),TRUE,FALSE)</formula>
    </cfRule>
  </conditionalFormatting>
  <conditionalFormatting sqref="V103">
    <cfRule type="expression" dxfId="1194" priority="48">
      <formula>AND($I101&lt;&gt;"",$V103="")</formula>
    </cfRule>
    <cfRule type="expression" dxfId="1193" priority="49">
      <formula>IF(AND(#REF!&lt;&gt;"",#REF!&lt;&gt;"",$V103&lt;=#REF!),TRUE,FALSE)</formula>
    </cfRule>
  </conditionalFormatting>
  <conditionalFormatting sqref="AI33">
    <cfRule type="expression" dxfId="1192" priority="36">
      <formula>AND($I$31&lt;&gt;"",$AI$33="")</formula>
    </cfRule>
  </conditionalFormatting>
  <conditionalFormatting sqref="AI38 AI43 AI48 AI53 AI58 AI63 AI68">
    <cfRule type="expression" dxfId="1191" priority="41">
      <formula>IF(AND($I36&lt;&gt;"",AI38&lt;&gt;"",$V33&lt;=$AI38),TRUE,FALSE)</formula>
    </cfRule>
    <cfRule type="expression" dxfId="1190" priority="40">
      <formula>AND($I36&lt;&gt;"",$AI38="")</formula>
    </cfRule>
  </conditionalFormatting>
  <conditionalFormatting sqref="AI73">
    <cfRule type="expression" dxfId="1189" priority="16">
      <formula>AND($I71&lt;&gt;"",$AI73="")</formula>
    </cfRule>
    <cfRule type="expression" dxfId="1188" priority="17">
      <formula>IF(AND($I71&lt;&gt;"",AI73&lt;&gt;"",$V63&lt;=$AI73),TRUE,FALSE)</formula>
    </cfRule>
  </conditionalFormatting>
  <conditionalFormatting sqref="AI78">
    <cfRule type="expression" dxfId="1187" priority="35">
      <formula>IF(AND($I76&lt;&gt;"",AI78&lt;&gt;"",$V68&lt;=$AI78),TRUE,FALSE)</formula>
    </cfRule>
    <cfRule type="expression" dxfId="1186" priority="34">
      <formula>AND($I76&lt;&gt;"",$AI78="")</formula>
    </cfRule>
  </conditionalFormatting>
  <conditionalFormatting sqref="AI83">
    <cfRule type="expression" dxfId="1185" priority="19">
      <formula>AND($I81&lt;&gt;"",$AI83="")</formula>
    </cfRule>
    <cfRule type="expression" dxfId="1184" priority="20">
      <formula>IF(AND($I81&lt;&gt;"",AI83&lt;&gt;"",$V78&lt;=$AI83),TRUE,FALSE)</formula>
    </cfRule>
  </conditionalFormatting>
  <conditionalFormatting sqref="AI88">
    <cfRule type="expression" dxfId="1183" priority="22">
      <formula>AND($I86&lt;&gt;"",$AI88="")</formula>
    </cfRule>
    <cfRule type="expression" dxfId="1182" priority="23">
      <formula>IF(AND($I86&lt;&gt;"",AI88&lt;&gt;"",$V78&lt;=$AI88),TRUE,FALSE)</formula>
    </cfRule>
  </conditionalFormatting>
  <conditionalFormatting sqref="AI93">
    <cfRule type="expression" dxfId="1181" priority="26">
      <formula>IF(AND($I91&lt;&gt;"",AI93&lt;&gt;"",$V78&lt;=$AI93),TRUE,FALSE)</formula>
    </cfRule>
    <cfRule type="expression" dxfId="1180" priority="25">
      <formula>AND($I91&lt;&gt;"",$AI93="")</formula>
    </cfRule>
  </conditionalFormatting>
  <conditionalFormatting sqref="AI98">
    <cfRule type="expression" dxfId="1179" priority="28">
      <formula>AND($I96&lt;&gt;"",$AI98="")</formula>
    </cfRule>
    <cfRule type="expression" dxfId="1178" priority="29">
      <formula>IF(AND($I96&lt;&gt;"",AI98&lt;&gt;"",$V78&lt;=$AI98),TRUE,FALSE)</formula>
    </cfRule>
  </conditionalFormatting>
  <conditionalFormatting sqref="AI103">
    <cfRule type="expression" dxfId="1177" priority="31">
      <formula>AND($I101&lt;&gt;"",$AI103="")</formula>
    </cfRule>
    <cfRule type="expression" dxfId="1176" priority="32">
      <formula>IF(AND($I101&lt;&gt;"",AI103&lt;&gt;"",$V78&lt;=$AI103),TRUE,FALSE)</formula>
    </cfRule>
  </conditionalFormatting>
  <conditionalFormatting sqref="AT31">
    <cfRule type="expression" dxfId="1174" priority="37">
      <formula>AND($I31&lt;&gt;"",$AT31="")</formula>
    </cfRule>
  </conditionalFormatting>
  <conditionalFormatting sqref="AT36">
    <cfRule type="expression" dxfId="1173" priority="14">
      <formula>AND($I36&lt;&gt;"",$AT36="")</formula>
    </cfRule>
  </conditionalFormatting>
  <conditionalFormatting sqref="AT41">
    <cfRule type="expression" dxfId="1172" priority="13">
      <formula>AND($I41&lt;&gt;"",$AT41="")</formula>
    </cfRule>
  </conditionalFormatting>
  <conditionalFormatting sqref="AT46">
    <cfRule type="expression" dxfId="1171" priority="12">
      <formula>AND($I46&lt;&gt;"",$AT46="")</formula>
    </cfRule>
  </conditionalFormatting>
  <conditionalFormatting sqref="AT51">
    <cfRule type="expression" dxfId="1170" priority="11">
      <formula>AND($I51&lt;&gt;"",$AT51="")</formula>
    </cfRule>
  </conditionalFormatting>
  <conditionalFormatting sqref="AT56">
    <cfRule type="expression" dxfId="1169" priority="10">
      <formula>AND($I56&lt;&gt;"",$AT56="")</formula>
    </cfRule>
  </conditionalFormatting>
  <conditionalFormatting sqref="AT61">
    <cfRule type="expression" dxfId="1168" priority="9">
      <formula>AND($I61&lt;&gt;"",$AT61="")</formula>
    </cfRule>
  </conditionalFormatting>
  <conditionalFormatting sqref="AT66">
    <cfRule type="expression" dxfId="1167" priority="8">
      <formula>AND($I66&lt;&gt;"",$AT66="")</formula>
    </cfRule>
  </conditionalFormatting>
  <conditionalFormatting sqref="AT71">
    <cfRule type="expression" dxfId="1166" priority="7">
      <formula>AND($I71&lt;&gt;"",$AT71="")</formula>
    </cfRule>
  </conditionalFormatting>
  <conditionalFormatting sqref="AT76">
    <cfRule type="expression" dxfId="1165" priority="6">
      <formula>AND($I76&lt;&gt;"",$AT76="")</formula>
    </cfRule>
  </conditionalFormatting>
  <conditionalFormatting sqref="AT81">
    <cfRule type="expression" dxfId="1164" priority="5">
      <formula>AND($I81&lt;&gt;"",$AT81="")</formula>
    </cfRule>
  </conditionalFormatting>
  <conditionalFormatting sqref="AT86">
    <cfRule type="expression" dxfId="1163" priority="4">
      <formula>AND($I86&lt;&gt;"",$AT86="")</formula>
    </cfRule>
  </conditionalFormatting>
  <conditionalFormatting sqref="AT91">
    <cfRule type="expression" dxfId="1162" priority="3">
      <formula>AND($I91&lt;&gt;"",$AT91="")</formula>
    </cfRule>
  </conditionalFormatting>
  <conditionalFormatting sqref="AT96">
    <cfRule type="expression" dxfId="1161" priority="2">
      <formula>AND($I96&lt;&gt;"",$AT96="")</formula>
    </cfRule>
  </conditionalFormatting>
  <conditionalFormatting sqref="AT101">
    <cfRule type="expression" dxfId="1160" priority="1">
      <formula>AND($I101&lt;&gt;"",$AT101="")</formula>
    </cfRule>
  </conditionalFormatting>
  <dataValidations count="5">
    <dataValidation type="list" allowBlank="1" showInputMessage="1" showErrorMessage="1" sqref="AK8:AO8" xr:uid="{2CBB4250-CD32-437F-9CF5-12C55AECE7CA}">
      <formula1>"平成,昭和"</formula1>
    </dataValidation>
    <dataValidation type="list" allowBlank="1" showInputMessage="1" showErrorMessage="1" sqref="BU8 I33:O34 I38:O39 I43:O44 I48:O49 I53:O54 I58:O59 I63:O64 I83:O84 I103:O104 I98:O99 I93:O94 I88:O89 I78:O79 I68:O69 I73:O74" xr:uid="{1C1F9654-B5B5-4004-BA17-2C84F1034C92}">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52C4AB2-3632-4445-B7AD-777EE5643B4A}">
      <formula1>"男,女"</formula1>
    </dataValidation>
    <dataValidation type="list" allowBlank="1" showInputMessage="1" showErrorMessage="1" sqref="S13:U13 S15:U15 S17:U17 S19:U19 AY13:BA13 AY15:BA15 AY17:BA17 AY19:BA19" xr:uid="{80EF1FF8-B5E1-490D-98B3-B2EBFC4DA540}">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302DC9D-0800-46FF-91ED-0393D40B05DD}">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4C88B093-DC77-4DE5-9739-30ABC1122C04}">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5A01-4AB4-42A9-A5B2-5AD8F83FECBA}">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159" priority="38">
      <formula>AND($I31&lt;&gt;"",$I33="")</formula>
    </cfRule>
  </conditionalFormatting>
  <conditionalFormatting sqref="I73">
    <cfRule type="expression" dxfId="1158" priority="15">
      <formula>AND($I71&lt;&gt;"",$I73="")</formula>
    </cfRule>
  </conditionalFormatting>
  <conditionalFormatting sqref="I78">
    <cfRule type="expression" dxfId="1157" priority="33">
      <formula>AND($I76&lt;&gt;"",$I78="")</formula>
    </cfRule>
  </conditionalFormatting>
  <conditionalFormatting sqref="I83">
    <cfRule type="expression" dxfId="1156" priority="18">
      <formula>AND($I81&lt;&gt;"",$I83="")</formula>
    </cfRule>
  </conditionalFormatting>
  <conditionalFormatting sqref="I88">
    <cfRule type="expression" dxfId="1155" priority="21">
      <formula>AND($I86&lt;&gt;"",$I88="")</formula>
    </cfRule>
  </conditionalFormatting>
  <conditionalFormatting sqref="I93">
    <cfRule type="expression" dxfId="1154" priority="24">
      <formula>AND($I91&lt;&gt;"",$I93="")</formula>
    </cfRule>
  </conditionalFormatting>
  <conditionalFormatting sqref="I98">
    <cfRule type="expression" dxfId="1153" priority="27">
      <formula>AND($I96&lt;&gt;"",$I98="")</formula>
    </cfRule>
  </conditionalFormatting>
  <conditionalFormatting sqref="I103">
    <cfRule type="expression" dxfId="1152" priority="30">
      <formula>AND($I101&lt;&gt;"",$I103="")</formula>
    </cfRule>
  </conditionalFormatting>
  <conditionalFormatting sqref="V33 V38 V43 V48 V53 V58 V63">
    <cfRule type="expression" dxfId="1151" priority="43">
      <formula>IF(AND($I36&lt;&gt;"",$AI38&lt;&gt;"",$V33&lt;=$AI38),TRUE,FALSE)</formula>
    </cfRule>
    <cfRule type="expression" dxfId="1150" priority="42">
      <formula>AND($I31&lt;&gt;"",$V33="")</formula>
    </cfRule>
  </conditionalFormatting>
  <conditionalFormatting sqref="V68">
    <cfRule type="expression" dxfId="1149" priority="45">
      <formula>IF(AND(#REF!&lt;&gt;"",#REF!&lt;&gt;"",$V68&lt;=#REF!),TRUE,FALSE)</formula>
    </cfRule>
    <cfRule type="expression" dxfId="1148" priority="44">
      <formula>AND($I66&lt;&gt;"",$V68="")</formula>
    </cfRule>
  </conditionalFormatting>
  <conditionalFormatting sqref="V73 V78 V83">
    <cfRule type="expression" dxfId="1147" priority="47">
      <formula>IF(AND(#REF!&lt;&gt;"",#REF!&lt;&gt;"",$V73&lt;=#REF!),TRUE,FALSE)</formula>
    </cfRule>
    <cfRule type="expression" dxfId="1146" priority="46">
      <formula>AND($I71&lt;&gt;"",$V73="")</formula>
    </cfRule>
  </conditionalFormatting>
  <conditionalFormatting sqref="V88">
    <cfRule type="expression" dxfId="1145" priority="55">
      <formula>IF(AND(#REF!&lt;&gt;"",#REF!&lt;&gt;"",$V88&lt;=#REF!),TRUE,FALSE)</formula>
    </cfRule>
    <cfRule type="expression" dxfId="1144" priority="54">
      <formula>AND($I86&lt;&gt;"",$V88="")</formula>
    </cfRule>
  </conditionalFormatting>
  <conditionalFormatting sqref="V93">
    <cfRule type="expression" dxfId="1143" priority="52">
      <formula>AND($I91&lt;&gt;"",$V93="")</formula>
    </cfRule>
    <cfRule type="expression" dxfId="1142" priority="53">
      <formula>IF(AND(#REF!&lt;&gt;"",#REF!&lt;&gt;"",$V93&lt;=#REF!),TRUE,FALSE)</formula>
    </cfRule>
  </conditionalFormatting>
  <conditionalFormatting sqref="V98">
    <cfRule type="expression" dxfId="1141" priority="50">
      <formula>AND($I96&lt;&gt;"",$V98="")</formula>
    </cfRule>
    <cfRule type="expression" dxfId="1140" priority="51">
      <formula>IF(AND(#REF!&lt;&gt;"",#REF!&lt;&gt;"",$V98&lt;=#REF!),TRUE,FALSE)</formula>
    </cfRule>
  </conditionalFormatting>
  <conditionalFormatting sqref="V103">
    <cfRule type="expression" dxfId="1139" priority="48">
      <formula>AND($I101&lt;&gt;"",$V103="")</formula>
    </cfRule>
    <cfRule type="expression" dxfId="1138" priority="49">
      <formula>IF(AND(#REF!&lt;&gt;"",#REF!&lt;&gt;"",$V103&lt;=#REF!),TRUE,FALSE)</formula>
    </cfRule>
  </conditionalFormatting>
  <conditionalFormatting sqref="AI33">
    <cfRule type="expression" dxfId="1137" priority="36">
      <formula>AND($I$31&lt;&gt;"",$AI$33="")</formula>
    </cfRule>
  </conditionalFormatting>
  <conditionalFormatting sqref="AI38 AI43 AI48 AI53 AI58 AI63 AI68">
    <cfRule type="expression" dxfId="1136" priority="41">
      <formula>IF(AND($I36&lt;&gt;"",AI38&lt;&gt;"",$V33&lt;=$AI38),TRUE,FALSE)</formula>
    </cfRule>
    <cfRule type="expression" dxfId="1135" priority="40">
      <formula>AND($I36&lt;&gt;"",$AI38="")</formula>
    </cfRule>
  </conditionalFormatting>
  <conditionalFormatting sqref="AI73">
    <cfRule type="expression" dxfId="1134" priority="16">
      <formula>AND($I71&lt;&gt;"",$AI73="")</formula>
    </cfRule>
    <cfRule type="expression" dxfId="1133" priority="17">
      <formula>IF(AND($I71&lt;&gt;"",AI73&lt;&gt;"",$V63&lt;=$AI73),TRUE,FALSE)</formula>
    </cfRule>
  </conditionalFormatting>
  <conditionalFormatting sqref="AI78">
    <cfRule type="expression" dxfId="1132" priority="35">
      <formula>IF(AND($I76&lt;&gt;"",AI78&lt;&gt;"",$V68&lt;=$AI78),TRUE,FALSE)</formula>
    </cfRule>
    <cfRule type="expression" dxfId="1131" priority="34">
      <formula>AND($I76&lt;&gt;"",$AI78="")</formula>
    </cfRule>
  </conditionalFormatting>
  <conditionalFormatting sqref="AI83">
    <cfRule type="expression" dxfId="1130" priority="19">
      <formula>AND($I81&lt;&gt;"",$AI83="")</formula>
    </cfRule>
    <cfRule type="expression" dxfId="1129" priority="20">
      <formula>IF(AND($I81&lt;&gt;"",AI83&lt;&gt;"",$V78&lt;=$AI83),TRUE,FALSE)</formula>
    </cfRule>
  </conditionalFormatting>
  <conditionalFormatting sqref="AI88">
    <cfRule type="expression" dxfId="1128" priority="22">
      <formula>AND($I86&lt;&gt;"",$AI88="")</formula>
    </cfRule>
    <cfRule type="expression" dxfId="1127" priority="23">
      <formula>IF(AND($I86&lt;&gt;"",AI88&lt;&gt;"",$V78&lt;=$AI88),TRUE,FALSE)</formula>
    </cfRule>
  </conditionalFormatting>
  <conditionalFormatting sqref="AI93">
    <cfRule type="expression" dxfId="1126" priority="26">
      <formula>IF(AND($I91&lt;&gt;"",AI93&lt;&gt;"",$V78&lt;=$AI93),TRUE,FALSE)</formula>
    </cfRule>
    <cfRule type="expression" dxfId="1125" priority="25">
      <formula>AND($I91&lt;&gt;"",$AI93="")</formula>
    </cfRule>
  </conditionalFormatting>
  <conditionalFormatting sqref="AI98">
    <cfRule type="expression" dxfId="1124" priority="28">
      <formula>AND($I96&lt;&gt;"",$AI98="")</formula>
    </cfRule>
    <cfRule type="expression" dxfId="1123" priority="29">
      <formula>IF(AND($I96&lt;&gt;"",AI98&lt;&gt;"",$V78&lt;=$AI98),TRUE,FALSE)</formula>
    </cfRule>
  </conditionalFormatting>
  <conditionalFormatting sqref="AI103">
    <cfRule type="expression" dxfId="1122" priority="31">
      <formula>AND($I101&lt;&gt;"",$AI103="")</formula>
    </cfRule>
    <cfRule type="expression" dxfId="1121" priority="32">
      <formula>IF(AND($I101&lt;&gt;"",AI103&lt;&gt;"",$V78&lt;=$AI103),TRUE,FALSE)</formula>
    </cfRule>
  </conditionalFormatting>
  <conditionalFormatting sqref="AT31">
    <cfRule type="expression" dxfId="1119" priority="37">
      <formula>AND($I31&lt;&gt;"",$AT31="")</formula>
    </cfRule>
  </conditionalFormatting>
  <conditionalFormatting sqref="AT36">
    <cfRule type="expression" dxfId="1118" priority="14">
      <formula>AND($I36&lt;&gt;"",$AT36="")</formula>
    </cfRule>
  </conditionalFormatting>
  <conditionalFormatting sqref="AT41">
    <cfRule type="expression" dxfId="1117" priority="13">
      <formula>AND($I41&lt;&gt;"",$AT41="")</formula>
    </cfRule>
  </conditionalFormatting>
  <conditionalFormatting sqref="AT46">
    <cfRule type="expression" dxfId="1116" priority="12">
      <formula>AND($I46&lt;&gt;"",$AT46="")</formula>
    </cfRule>
  </conditionalFormatting>
  <conditionalFormatting sqref="AT51">
    <cfRule type="expression" dxfId="1115" priority="11">
      <formula>AND($I51&lt;&gt;"",$AT51="")</formula>
    </cfRule>
  </conditionalFormatting>
  <conditionalFormatting sqref="AT56">
    <cfRule type="expression" dxfId="1114" priority="10">
      <formula>AND($I56&lt;&gt;"",$AT56="")</formula>
    </cfRule>
  </conditionalFormatting>
  <conditionalFormatting sqref="AT61">
    <cfRule type="expression" dxfId="1113" priority="9">
      <formula>AND($I61&lt;&gt;"",$AT61="")</formula>
    </cfRule>
  </conditionalFormatting>
  <conditionalFormatting sqref="AT66">
    <cfRule type="expression" dxfId="1112" priority="8">
      <formula>AND($I66&lt;&gt;"",$AT66="")</formula>
    </cfRule>
  </conditionalFormatting>
  <conditionalFormatting sqref="AT71">
    <cfRule type="expression" dxfId="1111" priority="7">
      <formula>AND($I71&lt;&gt;"",$AT71="")</formula>
    </cfRule>
  </conditionalFormatting>
  <conditionalFormatting sqref="AT76">
    <cfRule type="expression" dxfId="1110" priority="6">
      <formula>AND($I76&lt;&gt;"",$AT76="")</formula>
    </cfRule>
  </conditionalFormatting>
  <conditionalFormatting sqref="AT81">
    <cfRule type="expression" dxfId="1109" priority="5">
      <formula>AND($I81&lt;&gt;"",$AT81="")</formula>
    </cfRule>
  </conditionalFormatting>
  <conditionalFormatting sqref="AT86">
    <cfRule type="expression" dxfId="1108" priority="4">
      <formula>AND($I86&lt;&gt;"",$AT86="")</formula>
    </cfRule>
  </conditionalFormatting>
  <conditionalFormatting sqref="AT91">
    <cfRule type="expression" dxfId="1107" priority="3">
      <formula>AND($I91&lt;&gt;"",$AT91="")</formula>
    </cfRule>
  </conditionalFormatting>
  <conditionalFormatting sqref="AT96">
    <cfRule type="expression" dxfId="1106" priority="2">
      <formula>AND($I96&lt;&gt;"",$AT96="")</formula>
    </cfRule>
  </conditionalFormatting>
  <conditionalFormatting sqref="AT101">
    <cfRule type="expression" dxfId="110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0AEFEF6-E48A-4981-A9FC-390767295676}">
      <formula1>$BU$28</formula1>
    </dataValidation>
    <dataValidation type="list" allowBlank="1" showInputMessage="1" showErrorMessage="1" sqref="S13:U13 S15:U15 S17:U17 S19:U19 AY13:BA13 AY15:BA15 AY17:BA17 AY19:BA19" xr:uid="{F187892E-ACCD-4878-8AED-FDC69EC4F4B5}">
      <formula1>"昭和,平成,令和"</formula1>
    </dataValidation>
    <dataValidation type="list" allowBlank="1" showInputMessage="1" showErrorMessage="1" sqref="CY7" xr:uid="{4D146C5F-11BE-4EAD-B4C3-CFC1DA682028}">
      <formula1>"男,女"</formula1>
    </dataValidation>
    <dataValidation type="list" allowBlank="1" showInputMessage="1" showErrorMessage="1" sqref="BU8 I33:O34 I38:O39 I43:O44 I48:O49 I53:O54 I58:O59 I63:O64 I83:O84 I103:O104 I98:O99 I93:O94 I88:O89 I78:O79 I68:O69 I73:O74" xr:uid="{4037DAF0-CF9C-4E72-90FF-63A407BD18EB}">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843795C7-B4A7-4A0B-A30A-7B748FF88D0F}">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BA75E88D-F7F6-450B-997E-74282C4EE51A}">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34017-12A9-49D4-8E72-543B2D4410C2}">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104" priority="38">
      <formula>AND($I31&lt;&gt;"",$I33="")</formula>
    </cfRule>
  </conditionalFormatting>
  <conditionalFormatting sqref="I73">
    <cfRule type="expression" dxfId="1103" priority="15">
      <formula>AND($I71&lt;&gt;"",$I73="")</formula>
    </cfRule>
  </conditionalFormatting>
  <conditionalFormatting sqref="I78">
    <cfRule type="expression" dxfId="1102" priority="33">
      <formula>AND($I76&lt;&gt;"",$I78="")</formula>
    </cfRule>
  </conditionalFormatting>
  <conditionalFormatting sqref="I83">
    <cfRule type="expression" dxfId="1101" priority="18">
      <formula>AND($I81&lt;&gt;"",$I83="")</formula>
    </cfRule>
  </conditionalFormatting>
  <conditionalFormatting sqref="I88">
    <cfRule type="expression" dxfId="1100" priority="21">
      <formula>AND($I86&lt;&gt;"",$I88="")</formula>
    </cfRule>
  </conditionalFormatting>
  <conditionalFormatting sqref="I93">
    <cfRule type="expression" dxfId="1099" priority="24">
      <formula>AND($I91&lt;&gt;"",$I93="")</formula>
    </cfRule>
  </conditionalFormatting>
  <conditionalFormatting sqref="I98">
    <cfRule type="expression" dxfId="1098" priority="27">
      <formula>AND($I96&lt;&gt;"",$I98="")</formula>
    </cfRule>
  </conditionalFormatting>
  <conditionalFormatting sqref="I103">
    <cfRule type="expression" dxfId="1097" priority="30">
      <formula>AND($I101&lt;&gt;"",$I103="")</formula>
    </cfRule>
  </conditionalFormatting>
  <conditionalFormatting sqref="V33 V38 V43 V48 V53 V58 V63">
    <cfRule type="expression" dxfId="1096" priority="43">
      <formula>IF(AND($I36&lt;&gt;"",$AI38&lt;&gt;"",$V33&lt;=$AI38),TRUE,FALSE)</formula>
    </cfRule>
    <cfRule type="expression" dxfId="1095" priority="42">
      <formula>AND($I31&lt;&gt;"",$V33="")</formula>
    </cfRule>
  </conditionalFormatting>
  <conditionalFormatting sqref="V68">
    <cfRule type="expression" dxfId="1094" priority="45">
      <formula>IF(AND(#REF!&lt;&gt;"",#REF!&lt;&gt;"",$V68&lt;=#REF!),TRUE,FALSE)</formula>
    </cfRule>
    <cfRule type="expression" dxfId="1093" priority="44">
      <formula>AND($I66&lt;&gt;"",$V68="")</formula>
    </cfRule>
  </conditionalFormatting>
  <conditionalFormatting sqref="V73 V78 V83">
    <cfRule type="expression" dxfId="1092" priority="47">
      <formula>IF(AND(#REF!&lt;&gt;"",#REF!&lt;&gt;"",$V73&lt;=#REF!),TRUE,FALSE)</formula>
    </cfRule>
    <cfRule type="expression" dxfId="1091" priority="46">
      <formula>AND($I71&lt;&gt;"",$V73="")</formula>
    </cfRule>
  </conditionalFormatting>
  <conditionalFormatting sqref="V88">
    <cfRule type="expression" dxfId="1090" priority="55">
      <formula>IF(AND(#REF!&lt;&gt;"",#REF!&lt;&gt;"",$V88&lt;=#REF!),TRUE,FALSE)</formula>
    </cfRule>
    <cfRule type="expression" dxfId="1089" priority="54">
      <formula>AND($I86&lt;&gt;"",$V88="")</formula>
    </cfRule>
  </conditionalFormatting>
  <conditionalFormatting sqref="V93">
    <cfRule type="expression" dxfId="1088" priority="52">
      <formula>AND($I91&lt;&gt;"",$V93="")</formula>
    </cfRule>
    <cfRule type="expression" dxfId="1087" priority="53">
      <formula>IF(AND(#REF!&lt;&gt;"",#REF!&lt;&gt;"",$V93&lt;=#REF!),TRUE,FALSE)</formula>
    </cfRule>
  </conditionalFormatting>
  <conditionalFormatting sqref="V98">
    <cfRule type="expression" dxfId="1086" priority="50">
      <formula>AND($I96&lt;&gt;"",$V98="")</formula>
    </cfRule>
    <cfRule type="expression" dxfId="1085" priority="51">
      <formula>IF(AND(#REF!&lt;&gt;"",#REF!&lt;&gt;"",$V98&lt;=#REF!),TRUE,FALSE)</formula>
    </cfRule>
  </conditionalFormatting>
  <conditionalFormatting sqref="V103">
    <cfRule type="expression" dxfId="1084" priority="48">
      <formula>AND($I101&lt;&gt;"",$V103="")</formula>
    </cfRule>
    <cfRule type="expression" dxfId="1083" priority="49">
      <formula>IF(AND(#REF!&lt;&gt;"",#REF!&lt;&gt;"",$V103&lt;=#REF!),TRUE,FALSE)</formula>
    </cfRule>
  </conditionalFormatting>
  <conditionalFormatting sqref="AI33">
    <cfRule type="expression" dxfId="1082" priority="36">
      <formula>AND($I$31&lt;&gt;"",$AI$33="")</formula>
    </cfRule>
  </conditionalFormatting>
  <conditionalFormatting sqref="AI38 AI43 AI48 AI53 AI58 AI63 AI68">
    <cfRule type="expression" dxfId="1081" priority="41">
      <formula>IF(AND($I36&lt;&gt;"",AI38&lt;&gt;"",$V33&lt;=$AI38),TRUE,FALSE)</formula>
    </cfRule>
    <cfRule type="expression" dxfId="1080" priority="40">
      <formula>AND($I36&lt;&gt;"",$AI38="")</formula>
    </cfRule>
  </conditionalFormatting>
  <conditionalFormatting sqref="AI73">
    <cfRule type="expression" dxfId="1079" priority="16">
      <formula>AND($I71&lt;&gt;"",$AI73="")</formula>
    </cfRule>
    <cfRule type="expression" dxfId="1078" priority="17">
      <formula>IF(AND($I71&lt;&gt;"",AI73&lt;&gt;"",$V63&lt;=$AI73),TRUE,FALSE)</formula>
    </cfRule>
  </conditionalFormatting>
  <conditionalFormatting sqref="AI78">
    <cfRule type="expression" dxfId="1077" priority="35">
      <formula>IF(AND($I76&lt;&gt;"",AI78&lt;&gt;"",$V68&lt;=$AI78),TRUE,FALSE)</formula>
    </cfRule>
    <cfRule type="expression" dxfId="1076" priority="34">
      <formula>AND($I76&lt;&gt;"",$AI78="")</formula>
    </cfRule>
  </conditionalFormatting>
  <conditionalFormatting sqref="AI83">
    <cfRule type="expression" dxfId="1075" priority="19">
      <formula>AND($I81&lt;&gt;"",$AI83="")</formula>
    </cfRule>
    <cfRule type="expression" dxfId="1074" priority="20">
      <formula>IF(AND($I81&lt;&gt;"",AI83&lt;&gt;"",$V78&lt;=$AI83),TRUE,FALSE)</formula>
    </cfRule>
  </conditionalFormatting>
  <conditionalFormatting sqref="AI88">
    <cfRule type="expression" dxfId="1073" priority="22">
      <formula>AND($I86&lt;&gt;"",$AI88="")</formula>
    </cfRule>
    <cfRule type="expression" dxfId="1072" priority="23">
      <formula>IF(AND($I86&lt;&gt;"",AI88&lt;&gt;"",$V78&lt;=$AI88),TRUE,FALSE)</formula>
    </cfRule>
  </conditionalFormatting>
  <conditionalFormatting sqref="AI93">
    <cfRule type="expression" dxfId="1071" priority="26">
      <formula>IF(AND($I91&lt;&gt;"",AI93&lt;&gt;"",$V78&lt;=$AI93),TRUE,FALSE)</formula>
    </cfRule>
    <cfRule type="expression" dxfId="1070" priority="25">
      <formula>AND($I91&lt;&gt;"",$AI93="")</formula>
    </cfRule>
  </conditionalFormatting>
  <conditionalFormatting sqref="AI98">
    <cfRule type="expression" dxfId="1069" priority="28">
      <formula>AND($I96&lt;&gt;"",$AI98="")</formula>
    </cfRule>
    <cfRule type="expression" dxfId="1068" priority="29">
      <formula>IF(AND($I96&lt;&gt;"",AI98&lt;&gt;"",$V78&lt;=$AI98),TRUE,FALSE)</formula>
    </cfRule>
  </conditionalFormatting>
  <conditionalFormatting sqref="AI103">
    <cfRule type="expression" dxfId="1067" priority="31">
      <formula>AND($I101&lt;&gt;"",$AI103="")</formula>
    </cfRule>
    <cfRule type="expression" dxfId="1066" priority="32">
      <formula>IF(AND($I101&lt;&gt;"",AI103&lt;&gt;"",$V78&lt;=$AI103),TRUE,FALSE)</formula>
    </cfRule>
  </conditionalFormatting>
  <conditionalFormatting sqref="AT31">
    <cfRule type="expression" dxfId="1064" priority="37">
      <formula>AND($I31&lt;&gt;"",$AT31="")</formula>
    </cfRule>
  </conditionalFormatting>
  <conditionalFormatting sqref="AT36">
    <cfRule type="expression" dxfId="1063" priority="14">
      <formula>AND($I36&lt;&gt;"",$AT36="")</formula>
    </cfRule>
  </conditionalFormatting>
  <conditionalFormatting sqref="AT41">
    <cfRule type="expression" dxfId="1062" priority="13">
      <formula>AND($I41&lt;&gt;"",$AT41="")</formula>
    </cfRule>
  </conditionalFormatting>
  <conditionalFormatting sqref="AT46">
    <cfRule type="expression" dxfId="1061" priority="12">
      <formula>AND($I46&lt;&gt;"",$AT46="")</formula>
    </cfRule>
  </conditionalFormatting>
  <conditionalFormatting sqref="AT51">
    <cfRule type="expression" dxfId="1060" priority="11">
      <formula>AND($I51&lt;&gt;"",$AT51="")</formula>
    </cfRule>
  </conditionalFormatting>
  <conditionalFormatting sqref="AT56">
    <cfRule type="expression" dxfId="1059" priority="10">
      <formula>AND($I56&lt;&gt;"",$AT56="")</formula>
    </cfRule>
  </conditionalFormatting>
  <conditionalFormatting sqref="AT61">
    <cfRule type="expression" dxfId="1058" priority="9">
      <formula>AND($I61&lt;&gt;"",$AT61="")</formula>
    </cfRule>
  </conditionalFormatting>
  <conditionalFormatting sqref="AT66">
    <cfRule type="expression" dxfId="1057" priority="8">
      <formula>AND($I66&lt;&gt;"",$AT66="")</formula>
    </cfRule>
  </conditionalFormatting>
  <conditionalFormatting sqref="AT71">
    <cfRule type="expression" dxfId="1056" priority="7">
      <formula>AND($I71&lt;&gt;"",$AT71="")</formula>
    </cfRule>
  </conditionalFormatting>
  <conditionalFormatting sqref="AT76">
    <cfRule type="expression" dxfId="1055" priority="6">
      <formula>AND($I76&lt;&gt;"",$AT76="")</formula>
    </cfRule>
  </conditionalFormatting>
  <conditionalFormatting sqref="AT81">
    <cfRule type="expression" dxfId="1054" priority="5">
      <formula>AND($I81&lt;&gt;"",$AT81="")</formula>
    </cfRule>
  </conditionalFormatting>
  <conditionalFormatting sqref="AT86">
    <cfRule type="expression" dxfId="1053" priority="4">
      <formula>AND($I86&lt;&gt;"",$AT86="")</formula>
    </cfRule>
  </conditionalFormatting>
  <conditionalFormatting sqref="AT91">
    <cfRule type="expression" dxfId="1052" priority="3">
      <formula>AND($I91&lt;&gt;"",$AT91="")</formula>
    </cfRule>
  </conditionalFormatting>
  <conditionalFormatting sqref="AT96">
    <cfRule type="expression" dxfId="1051" priority="2">
      <formula>AND($I96&lt;&gt;"",$AT96="")</formula>
    </cfRule>
  </conditionalFormatting>
  <conditionalFormatting sqref="AT101">
    <cfRule type="expression" dxfId="105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7908141-5331-44A8-83A9-9962388E6C1D}">
      <formula1>$BU$28</formula1>
    </dataValidation>
    <dataValidation type="list" allowBlank="1" showInputMessage="1" showErrorMessage="1" sqref="S13:U13 S15:U15 S17:U17 S19:U19 AY13:BA13 AY15:BA15 AY17:BA17 AY19:BA19" xr:uid="{D02CDDA6-5896-40B0-AF6A-F424BEEC8CF6}">
      <formula1>"昭和,平成,令和"</formula1>
    </dataValidation>
    <dataValidation type="list" allowBlank="1" showInputMessage="1" showErrorMessage="1" sqref="CY7" xr:uid="{8672717E-FA45-40A5-90A5-07F274D24D06}">
      <formula1>"男,女"</formula1>
    </dataValidation>
    <dataValidation type="list" allowBlank="1" showInputMessage="1" showErrorMessage="1" sqref="BU8 I33:O34 I38:O39 I43:O44 I48:O49 I53:O54 I58:O59 I63:O64 I83:O84 I103:O104 I98:O99 I93:O94 I88:O89 I78:O79 I68:O69 I73:O74" xr:uid="{AAAD708B-1370-49E9-B356-AF7E1283266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BAA45091-E4E3-42F2-982B-8538FC6EAA88}">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816778A7-E12A-47BB-8B86-7728A9A8C07D}">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B8D11-8C25-4FDF-9EF8-41199556385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049" priority="38">
      <formula>AND($I31&lt;&gt;"",$I33="")</formula>
    </cfRule>
  </conditionalFormatting>
  <conditionalFormatting sqref="I73">
    <cfRule type="expression" dxfId="1048" priority="15">
      <formula>AND($I71&lt;&gt;"",$I73="")</formula>
    </cfRule>
  </conditionalFormatting>
  <conditionalFormatting sqref="I78">
    <cfRule type="expression" dxfId="1047" priority="33">
      <formula>AND($I76&lt;&gt;"",$I78="")</formula>
    </cfRule>
  </conditionalFormatting>
  <conditionalFormatting sqref="I83">
    <cfRule type="expression" dxfId="1046" priority="18">
      <formula>AND($I81&lt;&gt;"",$I83="")</formula>
    </cfRule>
  </conditionalFormatting>
  <conditionalFormatting sqref="I88">
    <cfRule type="expression" dxfId="1045" priority="21">
      <formula>AND($I86&lt;&gt;"",$I88="")</formula>
    </cfRule>
  </conditionalFormatting>
  <conditionalFormatting sqref="I93">
    <cfRule type="expression" dxfId="1044" priority="24">
      <formula>AND($I91&lt;&gt;"",$I93="")</formula>
    </cfRule>
  </conditionalFormatting>
  <conditionalFormatting sqref="I98">
    <cfRule type="expression" dxfId="1043" priority="27">
      <formula>AND($I96&lt;&gt;"",$I98="")</formula>
    </cfRule>
  </conditionalFormatting>
  <conditionalFormatting sqref="I103">
    <cfRule type="expression" dxfId="1042" priority="30">
      <formula>AND($I101&lt;&gt;"",$I103="")</formula>
    </cfRule>
  </conditionalFormatting>
  <conditionalFormatting sqref="V33 V38 V43 V48 V53 V58 V63">
    <cfRule type="expression" dxfId="1041" priority="43">
      <formula>IF(AND($I36&lt;&gt;"",$AI38&lt;&gt;"",$V33&lt;=$AI38),TRUE,FALSE)</formula>
    </cfRule>
    <cfRule type="expression" dxfId="1040" priority="42">
      <formula>AND($I31&lt;&gt;"",$V33="")</formula>
    </cfRule>
  </conditionalFormatting>
  <conditionalFormatting sqref="V68">
    <cfRule type="expression" dxfId="1039" priority="45">
      <formula>IF(AND(#REF!&lt;&gt;"",#REF!&lt;&gt;"",$V68&lt;=#REF!),TRUE,FALSE)</formula>
    </cfRule>
    <cfRule type="expression" dxfId="1038" priority="44">
      <formula>AND($I66&lt;&gt;"",$V68="")</formula>
    </cfRule>
  </conditionalFormatting>
  <conditionalFormatting sqref="V73 V78 V83">
    <cfRule type="expression" dxfId="1037" priority="47">
      <formula>IF(AND(#REF!&lt;&gt;"",#REF!&lt;&gt;"",$V73&lt;=#REF!),TRUE,FALSE)</formula>
    </cfRule>
    <cfRule type="expression" dxfId="1036" priority="46">
      <formula>AND($I71&lt;&gt;"",$V73="")</formula>
    </cfRule>
  </conditionalFormatting>
  <conditionalFormatting sqref="V88">
    <cfRule type="expression" dxfId="1035" priority="55">
      <formula>IF(AND(#REF!&lt;&gt;"",#REF!&lt;&gt;"",$V88&lt;=#REF!),TRUE,FALSE)</formula>
    </cfRule>
    <cfRule type="expression" dxfId="1034" priority="54">
      <formula>AND($I86&lt;&gt;"",$V88="")</formula>
    </cfRule>
  </conditionalFormatting>
  <conditionalFormatting sqref="V93">
    <cfRule type="expression" dxfId="1033" priority="52">
      <formula>AND($I91&lt;&gt;"",$V93="")</formula>
    </cfRule>
    <cfRule type="expression" dxfId="1032" priority="53">
      <formula>IF(AND(#REF!&lt;&gt;"",#REF!&lt;&gt;"",$V93&lt;=#REF!),TRUE,FALSE)</formula>
    </cfRule>
  </conditionalFormatting>
  <conditionalFormatting sqref="V98">
    <cfRule type="expression" dxfId="1031" priority="50">
      <formula>AND($I96&lt;&gt;"",$V98="")</formula>
    </cfRule>
    <cfRule type="expression" dxfId="1030" priority="51">
      <formula>IF(AND(#REF!&lt;&gt;"",#REF!&lt;&gt;"",$V98&lt;=#REF!),TRUE,FALSE)</formula>
    </cfRule>
  </conditionalFormatting>
  <conditionalFormatting sqref="V103">
    <cfRule type="expression" dxfId="1029" priority="48">
      <formula>AND($I101&lt;&gt;"",$V103="")</formula>
    </cfRule>
    <cfRule type="expression" dxfId="1028" priority="49">
      <formula>IF(AND(#REF!&lt;&gt;"",#REF!&lt;&gt;"",$V103&lt;=#REF!),TRUE,FALSE)</formula>
    </cfRule>
  </conditionalFormatting>
  <conditionalFormatting sqref="AI33">
    <cfRule type="expression" dxfId="1027" priority="36">
      <formula>AND($I$31&lt;&gt;"",$AI$33="")</formula>
    </cfRule>
  </conditionalFormatting>
  <conditionalFormatting sqref="AI38 AI43 AI48 AI53 AI58 AI63 AI68">
    <cfRule type="expression" dxfId="1026" priority="41">
      <formula>IF(AND($I36&lt;&gt;"",AI38&lt;&gt;"",$V33&lt;=$AI38),TRUE,FALSE)</formula>
    </cfRule>
    <cfRule type="expression" dxfId="1025" priority="40">
      <formula>AND($I36&lt;&gt;"",$AI38="")</formula>
    </cfRule>
  </conditionalFormatting>
  <conditionalFormatting sqref="AI73">
    <cfRule type="expression" dxfId="1024" priority="16">
      <formula>AND($I71&lt;&gt;"",$AI73="")</formula>
    </cfRule>
    <cfRule type="expression" dxfId="1023" priority="17">
      <formula>IF(AND($I71&lt;&gt;"",AI73&lt;&gt;"",$V63&lt;=$AI73),TRUE,FALSE)</formula>
    </cfRule>
  </conditionalFormatting>
  <conditionalFormatting sqref="AI78">
    <cfRule type="expression" dxfId="1022" priority="35">
      <formula>IF(AND($I76&lt;&gt;"",AI78&lt;&gt;"",$V68&lt;=$AI78),TRUE,FALSE)</formula>
    </cfRule>
    <cfRule type="expression" dxfId="1021" priority="34">
      <formula>AND($I76&lt;&gt;"",$AI78="")</formula>
    </cfRule>
  </conditionalFormatting>
  <conditionalFormatting sqref="AI83">
    <cfRule type="expression" dxfId="1020" priority="19">
      <formula>AND($I81&lt;&gt;"",$AI83="")</formula>
    </cfRule>
    <cfRule type="expression" dxfId="1019" priority="20">
      <formula>IF(AND($I81&lt;&gt;"",AI83&lt;&gt;"",$V78&lt;=$AI83),TRUE,FALSE)</formula>
    </cfRule>
  </conditionalFormatting>
  <conditionalFormatting sqref="AI88">
    <cfRule type="expression" dxfId="1018" priority="22">
      <formula>AND($I86&lt;&gt;"",$AI88="")</formula>
    </cfRule>
    <cfRule type="expression" dxfId="1017" priority="23">
      <formula>IF(AND($I86&lt;&gt;"",AI88&lt;&gt;"",$V78&lt;=$AI88),TRUE,FALSE)</formula>
    </cfRule>
  </conditionalFormatting>
  <conditionalFormatting sqref="AI93">
    <cfRule type="expression" dxfId="1016" priority="26">
      <formula>IF(AND($I91&lt;&gt;"",AI93&lt;&gt;"",$V78&lt;=$AI93),TRUE,FALSE)</formula>
    </cfRule>
    <cfRule type="expression" dxfId="1015" priority="25">
      <formula>AND($I91&lt;&gt;"",$AI93="")</formula>
    </cfRule>
  </conditionalFormatting>
  <conditionalFormatting sqref="AI98">
    <cfRule type="expression" dxfId="1014" priority="28">
      <formula>AND($I96&lt;&gt;"",$AI98="")</formula>
    </cfRule>
    <cfRule type="expression" dxfId="1013" priority="29">
      <formula>IF(AND($I96&lt;&gt;"",AI98&lt;&gt;"",$V78&lt;=$AI98),TRUE,FALSE)</formula>
    </cfRule>
  </conditionalFormatting>
  <conditionalFormatting sqref="AI103">
    <cfRule type="expression" dxfId="1012" priority="31">
      <formula>AND($I101&lt;&gt;"",$AI103="")</formula>
    </cfRule>
    <cfRule type="expression" dxfId="1011" priority="32">
      <formula>IF(AND($I101&lt;&gt;"",AI103&lt;&gt;"",$V78&lt;=$AI103),TRUE,FALSE)</formula>
    </cfRule>
  </conditionalFormatting>
  <conditionalFormatting sqref="AT31">
    <cfRule type="expression" dxfId="1009" priority="37">
      <formula>AND($I31&lt;&gt;"",$AT31="")</formula>
    </cfRule>
  </conditionalFormatting>
  <conditionalFormatting sqref="AT36">
    <cfRule type="expression" dxfId="1008" priority="14">
      <formula>AND($I36&lt;&gt;"",$AT36="")</formula>
    </cfRule>
  </conditionalFormatting>
  <conditionalFormatting sqref="AT41">
    <cfRule type="expression" dxfId="1007" priority="13">
      <formula>AND($I41&lt;&gt;"",$AT41="")</formula>
    </cfRule>
  </conditionalFormatting>
  <conditionalFormatting sqref="AT46">
    <cfRule type="expression" dxfId="1006" priority="12">
      <formula>AND($I46&lt;&gt;"",$AT46="")</formula>
    </cfRule>
  </conditionalFormatting>
  <conditionalFormatting sqref="AT51">
    <cfRule type="expression" dxfId="1005" priority="11">
      <formula>AND($I51&lt;&gt;"",$AT51="")</formula>
    </cfRule>
  </conditionalFormatting>
  <conditionalFormatting sqref="AT56">
    <cfRule type="expression" dxfId="1004" priority="10">
      <formula>AND($I56&lt;&gt;"",$AT56="")</formula>
    </cfRule>
  </conditionalFormatting>
  <conditionalFormatting sqref="AT61">
    <cfRule type="expression" dxfId="1003" priority="9">
      <formula>AND($I61&lt;&gt;"",$AT61="")</formula>
    </cfRule>
  </conditionalFormatting>
  <conditionalFormatting sqref="AT66">
    <cfRule type="expression" dxfId="1002" priority="8">
      <formula>AND($I66&lt;&gt;"",$AT66="")</formula>
    </cfRule>
  </conditionalFormatting>
  <conditionalFormatting sqref="AT71">
    <cfRule type="expression" dxfId="1001" priority="7">
      <formula>AND($I71&lt;&gt;"",$AT71="")</formula>
    </cfRule>
  </conditionalFormatting>
  <conditionalFormatting sqref="AT76">
    <cfRule type="expression" dxfId="1000" priority="6">
      <formula>AND($I76&lt;&gt;"",$AT76="")</formula>
    </cfRule>
  </conditionalFormatting>
  <conditionalFormatting sqref="AT81">
    <cfRule type="expression" dxfId="999" priority="5">
      <formula>AND($I81&lt;&gt;"",$AT81="")</formula>
    </cfRule>
  </conditionalFormatting>
  <conditionalFormatting sqref="AT86">
    <cfRule type="expression" dxfId="998" priority="4">
      <formula>AND($I86&lt;&gt;"",$AT86="")</formula>
    </cfRule>
  </conditionalFormatting>
  <conditionalFormatting sqref="AT91">
    <cfRule type="expression" dxfId="997" priority="3">
      <formula>AND($I91&lt;&gt;"",$AT91="")</formula>
    </cfRule>
  </conditionalFormatting>
  <conditionalFormatting sqref="AT96">
    <cfRule type="expression" dxfId="996" priority="2">
      <formula>AND($I96&lt;&gt;"",$AT96="")</formula>
    </cfRule>
  </conditionalFormatting>
  <conditionalFormatting sqref="AT101">
    <cfRule type="expression" dxfId="995" priority="1">
      <formula>AND($I101&lt;&gt;"",$AT101="")</formula>
    </cfRule>
  </conditionalFormatting>
  <dataValidations count="5">
    <dataValidation type="list" allowBlank="1" showInputMessage="1" showErrorMessage="1" sqref="AK8:AO8" xr:uid="{5BC0CA14-16B9-4E4D-8F00-29B6FAC70D0D}">
      <formula1>"平成,昭和"</formula1>
    </dataValidation>
    <dataValidation type="list" allowBlank="1" showInputMessage="1" showErrorMessage="1" sqref="BU8 I33:O34 I38:O39 I43:O44 I48:O49 I53:O54 I58:O59 I63:O64 I83:O84 I103:O104 I98:O99 I93:O94 I88:O89 I78:O79 I68:O69 I73:O74" xr:uid="{966EA455-5F58-4D53-95AA-A43443B70B1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6D3CD2E-BF5C-447D-ADA3-2175C9788759}">
      <formula1>"男,女"</formula1>
    </dataValidation>
    <dataValidation type="list" allowBlank="1" showInputMessage="1" showErrorMessage="1" sqref="S13:U13 S15:U15 S17:U17 S19:U19 AY13:BA13 AY15:BA15 AY17:BA17 AY19:BA19" xr:uid="{1237159D-23E3-49DF-975B-761559F5A812}">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2A7987D-6EA9-42CB-9C87-35910AF255EA}">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1F988328-1AE3-415D-81A0-408A20A71F46}">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8B4CE-E6D6-4BFE-A243-1EBA9DE051F1}">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994" priority="38">
      <formula>AND($I31&lt;&gt;"",$I33="")</formula>
    </cfRule>
  </conditionalFormatting>
  <conditionalFormatting sqref="I73">
    <cfRule type="expression" dxfId="993" priority="15">
      <formula>AND($I71&lt;&gt;"",$I73="")</formula>
    </cfRule>
  </conditionalFormatting>
  <conditionalFormatting sqref="I78">
    <cfRule type="expression" dxfId="992" priority="33">
      <formula>AND($I76&lt;&gt;"",$I78="")</formula>
    </cfRule>
  </conditionalFormatting>
  <conditionalFormatting sqref="I83">
    <cfRule type="expression" dxfId="991" priority="18">
      <formula>AND($I81&lt;&gt;"",$I83="")</formula>
    </cfRule>
  </conditionalFormatting>
  <conditionalFormatting sqref="I88">
    <cfRule type="expression" dxfId="990" priority="21">
      <formula>AND($I86&lt;&gt;"",$I88="")</formula>
    </cfRule>
  </conditionalFormatting>
  <conditionalFormatting sqref="I93">
    <cfRule type="expression" dxfId="989" priority="24">
      <formula>AND($I91&lt;&gt;"",$I93="")</formula>
    </cfRule>
  </conditionalFormatting>
  <conditionalFormatting sqref="I98">
    <cfRule type="expression" dxfId="988" priority="27">
      <formula>AND($I96&lt;&gt;"",$I98="")</formula>
    </cfRule>
  </conditionalFormatting>
  <conditionalFormatting sqref="I103">
    <cfRule type="expression" dxfId="987" priority="30">
      <formula>AND($I101&lt;&gt;"",$I103="")</formula>
    </cfRule>
  </conditionalFormatting>
  <conditionalFormatting sqref="V33 V38 V43 V48 V53 V58 V63">
    <cfRule type="expression" dxfId="986" priority="43">
      <formula>IF(AND($I36&lt;&gt;"",$AI38&lt;&gt;"",$V33&lt;=$AI38),TRUE,FALSE)</formula>
    </cfRule>
    <cfRule type="expression" dxfId="985" priority="42">
      <formula>AND($I31&lt;&gt;"",$V33="")</formula>
    </cfRule>
  </conditionalFormatting>
  <conditionalFormatting sqref="V68">
    <cfRule type="expression" dxfId="984" priority="45">
      <formula>IF(AND(#REF!&lt;&gt;"",#REF!&lt;&gt;"",$V68&lt;=#REF!),TRUE,FALSE)</formula>
    </cfRule>
    <cfRule type="expression" dxfId="983" priority="44">
      <formula>AND($I66&lt;&gt;"",$V68="")</formula>
    </cfRule>
  </conditionalFormatting>
  <conditionalFormatting sqref="V73 V78 V83">
    <cfRule type="expression" dxfId="982" priority="47">
      <formula>IF(AND(#REF!&lt;&gt;"",#REF!&lt;&gt;"",$V73&lt;=#REF!),TRUE,FALSE)</formula>
    </cfRule>
    <cfRule type="expression" dxfId="981" priority="46">
      <formula>AND($I71&lt;&gt;"",$V73="")</formula>
    </cfRule>
  </conditionalFormatting>
  <conditionalFormatting sqref="V88">
    <cfRule type="expression" dxfId="980" priority="55">
      <formula>IF(AND(#REF!&lt;&gt;"",#REF!&lt;&gt;"",$V88&lt;=#REF!),TRUE,FALSE)</formula>
    </cfRule>
    <cfRule type="expression" dxfId="979" priority="54">
      <formula>AND($I86&lt;&gt;"",$V88="")</formula>
    </cfRule>
  </conditionalFormatting>
  <conditionalFormatting sqref="V93">
    <cfRule type="expression" dxfId="978" priority="52">
      <formula>AND($I91&lt;&gt;"",$V93="")</formula>
    </cfRule>
    <cfRule type="expression" dxfId="977" priority="53">
      <formula>IF(AND(#REF!&lt;&gt;"",#REF!&lt;&gt;"",$V93&lt;=#REF!),TRUE,FALSE)</formula>
    </cfRule>
  </conditionalFormatting>
  <conditionalFormatting sqref="V98">
    <cfRule type="expression" dxfId="976" priority="50">
      <formula>AND($I96&lt;&gt;"",$V98="")</formula>
    </cfRule>
    <cfRule type="expression" dxfId="975" priority="51">
      <formula>IF(AND(#REF!&lt;&gt;"",#REF!&lt;&gt;"",$V98&lt;=#REF!),TRUE,FALSE)</formula>
    </cfRule>
  </conditionalFormatting>
  <conditionalFormatting sqref="V103">
    <cfRule type="expression" dxfId="974" priority="48">
      <formula>AND($I101&lt;&gt;"",$V103="")</formula>
    </cfRule>
    <cfRule type="expression" dxfId="973" priority="49">
      <formula>IF(AND(#REF!&lt;&gt;"",#REF!&lt;&gt;"",$V103&lt;=#REF!),TRUE,FALSE)</formula>
    </cfRule>
  </conditionalFormatting>
  <conditionalFormatting sqref="AI33">
    <cfRule type="expression" dxfId="972" priority="36">
      <formula>AND($I$31&lt;&gt;"",$AI$33="")</formula>
    </cfRule>
  </conditionalFormatting>
  <conditionalFormatting sqref="AI38 AI43 AI48 AI53 AI58 AI63 AI68">
    <cfRule type="expression" dxfId="971" priority="41">
      <formula>IF(AND($I36&lt;&gt;"",AI38&lt;&gt;"",$V33&lt;=$AI38),TRUE,FALSE)</formula>
    </cfRule>
    <cfRule type="expression" dxfId="970" priority="40">
      <formula>AND($I36&lt;&gt;"",$AI38="")</formula>
    </cfRule>
  </conditionalFormatting>
  <conditionalFormatting sqref="AI73">
    <cfRule type="expression" dxfId="969" priority="16">
      <formula>AND($I71&lt;&gt;"",$AI73="")</formula>
    </cfRule>
    <cfRule type="expression" dxfId="968" priority="17">
      <formula>IF(AND($I71&lt;&gt;"",AI73&lt;&gt;"",$V63&lt;=$AI73),TRUE,FALSE)</formula>
    </cfRule>
  </conditionalFormatting>
  <conditionalFormatting sqref="AI78">
    <cfRule type="expression" dxfId="967" priority="35">
      <formula>IF(AND($I76&lt;&gt;"",AI78&lt;&gt;"",$V68&lt;=$AI78),TRUE,FALSE)</formula>
    </cfRule>
    <cfRule type="expression" dxfId="966" priority="34">
      <formula>AND($I76&lt;&gt;"",$AI78="")</formula>
    </cfRule>
  </conditionalFormatting>
  <conditionalFormatting sqref="AI83">
    <cfRule type="expression" dxfId="965" priority="19">
      <formula>AND($I81&lt;&gt;"",$AI83="")</formula>
    </cfRule>
    <cfRule type="expression" dxfId="964" priority="20">
      <formula>IF(AND($I81&lt;&gt;"",AI83&lt;&gt;"",$V78&lt;=$AI83),TRUE,FALSE)</formula>
    </cfRule>
  </conditionalFormatting>
  <conditionalFormatting sqref="AI88">
    <cfRule type="expression" dxfId="963" priority="22">
      <formula>AND($I86&lt;&gt;"",$AI88="")</formula>
    </cfRule>
    <cfRule type="expression" dxfId="962" priority="23">
      <formula>IF(AND($I86&lt;&gt;"",AI88&lt;&gt;"",$V78&lt;=$AI88),TRUE,FALSE)</formula>
    </cfRule>
  </conditionalFormatting>
  <conditionalFormatting sqref="AI93">
    <cfRule type="expression" dxfId="961" priority="26">
      <formula>IF(AND($I91&lt;&gt;"",AI93&lt;&gt;"",$V78&lt;=$AI93),TRUE,FALSE)</formula>
    </cfRule>
    <cfRule type="expression" dxfId="960" priority="25">
      <formula>AND($I91&lt;&gt;"",$AI93="")</formula>
    </cfRule>
  </conditionalFormatting>
  <conditionalFormatting sqref="AI98">
    <cfRule type="expression" dxfId="959" priority="28">
      <formula>AND($I96&lt;&gt;"",$AI98="")</formula>
    </cfRule>
    <cfRule type="expression" dxfId="958" priority="29">
      <formula>IF(AND($I96&lt;&gt;"",AI98&lt;&gt;"",$V78&lt;=$AI98),TRUE,FALSE)</formula>
    </cfRule>
  </conditionalFormatting>
  <conditionalFormatting sqref="AI103">
    <cfRule type="expression" dxfId="957" priority="31">
      <formula>AND($I101&lt;&gt;"",$AI103="")</formula>
    </cfRule>
    <cfRule type="expression" dxfId="956" priority="32">
      <formula>IF(AND($I101&lt;&gt;"",AI103&lt;&gt;"",$V78&lt;=$AI103),TRUE,FALSE)</formula>
    </cfRule>
  </conditionalFormatting>
  <conditionalFormatting sqref="AT31">
    <cfRule type="expression" dxfId="954" priority="37">
      <formula>AND($I31&lt;&gt;"",$AT31="")</formula>
    </cfRule>
  </conditionalFormatting>
  <conditionalFormatting sqref="AT36">
    <cfRule type="expression" dxfId="953" priority="14">
      <formula>AND($I36&lt;&gt;"",$AT36="")</formula>
    </cfRule>
  </conditionalFormatting>
  <conditionalFormatting sqref="AT41">
    <cfRule type="expression" dxfId="952" priority="13">
      <formula>AND($I41&lt;&gt;"",$AT41="")</formula>
    </cfRule>
  </conditionalFormatting>
  <conditionalFormatting sqref="AT46">
    <cfRule type="expression" dxfId="951" priority="12">
      <formula>AND($I46&lt;&gt;"",$AT46="")</formula>
    </cfRule>
  </conditionalFormatting>
  <conditionalFormatting sqref="AT51">
    <cfRule type="expression" dxfId="950" priority="11">
      <formula>AND($I51&lt;&gt;"",$AT51="")</formula>
    </cfRule>
  </conditionalFormatting>
  <conditionalFormatting sqref="AT56">
    <cfRule type="expression" dxfId="949" priority="10">
      <formula>AND($I56&lt;&gt;"",$AT56="")</formula>
    </cfRule>
  </conditionalFormatting>
  <conditionalFormatting sqref="AT61">
    <cfRule type="expression" dxfId="948" priority="9">
      <formula>AND($I61&lt;&gt;"",$AT61="")</formula>
    </cfRule>
  </conditionalFormatting>
  <conditionalFormatting sqref="AT66">
    <cfRule type="expression" dxfId="947" priority="8">
      <formula>AND($I66&lt;&gt;"",$AT66="")</formula>
    </cfRule>
  </conditionalFormatting>
  <conditionalFormatting sqref="AT71">
    <cfRule type="expression" dxfId="946" priority="7">
      <formula>AND($I71&lt;&gt;"",$AT71="")</formula>
    </cfRule>
  </conditionalFormatting>
  <conditionalFormatting sqref="AT76">
    <cfRule type="expression" dxfId="945" priority="6">
      <formula>AND($I76&lt;&gt;"",$AT76="")</formula>
    </cfRule>
  </conditionalFormatting>
  <conditionalFormatting sqref="AT81">
    <cfRule type="expression" dxfId="944" priority="5">
      <formula>AND($I81&lt;&gt;"",$AT81="")</formula>
    </cfRule>
  </conditionalFormatting>
  <conditionalFormatting sqref="AT86">
    <cfRule type="expression" dxfId="943" priority="4">
      <formula>AND($I86&lt;&gt;"",$AT86="")</formula>
    </cfRule>
  </conditionalFormatting>
  <conditionalFormatting sqref="AT91">
    <cfRule type="expression" dxfId="942" priority="3">
      <formula>AND($I91&lt;&gt;"",$AT91="")</formula>
    </cfRule>
  </conditionalFormatting>
  <conditionalFormatting sqref="AT96">
    <cfRule type="expression" dxfId="941" priority="2">
      <formula>AND($I96&lt;&gt;"",$AT96="")</formula>
    </cfRule>
  </conditionalFormatting>
  <conditionalFormatting sqref="AT101">
    <cfRule type="expression" dxfId="94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71284495-A2D8-40BE-82CC-7126608C786E}">
      <formula1>$BU$28</formula1>
    </dataValidation>
    <dataValidation type="list" allowBlank="1" showInputMessage="1" showErrorMessage="1" sqref="S13:U13 S15:U15 S17:U17 S19:U19 AY13:BA13 AY15:BA15 AY17:BA17 AY19:BA19" xr:uid="{AAC52730-125F-4059-AEB9-0E2D7A725EB1}">
      <formula1>"昭和,平成,令和"</formula1>
    </dataValidation>
    <dataValidation type="list" allowBlank="1" showInputMessage="1" showErrorMessage="1" sqref="CY7" xr:uid="{F7382C6C-BCDD-4C56-A3B4-B6A8D955EC55}">
      <formula1>"男,女"</formula1>
    </dataValidation>
    <dataValidation type="list" allowBlank="1" showInputMessage="1" showErrorMessage="1" sqref="BU8 I33:O34 I38:O39 I43:O44 I48:O49 I53:O54 I58:O59 I63:O64 I83:O84 I103:O104 I98:O99 I93:O94 I88:O89 I78:O79 I68:O69 I73:O74" xr:uid="{A0C9094D-D984-41C7-8AFC-AA41C5EA301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332504DF-556A-4E34-85B6-F91314AC6683}">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48903349-AAFC-4660-9011-50C7BA18E4BB}">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AC068-275B-4E8A-B786-CAFDD5E5F65A}">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939" priority="38">
      <formula>AND($I31&lt;&gt;"",$I33="")</formula>
    </cfRule>
  </conditionalFormatting>
  <conditionalFormatting sqref="I73">
    <cfRule type="expression" dxfId="938" priority="15">
      <formula>AND($I71&lt;&gt;"",$I73="")</formula>
    </cfRule>
  </conditionalFormatting>
  <conditionalFormatting sqref="I78">
    <cfRule type="expression" dxfId="937" priority="33">
      <formula>AND($I76&lt;&gt;"",$I78="")</formula>
    </cfRule>
  </conditionalFormatting>
  <conditionalFormatting sqref="I83">
    <cfRule type="expression" dxfId="936" priority="18">
      <formula>AND($I81&lt;&gt;"",$I83="")</formula>
    </cfRule>
  </conditionalFormatting>
  <conditionalFormatting sqref="I88">
    <cfRule type="expression" dxfId="935" priority="21">
      <formula>AND($I86&lt;&gt;"",$I88="")</formula>
    </cfRule>
  </conditionalFormatting>
  <conditionalFormatting sqref="I93">
    <cfRule type="expression" dxfId="934" priority="24">
      <formula>AND($I91&lt;&gt;"",$I93="")</formula>
    </cfRule>
  </conditionalFormatting>
  <conditionalFormatting sqref="I98">
    <cfRule type="expression" dxfId="933" priority="27">
      <formula>AND($I96&lt;&gt;"",$I98="")</formula>
    </cfRule>
  </conditionalFormatting>
  <conditionalFormatting sqref="I103">
    <cfRule type="expression" dxfId="932" priority="30">
      <formula>AND($I101&lt;&gt;"",$I103="")</formula>
    </cfRule>
  </conditionalFormatting>
  <conditionalFormatting sqref="V33 V38 V43 V48 V53 V58 V63">
    <cfRule type="expression" dxfId="931" priority="43">
      <formula>IF(AND($I36&lt;&gt;"",$AI38&lt;&gt;"",$V33&lt;=$AI38),TRUE,FALSE)</formula>
    </cfRule>
    <cfRule type="expression" dxfId="930" priority="42">
      <formula>AND($I31&lt;&gt;"",$V33="")</formula>
    </cfRule>
  </conditionalFormatting>
  <conditionalFormatting sqref="V68">
    <cfRule type="expression" dxfId="929" priority="45">
      <formula>IF(AND(#REF!&lt;&gt;"",#REF!&lt;&gt;"",$V68&lt;=#REF!),TRUE,FALSE)</formula>
    </cfRule>
    <cfRule type="expression" dxfId="928" priority="44">
      <formula>AND($I66&lt;&gt;"",$V68="")</formula>
    </cfRule>
  </conditionalFormatting>
  <conditionalFormatting sqref="V73 V78 V83">
    <cfRule type="expression" dxfId="927" priority="47">
      <formula>IF(AND(#REF!&lt;&gt;"",#REF!&lt;&gt;"",$V73&lt;=#REF!),TRUE,FALSE)</formula>
    </cfRule>
    <cfRule type="expression" dxfId="926" priority="46">
      <formula>AND($I71&lt;&gt;"",$V73="")</formula>
    </cfRule>
  </conditionalFormatting>
  <conditionalFormatting sqref="V88">
    <cfRule type="expression" dxfId="925" priority="55">
      <formula>IF(AND(#REF!&lt;&gt;"",#REF!&lt;&gt;"",$V88&lt;=#REF!),TRUE,FALSE)</formula>
    </cfRule>
    <cfRule type="expression" dxfId="924" priority="54">
      <formula>AND($I86&lt;&gt;"",$V88="")</formula>
    </cfRule>
  </conditionalFormatting>
  <conditionalFormatting sqref="V93">
    <cfRule type="expression" dxfId="923" priority="52">
      <formula>AND($I91&lt;&gt;"",$V93="")</formula>
    </cfRule>
    <cfRule type="expression" dxfId="922" priority="53">
      <formula>IF(AND(#REF!&lt;&gt;"",#REF!&lt;&gt;"",$V93&lt;=#REF!),TRUE,FALSE)</formula>
    </cfRule>
  </conditionalFormatting>
  <conditionalFormatting sqref="V98">
    <cfRule type="expression" dxfId="921" priority="50">
      <formula>AND($I96&lt;&gt;"",$V98="")</formula>
    </cfRule>
    <cfRule type="expression" dxfId="920" priority="51">
      <formula>IF(AND(#REF!&lt;&gt;"",#REF!&lt;&gt;"",$V98&lt;=#REF!),TRUE,FALSE)</formula>
    </cfRule>
  </conditionalFormatting>
  <conditionalFormatting sqref="V103">
    <cfRule type="expression" dxfId="919" priority="48">
      <formula>AND($I101&lt;&gt;"",$V103="")</formula>
    </cfRule>
    <cfRule type="expression" dxfId="918" priority="49">
      <formula>IF(AND(#REF!&lt;&gt;"",#REF!&lt;&gt;"",$V103&lt;=#REF!),TRUE,FALSE)</formula>
    </cfRule>
  </conditionalFormatting>
  <conditionalFormatting sqref="AI33">
    <cfRule type="expression" dxfId="917" priority="36">
      <formula>AND($I$31&lt;&gt;"",$AI$33="")</formula>
    </cfRule>
  </conditionalFormatting>
  <conditionalFormatting sqref="AI38 AI43 AI48 AI53 AI58 AI63 AI68">
    <cfRule type="expression" dxfId="916" priority="41">
      <formula>IF(AND($I36&lt;&gt;"",AI38&lt;&gt;"",$V33&lt;=$AI38),TRUE,FALSE)</formula>
    </cfRule>
    <cfRule type="expression" dxfId="915" priority="40">
      <formula>AND($I36&lt;&gt;"",$AI38="")</formula>
    </cfRule>
  </conditionalFormatting>
  <conditionalFormatting sqref="AI73">
    <cfRule type="expression" dxfId="914" priority="16">
      <formula>AND($I71&lt;&gt;"",$AI73="")</formula>
    </cfRule>
    <cfRule type="expression" dxfId="913" priority="17">
      <formula>IF(AND($I71&lt;&gt;"",AI73&lt;&gt;"",$V63&lt;=$AI73),TRUE,FALSE)</formula>
    </cfRule>
  </conditionalFormatting>
  <conditionalFormatting sqref="AI78">
    <cfRule type="expression" dxfId="912" priority="35">
      <formula>IF(AND($I76&lt;&gt;"",AI78&lt;&gt;"",$V68&lt;=$AI78),TRUE,FALSE)</formula>
    </cfRule>
    <cfRule type="expression" dxfId="911" priority="34">
      <formula>AND($I76&lt;&gt;"",$AI78="")</formula>
    </cfRule>
  </conditionalFormatting>
  <conditionalFormatting sqref="AI83">
    <cfRule type="expression" dxfId="910" priority="19">
      <formula>AND($I81&lt;&gt;"",$AI83="")</formula>
    </cfRule>
    <cfRule type="expression" dxfId="909" priority="20">
      <formula>IF(AND($I81&lt;&gt;"",AI83&lt;&gt;"",$V78&lt;=$AI83),TRUE,FALSE)</formula>
    </cfRule>
  </conditionalFormatting>
  <conditionalFormatting sqref="AI88">
    <cfRule type="expression" dxfId="908" priority="22">
      <formula>AND($I86&lt;&gt;"",$AI88="")</formula>
    </cfRule>
    <cfRule type="expression" dxfId="907" priority="23">
      <formula>IF(AND($I86&lt;&gt;"",AI88&lt;&gt;"",$V78&lt;=$AI88),TRUE,FALSE)</formula>
    </cfRule>
  </conditionalFormatting>
  <conditionalFormatting sqref="AI93">
    <cfRule type="expression" dxfId="906" priority="26">
      <formula>IF(AND($I91&lt;&gt;"",AI93&lt;&gt;"",$V78&lt;=$AI93),TRUE,FALSE)</formula>
    </cfRule>
    <cfRule type="expression" dxfId="905" priority="25">
      <formula>AND($I91&lt;&gt;"",$AI93="")</formula>
    </cfRule>
  </conditionalFormatting>
  <conditionalFormatting sqref="AI98">
    <cfRule type="expression" dxfId="904" priority="28">
      <formula>AND($I96&lt;&gt;"",$AI98="")</formula>
    </cfRule>
    <cfRule type="expression" dxfId="903" priority="29">
      <formula>IF(AND($I96&lt;&gt;"",AI98&lt;&gt;"",$V78&lt;=$AI98),TRUE,FALSE)</formula>
    </cfRule>
  </conditionalFormatting>
  <conditionalFormatting sqref="AI103">
    <cfRule type="expression" dxfId="902" priority="31">
      <formula>AND($I101&lt;&gt;"",$AI103="")</formula>
    </cfRule>
    <cfRule type="expression" dxfId="901" priority="32">
      <formula>IF(AND($I101&lt;&gt;"",AI103&lt;&gt;"",$V78&lt;=$AI103),TRUE,FALSE)</formula>
    </cfRule>
  </conditionalFormatting>
  <conditionalFormatting sqref="AT31">
    <cfRule type="expression" dxfId="899" priority="37">
      <formula>AND($I31&lt;&gt;"",$AT31="")</formula>
    </cfRule>
  </conditionalFormatting>
  <conditionalFormatting sqref="AT36">
    <cfRule type="expression" dxfId="898" priority="14">
      <formula>AND($I36&lt;&gt;"",$AT36="")</formula>
    </cfRule>
  </conditionalFormatting>
  <conditionalFormatting sqref="AT41">
    <cfRule type="expression" dxfId="897" priority="13">
      <formula>AND($I41&lt;&gt;"",$AT41="")</formula>
    </cfRule>
  </conditionalFormatting>
  <conditionalFormatting sqref="AT46">
    <cfRule type="expression" dxfId="896" priority="12">
      <formula>AND($I46&lt;&gt;"",$AT46="")</formula>
    </cfRule>
  </conditionalFormatting>
  <conditionalFormatting sqref="AT51">
    <cfRule type="expression" dxfId="895" priority="11">
      <formula>AND($I51&lt;&gt;"",$AT51="")</formula>
    </cfRule>
  </conditionalFormatting>
  <conditionalFormatting sqref="AT56">
    <cfRule type="expression" dxfId="894" priority="10">
      <formula>AND($I56&lt;&gt;"",$AT56="")</formula>
    </cfRule>
  </conditionalFormatting>
  <conditionalFormatting sqref="AT61">
    <cfRule type="expression" dxfId="893" priority="9">
      <formula>AND($I61&lt;&gt;"",$AT61="")</formula>
    </cfRule>
  </conditionalFormatting>
  <conditionalFormatting sqref="AT66">
    <cfRule type="expression" dxfId="892" priority="8">
      <formula>AND($I66&lt;&gt;"",$AT66="")</formula>
    </cfRule>
  </conditionalFormatting>
  <conditionalFormatting sqref="AT71">
    <cfRule type="expression" dxfId="891" priority="7">
      <formula>AND($I71&lt;&gt;"",$AT71="")</formula>
    </cfRule>
  </conditionalFormatting>
  <conditionalFormatting sqref="AT76">
    <cfRule type="expression" dxfId="890" priority="6">
      <formula>AND($I76&lt;&gt;"",$AT76="")</formula>
    </cfRule>
  </conditionalFormatting>
  <conditionalFormatting sqref="AT81">
    <cfRule type="expression" dxfId="889" priority="5">
      <formula>AND($I81&lt;&gt;"",$AT81="")</formula>
    </cfRule>
  </conditionalFormatting>
  <conditionalFormatting sqref="AT86">
    <cfRule type="expression" dxfId="888" priority="4">
      <formula>AND($I86&lt;&gt;"",$AT86="")</formula>
    </cfRule>
  </conditionalFormatting>
  <conditionalFormatting sqref="AT91">
    <cfRule type="expression" dxfId="887" priority="3">
      <formula>AND($I91&lt;&gt;"",$AT91="")</formula>
    </cfRule>
  </conditionalFormatting>
  <conditionalFormatting sqref="AT96">
    <cfRule type="expression" dxfId="886" priority="2">
      <formula>AND($I96&lt;&gt;"",$AT96="")</formula>
    </cfRule>
  </conditionalFormatting>
  <conditionalFormatting sqref="AT101">
    <cfRule type="expression" dxfId="885" priority="1">
      <formula>AND($I101&lt;&gt;"",$AT101="")</formula>
    </cfRule>
  </conditionalFormatting>
  <dataValidations count="5">
    <dataValidation type="list" allowBlank="1" showInputMessage="1" showErrorMessage="1" sqref="AK8:AO8" xr:uid="{E113B978-3C4F-42E1-87D1-DC408CA29649}">
      <formula1>"平成,昭和"</formula1>
    </dataValidation>
    <dataValidation type="list" allowBlank="1" showInputMessage="1" showErrorMessage="1" sqref="BU8 I33:O34 I38:O39 I43:O44 I48:O49 I53:O54 I58:O59 I63:O64 I83:O84 I103:O104 I98:O99 I93:O94 I88:O89 I78:O79 I68:O69 I73:O74" xr:uid="{9F66DA04-4B7F-404B-B156-B3863B077A22}">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C3FF5A5A-D972-49CB-99E1-6711AFEDE860}">
      <formula1>"男,女"</formula1>
    </dataValidation>
    <dataValidation type="list" allowBlank="1" showInputMessage="1" showErrorMessage="1" sqref="S13:U13 S15:U15 S17:U17 S19:U19 AY13:BA13 AY15:BA15 AY17:BA17 AY19:BA19" xr:uid="{F2A65B13-6375-444D-BB28-7FD4318F4592}">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E46A3F72-DA6C-485E-BB62-1B38164615C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5ED56D28-7CBE-4B9F-949A-5119D21FD3EA}">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CE113"/>
  <sheetViews>
    <sheetView showGridLines="0" showZeros="0" view="pageBreakPreview" topLeftCell="A14" zoomScale="70" zoomScaleNormal="100" zoomScaleSheetLayoutView="70" zoomScalePageLayoutView="298" workbookViewId="0">
      <selection activeCell="AN28" sqref="AN28"/>
    </sheetView>
  </sheetViews>
  <sheetFormatPr defaultColWidth="9" defaultRowHeight="13.5"/>
  <cols>
    <col min="1" max="1" width="2" style="53" customWidth="1"/>
    <col min="2" max="2" width="3.5" style="53" customWidth="1"/>
    <col min="3" max="5" width="3.25" style="53" customWidth="1"/>
    <col min="6" max="8" width="2.75" style="53" customWidth="1"/>
    <col min="9" max="9" width="3.25" style="53" customWidth="1"/>
    <col min="10" max="11" width="2.75" style="53" customWidth="1"/>
    <col min="12" max="12" width="4.25" style="53" customWidth="1"/>
    <col min="13" max="38" width="2.75" style="53" customWidth="1"/>
    <col min="39" max="40" width="3.375" style="53" customWidth="1"/>
    <col min="41" max="41" width="2.375" style="53" customWidth="1"/>
    <col min="42" max="42" width="3" style="53" customWidth="1"/>
    <col min="43" max="43" width="2.5" style="53" customWidth="1"/>
    <col min="44" max="46" width="9" style="53" customWidth="1"/>
    <col min="47" max="47" width="13.5" style="53" hidden="1" customWidth="1"/>
    <col min="48" max="48" width="15.375" style="53" hidden="1" customWidth="1"/>
    <col min="49" max="49" width="10.75" style="53" hidden="1" customWidth="1"/>
    <col min="50" max="50" width="9.625" style="53" hidden="1" customWidth="1"/>
    <col min="51" max="51" width="6.5" style="53" hidden="1" customWidth="1"/>
    <col min="52" max="53" width="9" style="53" hidden="1" customWidth="1"/>
    <col min="54" max="54" width="10.5" style="53" hidden="1" customWidth="1"/>
    <col min="55" max="57" width="9" style="53" hidden="1" customWidth="1"/>
    <col min="58" max="60" width="9" style="53" customWidth="1"/>
    <col min="61" max="79" width="3.5" style="53" customWidth="1"/>
    <col min="80" max="16384" width="9" style="53"/>
  </cols>
  <sheetData>
    <row r="1" spans="1:83" ht="18.75" customHeight="1">
      <c r="A1" s="50"/>
      <c r="B1" s="50" t="s">
        <v>62</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1"/>
      <c r="AI1" s="278"/>
      <c r="AJ1" s="278"/>
      <c r="AK1" s="278"/>
      <c r="AL1" s="279"/>
      <c r="AM1" s="279"/>
      <c r="AN1" s="279"/>
      <c r="AO1" s="52"/>
      <c r="AP1" s="52"/>
    </row>
    <row r="2" spans="1:83" ht="24" customHeight="1">
      <c r="A2" s="54"/>
      <c r="B2" s="354" t="s">
        <v>301</v>
      </c>
      <c r="C2" s="354"/>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55"/>
      <c r="AP2" s="55"/>
    </row>
    <row r="3" spans="1:83" ht="9.75" customHeight="1">
      <c r="A3" s="50"/>
      <c r="B3" s="50"/>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0"/>
      <c r="AH3" s="57"/>
      <c r="AI3" s="57"/>
      <c r="AJ3" s="57"/>
      <c r="AK3" s="57"/>
      <c r="AL3" s="57"/>
      <c r="AM3" s="57"/>
      <c r="AN3" s="57"/>
      <c r="AO3" s="58"/>
      <c r="AP3" s="58"/>
      <c r="BI3" s="59"/>
      <c r="BJ3" s="59"/>
      <c r="BK3" s="59"/>
      <c r="BL3" s="59"/>
      <c r="BM3" s="59"/>
      <c r="BN3" s="59"/>
      <c r="BO3" s="59"/>
      <c r="BP3" s="59"/>
      <c r="BQ3" s="59"/>
      <c r="BR3" s="59"/>
      <c r="BS3" s="59"/>
      <c r="BT3" s="59"/>
      <c r="BU3" s="59"/>
      <c r="BV3" s="59"/>
      <c r="BW3" s="59"/>
      <c r="BX3" s="59"/>
      <c r="BY3" s="59"/>
      <c r="BZ3" s="59"/>
      <c r="CA3" s="59"/>
      <c r="CB3" s="59"/>
      <c r="CC3" s="59"/>
      <c r="CD3" s="59"/>
      <c r="CE3" s="59"/>
    </row>
    <row r="4" spans="1:83" ht="18.75" customHeight="1">
      <c r="A4" s="60"/>
      <c r="B4" s="355" t="s">
        <v>63</v>
      </c>
      <c r="C4" s="355"/>
      <c r="D4" s="355"/>
      <c r="E4" s="355"/>
      <c r="F4" s="355"/>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BI4" s="59"/>
      <c r="BJ4" s="59"/>
      <c r="BK4" s="59"/>
      <c r="BL4" s="59"/>
      <c r="BM4" s="59"/>
      <c r="BN4" s="59"/>
      <c r="BO4" s="59"/>
      <c r="BP4" s="59"/>
      <c r="BQ4" s="59"/>
      <c r="BR4" s="59"/>
      <c r="BS4" s="59"/>
      <c r="BT4" s="59"/>
      <c r="BU4" s="59"/>
      <c r="BV4" s="59"/>
      <c r="BW4" s="59"/>
      <c r="BX4" s="59"/>
      <c r="BY4" s="59"/>
      <c r="BZ4" s="59"/>
      <c r="CA4" s="59"/>
      <c r="CB4" s="59"/>
      <c r="CC4" s="59"/>
      <c r="CD4" s="59"/>
      <c r="CE4" s="59"/>
    </row>
    <row r="5" spans="1:83" ht="18.75" customHeight="1" thickBot="1">
      <c r="A5" s="51"/>
      <c r="B5" s="51"/>
      <c r="C5" s="51"/>
      <c r="D5" s="51"/>
      <c r="E5" s="51"/>
      <c r="F5" s="51"/>
      <c r="G5" s="51"/>
      <c r="H5" s="51"/>
      <c r="I5" s="51"/>
      <c r="J5" s="51"/>
      <c r="K5" s="51"/>
      <c r="L5" s="51"/>
      <c r="M5" s="51"/>
      <c r="N5" s="51"/>
      <c r="O5" s="51"/>
      <c r="P5" s="51"/>
      <c r="Q5" s="51"/>
      <c r="R5" s="51"/>
      <c r="S5" s="51"/>
      <c r="T5" s="51"/>
      <c r="U5" s="61"/>
      <c r="V5" s="50"/>
      <c r="W5" s="50"/>
      <c r="X5" s="50"/>
      <c r="Y5" s="50"/>
      <c r="Z5" s="50"/>
      <c r="AA5" s="356">
        <v>46113</v>
      </c>
      <c r="AB5" s="356"/>
      <c r="AC5" s="356"/>
      <c r="AD5" s="356"/>
      <c r="AE5" s="356"/>
      <c r="AF5" s="356"/>
      <c r="AG5" s="356"/>
      <c r="AH5" s="356"/>
      <c r="AI5" s="356"/>
      <c r="AJ5" s="356"/>
      <c r="AK5" s="356"/>
      <c r="AL5" s="356"/>
      <c r="AM5" s="62"/>
      <c r="AN5" s="51"/>
      <c r="BI5" s="59"/>
      <c r="BJ5" s="59"/>
      <c r="BK5" s="59"/>
      <c r="BL5" s="59"/>
      <c r="BM5" s="59"/>
      <c r="BN5" s="59"/>
      <c r="BO5" s="59"/>
      <c r="BP5" s="59"/>
      <c r="BQ5" s="59"/>
      <c r="BR5" s="59"/>
      <c r="BS5" s="59"/>
      <c r="BT5" s="59"/>
      <c r="BU5" s="59"/>
      <c r="BV5" s="59"/>
      <c r="BW5" s="59"/>
      <c r="BX5" s="59"/>
      <c r="BY5" s="59"/>
      <c r="BZ5" s="59"/>
      <c r="CA5" s="59"/>
      <c r="CB5" s="59"/>
      <c r="CC5" s="59"/>
      <c r="CD5" s="59"/>
      <c r="CE5" s="59"/>
    </row>
    <row r="6" spans="1:83" ht="18.75" customHeight="1">
      <c r="A6" s="51"/>
      <c r="B6" s="51"/>
      <c r="C6" s="51"/>
      <c r="D6" s="51"/>
      <c r="E6" s="51"/>
      <c r="F6" s="51"/>
      <c r="G6" s="51"/>
      <c r="H6" s="51"/>
      <c r="I6" s="51"/>
      <c r="J6" s="51"/>
      <c r="K6" s="51"/>
      <c r="L6" s="51"/>
      <c r="M6" s="51"/>
      <c r="N6" s="51"/>
      <c r="O6" s="51"/>
      <c r="P6" s="51"/>
      <c r="Q6" s="51"/>
      <c r="R6" s="51"/>
      <c r="S6" s="51"/>
      <c r="T6" s="51"/>
      <c r="U6" s="51"/>
      <c r="V6" s="51"/>
      <c r="W6" s="367" t="s">
        <v>64</v>
      </c>
      <c r="X6" s="368"/>
      <c r="Y6" s="368"/>
      <c r="Z6" s="368"/>
      <c r="AA6" s="368"/>
      <c r="AB6" s="368"/>
      <c r="AC6" s="369" t="s">
        <v>65</v>
      </c>
      <c r="AD6" s="370"/>
      <c r="AE6" s="370"/>
      <c r="AF6" s="371" t="e">
        <f>IF(①職員名簿!$C$2="","",①職員名簿!$C$2)</f>
        <v>#N/A</v>
      </c>
      <c r="AG6" s="371"/>
      <c r="AH6" s="371"/>
      <c r="AI6" s="371"/>
      <c r="AJ6" s="371"/>
      <c r="AK6" s="371"/>
      <c r="AL6" s="371"/>
      <c r="AM6" s="371"/>
      <c r="AN6" s="63" t="s">
        <v>66</v>
      </c>
      <c r="BI6" s="59"/>
      <c r="BJ6" s="59"/>
      <c r="BK6" s="59"/>
      <c r="BL6" s="59"/>
      <c r="BM6" s="59"/>
      <c r="BN6" s="59"/>
      <c r="BO6" s="59"/>
      <c r="BP6" s="59"/>
      <c r="BQ6" s="59"/>
      <c r="BR6" s="59"/>
      <c r="BS6" s="59"/>
      <c r="BT6" s="59"/>
      <c r="BU6" s="59"/>
      <c r="BV6" s="59"/>
      <c r="BW6" s="59"/>
      <c r="BX6" s="59"/>
      <c r="BY6" s="59"/>
      <c r="BZ6" s="59"/>
      <c r="CA6" s="59"/>
      <c r="CB6" s="59"/>
      <c r="CC6" s="59"/>
      <c r="CD6" s="59"/>
      <c r="CE6" s="59"/>
    </row>
    <row r="7" spans="1:83" ht="18.75" customHeight="1">
      <c r="A7" s="51"/>
      <c r="B7" s="51"/>
      <c r="C7" s="51"/>
      <c r="D7" s="51"/>
      <c r="E7" s="51"/>
      <c r="F7" s="51"/>
      <c r="G7" s="51"/>
      <c r="H7" s="51"/>
      <c r="I7" s="51"/>
      <c r="J7" s="51"/>
      <c r="K7" s="51"/>
      <c r="L7" s="51"/>
      <c r="M7" s="51"/>
      <c r="N7" s="51"/>
      <c r="O7" s="51"/>
      <c r="P7" s="51"/>
      <c r="Q7" s="51"/>
      <c r="R7" s="51"/>
      <c r="S7" s="51"/>
      <c r="T7" s="51"/>
      <c r="U7" s="51"/>
      <c r="V7" s="51"/>
      <c r="W7" s="357" t="s">
        <v>307</v>
      </c>
      <c r="X7" s="358"/>
      <c r="Y7" s="358"/>
      <c r="Z7" s="358"/>
      <c r="AA7" s="358"/>
      <c r="AB7" s="358"/>
      <c r="AC7" s="359" t="e">
        <f>IF(①職員名簿!$C$3="","",①職員名簿!$C$3)</f>
        <v>#N/A</v>
      </c>
      <c r="AD7" s="360"/>
      <c r="AE7" s="360"/>
      <c r="AF7" s="360"/>
      <c r="AG7" s="360"/>
      <c r="AH7" s="360"/>
      <c r="AI7" s="360"/>
      <c r="AJ7" s="360"/>
      <c r="AK7" s="360"/>
      <c r="AL7" s="360"/>
      <c r="AM7" s="360"/>
      <c r="AN7" s="361"/>
      <c r="BI7" s="59"/>
      <c r="BJ7" s="59"/>
      <c r="BK7" s="59"/>
      <c r="BL7" s="59"/>
      <c r="BM7" s="59"/>
      <c r="BN7" s="59"/>
      <c r="BO7" s="59"/>
      <c r="BP7" s="59"/>
      <c r="BQ7" s="59"/>
      <c r="BR7" s="59"/>
      <c r="BS7" s="59"/>
      <c r="BT7" s="59"/>
      <c r="BU7" s="59"/>
      <c r="BV7" s="59"/>
      <c r="BW7" s="59"/>
      <c r="BX7" s="59"/>
      <c r="BY7" s="59"/>
      <c r="BZ7" s="59"/>
      <c r="CA7" s="59"/>
      <c r="CB7" s="59"/>
      <c r="CC7" s="59"/>
      <c r="CD7" s="59"/>
      <c r="CE7" s="59"/>
    </row>
    <row r="8" spans="1:83" ht="18.75" customHeight="1">
      <c r="A8" s="51"/>
      <c r="B8" s="51"/>
      <c r="C8" s="51"/>
      <c r="D8" s="51"/>
      <c r="E8" s="51"/>
      <c r="F8" s="51"/>
      <c r="G8" s="51"/>
      <c r="H8" s="51"/>
      <c r="I8" s="51"/>
      <c r="J8" s="51"/>
      <c r="K8" s="51"/>
      <c r="L8" s="51"/>
      <c r="M8" s="51"/>
      <c r="N8" s="51"/>
      <c r="O8" s="51"/>
      <c r="P8" s="51"/>
      <c r="Q8" s="51"/>
      <c r="R8" s="51"/>
      <c r="S8" s="51"/>
      <c r="T8" s="51"/>
      <c r="U8" s="51"/>
      <c r="V8" s="51"/>
      <c r="W8" s="357" t="s">
        <v>3</v>
      </c>
      <c r="X8" s="358"/>
      <c r="Y8" s="358"/>
      <c r="Z8" s="358"/>
      <c r="AA8" s="358"/>
      <c r="AB8" s="358"/>
      <c r="AC8" s="364" t="str">
        <f>IF(①職員名簿!$C$4="","",①職員名簿!$C$4)</f>
        <v/>
      </c>
      <c r="AD8" s="365"/>
      <c r="AE8" s="365"/>
      <c r="AF8" s="365"/>
      <c r="AG8" s="365"/>
      <c r="AH8" s="365"/>
      <c r="AI8" s="365"/>
      <c r="AJ8" s="365"/>
      <c r="AK8" s="365"/>
      <c r="AL8" s="365"/>
      <c r="AM8" s="365"/>
      <c r="AN8" s="366"/>
      <c r="BI8" s="59"/>
      <c r="BJ8" s="59"/>
      <c r="BK8" s="59"/>
      <c r="BL8" s="59"/>
      <c r="BM8" s="59"/>
      <c r="BN8" s="59"/>
      <c r="BO8" s="59"/>
      <c r="BP8" s="59"/>
      <c r="BQ8" s="59"/>
      <c r="BR8" s="59"/>
      <c r="BS8" s="59"/>
      <c r="BT8" s="59"/>
      <c r="BU8" s="59"/>
      <c r="BV8" s="59"/>
      <c r="BW8" s="59"/>
      <c r="BX8" s="59"/>
      <c r="BY8" s="59"/>
      <c r="BZ8" s="59"/>
      <c r="CA8" s="59"/>
      <c r="CB8" s="59"/>
      <c r="CC8" s="59"/>
      <c r="CD8" s="59"/>
      <c r="CE8" s="59"/>
    </row>
    <row r="9" spans="1:83" ht="18.75" customHeight="1">
      <c r="A9" s="51"/>
      <c r="B9" s="51"/>
      <c r="C9" s="51"/>
      <c r="D9" s="51"/>
      <c r="E9" s="51"/>
      <c r="F9" s="51"/>
      <c r="G9" s="51"/>
      <c r="H9" s="51"/>
      <c r="I9" s="51"/>
      <c r="J9" s="51"/>
      <c r="K9" s="51"/>
      <c r="L9" s="51"/>
      <c r="M9" s="51"/>
      <c r="N9" s="51"/>
      <c r="O9" s="51"/>
      <c r="P9" s="51"/>
      <c r="Q9" s="51"/>
      <c r="R9" s="51"/>
      <c r="S9" s="51"/>
      <c r="T9" s="51"/>
      <c r="U9" s="51"/>
      <c r="V9" s="51"/>
      <c r="W9" s="357" t="s">
        <v>4</v>
      </c>
      <c r="X9" s="358"/>
      <c r="Y9" s="358"/>
      <c r="Z9" s="358"/>
      <c r="AA9" s="358"/>
      <c r="AB9" s="358"/>
      <c r="AC9" s="359" t="e">
        <f>IF(①職員名簿!$C$5="","",①職員名簿!$C$5)</f>
        <v>#N/A</v>
      </c>
      <c r="AD9" s="360"/>
      <c r="AE9" s="360"/>
      <c r="AF9" s="360"/>
      <c r="AG9" s="360"/>
      <c r="AH9" s="360"/>
      <c r="AI9" s="360"/>
      <c r="AJ9" s="360"/>
      <c r="AK9" s="360"/>
      <c r="AL9" s="360"/>
      <c r="AM9" s="360"/>
      <c r="AN9" s="361"/>
      <c r="BI9" s="59"/>
      <c r="BJ9" s="59"/>
      <c r="BK9" s="59"/>
      <c r="BL9" s="59"/>
      <c r="BM9" s="59"/>
      <c r="BN9" s="59"/>
      <c r="BO9" s="59"/>
      <c r="BP9" s="59"/>
      <c r="BQ9" s="59"/>
      <c r="BR9" s="59"/>
      <c r="BS9" s="59"/>
      <c r="BT9" s="59"/>
      <c r="BU9" s="59"/>
      <c r="BV9" s="59"/>
      <c r="BW9" s="59"/>
      <c r="BX9" s="59"/>
      <c r="BY9" s="59"/>
      <c r="BZ9" s="59"/>
      <c r="CA9" s="59"/>
      <c r="CB9" s="59"/>
      <c r="CC9" s="59"/>
      <c r="CD9" s="59"/>
      <c r="CE9" s="59"/>
    </row>
    <row r="10" spans="1:83" ht="18.75" customHeight="1" thickBot="1">
      <c r="A10" s="51"/>
      <c r="B10" s="51"/>
      <c r="C10" s="51"/>
      <c r="D10" s="51"/>
      <c r="E10" s="51"/>
      <c r="F10" s="51"/>
      <c r="G10" s="51"/>
      <c r="H10" s="51"/>
      <c r="I10" s="51"/>
      <c r="J10" s="51"/>
      <c r="K10" s="51"/>
      <c r="L10" s="51"/>
      <c r="M10" s="51"/>
      <c r="N10" s="51"/>
      <c r="O10" s="51"/>
      <c r="P10" s="51"/>
      <c r="Q10" s="51"/>
      <c r="R10" s="51"/>
      <c r="S10" s="51"/>
      <c r="T10" s="51"/>
      <c r="U10" s="51"/>
      <c r="V10" s="51"/>
      <c r="W10" s="362" t="s">
        <v>67</v>
      </c>
      <c r="X10" s="363"/>
      <c r="Y10" s="363"/>
      <c r="Z10" s="363"/>
      <c r="AA10" s="363"/>
      <c r="AB10" s="363"/>
      <c r="AC10" s="372" t="str">
        <f>IF(①職員名簿!$C$6="","",①職員名簿!$C$6)</f>
        <v/>
      </c>
      <c r="AD10" s="373"/>
      <c r="AE10" s="373"/>
      <c r="AF10" s="373"/>
      <c r="AG10" s="373"/>
      <c r="AH10" s="64"/>
      <c r="AI10" s="374" t="str">
        <f>IF(①職員名簿!$C$7="","",①職員名簿!$C$7)</f>
        <v/>
      </c>
      <c r="AJ10" s="374"/>
      <c r="AK10" s="374"/>
      <c r="AL10" s="374"/>
      <c r="AM10" s="374"/>
      <c r="AN10" s="375"/>
      <c r="BI10" s="59"/>
      <c r="BJ10" s="59"/>
      <c r="BK10" s="59"/>
      <c r="BL10" s="59"/>
      <c r="BM10" s="59"/>
      <c r="BN10" s="59"/>
      <c r="BO10" s="59"/>
      <c r="BP10" s="59"/>
      <c r="BQ10" s="59"/>
      <c r="BR10" s="59"/>
      <c r="BS10" s="59"/>
      <c r="BT10" s="59"/>
      <c r="BU10" s="59"/>
      <c r="BV10" s="59"/>
      <c r="BW10" s="59"/>
      <c r="BX10" s="59"/>
      <c r="BY10" s="59"/>
      <c r="BZ10" s="59"/>
      <c r="CA10" s="59"/>
      <c r="CB10" s="59"/>
      <c r="CC10" s="59"/>
      <c r="CD10" s="59"/>
      <c r="CE10" s="59"/>
    </row>
    <row r="11" spans="1:83" ht="44.25" customHeight="1">
      <c r="A11" s="288" t="s">
        <v>311</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BI11" s="59"/>
      <c r="BJ11" s="59"/>
      <c r="BK11" s="59"/>
      <c r="BL11" s="59"/>
      <c r="BM11" s="59"/>
      <c r="BN11" s="59"/>
      <c r="BO11" s="59"/>
      <c r="BP11" s="59"/>
      <c r="BQ11" s="59"/>
      <c r="BR11" s="59"/>
      <c r="BS11" s="59"/>
      <c r="BT11" s="59"/>
      <c r="BU11" s="59"/>
      <c r="BV11" s="59"/>
      <c r="BW11" s="59"/>
      <c r="BX11" s="59"/>
      <c r="BY11" s="59"/>
      <c r="BZ11" s="59"/>
      <c r="CA11" s="59"/>
      <c r="CB11" s="59"/>
      <c r="CC11" s="59"/>
      <c r="CD11" s="59"/>
      <c r="CE11" s="59"/>
    </row>
    <row r="12" spans="1:83" ht="18" customHeight="1">
      <c r="A12" s="51"/>
      <c r="B12" s="289">
        <v>1</v>
      </c>
      <c r="C12" s="283" t="s">
        <v>295</v>
      </c>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65"/>
      <c r="AP12" s="65"/>
    </row>
    <row r="13" spans="1:83" ht="18" customHeight="1">
      <c r="A13" s="51"/>
      <c r="B13" s="289"/>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65"/>
      <c r="AP13" s="65"/>
    </row>
    <row r="14" spans="1:83" ht="14.25" customHeight="1">
      <c r="A14" s="51"/>
      <c r="B14" s="289"/>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65"/>
      <c r="AP14" s="65"/>
    </row>
    <row r="15" spans="1:83" ht="18" customHeight="1">
      <c r="A15" s="51"/>
      <c r="B15" s="289">
        <v>2</v>
      </c>
      <c r="C15" s="283" t="s">
        <v>6</v>
      </c>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65"/>
      <c r="AP15" s="65"/>
    </row>
    <row r="16" spans="1:83" ht="18" customHeight="1">
      <c r="A16" s="51"/>
      <c r="B16" s="289"/>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65"/>
      <c r="AP16" s="65"/>
    </row>
    <row r="17" spans="1:57" ht="7.5" customHeight="1">
      <c r="A17" s="66"/>
      <c r="B17" s="66"/>
      <c r="C17" s="66"/>
      <c r="D17" s="66"/>
      <c r="E17" s="66"/>
      <c r="F17" s="66"/>
      <c r="G17" s="66"/>
      <c r="H17" s="66"/>
      <c r="I17" s="66"/>
      <c r="J17" s="66"/>
      <c r="K17" s="66"/>
      <c r="L17" s="66"/>
      <c r="M17" s="66"/>
      <c r="N17" s="66"/>
      <c r="O17" s="66"/>
      <c r="P17" s="66"/>
      <c r="Q17" s="66"/>
      <c r="R17" s="66"/>
      <c r="S17" s="66"/>
      <c r="T17" s="66"/>
      <c r="U17" s="66"/>
      <c r="V17" s="66"/>
      <c r="W17" s="51"/>
      <c r="X17" s="51"/>
      <c r="Y17" s="51"/>
      <c r="Z17" s="51"/>
      <c r="AA17" s="51"/>
      <c r="AB17" s="51"/>
      <c r="AC17" s="51"/>
      <c r="AD17" s="51"/>
      <c r="AE17" s="51"/>
      <c r="AF17" s="51"/>
      <c r="AG17" s="51"/>
      <c r="AH17" s="51"/>
      <c r="AI17" s="51"/>
      <c r="AJ17" s="51"/>
      <c r="AK17" s="51"/>
      <c r="AL17" s="51"/>
      <c r="AM17" s="51"/>
      <c r="AN17" s="51"/>
      <c r="AO17" s="67"/>
      <c r="AP17" s="67"/>
    </row>
    <row r="18" spans="1:57" ht="25.5" customHeight="1" thickBot="1">
      <c r="A18" s="68" t="s">
        <v>68</v>
      </c>
      <c r="B18" s="51"/>
      <c r="C18" s="51"/>
      <c r="D18" s="51"/>
      <c r="E18" s="51"/>
      <c r="F18" s="69"/>
      <c r="G18" s="69"/>
      <c r="H18" s="69"/>
      <c r="I18" s="69"/>
      <c r="J18" s="69"/>
      <c r="K18" s="69"/>
      <c r="L18" s="69"/>
      <c r="M18" s="70"/>
      <c r="N18" s="70"/>
      <c r="O18" s="70"/>
      <c r="P18" s="70"/>
      <c r="Q18" s="70"/>
      <c r="R18" s="70"/>
      <c r="S18" s="70"/>
      <c r="T18" s="70"/>
      <c r="U18" s="70"/>
      <c r="V18" s="70"/>
      <c r="W18" s="51"/>
      <c r="X18" s="51"/>
      <c r="Y18" s="51"/>
      <c r="Z18" s="51"/>
      <c r="AA18" s="51"/>
      <c r="AB18" s="51"/>
      <c r="AC18" s="51"/>
      <c r="AD18" s="51"/>
      <c r="AE18" s="51"/>
      <c r="AF18" s="51"/>
      <c r="AG18" s="51"/>
      <c r="AH18" s="51"/>
      <c r="AI18" s="51"/>
      <c r="AJ18" s="51"/>
      <c r="AK18" s="51"/>
      <c r="AL18" s="51"/>
      <c r="AM18" s="51"/>
      <c r="AN18" s="51"/>
      <c r="AO18" s="71"/>
      <c r="AP18" s="71"/>
    </row>
    <row r="19" spans="1:57" ht="13.5" customHeight="1">
      <c r="A19" s="51"/>
      <c r="B19" s="267" t="s">
        <v>312</v>
      </c>
      <c r="C19" s="268"/>
      <c r="D19" s="268"/>
      <c r="E19" s="268"/>
      <c r="F19" s="268"/>
      <c r="G19" s="268"/>
      <c r="H19" s="268"/>
      <c r="I19" s="268"/>
      <c r="J19" s="268"/>
      <c r="K19" s="268"/>
      <c r="L19" s="268"/>
      <c r="M19" s="203"/>
      <c r="N19" s="203"/>
      <c r="O19" s="204"/>
      <c r="P19" s="267" t="s">
        <v>313</v>
      </c>
      <c r="Q19" s="268"/>
      <c r="R19" s="268"/>
      <c r="S19" s="268"/>
      <c r="T19" s="268"/>
      <c r="U19" s="268"/>
      <c r="V19" s="268"/>
      <c r="W19" s="268"/>
      <c r="X19" s="268"/>
      <c r="Y19" s="268"/>
      <c r="Z19" s="268"/>
      <c r="AA19" s="268"/>
      <c r="AB19" s="268"/>
      <c r="AC19" s="269"/>
      <c r="AD19" s="267" t="s">
        <v>69</v>
      </c>
      <c r="AE19" s="268"/>
      <c r="AF19" s="268"/>
      <c r="AG19" s="268"/>
      <c r="AH19" s="268"/>
      <c r="AI19" s="268"/>
      <c r="AJ19" s="268"/>
      <c r="AK19" s="268"/>
      <c r="AL19" s="268"/>
      <c r="AM19" s="269"/>
      <c r="AN19" s="59"/>
    </row>
    <row r="20" spans="1:57" ht="30.75" customHeight="1" thickBot="1">
      <c r="A20" s="51"/>
      <c r="B20" s="270"/>
      <c r="C20" s="271"/>
      <c r="D20" s="271"/>
      <c r="E20" s="271"/>
      <c r="F20" s="271"/>
      <c r="G20" s="271"/>
      <c r="H20" s="271"/>
      <c r="I20" s="271"/>
      <c r="J20" s="271"/>
      <c r="K20" s="271"/>
      <c r="L20" s="271"/>
      <c r="M20" s="273" t="s">
        <v>300</v>
      </c>
      <c r="N20" s="274"/>
      <c r="O20" s="275"/>
      <c r="P20" s="270"/>
      <c r="Q20" s="271"/>
      <c r="R20" s="271"/>
      <c r="S20" s="271"/>
      <c r="T20" s="271"/>
      <c r="U20" s="271"/>
      <c r="V20" s="271"/>
      <c r="W20" s="271"/>
      <c r="X20" s="271"/>
      <c r="Y20" s="271"/>
      <c r="Z20" s="271"/>
      <c r="AA20" s="271"/>
      <c r="AB20" s="271"/>
      <c r="AC20" s="272"/>
      <c r="AD20" s="270"/>
      <c r="AE20" s="271"/>
      <c r="AF20" s="271"/>
      <c r="AG20" s="271"/>
      <c r="AH20" s="271"/>
      <c r="AI20" s="271"/>
      <c r="AJ20" s="271"/>
      <c r="AK20" s="271"/>
      <c r="AL20" s="271"/>
      <c r="AM20" s="272"/>
      <c r="AN20" s="59"/>
    </row>
    <row r="21" spans="1:57" ht="31.5" customHeight="1" thickBot="1">
      <c r="B21" s="206" t="s">
        <v>8</v>
      </c>
      <c r="C21" s="276" t="str">
        <f>IF(①職員名簿!$H$1="","",①職員名簿!$H$1)</f>
        <v>適</v>
      </c>
      <c r="D21" s="277"/>
      <c r="E21" s="262">
        <f>IF(OR(C21="否",M21="否"),"",IFERROR(IF(T24="",2,IF(T24&gt;10,"12",VLOOKUP(T24,$BD$27:$BE$49,2,FALSE))),""))</f>
        <v>2</v>
      </c>
      <c r="F21" s="263"/>
      <c r="G21" s="263"/>
      <c r="H21" s="263"/>
      <c r="I21" s="263"/>
      <c r="J21" s="263"/>
      <c r="K21" s="263"/>
      <c r="L21" s="73" t="s">
        <v>7</v>
      </c>
      <c r="M21" s="264" t="str">
        <f>IF(①職員名簿!$H$2="","",①職員名簿!$H$2)</f>
        <v>適</v>
      </c>
      <c r="N21" s="265"/>
      <c r="O21" s="266"/>
      <c r="P21" s="72" t="s">
        <v>8</v>
      </c>
      <c r="Q21" s="299" t="str">
        <f>IF(①職員名簿!$H$3="","",①職員名簿!$H$3)</f>
        <v>選択してください</v>
      </c>
      <c r="R21" s="300"/>
      <c r="S21" s="301"/>
      <c r="T21" s="302">
        <f>IF(OR(Q21="",Q21="否"),0,IF(T24="",6,BB26))</f>
        <v>6</v>
      </c>
      <c r="U21" s="303"/>
      <c r="V21" s="303"/>
      <c r="W21" s="303"/>
      <c r="X21" s="303"/>
      <c r="Y21" s="303"/>
      <c r="Z21" s="303"/>
      <c r="AA21" s="303"/>
      <c r="AB21" s="303"/>
      <c r="AC21" s="73" t="s">
        <v>7</v>
      </c>
      <c r="AD21" s="304">
        <f>IFERROR(E21+T21,"")</f>
        <v>8</v>
      </c>
      <c r="AE21" s="303"/>
      <c r="AF21" s="303"/>
      <c r="AG21" s="303"/>
      <c r="AH21" s="303"/>
      <c r="AI21" s="303"/>
      <c r="AJ21" s="303"/>
      <c r="AK21" s="303"/>
      <c r="AL21" s="303"/>
      <c r="AM21" s="74" t="s">
        <v>7</v>
      </c>
      <c r="AN21" s="59"/>
      <c r="AO21" s="59"/>
      <c r="AP21" s="59"/>
      <c r="AQ21" s="59"/>
    </row>
    <row r="22" spans="1:57" ht="16.5" customHeight="1">
      <c r="A22" s="51"/>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122"/>
      <c r="AL22" s="122"/>
      <c r="AM22" s="122"/>
      <c r="AN22" s="122"/>
      <c r="AO22" s="75"/>
      <c r="AP22" s="75"/>
    </row>
    <row r="23" spans="1:57" ht="24" customHeight="1" thickBot="1">
      <c r="A23" s="76" t="s">
        <v>195</v>
      </c>
      <c r="B23" s="51"/>
      <c r="C23" s="51"/>
      <c r="D23" s="51"/>
      <c r="E23" s="51"/>
      <c r="F23" s="51"/>
      <c r="G23" s="51"/>
      <c r="H23" s="51"/>
      <c r="I23" s="51"/>
      <c r="J23" s="51"/>
      <c r="K23" s="51"/>
      <c r="L23" s="51"/>
      <c r="M23" s="51"/>
      <c r="N23" s="51"/>
      <c r="O23" s="51"/>
      <c r="P23" s="51"/>
      <c r="Q23" s="77"/>
      <c r="R23" s="77"/>
      <c r="S23" s="77"/>
      <c r="T23" s="77"/>
      <c r="U23" s="51"/>
      <c r="V23" s="78"/>
      <c r="W23" s="78"/>
      <c r="X23" s="78"/>
      <c r="Y23" s="78"/>
      <c r="Z23" s="78"/>
      <c r="AA23" s="51"/>
      <c r="AB23" s="79"/>
      <c r="AC23" s="79"/>
      <c r="AD23" s="51"/>
      <c r="AE23" s="51"/>
      <c r="AF23" s="51"/>
      <c r="AG23" s="51"/>
      <c r="AH23" s="51"/>
      <c r="AI23" s="51"/>
      <c r="AJ23" s="51"/>
      <c r="AK23" s="51"/>
      <c r="AL23" s="79"/>
      <c r="AM23" s="51"/>
      <c r="AN23" s="77"/>
    </row>
    <row r="24" spans="1:57" ht="18.75" customHeight="1" thickBot="1">
      <c r="A24" s="70"/>
      <c r="B24" s="290" t="s">
        <v>70</v>
      </c>
      <c r="C24" s="291"/>
      <c r="D24" s="294">
        <f>COUNTA($C$28:$C$102)-COUNTBLANK($C$28:$C$102)</f>
        <v>0</v>
      </c>
      <c r="E24" s="294"/>
      <c r="F24" s="295"/>
      <c r="G24" s="297" t="s">
        <v>26</v>
      </c>
      <c r="H24" s="80"/>
      <c r="I24" s="346" t="s">
        <v>71</v>
      </c>
      <c r="J24" s="347"/>
      <c r="K24" s="350">
        <f>QUOTIENT(SUM($AG$28:$AG$102)*12+SUM($AJ$28:$AJ$102),12)</f>
        <v>0</v>
      </c>
      <c r="L24" s="350"/>
      <c r="M24" s="352" t="s">
        <v>9</v>
      </c>
      <c r="N24" s="336">
        <f>MOD(SUM($AG$28:$AG$102)*12+SUM($AJ$28:$AJ$102),12)</f>
        <v>0</v>
      </c>
      <c r="O24" s="336"/>
      <c r="P24" s="338" t="s">
        <v>25</v>
      </c>
      <c r="Q24" s="51"/>
      <c r="R24" s="290" t="s">
        <v>27</v>
      </c>
      <c r="S24" s="291"/>
      <c r="T24" s="284" t="str">
        <f>IFERROR(ROUND((SUM($AG$28:$AG$102)*12+SUM($AJ$28:$AJ$102))/12/$D$24,0),"")</f>
        <v/>
      </c>
      <c r="U24" s="284"/>
      <c r="V24" s="340" t="s">
        <v>9</v>
      </c>
      <c r="W24" s="81" t="s">
        <v>72</v>
      </c>
      <c r="X24" s="81"/>
      <c r="Y24" s="81"/>
      <c r="Z24" s="81"/>
      <c r="AA24" s="81"/>
      <c r="AB24" s="81"/>
      <c r="AC24" s="81"/>
      <c r="AD24" s="81"/>
      <c r="AE24" s="82"/>
      <c r="AF24" s="51"/>
      <c r="AG24" s="342" t="s">
        <v>194</v>
      </c>
      <c r="AH24" s="343"/>
      <c r="AI24" s="343"/>
      <c r="AJ24" s="343"/>
      <c r="AK24" s="343"/>
      <c r="AL24" s="284">
        <f>IFERROR(COUNTIF($BB$28:$BB$102,"&gt;=7"),"")</f>
        <v>0</v>
      </c>
      <c r="AM24" s="284"/>
      <c r="AN24" s="286" t="s">
        <v>26</v>
      </c>
      <c r="AU24" s="328"/>
      <c r="AV24" s="328"/>
    </row>
    <row r="25" spans="1:57" ht="27.75" customHeight="1" thickTop="1" thickBot="1">
      <c r="A25" s="51"/>
      <c r="B25" s="292"/>
      <c r="C25" s="293"/>
      <c r="D25" s="296"/>
      <c r="E25" s="296"/>
      <c r="F25" s="296"/>
      <c r="G25" s="298"/>
      <c r="H25" s="80"/>
      <c r="I25" s="348"/>
      <c r="J25" s="349"/>
      <c r="K25" s="351"/>
      <c r="L25" s="351"/>
      <c r="M25" s="353"/>
      <c r="N25" s="337"/>
      <c r="O25" s="337"/>
      <c r="P25" s="339"/>
      <c r="Q25" s="51"/>
      <c r="R25" s="292"/>
      <c r="S25" s="293"/>
      <c r="T25" s="285"/>
      <c r="U25" s="285"/>
      <c r="V25" s="341"/>
      <c r="W25" s="334" t="s">
        <v>73</v>
      </c>
      <c r="X25" s="334"/>
      <c r="Y25" s="334"/>
      <c r="Z25" s="334"/>
      <c r="AA25" s="334"/>
      <c r="AB25" s="334"/>
      <c r="AC25" s="334"/>
      <c r="AD25" s="334"/>
      <c r="AE25" s="335"/>
      <c r="AF25" s="51"/>
      <c r="AG25" s="344"/>
      <c r="AH25" s="345"/>
      <c r="AI25" s="345"/>
      <c r="AJ25" s="345"/>
      <c r="AK25" s="345"/>
      <c r="AL25" s="285"/>
      <c r="AM25" s="285"/>
      <c r="AN25" s="287"/>
      <c r="AU25" s="83" t="s">
        <v>10</v>
      </c>
      <c r="AV25" s="84">
        <v>46113</v>
      </c>
      <c r="AW25" s="85"/>
      <c r="AX25" s="86"/>
    </row>
    <row r="26" spans="1:57" ht="12.75" customHeight="1" thickBo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BB26" s="53">
        <f>IF(AND(T24&gt;=0,T24&lt;=10),6,7)</f>
        <v>7</v>
      </c>
    </row>
    <row r="27" spans="1:57" ht="56.25" customHeight="1" thickBot="1">
      <c r="A27" s="51"/>
      <c r="B27" s="305" t="s">
        <v>11</v>
      </c>
      <c r="C27" s="306"/>
      <c r="D27" s="306"/>
      <c r="E27" s="306"/>
      <c r="F27" s="306"/>
      <c r="G27" s="306"/>
      <c r="H27" s="306"/>
      <c r="I27" s="307"/>
      <c r="J27" s="391" t="s">
        <v>14</v>
      </c>
      <c r="K27" s="306"/>
      <c r="L27" s="306"/>
      <c r="M27" s="306"/>
      <c r="N27" s="306"/>
      <c r="O27" s="307"/>
      <c r="P27" s="280" t="s">
        <v>74</v>
      </c>
      <c r="Q27" s="281"/>
      <c r="R27" s="281"/>
      <c r="S27" s="281"/>
      <c r="T27" s="282"/>
      <c r="U27" s="87" t="s">
        <v>15</v>
      </c>
      <c r="V27" s="376" t="s">
        <v>16</v>
      </c>
      <c r="W27" s="376"/>
      <c r="X27" s="376"/>
      <c r="Y27" s="376"/>
      <c r="Z27" s="377"/>
      <c r="AA27" s="87" t="s">
        <v>17</v>
      </c>
      <c r="AB27" s="376" t="s">
        <v>18</v>
      </c>
      <c r="AC27" s="376"/>
      <c r="AD27" s="376"/>
      <c r="AE27" s="376"/>
      <c r="AF27" s="377"/>
      <c r="AG27" s="87" t="s">
        <v>19</v>
      </c>
      <c r="AH27" s="378" t="s">
        <v>20</v>
      </c>
      <c r="AI27" s="378"/>
      <c r="AJ27" s="378"/>
      <c r="AK27" s="378"/>
      <c r="AL27" s="379"/>
      <c r="AM27" s="88" t="s">
        <v>186</v>
      </c>
      <c r="AN27" s="89" t="s">
        <v>37</v>
      </c>
      <c r="AO27" s="90"/>
      <c r="AW27" s="324" t="s">
        <v>21</v>
      </c>
      <c r="AX27" s="325"/>
      <c r="AY27" s="326"/>
      <c r="AZ27" s="327" t="s">
        <v>22</v>
      </c>
      <c r="BA27" s="328"/>
      <c r="BB27" s="53" t="s">
        <v>23</v>
      </c>
      <c r="BD27" s="91"/>
      <c r="BE27" s="92" t="s">
        <v>24</v>
      </c>
    </row>
    <row r="28" spans="1:57" ht="25.5" customHeight="1">
      <c r="A28" s="93"/>
      <c r="B28" s="94">
        <v>1</v>
      </c>
      <c r="C28" s="385" t="str">
        <f>IF(ROW()-27&lt;=MAX(①職員名簿!$AB$11:$AB$110),IF(INDEX(①職員名簿!G$11:G$110,MATCH(ROW()-27,①職員名簿!AB$11:AB$110,0))&lt;&gt;"",INDEX(①職員名簿!G$11:G$110,MATCH(ROW()-27,①職員名簿!AB$11:AB$110,0)),INDEX(①職員名簿!B$11:B$110,MATCH(ROW()-27,①職員名簿!$AB$11:$AB$110,0))),"")</f>
        <v/>
      </c>
      <c r="D28" s="386"/>
      <c r="E28" s="386"/>
      <c r="F28" s="386"/>
      <c r="G28" s="386"/>
      <c r="H28" s="386"/>
      <c r="I28" s="387"/>
      <c r="J28" s="388" t="str">
        <f>IF(ROW()-27&lt;=MAX(①職員名簿!$AB$11:$AB$110),IF(INDEX(①職員名簿!H$11:H$110,MATCH(ROW()-27,①職員名簿!AB$11:AB$110,0))&lt;&gt;"",INDEX(①職員名簿!H$11:H$110,MATCH(ROW()-27,①職員名簿!AB$11:AB$110,0)),INDEX(①職員名簿!C$11:C$110,MATCH(ROW()-27,①職員名簿!$AB$11:$AB$110,0))),"")</f>
        <v/>
      </c>
      <c r="K28" s="389"/>
      <c r="L28" s="389"/>
      <c r="M28" s="389"/>
      <c r="N28" s="389"/>
      <c r="O28" s="390"/>
      <c r="P28" s="380" t="str">
        <f>IF(ROW()-27&lt;=MAX(①職員名簿!$AB$11:$AB$110),INDEX(①職員名簿!D$11:D$110,MATCH(ROW()-27,①職員名簿!$AB$11:$AB$110,0)),"")</f>
        <v/>
      </c>
      <c r="Q28" s="381"/>
      <c r="R28" s="381"/>
      <c r="S28" s="381"/>
      <c r="T28" s="382"/>
      <c r="U28" s="383" t="str">
        <f>IF(AY28="","",QUOTIENT(AY28,12))</f>
        <v/>
      </c>
      <c r="V28" s="384"/>
      <c r="W28" s="95" t="s">
        <v>9</v>
      </c>
      <c r="X28" s="329" t="str">
        <f>IF(AY28="","",MOD(AY28,12))</f>
        <v/>
      </c>
      <c r="Y28" s="329"/>
      <c r="Z28" s="96" t="s">
        <v>25</v>
      </c>
      <c r="AA28" s="330" t="str">
        <f>IF(ROW()-27&lt;=MAX(①職員名簿!$AB$11:$AB$110),INDEX(①職員名簿!E$11:E$110,MATCH(ROW()-27,①職員名簿!$AB$11:$AB$110,0)),"")</f>
        <v/>
      </c>
      <c r="AB28" s="331"/>
      <c r="AC28" s="95" t="s">
        <v>9</v>
      </c>
      <c r="AD28" s="331" t="str">
        <f>IF(ROW()-27&lt;=MAX(①職員名簿!$AB$11:$AB$110),INDEX(①職員名簿!F$11:F$110,MATCH(ROW()-27,①職員名簿!$AB$11:$AB$110,0)),"")</f>
        <v/>
      </c>
      <c r="AE28" s="331"/>
      <c r="AF28" s="96" t="s">
        <v>25</v>
      </c>
      <c r="AG28" s="332" t="str">
        <f>AZ28</f>
        <v/>
      </c>
      <c r="AH28" s="333"/>
      <c r="AI28" s="95" t="s">
        <v>9</v>
      </c>
      <c r="AJ28" s="329" t="str">
        <f>BA28</f>
        <v/>
      </c>
      <c r="AK28" s="329"/>
      <c r="AL28" s="96" t="s">
        <v>25</v>
      </c>
      <c r="AM28" s="97"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8" s="98" t="str">
        <f>IF(ROW()-27&lt;=MAX(①職員名簿!$AB$11:$AB$110),IF(INDEX(①職員名簿!N$11:N$110,MATCH(ROW()-27,①職員名簿!$AB$11:$AB$110,0))&lt;&gt;"","〇",""),"")</f>
        <v/>
      </c>
      <c r="AO28" s="99"/>
      <c r="AP28" s="100"/>
      <c r="AW28" s="101" t="str">
        <f>IF(P28="","",DATEDIF(P28,$AV$25,"Y")*12+DATEDIF(P28,$AV$25,"YM"))</f>
        <v/>
      </c>
      <c r="AX28" s="102" t="str">
        <f>IF(P28="","",DATE(YEAR(P28),MONTH(P28)+AW28,DAY(P28)))</f>
        <v/>
      </c>
      <c r="AY28" s="103" t="str">
        <f>IF(P28="","",IF(P28=DATE(YEAR($AV$25),MONTH($AV$25),DAY($AV$25)),0,IF($AV$25&gt;=AX28,AW28+1,AW28)))</f>
        <v/>
      </c>
      <c r="AZ28" s="53" t="str">
        <f>IFERROR(QUOTIENT(((U28*12)+X28+(AA28*12)+AD28),12),"")</f>
        <v/>
      </c>
      <c r="BA28" s="53" t="str">
        <f>IFERROR(MOD((X28+AD28),12),"")</f>
        <v/>
      </c>
      <c r="BB28" s="104" t="e">
        <f>IF(OR($AC$7="認可保育所",$AC$7="小規模保育事業A型",$AC$7="小規模保育事業B型",$AC$7="小規模保育事業C型",$AC$7="家庭的保育事業",$AC$7="事業所内保育事業",$AC$7="居宅訪問型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#N/A</v>
      </c>
      <c r="BD28" s="91"/>
      <c r="BE28" s="92" t="s">
        <v>24</v>
      </c>
    </row>
    <row r="29" spans="1:57" ht="25.5" customHeight="1">
      <c r="A29" s="93"/>
      <c r="B29" s="105">
        <v>2</v>
      </c>
      <c r="C29" s="308" t="str">
        <f>IF(ROW()-27&lt;=MAX(①職員名簿!$AB$11:$AB$110),IF(INDEX(①職員名簿!G$11:G$110,MATCH(ROW()-27,①職員名簿!AB$11:AB$110,0))&lt;&gt;"",INDEX(①職員名簿!G$11:G$110,MATCH(ROW()-27,①職員名簿!AB$11:AB$110,0)),INDEX(①職員名簿!B$11:B$110,MATCH(ROW()-27,①職員名簿!$AB$11:$AB$110,0))),"")</f>
        <v/>
      </c>
      <c r="D29" s="309"/>
      <c r="E29" s="309"/>
      <c r="F29" s="309"/>
      <c r="G29" s="309"/>
      <c r="H29" s="309"/>
      <c r="I29" s="310"/>
      <c r="J29" s="311" t="str">
        <f>IF(ROW()-27&lt;=MAX(①職員名簿!$AB$11:$AB$110),IF(INDEX(①職員名簿!H$11:H$110,MATCH(ROW()-27,①職員名簿!AB$11:AB$110,0))&lt;&gt;"",INDEX(①職員名簿!H$11:H$110,MATCH(ROW()-27,①職員名簿!AB$11:AB$110,0)),INDEX(①職員名簿!C$11:C$110,MATCH(ROW()-27,①職員名簿!$AB$11:$AB$110,0))),"")</f>
        <v/>
      </c>
      <c r="K29" s="312"/>
      <c r="L29" s="312"/>
      <c r="M29" s="312"/>
      <c r="N29" s="312"/>
      <c r="O29" s="313"/>
      <c r="P29" s="314" t="str">
        <f>IF(ROW()-27&lt;=MAX(①職員名簿!$AB$11:$AB$110),INDEX(①職員名簿!D$11:D$110,MATCH(ROW()-27,①職員名簿!$AB$11:$AB$110,0)),"")</f>
        <v/>
      </c>
      <c r="Q29" s="315"/>
      <c r="R29" s="315"/>
      <c r="S29" s="315"/>
      <c r="T29" s="316"/>
      <c r="U29" s="317" t="str">
        <f t="shared" ref="U29:U92" si="0">IF(AY29="","",QUOTIENT(AY29,12))</f>
        <v/>
      </c>
      <c r="V29" s="318"/>
      <c r="W29" s="106" t="s">
        <v>9</v>
      </c>
      <c r="X29" s="319" t="str">
        <f t="shared" ref="X29:X92" si="1">IF(AY29="","",MOD(AY29,12))</f>
        <v/>
      </c>
      <c r="Y29" s="319"/>
      <c r="Z29" s="107" t="s">
        <v>25</v>
      </c>
      <c r="AA29" s="320" t="str">
        <f>IF(ROW()-27&lt;=MAX(①職員名簿!$AB$11:$AB$110),INDEX(①職員名簿!E$11:E$110,MATCH(ROW()-27,①職員名簿!$AB$11:$AB$110,0)),"")</f>
        <v/>
      </c>
      <c r="AB29" s="321"/>
      <c r="AC29" s="106" t="s">
        <v>9</v>
      </c>
      <c r="AD29" s="321" t="str">
        <f>IF(ROW()-27&lt;=MAX(①職員名簿!$AB$11:$AB$110),INDEX(①職員名簿!F$11:F$110,MATCH(ROW()-27,①職員名簿!$AB$11:$AB$110,0)),"")</f>
        <v/>
      </c>
      <c r="AE29" s="321"/>
      <c r="AF29" s="107" t="s">
        <v>25</v>
      </c>
      <c r="AG29" s="322" t="str">
        <f t="shared" ref="AG29:AG92" si="2">AZ29</f>
        <v/>
      </c>
      <c r="AH29" s="323"/>
      <c r="AI29" s="106" t="s">
        <v>9</v>
      </c>
      <c r="AJ29" s="319" t="str">
        <f t="shared" ref="AJ29:AJ92" si="3">BA29</f>
        <v/>
      </c>
      <c r="AK29" s="319"/>
      <c r="AL29" s="107" t="s">
        <v>25</v>
      </c>
      <c r="AM2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9" s="109" t="str">
        <f>IF(ROW()-27&lt;=MAX(①職員名簿!$AB$11:$AB$110),IF(INDEX(①職員名簿!N$11:N$110,MATCH(ROW()-27,①職員名簿!$AB$11:$AB$110,0))&lt;&gt;"","〇",""),"")</f>
        <v/>
      </c>
      <c r="AO29" s="110"/>
      <c r="AP29" s="100"/>
      <c r="AW29" s="101" t="str">
        <f t="shared" ref="AW29" si="4">IF(P29="","",DATEDIF(P29,$AV$25,"Y")*12+DATEDIF(P29,$AV$25,"YM"))</f>
        <v/>
      </c>
      <c r="AX29" s="102" t="str">
        <f t="shared" ref="AX29" si="5">IF(P29="","",DATE(YEAR(P29),MONTH(P29)+AW29,DAY(P29)))</f>
        <v/>
      </c>
      <c r="AY29" s="103" t="str">
        <f t="shared" ref="AY29" si="6">IF(P29="","",IF(P29=DATE(YEAR($AV$25),MONTH($AV$25),DAY($AV$25)),0,IF($AV$25&gt;=AX29,AW29+1,AW29)))</f>
        <v/>
      </c>
      <c r="AZ29" s="53" t="str">
        <f t="shared" ref="AZ29" si="7">IFERROR(QUOTIENT(((U29*12)+X29+(AA29*12)+AD29),12),"")</f>
        <v/>
      </c>
      <c r="BA29" s="53" t="str">
        <f t="shared" ref="BA29" si="8">IFERROR(MOD((X29+AD29),12),"")</f>
        <v/>
      </c>
      <c r="BB29" s="104" t="e">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#N/A</v>
      </c>
      <c r="BD29" s="111">
        <v>0</v>
      </c>
      <c r="BE29" s="91">
        <v>2</v>
      </c>
    </row>
    <row r="30" spans="1:57" ht="25.5" customHeight="1">
      <c r="A30" s="93"/>
      <c r="B30" s="105">
        <v>3</v>
      </c>
      <c r="C30" s="308" t="str">
        <f>IF(ROW()-27&lt;=MAX(①職員名簿!$AB$11:$AB$110),IF(INDEX(①職員名簿!G$11:G$110,MATCH(ROW()-27,①職員名簿!AB$11:AB$110,0))&lt;&gt;"",INDEX(①職員名簿!G$11:G$110,MATCH(ROW()-27,①職員名簿!AB$11:AB$110,0)),INDEX(①職員名簿!B$11:B$110,MATCH(ROW()-27,①職員名簿!$AB$11:$AB$110,0))),"")</f>
        <v/>
      </c>
      <c r="D30" s="309"/>
      <c r="E30" s="309"/>
      <c r="F30" s="309"/>
      <c r="G30" s="309"/>
      <c r="H30" s="309"/>
      <c r="I30" s="310"/>
      <c r="J30" s="311" t="str">
        <f>IF(ROW()-27&lt;=MAX(①職員名簿!$AB$11:$AB$110),IF(INDEX(①職員名簿!H$11:H$110,MATCH(ROW()-27,①職員名簿!AB$11:AB$110,0))&lt;&gt;"",INDEX(①職員名簿!H$11:H$110,MATCH(ROW()-27,①職員名簿!AB$11:AB$110,0)),INDEX(①職員名簿!C$11:C$110,MATCH(ROW()-27,①職員名簿!$AB$11:$AB$110,0))),"")</f>
        <v/>
      </c>
      <c r="K30" s="312"/>
      <c r="L30" s="312"/>
      <c r="M30" s="312"/>
      <c r="N30" s="312"/>
      <c r="O30" s="313"/>
      <c r="P30" s="314" t="str">
        <f>IF(ROW()-27&lt;=MAX(①職員名簿!$AB$11:$AB$110),INDEX(①職員名簿!D$11:D$110,MATCH(ROW()-27,①職員名簿!$AB$11:$AB$110,0)),"")</f>
        <v/>
      </c>
      <c r="Q30" s="315"/>
      <c r="R30" s="315"/>
      <c r="S30" s="315"/>
      <c r="T30" s="316"/>
      <c r="U30" s="317" t="str">
        <f t="shared" si="0"/>
        <v/>
      </c>
      <c r="V30" s="318"/>
      <c r="W30" s="106" t="s">
        <v>9</v>
      </c>
      <c r="X30" s="319" t="str">
        <f t="shared" si="1"/>
        <v/>
      </c>
      <c r="Y30" s="319"/>
      <c r="Z30" s="107" t="s">
        <v>25</v>
      </c>
      <c r="AA30" s="320" t="str">
        <f>IF(ROW()-27&lt;=MAX(①職員名簿!$AB$11:$AB$110),INDEX(①職員名簿!E$11:E$110,MATCH(ROW()-27,①職員名簿!$AB$11:$AB$110,0)),"")</f>
        <v/>
      </c>
      <c r="AB30" s="321"/>
      <c r="AC30" s="106" t="s">
        <v>9</v>
      </c>
      <c r="AD30" s="321" t="str">
        <f>IF(ROW()-27&lt;=MAX(①職員名簿!$AB$11:$AB$110),INDEX(①職員名簿!F$11:F$110,MATCH(ROW()-27,①職員名簿!$AB$11:$AB$110,0)),"")</f>
        <v/>
      </c>
      <c r="AE30" s="321"/>
      <c r="AF30" s="107" t="s">
        <v>25</v>
      </c>
      <c r="AG30" s="322" t="str">
        <f t="shared" si="2"/>
        <v/>
      </c>
      <c r="AH30" s="323"/>
      <c r="AI30" s="106" t="s">
        <v>9</v>
      </c>
      <c r="AJ30" s="319" t="str">
        <f t="shared" si="3"/>
        <v/>
      </c>
      <c r="AK30" s="319"/>
      <c r="AL30" s="107" t="s">
        <v>25</v>
      </c>
      <c r="AM3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0" s="109" t="str">
        <f>IF(ROW()-27&lt;=MAX(①職員名簿!$AB$11:$AB$110),IF(INDEX(①職員名簿!N$11:N$110,MATCH(ROW()-27,①職員名簿!$AB$11:$AB$110,0))&lt;&gt;"","〇",""),"")</f>
        <v/>
      </c>
      <c r="AO30" s="110"/>
      <c r="AP30" s="100"/>
      <c r="AW30" s="101" t="str">
        <f t="shared" ref="AW30:AW93" si="10">IF(P30="","",DATEDIF(P30,$AV$25,"Y")*12+DATEDIF(P30,$AV$25,"YM"))</f>
        <v/>
      </c>
      <c r="AX30" s="102" t="str">
        <f t="shared" ref="AX30:AX93" si="11">IF(P30="","",DATE(YEAR(P30),MONTH(P30)+AW30,DAY(P30)))</f>
        <v/>
      </c>
      <c r="AY30" s="103" t="str">
        <f t="shared" ref="AY30:AY93" si="12">IF(P30="","",IF(P30=DATE(YEAR($AV$25),MONTH($AV$25),DAY($AV$25)),0,IF($AV$25&gt;=AX30,AW30+1,AW30)))</f>
        <v/>
      </c>
      <c r="AZ30" s="53" t="str">
        <f t="shared" ref="AZ30:AZ93" si="13">IFERROR(QUOTIENT(((U30*12)+X30+(AA30*12)+AD30),12),"")</f>
        <v/>
      </c>
      <c r="BA30" s="53" t="str">
        <f t="shared" ref="BA30:BA93" si="14">IFERROR(MOD((X30+AD30),12),"")</f>
        <v/>
      </c>
      <c r="BB30" s="104" t="e">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#N/A</v>
      </c>
      <c r="BD30" s="111"/>
      <c r="BE30" s="91"/>
    </row>
    <row r="31" spans="1:57" ht="25.5" customHeight="1">
      <c r="A31" s="93"/>
      <c r="B31" s="105">
        <v>4</v>
      </c>
      <c r="C31" s="308" t="str">
        <f>IF(ROW()-27&lt;=MAX(①職員名簿!$AB$11:$AB$110),IF(INDEX(①職員名簿!G$11:G$110,MATCH(ROW()-27,①職員名簿!AB$11:AB$110,0))&lt;&gt;"",INDEX(①職員名簿!G$11:G$110,MATCH(ROW()-27,①職員名簿!AB$11:AB$110,0)),INDEX(①職員名簿!B$11:B$110,MATCH(ROW()-27,①職員名簿!$AB$11:$AB$110,0))),"")</f>
        <v/>
      </c>
      <c r="D31" s="309"/>
      <c r="E31" s="309"/>
      <c r="F31" s="309"/>
      <c r="G31" s="309"/>
      <c r="H31" s="309"/>
      <c r="I31" s="310"/>
      <c r="J31" s="311" t="str">
        <f>IF(ROW()-27&lt;=MAX(①職員名簿!$AB$11:$AB$110),IF(INDEX(①職員名簿!H$11:H$110,MATCH(ROW()-27,①職員名簿!AB$11:AB$110,0))&lt;&gt;"",INDEX(①職員名簿!H$11:H$110,MATCH(ROW()-27,①職員名簿!AB$11:AB$110,0)),INDEX(①職員名簿!C$11:C$110,MATCH(ROW()-27,①職員名簿!$AB$11:$AB$110,0))),"")</f>
        <v/>
      </c>
      <c r="K31" s="312"/>
      <c r="L31" s="312"/>
      <c r="M31" s="312"/>
      <c r="N31" s="312"/>
      <c r="O31" s="313"/>
      <c r="P31" s="314" t="str">
        <f>IF(ROW()-27&lt;=MAX(①職員名簿!$AB$11:$AB$110),INDEX(①職員名簿!D$11:D$110,MATCH(ROW()-27,①職員名簿!$AB$11:$AB$110,0)),"")</f>
        <v/>
      </c>
      <c r="Q31" s="315"/>
      <c r="R31" s="315"/>
      <c r="S31" s="315"/>
      <c r="T31" s="316"/>
      <c r="U31" s="317" t="str">
        <f t="shared" si="0"/>
        <v/>
      </c>
      <c r="V31" s="318"/>
      <c r="W31" s="106" t="s">
        <v>9</v>
      </c>
      <c r="X31" s="319" t="str">
        <f t="shared" si="1"/>
        <v/>
      </c>
      <c r="Y31" s="319"/>
      <c r="Z31" s="107" t="s">
        <v>25</v>
      </c>
      <c r="AA31" s="320" t="str">
        <f>IF(ROW()-27&lt;=MAX(①職員名簿!$AB$11:$AB$110),INDEX(①職員名簿!E$11:E$110,MATCH(ROW()-27,①職員名簿!$AB$11:$AB$110,0)),"")</f>
        <v/>
      </c>
      <c r="AB31" s="321"/>
      <c r="AC31" s="106" t="s">
        <v>9</v>
      </c>
      <c r="AD31" s="321" t="str">
        <f>IF(ROW()-27&lt;=MAX(①職員名簿!$AB$11:$AB$110),INDEX(①職員名簿!F$11:F$110,MATCH(ROW()-27,①職員名簿!$AB$11:$AB$110,0)),"")</f>
        <v/>
      </c>
      <c r="AE31" s="321"/>
      <c r="AF31" s="107" t="s">
        <v>25</v>
      </c>
      <c r="AG31" s="322" t="str">
        <f t="shared" si="2"/>
        <v/>
      </c>
      <c r="AH31" s="323"/>
      <c r="AI31" s="106" t="s">
        <v>9</v>
      </c>
      <c r="AJ31" s="319" t="str">
        <f t="shared" si="3"/>
        <v/>
      </c>
      <c r="AK31" s="319"/>
      <c r="AL31" s="107" t="s">
        <v>25</v>
      </c>
      <c r="AM3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1" s="109" t="str">
        <f>IF(ROW()-27&lt;=MAX(①職員名簿!$AB$11:$AB$110),IF(INDEX(①職員名簿!N$11:N$110,MATCH(ROW()-27,①職員名簿!$AB$11:$AB$110,0))&lt;&gt;"","〇",""),"")</f>
        <v/>
      </c>
      <c r="AO31" s="110"/>
      <c r="AP31" s="100"/>
      <c r="AW31" s="101" t="str">
        <f t="shared" si="10"/>
        <v/>
      </c>
      <c r="AX31" s="102" t="str">
        <f t="shared" si="11"/>
        <v/>
      </c>
      <c r="AY31" s="103" t="str">
        <f t="shared" si="12"/>
        <v/>
      </c>
      <c r="AZ31" s="53" t="str">
        <f t="shared" si="13"/>
        <v/>
      </c>
      <c r="BA31" s="53" t="str">
        <f t="shared" si="14"/>
        <v/>
      </c>
      <c r="BB31" s="104" t="e">
        <f t="shared" si="15"/>
        <v>#N/A</v>
      </c>
      <c r="BD31" s="111"/>
      <c r="BE31" s="91"/>
    </row>
    <row r="32" spans="1:57" ht="25.5" customHeight="1">
      <c r="A32" s="93"/>
      <c r="B32" s="105">
        <v>5</v>
      </c>
      <c r="C32" s="308" t="str">
        <f>IF(ROW()-27&lt;=MAX(①職員名簿!$AB$11:$AB$110),IF(INDEX(①職員名簿!G$11:G$110,MATCH(ROW()-27,①職員名簿!AB$11:AB$110,0))&lt;&gt;"",INDEX(①職員名簿!G$11:G$110,MATCH(ROW()-27,①職員名簿!AB$11:AB$110,0)),INDEX(①職員名簿!B$11:B$110,MATCH(ROW()-27,①職員名簿!$AB$11:$AB$110,0))),"")</f>
        <v/>
      </c>
      <c r="D32" s="309"/>
      <c r="E32" s="309"/>
      <c r="F32" s="309"/>
      <c r="G32" s="309"/>
      <c r="H32" s="309"/>
      <c r="I32" s="310"/>
      <c r="J32" s="311" t="str">
        <f>IF(ROW()-27&lt;=MAX(①職員名簿!$AB$11:$AB$110),IF(INDEX(①職員名簿!H$11:H$110,MATCH(ROW()-27,①職員名簿!AB$11:AB$110,0))&lt;&gt;"",INDEX(①職員名簿!H$11:H$110,MATCH(ROW()-27,①職員名簿!AB$11:AB$110,0)),INDEX(①職員名簿!C$11:C$110,MATCH(ROW()-27,①職員名簿!$AB$11:$AB$110,0))),"")</f>
        <v/>
      </c>
      <c r="K32" s="312"/>
      <c r="L32" s="312"/>
      <c r="M32" s="312"/>
      <c r="N32" s="312"/>
      <c r="O32" s="313"/>
      <c r="P32" s="314" t="str">
        <f>IF(ROW()-27&lt;=MAX(①職員名簿!$AB$11:$AB$110),INDEX(①職員名簿!D$11:D$110,MATCH(ROW()-27,①職員名簿!$AB$11:$AB$110,0)),"")</f>
        <v/>
      </c>
      <c r="Q32" s="315"/>
      <c r="R32" s="315"/>
      <c r="S32" s="315"/>
      <c r="T32" s="316"/>
      <c r="U32" s="317" t="str">
        <f t="shared" si="0"/>
        <v/>
      </c>
      <c r="V32" s="318"/>
      <c r="W32" s="106" t="s">
        <v>9</v>
      </c>
      <c r="X32" s="319" t="str">
        <f t="shared" si="1"/>
        <v/>
      </c>
      <c r="Y32" s="319"/>
      <c r="Z32" s="107" t="s">
        <v>25</v>
      </c>
      <c r="AA32" s="320" t="str">
        <f>IF(ROW()-27&lt;=MAX(①職員名簿!$AB$11:$AB$110),INDEX(①職員名簿!E$11:E$110,MATCH(ROW()-27,①職員名簿!$AB$11:$AB$110,0)),"")</f>
        <v/>
      </c>
      <c r="AB32" s="321"/>
      <c r="AC32" s="106" t="s">
        <v>9</v>
      </c>
      <c r="AD32" s="321" t="str">
        <f>IF(ROW()-27&lt;=MAX(①職員名簿!$AB$11:$AB$110),INDEX(①職員名簿!F$11:F$110,MATCH(ROW()-27,①職員名簿!$AB$11:$AB$110,0)),"")</f>
        <v/>
      </c>
      <c r="AE32" s="321"/>
      <c r="AF32" s="107" t="s">
        <v>25</v>
      </c>
      <c r="AG32" s="322" t="str">
        <f t="shared" si="2"/>
        <v/>
      </c>
      <c r="AH32" s="323"/>
      <c r="AI32" s="106" t="s">
        <v>9</v>
      </c>
      <c r="AJ32" s="319" t="str">
        <f t="shared" si="3"/>
        <v/>
      </c>
      <c r="AK32" s="319"/>
      <c r="AL32" s="107" t="s">
        <v>25</v>
      </c>
      <c r="AM3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2" s="109" t="str">
        <f>IF(ROW()-27&lt;=MAX(①職員名簿!$AB$11:$AB$110),IF(INDEX(①職員名簿!N$11:N$110,MATCH(ROW()-27,①職員名簿!$AB$11:$AB$110,0))&lt;&gt;"","〇",""),"")</f>
        <v/>
      </c>
      <c r="AO32" s="110"/>
      <c r="AP32" s="100"/>
      <c r="AW32" s="101" t="str">
        <f t="shared" si="10"/>
        <v/>
      </c>
      <c r="AX32" s="102" t="str">
        <f t="shared" si="11"/>
        <v/>
      </c>
      <c r="AY32" s="103" t="str">
        <f t="shared" si="12"/>
        <v/>
      </c>
      <c r="AZ32" s="53" t="str">
        <f t="shared" si="13"/>
        <v/>
      </c>
      <c r="BA32" s="53" t="str">
        <f t="shared" si="14"/>
        <v/>
      </c>
      <c r="BB32" s="104" t="e">
        <f t="shared" si="15"/>
        <v>#N/A</v>
      </c>
      <c r="BD32" s="111"/>
      <c r="BE32" s="91"/>
    </row>
    <row r="33" spans="1:57" ht="25.5" customHeight="1">
      <c r="A33" s="93"/>
      <c r="B33" s="105">
        <v>6</v>
      </c>
      <c r="C33" s="308" t="str">
        <f>IF(ROW()-27&lt;=MAX(①職員名簿!$AB$11:$AB$110),IF(INDEX(①職員名簿!G$11:G$110,MATCH(ROW()-27,①職員名簿!AB$11:AB$110,0))&lt;&gt;"",INDEX(①職員名簿!G$11:G$110,MATCH(ROW()-27,①職員名簿!AB$11:AB$110,0)),INDEX(①職員名簿!B$11:B$110,MATCH(ROW()-27,①職員名簿!$AB$11:$AB$110,0))),"")</f>
        <v/>
      </c>
      <c r="D33" s="309"/>
      <c r="E33" s="309"/>
      <c r="F33" s="309"/>
      <c r="G33" s="309"/>
      <c r="H33" s="309"/>
      <c r="I33" s="310"/>
      <c r="J33" s="311" t="str">
        <f>IF(ROW()-27&lt;=MAX(①職員名簿!$AB$11:$AB$110),IF(INDEX(①職員名簿!H$11:H$110,MATCH(ROW()-27,①職員名簿!AB$11:AB$110,0))&lt;&gt;"",INDEX(①職員名簿!H$11:H$110,MATCH(ROW()-27,①職員名簿!AB$11:AB$110,0)),INDEX(①職員名簿!C$11:C$110,MATCH(ROW()-27,①職員名簿!$AB$11:$AB$110,0))),"")</f>
        <v/>
      </c>
      <c r="K33" s="312"/>
      <c r="L33" s="312"/>
      <c r="M33" s="312"/>
      <c r="N33" s="312"/>
      <c r="O33" s="313"/>
      <c r="P33" s="314" t="str">
        <f>IF(ROW()-27&lt;=MAX(①職員名簿!$AB$11:$AB$110),INDEX(①職員名簿!D$11:D$110,MATCH(ROW()-27,①職員名簿!$AB$11:$AB$110,0)),"")</f>
        <v/>
      </c>
      <c r="Q33" s="315"/>
      <c r="R33" s="315"/>
      <c r="S33" s="315"/>
      <c r="T33" s="316"/>
      <c r="U33" s="317" t="str">
        <f t="shared" si="0"/>
        <v/>
      </c>
      <c r="V33" s="318"/>
      <c r="W33" s="106" t="s">
        <v>9</v>
      </c>
      <c r="X33" s="319" t="str">
        <f t="shared" si="1"/>
        <v/>
      </c>
      <c r="Y33" s="319"/>
      <c r="Z33" s="107" t="s">
        <v>25</v>
      </c>
      <c r="AA33" s="320" t="str">
        <f>IF(ROW()-27&lt;=MAX(①職員名簿!$AB$11:$AB$110),INDEX(①職員名簿!E$11:E$110,MATCH(ROW()-27,①職員名簿!$AB$11:$AB$110,0)),"")</f>
        <v/>
      </c>
      <c r="AB33" s="321"/>
      <c r="AC33" s="106" t="s">
        <v>9</v>
      </c>
      <c r="AD33" s="321" t="str">
        <f>IF(ROW()-27&lt;=MAX(①職員名簿!$AB$11:$AB$110),INDEX(①職員名簿!F$11:F$110,MATCH(ROW()-27,①職員名簿!$AB$11:$AB$110,0)),"")</f>
        <v/>
      </c>
      <c r="AE33" s="321"/>
      <c r="AF33" s="107" t="s">
        <v>25</v>
      </c>
      <c r="AG33" s="322" t="str">
        <f t="shared" si="2"/>
        <v/>
      </c>
      <c r="AH33" s="323"/>
      <c r="AI33" s="106" t="s">
        <v>9</v>
      </c>
      <c r="AJ33" s="319" t="str">
        <f t="shared" si="3"/>
        <v/>
      </c>
      <c r="AK33" s="319"/>
      <c r="AL33" s="107" t="s">
        <v>25</v>
      </c>
      <c r="AM3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3" s="109" t="str">
        <f>IF(ROW()-27&lt;=MAX(①職員名簿!$AB$11:$AB$110),IF(INDEX(①職員名簿!N$11:N$110,MATCH(ROW()-27,①職員名簿!$AB$11:$AB$110,0))&lt;&gt;"","〇",""),"")</f>
        <v/>
      </c>
      <c r="AO33" s="110"/>
      <c r="AP33" s="100"/>
      <c r="AW33" s="101" t="str">
        <f t="shared" si="10"/>
        <v/>
      </c>
      <c r="AX33" s="102" t="str">
        <f t="shared" si="11"/>
        <v/>
      </c>
      <c r="AY33" s="103" t="str">
        <f t="shared" si="12"/>
        <v/>
      </c>
      <c r="AZ33" s="53" t="str">
        <f t="shared" si="13"/>
        <v/>
      </c>
      <c r="BA33" s="53" t="str">
        <f t="shared" si="14"/>
        <v/>
      </c>
      <c r="BB33" s="104" t="e">
        <f t="shared" si="15"/>
        <v>#N/A</v>
      </c>
      <c r="BD33" s="111"/>
      <c r="BE33" s="91"/>
    </row>
    <row r="34" spans="1:57" ht="25.5" customHeight="1">
      <c r="A34" s="93"/>
      <c r="B34" s="105">
        <v>7</v>
      </c>
      <c r="C34" s="308" t="str">
        <f>IF(ROW()-27&lt;=MAX(①職員名簿!$AB$11:$AB$110),IF(INDEX(①職員名簿!G$11:G$110,MATCH(ROW()-27,①職員名簿!AB$11:AB$110,0))&lt;&gt;"",INDEX(①職員名簿!G$11:G$110,MATCH(ROW()-27,①職員名簿!AB$11:AB$110,0)),INDEX(①職員名簿!B$11:B$110,MATCH(ROW()-27,①職員名簿!$AB$11:$AB$110,0))),"")</f>
        <v/>
      </c>
      <c r="D34" s="309"/>
      <c r="E34" s="309"/>
      <c r="F34" s="309"/>
      <c r="G34" s="309"/>
      <c r="H34" s="309"/>
      <c r="I34" s="310"/>
      <c r="J34" s="311" t="str">
        <f>IF(ROW()-27&lt;=MAX(①職員名簿!$AB$11:$AB$110),IF(INDEX(①職員名簿!H$11:H$110,MATCH(ROW()-27,①職員名簿!AB$11:AB$110,0))&lt;&gt;"",INDEX(①職員名簿!H$11:H$110,MATCH(ROW()-27,①職員名簿!AB$11:AB$110,0)),INDEX(①職員名簿!C$11:C$110,MATCH(ROW()-27,①職員名簿!$AB$11:$AB$110,0))),"")</f>
        <v/>
      </c>
      <c r="K34" s="312"/>
      <c r="L34" s="312"/>
      <c r="M34" s="312"/>
      <c r="N34" s="312"/>
      <c r="O34" s="313"/>
      <c r="P34" s="314" t="str">
        <f>IF(ROW()-27&lt;=MAX(①職員名簿!$AB$11:$AB$110),INDEX(①職員名簿!D$11:D$110,MATCH(ROW()-27,①職員名簿!$AB$11:$AB$110,0)),"")</f>
        <v/>
      </c>
      <c r="Q34" s="315"/>
      <c r="R34" s="315"/>
      <c r="S34" s="315"/>
      <c r="T34" s="316"/>
      <c r="U34" s="317" t="str">
        <f t="shared" si="0"/>
        <v/>
      </c>
      <c r="V34" s="318"/>
      <c r="W34" s="106" t="s">
        <v>9</v>
      </c>
      <c r="X34" s="319" t="str">
        <f t="shared" si="1"/>
        <v/>
      </c>
      <c r="Y34" s="319"/>
      <c r="Z34" s="107" t="s">
        <v>25</v>
      </c>
      <c r="AA34" s="320" t="str">
        <f>IF(ROW()-27&lt;=MAX(①職員名簿!$AB$11:$AB$110),INDEX(①職員名簿!E$11:E$110,MATCH(ROW()-27,①職員名簿!$AB$11:$AB$110,0)),"")</f>
        <v/>
      </c>
      <c r="AB34" s="321"/>
      <c r="AC34" s="106" t="s">
        <v>9</v>
      </c>
      <c r="AD34" s="321" t="str">
        <f>IF(ROW()-27&lt;=MAX(①職員名簿!$AB$11:$AB$110),INDEX(①職員名簿!F$11:F$110,MATCH(ROW()-27,①職員名簿!$AB$11:$AB$110,0)),"")</f>
        <v/>
      </c>
      <c r="AE34" s="321"/>
      <c r="AF34" s="107" t="s">
        <v>25</v>
      </c>
      <c r="AG34" s="322" t="str">
        <f t="shared" si="2"/>
        <v/>
      </c>
      <c r="AH34" s="323"/>
      <c r="AI34" s="106" t="s">
        <v>9</v>
      </c>
      <c r="AJ34" s="319" t="str">
        <f t="shared" si="3"/>
        <v/>
      </c>
      <c r="AK34" s="319"/>
      <c r="AL34" s="107" t="s">
        <v>25</v>
      </c>
      <c r="AM3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4" s="109" t="str">
        <f>IF(ROW()-27&lt;=MAX(①職員名簿!$AB$11:$AB$110),IF(INDEX(①職員名簿!N$11:N$110,MATCH(ROW()-27,①職員名簿!$AB$11:$AB$110,0))&lt;&gt;"","〇",""),"")</f>
        <v/>
      </c>
      <c r="AO34" s="110"/>
      <c r="AP34" s="100"/>
      <c r="AW34" s="101" t="str">
        <f t="shared" si="10"/>
        <v/>
      </c>
      <c r="AX34" s="102" t="str">
        <f t="shared" si="11"/>
        <v/>
      </c>
      <c r="AY34" s="103" t="str">
        <f t="shared" si="12"/>
        <v/>
      </c>
      <c r="AZ34" s="53" t="str">
        <f t="shared" si="13"/>
        <v/>
      </c>
      <c r="BA34" s="53" t="str">
        <f t="shared" si="14"/>
        <v/>
      </c>
      <c r="BB34" s="104" t="e">
        <f t="shared" si="15"/>
        <v>#N/A</v>
      </c>
      <c r="BD34" s="91">
        <v>1</v>
      </c>
      <c r="BE34" s="91">
        <v>3</v>
      </c>
    </row>
    <row r="35" spans="1:57" ht="25.5" customHeight="1">
      <c r="A35" s="93"/>
      <c r="B35" s="105">
        <v>8</v>
      </c>
      <c r="C35" s="308" t="str">
        <f>IF(ROW()-27&lt;=MAX(①職員名簿!$AB$11:$AB$110),IF(INDEX(①職員名簿!G$11:G$110,MATCH(ROW()-27,①職員名簿!AB$11:AB$110,0))&lt;&gt;"",INDEX(①職員名簿!G$11:G$110,MATCH(ROW()-27,①職員名簿!AB$11:AB$110,0)),INDEX(①職員名簿!B$11:B$110,MATCH(ROW()-27,①職員名簿!$AB$11:$AB$110,0))),"")</f>
        <v/>
      </c>
      <c r="D35" s="309"/>
      <c r="E35" s="309"/>
      <c r="F35" s="309"/>
      <c r="G35" s="309"/>
      <c r="H35" s="309"/>
      <c r="I35" s="310"/>
      <c r="J35" s="311" t="str">
        <f>IF(ROW()-27&lt;=MAX(①職員名簿!$AB$11:$AB$110),IF(INDEX(①職員名簿!H$11:H$110,MATCH(ROW()-27,①職員名簿!AB$11:AB$110,0))&lt;&gt;"",INDEX(①職員名簿!H$11:H$110,MATCH(ROW()-27,①職員名簿!AB$11:AB$110,0)),INDEX(①職員名簿!C$11:C$110,MATCH(ROW()-27,①職員名簿!$AB$11:$AB$110,0))),"")</f>
        <v/>
      </c>
      <c r="K35" s="312"/>
      <c r="L35" s="312"/>
      <c r="M35" s="312"/>
      <c r="N35" s="312"/>
      <c r="O35" s="313"/>
      <c r="P35" s="314" t="str">
        <f>IF(ROW()-27&lt;=MAX(①職員名簿!$AB$11:$AB$110),INDEX(①職員名簿!D$11:D$110,MATCH(ROW()-27,①職員名簿!$AB$11:$AB$110,0)),"")</f>
        <v/>
      </c>
      <c r="Q35" s="315"/>
      <c r="R35" s="315"/>
      <c r="S35" s="315"/>
      <c r="T35" s="316"/>
      <c r="U35" s="317" t="str">
        <f t="shared" si="0"/>
        <v/>
      </c>
      <c r="V35" s="318"/>
      <c r="W35" s="106" t="s">
        <v>9</v>
      </c>
      <c r="X35" s="319" t="str">
        <f t="shared" si="1"/>
        <v/>
      </c>
      <c r="Y35" s="319"/>
      <c r="Z35" s="107" t="s">
        <v>25</v>
      </c>
      <c r="AA35" s="320" t="str">
        <f>IF(ROW()-27&lt;=MAX(①職員名簿!$AB$11:$AB$110),INDEX(①職員名簿!E$11:E$110,MATCH(ROW()-27,①職員名簿!$AB$11:$AB$110,0)),"")</f>
        <v/>
      </c>
      <c r="AB35" s="321"/>
      <c r="AC35" s="106" t="s">
        <v>9</v>
      </c>
      <c r="AD35" s="321" t="str">
        <f>IF(ROW()-27&lt;=MAX(①職員名簿!$AB$11:$AB$110),INDEX(①職員名簿!F$11:F$110,MATCH(ROW()-27,①職員名簿!$AB$11:$AB$110,0)),"")</f>
        <v/>
      </c>
      <c r="AE35" s="321"/>
      <c r="AF35" s="107" t="s">
        <v>25</v>
      </c>
      <c r="AG35" s="322" t="str">
        <f t="shared" si="2"/>
        <v/>
      </c>
      <c r="AH35" s="323"/>
      <c r="AI35" s="106" t="s">
        <v>9</v>
      </c>
      <c r="AJ35" s="319" t="str">
        <f t="shared" si="3"/>
        <v/>
      </c>
      <c r="AK35" s="319"/>
      <c r="AL35" s="107" t="s">
        <v>25</v>
      </c>
      <c r="AM3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5" s="109" t="str">
        <f>IF(ROW()-27&lt;=MAX(①職員名簿!$AB$11:$AB$110),IF(INDEX(①職員名簿!N$11:N$110,MATCH(ROW()-27,①職員名簿!$AB$11:$AB$110,0))&lt;&gt;"","〇",""),"")</f>
        <v/>
      </c>
      <c r="AO35" s="110"/>
      <c r="AP35" s="100"/>
      <c r="AW35" s="101" t="str">
        <f t="shared" si="10"/>
        <v/>
      </c>
      <c r="AX35" s="102" t="str">
        <f t="shared" si="11"/>
        <v/>
      </c>
      <c r="AY35" s="103" t="str">
        <f t="shared" si="12"/>
        <v/>
      </c>
      <c r="AZ35" s="53" t="str">
        <f t="shared" si="13"/>
        <v/>
      </c>
      <c r="BA35" s="53" t="str">
        <f t="shared" si="14"/>
        <v/>
      </c>
      <c r="BB35" s="104" t="e">
        <f t="shared" si="15"/>
        <v>#N/A</v>
      </c>
      <c r="BD35" s="91">
        <v>2</v>
      </c>
      <c r="BE35" s="91">
        <v>4</v>
      </c>
    </row>
    <row r="36" spans="1:57" ht="28.5" customHeight="1">
      <c r="A36" s="93"/>
      <c r="B36" s="105">
        <v>9</v>
      </c>
      <c r="C36" s="308" t="str">
        <f>IF(ROW()-27&lt;=MAX(①職員名簿!$AB$11:$AB$110),IF(INDEX(①職員名簿!G$11:G$110,MATCH(ROW()-27,①職員名簿!AB$11:AB$110,0))&lt;&gt;"",INDEX(①職員名簿!G$11:G$110,MATCH(ROW()-27,①職員名簿!AB$11:AB$110,0)),INDEX(①職員名簿!B$11:B$110,MATCH(ROW()-27,①職員名簿!$AB$11:$AB$110,0))),"")</f>
        <v/>
      </c>
      <c r="D36" s="309"/>
      <c r="E36" s="309"/>
      <c r="F36" s="309"/>
      <c r="G36" s="309"/>
      <c r="H36" s="309"/>
      <c r="I36" s="310"/>
      <c r="J36" s="311" t="str">
        <f>IF(ROW()-27&lt;=MAX(①職員名簿!$AB$11:$AB$110),IF(INDEX(①職員名簿!H$11:H$110,MATCH(ROW()-27,①職員名簿!AB$11:AB$110,0))&lt;&gt;"",INDEX(①職員名簿!H$11:H$110,MATCH(ROW()-27,①職員名簿!AB$11:AB$110,0)),INDEX(①職員名簿!C$11:C$110,MATCH(ROW()-27,①職員名簿!$AB$11:$AB$110,0))),"")</f>
        <v/>
      </c>
      <c r="K36" s="312"/>
      <c r="L36" s="312"/>
      <c r="M36" s="312"/>
      <c r="N36" s="312"/>
      <c r="O36" s="313"/>
      <c r="P36" s="314" t="str">
        <f>IF(ROW()-27&lt;=MAX(①職員名簿!$AB$11:$AB$110),INDEX(①職員名簿!D$11:D$110,MATCH(ROW()-27,①職員名簿!$AB$11:$AB$110,0)),"")</f>
        <v/>
      </c>
      <c r="Q36" s="315"/>
      <c r="R36" s="315"/>
      <c r="S36" s="315"/>
      <c r="T36" s="316"/>
      <c r="U36" s="317" t="str">
        <f t="shared" si="0"/>
        <v/>
      </c>
      <c r="V36" s="318"/>
      <c r="W36" s="106" t="s">
        <v>9</v>
      </c>
      <c r="X36" s="319" t="str">
        <f t="shared" si="1"/>
        <v/>
      </c>
      <c r="Y36" s="319"/>
      <c r="Z36" s="107" t="s">
        <v>25</v>
      </c>
      <c r="AA36" s="320" t="str">
        <f>IF(ROW()-27&lt;=MAX(①職員名簿!$AB$11:$AB$110),INDEX(①職員名簿!E$11:E$110,MATCH(ROW()-27,①職員名簿!$AB$11:$AB$110,0)),"")</f>
        <v/>
      </c>
      <c r="AB36" s="321"/>
      <c r="AC36" s="106" t="s">
        <v>9</v>
      </c>
      <c r="AD36" s="321" t="str">
        <f>IF(ROW()-27&lt;=MAX(①職員名簿!$AB$11:$AB$110),INDEX(①職員名簿!F$11:F$110,MATCH(ROW()-27,①職員名簿!$AB$11:$AB$110,0)),"")</f>
        <v/>
      </c>
      <c r="AE36" s="321"/>
      <c r="AF36" s="107" t="s">
        <v>25</v>
      </c>
      <c r="AG36" s="322" t="str">
        <f t="shared" si="2"/>
        <v/>
      </c>
      <c r="AH36" s="323"/>
      <c r="AI36" s="106" t="s">
        <v>9</v>
      </c>
      <c r="AJ36" s="319" t="str">
        <f t="shared" si="3"/>
        <v/>
      </c>
      <c r="AK36" s="319"/>
      <c r="AL36" s="107" t="s">
        <v>25</v>
      </c>
      <c r="AM3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6" s="109" t="str">
        <f>IF(ROW()-27&lt;=MAX(①職員名簿!$AB$11:$AB$110),IF(INDEX(①職員名簿!N$11:N$110,MATCH(ROW()-27,①職員名簿!$AB$11:$AB$110,0))&lt;&gt;"","〇",""),"")</f>
        <v/>
      </c>
      <c r="AO36" s="110"/>
      <c r="AP36" s="100"/>
      <c r="AW36" s="101" t="str">
        <f t="shared" si="10"/>
        <v/>
      </c>
      <c r="AX36" s="102" t="str">
        <f t="shared" si="11"/>
        <v/>
      </c>
      <c r="AY36" s="103" t="str">
        <f t="shared" si="12"/>
        <v/>
      </c>
      <c r="AZ36" s="53" t="str">
        <f t="shared" si="13"/>
        <v/>
      </c>
      <c r="BA36" s="53" t="str">
        <f t="shared" si="14"/>
        <v/>
      </c>
      <c r="BB36" s="104" t="e">
        <f t="shared" si="15"/>
        <v>#N/A</v>
      </c>
      <c r="BD36" s="91">
        <v>3</v>
      </c>
      <c r="BE36" s="91">
        <v>5</v>
      </c>
    </row>
    <row r="37" spans="1:57" ht="28.5" customHeight="1">
      <c r="A37" s="93"/>
      <c r="B37" s="105">
        <v>10</v>
      </c>
      <c r="C37" s="308" t="str">
        <f>IF(ROW()-27&lt;=MAX(①職員名簿!$AB$11:$AB$110),IF(INDEX(①職員名簿!G$11:G$110,MATCH(ROW()-27,①職員名簿!AB$11:AB$110,0))&lt;&gt;"",INDEX(①職員名簿!G$11:G$110,MATCH(ROW()-27,①職員名簿!AB$11:AB$110,0)),INDEX(①職員名簿!B$11:B$110,MATCH(ROW()-27,①職員名簿!$AB$11:$AB$110,0))),"")</f>
        <v/>
      </c>
      <c r="D37" s="309"/>
      <c r="E37" s="309"/>
      <c r="F37" s="309"/>
      <c r="G37" s="309"/>
      <c r="H37" s="309"/>
      <c r="I37" s="310"/>
      <c r="J37" s="311" t="str">
        <f>IF(ROW()-27&lt;=MAX(①職員名簿!$AB$11:$AB$110),IF(INDEX(①職員名簿!H$11:H$110,MATCH(ROW()-27,①職員名簿!AB$11:AB$110,0))&lt;&gt;"",INDEX(①職員名簿!H$11:H$110,MATCH(ROW()-27,①職員名簿!AB$11:AB$110,0)),INDEX(①職員名簿!C$11:C$110,MATCH(ROW()-27,①職員名簿!$AB$11:$AB$110,0))),"")</f>
        <v/>
      </c>
      <c r="K37" s="312"/>
      <c r="L37" s="312"/>
      <c r="M37" s="312"/>
      <c r="N37" s="312"/>
      <c r="O37" s="313"/>
      <c r="P37" s="314" t="str">
        <f>IF(ROW()-27&lt;=MAX(①職員名簿!$AB$11:$AB$110),INDEX(①職員名簿!D$11:D$110,MATCH(ROW()-27,①職員名簿!$AB$11:$AB$110,0)),"")</f>
        <v/>
      </c>
      <c r="Q37" s="315"/>
      <c r="R37" s="315"/>
      <c r="S37" s="315"/>
      <c r="T37" s="316"/>
      <c r="U37" s="317" t="str">
        <f t="shared" si="0"/>
        <v/>
      </c>
      <c r="V37" s="318"/>
      <c r="W37" s="106" t="s">
        <v>9</v>
      </c>
      <c r="X37" s="319" t="str">
        <f t="shared" si="1"/>
        <v/>
      </c>
      <c r="Y37" s="319"/>
      <c r="Z37" s="107" t="s">
        <v>25</v>
      </c>
      <c r="AA37" s="320" t="str">
        <f>IF(ROW()-27&lt;=MAX(①職員名簿!$AB$11:$AB$110),INDEX(①職員名簿!E$11:E$110,MATCH(ROW()-27,①職員名簿!$AB$11:$AB$110,0)),"")</f>
        <v/>
      </c>
      <c r="AB37" s="321"/>
      <c r="AC37" s="106" t="s">
        <v>9</v>
      </c>
      <c r="AD37" s="321" t="str">
        <f>IF(ROW()-27&lt;=MAX(①職員名簿!$AB$11:$AB$110),INDEX(①職員名簿!F$11:F$110,MATCH(ROW()-27,①職員名簿!$AB$11:$AB$110,0)),"")</f>
        <v/>
      </c>
      <c r="AE37" s="321"/>
      <c r="AF37" s="107" t="s">
        <v>25</v>
      </c>
      <c r="AG37" s="322" t="str">
        <f t="shared" si="2"/>
        <v/>
      </c>
      <c r="AH37" s="323"/>
      <c r="AI37" s="106" t="s">
        <v>9</v>
      </c>
      <c r="AJ37" s="319" t="str">
        <f t="shared" si="3"/>
        <v/>
      </c>
      <c r="AK37" s="319"/>
      <c r="AL37" s="107" t="s">
        <v>25</v>
      </c>
      <c r="AM3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7" s="109" t="str">
        <f>IF(ROW()-27&lt;=MAX(①職員名簿!$AB$11:$AB$110),IF(INDEX(①職員名簿!N$11:N$110,MATCH(ROW()-27,①職員名簿!$AB$11:$AB$110,0))&lt;&gt;"","〇",""),"")</f>
        <v/>
      </c>
      <c r="AO37" s="110"/>
      <c r="AP37" s="100"/>
      <c r="AW37" s="101" t="str">
        <f t="shared" si="10"/>
        <v/>
      </c>
      <c r="AX37" s="102" t="str">
        <f t="shared" si="11"/>
        <v/>
      </c>
      <c r="AY37" s="103" t="str">
        <f t="shared" si="12"/>
        <v/>
      </c>
      <c r="AZ37" s="53" t="str">
        <f t="shared" si="13"/>
        <v/>
      </c>
      <c r="BA37" s="53" t="str">
        <f t="shared" si="14"/>
        <v/>
      </c>
      <c r="BB37" s="104" t="e">
        <f t="shared" si="15"/>
        <v>#N/A</v>
      </c>
      <c r="BD37" s="91">
        <v>4</v>
      </c>
      <c r="BE37" s="91">
        <v>6</v>
      </c>
    </row>
    <row r="38" spans="1:57" ht="28.5" customHeight="1">
      <c r="A38" s="93"/>
      <c r="B38" s="105">
        <v>11</v>
      </c>
      <c r="C38" s="308" t="str">
        <f>IF(ROW()-27&lt;=MAX(①職員名簿!$AB$11:$AB$110),IF(INDEX(①職員名簿!G$11:G$110,MATCH(ROW()-27,①職員名簿!AB$11:AB$110,0))&lt;&gt;"",INDEX(①職員名簿!G$11:G$110,MATCH(ROW()-27,①職員名簿!AB$11:AB$110,0)),INDEX(①職員名簿!B$11:B$110,MATCH(ROW()-27,①職員名簿!$AB$11:$AB$110,0))),"")</f>
        <v/>
      </c>
      <c r="D38" s="309"/>
      <c r="E38" s="309"/>
      <c r="F38" s="309"/>
      <c r="G38" s="309"/>
      <c r="H38" s="309"/>
      <c r="I38" s="310"/>
      <c r="J38" s="311" t="str">
        <f>IF(ROW()-27&lt;=MAX(①職員名簿!$AB$11:$AB$110),IF(INDEX(①職員名簿!H$11:H$110,MATCH(ROW()-27,①職員名簿!AB$11:AB$110,0))&lt;&gt;"",INDEX(①職員名簿!H$11:H$110,MATCH(ROW()-27,①職員名簿!AB$11:AB$110,0)),INDEX(①職員名簿!C$11:C$110,MATCH(ROW()-27,①職員名簿!$AB$11:$AB$110,0))),"")</f>
        <v/>
      </c>
      <c r="K38" s="312"/>
      <c r="L38" s="312"/>
      <c r="M38" s="312"/>
      <c r="N38" s="312"/>
      <c r="O38" s="313"/>
      <c r="P38" s="314" t="str">
        <f>IF(ROW()-27&lt;=MAX(①職員名簿!$AB$11:$AB$110),INDEX(①職員名簿!D$11:D$110,MATCH(ROW()-27,①職員名簿!$AB$11:$AB$110,0)),"")</f>
        <v/>
      </c>
      <c r="Q38" s="315"/>
      <c r="R38" s="315"/>
      <c r="S38" s="315"/>
      <c r="T38" s="316"/>
      <c r="U38" s="317" t="str">
        <f t="shared" si="0"/>
        <v/>
      </c>
      <c r="V38" s="318"/>
      <c r="W38" s="106" t="s">
        <v>9</v>
      </c>
      <c r="X38" s="319" t="str">
        <f t="shared" si="1"/>
        <v/>
      </c>
      <c r="Y38" s="319"/>
      <c r="Z38" s="107" t="s">
        <v>25</v>
      </c>
      <c r="AA38" s="320" t="str">
        <f>IF(ROW()-27&lt;=MAX(①職員名簿!$AB$11:$AB$110),INDEX(①職員名簿!E$11:E$110,MATCH(ROW()-27,①職員名簿!$AB$11:$AB$110,0)),"")</f>
        <v/>
      </c>
      <c r="AB38" s="321"/>
      <c r="AC38" s="106" t="s">
        <v>9</v>
      </c>
      <c r="AD38" s="321" t="str">
        <f>IF(ROW()-27&lt;=MAX(①職員名簿!$AB$11:$AB$110),INDEX(①職員名簿!F$11:F$110,MATCH(ROW()-27,①職員名簿!$AB$11:$AB$110,0)),"")</f>
        <v/>
      </c>
      <c r="AE38" s="321"/>
      <c r="AF38" s="107" t="s">
        <v>25</v>
      </c>
      <c r="AG38" s="322" t="str">
        <f t="shared" si="2"/>
        <v/>
      </c>
      <c r="AH38" s="323"/>
      <c r="AI38" s="106" t="s">
        <v>9</v>
      </c>
      <c r="AJ38" s="319" t="str">
        <f t="shared" si="3"/>
        <v/>
      </c>
      <c r="AK38" s="319"/>
      <c r="AL38" s="107" t="s">
        <v>25</v>
      </c>
      <c r="AM3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8" s="109" t="str">
        <f>IF(ROW()-27&lt;=MAX(①職員名簿!$AB$11:$AB$110),IF(INDEX(①職員名簿!N$11:N$110,MATCH(ROW()-27,①職員名簿!$AB$11:$AB$110,0))&lt;&gt;"","〇",""),"")</f>
        <v/>
      </c>
      <c r="AO38" s="110"/>
      <c r="AP38" s="100"/>
      <c r="AW38" s="101" t="str">
        <f t="shared" si="10"/>
        <v/>
      </c>
      <c r="AX38" s="102" t="str">
        <f t="shared" si="11"/>
        <v/>
      </c>
      <c r="AY38" s="103" t="str">
        <f t="shared" si="12"/>
        <v/>
      </c>
      <c r="AZ38" s="53" t="str">
        <f t="shared" si="13"/>
        <v/>
      </c>
      <c r="BA38" s="53" t="str">
        <f t="shared" si="14"/>
        <v/>
      </c>
      <c r="BB38" s="104" t="e">
        <f t="shared" si="15"/>
        <v>#N/A</v>
      </c>
      <c r="BD38" s="91">
        <v>5</v>
      </c>
      <c r="BE38" s="91">
        <v>7</v>
      </c>
    </row>
    <row r="39" spans="1:57" ht="28.5" customHeight="1">
      <c r="A39" s="93"/>
      <c r="B39" s="105">
        <v>12</v>
      </c>
      <c r="C39" s="308" t="str">
        <f>IF(ROW()-27&lt;=MAX(①職員名簿!$AB$11:$AB$110),IF(INDEX(①職員名簿!G$11:G$110,MATCH(ROW()-27,①職員名簿!AB$11:AB$110,0))&lt;&gt;"",INDEX(①職員名簿!G$11:G$110,MATCH(ROW()-27,①職員名簿!AB$11:AB$110,0)),INDEX(①職員名簿!B$11:B$110,MATCH(ROW()-27,①職員名簿!$AB$11:$AB$110,0))),"")</f>
        <v/>
      </c>
      <c r="D39" s="309"/>
      <c r="E39" s="309"/>
      <c r="F39" s="309"/>
      <c r="G39" s="309"/>
      <c r="H39" s="309"/>
      <c r="I39" s="310"/>
      <c r="J39" s="311" t="str">
        <f>IF(ROW()-27&lt;=MAX(①職員名簿!$AB$11:$AB$110),IF(INDEX(①職員名簿!H$11:H$110,MATCH(ROW()-27,①職員名簿!AB$11:AB$110,0))&lt;&gt;"",INDEX(①職員名簿!H$11:H$110,MATCH(ROW()-27,①職員名簿!AB$11:AB$110,0)),INDEX(①職員名簿!C$11:C$110,MATCH(ROW()-27,①職員名簿!$AB$11:$AB$110,0))),"")</f>
        <v/>
      </c>
      <c r="K39" s="312"/>
      <c r="L39" s="312"/>
      <c r="M39" s="312"/>
      <c r="N39" s="312"/>
      <c r="O39" s="313"/>
      <c r="P39" s="314" t="str">
        <f>IF(ROW()-27&lt;=MAX(①職員名簿!$AB$11:$AB$110),INDEX(①職員名簿!D$11:D$110,MATCH(ROW()-27,①職員名簿!$AB$11:$AB$110,0)),"")</f>
        <v/>
      </c>
      <c r="Q39" s="315"/>
      <c r="R39" s="315"/>
      <c r="S39" s="315"/>
      <c r="T39" s="316"/>
      <c r="U39" s="317" t="str">
        <f t="shared" si="0"/>
        <v/>
      </c>
      <c r="V39" s="318"/>
      <c r="W39" s="106" t="s">
        <v>9</v>
      </c>
      <c r="X39" s="319" t="str">
        <f t="shared" si="1"/>
        <v/>
      </c>
      <c r="Y39" s="319"/>
      <c r="Z39" s="107" t="s">
        <v>25</v>
      </c>
      <c r="AA39" s="320" t="str">
        <f>IF(ROW()-27&lt;=MAX(①職員名簿!$AB$11:$AB$110),INDEX(①職員名簿!E$11:E$110,MATCH(ROW()-27,①職員名簿!$AB$11:$AB$110,0)),"")</f>
        <v/>
      </c>
      <c r="AB39" s="321"/>
      <c r="AC39" s="106" t="s">
        <v>9</v>
      </c>
      <c r="AD39" s="321" t="str">
        <f>IF(ROW()-27&lt;=MAX(①職員名簿!$AB$11:$AB$110),INDEX(①職員名簿!F$11:F$110,MATCH(ROW()-27,①職員名簿!$AB$11:$AB$110,0)),"")</f>
        <v/>
      </c>
      <c r="AE39" s="321"/>
      <c r="AF39" s="107" t="s">
        <v>25</v>
      </c>
      <c r="AG39" s="322" t="str">
        <f t="shared" si="2"/>
        <v/>
      </c>
      <c r="AH39" s="323"/>
      <c r="AI39" s="106" t="s">
        <v>9</v>
      </c>
      <c r="AJ39" s="319" t="str">
        <f t="shared" si="3"/>
        <v/>
      </c>
      <c r="AK39" s="319"/>
      <c r="AL39" s="107" t="s">
        <v>25</v>
      </c>
      <c r="AM3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9" s="109" t="str">
        <f>IF(ROW()-27&lt;=MAX(①職員名簿!$AB$11:$AB$110),IF(INDEX(①職員名簿!N$11:N$110,MATCH(ROW()-27,①職員名簿!$AB$11:$AB$110,0))&lt;&gt;"","〇",""),"")</f>
        <v/>
      </c>
      <c r="AO39" s="110"/>
      <c r="AP39" s="100"/>
      <c r="AW39" s="101" t="str">
        <f t="shared" si="10"/>
        <v/>
      </c>
      <c r="AX39" s="102" t="str">
        <f t="shared" si="11"/>
        <v/>
      </c>
      <c r="AY39" s="103" t="str">
        <f t="shared" si="12"/>
        <v/>
      </c>
      <c r="AZ39" s="53" t="str">
        <f t="shared" si="13"/>
        <v/>
      </c>
      <c r="BA39" s="53" t="str">
        <f t="shared" si="14"/>
        <v/>
      </c>
      <c r="BB39" s="104" t="e">
        <f t="shared" si="15"/>
        <v>#N/A</v>
      </c>
      <c r="BD39" s="91">
        <v>6</v>
      </c>
      <c r="BE39" s="91">
        <v>8</v>
      </c>
    </row>
    <row r="40" spans="1:57" ht="28.5" customHeight="1">
      <c r="A40" s="93"/>
      <c r="B40" s="105">
        <v>13</v>
      </c>
      <c r="C40" s="308" t="str">
        <f>IF(ROW()-27&lt;=MAX(①職員名簿!$AB$11:$AB$110),IF(INDEX(①職員名簿!G$11:G$110,MATCH(ROW()-27,①職員名簿!AB$11:AB$110,0))&lt;&gt;"",INDEX(①職員名簿!G$11:G$110,MATCH(ROW()-27,①職員名簿!AB$11:AB$110,0)),INDEX(①職員名簿!B$11:B$110,MATCH(ROW()-27,①職員名簿!$AB$11:$AB$110,0))),"")</f>
        <v/>
      </c>
      <c r="D40" s="309"/>
      <c r="E40" s="309"/>
      <c r="F40" s="309"/>
      <c r="G40" s="309"/>
      <c r="H40" s="309"/>
      <c r="I40" s="310"/>
      <c r="J40" s="311" t="str">
        <f>IF(ROW()-27&lt;=MAX(①職員名簿!$AB$11:$AB$110),IF(INDEX(①職員名簿!H$11:H$110,MATCH(ROW()-27,①職員名簿!AB$11:AB$110,0))&lt;&gt;"",INDEX(①職員名簿!H$11:H$110,MATCH(ROW()-27,①職員名簿!AB$11:AB$110,0)),INDEX(①職員名簿!C$11:C$110,MATCH(ROW()-27,①職員名簿!$AB$11:$AB$110,0))),"")</f>
        <v/>
      </c>
      <c r="K40" s="312"/>
      <c r="L40" s="312"/>
      <c r="M40" s="312"/>
      <c r="N40" s="312"/>
      <c r="O40" s="313"/>
      <c r="P40" s="314" t="str">
        <f>IF(ROW()-27&lt;=MAX(①職員名簿!$AB$11:$AB$110),INDEX(①職員名簿!D$11:D$110,MATCH(ROW()-27,①職員名簿!$AB$11:$AB$110,0)),"")</f>
        <v/>
      </c>
      <c r="Q40" s="315"/>
      <c r="R40" s="315"/>
      <c r="S40" s="315"/>
      <c r="T40" s="316"/>
      <c r="U40" s="317" t="str">
        <f t="shared" si="0"/>
        <v/>
      </c>
      <c r="V40" s="318"/>
      <c r="W40" s="106" t="s">
        <v>9</v>
      </c>
      <c r="X40" s="319" t="str">
        <f t="shared" si="1"/>
        <v/>
      </c>
      <c r="Y40" s="319"/>
      <c r="Z40" s="107" t="s">
        <v>25</v>
      </c>
      <c r="AA40" s="320" t="str">
        <f>IF(ROW()-27&lt;=MAX(①職員名簿!$AB$11:$AB$110),INDEX(①職員名簿!E$11:E$110,MATCH(ROW()-27,①職員名簿!$AB$11:$AB$110,0)),"")</f>
        <v/>
      </c>
      <c r="AB40" s="321"/>
      <c r="AC40" s="106" t="s">
        <v>9</v>
      </c>
      <c r="AD40" s="321" t="str">
        <f>IF(ROW()-27&lt;=MAX(①職員名簿!$AB$11:$AB$110),INDEX(①職員名簿!F$11:F$110,MATCH(ROW()-27,①職員名簿!$AB$11:$AB$110,0)),"")</f>
        <v/>
      </c>
      <c r="AE40" s="321"/>
      <c r="AF40" s="107" t="s">
        <v>25</v>
      </c>
      <c r="AG40" s="322" t="str">
        <f t="shared" si="2"/>
        <v/>
      </c>
      <c r="AH40" s="323"/>
      <c r="AI40" s="106" t="s">
        <v>9</v>
      </c>
      <c r="AJ40" s="319" t="str">
        <f t="shared" si="3"/>
        <v/>
      </c>
      <c r="AK40" s="319"/>
      <c r="AL40" s="107" t="s">
        <v>25</v>
      </c>
      <c r="AM4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0" s="109" t="str">
        <f>IF(ROW()-27&lt;=MAX(①職員名簿!$AB$11:$AB$110),IF(INDEX(①職員名簿!N$11:N$110,MATCH(ROW()-27,①職員名簿!$AB$11:$AB$110,0))&lt;&gt;"","〇",""),"")</f>
        <v/>
      </c>
      <c r="AO40" s="110"/>
      <c r="AP40" s="100"/>
      <c r="AW40" s="101" t="str">
        <f t="shared" si="10"/>
        <v/>
      </c>
      <c r="AX40" s="102" t="str">
        <f t="shared" si="11"/>
        <v/>
      </c>
      <c r="AY40" s="103" t="str">
        <f t="shared" si="12"/>
        <v/>
      </c>
      <c r="AZ40" s="53" t="str">
        <f t="shared" si="13"/>
        <v/>
      </c>
      <c r="BA40" s="53" t="str">
        <f t="shared" si="14"/>
        <v/>
      </c>
      <c r="BB40" s="104" t="e">
        <f t="shared" si="15"/>
        <v>#N/A</v>
      </c>
      <c r="BD40" s="91">
        <v>7</v>
      </c>
      <c r="BE40" s="91">
        <v>9</v>
      </c>
    </row>
    <row r="41" spans="1:57" ht="28.5" customHeight="1">
      <c r="A41" s="93"/>
      <c r="B41" s="105">
        <v>14</v>
      </c>
      <c r="C41" s="308" t="str">
        <f>IF(ROW()-27&lt;=MAX(①職員名簿!$AB$11:$AB$110),IF(INDEX(①職員名簿!G$11:G$110,MATCH(ROW()-27,①職員名簿!AB$11:AB$110,0))&lt;&gt;"",INDEX(①職員名簿!G$11:G$110,MATCH(ROW()-27,①職員名簿!AB$11:AB$110,0)),INDEX(①職員名簿!B$11:B$110,MATCH(ROW()-27,①職員名簿!$AB$11:$AB$110,0))),"")</f>
        <v/>
      </c>
      <c r="D41" s="309"/>
      <c r="E41" s="309"/>
      <c r="F41" s="309"/>
      <c r="G41" s="309"/>
      <c r="H41" s="309"/>
      <c r="I41" s="310"/>
      <c r="J41" s="311" t="str">
        <f>IF(ROW()-27&lt;=MAX(①職員名簿!$AB$11:$AB$110),IF(INDEX(①職員名簿!H$11:H$110,MATCH(ROW()-27,①職員名簿!AB$11:AB$110,0))&lt;&gt;"",INDEX(①職員名簿!H$11:H$110,MATCH(ROW()-27,①職員名簿!AB$11:AB$110,0)),INDEX(①職員名簿!C$11:C$110,MATCH(ROW()-27,①職員名簿!$AB$11:$AB$110,0))),"")</f>
        <v/>
      </c>
      <c r="K41" s="312"/>
      <c r="L41" s="312"/>
      <c r="M41" s="312"/>
      <c r="N41" s="312"/>
      <c r="O41" s="313"/>
      <c r="P41" s="314" t="str">
        <f>IF(ROW()-27&lt;=MAX(①職員名簿!$AB$11:$AB$110),INDEX(①職員名簿!D$11:D$110,MATCH(ROW()-27,①職員名簿!$AB$11:$AB$110,0)),"")</f>
        <v/>
      </c>
      <c r="Q41" s="315"/>
      <c r="R41" s="315"/>
      <c r="S41" s="315"/>
      <c r="T41" s="316"/>
      <c r="U41" s="317" t="str">
        <f t="shared" si="0"/>
        <v/>
      </c>
      <c r="V41" s="318"/>
      <c r="W41" s="106" t="s">
        <v>9</v>
      </c>
      <c r="X41" s="319" t="str">
        <f t="shared" si="1"/>
        <v/>
      </c>
      <c r="Y41" s="319"/>
      <c r="Z41" s="107" t="s">
        <v>25</v>
      </c>
      <c r="AA41" s="320" t="str">
        <f>IF(ROW()-27&lt;=MAX(①職員名簿!$AB$11:$AB$110),INDEX(①職員名簿!E$11:E$110,MATCH(ROW()-27,①職員名簿!$AB$11:$AB$110,0)),"")</f>
        <v/>
      </c>
      <c r="AB41" s="321"/>
      <c r="AC41" s="106" t="s">
        <v>9</v>
      </c>
      <c r="AD41" s="321" t="str">
        <f>IF(ROW()-27&lt;=MAX(①職員名簿!$AB$11:$AB$110),INDEX(①職員名簿!F$11:F$110,MATCH(ROW()-27,①職員名簿!$AB$11:$AB$110,0)),"")</f>
        <v/>
      </c>
      <c r="AE41" s="321"/>
      <c r="AF41" s="107" t="s">
        <v>25</v>
      </c>
      <c r="AG41" s="322" t="str">
        <f t="shared" si="2"/>
        <v/>
      </c>
      <c r="AH41" s="323"/>
      <c r="AI41" s="106" t="s">
        <v>9</v>
      </c>
      <c r="AJ41" s="319" t="str">
        <f t="shared" si="3"/>
        <v/>
      </c>
      <c r="AK41" s="319"/>
      <c r="AL41" s="107" t="s">
        <v>25</v>
      </c>
      <c r="AM4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1" s="109" t="str">
        <f>IF(ROW()-27&lt;=MAX(①職員名簿!$AB$11:$AB$110),IF(INDEX(①職員名簿!N$11:N$110,MATCH(ROW()-27,①職員名簿!$AB$11:$AB$110,0))&lt;&gt;"","〇",""),"")</f>
        <v/>
      </c>
      <c r="AO41" s="110"/>
      <c r="AP41" s="100"/>
      <c r="AW41" s="101" t="str">
        <f t="shared" si="10"/>
        <v/>
      </c>
      <c r="AX41" s="102" t="str">
        <f t="shared" si="11"/>
        <v/>
      </c>
      <c r="AY41" s="103" t="str">
        <f t="shared" si="12"/>
        <v/>
      </c>
      <c r="AZ41" s="53" t="str">
        <f t="shared" si="13"/>
        <v/>
      </c>
      <c r="BA41" s="53" t="str">
        <f t="shared" si="14"/>
        <v/>
      </c>
      <c r="BB41" s="104" t="e">
        <f t="shared" si="15"/>
        <v>#N/A</v>
      </c>
      <c r="BD41" s="91">
        <v>8</v>
      </c>
      <c r="BE41" s="91">
        <v>10</v>
      </c>
    </row>
    <row r="42" spans="1:57" ht="28.5" customHeight="1">
      <c r="A42" s="93"/>
      <c r="B42" s="105">
        <v>15</v>
      </c>
      <c r="C42" s="308" t="str">
        <f>IF(ROW()-27&lt;=MAX(①職員名簿!$AB$11:$AB$110),IF(INDEX(①職員名簿!G$11:G$110,MATCH(ROW()-27,①職員名簿!AB$11:AB$110,0))&lt;&gt;"",INDEX(①職員名簿!G$11:G$110,MATCH(ROW()-27,①職員名簿!AB$11:AB$110,0)),INDEX(①職員名簿!B$11:B$110,MATCH(ROW()-27,①職員名簿!$AB$11:$AB$110,0))),"")</f>
        <v/>
      </c>
      <c r="D42" s="309"/>
      <c r="E42" s="309"/>
      <c r="F42" s="309"/>
      <c r="G42" s="309"/>
      <c r="H42" s="309"/>
      <c r="I42" s="310"/>
      <c r="J42" s="311" t="str">
        <f>IF(ROW()-27&lt;=MAX(①職員名簿!$AB$11:$AB$110),IF(INDEX(①職員名簿!H$11:H$110,MATCH(ROW()-27,①職員名簿!AB$11:AB$110,0))&lt;&gt;"",INDEX(①職員名簿!H$11:H$110,MATCH(ROW()-27,①職員名簿!AB$11:AB$110,0)),INDEX(①職員名簿!C$11:C$110,MATCH(ROW()-27,①職員名簿!$AB$11:$AB$110,0))),"")</f>
        <v/>
      </c>
      <c r="K42" s="312"/>
      <c r="L42" s="312"/>
      <c r="M42" s="312"/>
      <c r="N42" s="312"/>
      <c r="O42" s="313"/>
      <c r="P42" s="314" t="str">
        <f>IF(ROW()-27&lt;=MAX(①職員名簿!$AB$11:$AB$110),INDEX(①職員名簿!D$11:D$110,MATCH(ROW()-27,①職員名簿!$AB$11:$AB$110,0)),"")</f>
        <v/>
      </c>
      <c r="Q42" s="315"/>
      <c r="R42" s="315"/>
      <c r="S42" s="315"/>
      <c r="T42" s="316"/>
      <c r="U42" s="317" t="str">
        <f t="shared" si="0"/>
        <v/>
      </c>
      <c r="V42" s="318"/>
      <c r="W42" s="106" t="s">
        <v>9</v>
      </c>
      <c r="X42" s="319" t="str">
        <f t="shared" si="1"/>
        <v/>
      </c>
      <c r="Y42" s="319"/>
      <c r="Z42" s="107" t="s">
        <v>25</v>
      </c>
      <c r="AA42" s="320" t="str">
        <f>IF(ROW()-27&lt;=MAX(①職員名簿!$AB$11:$AB$110),INDEX(①職員名簿!E$11:E$110,MATCH(ROW()-27,①職員名簿!$AB$11:$AB$110,0)),"")</f>
        <v/>
      </c>
      <c r="AB42" s="321"/>
      <c r="AC42" s="106" t="s">
        <v>9</v>
      </c>
      <c r="AD42" s="321" t="str">
        <f>IF(ROW()-27&lt;=MAX(①職員名簿!$AB$11:$AB$110),INDEX(①職員名簿!F$11:F$110,MATCH(ROW()-27,①職員名簿!$AB$11:$AB$110,0)),"")</f>
        <v/>
      </c>
      <c r="AE42" s="321"/>
      <c r="AF42" s="107" t="s">
        <v>25</v>
      </c>
      <c r="AG42" s="322" t="str">
        <f t="shared" si="2"/>
        <v/>
      </c>
      <c r="AH42" s="323"/>
      <c r="AI42" s="106" t="s">
        <v>9</v>
      </c>
      <c r="AJ42" s="319" t="str">
        <f t="shared" si="3"/>
        <v/>
      </c>
      <c r="AK42" s="319"/>
      <c r="AL42" s="107" t="s">
        <v>25</v>
      </c>
      <c r="AM4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2" s="109" t="str">
        <f>IF(ROW()-27&lt;=MAX(①職員名簿!$AB$11:$AB$110),IF(INDEX(①職員名簿!N$11:N$110,MATCH(ROW()-27,①職員名簿!$AB$11:$AB$110,0))&lt;&gt;"","〇",""),"")</f>
        <v/>
      </c>
      <c r="AO42" s="110"/>
      <c r="AP42" s="100"/>
      <c r="AW42" s="101" t="str">
        <f t="shared" si="10"/>
        <v/>
      </c>
      <c r="AX42" s="102" t="str">
        <f t="shared" si="11"/>
        <v/>
      </c>
      <c r="AY42" s="103" t="str">
        <f t="shared" si="12"/>
        <v/>
      </c>
      <c r="AZ42" s="53" t="str">
        <f t="shared" si="13"/>
        <v/>
      </c>
      <c r="BA42" s="53" t="str">
        <f t="shared" si="14"/>
        <v/>
      </c>
      <c r="BB42" s="104" t="e">
        <f t="shared" si="15"/>
        <v>#N/A</v>
      </c>
      <c r="BD42" s="91">
        <v>9</v>
      </c>
      <c r="BE42" s="91">
        <v>11</v>
      </c>
    </row>
    <row r="43" spans="1:57" ht="28.5" customHeight="1">
      <c r="A43" s="93"/>
      <c r="B43" s="105">
        <v>16</v>
      </c>
      <c r="C43" s="308" t="str">
        <f>IF(ROW()-27&lt;=MAX(①職員名簿!$AB$11:$AB$110),IF(INDEX(①職員名簿!G$11:G$110,MATCH(ROW()-27,①職員名簿!AB$11:AB$110,0))&lt;&gt;"",INDEX(①職員名簿!G$11:G$110,MATCH(ROW()-27,①職員名簿!AB$11:AB$110,0)),INDEX(①職員名簿!B$11:B$110,MATCH(ROW()-27,①職員名簿!$AB$11:$AB$110,0))),"")</f>
        <v/>
      </c>
      <c r="D43" s="309"/>
      <c r="E43" s="309"/>
      <c r="F43" s="309"/>
      <c r="G43" s="309"/>
      <c r="H43" s="309"/>
      <c r="I43" s="310"/>
      <c r="J43" s="311" t="str">
        <f>IF(ROW()-27&lt;=MAX(①職員名簿!$AB$11:$AB$110),IF(INDEX(①職員名簿!H$11:H$110,MATCH(ROW()-27,①職員名簿!AB$11:AB$110,0))&lt;&gt;"",INDEX(①職員名簿!H$11:H$110,MATCH(ROW()-27,①職員名簿!AB$11:AB$110,0)),INDEX(①職員名簿!C$11:C$110,MATCH(ROW()-27,①職員名簿!$AB$11:$AB$110,0))),"")</f>
        <v/>
      </c>
      <c r="K43" s="312"/>
      <c r="L43" s="312"/>
      <c r="M43" s="312"/>
      <c r="N43" s="312"/>
      <c r="O43" s="313"/>
      <c r="P43" s="314" t="str">
        <f>IF(ROW()-27&lt;=MAX(①職員名簿!$AB$11:$AB$110),INDEX(①職員名簿!D$11:D$110,MATCH(ROW()-27,①職員名簿!$AB$11:$AB$110,0)),"")</f>
        <v/>
      </c>
      <c r="Q43" s="315"/>
      <c r="R43" s="315"/>
      <c r="S43" s="315"/>
      <c r="T43" s="316"/>
      <c r="U43" s="317" t="str">
        <f t="shared" si="0"/>
        <v/>
      </c>
      <c r="V43" s="318"/>
      <c r="W43" s="106" t="s">
        <v>9</v>
      </c>
      <c r="X43" s="319" t="str">
        <f t="shared" si="1"/>
        <v/>
      </c>
      <c r="Y43" s="319"/>
      <c r="Z43" s="107" t="s">
        <v>25</v>
      </c>
      <c r="AA43" s="320" t="str">
        <f>IF(ROW()-27&lt;=MAX(①職員名簿!$AB$11:$AB$110),INDEX(①職員名簿!E$11:E$110,MATCH(ROW()-27,①職員名簿!$AB$11:$AB$110,0)),"")</f>
        <v/>
      </c>
      <c r="AB43" s="321"/>
      <c r="AC43" s="106" t="s">
        <v>9</v>
      </c>
      <c r="AD43" s="321" t="str">
        <f>IF(ROW()-27&lt;=MAX(①職員名簿!$AB$11:$AB$110),INDEX(①職員名簿!F$11:F$110,MATCH(ROW()-27,①職員名簿!$AB$11:$AB$110,0)),"")</f>
        <v/>
      </c>
      <c r="AE43" s="321"/>
      <c r="AF43" s="107" t="s">
        <v>25</v>
      </c>
      <c r="AG43" s="322" t="str">
        <f t="shared" si="2"/>
        <v/>
      </c>
      <c r="AH43" s="323"/>
      <c r="AI43" s="106" t="s">
        <v>9</v>
      </c>
      <c r="AJ43" s="319" t="str">
        <f t="shared" si="3"/>
        <v/>
      </c>
      <c r="AK43" s="319"/>
      <c r="AL43" s="107" t="s">
        <v>25</v>
      </c>
      <c r="AM4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3" s="109" t="str">
        <f>IF(ROW()-27&lt;=MAX(①職員名簿!$AB$11:$AB$110),IF(INDEX(①職員名簿!N$11:N$110,MATCH(ROW()-27,①職員名簿!$AB$11:$AB$110,0))&lt;&gt;"","〇",""),"")</f>
        <v/>
      </c>
      <c r="AO43" s="110"/>
      <c r="AP43" s="100"/>
      <c r="AW43" s="101" t="str">
        <f t="shared" si="10"/>
        <v/>
      </c>
      <c r="AX43" s="102" t="str">
        <f t="shared" si="11"/>
        <v/>
      </c>
      <c r="AY43" s="103" t="str">
        <f t="shared" si="12"/>
        <v/>
      </c>
      <c r="AZ43" s="53" t="str">
        <f t="shared" si="13"/>
        <v/>
      </c>
      <c r="BA43" s="53" t="str">
        <f t="shared" si="14"/>
        <v/>
      </c>
      <c r="BB43" s="104" t="e">
        <f t="shared" si="15"/>
        <v>#N/A</v>
      </c>
      <c r="BD43" s="91">
        <v>10</v>
      </c>
      <c r="BE43" s="91">
        <v>12</v>
      </c>
    </row>
    <row r="44" spans="1:57" ht="28.5" customHeight="1">
      <c r="A44" s="93"/>
      <c r="B44" s="105">
        <v>17</v>
      </c>
      <c r="C44" s="308" t="str">
        <f>IF(ROW()-27&lt;=MAX(①職員名簿!$AB$11:$AB$110),IF(INDEX(①職員名簿!G$11:G$110,MATCH(ROW()-27,①職員名簿!AB$11:AB$110,0))&lt;&gt;"",INDEX(①職員名簿!G$11:G$110,MATCH(ROW()-27,①職員名簿!AB$11:AB$110,0)),INDEX(①職員名簿!B$11:B$110,MATCH(ROW()-27,①職員名簿!$AB$11:$AB$110,0))),"")</f>
        <v/>
      </c>
      <c r="D44" s="309"/>
      <c r="E44" s="309"/>
      <c r="F44" s="309"/>
      <c r="G44" s="309"/>
      <c r="H44" s="309"/>
      <c r="I44" s="310"/>
      <c r="J44" s="311" t="str">
        <f>IF(ROW()-27&lt;=MAX(①職員名簿!$AB$11:$AB$110),IF(INDEX(①職員名簿!H$11:H$110,MATCH(ROW()-27,①職員名簿!AB$11:AB$110,0))&lt;&gt;"",INDEX(①職員名簿!H$11:H$110,MATCH(ROW()-27,①職員名簿!AB$11:AB$110,0)),INDEX(①職員名簿!C$11:C$110,MATCH(ROW()-27,①職員名簿!$AB$11:$AB$110,0))),"")</f>
        <v/>
      </c>
      <c r="K44" s="312"/>
      <c r="L44" s="312"/>
      <c r="M44" s="312"/>
      <c r="N44" s="312"/>
      <c r="O44" s="313"/>
      <c r="P44" s="314" t="str">
        <f>IF(ROW()-27&lt;=MAX(①職員名簿!$AB$11:$AB$110),INDEX(①職員名簿!D$11:D$110,MATCH(ROW()-27,①職員名簿!$AB$11:$AB$110,0)),"")</f>
        <v/>
      </c>
      <c r="Q44" s="315"/>
      <c r="R44" s="315"/>
      <c r="S44" s="315"/>
      <c r="T44" s="316"/>
      <c r="U44" s="317" t="str">
        <f t="shared" si="0"/>
        <v/>
      </c>
      <c r="V44" s="318"/>
      <c r="W44" s="106" t="s">
        <v>9</v>
      </c>
      <c r="X44" s="319" t="str">
        <f t="shared" si="1"/>
        <v/>
      </c>
      <c r="Y44" s="319"/>
      <c r="Z44" s="107" t="s">
        <v>25</v>
      </c>
      <c r="AA44" s="320" t="str">
        <f>IF(ROW()-27&lt;=MAX(①職員名簿!$AB$11:$AB$110),INDEX(①職員名簿!E$11:E$110,MATCH(ROW()-27,①職員名簿!$AB$11:$AB$110,0)),"")</f>
        <v/>
      </c>
      <c r="AB44" s="321"/>
      <c r="AC44" s="106" t="s">
        <v>9</v>
      </c>
      <c r="AD44" s="321" t="str">
        <f>IF(ROW()-27&lt;=MAX(①職員名簿!$AB$11:$AB$110),INDEX(①職員名簿!F$11:F$110,MATCH(ROW()-27,①職員名簿!$AB$11:$AB$110,0)),"")</f>
        <v/>
      </c>
      <c r="AE44" s="321"/>
      <c r="AF44" s="107" t="s">
        <v>25</v>
      </c>
      <c r="AG44" s="322" t="str">
        <f t="shared" si="2"/>
        <v/>
      </c>
      <c r="AH44" s="323"/>
      <c r="AI44" s="106" t="s">
        <v>9</v>
      </c>
      <c r="AJ44" s="319" t="str">
        <f t="shared" si="3"/>
        <v/>
      </c>
      <c r="AK44" s="319"/>
      <c r="AL44" s="107" t="s">
        <v>25</v>
      </c>
      <c r="AM4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4" s="109" t="str">
        <f>IF(ROW()-27&lt;=MAX(①職員名簿!$AB$11:$AB$110),IF(INDEX(①職員名簿!N$11:N$110,MATCH(ROW()-27,①職員名簿!$AB$11:$AB$110,0))&lt;&gt;"","〇",""),"")</f>
        <v/>
      </c>
      <c r="AO44" s="110"/>
      <c r="AP44" s="100"/>
      <c r="AW44" s="101" t="str">
        <f t="shared" si="10"/>
        <v/>
      </c>
      <c r="AX44" s="102" t="str">
        <f t="shared" si="11"/>
        <v/>
      </c>
      <c r="AY44" s="103" t="str">
        <f t="shared" si="12"/>
        <v/>
      </c>
      <c r="AZ44" s="53" t="str">
        <f t="shared" si="13"/>
        <v/>
      </c>
      <c r="BA44" s="53" t="str">
        <f t="shared" si="14"/>
        <v/>
      </c>
      <c r="BB44" s="104" t="e">
        <f t="shared" si="15"/>
        <v>#N/A</v>
      </c>
      <c r="BD44" s="91">
        <v>11</v>
      </c>
      <c r="BE44" s="91">
        <v>12</v>
      </c>
    </row>
    <row r="45" spans="1:57" ht="28.5" customHeight="1">
      <c r="A45" s="93"/>
      <c r="B45" s="105">
        <v>18</v>
      </c>
      <c r="C45" s="308" t="str">
        <f>IF(ROW()-27&lt;=MAX(①職員名簿!$AB$11:$AB$110),IF(INDEX(①職員名簿!G$11:G$110,MATCH(ROW()-27,①職員名簿!AB$11:AB$110,0))&lt;&gt;"",INDEX(①職員名簿!G$11:G$110,MATCH(ROW()-27,①職員名簿!AB$11:AB$110,0)),INDEX(①職員名簿!B$11:B$110,MATCH(ROW()-27,①職員名簿!$AB$11:$AB$110,0))),"")</f>
        <v/>
      </c>
      <c r="D45" s="309"/>
      <c r="E45" s="309"/>
      <c r="F45" s="309"/>
      <c r="G45" s="309"/>
      <c r="H45" s="309"/>
      <c r="I45" s="310"/>
      <c r="J45" s="311" t="str">
        <f>IF(ROW()-27&lt;=MAX(①職員名簿!$AB$11:$AB$110),IF(INDEX(①職員名簿!H$11:H$110,MATCH(ROW()-27,①職員名簿!AB$11:AB$110,0))&lt;&gt;"",INDEX(①職員名簿!H$11:H$110,MATCH(ROW()-27,①職員名簿!AB$11:AB$110,0)),INDEX(①職員名簿!C$11:C$110,MATCH(ROW()-27,①職員名簿!$AB$11:$AB$110,0))),"")</f>
        <v/>
      </c>
      <c r="K45" s="312"/>
      <c r="L45" s="312"/>
      <c r="M45" s="312"/>
      <c r="N45" s="312"/>
      <c r="O45" s="313"/>
      <c r="P45" s="314" t="str">
        <f>IF(ROW()-27&lt;=MAX(①職員名簿!$AB$11:$AB$110),INDEX(①職員名簿!D$11:D$110,MATCH(ROW()-27,①職員名簿!$AB$11:$AB$110,0)),"")</f>
        <v/>
      </c>
      <c r="Q45" s="315"/>
      <c r="R45" s="315"/>
      <c r="S45" s="315"/>
      <c r="T45" s="316"/>
      <c r="U45" s="317" t="str">
        <f t="shared" si="0"/>
        <v/>
      </c>
      <c r="V45" s="318"/>
      <c r="W45" s="106" t="s">
        <v>9</v>
      </c>
      <c r="X45" s="319" t="str">
        <f t="shared" si="1"/>
        <v/>
      </c>
      <c r="Y45" s="319"/>
      <c r="Z45" s="107" t="s">
        <v>25</v>
      </c>
      <c r="AA45" s="320" t="str">
        <f>IF(ROW()-27&lt;=MAX(①職員名簿!$AB$11:$AB$110),INDEX(①職員名簿!E$11:E$110,MATCH(ROW()-27,①職員名簿!$AB$11:$AB$110,0)),"")</f>
        <v/>
      </c>
      <c r="AB45" s="321"/>
      <c r="AC45" s="106" t="s">
        <v>9</v>
      </c>
      <c r="AD45" s="321" t="str">
        <f>IF(ROW()-27&lt;=MAX(①職員名簿!$AB$11:$AB$110),INDEX(①職員名簿!F$11:F$110,MATCH(ROW()-27,①職員名簿!$AB$11:$AB$110,0)),"")</f>
        <v/>
      </c>
      <c r="AE45" s="321"/>
      <c r="AF45" s="107" t="s">
        <v>25</v>
      </c>
      <c r="AG45" s="322" t="str">
        <f t="shared" si="2"/>
        <v/>
      </c>
      <c r="AH45" s="323"/>
      <c r="AI45" s="106" t="s">
        <v>9</v>
      </c>
      <c r="AJ45" s="319" t="str">
        <f t="shared" si="3"/>
        <v/>
      </c>
      <c r="AK45" s="319"/>
      <c r="AL45" s="107" t="s">
        <v>25</v>
      </c>
      <c r="AM4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5" s="109" t="str">
        <f>IF(ROW()-27&lt;=MAX(①職員名簿!$AB$11:$AB$110),IF(INDEX(①職員名簿!N$11:N$110,MATCH(ROW()-27,①職員名簿!$AB$11:$AB$110,0))&lt;&gt;"","〇",""),"")</f>
        <v/>
      </c>
      <c r="AO45" s="110"/>
      <c r="AP45" s="100"/>
      <c r="AW45" s="101" t="str">
        <f t="shared" si="10"/>
        <v/>
      </c>
      <c r="AX45" s="102" t="str">
        <f t="shared" si="11"/>
        <v/>
      </c>
      <c r="AY45" s="103" t="str">
        <f t="shared" si="12"/>
        <v/>
      </c>
      <c r="AZ45" s="53" t="str">
        <f t="shared" si="13"/>
        <v/>
      </c>
      <c r="BA45" s="53" t="str">
        <f t="shared" si="14"/>
        <v/>
      </c>
      <c r="BB45" s="104" t="e">
        <f t="shared" si="15"/>
        <v>#N/A</v>
      </c>
      <c r="BD45" s="91">
        <v>12</v>
      </c>
      <c r="BE45" s="91">
        <v>12</v>
      </c>
    </row>
    <row r="46" spans="1:57" ht="28.5" customHeight="1">
      <c r="A46" s="93"/>
      <c r="B46" s="105">
        <v>19</v>
      </c>
      <c r="C46" s="308" t="str">
        <f>IF(ROW()-27&lt;=MAX(①職員名簿!$AB$11:$AB$110),IF(INDEX(①職員名簿!G$11:G$110,MATCH(ROW()-27,①職員名簿!AB$11:AB$110,0))&lt;&gt;"",INDEX(①職員名簿!G$11:G$110,MATCH(ROW()-27,①職員名簿!AB$11:AB$110,0)),INDEX(①職員名簿!B$11:B$110,MATCH(ROW()-27,①職員名簿!$AB$11:$AB$110,0))),"")</f>
        <v/>
      </c>
      <c r="D46" s="309"/>
      <c r="E46" s="309"/>
      <c r="F46" s="309"/>
      <c r="G46" s="309"/>
      <c r="H46" s="309"/>
      <c r="I46" s="310"/>
      <c r="J46" s="311" t="str">
        <f>IF(ROW()-27&lt;=MAX(①職員名簿!$AB$11:$AB$110),IF(INDEX(①職員名簿!H$11:H$110,MATCH(ROW()-27,①職員名簿!AB$11:AB$110,0))&lt;&gt;"",INDEX(①職員名簿!H$11:H$110,MATCH(ROW()-27,①職員名簿!AB$11:AB$110,0)),INDEX(①職員名簿!C$11:C$110,MATCH(ROW()-27,①職員名簿!$AB$11:$AB$110,0))),"")</f>
        <v/>
      </c>
      <c r="K46" s="312"/>
      <c r="L46" s="312"/>
      <c r="M46" s="312"/>
      <c r="N46" s="312"/>
      <c r="O46" s="313"/>
      <c r="P46" s="314" t="str">
        <f>IF(ROW()-27&lt;=MAX(①職員名簿!$AB$11:$AB$110),INDEX(①職員名簿!D$11:D$110,MATCH(ROW()-27,①職員名簿!$AB$11:$AB$110,0)),"")</f>
        <v/>
      </c>
      <c r="Q46" s="315"/>
      <c r="R46" s="315"/>
      <c r="S46" s="315"/>
      <c r="T46" s="316"/>
      <c r="U46" s="317" t="str">
        <f t="shared" si="0"/>
        <v/>
      </c>
      <c r="V46" s="318"/>
      <c r="W46" s="106" t="s">
        <v>9</v>
      </c>
      <c r="X46" s="319" t="str">
        <f t="shared" si="1"/>
        <v/>
      </c>
      <c r="Y46" s="319"/>
      <c r="Z46" s="107" t="s">
        <v>25</v>
      </c>
      <c r="AA46" s="320" t="str">
        <f>IF(ROW()-27&lt;=MAX(①職員名簿!$AB$11:$AB$110),INDEX(①職員名簿!E$11:E$110,MATCH(ROW()-27,①職員名簿!$AB$11:$AB$110,0)),"")</f>
        <v/>
      </c>
      <c r="AB46" s="321"/>
      <c r="AC46" s="106" t="s">
        <v>9</v>
      </c>
      <c r="AD46" s="321" t="str">
        <f>IF(ROW()-27&lt;=MAX(①職員名簿!$AB$11:$AB$110),INDEX(①職員名簿!F$11:F$110,MATCH(ROW()-27,①職員名簿!$AB$11:$AB$110,0)),"")</f>
        <v/>
      </c>
      <c r="AE46" s="321"/>
      <c r="AF46" s="107" t="s">
        <v>25</v>
      </c>
      <c r="AG46" s="322" t="str">
        <f t="shared" si="2"/>
        <v/>
      </c>
      <c r="AH46" s="323"/>
      <c r="AI46" s="106" t="s">
        <v>9</v>
      </c>
      <c r="AJ46" s="319" t="str">
        <f t="shared" si="3"/>
        <v/>
      </c>
      <c r="AK46" s="319"/>
      <c r="AL46" s="107" t="s">
        <v>25</v>
      </c>
      <c r="AM4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6" s="109" t="str">
        <f>IF(ROW()-27&lt;=MAX(①職員名簿!$AB$11:$AB$110),IF(INDEX(①職員名簿!N$11:N$110,MATCH(ROW()-27,①職員名簿!$AB$11:$AB$110,0))&lt;&gt;"","〇",""),"")</f>
        <v/>
      </c>
      <c r="AO46" s="110"/>
      <c r="AP46" s="100"/>
      <c r="AW46" s="101" t="str">
        <f t="shared" si="10"/>
        <v/>
      </c>
      <c r="AX46" s="102" t="str">
        <f t="shared" si="11"/>
        <v/>
      </c>
      <c r="AY46" s="103" t="str">
        <f t="shared" si="12"/>
        <v/>
      </c>
      <c r="AZ46" s="53" t="str">
        <f t="shared" si="13"/>
        <v/>
      </c>
      <c r="BA46" s="53" t="str">
        <f t="shared" si="14"/>
        <v/>
      </c>
      <c r="BB46" s="104" t="e">
        <f t="shared" si="15"/>
        <v>#N/A</v>
      </c>
      <c r="BD46" s="91">
        <v>13</v>
      </c>
      <c r="BE46" s="91">
        <v>12</v>
      </c>
    </row>
    <row r="47" spans="1:57" ht="28.5" customHeight="1">
      <c r="A47" s="93"/>
      <c r="B47" s="105">
        <v>20</v>
      </c>
      <c r="C47" s="308" t="str">
        <f>IF(ROW()-27&lt;=MAX(①職員名簿!$AB$11:$AB$110),IF(INDEX(①職員名簿!G$11:G$110,MATCH(ROW()-27,①職員名簿!AB$11:AB$110,0))&lt;&gt;"",INDEX(①職員名簿!G$11:G$110,MATCH(ROW()-27,①職員名簿!AB$11:AB$110,0)),INDEX(①職員名簿!B$11:B$110,MATCH(ROW()-27,①職員名簿!$AB$11:$AB$110,0))),"")</f>
        <v/>
      </c>
      <c r="D47" s="309"/>
      <c r="E47" s="309"/>
      <c r="F47" s="309"/>
      <c r="G47" s="309"/>
      <c r="H47" s="309"/>
      <c r="I47" s="310"/>
      <c r="J47" s="311" t="str">
        <f>IF(ROW()-27&lt;=MAX(①職員名簿!$AB$11:$AB$110),IF(INDEX(①職員名簿!H$11:H$110,MATCH(ROW()-27,①職員名簿!AB$11:AB$110,0))&lt;&gt;"",INDEX(①職員名簿!H$11:H$110,MATCH(ROW()-27,①職員名簿!AB$11:AB$110,0)),INDEX(①職員名簿!C$11:C$110,MATCH(ROW()-27,①職員名簿!$AB$11:$AB$110,0))),"")</f>
        <v/>
      </c>
      <c r="K47" s="312"/>
      <c r="L47" s="312"/>
      <c r="M47" s="312"/>
      <c r="N47" s="312"/>
      <c r="O47" s="313"/>
      <c r="P47" s="314" t="str">
        <f>IF(ROW()-27&lt;=MAX(①職員名簿!$AB$11:$AB$110),INDEX(①職員名簿!D$11:D$110,MATCH(ROW()-27,①職員名簿!$AB$11:$AB$110,0)),"")</f>
        <v/>
      </c>
      <c r="Q47" s="315"/>
      <c r="R47" s="315"/>
      <c r="S47" s="315"/>
      <c r="T47" s="316"/>
      <c r="U47" s="317" t="str">
        <f t="shared" si="0"/>
        <v/>
      </c>
      <c r="V47" s="318"/>
      <c r="W47" s="106" t="s">
        <v>9</v>
      </c>
      <c r="X47" s="319" t="str">
        <f t="shared" si="1"/>
        <v/>
      </c>
      <c r="Y47" s="319"/>
      <c r="Z47" s="107" t="s">
        <v>25</v>
      </c>
      <c r="AA47" s="320" t="str">
        <f>IF(ROW()-27&lt;=MAX(①職員名簿!$AB$11:$AB$110),INDEX(①職員名簿!E$11:E$110,MATCH(ROW()-27,①職員名簿!$AB$11:$AB$110,0)),"")</f>
        <v/>
      </c>
      <c r="AB47" s="321"/>
      <c r="AC47" s="106" t="s">
        <v>9</v>
      </c>
      <c r="AD47" s="321" t="str">
        <f>IF(ROW()-27&lt;=MAX(①職員名簿!$AB$11:$AB$110),INDEX(①職員名簿!F$11:F$110,MATCH(ROW()-27,①職員名簿!$AB$11:$AB$110,0)),"")</f>
        <v/>
      </c>
      <c r="AE47" s="321"/>
      <c r="AF47" s="107" t="s">
        <v>25</v>
      </c>
      <c r="AG47" s="322" t="str">
        <f t="shared" si="2"/>
        <v/>
      </c>
      <c r="AH47" s="323"/>
      <c r="AI47" s="106" t="s">
        <v>9</v>
      </c>
      <c r="AJ47" s="319" t="str">
        <f t="shared" si="3"/>
        <v/>
      </c>
      <c r="AK47" s="319"/>
      <c r="AL47" s="107" t="s">
        <v>25</v>
      </c>
      <c r="AM4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7" s="109" t="str">
        <f>IF(ROW()-27&lt;=MAX(①職員名簿!$AB$11:$AB$110),IF(INDEX(①職員名簿!N$11:N$110,MATCH(ROW()-27,①職員名簿!$AB$11:$AB$110,0))&lt;&gt;"","〇",""),"")</f>
        <v/>
      </c>
      <c r="AO47" s="110"/>
      <c r="AP47" s="100"/>
      <c r="AW47" s="101" t="str">
        <f t="shared" si="10"/>
        <v/>
      </c>
      <c r="AX47" s="102" t="str">
        <f t="shared" si="11"/>
        <v/>
      </c>
      <c r="AY47" s="103" t="str">
        <f t="shared" si="12"/>
        <v/>
      </c>
      <c r="AZ47" s="53" t="str">
        <f t="shared" si="13"/>
        <v/>
      </c>
      <c r="BA47" s="53" t="str">
        <f t="shared" si="14"/>
        <v/>
      </c>
      <c r="BB47" s="104" t="e">
        <f t="shared" si="15"/>
        <v>#N/A</v>
      </c>
      <c r="BD47" s="91">
        <v>14</v>
      </c>
      <c r="BE47" s="91">
        <v>12</v>
      </c>
    </row>
    <row r="48" spans="1:57" ht="28.5" customHeight="1">
      <c r="A48" s="93"/>
      <c r="B48" s="105">
        <v>21</v>
      </c>
      <c r="C48" s="308" t="str">
        <f>IF(ROW()-27&lt;=MAX(①職員名簿!$AB$11:$AB$110),IF(INDEX(①職員名簿!G$11:G$110,MATCH(ROW()-27,①職員名簿!AB$11:AB$110,0))&lt;&gt;"",INDEX(①職員名簿!G$11:G$110,MATCH(ROW()-27,①職員名簿!AB$11:AB$110,0)),INDEX(①職員名簿!B$11:B$110,MATCH(ROW()-27,①職員名簿!$AB$11:$AB$110,0))),"")</f>
        <v/>
      </c>
      <c r="D48" s="309"/>
      <c r="E48" s="309"/>
      <c r="F48" s="309"/>
      <c r="G48" s="309"/>
      <c r="H48" s="309"/>
      <c r="I48" s="310"/>
      <c r="J48" s="311" t="str">
        <f>IF(ROW()-27&lt;=MAX(①職員名簿!$AB$11:$AB$110),IF(INDEX(①職員名簿!H$11:H$110,MATCH(ROW()-27,①職員名簿!AB$11:AB$110,0))&lt;&gt;"",INDEX(①職員名簿!H$11:H$110,MATCH(ROW()-27,①職員名簿!AB$11:AB$110,0)),INDEX(①職員名簿!C$11:C$110,MATCH(ROW()-27,①職員名簿!$AB$11:$AB$110,0))),"")</f>
        <v/>
      </c>
      <c r="K48" s="312"/>
      <c r="L48" s="312"/>
      <c r="M48" s="312"/>
      <c r="N48" s="312"/>
      <c r="O48" s="313"/>
      <c r="P48" s="314" t="str">
        <f>IF(ROW()-27&lt;=MAX(①職員名簿!$AB$11:$AB$110),INDEX(①職員名簿!D$11:D$110,MATCH(ROW()-27,①職員名簿!$AB$11:$AB$110,0)),"")</f>
        <v/>
      </c>
      <c r="Q48" s="315"/>
      <c r="R48" s="315"/>
      <c r="S48" s="315"/>
      <c r="T48" s="316"/>
      <c r="U48" s="317" t="str">
        <f t="shared" si="0"/>
        <v/>
      </c>
      <c r="V48" s="318"/>
      <c r="W48" s="106" t="s">
        <v>9</v>
      </c>
      <c r="X48" s="319" t="str">
        <f t="shared" si="1"/>
        <v/>
      </c>
      <c r="Y48" s="319"/>
      <c r="Z48" s="107" t="s">
        <v>25</v>
      </c>
      <c r="AA48" s="320" t="str">
        <f>IF(ROW()-27&lt;=MAX(①職員名簿!$AB$11:$AB$110),INDEX(①職員名簿!E$11:E$110,MATCH(ROW()-27,①職員名簿!$AB$11:$AB$110,0)),"")</f>
        <v/>
      </c>
      <c r="AB48" s="321"/>
      <c r="AC48" s="106" t="s">
        <v>9</v>
      </c>
      <c r="AD48" s="321" t="str">
        <f>IF(ROW()-27&lt;=MAX(①職員名簿!$AB$11:$AB$110),INDEX(①職員名簿!F$11:F$110,MATCH(ROW()-27,①職員名簿!$AB$11:$AB$110,0)),"")</f>
        <v/>
      </c>
      <c r="AE48" s="321"/>
      <c r="AF48" s="107" t="s">
        <v>25</v>
      </c>
      <c r="AG48" s="322" t="str">
        <f t="shared" si="2"/>
        <v/>
      </c>
      <c r="AH48" s="323"/>
      <c r="AI48" s="106" t="s">
        <v>9</v>
      </c>
      <c r="AJ48" s="319" t="str">
        <f t="shared" si="3"/>
        <v/>
      </c>
      <c r="AK48" s="319"/>
      <c r="AL48" s="107" t="s">
        <v>25</v>
      </c>
      <c r="AM4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8" s="109" t="str">
        <f>IF(ROW()-27&lt;=MAX(①職員名簿!$AB$11:$AB$110),IF(INDEX(①職員名簿!N$11:N$110,MATCH(ROW()-27,①職員名簿!$AB$11:$AB$110,0))&lt;&gt;"","〇",""),"")</f>
        <v/>
      </c>
      <c r="AO48" s="110"/>
      <c r="AP48" s="100"/>
      <c r="AW48" s="101" t="str">
        <f t="shared" si="10"/>
        <v/>
      </c>
      <c r="AX48" s="102" t="str">
        <f t="shared" si="11"/>
        <v/>
      </c>
      <c r="AY48" s="103" t="str">
        <f t="shared" si="12"/>
        <v/>
      </c>
      <c r="AZ48" s="53" t="str">
        <f t="shared" si="13"/>
        <v/>
      </c>
      <c r="BA48" s="53" t="str">
        <f t="shared" si="14"/>
        <v/>
      </c>
      <c r="BB48" s="104" t="e">
        <f t="shared" si="15"/>
        <v>#N/A</v>
      </c>
      <c r="BD48" s="91">
        <v>15</v>
      </c>
      <c r="BE48" s="91">
        <v>12</v>
      </c>
    </row>
    <row r="49" spans="1:57" ht="28.5" customHeight="1">
      <c r="A49" s="93"/>
      <c r="B49" s="105">
        <v>22</v>
      </c>
      <c r="C49" s="308" t="str">
        <f>IF(ROW()-27&lt;=MAX(①職員名簿!$AB$11:$AB$110),IF(INDEX(①職員名簿!G$11:G$110,MATCH(ROW()-27,①職員名簿!AB$11:AB$110,0))&lt;&gt;"",INDEX(①職員名簿!G$11:G$110,MATCH(ROW()-27,①職員名簿!AB$11:AB$110,0)),INDEX(①職員名簿!B$11:B$110,MATCH(ROW()-27,①職員名簿!$AB$11:$AB$110,0))),"")</f>
        <v/>
      </c>
      <c r="D49" s="309"/>
      <c r="E49" s="309"/>
      <c r="F49" s="309"/>
      <c r="G49" s="309"/>
      <c r="H49" s="309"/>
      <c r="I49" s="310"/>
      <c r="J49" s="311" t="str">
        <f>IF(ROW()-27&lt;=MAX(①職員名簿!$AB$11:$AB$110),IF(INDEX(①職員名簿!H$11:H$110,MATCH(ROW()-27,①職員名簿!AB$11:AB$110,0))&lt;&gt;"",INDEX(①職員名簿!H$11:H$110,MATCH(ROW()-27,①職員名簿!AB$11:AB$110,0)),INDEX(①職員名簿!C$11:C$110,MATCH(ROW()-27,①職員名簿!$AB$11:$AB$110,0))),"")</f>
        <v/>
      </c>
      <c r="K49" s="312"/>
      <c r="L49" s="312"/>
      <c r="M49" s="312"/>
      <c r="N49" s="312"/>
      <c r="O49" s="313"/>
      <c r="P49" s="314" t="str">
        <f>IF(ROW()-27&lt;=MAX(①職員名簿!$AB$11:$AB$110),INDEX(①職員名簿!D$11:D$110,MATCH(ROW()-27,①職員名簿!$AB$11:$AB$110,0)),"")</f>
        <v/>
      </c>
      <c r="Q49" s="315"/>
      <c r="R49" s="315"/>
      <c r="S49" s="315"/>
      <c r="T49" s="316"/>
      <c r="U49" s="317" t="str">
        <f t="shared" si="0"/>
        <v/>
      </c>
      <c r="V49" s="318"/>
      <c r="W49" s="106" t="s">
        <v>9</v>
      </c>
      <c r="X49" s="319" t="str">
        <f t="shared" si="1"/>
        <v/>
      </c>
      <c r="Y49" s="319"/>
      <c r="Z49" s="107" t="s">
        <v>25</v>
      </c>
      <c r="AA49" s="320" t="str">
        <f>IF(ROW()-27&lt;=MAX(①職員名簿!$AB$11:$AB$110),INDEX(①職員名簿!E$11:E$110,MATCH(ROW()-27,①職員名簿!$AB$11:$AB$110,0)),"")</f>
        <v/>
      </c>
      <c r="AB49" s="321"/>
      <c r="AC49" s="106" t="s">
        <v>9</v>
      </c>
      <c r="AD49" s="321" t="str">
        <f>IF(ROW()-27&lt;=MAX(①職員名簿!$AB$11:$AB$110),INDEX(①職員名簿!F$11:F$110,MATCH(ROW()-27,①職員名簿!$AB$11:$AB$110,0)),"")</f>
        <v/>
      </c>
      <c r="AE49" s="321"/>
      <c r="AF49" s="107" t="s">
        <v>25</v>
      </c>
      <c r="AG49" s="322" t="str">
        <f t="shared" si="2"/>
        <v/>
      </c>
      <c r="AH49" s="323"/>
      <c r="AI49" s="106" t="s">
        <v>9</v>
      </c>
      <c r="AJ49" s="319" t="str">
        <f t="shared" si="3"/>
        <v/>
      </c>
      <c r="AK49" s="319"/>
      <c r="AL49" s="107" t="s">
        <v>25</v>
      </c>
      <c r="AM4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9" s="109" t="str">
        <f>IF(ROW()-27&lt;=MAX(①職員名簿!$AB$11:$AB$110),IF(INDEX(①職員名簿!N$11:N$110,MATCH(ROW()-27,①職員名簿!$AB$11:$AB$110,0))&lt;&gt;"","〇",""),"")</f>
        <v/>
      </c>
      <c r="AO49" s="110"/>
      <c r="AP49" s="100"/>
      <c r="AW49" s="101" t="str">
        <f t="shared" si="10"/>
        <v/>
      </c>
      <c r="AX49" s="102" t="str">
        <f t="shared" si="11"/>
        <v/>
      </c>
      <c r="AY49" s="103" t="str">
        <f t="shared" si="12"/>
        <v/>
      </c>
      <c r="AZ49" s="53" t="str">
        <f t="shared" si="13"/>
        <v/>
      </c>
      <c r="BA49" s="53" t="str">
        <f t="shared" si="14"/>
        <v/>
      </c>
      <c r="BB49" s="104" t="e">
        <f t="shared" si="15"/>
        <v>#N/A</v>
      </c>
      <c r="BD49" s="91">
        <v>16</v>
      </c>
      <c r="BE49" s="91">
        <v>12</v>
      </c>
    </row>
    <row r="50" spans="1:57" ht="28.5" customHeight="1">
      <c r="A50" s="93"/>
      <c r="B50" s="105">
        <v>23</v>
      </c>
      <c r="C50" s="308" t="str">
        <f>IF(ROW()-27&lt;=MAX(①職員名簿!$AB$11:$AB$110),IF(INDEX(①職員名簿!G$11:G$110,MATCH(ROW()-27,①職員名簿!AB$11:AB$110,0))&lt;&gt;"",INDEX(①職員名簿!G$11:G$110,MATCH(ROW()-27,①職員名簿!AB$11:AB$110,0)),INDEX(①職員名簿!B$11:B$110,MATCH(ROW()-27,①職員名簿!$AB$11:$AB$110,0))),"")</f>
        <v/>
      </c>
      <c r="D50" s="309"/>
      <c r="E50" s="309"/>
      <c r="F50" s="309"/>
      <c r="G50" s="309"/>
      <c r="H50" s="309"/>
      <c r="I50" s="310"/>
      <c r="J50" s="311" t="str">
        <f>IF(ROW()-27&lt;=MAX(①職員名簿!$AB$11:$AB$110),IF(INDEX(①職員名簿!H$11:H$110,MATCH(ROW()-27,①職員名簿!AB$11:AB$110,0))&lt;&gt;"",INDEX(①職員名簿!H$11:H$110,MATCH(ROW()-27,①職員名簿!AB$11:AB$110,0)),INDEX(①職員名簿!C$11:C$110,MATCH(ROW()-27,①職員名簿!$AB$11:$AB$110,0))),"")</f>
        <v/>
      </c>
      <c r="K50" s="312"/>
      <c r="L50" s="312"/>
      <c r="M50" s="312"/>
      <c r="N50" s="312"/>
      <c r="O50" s="313"/>
      <c r="P50" s="314" t="str">
        <f>IF(ROW()-27&lt;=MAX(①職員名簿!$AB$11:$AB$110),INDEX(①職員名簿!D$11:D$110,MATCH(ROW()-27,①職員名簿!$AB$11:$AB$110,0)),"")</f>
        <v/>
      </c>
      <c r="Q50" s="315"/>
      <c r="R50" s="315"/>
      <c r="S50" s="315"/>
      <c r="T50" s="316"/>
      <c r="U50" s="317" t="str">
        <f t="shared" si="0"/>
        <v/>
      </c>
      <c r="V50" s="318"/>
      <c r="W50" s="106" t="s">
        <v>9</v>
      </c>
      <c r="X50" s="319" t="str">
        <f t="shared" si="1"/>
        <v/>
      </c>
      <c r="Y50" s="319"/>
      <c r="Z50" s="107" t="s">
        <v>25</v>
      </c>
      <c r="AA50" s="320" t="str">
        <f>IF(ROW()-27&lt;=MAX(①職員名簿!$AB$11:$AB$110),INDEX(①職員名簿!E$11:E$110,MATCH(ROW()-27,①職員名簿!$AB$11:$AB$110,0)),"")</f>
        <v/>
      </c>
      <c r="AB50" s="321"/>
      <c r="AC50" s="106" t="s">
        <v>9</v>
      </c>
      <c r="AD50" s="321" t="str">
        <f>IF(ROW()-27&lt;=MAX(①職員名簿!$AB$11:$AB$110),INDEX(①職員名簿!F$11:F$110,MATCH(ROW()-27,①職員名簿!$AB$11:$AB$110,0)),"")</f>
        <v/>
      </c>
      <c r="AE50" s="321"/>
      <c r="AF50" s="107" t="s">
        <v>25</v>
      </c>
      <c r="AG50" s="322" t="str">
        <f t="shared" si="2"/>
        <v/>
      </c>
      <c r="AH50" s="323"/>
      <c r="AI50" s="106" t="s">
        <v>9</v>
      </c>
      <c r="AJ50" s="319" t="str">
        <f t="shared" si="3"/>
        <v/>
      </c>
      <c r="AK50" s="319"/>
      <c r="AL50" s="107" t="s">
        <v>25</v>
      </c>
      <c r="AM5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0" s="109" t="str">
        <f>IF(ROW()-27&lt;=MAX(①職員名簿!$AB$11:$AB$110),IF(INDEX(①職員名簿!N$11:N$110,MATCH(ROW()-27,①職員名簿!$AB$11:$AB$110,0))&lt;&gt;"","〇",""),"")</f>
        <v/>
      </c>
      <c r="AO50" s="110"/>
      <c r="AP50" s="100"/>
      <c r="AW50" s="101" t="str">
        <f t="shared" si="10"/>
        <v/>
      </c>
      <c r="AX50" s="102" t="str">
        <f t="shared" si="11"/>
        <v/>
      </c>
      <c r="AY50" s="103" t="str">
        <f t="shared" si="12"/>
        <v/>
      </c>
      <c r="AZ50" s="53" t="str">
        <f t="shared" si="13"/>
        <v/>
      </c>
      <c r="BA50" s="53" t="str">
        <f t="shared" si="14"/>
        <v/>
      </c>
      <c r="BB50" s="104" t="e">
        <f t="shared" si="15"/>
        <v>#N/A</v>
      </c>
      <c r="BE50" s="53" t="str">
        <f t="shared" ref="BE50:BE102" si="16">IF(AND(AI50=7,AL50&lt;=5),7,IF(AND(AI50=6,AL50&gt;=6),7,""))</f>
        <v/>
      </c>
    </row>
    <row r="51" spans="1:57" ht="28.5" customHeight="1">
      <c r="A51" s="93"/>
      <c r="B51" s="105">
        <v>24</v>
      </c>
      <c r="C51" s="308" t="str">
        <f>IF(ROW()-27&lt;=MAX(①職員名簿!$AB$11:$AB$110),IF(INDEX(①職員名簿!G$11:G$110,MATCH(ROW()-27,①職員名簿!AB$11:AB$110,0))&lt;&gt;"",INDEX(①職員名簿!G$11:G$110,MATCH(ROW()-27,①職員名簿!AB$11:AB$110,0)),INDEX(①職員名簿!B$11:B$110,MATCH(ROW()-27,①職員名簿!$AB$11:$AB$110,0))),"")</f>
        <v/>
      </c>
      <c r="D51" s="309"/>
      <c r="E51" s="309"/>
      <c r="F51" s="309"/>
      <c r="G51" s="309"/>
      <c r="H51" s="309"/>
      <c r="I51" s="310"/>
      <c r="J51" s="311" t="str">
        <f>IF(ROW()-27&lt;=MAX(①職員名簿!$AB$11:$AB$110),IF(INDEX(①職員名簿!H$11:H$110,MATCH(ROW()-27,①職員名簿!AB$11:AB$110,0))&lt;&gt;"",INDEX(①職員名簿!H$11:H$110,MATCH(ROW()-27,①職員名簿!AB$11:AB$110,0)),INDEX(①職員名簿!C$11:C$110,MATCH(ROW()-27,①職員名簿!$AB$11:$AB$110,0))),"")</f>
        <v/>
      </c>
      <c r="K51" s="312"/>
      <c r="L51" s="312"/>
      <c r="M51" s="312"/>
      <c r="N51" s="312"/>
      <c r="O51" s="313"/>
      <c r="P51" s="314" t="str">
        <f>IF(ROW()-27&lt;=MAX(①職員名簿!$AB$11:$AB$110),INDEX(①職員名簿!D$11:D$110,MATCH(ROW()-27,①職員名簿!$AB$11:$AB$110,0)),"")</f>
        <v/>
      </c>
      <c r="Q51" s="315"/>
      <c r="R51" s="315"/>
      <c r="S51" s="315"/>
      <c r="T51" s="316"/>
      <c r="U51" s="317" t="str">
        <f t="shared" si="0"/>
        <v/>
      </c>
      <c r="V51" s="318"/>
      <c r="W51" s="106" t="s">
        <v>9</v>
      </c>
      <c r="X51" s="319" t="str">
        <f t="shared" si="1"/>
        <v/>
      </c>
      <c r="Y51" s="319"/>
      <c r="Z51" s="107" t="s">
        <v>25</v>
      </c>
      <c r="AA51" s="320" t="str">
        <f>IF(ROW()-27&lt;=MAX(①職員名簿!$AB$11:$AB$110),INDEX(①職員名簿!E$11:E$110,MATCH(ROW()-27,①職員名簿!$AB$11:$AB$110,0)),"")</f>
        <v/>
      </c>
      <c r="AB51" s="321"/>
      <c r="AC51" s="106" t="s">
        <v>9</v>
      </c>
      <c r="AD51" s="321" t="str">
        <f>IF(ROW()-27&lt;=MAX(①職員名簿!$AB$11:$AB$110),INDEX(①職員名簿!F$11:F$110,MATCH(ROW()-27,①職員名簿!$AB$11:$AB$110,0)),"")</f>
        <v/>
      </c>
      <c r="AE51" s="321"/>
      <c r="AF51" s="107" t="s">
        <v>25</v>
      </c>
      <c r="AG51" s="322" t="str">
        <f t="shared" si="2"/>
        <v/>
      </c>
      <c r="AH51" s="323"/>
      <c r="AI51" s="106" t="s">
        <v>9</v>
      </c>
      <c r="AJ51" s="319" t="str">
        <f t="shared" si="3"/>
        <v/>
      </c>
      <c r="AK51" s="319"/>
      <c r="AL51" s="107" t="s">
        <v>25</v>
      </c>
      <c r="AM5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1" s="109" t="str">
        <f>IF(ROW()-27&lt;=MAX(①職員名簿!$AB$11:$AB$110),IF(INDEX(①職員名簿!N$11:N$110,MATCH(ROW()-27,①職員名簿!$AB$11:$AB$110,0))&lt;&gt;"","〇",""),"")</f>
        <v/>
      </c>
      <c r="AO51" s="110"/>
      <c r="AP51" s="100"/>
      <c r="AW51" s="101" t="str">
        <f t="shared" si="10"/>
        <v/>
      </c>
      <c r="AX51" s="102" t="str">
        <f t="shared" si="11"/>
        <v/>
      </c>
      <c r="AY51" s="103" t="str">
        <f t="shared" si="12"/>
        <v/>
      </c>
      <c r="AZ51" s="53" t="str">
        <f t="shared" si="13"/>
        <v/>
      </c>
      <c r="BA51" s="53" t="str">
        <f t="shared" si="14"/>
        <v/>
      </c>
      <c r="BB51" s="104" t="e">
        <f t="shared" si="15"/>
        <v>#N/A</v>
      </c>
      <c r="BE51" s="53" t="str">
        <f t="shared" si="16"/>
        <v/>
      </c>
    </row>
    <row r="52" spans="1:57" ht="28.5" customHeight="1">
      <c r="A52" s="93"/>
      <c r="B52" s="105">
        <v>25</v>
      </c>
      <c r="C52" s="308" t="str">
        <f>IF(ROW()-27&lt;=MAX(①職員名簿!$AB$11:$AB$110),IF(INDEX(①職員名簿!G$11:G$110,MATCH(ROW()-27,①職員名簿!AB$11:AB$110,0))&lt;&gt;"",INDEX(①職員名簿!G$11:G$110,MATCH(ROW()-27,①職員名簿!AB$11:AB$110,0)),INDEX(①職員名簿!B$11:B$110,MATCH(ROW()-27,①職員名簿!$AB$11:$AB$110,0))),"")</f>
        <v/>
      </c>
      <c r="D52" s="309"/>
      <c r="E52" s="309"/>
      <c r="F52" s="309"/>
      <c r="G52" s="309"/>
      <c r="H52" s="309"/>
      <c r="I52" s="310"/>
      <c r="J52" s="311" t="str">
        <f>IF(ROW()-27&lt;=MAX(①職員名簿!$AB$11:$AB$110),IF(INDEX(①職員名簿!H$11:H$110,MATCH(ROW()-27,①職員名簿!AB$11:AB$110,0))&lt;&gt;"",INDEX(①職員名簿!H$11:H$110,MATCH(ROW()-27,①職員名簿!AB$11:AB$110,0)),INDEX(①職員名簿!C$11:C$110,MATCH(ROW()-27,①職員名簿!$AB$11:$AB$110,0))),"")</f>
        <v/>
      </c>
      <c r="K52" s="312"/>
      <c r="L52" s="312"/>
      <c r="M52" s="312"/>
      <c r="N52" s="312"/>
      <c r="O52" s="313"/>
      <c r="P52" s="314" t="str">
        <f>IF(ROW()-27&lt;=MAX(①職員名簿!$AB$11:$AB$110),INDEX(①職員名簿!D$11:D$110,MATCH(ROW()-27,①職員名簿!$AB$11:$AB$110,0)),"")</f>
        <v/>
      </c>
      <c r="Q52" s="315"/>
      <c r="R52" s="315"/>
      <c r="S52" s="315"/>
      <c r="T52" s="316"/>
      <c r="U52" s="317" t="str">
        <f t="shared" si="0"/>
        <v/>
      </c>
      <c r="V52" s="318"/>
      <c r="W52" s="106" t="s">
        <v>9</v>
      </c>
      <c r="X52" s="319" t="str">
        <f t="shared" si="1"/>
        <v/>
      </c>
      <c r="Y52" s="319"/>
      <c r="Z52" s="107" t="s">
        <v>25</v>
      </c>
      <c r="AA52" s="320" t="str">
        <f>IF(ROW()-27&lt;=MAX(①職員名簿!$AB$11:$AB$110),INDEX(①職員名簿!E$11:E$110,MATCH(ROW()-27,①職員名簿!$AB$11:$AB$110,0)),"")</f>
        <v/>
      </c>
      <c r="AB52" s="321"/>
      <c r="AC52" s="106" t="s">
        <v>9</v>
      </c>
      <c r="AD52" s="321" t="str">
        <f>IF(ROW()-27&lt;=MAX(①職員名簿!$AB$11:$AB$110),INDEX(①職員名簿!F$11:F$110,MATCH(ROW()-27,①職員名簿!$AB$11:$AB$110,0)),"")</f>
        <v/>
      </c>
      <c r="AE52" s="321"/>
      <c r="AF52" s="107" t="s">
        <v>25</v>
      </c>
      <c r="AG52" s="322" t="str">
        <f t="shared" si="2"/>
        <v/>
      </c>
      <c r="AH52" s="323"/>
      <c r="AI52" s="106" t="s">
        <v>9</v>
      </c>
      <c r="AJ52" s="319" t="str">
        <f t="shared" si="3"/>
        <v/>
      </c>
      <c r="AK52" s="319"/>
      <c r="AL52" s="107" t="s">
        <v>25</v>
      </c>
      <c r="AM5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2" s="109" t="str">
        <f>IF(ROW()-27&lt;=MAX(①職員名簿!$AB$11:$AB$110),IF(INDEX(①職員名簿!N$11:N$110,MATCH(ROW()-27,①職員名簿!$AB$11:$AB$110,0))&lt;&gt;"","〇",""),"")</f>
        <v/>
      </c>
      <c r="AO52" s="110"/>
      <c r="AP52" s="100"/>
      <c r="AW52" s="101" t="str">
        <f t="shared" si="10"/>
        <v/>
      </c>
      <c r="AX52" s="102" t="str">
        <f t="shared" si="11"/>
        <v/>
      </c>
      <c r="AY52" s="103" t="str">
        <f t="shared" si="12"/>
        <v/>
      </c>
      <c r="AZ52" s="53" t="str">
        <f t="shared" si="13"/>
        <v/>
      </c>
      <c r="BA52" s="53" t="str">
        <f t="shared" si="14"/>
        <v/>
      </c>
      <c r="BB52" s="104" t="e">
        <f t="shared" si="15"/>
        <v>#N/A</v>
      </c>
      <c r="BE52" s="53" t="str">
        <f t="shared" si="16"/>
        <v/>
      </c>
    </row>
    <row r="53" spans="1:57" ht="28.5" customHeight="1">
      <c r="A53" s="93"/>
      <c r="B53" s="105">
        <v>26</v>
      </c>
      <c r="C53" s="308" t="str">
        <f>IF(ROW()-27&lt;=MAX(①職員名簿!$AB$11:$AB$110),IF(INDEX(①職員名簿!G$11:G$110,MATCH(ROW()-27,①職員名簿!AB$11:AB$110,0))&lt;&gt;"",INDEX(①職員名簿!G$11:G$110,MATCH(ROW()-27,①職員名簿!AB$11:AB$110,0)),INDEX(①職員名簿!B$11:B$110,MATCH(ROW()-27,①職員名簿!$AB$11:$AB$110,0))),"")</f>
        <v/>
      </c>
      <c r="D53" s="309"/>
      <c r="E53" s="309"/>
      <c r="F53" s="309"/>
      <c r="G53" s="309"/>
      <c r="H53" s="309"/>
      <c r="I53" s="310"/>
      <c r="J53" s="311" t="str">
        <f>IF(ROW()-27&lt;=MAX(①職員名簿!$AB$11:$AB$110),IF(INDEX(①職員名簿!H$11:H$110,MATCH(ROW()-27,①職員名簿!AB$11:AB$110,0))&lt;&gt;"",INDEX(①職員名簿!H$11:H$110,MATCH(ROW()-27,①職員名簿!AB$11:AB$110,0)),INDEX(①職員名簿!C$11:C$110,MATCH(ROW()-27,①職員名簿!$AB$11:$AB$110,0))),"")</f>
        <v/>
      </c>
      <c r="K53" s="312"/>
      <c r="L53" s="312"/>
      <c r="M53" s="312"/>
      <c r="N53" s="312"/>
      <c r="O53" s="313"/>
      <c r="P53" s="314" t="str">
        <f>IF(ROW()-27&lt;=MAX(①職員名簿!$AB$11:$AB$110),INDEX(①職員名簿!D$11:D$110,MATCH(ROW()-27,①職員名簿!$AB$11:$AB$110,0)),"")</f>
        <v/>
      </c>
      <c r="Q53" s="315"/>
      <c r="R53" s="315"/>
      <c r="S53" s="315"/>
      <c r="T53" s="316"/>
      <c r="U53" s="317" t="str">
        <f t="shared" si="0"/>
        <v/>
      </c>
      <c r="V53" s="318"/>
      <c r="W53" s="106" t="s">
        <v>9</v>
      </c>
      <c r="X53" s="319" t="str">
        <f t="shared" si="1"/>
        <v/>
      </c>
      <c r="Y53" s="319"/>
      <c r="Z53" s="107" t="s">
        <v>25</v>
      </c>
      <c r="AA53" s="320" t="str">
        <f>IF(ROW()-27&lt;=MAX(①職員名簿!$AB$11:$AB$110),INDEX(①職員名簿!E$11:E$110,MATCH(ROW()-27,①職員名簿!$AB$11:$AB$110,0)),"")</f>
        <v/>
      </c>
      <c r="AB53" s="321"/>
      <c r="AC53" s="106" t="s">
        <v>9</v>
      </c>
      <c r="AD53" s="321" t="str">
        <f>IF(ROW()-27&lt;=MAX(①職員名簿!$AB$11:$AB$110),INDEX(①職員名簿!F$11:F$110,MATCH(ROW()-27,①職員名簿!$AB$11:$AB$110,0)),"")</f>
        <v/>
      </c>
      <c r="AE53" s="321"/>
      <c r="AF53" s="107" t="s">
        <v>25</v>
      </c>
      <c r="AG53" s="322" t="str">
        <f t="shared" si="2"/>
        <v/>
      </c>
      <c r="AH53" s="323"/>
      <c r="AI53" s="106" t="s">
        <v>9</v>
      </c>
      <c r="AJ53" s="319" t="str">
        <f t="shared" si="3"/>
        <v/>
      </c>
      <c r="AK53" s="319"/>
      <c r="AL53" s="107" t="s">
        <v>25</v>
      </c>
      <c r="AM5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3" s="109" t="str">
        <f>IF(ROW()-27&lt;=MAX(①職員名簿!$AB$11:$AB$110),IF(INDEX(①職員名簿!N$11:N$110,MATCH(ROW()-27,①職員名簿!$AB$11:$AB$110,0))&lt;&gt;"","〇",""),"")</f>
        <v/>
      </c>
      <c r="AO53" s="110"/>
      <c r="AP53" s="100"/>
      <c r="AW53" s="101" t="str">
        <f t="shared" si="10"/>
        <v/>
      </c>
      <c r="AX53" s="102" t="str">
        <f t="shared" si="11"/>
        <v/>
      </c>
      <c r="AY53" s="103" t="str">
        <f t="shared" si="12"/>
        <v/>
      </c>
      <c r="AZ53" s="53" t="str">
        <f t="shared" si="13"/>
        <v/>
      </c>
      <c r="BA53" s="53" t="str">
        <f t="shared" si="14"/>
        <v/>
      </c>
      <c r="BB53" s="104" t="e">
        <f t="shared" si="15"/>
        <v>#N/A</v>
      </c>
      <c r="BE53" s="53" t="str">
        <f t="shared" si="16"/>
        <v/>
      </c>
    </row>
    <row r="54" spans="1:57" ht="28.5" customHeight="1">
      <c r="A54" s="93"/>
      <c r="B54" s="105">
        <v>27</v>
      </c>
      <c r="C54" s="308" t="str">
        <f>IF(ROW()-27&lt;=MAX(①職員名簿!$AB$11:$AB$110),IF(INDEX(①職員名簿!G$11:G$110,MATCH(ROW()-27,①職員名簿!AB$11:AB$110,0))&lt;&gt;"",INDEX(①職員名簿!G$11:G$110,MATCH(ROW()-27,①職員名簿!AB$11:AB$110,0)),INDEX(①職員名簿!B$11:B$110,MATCH(ROW()-27,①職員名簿!$AB$11:$AB$110,0))),"")</f>
        <v/>
      </c>
      <c r="D54" s="309"/>
      <c r="E54" s="309"/>
      <c r="F54" s="309"/>
      <c r="G54" s="309"/>
      <c r="H54" s="309"/>
      <c r="I54" s="310"/>
      <c r="J54" s="311" t="str">
        <f>IF(ROW()-27&lt;=MAX(①職員名簿!$AB$11:$AB$110),IF(INDEX(①職員名簿!H$11:H$110,MATCH(ROW()-27,①職員名簿!AB$11:AB$110,0))&lt;&gt;"",INDEX(①職員名簿!H$11:H$110,MATCH(ROW()-27,①職員名簿!AB$11:AB$110,0)),INDEX(①職員名簿!C$11:C$110,MATCH(ROW()-27,①職員名簿!$AB$11:$AB$110,0))),"")</f>
        <v/>
      </c>
      <c r="K54" s="312"/>
      <c r="L54" s="312"/>
      <c r="M54" s="312"/>
      <c r="N54" s="312"/>
      <c r="O54" s="313"/>
      <c r="P54" s="314" t="str">
        <f>IF(ROW()-27&lt;=MAX(①職員名簿!$AB$11:$AB$110),INDEX(①職員名簿!D$11:D$110,MATCH(ROW()-27,①職員名簿!$AB$11:$AB$110,0)),"")</f>
        <v/>
      </c>
      <c r="Q54" s="315"/>
      <c r="R54" s="315"/>
      <c r="S54" s="315"/>
      <c r="T54" s="316"/>
      <c r="U54" s="317" t="str">
        <f t="shared" si="0"/>
        <v/>
      </c>
      <c r="V54" s="318"/>
      <c r="W54" s="106" t="s">
        <v>9</v>
      </c>
      <c r="X54" s="319" t="str">
        <f t="shared" si="1"/>
        <v/>
      </c>
      <c r="Y54" s="319"/>
      <c r="Z54" s="107" t="s">
        <v>25</v>
      </c>
      <c r="AA54" s="320" t="str">
        <f>IF(ROW()-27&lt;=MAX(①職員名簿!$AB$11:$AB$110),INDEX(①職員名簿!E$11:E$110,MATCH(ROW()-27,①職員名簿!$AB$11:$AB$110,0)),"")</f>
        <v/>
      </c>
      <c r="AB54" s="321"/>
      <c r="AC54" s="106" t="s">
        <v>9</v>
      </c>
      <c r="AD54" s="321" t="str">
        <f>IF(ROW()-27&lt;=MAX(①職員名簿!$AB$11:$AB$110),INDEX(①職員名簿!F$11:F$110,MATCH(ROW()-27,①職員名簿!$AB$11:$AB$110,0)),"")</f>
        <v/>
      </c>
      <c r="AE54" s="321"/>
      <c r="AF54" s="107" t="s">
        <v>25</v>
      </c>
      <c r="AG54" s="322" t="str">
        <f t="shared" si="2"/>
        <v/>
      </c>
      <c r="AH54" s="323"/>
      <c r="AI54" s="106" t="s">
        <v>9</v>
      </c>
      <c r="AJ54" s="319" t="str">
        <f t="shared" si="3"/>
        <v/>
      </c>
      <c r="AK54" s="319"/>
      <c r="AL54" s="107" t="s">
        <v>25</v>
      </c>
      <c r="AM5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4" s="109" t="str">
        <f>IF(ROW()-27&lt;=MAX(①職員名簿!$AB$11:$AB$110),IF(INDEX(①職員名簿!N$11:N$110,MATCH(ROW()-27,①職員名簿!$AB$11:$AB$110,0))&lt;&gt;"","〇",""),"")</f>
        <v/>
      </c>
      <c r="AO54" s="110"/>
      <c r="AP54" s="100"/>
      <c r="AW54" s="101" t="str">
        <f t="shared" si="10"/>
        <v/>
      </c>
      <c r="AX54" s="102" t="str">
        <f t="shared" si="11"/>
        <v/>
      </c>
      <c r="AY54" s="103" t="str">
        <f t="shared" si="12"/>
        <v/>
      </c>
      <c r="AZ54" s="53" t="str">
        <f t="shared" si="13"/>
        <v/>
      </c>
      <c r="BA54" s="53" t="str">
        <f t="shared" si="14"/>
        <v/>
      </c>
      <c r="BB54" s="104" t="e">
        <f t="shared" si="15"/>
        <v>#N/A</v>
      </c>
      <c r="BE54" s="53" t="str">
        <f t="shared" si="16"/>
        <v/>
      </c>
    </row>
    <row r="55" spans="1:57" ht="28.5" customHeight="1">
      <c r="A55" s="93"/>
      <c r="B55" s="105">
        <v>28</v>
      </c>
      <c r="C55" s="308" t="str">
        <f>IF(ROW()-27&lt;=MAX(①職員名簿!$AB$11:$AB$110),IF(INDEX(①職員名簿!G$11:G$110,MATCH(ROW()-27,①職員名簿!AB$11:AB$110,0))&lt;&gt;"",INDEX(①職員名簿!G$11:G$110,MATCH(ROW()-27,①職員名簿!AB$11:AB$110,0)),INDEX(①職員名簿!B$11:B$110,MATCH(ROW()-27,①職員名簿!$AB$11:$AB$110,0))),"")</f>
        <v/>
      </c>
      <c r="D55" s="309"/>
      <c r="E55" s="309"/>
      <c r="F55" s="309"/>
      <c r="G55" s="309"/>
      <c r="H55" s="309"/>
      <c r="I55" s="310"/>
      <c r="J55" s="311" t="str">
        <f>IF(ROW()-27&lt;=MAX(①職員名簿!$AB$11:$AB$110),IF(INDEX(①職員名簿!H$11:H$110,MATCH(ROW()-27,①職員名簿!AB$11:AB$110,0))&lt;&gt;"",INDEX(①職員名簿!H$11:H$110,MATCH(ROW()-27,①職員名簿!AB$11:AB$110,0)),INDEX(①職員名簿!C$11:C$110,MATCH(ROW()-27,①職員名簿!$AB$11:$AB$110,0))),"")</f>
        <v/>
      </c>
      <c r="K55" s="312"/>
      <c r="L55" s="312"/>
      <c r="M55" s="312"/>
      <c r="N55" s="312"/>
      <c r="O55" s="313"/>
      <c r="P55" s="314" t="str">
        <f>IF(ROW()-27&lt;=MAX(①職員名簿!$AB$11:$AB$110),INDEX(①職員名簿!D$11:D$110,MATCH(ROW()-27,①職員名簿!$AB$11:$AB$110,0)),"")</f>
        <v/>
      </c>
      <c r="Q55" s="315"/>
      <c r="R55" s="315"/>
      <c r="S55" s="315"/>
      <c r="T55" s="316"/>
      <c r="U55" s="317" t="str">
        <f t="shared" si="0"/>
        <v/>
      </c>
      <c r="V55" s="318"/>
      <c r="W55" s="106" t="s">
        <v>9</v>
      </c>
      <c r="X55" s="319" t="str">
        <f t="shared" si="1"/>
        <v/>
      </c>
      <c r="Y55" s="319"/>
      <c r="Z55" s="107" t="s">
        <v>25</v>
      </c>
      <c r="AA55" s="320" t="str">
        <f>IF(ROW()-27&lt;=MAX(①職員名簿!$AB$11:$AB$110),INDEX(①職員名簿!E$11:E$110,MATCH(ROW()-27,①職員名簿!$AB$11:$AB$110,0)),"")</f>
        <v/>
      </c>
      <c r="AB55" s="321"/>
      <c r="AC55" s="106" t="s">
        <v>9</v>
      </c>
      <c r="AD55" s="321" t="str">
        <f>IF(ROW()-27&lt;=MAX(①職員名簿!$AB$11:$AB$110),INDEX(①職員名簿!F$11:F$110,MATCH(ROW()-27,①職員名簿!$AB$11:$AB$110,0)),"")</f>
        <v/>
      </c>
      <c r="AE55" s="321"/>
      <c r="AF55" s="107" t="s">
        <v>25</v>
      </c>
      <c r="AG55" s="322" t="str">
        <f t="shared" si="2"/>
        <v/>
      </c>
      <c r="AH55" s="323"/>
      <c r="AI55" s="106" t="s">
        <v>9</v>
      </c>
      <c r="AJ55" s="319" t="str">
        <f t="shared" si="3"/>
        <v/>
      </c>
      <c r="AK55" s="319"/>
      <c r="AL55" s="107" t="s">
        <v>25</v>
      </c>
      <c r="AM5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5" s="109" t="str">
        <f>IF(ROW()-27&lt;=MAX(①職員名簿!$AB$11:$AB$110),IF(INDEX(①職員名簿!N$11:N$110,MATCH(ROW()-27,①職員名簿!$AB$11:$AB$110,0))&lt;&gt;"","〇",""),"")</f>
        <v/>
      </c>
      <c r="AO55" s="110"/>
      <c r="AP55" s="100"/>
      <c r="AW55" s="101" t="str">
        <f t="shared" si="10"/>
        <v/>
      </c>
      <c r="AX55" s="102" t="str">
        <f t="shared" si="11"/>
        <v/>
      </c>
      <c r="AY55" s="103" t="str">
        <f t="shared" si="12"/>
        <v/>
      </c>
      <c r="AZ55" s="53" t="str">
        <f t="shared" si="13"/>
        <v/>
      </c>
      <c r="BA55" s="53" t="str">
        <f t="shared" si="14"/>
        <v/>
      </c>
      <c r="BB55" s="104" t="e">
        <f t="shared" si="15"/>
        <v>#N/A</v>
      </c>
      <c r="BE55" s="53" t="str">
        <f t="shared" si="16"/>
        <v/>
      </c>
    </row>
    <row r="56" spans="1:57" ht="28.5" customHeight="1">
      <c r="A56" s="93"/>
      <c r="B56" s="105">
        <v>29</v>
      </c>
      <c r="C56" s="308" t="str">
        <f>IF(ROW()-27&lt;=MAX(①職員名簿!$AB$11:$AB$110),IF(INDEX(①職員名簿!G$11:G$110,MATCH(ROW()-27,①職員名簿!AB$11:AB$110,0))&lt;&gt;"",INDEX(①職員名簿!G$11:G$110,MATCH(ROW()-27,①職員名簿!AB$11:AB$110,0)),INDEX(①職員名簿!B$11:B$110,MATCH(ROW()-27,①職員名簿!$AB$11:$AB$110,0))),"")</f>
        <v/>
      </c>
      <c r="D56" s="309"/>
      <c r="E56" s="309"/>
      <c r="F56" s="309"/>
      <c r="G56" s="309"/>
      <c r="H56" s="309"/>
      <c r="I56" s="310"/>
      <c r="J56" s="311" t="str">
        <f>IF(ROW()-27&lt;=MAX(①職員名簿!$AB$11:$AB$110),IF(INDEX(①職員名簿!H$11:H$110,MATCH(ROW()-27,①職員名簿!AB$11:AB$110,0))&lt;&gt;"",INDEX(①職員名簿!H$11:H$110,MATCH(ROW()-27,①職員名簿!AB$11:AB$110,0)),INDEX(①職員名簿!C$11:C$110,MATCH(ROW()-27,①職員名簿!$AB$11:$AB$110,0))),"")</f>
        <v/>
      </c>
      <c r="K56" s="312"/>
      <c r="L56" s="312"/>
      <c r="M56" s="312"/>
      <c r="N56" s="312"/>
      <c r="O56" s="313"/>
      <c r="P56" s="314" t="str">
        <f>IF(ROW()-27&lt;=MAX(①職員名簿!$AB$11:$AB$110),INDEX(①職員名簿!D$11:D$110,MATCH(ROW()-27,①職員名簿!$AB$11:$AB$110,0)),"")</f>
        <v/>
      </c>
      <c r="Q56" s="315"/>
      <c r="R56" s="315"/>
      <c r="S56" s="315"/>
      <c r="T56" s="316"/>
      <c r="U56" s="317" t="str">
        <f t="shared" si="0"/>
        <v/>
      </c>
      <c r="V56" s="318"/>
      <c r="W56" s="106" t="s">
        <v>9</v>
      </c>
      <c r="X56" s="319" t="str">
        <f t="shared" si="1"/>
        <v/>
      </c>
      <c r="Y56" s="319"/>
      <c r="Z56" s="107" t="s">
        <v>25</v>
      </c>
      <c r="AA56" s="320" t="str">
        <f>IF(ROW()-27&lt;=MAX(①職員名簿!$AB$11:$AB$110),INDEX(①職員名簿!E$11:E$110,MATCH(ROW()-27,①職員名簿!$AB$11:$AB$110,0)),"")</f>
        <v/>
      </c>
      <c r="AB56" s="321"/>
      <c r="AC56" s="106" t="s">
        <v>9</v>
      </c>
      <c r="AD56" s="321" t="str">
        <f>IF(ROW()-27&lt;=MAX(①職員名簿!$AB$11:$AB$110),INDEX(①職員名簿!F$11:F$110,MATCH(ROW()-27,①職員名簿!$AB$11:$AB$110,0)),"")</f>
        <v/>
      </c>
      <c r="AE56" s="321"/>
      <c r="AF56" s="107" t="s">
        <v>25</v>
      </c>
      <c r="AG56" s="322" t="str">
        <f t="shared" si="2"/>
        <v/>
      </c>
      <c r="AH56" s="323"/>
      <c r="AI56" s="106" t="s">
        <v>9</v>
      </c>
      <c r="AJ56" s="319" t="str">
        <f t="shared" si="3"/>
        <v/>
      </c>
      <c r="AK56" s="319"/>
      <c r="AL56" s="107" t="s">
        <v>25</v>
      </c>
      <c r="AM5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6" s="109" t="str">
        <f>IF(ROW()-27&lt;=MAX(①職員名簿!$AB$11:$AB$110),IF(INDEX(①職員名簿!N$11:N$110,MATCH(ROW()-27,①職員名簿!$AB$11:$AB$110,0))&lt;&gt;"","〇",""),"")</f>
        <v/>
      </c>
      <c r="AO56" s="110"/>
      <c r="AP56" s="100"/>
      <c r="AW56" s="101" t="str">
        <f t="shared" si="10"/>
        <v/>
      </c>
      <c r="AX56" s="102" t="str">
        <f t="shared" si="11"/>
        <v/>
      </c>
      <c r="AY56" s="103" t="str">
        <f t="shared" si="12"/>
        <v/>
      </c>
      <c r="AZ56" s="53" t="str">
        <f t="shared" si="13"/>
        <v/>
      </c>
      <c r="BA56" s="53" t="str">
        <f t="shared" si="14"/>
        <v/>
      </c>
      <c r="BB56" s="104" t="e">
        <f t="shared" si="15"/>
        <v>#N/A</v>
      </c>
      <c r="BE56" s="53" t="str">
        <f t="shared" si="16"/>
        <v/>
      </c>
    </row>
    <row r="57" spans="1:57" ht="28.5" customHeight="1">
      <c r="A57" s="93"/>
      <c r="B57" s="105">
        <v>30</v>
      </c>
      <c r="C57" s="308" t="str">
        <f>IF(ROW()-27&lt;=MAX(①職員名簿!$AB$11:$AB$110),IF(INDEX(①職員名簿!G$11:G$110,MATCH(ROW()-27,①職員名簿!AB$11:AB$110,0))&lt;&gt;"",INDEX(①職員名簿!G$11:G$110,MATCH(ROW()-27,①職員名簿!AB$11:AB$110,0)),INDEX(①職員名簿!B$11:B$110,MATCH(ROW()-27,①職員名簿!$AB$11:$AB$110,0))),"")</f>
        <v/>
      </c>
      <c r="D57" s="309"/>
      <c r="E57" s="309"/>
      <c r="F57" s="309"/>
      <c r="G57" s="309"/>
      <c r="H57" s="309"/>
      <c r="I57" s="310"/>
      <c r="J57" s="311" t="str">
        <f>IF(ROW()-27&lt;=MAX(①職員名簿!$AB$11:$AB$110),IF(INDEX(①職員名簿!H$11:H$110,MATCH(ROW()-27,①職員名簿!AB$11:AB$110,0))&lt;&gt;"",INDEX(①職員名簿!H$11:H$110,MATCH(ROW()-27,①職員名簿!AB$11:AB$110,0)),INDEX(①職員名簿!C$11:C$110,MATCH(ROW()-27,①職員名簿!$AB$11:$AB$110,0))),"")</f>
        <v/>
      </c>
      <c r="K57" s="312"/>
      <c r="L57" s="312"/>
      <c r="M57" s="312"/>
      <c r="N57" s="312"/>
      <c r="O57" s="313"/>
      <c r="P57" s="314" t="str">
        <f>IF(ROW()-27&lt;=MAX(①職員名簿!$AB$11:$AB$110),INDEX(①職員名簿!D$11:D$110,MATCH(ROW()-27,①職員名簿!$AB$11:$AB$110,0)),"")</f>
        <v/>
      </c>
      <c r="Q57" s="315"/>
      <c r="R57" s="315"/>
      <c r="S57" s="315"/>
      <c r="T57" s="316"/>
      <c r="U57" s="317" t="str">
        <f t="shared" si="0"/>
        <v/>
      </c>
      <c r="V57" s="318"/>
      <c r="W57" s="106" t="s">
        <v>9</v>
      </c>
      <c r="X57" s="319" t="str">
        <f t="shared" si="1"/>
        <v/>
      </c>
      <c r="Y57" s="319"/>
      <c r="Z57" s="107" t="s">
        <v>25</v>
      </c>
      <c r="AA57" s="320" t="str">
        <f>IF(ROW()-27&lt;=MAX(①職員名簿!$AB$11:$AB$110),INDEX(①職員名簿!E$11:E$110,MATCH(ROW()-27,①職員名簿!$AB$11:$AB$110,0)),"")</f>
        <v/>
      </c>
      <c r="AB57" s="321"/>
      <c r="AC57" s="106" t="s">
        <v>9</v>
      </c>
      <c r="AD57" s="321" t="str">
        <f>IF(ROW()-27&lt;=MAX(①職員名簿!$AB$11:$AB$110),INDEX(①職員名簿!F$11:F$110,MATCH(ROW()-27,①職員名簿!$AB$11:$AB$110,0)),"")</f>
        <v/>
      </c>
      <c r="AE57" s="321"/>
      <c r="AF57" s="107" t="s">
        <v>25</v>
      </c>
      <c r="AG57" s="322" t="str">
        <f t="shared" si="2"/>
        <v/>
      </c>
      <c r="AH57" s="323"/>
      <c r="AI57" s="106" t="s">
        <v>9</v>
      </c>
      <c r="AJ57" s="319" t="str">
        <f t="shared" si="3"/>
        <v/>
      </c>
      <c r="AK57" s="319"/>
      <c r="AL57" s="107" t="s">
        <v>25</v>
      </c>
      <c r="AM5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7" s="109" t="str">
        <f>IF(ROW()-27&lt;=MAX(①職員名簿!$AB$11:$AB$110),IF(INDEX(①職員名簿!N$11:N$110,MATCH(ROW()-27,①職員名簿!$AB$11:$AB$110,0))&lt;&gt;"","〇",""),"")</f>
        <v/>
      </c>
      <c r="AO57" s="110"/>
      <c r="AP57" s="100"/>
      <c r="AW57" s="101" t="str">
        <f t="shared" si="10"/>
        <v/>
      </c>
      <c r="AX57" s="102" t="str">
        <f t="shared" si="11"/>
        <v/>
      </c>
      <c r="AY57" s="103" t="str">
        <f t="shared" si="12"/>
        <v/>
      </c>
      <c r="AZ57" s="53" t="str">
        <f t="shared" si="13"/>
        <v/>
      </c>
      <c r="BA57" s="53" t="str">
        <f t="shared" si="14"/>
        <v/>
      </c>
      <c r="BB57" s="104" t="e">
        <f t="shared" si="15"/>
        <v>#N/A</v>
      </c>
      <c r="BE57" s="53" t="str">
        <f t="shared" si="16"/>
        <v/>
      </c>
    </row>
    <row r="58" spans="1:57" ht="28.5" customHeight="1">
      <c r="A58" s="93"/>
      <c r="B58" s="105">
        <v>31</v>
      </c>
      <c r="C58" s="308" t="str">
        <f>IF(ROW()-27&lt;=MAX(①職員名簿!$AB$11:$AB$110),IF(INDEX(①職員名簿!G$11:G$110,MATCH(ROW()-27,①職員名簿!AB$11:AB$110,0))&lt;&gt;"",INDEX(①職員名簿!G$11:G$110,MATCH(ROW()-27,①職員名簿!AB$11:AB$110,0)),INDEX(①職員名簿!B$11:B$110,MATCH(ROW()-27,①職員名簿!$AB$11:$AB$110,0))),"")</f>
        <v/>
      </c>
      <c r="D58" s="309"/>
      <c r="E58" s="309"/>
      <c r="F58" s="309"/>
      <c r="G58" s="309"/>
      <c r="H58" s="309"/>
      <c r="I58" s="310"/>
      <c r="J58" s="311" t="str">
        <f>IF(ROW()-27&lt;=MAX(①職員名簿!$AB$11:$AB$110),IF(INDEX(①職員名簿!H$11:H$110,MATCH(ROW()-27,①職員名簿!AB$11:AB$110,0))&lt;&gt;"",INDEX(①職員名簿!H$11:H$110,MATCH(ROW()-27,①職員名簿!AB$11:AB$110,0)),INDEX(①職員名簿!C$11:C$110,MATCH(ROW()-27,①職員名簿!$AB$11:$AB$110,0))),"")</f>
        <v/>
      </c>
      <c r="K58" s="312"/>
      <c r="L58" s="312"/>
      <c r="M58" s="312"/>
      <c r="N58" s="312"/>
      <c r="O58" s="313"/>
      <c r="P58" s="314" t="str">
        <f>IF(ROW()-27&lt;=MAX(①職員名簿!$AB$11:$AB$110),INDEX(①職員名簿!D$11:D$110,MATCH(ROW()-27,①職員名簿!$AB$11:$AB$110,0)),"")</f>
        <v/>
      </c>
      <c r="Q58" s="315"/>
      <c r="R58" s="315"/>
      <c r="S58" s="315"/>
      <c r="T58" s="316"/>
      <c r="U58" s="317" t="str">
        <f t="shared" si="0"/>
        <v/>
      </c>
      <c r="V58" s="318"/>
      <c r="W58" s="106" t="s">
        <v>9</v>
      </c>
      <c r="X58" s="319" t="str">
        <f t="shared" si="1"/>
        <v/>
      </c>
      <c r="Y58" s="319"/>
      <c r="Z58" s="107" t="s">
        <v>25</v>
      </c>
      <c r="AA58" s="320" t="str">
        <f>IF(ROW()-27&lt;=MAX(①職員名簿!$AB$11:$AB$110),INDEX(①職員名簿!E$11:E$110,MATCH(ROW()-27,①職員名簿!$AB$11:$AB$110,0)),"")</f>
        <v/>
      </c>
      <c r="AB58" s="321"/>
      <c r="AC58" s="106" t="s">
        <v>9</v>
      </c>
      <c r="AD58" s="321" t="str">
        <f>IF(ROW()-27&lt;=MAX(①職員名簿!$AB$11:$AB$110),INDEX(①職員名簿!F$11:F$110,MATCH(ROW()-27,①職員名簿!$AB$11:$AB$110,0)),"")</f>
        <v/>
      </c>
      <c r="AE58" s="321"/>
      <c r="AF58" s="107" t="s">
        <v>25</v>
      </c>
      <c r="AG58" s="322" t="str">
        <f t="shared" si="2"/>
        <v/>
      </c>
      <c r="AH58" s="323"/>
      <c r="AI58" s="106" t="s">
        <v>9</v>
      </c>
      <c r="AJ58" s="319" t="str">
        <f t="shared" si="3"/>
        <v/>
      </c>
      <c r="AK58" s="319"/>
      <c r="AL58" s="107" t="s">
        <v>25</v>
      </c>
      <c r="AM5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8" s="109" t="str">
        <f>IF(ROW()-27&lt;=MAX(①職員名簿!$AB$11:$AB$110),IF(INDEX(①職員名簿!N$11:N$110,MATCH(ROW()-27,①職員名簿!$AB$11:$AB$110,0))&lt;&gt;"","〇",""),"")</f>
        <v/>
      </c>
      <c r="AO58" s="110"/>
      <c r="AP58" s="100"/>
      <c r="AW58" s="101" t="str">
        <f t="shared" si="10"/>
        <v/>
      </c>
      <c r="AX58" s="102" t="str">
        <f t="shared" si="11"/>
        <v/>
      </c>
      <c r="AY58" s="103" t="str">
        <f t="shared" si="12"/>
        <v/>
      </c>
      <c r="AZ58" s="53" t="str">
        <f t="shared" si="13"/>
        <v/>
      </c>
      <c r="BA58" s="53" t="str">
        <f t="shared" si="14"/>
        <v/>
      </c>
      <c r="BB58" s="104" t="e">
        <f t="shared" si="15"/>
        <v>#N/A</v>
      </c>
      <c r="BE58" s="53" t="str">
        <f t="shared" si="16"/>
        <v/>
      </c>
    </row>
    <row r="59" spans="1:57" ht="28.5" customHeight="1">
      <c r="A59" s="93"/>
      <c r="B59" s="105">
        <v>32</v>
      </c>
      <c r="C59" s="308" t="str">
        <f>IF(ROW()-27&lt;=MAX(①職員名簿!$AB$11:$AB$110),IF(INDEX(①職員名簿!G$11:G$110,MATCH(ROW()-27,①職員名簿!AB$11:AB$110,0))&lt;&gt;"",INDEX(①職員名簿!G$11:G$110,MATCH(ROW()-27,①職員名簿!AB$11:AB$110,0)),INDEX(①職員名簿!B$11:B$110,MATCH(ROW()-27,①職員名簿!$AB$11:$AB$110,0))),"")</f>
        <v/>
      </c>
      <c r="D59" s="309"/>
      <c r="E59" s="309"/>
      <c r="F59" s="309"/>
      <c r="G59" s="309"/>
      <c r="H59" s="309"/>
      <c r="I59" s="310"/>
      <c r="J59" s="311" t="str">
        <f>IF(ROW()-27&lt;=MAX(①職員名簿!$AB$11:$AB$110),IF(INDEX(①職員名簿!H$11:H$110,MATCH(ROW()-27,①職員名簿!AB$11:AB$110,0))&lt;&gt;"",INDEX(①職員名簿!H$11:H$110,MATCH(ROW()-27,①職員名簿!AB$11:AB$110,0)),INDEX(①職員名簿!C$11:C$110,MATCH(ROW()-27,①職員名簿!$AB$11:$AB$110,0))),"")</f>
        <v/>
      </c>
      <c r="K59" s="312"/>
      <c r="L59" s="312"/>
      <c r="M59" s="312"/>
      <c r="N59" s="312"/>
      <c r="O59" s="313"/>
      <c r="P59" s="314" t="str">
        <f>IF(ROW()-27&lt;=MAX(①職員名簿!$AB$11:$AB$110),INDEX(①職員名簿!D$11:D$110,MATCH(ROW()-27,①職員名簿!$AB$11:$AB$110,0)),"")</f>
        <v/>
      </c>
      <c r="Q59" s="315"/>
      <c r="R59" s="315"/>
      <c r="S59" s="315"/>
      <c r="T59" s="316"/>
      <c r="U59" s="317" t="str">
        <f t="shared" si="0"/>
        <v/>
      </c>
      <c r="V59" s="318"/>
      <c r="W59" s="106" t="s">
        <v>9</v>
      </c>
      <c r="X59" s="319" t="str">
        <f t="shared" si="1"/>
        <v/>
      </c>
      <c r="Y59" s="319"/>
      <c r="Z59" s="107" t="s">
        <v>25</v>
      </c>
      <c r="AA59" s="320" t="str">
        <f>IF(ROW()-27&lt;=MAX(①職員名簿!$AB$11:$AB$110),INDEX(①職員名簿!E$11:E$110,MATCH(ROW()-27,①職員名簿!$AB$11:$AB$110,0)),"")</f>
        <v/>
      </c>
      <c r="AB59" s="321"/>
      <c r="AC59" s="106" t="s">
        <v>9</v>
      </c>
      <c r="AD59" s="321" t="str">
        <f>IF(ROW()-27&lt;=MAX(①職員名簿!$AB$11:$AB$110),INDEX(①職員名簿!F$11:F$110,MATCH(ROW()-27,①職員名簿!$AB$11:$AB$110,0)),"")</f>
        <v/>
      </c>
      <c r="AE59" s="321"/>
      <c r="AF59" s="107" t="s">
        <v>25</v>
      </c>
      <c r="AG59" s="322" t="str">
        <f t="shared" si="2"/>
        <v/>
      </c>
      <c r="AH59" s="323"/>
      <c r="AI59" s="106" t="s">
        <v>9</v>
      </c>
      <c r="AJ59" s="319" t="str">
        <f t="shared" si="3"/>
        <v/>
      </c>
      <c r="AK59" s="319"/>
      <c r="AL59" s="107" t="s">
        <v>25</v>
      </c>
      <c r="AM5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9" s="109" t="str">
        <f>IF(ROW()-27&lt;=MAX(①職員名簿!$AB$11:$AB$110),IF(INDEX(①職員名簿!N$11:N$110,MATCH(ROW()-27,①職員名簿!$AB$11:$AB$110,0))&lt;&gt;"","〇",""),"")</f>
        <v/>
      </c>
      <c r="AO59" s="110"/>
      <c r="AP59" s="100"/>
      <c r="AW59" s="101" t="str">
        <f t="shared" si="10"/>
        <v/>
      </c>
      <c r="AX59" s="102" t="str">
        <f t="shared" si="11"/>
        <v/>
      </c>
      <c r="AY59" s="103" t="str">
        <f t="shared" si="12"/>
        <v/>
      </c>
      <c r="AZ59" s="53" t="str">
        <f t="shared" si="13"/>
        <v/>
      </c>
      <c r="BA59" s="53" t="str">
        <f t="shared" si="14"/>
        <v/>
      </c>
      <c r="BB59" s="104" t="e">
        <f t="shared" si="15"/>
        <v>#N/A</v>
      </c>
      <c r="BE59" s="53" t="str">
        <f t="shared" si="16"/>
        <v/>
      </c>
    </row>
    <row r="60" spans="1:57" ht="28.5" customHeight="1">
      <c r="A60" s="93"/>
      <c r="B60" s="105">
        <v>33</v>
      </c>
      <c r="C60" s="308" t="str">
        <f>IF(ROW()-27&lt;=MAX(①職員名簿!$AB$11:$AB$110),IF(INDEX(①職員名簿!G$11:G$110,MATCH(ROW()-27,①職員名簿!AB$11:AB$110,0))&lt;&gt;"",INDEX(①職員名簿!G$11:G$110,MATCH(ROW()-27,①職員名簿!AB$11:AB$110,0)),INDEX(①職員名簿!B$11:B$110,MATCH(ROW()-27,①職員名簿!$AB$11:$AB$110,0))),"")</f>
        <v/>
      </c>
      <c r="D60" s="309"/>
      <c r="E60" s="309"/>
      <c r="F60" s="309"/>
      <c r="G60" s="309"/>
      <c r="H60" s="309"/>
      <c r="I60" s="310"/>
      <c r="J60" s="311" t="str">
        <f>IF(ROW()-27&lt;=MAX(①職員名簿!$AB$11:$AB$110),IF(INDEX(①職員名簿!H$11:H$110,MATCH(ROW()-27,①職員名簿!AB$11:AB$110,0))&lt;&gt;"",INDEX(①職員名簿!H$11:H$110,MATCH(ROW()-27,①職員名簿!AB$11:AB$110,0)),INDEX(①職員名簿!C$11:C$110,MATCH(ROW()-27,①職員名簿!$AB$11:$AB$110,0))),"")</f>
        <v/>
      </c>
      <c r="K60" s="312"/>
      <c r="L60" s="312"/>
      <c r="M60" s="312"/>
      <c r="N60" s="312"/>
      <c r="O60" s="313"/>
      <c r="P60" s="314" t="str">
        <f>IF(ROW()-27&lt;=MAX(①職員名簿!$AB$11:$AB$110),INDEX(①職員名簿!D$11:D$110,MATCH(ROW()-27,①職員名簿!$AB$11:$AB$110,0)),"")</f>
        <v/>
      </c>
      <c r="Q60" s="315"/>
      <c r="R60" s="315"/>
      <c r="S60" s="315"/>
      <c r="T60" s="316"/>
      <c r="U60" s="317" t="str">
        <f t="shared" si="0"/>
        <v/>
      </c>
      <c r="V60" s="318"/>
      <c r="W60" s="106" t="s">
        <v>9</v>
      </c>
      <c r="X60" s="319" t="str">
        <f t="shared" si="1"/>
        <v/>
      </c>
      <c r="Y60" s="319"/>
      <c r="Z60" s="107" t="s">
        <v>25</v>
      </c>
      <c r="AA60" s="320" t="str">
        <f>IF(ROW()-27&lt;=MAX(①職員名簿!$AB$11:$AB$110),INDEX(①職員名簿!E$11:E$110,MATCH(ROW()-27,①職員名簿!$AB$11:$AB$110,0)),"")</f>
        <v/>
      </c>
      <c r="AB60" s="321"/>
      <c r="AC60" s="106" t="s">
        <v>9</v>
      </c>
      <c r="AD60" s="321" t="str">
        <f>IF(ROW()-27&lt;=MAX(①職員名簿!$AB$11:$AB$110),INDEX(①職員名簿!F$11:F$110,MATCH(ROW()-27,①職員名簿!$AB$11:$AB$110,0)),"")</f>
        <v/>
      </c>
      <c r="AE60" s="321"/>
      <c r="AF60" s="107" t="s">
        <v>25</v>
      </c>
      <c r="AG60" s="322" t="str">
        <f t="shared" si="2"/>
        <v/>
      </c>
      <c r="AH60" s="323"/>
      <c r="AI60" s="106" t="s">
        <v>9</v>
      </c>
      <c r="AJ60" s="319" t="str">
        <f t="shared" si="3"/>
        <v/>
      </c>
      <c r="AK60" s="319"/>
      <c r="AL60" s="107" t="s">
        <v>25</v>
      </c>
      <c r="AM6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0" s="109" t="str">
        <f>IF(ROW()-27&lt;=MAX(①職員名簿!$AB$11:$AB$110),IF(INDEX(①職員名簿!N$11:N$110,MATCH(ROW()-27,①職員名簿!$AB$11:$AB$110,0))&lt;&gt;"","〇",""),"")</f>
        <v/>
      </c>
      <c r="AO60" s="110"/>
      <c r="AP60" s="100"/>
      <c r="AW60" s="101" t="str">
        <f t="shared" si="10"/>
        <v/>
      </c>
      <c r="AX60" s="102" t="str">
        <f t="shared" si="11"/>
        <v/>
      </c>
      <c r="AY60" s="103" t="str">
        <f t="shared" si="12"/>
        <v/>
      </c>
      <c r="AZ60" s="53" t="str">
        <f t="shared" si="13"/>
        <v/>
      </c>
      <c r="BA60" s="53" t="str">
        <f t="shared" si="14"/>
        <v/>
      </c>
      <c r="BB60" s="104" t="e">
        <f t="shared" si="15"/>
        <v>#N/A</v>
      </c>
      <c r="BE60" s="53" t="str">
        <f t="shared" si="16"/>
        <v/>
      </c>
    </row>
    <row r="61" spans="1:57" ht="28.5" customHeight="1">
      <c r="A61" s="93"/>
      <c r="B61" s="105">
        <v>34</v>
      </c>
      <c r="C61" s="308" t="str">
        <f>IF(ROW()-27&lt;=MAX(①職員名簿!$AB$11:$AB$110),IF(INDEX(①職員名簿!G$11:G$110,MATCH(ROW()-27,①職員名簿!AB$11:AB$110,0))&lt;&gt;"",INDEX(①職員名簿!G$11:G$110,MATCH(ROW()-27,①職員名簿!AB$11:AB$110,0)),INDEX(①職員名簿!B$11:B$110,MATCH(ROW()-27,①職員名簿!$AB$11:$AB$110,0))),"")</f>
        <v/>
      </c>
      <c r="D61" s="309"/>
      <c r="E61" s="309"/>
      <c r="F61" s="309"/>
      <c r="G61" s="309"/>
      <c r="H61" s="309"/>
      <c r="I61" s="310"/>
      <c r="J61" s="311" t="str">
        <f>IF(ROW()-27&lt;=MAX(①職員名簿!$AB$11:$AB$110),IF(INDEX(①職員名簿!H$11:H$110,MATCH(ROW()-27,①職員名簿!AB$11:AB$110,0))&lt;&gt;"",INDEX(①職員名簿!H$11:H$110,MATCH(ROW()-27,①職員名簿!AB$11:AB$110,0)),INDEX(①職員名簿!C$11:C$110,MATCH(ROW()-27,①職員名簿!$AB$11:$AB$110,0))),"")</f>
        <v/>
      </c>
      <c r="K61" s="312"/>
      <c r="L61" s="312"/>
      <c r="M61" s="312"/>
      <c r="N61" s="312"/>
      <c r="O61" s="313"/>
      <c r="P61" s="314" t="str">
        <f>IF(ROW()-27&lt;=MAX(①職員名簿!$AB$11:$AB$110),INDEX(①職員名簿!D$11:D$110,MATCH(ROW()-27,①職員名簿!$AB$11:$AB$110,0)),"")</f>
        <v/>
      </c>
      <c r="Q61" s="315"/>
      <c r="R61" s="315"/>
      <c r="S61" s="315"/>
      <c r="T61" s="316"/>
      <c r="U61" s="317" t="str">
        <f t="shared" si="0"/>
        <v/>
      </c>
      <c r="V61" s="318"/>
      <c r="W61" s="106" t="s">
        <v>9</v>
      </c>
      <c r="X61" s="319" t="str">
        <f t="shared" si="1"/>
        <v/>
      </c>
      <c r="Y61" s="319"/>
      <c r="Z61" s="107" t="s">
        <v>25</v>
      </c>
      <c r="AA61" s="320" t="str">
        <f>IF(ROW()-27&lt;=MAX(①職員名簿!$AB$11:$AB$110),INDEX(①職員名簿!E$11:E$110,MATCH(ROW()-27,①職員名簿!$AB$11:$AB$110,0)),"")</f>
        <v/>
      </c>
      <c r="AB61" s="321"/>
      <c r="AC61" s="106" t="s">
        <v>9</v>
      </c>
      <c r="AD61" s="321" t="str">
        <f>IF(ROW()-27&lt;=MAX(①職員名簿!$AB$11:$AB$110),INDEX(①職員名簿!F$11:F$110,MATCH(ROW()-27,①職員名簿!$AB$11:$AB$110,0)),"")</f>
        <v/>
      </c>
      <c r="AE61" s="321"/>
      <c r="AF61" s="107" t="s">
        <v>25</v>
      </c>
      <c r="AG61" s="322" t="str">
        <f t="shared" si="2"/>
        <v/>
      </c>
      <c r="AH61" s="323"/>
      <c r="AI61" s="106" t="s">
        <v>9</v>
      </c>
      <c r="AJ61" s="319" t="str">
        <f t="shared" si="3"/>
        <v/>
      </c>
      <c r="AK61" s="319"/>
      <c r="AL61" s="107" t="s">
        <v>25</v>
      </c>
      <c r="AM6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1" s="109" t="str">
        <f>IF(ROW()-27&lt;=MAX(①職員名簿!$AB$11:$AB$110),IF(INDEX(①職員名簿!N$11:N$110,MATCH(ROW()-27,①職員名簿!$AB$11:$AB$110,0))&lt;&gt;"","〇",""),"")</f>
        <v/>
      </c>
      <c r="AO61" s="110"/>
      <c r="AP61" s="100"/>
      <c r="AW61" s="101" t="str">
        <f t="shared" si="10"/>
        <v/>
      </c>
      <c r="AX61" s="102" t="str">
        <f t="shared" si="11"/>
        <v/>
      </c>
      <c r="AY61" s="103" t="str">
        <f t="shared" si="12"/>
        <v/>
      </c>
      <c r="AZ61" s="53" t="str">
        <f t="shared" si="13"/>
        <v/>
      </c>
      <c r="BA61" s="53" t="str">
        <f t="shared" si="14"/>
        <v/>
      </c>
      <c r="BB61" s="104" t="e">
        <f t="shared" si="15"/>
        <v>#N/A</v>
      </c>
      <c r="BE61" s="53" t="str">
        <f t="shared" si="16"/>
        <v/>
      </c>
    </row>
    <row r="62" spans="1:57" ht="28.5" customHeight="1">
      <c r="A62" s="93"/>
      <c r="B62" s="105">
        <v>35</v>
      </c>
      <c r="C62" s="308" t="str">
        <f>IF(ROW()-27&lt;=MAX(①職員名簿!$AB$11:$AB$110),IF(INDEX(①職員名簿!G$11:G$110,MATCH(ROW()-27,①職員名簿!AB$11:AB$110,0))&lt;&gt;"",INDEX(①職員名簿!G$11:G$110,MATCH(ROW()-27,①職員名簿!AB$11:AB$110,0)),INDEX(①職員名簿!B$11:B$110,MATCH(ROW()-27,①職員名簿!$AB$11:$AB$110,0))),"")</f>
        <v/>
      </c>
      <c r="D62" s="309"/>
      <c r="E62" s="309"/>
      <c r="F62" s="309"/>
      <c r="G62" s="309"/>
      <c r="H62" s="309"/>
      <c r="I62" s="310"/>
      <c r="J62" s="311" t="str">
        <f>IF(ROW()-27&lt;=MAX(①職員名簿!$AB$11:$AB$110),IF(INDEX(①職員名簿!H$11:H$110,MATCH(ROW()-27,①職員名簿!AB$11:AB$110,0))&lt;&gt;"",INDEX(①職員名簿!H$11:H$110,MATCH(ROW()-27,①職員名簿!AB$11:AB$110,0)),INDEX(①職員名簿!C$11:C$110,MATCH(ROW()-27,①職員名簿!$AB$11:$AB$110,0))),"")</f>
        <v/>
      </c>
      <c r="K62" s="312"/>
      <c r="L62" s="312"/>
      <c r="M62" s="312"/>
      <c r="N62" s="312"/>
      <c r="O62" s="313"/>
      <c r="P62" s="314" t="str">
        <f>IF(ROW()-27&lt;=MAX(①職員名簿!$AB$11:$AB$110),INDEX(①職員名簿!D$11:D$110,MATCH(ROW()-27,①職員名簿!$AB$11:$AB$110,0)),"")</f>
        <v/>
      </c>
      <c r="Q62" s="315"/>
      <c r="R62" s="315"/>
      <c r="S62" s="315"/>
      <c r="T62" s="316"/>
      <c r="U62" s="317" t="str">
        <f t="shared" si="0"/>
        <v/>
      </c>
      <c r="V62" s="318"/>
      <c r="W62" s="106" t="s">
        <v>9</v>
      </c>
      <c r="X62" s="319" t="str">
        <f t="shared" si="1"/>
        <v/>
      </c>
      <c r="Y62" s="319"/>
      <c r="Z62" s="107" t="s">
        <v>25</v>
      </c>
      <c r="AA62" s="320" t="str">
        <f>IF(ROW()-27&lt;=MAX(①職員名簿!$AB$11:$AB$110),INDEX(①職員名簿!E$11:E$110,MATCH(ROW()-27,①職員名簿!$AB$11:$AB$110,0)),"")</f>
        <v/>
      </c>
      <c r="AB62" s="321"/>
      <c r="AC62" s="106" t="s">
        <v>9</v>
      </c>
      <c r="AD62" s="321" t="str">
        <f>IF(ROW()-27&lt;=MAX(①職員名簿!$AB$11:$AB$110),INDEX(①職員名簿!F$11:F$110,MATCH(ROW()-27,①職員名簿!$AB$11:$AB$110,0)),"")</f>
        <v/>
      </c>
      <c r="AE62" s="321"/>
      <c r="AF62" s="107" t="s">
        <v>25</v>
      </c>
      <c r="AG62" s="322" t="str">
        <f t="shared" si="2"/>
        <v/>
      </c>
      <c r="AH62" s="323"/>
      <c r="AI62" s="106" t="s">
        <v>9</v>
      </c>
      <c r="AJ62" s="319" t="str">
        <f t="shared" si="3"/>
        <v/>
      </c>
      <c r="AK62" s="319"/>
      <c r="AL62" s="107" t="s">
        <v>25</v>
      </c>
      <c r="AM6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2" s="109" t="str">
        <f>IF(ROW()-27&lt;=MAX(①職員名簿!$AB$11:$AB$110),IF(INDEX(①職員名簿!N$11:N$110,MATCH(ROW()-27,①職員名簿!$AB$11:$AB$110,0))&lt;&gt;"","〇",""),"")</f>
        <v/>
      </c>
      <c r="AO62" s="110"/>
      <c r="AP62" s="100"/>
      <c r="AW62" s="101" t="str">
        <f t="shared" si="10"/>
        <v/>
      </c>
      <c r="AX62" s="102" t="str">
        <f t="shared" si="11"/>
        <v/>
      </c>
      <c r="AY62" s="103" t="str">
        <f t="shared" si="12"/>
        <v/>
      </c>
      <c r="AZ62" s="53" t="str">
        <f t="shared" si="13"/>
        <v/>
      </c>
      <c r="BA62" s="53" t="str">
        <f t="shared" si="14"/>
        <v/>
      </c>
      <c r="BB62" s="104" t="e">
        <f t="shared" si="15"/>
        <v>#N/A</v>
      </c>
      <c r="BE62" s="53" t="str">
        <f t="shared" si="16"/>
        <v/>
      </c>
    </row>
    <row r="63" spans="1:57" ht="28.5" customHeight="1">
      <c r="A63" s="93"/>
      <c r="B63" s="105">
        <v>36</v>
      </c>
      <c r="C63" s="308" t="str">
        <f>IF(ROW()-27&lt;=MAX(①職員名簿!$AB$11:$AB$110),IF(INDEX(①職員名簿!G$11:G$110,MATCH(ROW()-27,①職員名簿!AB$11:AB$110,0))&lt;&gt;"",INDEX(①職員名簿!G$11:G$110,MATCH(ROW()-27,①職員名簿!AB$11:AB$110,0)),INDEX(①職員名簿!B$11:B$110,MATCH(ROW()-27,①職員名簿!$AB$11:$AB$110,0))),"")</f>
        <v/>
      </c>
      <c r="D63" s="309"/>
      <c r="E63" s="309"/>
      <c r="F63" s="309"/>
      <c r="G63" s="309"/>
      <c r="H63" s="309"/>
      <c r="I63" s="310"/>
      <c r="J63" s="311" t="str">
        <f>IF(ROW()-27&lt;=MAX(①職員名簿!$AB$11:$AB$110),IF(INDEX(①職員名簿!H$11:H$110,MATCH(ROW()-27,①職員名簿!AB$11:AB$110,0))&lt;&gt;"",INDEX(①職員名簿!H$11:H$110,MATCH(ROW()-27,①職員名簿!AB$11:AB$110,0)),INDEX(①職員名簿!C$11:C$110,MATCH(ROW()-27,①職員名簿!$AB$11:$AB$110,0))),"")</f>
        <v/>
      </c>
      <c r="K63" s="312"/>
      <c r="L63" s="312"/>
      <c r="M63" s="312"/>
      <c r="N63" s="312"/>
      <c r="O63" s="313"/>
      <c r="P63" s="314" t="str">
        <f>IF(ROW()-27&lt;=MAX(①職員名簿!$AB$11:$AB$110),INDEX(①職員名簿!D$11:D$110,MATCH(ROW()-27,①職員名簿!$AB$11:$AB$110,0)),"")</f>
        <v/>
      </c>
      <c r="Q63" s="315"/>
      <c r="R63" s="315"/>
      <c r="S63" s="315"/>
      <c r="T63" s="316"/>
      <c r="U63" s="317" t="str">
        <f t="shared" si="0"/>
        <v/>
      </c>
      <c r="V63" s="318"/>
      <c r="W63" s="106" t="s">
        <v>9</v>
      </c>
      <c r="X63" s="319" t="str">
        <f t="shared" si="1"/>
        <v/>
      </c>
      <c r="Y63" s="319"/>
      <c r="Z63" s="107" t="s">
        <v>25</v>
      </c>
      <c r="AA63" s="320" t="str">
        <f>IF(ROW()-27&lt;=MAX(①職員名簿!$AB$11:$AB$110),INDEX(①職員名簿!E$11:E$110,MATCH(ROW()-27,①職員名簿!$AB$11:$AB$110,0)),"")</f>
        <v/>
      </c>
      <c r="AB63" s="321"/>
      <c r="AC63" s="106" t="s">
        <v>9</v>
      </c>
      <c r="AD63" s="321" t="str">
        <f>IF(ROW()-27&lt;=MAX(①職員名簿!$AB$11:$AB$110),INDEX(①職員名簿!F$11:F$110,MATCH(ROW()-27,①職員名簿!$AB$11:$AB$110,0)),"")</f>
        <v/>
      </c>
      <c r="AE63" s="321"/>
      <c r="AF63" s="107" t="s">
        <v>25</v>
      </c>
      <c r="AG63" s="322" t="str">
        <f t="shared" si="2"/>
        <v/>
      </c>
      <c r="AH63" s="323"/>
      <c r="AI63" s="106" t="s">
        <v>9</v>
      </c>
      <c r="AJ63" s="319" t="str">
        <f t="shared" si="3"/>
        <v/>
      </c>
      <c r="AK63" s="319"/>
      <c r="AL63" s="107" t="s">
        <v>25</v>
      </c>
      <c r="AM6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3" s="109" t="str">
        <f>IF(ROW()-27&lt;=MAX(①職員名簿!$AB$11:$AB$110),IF(INDEX(①職員名簿!N$11:N$110,MATCH(ROW()-27,①職員名簿!$AB$11:$AB$110,0))&lt;&gt;"","〇",""),"")</f>
        <v/>
      </c>
      <c r="AO63" s="110"/>
      <c r="AP63" s="100"/>
      <c r="AW63" s="101" t="str">
        <f t="shared" si="10"/>
        <v/>
      </c>
      <c r="AX63" s="102" t="str">
        <f t="shared" si="11"/>
        <v/>
      </c>
      <c r="AY63" s="103" t="str">
        <f t="shared" si="12"/>
        <v/>
      </c>
      <c r="AZ63" s="53" t="str">
        <f t="shared" si="13"/>
        <v/>
      </c>
      <c r="BA63" s="53" t="str">
        <f t="shared" si="14"/>
        <v/>
      </c>
      <c r="BB63" s="104" t="e">
        <f t="shared" si="15"/>
        <v>#N/A</v>
      </c>
      <c r="BE63" s="53" t="str">
        <f t="shared" si="16"/>
        <v/>
      </c>
    </row>
    <row r="64" spans="1:57" ht="28.5" customHeight="1">
      <c r="A64" s="93"/>
      <c r="B64" s="105">
        <v>37</v>
      </c>
      <c r="C64" s="308" t="str">
        <f>IF(ROW()-27&lt;=MAX(①職員名簿!$AB$11:$AB$110),IF(INDEX(①職員名簿!G$11:G$110,MATCH(ROW()-27,①職員名簿!AB$11:AB$110,0))&lt;&gt;"",INDEX(①職員名簿!G$11:G$110,MATCH(ROW()-27,①職員名簿!AB$11:AB$110,0)),INDEX(①職員名簿!B$11:B$110,MATCH(ROW()-27,①職員名簿!$AB$11:$AB$110,0))),"")</f>
        <v/>
      </c>
      <c r="D64" s="309"/>
      <c r="E64" s="309"/>
      <c r="F64" s="309"/>
      <c r="G64" s="309"/>
      <c r="H64" s="309"/>
      <c r="I64" s="310"/>
      <c r="J64" s="311" t="str">
        <f>IF(ROW()-27&lt;=MAX(①職員名簿!$AB$11:$AB$110),IF(INDEX(①職員名簿!H$11:H$110,MATCH(ROW()-27,①職員名簿!AB$11:AB$110,0))&lt;&gt;"",INDEX(①職員名簿!H$11:H$110,MATCH(ROW()-27,①職員名簿!AB$11:AB$110,0)),INDEX(①職員名簿!C$11:C$110,MATCH(ROW()-27,①職員名簿!$AB$11:$AB$110,0))),"")</f>
        <v/>
      </c>
      <c r="K64" s="312"/>
      <c r="L64" s="312"/>
      <c r="M64" s="312"/>
      <c r="N64" s="312"/>
      <c r="O64" s="313"/>
      <c r="P64" s="314" t="str">
        <f>IF(ROW()-27&lt;=MAX(①職員名簿!$AB$11:$AB$110),INDEX(①職員名簿!D$11:D$110,MATCH(ROW()-27,①職員名簿!$AB$11:$AB$110,0)),"")</f>
        <v/>
      </c>
      <c r="Q64" s="315"/>
      <c r="R64" s="315"/>
      <c r="S64" s="315"/>
      <c r="T64" s="316"/>
      <c r="U64" s="317" t="str">
        <f t="shared" si="0"/>
        <v/>
      </c>
      <c r="V64" s="318"/>
      <c r="W64" s="106" t="s">
        <v>9</v>
      </c>
      <c r="X64" s="319" t="str">
        <f t="shared" si="1"/>
        <v/>
      </c>
      <c r="Y64" s="319"/>
      <c r="Z64" s="107" t="s">
        <v>25</v>
      </c>
      <c r="AA64" s="320" t="str">
        <f>IF(ROW()-27&lt;=MAX(①職員名簿!$AB$11:$AB$110),INDEX(①職員名簿!E$11:E$110,MATCH(ROW()-27,①職員名簿!$AB$11:$AB$110,0)),"")</f>
        <v/>
      </c>
      <c r="AB64" s="321"/>
      <c r="AC64" s="106" t="s">
        <v>9</v>
      </c>
      <c r="AD64" s="321" t="str">
        <f>IF(ROW()-27&lt;=MAX(①職員名簿!$AB$11:$AB$110),INDEX(①職員名簿!F$11:F$110,MATCH(ROW()-27,①職員名簿!$AB$11:$AB$110,0)),"")</f>
        <v/>
      </c>
      <c r="AE64" s="321"/>
      <c r="AF64" s="107" t="s">
        <v>25</v>
      </c>
      <c r="AG64" s="322" t="str">
        <f t="shared" si="2"/>
        <v/>
      </c>
      <c r="AH64" s="323"/>
      <c r="AI64" s="106" t="s">
        <v>9</v>
      </c>
      <c r="AJ64" s="319" t="str">
        <f t="shared" si="3"/>
        <v/>
      </c>
      <c r="AK64" s="319"/>
      <c r="AL64" s="107" t="s">
        <v>25</v>
      </c>
      <c r="AM6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4" s="109" t="str">
        <f>IF(ROW()-27&lt;=MAX(①職員名簿!$AB$11:$AB$110),IF(INDEX(①職員名簿!N$11:N$110,MATCH(ROW()-27,①職員名簿!$AB$11:$AB$110,0))&lt;&gt;"","〇",""),"")</f>
        <v/>
      </c>
      <c r="AO64" s="110"/>
      <c r="AP64" s="100"/>
      <c r="AW64" s="101" t="str">
        <f t="shared" si="10"/>
        <v/>
      </c>
      <c r="AX64" s="102" t="str">
        <f t="shared" si="11"/>
        <v/>
      </c>
      <c r="AY64" s="103" t="str">
        <f t="shared" si="12"/>
        <v/>
      </c>
      <c r="AZ64" s="53" t="str">
        <f t="shared" si="13"/>
        <v/>
      </c>
      <c r="BA64" s="53" t="str">
        <f t="shared" si="14"/>
        <v/>
      </c>
      <c r="BB64" s="104" t="e">
        <f t="shared" si="15"/>
        <v>#N/A</v>
      </c>
      <c r="BE64" s="53" t="str">
        <f t="shared" si="16"/>
        <v/>
      </c>
    </row>
    <row r="65" spans="1:57" ht="28.5" customHeight="1">
      <c r="A65" s="93"/>
      <c r="B65" s="105">
        <v>38</v>
      </c>
      <c r="C65" s="308" t="str">
        <f>IF(ROW()-27&lt;=MAX(①職員名簿!$AB$11:$AB$110),IF(INDEX(①職員名簿!G$11:G$110,MATCH(ROW()-27,①職員名簿!AB$11:AB$110,0))&lt;&gt;"",INDEX(①職員名簿!G$11:G$110,MATCH(ROW()-27,①職員名簿!AB$11:AB$110,0)),INDEX(①職員名簿!B$11:B$110,MATCH(ROW()-27,①職員名簿!$AB$11:$AB$110,0))),"")</f>
        <v/>
      </c>
      <c r="D65" s="309"/>
      <c r="E65" s="309"/>
      <c r="F65" s="309"/>
      <c r="G65" s="309"/>
      <c r="H65" s="309"/>
      <c r="I65" s="310"/>
      <c r="J65" s="311" t="str">
        <f>IF(ROW()-27&lt;=MAX(①職員名簿!$AB$11:$AB$110),IF(INDEX(①職員名簿!H$11:H$110,MATCH(ROW()-27,①職員名簿!AB$11:AB$110,0))&lt;&gt;"",INDEX(①職員名簿!H$11:H$110,MATCH(ROW()-27,①職員名簿!AB$11:AB$110,0)),INDEX(①職員名簿!C$11:C$110,MATCH(ROW()-27,①職員名簿!$AB$11:$AB$110,0))),"")</f>
        <v/>
      </c>
      <c r="K65" s="312"/>
      <c r="L65" s="312"/>
      <c r="M65" s="312"/>
      <c r="N65" s="312"/>
      <c r="O65" s="313"/>
      <c r="P65" s="314" t="str">
        <f>IF(ROW()-27&lt;=MAX(①職員名簿!$AB$11:$AB$110),INDEX(①職員名簿!D$11:D$110,MATCH(ROW()-27,①職員名簿!$AB$11:$AB$110,0)),"")</f>
        <v/>
      </c>
      <c r="Q65" s="315"/>
      <c r="R65" s="315"/>
      <c r="S65" s="315"/>
      <c r="T65" s="316"/>
      <c r="U65" s="317" t="str">
        <f t="shared" si="0"/>
        <v/>
      </c>
      <c r="V65" s="318"/>
      <c r="W65" s="106" t="s">
        <v>9</v>
      </c>
      <c r="X65" s="319" t="str">
        <f t="shared" si="1"/>
        <v/>
      </c>
      <c r="Y65" s="319"/>
      <c r="Z65" s="107" t="s">
        <v>25</v>
      </c>
      <c r="AA65" s="320" t="str">
        <f>IF(ROW()-27&lt;=MAX(①職員名簿!$AB$11:$AB$110),INDEX(①職員名簿!E$11:E$110,MATCH(ROW()-27,①職員名簿!$AB$11:$AB$110,0)),"")</f>
        <v/>
      </c>
      <c r="AB65" s="321"/>
      <c r="AC65" s="106" t="s">
        <v>9</v>
      </c>
      <c r="AD65" s="321" t="str">
        <f>IF(ROW()-27&lt;=MAX(①職員名簿!$AB$11:$AB$110),INDEX(①職員名簿!F$11:F$110,MATCH(ROW()-27,①職員名簿!$AB$11:$AB$110,0)),"")</f>
        <v/>
      </c>
      <c r="AE65" s="321"/>
      <c r="AF65" s="107" t="s">
        <v>25</v>
      </c>
      <c r="AG65" s="322" t="str">
        <f t="shared" si="2"/>
        <v/>
      </c>
      <c r="AH65" s="323"/>
      <c r="AI65" s="106" t="s">
        <v>9</v>
      </c>
      <c r="AJ65" s="319" t="str">
        <f t="shared" si="3"/>
        <v/>
      </c>
      <c r="AK65" s="319"/>
      <c r="AL65" s="107" t="s">
        <v>25</v>
      </c>
      <c r="AM6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5" s="109" t="str">
        <f>IF(ROW()-27&lt;=MAX(①職員名簿!$AB$11:$AB$110),IF(INDEX(①職員名簿!N$11:N$110,MATCH(ROW()-27,①職員名簿!$AB$11:$AB$110,0))&lt;&gt;"","〇",""),"")</f>
        <v/>
      </c>
      <c r="AO65" s="110"/>
      <c r="AP65" s="100"/>
      <c r="AW65" s="101" t="str">
        <f t="shared" si="10"/>
        <v/>
      </c>
      <c r="AX65" s="102" t="str">
        <f t="shared" si="11"/>
        <v/>
      </c>
      <c r="AY65" s="103" t="str">
        <f t="shared" si="12"/>
        <v/>
      </c>
      <c r="AZ65" s="53" t="str">
        <f t="shared" si="13"/>
        <v/>
      </c>
      <c r="BA65" s="53" t="str">
        <f t="shared" si="14"/>
        <v/>
      </c>
      <c r="BB65" s="104" t="e">
        <f t="shared" si="15"/>
        <v>#N/A</v>
      </c>
      <c r="BE65" s="53" t="str">
        <f t="shared" si="16"/>
        <v/>
      </c>
    </row>
    <row r="66" spans="1:57" ht="28.5" customHeight="1">
      <c r="A66" s="93"/>
      <c r="B66" s="105">
        <v>39</v>
      </c>
      <c r="C66" s="308" t="str">
        <f>IF(ROW()-27&lt;=MAX(①職員名簿!$AB$11:$AB$110),IF(INDEX(①職員名簿!G$11:G$110,MATCH(ROW()-27,①職員名簿!AB$11:AB$110,0))&lt;&gt;"",INDEX(①職員名簿!G$11:G$110,MATCH(ROW()-27,①職員名簿!AB$11:AB$110,0)),INDEX(①職員名簿!B$11:B$110,MATCH(ROW()-27,①職員名簿!$AB$11:$AB$110,0))),"")</f>
        <v/>
      </c>
      <c r="D66" s="309"/>
      <c r="E66" s="309"/>
      <c r="F66" s="309"/>
      <c r="G66" s="309"/>
      <c r="H66" s="309"/>
      <c r="I66" s="310"/>
      <c r="J66" s="311" t="str">
        <f>IF(ROW()-27&lt;=MAX(①職員名簿!$AB$11:$AB$110),IF(INDEX(①職員名簿!H$11:H$110,MATCH(ROW()-27,①職員名簿!AB$11:AB$110,0))&lt;&gt;"",INDEX(①職員名簿!H$11:H$110,MATCH(ROW()-27,①職員名簿!AB$11:AB$110,0)),INDEX(①職員名簿!C$11:C$110,MATCH(ROW()-27,①職員名簿!$AB$11:$AB$110,0))),"")</f>
        <v/>
      </c>
      <c r="K66" s="312"/>
      <c r="L66" s="312"/>
      <c r="M66" s="312"/>
      <c r="N66" s="312"/>
      <c r="O66" s="313"/>
      <c r="P66" s="314" t="str">
        <f>IF(ROW()-27&lt;=MAX(①職員名簿!$AB$11:$AB$110),INDEX(①職員名簿!D$11:D$110,MATCH(ROW()-27,①職員名簿!$AB$11:$AB$110,0)),"")</f>
        <v/>
      </c>
      <c r="Q66" s="315"/>
      <c r="R66" s="315"/>
      <c r="S66" s="315"/>
      <c r="T66" s="316"/>
      <c r="U66" s="317" t="str">
        <f t="shared" si="0"/>
        <v/>
      </c>
      <c r="V66" s="318"/>
      <c r="W66" s="106" t="s">
        <v>9</v>
      </c>
      <c r="X66" s="319" t="str">
        <f t="shared" si="1"/>
        <v/>
      </c>
      <c r="Y66" s="319"/>
      <c r="Z66" s="107" t="s">
        <v>25</v>
      </c>
      <c r="AA66" s="320" t="str">
        <f>IF(ROW()-27&lt;=MAX(①職員名簿!$AB$11:$AB$110),INDEX(①職員名簿!E$11:E$110,MATCH(ROW()-27,①職員名簿!$AB$11:$AB$110,0)),"")</f>
        <v/>
      </c>
      <c r="AB66" s="321"/>
      <c r="AC66" s="106" t="s">
        <v>9</v>
      </c>
      <c r="AD66" s="321" t="str">
        <f>IF(ROW()-27&lt;=MAX(①職員名簿!$AB$11:$AB$110),INDEX(①職員名簿!F$11:F$110,MATCH(ROW()-27,①職員名簿!$AB$11:$AB$110,0)),"")</f>
        <v/>
      </c>
      <c r="AE66" s="321"/>
      <c r="AF66" s="107" t="s">
        <v>25</v>
      </c>
      <c r="AG66" s="322" t="str">
        <f t="shared" si="2"/>
        <v/>
      </c>
      <c r="AH66" s="323"/>
      <c r="AI66" s="106" t="s">
        <v>9</v>
      </c>
      <c r="AJ66" s="319" t="str">
        <f t="shared" si="3"/>
        <v/>
      </c>
      <c r="AK66" s="319"/>
      <c r="AL66" s="107" t="s">
        <v>25</v>
      </c>
      <c r="AM6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6" s="109" t="str">
        <f>IF(ROW()-27&lt;=MAX(①職員名簿!$AB$11:$AB$110),IF(INDEX(①職員名簿!N$11:N$110,MATCH(ROW()-27,①職員名簿!$AB$11:$AB$110,0))&lt;&gt;"","〇",""),"")</f>
        <v/>
      </c>
      <c r="AO66" s="110"/>
      <c r="AP66" s="100"/>
      <c r="AW66" s="101" t="str">
        <f t="shared" si="10"/>
        <v/>
      </c>
      <c r="AX66" s="102" t="str">
        <f t="shared" si="11"/>
        <v/>
      </c>
      <c r="AY66" s="103" t="str">
        <f t="shared" si="12"/>
        <v/>
      </c>
      <c r="AZ66" s="53" t="str">
        <f t="shared" si="13"/>
        <v/>
      </c>
      <c r="BA66" s="53" t="str">
        <f t="shared" si="14"/>
        <v/>
      </c>
      <c r="BB66" s="104" t="e">
        <f t="shared" si="15"/>
        <v>#N/A</v>
      </c>
      <c r="BE66" s="53" t="str">
        <f t="shared" si="16"/>
        <v/>
      </c>
    </row>
    <row r="67" spans="1:57" ht="28.5" customHeight="1">
      <c r="A67" s="93"/>
      <c r="B67" s="105">
        <v>40</v>
      </c>
      <c r="C67" s="308" t="str">
        <f>IF(ROW()-27&lt;=MAX(①職員名簿!$AB$11:$AB$110),IF(INDEX(①職員名簿!G$11:G$110,MATCH(ROW()-27,①職員名簿!AB$11:AB$110,0))&lt;&gt;"",INDEX(①職員名簿!G$11:G$110,MATCH(ROW()-27,①職員名簿!AB$11:AB$110,0)),INDEX(①職員名簿!B$11:B$110,MATCH(ROW()-27,①職員名簿!$AB$11:$AB$110,0))),"")</f>
        <v/>
      </c>
      <c r="D67" s="309"/>
      <c r="E67" s="309"/>
      <c r="F67" s="309"/>
      <c r="G67" s="309"/>
      <c r="H67" s="309"/>
      <c r="I67" s="310"/>
      <c r="J67" s="311" t="str">
        <f>IF(ROW()-27&lt;=MAX(①職員名簿!$AB$11:$AB$110),IF(INDEX(①職員名簿!H$11:H$110,MATCH(ROW()-27,①職員名簿!AB$11:AB$110,0))&lt;&gt;"",INDEX(①職員名簿!H$11:H$110,MATCH(ROW()-27,①職員名簿!AB$11:AB$110,0)),INDEX(①職員名簿!C$11:C$110,MATCH(ROW()-27,①職員名簿!$AB$11:$AB$110,0))),"")</f>
        <v/>
      </c>
      <c r="K67" s="312"/>
      <c r="L67" s="312"/>
      <c r="M67" s="312"/>
      <c r="N67" s="312"/>
      <c r="O67" s="313"/>
      <c r="P67" s="314" t="str">
        <f>IF(ROW()-27&lt;=MAX(①職員名簿!$AB$11:$AB$110),INDEX(①職員名簿!D$11:D$110,MATCH(ROW()-27,①職員名簿!$AB$11:$AB$110,0)),"")</f>
        <v/>
      </c>
      <c r="Q67" s="315"/>
      <c r="R67" s="315"/>
      <c r="S67" s="315"/>
      <c r="T67" s="316"/>
      <c r="U67" s="317" t="str">
        <f t="shared" si="0"/>
        <v/>
      </c>
      <c r="V67" s="318"/>
      <c r="W67" s="106" t="s">
        <v>9</v>
      </c>
      <c r="X67" s="319" t="str">
        <f t="shared" si="1"/>
        <v/>
      </c>
      <c r="Y67" s="319"/>
      <c r="Z67" s="107" t="s">
        <v>25</v>
      </c>
      <c r="AA67" s="320" t="str">
        <f>IF(ROW()-27&lt;=MAX(①職員名簿!$AB$11:$AB$110),INDEX(①職員名簿!E$11:E$110,MATCH(ROW()-27,①職員名簿!$AB$11:$AB$110,0)),"")</f>
        <v/>
      </c>
      <c r="AB67" s="321"/>
      <c r="AC67" s="106" t="s">
        <v>9</v>
      </c>
      <c r="AD67" s="321" t="str">
        <f>IF(ROW()-27&lt;=MAX(①職員名簿!$AB$11:$AB$110),INDEX(①職員名簿!F$11:F$110,MATCH(ROW()-27,①職員名簿!$AB$11:$AB$110,0)),"")</f>
        <v/>
      </c>
      <c r="AE67" s="321"/>
      <c r="AF67" s="107" t="s">
        <v>25</v>
      </c>
      <c r="AG67" s="322" t="str">
        <f t="shared" si="2"/>
        <v/>
      </c>
      <c r="AH67" s="323"/>
      <c r="AI67" s="106" t="s">
        <v>9</v>
      </c>
      <c r="AJ67" s="319" t="str">
        <f t="shared" si="3"/>
        <v/>
      </c>
      <c r="AK67" s="319"/>
      <c r="AL67" s="107" t="s">
        <v>25</v>
      </c>
      <c r="AM6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7" s="109" t="str">
        <f>IF(ROW()-27&lt;=MAX(①職員名簿!$AB$11:$AB$110),IF(INDEX(①職員名簿!N$11:N$110,MATCH(ROW()-27,①職員名簿!$AB$11:$AB$110,0))&lt;&gt;"","〇",""),"")</f>
        <v/>
      </c>
      <c r="AO67" s="110"/>
      <c r="AP67" s="100"/>
      <c r="AW67" s="101" t="str">
        <f t="shared" si="10"/>
        <v/>
      </c>
      <c r="AX67" s="102" t="str">
        <f t="shared" si="11"/>
        <v/>
      </c>
      <c r="AY67" s="103" t="str">
        <f t="shared" si="12"/>
        <v/>
      </c>
      <c r="AZ67" s="53" t="str">
        <f t="shared" si="13"/>
        <v/>
      </c>
      <c r="BA67" s="53" t="str">
        <f t="shared" si="14"/>
        <v/>
      </c>
      <c r="BB67" s="104" t="e">
        <f t="shared" si="15"/>
        <v>#N/A</v>
      </c>
      <c r="BE67" s="53" t="str">
        <f t="shared" si="16"/>
        <v/>
      </c>
    </row>
    <row r="68" spans="1:57" ht="28.5" customHeight="1">
      <c r="A68" s="93"/>
      <c r="B68" s="105">
        <v>41</v>
      </c>
      <c r="C68" s="308" t="str">
        <f>IF(ROW()-27&lt;=MAX(①職員名簿!$AB$11:$AB$110),IF(INDEX(①職員名簿!G$11:G$110,MATCH(ROW()-27,①職員名簿!AB$11:AB$110,0))&lt;&gt;"",INDEX(①職員名簿!G$11:G$110,MATCH(ROW()-27,①職員名簿!AB$11:AB$110,0)),INDEX(①職員名簿!B$11:B$110,MATCH(ROW()-27,①職員名簿!$AB$11:$AB$110,0))),"")</f>
        <v/>
      </c>
      <c r="D68" s="309"/>
      <c r="E68" s="309"/>
      <c r="F68" s="309"/>
      <c r="G68" s="309"/>
      <c r="H68" s="309"/>
      <c r="I68" s="310"/>
      <c r="J68" s="311" t="str">
        <f>IF(ROW()-27&lt;=MAX(①職員名簿!$AB$11:$AB$110),IF(INDEX(①職員名簿!H$11:H$110,MATCH(ROW()-27,①職員名簿!AB$11:AB$110,0))&lt;&gt;"",INDEX(①職員名簿!H$11:H$110,MATCH(ROW()-27,①職員名簿!AB$11:AB$110,0)),INDEX(①職員名簿!C$11:C$110,MATCH(ROW()-27,①職員名簿!$AB$11:$AB$110,0))),"")</f>
        <v/>
      </c>
      <c r="K68" s="312"/>
      <c r="L68" s="312"/>
      <c r="M68" s="312"/>
      <c r="N68" s="312"/>
      <c r="O68" s="313"/>
      <c r="P68" s="314" t="str">
        <f>IF(ROW()-27&lt;=MAX(①職員名簿!$AB$11:$AB$110),INDEX(①職員名簿!D$11:D$110,MATCH(ROW()-27,①職員名簿!$AB$11:$AB$110,0)),"")</f>
        <v/>
      </c>
      <c r="Q68" s="315"/>
      <c r="R68" s="315"/>
      <c r="S68" s="315"/>
      <c r="T68" s="316"/>
      <c r="U68" s="317" t="str">
        <f t="shared" si="0"/>
        <v/>
      </c>
      <c r="V68" s="318"/>
      <c r="W68" s="106" t="s">
        <v>9</v>
      </c>
      <c r="X68" s="319" t="str">
        <f t="shared" si="1"/>
        <v/>
      </c>
      <c r="Y68" s="319"/>
      <c r="Z68" s="107" t="s">
        <v>25</v>
      </c>
      <c r="AA68" s="320" t="str">
        <f>IF(ROW()-27&lt;=MAX(①職員名簿!$AB$11:$AB$110),INDEX(①職員名簿!E$11:E$110,MATCH(ROW()-27,①職員名簿!$AB$11:$AB$110,0)),"")</f>
        <v/>
      </c>
      <c r="AB68" s="321"/>
      <c r="AC68" s="106" t="s">
        <v>9</v>
      </c>
      <c r="AD68" s="321" t="str">
        <f>IF(ROW()-27&lt;=MAX(①職員名簿!$AB$11:$AB$110),INDEX(①職員名簿!F$11:F$110,MATCH(ROW()-27,①職員名簿!$AB$11:$AB$110,0)),"")</f>
        <v/>
      </c>
      <c r="AE68" s="321"/>
      <c r="AF68" s="107" t="s">
        <v>25</v>
      </c>
      <c r="AG68" s="322" t="str">
        <f t="shared" si="2"/>
        <v/>
      </c>
      <c r="AH68" s="323"/>
      <c r="AI68" s="106" t="s">
        <v>9</v>
      </c>
      <c r="AJ68" s="319" t="str">
        <f t="shared" si="3"/>
        <v/>
      </c>
      <c r="AK68" s="319"/>
      <c r="AL68" s="107" t="s">
        <v>25</v>
      </c>
      <c r="AM6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8" s="109" t="str">
        <f>IF(ROW()-27&lt;=MAX(①職員名簿!$AB$11:$AB$110),IF(INDEX(①職員名簿!N$11:N$110,MATCH(ROW()-27,①職員名簿!$AB$11:$AB$110,0))&lt;&gt;"","〇",""),"")</f>
        <v/>
      </c>
      <c r="AO68" s="110"/>
      <c r="AP68" s="100"/>
      <c r="AW68" s="101" t="str">
        <f t="shared" si="10"/>
        <v/>
      </c>
      <c r="AX68" s="102" t="str">
        <f t="shared" si="11"/>
        <v/>
      </c>
      <c r="AY68" s="103" t="str">
        <f t="shared" si="12"/>
        <v/>
      </c>
      <c r="AZ68" s="53" t="str">
        <f t="shared" si="13"/>
        <v/>
      </c>
      <c r="BA68" s="53" t="str">
        <f t="shared" si="14"/>
        <v/>
      </c>
      <c r="BB68" s="104" t="e">
        <f t="shared" si="15"/>
        <v>#N/A</v>
      </c>
      <c r="BE68" s="53" t="str">
        <f t="shared" si="16"/>
        <v/>
      </c>
    </row>
    <row r="69" spans="1:57" ht="28.5" customHeight="1">
      <c r="A69" s="93"/>
      <c r="B69" s="105">
        <v>42</v>
      </c>
      <c r="C69" s="308" t="str">
        <f>IF(ROW()-27&lt;=MAX(①職員名簿!$AB$11:$AB$110),IF(INDEX(①職員名簿!G$11:G$110,MATCH(ROW()-27,①職員名簿!AB$11:AB$110,0))&lt;&gt;"",INDEX(①職員名簿!G$11:G$110,MATCH(ROW()-27,①職員名簿!AB$11:AB$110,0)),INDEX(①職員名簿!B$11:B$110,MATCH(ROW()-27,①職員名簿!$AB$11:$AB$110,0))),"")</f>
        <v/>
      </c>
      <c r="D69" s="309"/>
      <c r="E69" s="309"/>
      <c r="F69" s="309"/>
      <c r="G69" s="309"/>
      <c r="H69" s="309"/>
      <c r="I69" s="310"/>
      <c r="J69" s="311" t="str">
        <f>IF(ROW()-27&lt;=MAX(①職員名簿!$AB$11:$AB$110),IF(INDEX(①職員名簿!H$11:H$110,MATCH(ROW()-27,①職員名簿!AB$11:AB$110,0))&lt;&gt;"",INDEX(①職員名簿!H$11:H$110,MATCH(ROW()-27,①職員名簿!AB$11:AB$110,0)),INDEX(①職員名簿!C$11:C$110,MATCH(ROW()-27,①職員名簿!$AB$11:$AB$110,0))),"")</f>
        <v/>
      </c>
      <c r="K69" s="312"/>
      <c r="L69" s="312"/>
      <c r="M69" s="312"/>
      <c r="N69" s="312"/>
      <c r="O69" s="313"/>
      <c r="P69" s="314" t="str">
        <f>IF(ROW()-27&lt;=MAX(①職員名簿!$AB$11:$AB$110),INDEX(①職員名簿!D$11:D$110,MATCH(ROW()-27,①職員名簿!$AB$11:$AB$110,0)),"")</f>
        <v/>
      </c>
      <c r="Q69" s="315"/>
      <c r="R69" s="315"/>
      <c r="S69" s="315"/>
      <c r="T69" s="316"/>
      <c r="U69" s="317" t="str">
        <f t="shared" si="0"/>
        <v/>
      </c>
      <c r="V69" s="318"/>
      <c r="W69" s="106" t="s">
        <v>9</v>
      </c>
      <c r="X69" s="319" t="str">
        <f t="shared" si="1"/>
        <v/>
      </c>
      <c r="Y69" s="319"/>
      <c r="Z69" s="107" t="s">
        <v>25</v>
      </c>
      <c r="AA69" s="320" t="str">
        <f>IF(ROW()-27&lt;=MAX(①職員名簿!$AB$11:$AB$110),INDEX(①職員名簿!E$11:E$110,MATCH(ROW()-27,①職員名簿!$AB$11:$AB$110,0)),"")</f>
        <v/>
      </c>
      <c r="AB69" s="321"/>
      <c r="AC69" s="106" t="s">
        <v>9</v>
      </c>
      <c r="AD69" s="321" t="str">
        <f>IF(ROW()-27&lt;=MAX(①職員名簿!$AB$11:$AB$110),INDEX(①職員名簿!F$11:F$110,MATCH(ROW()-27,①職員名簿!$AB$11:$AB$110,0)),"")</f>
        <v/>
      </c>
      <c r="AE69" s="321"/>
      <c r="AF69" s="107" t="s">
        <v>25</v>
      </c>
      <c r="AG69" s="322" t="str">
        <f t="shared" si="2"/>
        <v/>
      </c>
      <c r="AH69" s="323"/>
      <c r="AI69" s="106" t="s">
        <v>9</v>
      </c>
      <c r="AJ69" s="319" t="str">
        <f t="shared" si="3"/>
        <v/>
      </c>
      <c r="AK69" s="319"/>
      <c r="AL69" s="107" t="s">
        <v>25</v>
      </c>
      <c r="AM6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9" s="109" t="str">
        <f>IF(ROW()-27&lt;=MAX(①職員名簿!$AB$11:$AB$110),IF(INDEX(①職員名簿!N$11:N$110,MATCH(ROW()-27,①職員名簿!$AB$11:$AB$110,0))&lt;&gt;"","〇",""),"")</f>
        <v/>
      </c>
      <c r="AO69" s="110"/>
      <c r="AP69" s="100"/>
      <c r="AW69" s="101" t="str">
        <f t="shared" si="10"/>
        <v/>
      </c>
      <c r="AX69" s="102" t="str">
        <f t="shared" si="11"/>
        <v/>
      </c>
      <c r="AY69" s="103" t="str">
        <f t="shared" si="12"/>
        <v/>
      </c>
      <c r="AZ69" s="53" t="str">
        <f t="shared" si="13"/>
        <v/>
      </c>
      <c r="BA69" s="53" t="str">
        <f t="shared" si="14"/>
        <v/>
      </c>
      <c r="BB69" s="104" t="e">
        <f t="shared" si="15"/>
        <v>#N/A</v>
      </c>
      <c r="BE69" s="53" t="str">
        <f t="shared" si="16"/>
        <v/>
      </c>
    </row>
    <row r="70" spans="1:57" ht="28.5" customHeight="1">
      <c r="A70" s="93"/>
      <c r="B70" s="105">
        <v>43</v>
      </c>
      <c r="C70" s="308" t="str">
        <f>IF(ROW()-27&lt;=MAX(①職員名簿!$AB$11:$AB$110),IF(INDEX(①職員名簿!G$11:G$110,MATCH(ROW()-27,①職員名簿!AB$11:AB$110,0))&lt;&gt;"",INDEX(①職員名簿!G$11:G$110,MATCH(ROW()-27,①職員名簿!AB$11:AB$110,0)),INDEX(①職員名簿!B$11:B$110,MATCH(ROW()-27,①職員名簿!$AB$11:$AB$110,0))),"")</f>
        <v/>
      </c>
      <c r="D70" s="309"/>
      <c r="E70" s="309"/>
      <c r="F70" s="309"/>
      <c r="G70" s="309"/>
      <c r="H70" s="309"/>
      <c r="I70" s="310"/>
      <c r="J70" s="311" t="str">
        <f>IF(ROW()-27&lt;=MAX(①職員名簿!$AB$11:$AB$110),IF(INDEX(①職員名簿!H$11:H$110,MATCH(ROW()-27,①職員名簿!AB$11:AB$110,0))&lt;&gt;"",INDEX(①職員名簿!H$11:H$110,MATCH(ROW()-27,①職員名簿!AB$11:AB$110,0)),INDEX(①職員名簿!C$11:C$110,MATCH(ROW()-27,①職員名簿!$AB$11:$AB$110,0))),"")</f>
        <v/>
      </c>
      <c r="K70" s="312"/>
      <c r="L70" s="312"/>
      <c r="M70" s="312"/>
      <c r="N70" s="312"/>
      <c r="O70" s="313"/>
      <c r="P70" s="314" t="str">
        <f>IF(ROW()-27&lt;=MAX(①職員名簿!$AB$11:$AB$110),INDEX(①職員名簿!D$11:D$110,MATCH(ROW()-27,①職員名簿!$AB$11:$AB$110,0)),"")</f>
        <v/>
      </c>
      <c r="Q70" s="315"/>
      <c r="R70" s="315"/>
      <c r="S70" s="315"/>
      <c r="T70" s="316"/>
      <c r="U70" s="317" t="str">
        <f t="shared" si="0"/>
        <v/>
      </c>
      <c r="V70" s="318"/>
      <c r="W70" s="106" t="s">
        <v>9</v>
      </c>
      <c r="X70" s="319" t="str">
        <f t="shared" si="1"/>
        <v/>
      </c>
      <c r="Y70" s="319"/>
      <c r="Z70" s="107" t="s">
        <v>25</v>
      </c>
      <c r="AA70" s="320" t="str">
        <f>IF(ROW()-27&lt;=MAX(①職員名簿!$AB$11:$AB$110),INDEX(①職員名簿!E$11:E$110,MATCH(ROW()-27,①職員名簿!$AB$11:$AB$110,0)),"")</f>
        <v/>
      </c>
      <c r="AB70" s="321"/>
      <c r="AC70" s="106" t="s">
        <v>9</v>
      </c>
      <c r="AD70" s="321" t="str">
        <f>IF(ROW()-27&lt;=MAX(①職員名簿!$AB$11:$AB$110),INDEX(①職員名簿!F$11:F$110,MATCH(ROW()-27,①職員名簿!$AB$11:$AB$110,0)),"")</f>
        <v/>
      </c>
      <c r="AE70" s="321"/>
      <c r="AF70" s="107" t="s">
        <v>25</v>
      </c>
      <c r="AG70" s="322" t="str">
        <f t="shared" si="2"/>
        <v/>
      </c>
      <c r="AH70" s="323"/>
      <c r="AI70" s="106" t="s">
        <v>9</v>
      </c>
      <c r="AJ70" s="319" t="str">
        <f t="shared" si="3"/>
        <v/>
      </c>
      <c r="AK70" s="319"/>
      <c r="AL70" s="107" t="s">
        <v>25</v>
      </c>
      <c r="AM7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0" s="109" t="str">
        <f>IF(ROW()-27&lt;=MAX(①職員名簿!$AB$11:$AB$110),IF(INDEX(①職員名簿!N$11:N$110,MATCH(ROW()-27,①職員名簿!$AB$11:$AB$110,0))&lt;&gt;"","〇",""),"")</f>
        <v/>
      </c>
      <c r="AO70" s="110"/>
      <c r="AP70" s="100"/>
      <c r="AW70" s="101" t="str">
        <f t="shared" si="10"/>
        <v/>
      </c>
      <c r="AX70" s="102" t="str">
        <f t="shared" si="11"/>
        <v/>
      </c>
      <c r="AY70" s="103" t="str">
        <f t="shared" si="12"/>
        <v/>
      </c>
      <c r="AZ70" s="53" t="str">
        <f t="shared" si="13"/>
        <v/>
      </c>
      <c r="BA70" s="53" t="str">
        <f t="shared" si="14"/>
        <v/>
      </c>
      <c r="BB70" s="104" t="e">
        <f t="shared" si="15"/>
        <v>#N/A</v>
      </c>
      <c r="BE70" s="53" t="str">
        <f t="shared" si="16"/>
        <v/>
      </c>
    </row>
    <row r="71" spans="1:57" ht="28.5" customHeight="1">
      <c r="A71" s="93"/>
      <c r="B71" s="105">
        <v>44</v>
      </c>
      <c r="C71" s="308" t="str">
        <f>IF(ROW()-27&lt;=MAX(①職員名簿!$AB$11:$AB$110),IF(INDEX(①職員名簿!G$11:G$110,MATCH(ROW()-27,①職員名簿!AB$11:AB$110,0))&lt;&gt;"",INDEX(①職員名簿!G$11:G$110,MATCH(ROW()-27,①職員名簿!AB$11:AB$110,0)),INDEX(①職員名簿!B$11:B$110,MATCH(ROW()-27,①職員名簿!$AB$11:$AB$110,0))),"")</f>
        <v/>
      </c>
      <c r="D71" s="309"/>
      <c r="E71" s="309"/>
      <c r="F71" s="309"/>
      <c r="G71" s="309"/>
      <c r="H71" s="309"/>
      <c r="I71" s="310"/>
      <c r="J71" s="311" t="str">
        <f>IF(ROW()-27&lt;=MAX(①職員名簿!$AB$11:$AB$110),IF(INDEX(①職員名簿!H$11:H$110,MATCH(ROW()-27,①職員名簿!AB$11:AB$110,0))&lt;&gt;"",INDEX(①職員名簿!H$11:H$110,MATCH(ROW()-27,①職員名簿!AB$11:AB$110,0)),INDEX(①職員名簿!C$11:C$110,MATCH(ROW()-27,①職員名簿!$AB$11:$AB$110,0))),"")</f>
        <v/>
      </c>
      <c r="K71" s="312"/>
      <c r="L71" s="312"/>
      <c r="M71" s="312"/>
      <c r="N71" s="312"/>
      <c r="O71" s="313"/>
      <c r="P71" s="314" t="str">
        <f>IF(ROW()-27&lt;=MAX(①職員名簿!$AB$11:$AB$110),INDEX(①職員名簿!D$11:D$110,MATCH(ROW()-27,①職員名簿!$AB$11:$AB$110,0)),"")</f>
        <v/>
      </c>
      <c r="Q71" s="315"/>
      <c r="R71" s="315"/>
      <c r="S71" s="315"/>
      <c r="T71" s="316"/>
      <c r="U71" s="317" t="str">
        <f t="shared" si="0"/>
        <v/>
      </c>
      <c r="V71" s="318"/>
      <c r="W71" s="106" t="s">
        <v>9</v>
      </c>
      <c r="X71" s="319" t="str">
        <f t="shared" si="1"/>
        <v/>
      </c>
      <c r="Y71" s="319"/>
      <c r="Z71" s="107" t="s">
        <v>25</v>
      </c>
      <c r="AA71" s="320" t="str">
        <f>IF(ROW()-27&lt;=MAX(①職員名簿!$AB$11:$AB$110),INDEX(①職員名簿!E$11:E$110,MATCH(ROW()-27,①職員名簿!$AB$11:$AB$110,0)),"")</f>
        <v/>
      </c>
      <c r="AB71" s="321"/>
      <c r="AC71" s="106" t="s">
        <v>9</v>
      </c>
      <c r="AD71" s="321" t="str">
        <f>IF(ROW()-27&lt;=MAX(①職員名簿!$AB$11:$AB$110),INDEX(①職員名簿!F$11:F$110,MATCH(ROW()-27,①職員名簿!$AB$11:$AB$110,0)),"")</f>
        <v/>
      </c>
      <c r="AE71" s="321"/>
      <c r="AF71" s="107" t="s">
        <v>25</v>
      </c>
      <c r="AG71" s="322" t="str">
        <f t="shared" si="2"/>
        <v/>
      </c>
      <c r="AH71" s="323"/>
      <c r="AI71" s="106" t="s">
        <v>9</v>
      </c>
      <c r="AJ71" s="319" t="str">
        <f t="shared" si="3"/>
        <v/>
      </c>
      <c r="AK71" s="319"/>
      <c r="AL71" s="107" t="s">
        <v>25</v>
      </c>
      <c r="AM7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1" s="109" t="str">
        <f>IF(ROW()-27&lt;=MAX(①職員名簿!$AB$11:$AB$110),IF(INDEX(①職員名簿!N$11:N$110,MATCH(ROW()-27,①職員名簿!$AB$11:$AB$110,0))&lt;&gt;"","〇",""),"")</f>
        <v/>
      </c>
      <c r="AO71" s="110"/>
      <c r="AP71" s="100"/>
      <c r="AW71" s="101" t="str">
        <f t="shared" si="10"/>
        <v/>
      </c>
      <c r="AX71" s="102" t="str">
        <f t="shared" si="11"/>
        <v/>
      </c>
      <c r="AY71" s="103" t="str">
        <f t="shared" si="12"/>
        <v/>
      </c>
      <c r="AZ71" s="53" t="str">
        <f t="shared" si="13"/>
        <v/>
      </c>
      <c r="BA71" s="53" t="str">
        <f t="shared" si="14"/>
        <v/>
      </c>
      <c r="BB71" s="104" t="e">
        <f t="shared" si="15"/>
        <v>#N/A</v>
      </c>
      <c r="BE71" s="53" t="str">
        <f t="shared" si="16"/>
        <v/>
      </c>
    </row>
    <row r="72" spans="1:57" ht="28.5" customHeight="1">
      <c r="A72" s="93"/>
      <c r="B72" s="105">
        <v>45</v>
      </c>
      <c r="C72" s="308" t="str">
        <f>IF(ROW()-27&lt;=MAX(①職員名簿!$AB$11:$AB$110),IF(INDEX(①職員名簿!G$11:G$110,MATCH(ROW()-27,①職員名簿!AB$11:AB$110,0))&lt;&gt;"",INDEX(①職員名簿!G$11:G$110,MATCH(ROW()-27,①職員名簿!AB$11:AB$110,0)),INDEX(①職員名簿!B$11:B$110,MATCH(ROW()-27,①職員名簿!$AB$11:$AB$110,0))),"")</f>
        <v/>
      </c>
      <c r="D72" s="309"/>
      <c r="E72" s="309"/>
      <c r="F72" s="309"/>
      <c r="G72" s="309"/>
      <c r="H72" s="309"/>
      <c r="I72" s="310"/>
      <c r="J72" s="311" t="str">
        <f>IF(ROW()-27&lt;=MAX(①職員名簿!$AB$11:$AB$110),IF(INDEX(①職員名簿!H$11:H$110,MATCH(ROW()-27,①職員名簿!AB$11:AB$110,0))&lt;&gt;"",INDEX(①職員名簿!H$11:H$110,MATCH(ROW()-27,①職員名簿!AB$11:AB$110,0)),INDEX(①職員名簿!C$11:C$110,MATCH(ROW()-27,①職員名簿!$AB$11:$AB$110,0))),"")</f>
        <v/>
      </c>
      <c r="K72" s="312"/>
      <c r="L72" s="312"/>
      <c r="M72" s="312"/>
      <c r="N72" s="312"/>
      <c r="O72" s="313"/>
      <c r="P72" s="314" t="str">
        <f>IF(ROW()-27&lt;=MAX(①職員名簿!$AB$11:$AB$110),INDEX(①職員名簿!D$11:D$110,MATCH(ROW()-27,①職員名簿!$AB$11:$AB$110,0)),"")</f>
        <v/>
      </c>
      <c r="Q72" s="315"/>
      <c r="R72" s="315"/>
      <c r="S72" s="315"/>
      <c r="T72" s="316"/>
      <c r="U72" s="317" t="str">
        <f t="shared" si="0"/>
        <v/>
      </c>
      <c r="V72" s="318"/>
      <c r="W72" s="106" t="s">
        <v>9</v>
      </c>
      <c r="X72" s="319" t="str">
        <f t="shared" si="1"/>
        <v/>
      </c>
      <c r="Y72" s="319"/>
      <c r="Z72" s="107" t="s">
        <v>25</v>
      </c>
      <c r="AA72" s="320" t="str">
        <f>IF(ROW()-27&lt;=MAX(①職員名簿!$AB$11:$AB$110),INDEX(①職員名簿!E$11:E$110,MATCH(ROW()-27,①職員名簿!$AB$11:$AB$110,0)),"")</f>
        <v/>
      </c>
      <c r="AB72" s="321"/>
      <c r="AC72" s="106" t="s">
        <v>9</v>
      </c>
      <c r="AD72" s="321" t="str">
        <f>IF(ROW()-27&lt;=MAX(①職員名簿!$AB$11:$AB$110),INDEX(①職員名簿!F$11:F$110,MATCH(ROW()-27,①職員名簿!$AB$11:$AB$110,0)),"")</f>
        <v/>
      </c>
      <c r="AE72" s="321"/>
      <c r="AF72" s="107" t="s">
        <v>25</v>
      </c>
      <c r="AG72" s="322" t="str">
        <f t="shared" si="2"/>
        <v/>
      </c>
      <c r="AH72" s="323"/>
      <c r="AI72" s="106" t="s">
        <v>9</v>
      </c>
      <c r="AJ72" s="319" t="str">
        <f t="shared" si="3"/>
        <v/>
      </c>
      <c r="AK72" s="319"/>
      <c r="AL72" s="107" t="s">
        <v>25</v>
      </c>
      <c r="AM7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2" s="109" t="str">
        <f>IF(ROW()-27&lt;=MAX(①職員名簿!$AB$11:$AB$110),IF(INDEX(①職員名簿!N$11:N$110,MATCH(ROW()-27,①職員名簿!$AB$11:$AB$110,0))&lt;&gt;"","〇",""),"")</f>
        <v/>
      </c>
      <c r="AO72" s="110"/>
      <c r="AP72" s="100"/>
      <c r="AW72" s="101" t="str">
        <f t="shared" si="10"/>
        <v/>
      </c>
      <c r="AX72" s="102" t="str">
        <f t="shared" si="11"/>
        <v/>
      </c>
      <c r="AY72" s="103" t="str">
        <f t="shared" si="12"/>
        <v/>
      </c>
      <c r="AZ72" s="53" t="str">
        <f t="shared" si="13"/>
        <v/>
      </c>
      <c r="BA72" s="53" t="str">
        <f t="shared" si="14"/>
        <v/>
      </c>
      <c r="BB72" s="104" t="e">
        <f t="shared" si="15"/>
        <v>#N/A</v>
      </c>
      <c r="BE72" s="53" t="str">
        <f t="shared" si="16"/>
        <v/>
      </c>
    </row>
    <row r="73" spans="1:57" ht="28.5" customHeight="1">
      <c r="A73" s="93"/>
      <c r="B73" s="105">
        <v>46</v>
      </c>
      <c r="C73" s="308" t="str">
        <f>IF(ROW()-27&lt;=MAX(①職員名簿!$AB$11:$AB$110),IF(INDEX(①職員名簿!G$11:G$110,MATCH(ROW()-27,①職員名簿!AB$11:AB$110,0))&lt;&gt;"",INDEX(①職員名簿!G$11:G$110,MATCH(ROW()-27,①職員名簿!AB$11:AB$110,0)),INDEX(①職員名簿!B$11:B$110,MATCH(ROW()-27,①職員名簿!$AB$11:$AB$110,0))),"")</f>
        <v/>
      </c>
      <c r="D73" s="309"/>
      <c r="E73" s="309"/>
      <c r="F73" s="309"/>
      <c r="G73" s="309"/>
      <c r="H73" s="309"/>
      <c r="I73" s="310"/>
      <c r="J73" s="311" t="str">
        <f>IF(ROW()-27&lt;=MAX(①職員名簿!$AB$11:$AB$110),IF(INDEX(①職員名簿!H$11:H$110,MATCH(ROW()-27,①職員名簿!AB$11:AB$110,0))&lt;&gt;"",INDEX(①職員名簿!H$11:H$110,MATCH(ROW()-27,①職員名簿!AB$11:AB$110,0)),INDEX(①職員名簿!C$11:C$110,MATCH(ROW()-27,①職員名簿!$AB$11:$AB$110,0))),"")</f>
        <v/>
      </c>
      <c r="K73" s="312"/>
      <c r="L73" s="312"/>
      <c r="M73" s="312"/>
      <c r="N73" s="312"/>
      <c r="O73" s="313"/>
      <c r="P73" s="314" t="str">
        <f>IF(ROW()-27&lt;=MAX(①職員名簿!$AB$11:$AB$110),INDEX(①職員名簿!D$11:D$110,MATCH(ROW()-27,①職員名簿!$AB$11:$AB$110,0)),"")</f>
        <v/>
      </c>
      <c r="Q73" s="315"/>
      <c r="R73" s="315"/>
      <c r="S73" s="315"/>
      <c r="T73" s="316"/>
      <c r="U73" s="317" t="str">
        <f t="shared" si="0"/>
        <v/>
      </c>
      <c r="V73" s="318"/>
      <c r="W73" s="106" t="s">
        <v>9</v>
      </c>
      <c r="X73" s="319" t="str">
        <f t="shared" si="1"/>
        <v/>
      </c>
      <c r="Y73" s="319"/>
      <c r="Z73" s="107" t="s">
        <v>25</v>
      </c>
      <c r="AA73" s="320" t="str">
        <f>IF(ROW()-27&lt;=MAX(①職員名簿!$AB$11:$AB$110),INDEX(①職員名簿!E$11:E$110,MATCH(ROW()-27,①職員名簿!$AB$11:$AB$110,0)),"")</f>
        <v/>
      </c>
      <c r="AB73" s="321"/>
      <c r="AC73" s="106" t="s">
        <v>9</v>
      </c>
      <c r="AD73" s="321" t="str">
        <f>IF(ROW()-27&lt;=MAX(①職員名簿!$AB$11:$AB$110),INDEX(①職員名簿!F$11:F$110,MATCH(ROW()-27,①職員名簿!$AB$11:$AB$110,0)),"")</f>
        <v/>
      </c>
      <c r="AE73" s="321"/>
      <c r="AF73" s="107" t="s">
        <v>25</v>
      </c>
      <c r="AG73" s="322" t="str">
        <f t="shared" si="2"/>
        <v/>
      </c>
      <c r="AH73" s="323"/>
      <c r="AI73" s="106" t="s">
        <v>9</v>
      </c>
      <c r="AJ73" s="319" t="str">
        <f t="shared" si="3"/>
        <v/>
      </c>
      <c r="AK73" s="319"/>
      <c r="AL73" s="107" t="s">
        <v>25</v>
      </c>
      <c r="AM7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3" s="109" t="str">
        <f>IF(ROW()-27&lt;=MAX(①職員名簿!$AB$11:$AB$110),IF(INDEX(①職員名簿!N$11:N$110,MATCH(ROW()-27,①職員名簿!$AB$11:$AB$110,0))&lt;&gt;"","〇",""),"")</f>
        <v/>
      </c>
      <c r="AO73" s="110"/>
      <c r="AP73" s="100"/>
      <c r="AW73" s="101" t="str">
        <f t="shared" si="10"/>
        <v/>
      </c>
      <c r="AX73" s="102" t="str">
        <f t="shared" si="11"/>
        <v/>
      </c>
      <c r="AY73" s="103" t="str">
        <f t="shared" si="12"/>
        <v/>
      </c>
      <c r="AZ73" s="53" t="str">
        <f t="shared" si="13"/>
        <v/>
      </c>
      <c r="BA73" s="53" t="str">
        <f t="shared" si="14"/>
        <v/>
      </c>
      <c r="BB73" s="104" t="e">
        <f t="shared" si="15"/>
        <v>#N/A</v>
      </c>
      <c r="BE73" s="53" t="str">
        <f t="shared" si="16"/>
        <v/>
      </c>
    </row>
    <row r="74" spans="1:57" ht="28.5" customHeight="1">
      <c r="A74" s="93"/>
      <c r="B74" s="105">
        <v>47</v>
      </c>
      <c r="C74" s="308" t="str">
        <f>IF(ROW()-27&lt;=MAX(①職員名簿!$AB$11:$AB$110),IF(INDEX(①職員名簿!G$11:G$110,MATCH(ROW()-27,①職員名簿!AB$11:AB$110,0))&lt;&gt;"",INDEX(①職員名簿!G$11:G$110,MATCH(ROW()-27,①職員名簿!AB$11:AB$110,0)),INDEX(①職員名簿!B$11:B$110,MATCH(ROW()-27,①職員名簿!$AB$11:$AB$110,0))),"")</f>
        <v/>
      </c>
      <c r="D74" s="309"/>
      <c r="E74" s="309"/>
      <c r="F74" s="309"/>
      <c r="G74" s="309"/>
      <c r="H74" s="309"/>
      <c r="I74" s="310"/>
      <c r="J74" s="311" t="str">
        <f>IF(ROW()-27&lt;=MAX(①職員名簿!$AB$11:$AB$110),IF(INDEX(①職員名簿!H$11:H$110,MATCH(ROW()-27,①職員名簿!AB$11:AB$110,0))&lt;&gt;"",INDEX(①職員名簿!H$11:H$110,MATCH(ROW()-27,①職員名簿!AB$11:AB$110,0)),INDEX(①職員名簿!C$11:C$110,MATCH(ROW()-27,①職員名簿!$AB$11:$AB$110,0))),"")</f>
        <v/>
      </c>
      <c r="K74" s="312"/>
      <c r="L74" s="312"/>
      <c r="M74" s="312"/>
      <c r="N74" s="312"/>
      <c r="O74" s="313"/>
      <c r="P74" s="314" t="str">
        <f>IF(ROW()-27&lt;=MAX(①職員名簿!$AB$11:$AB$110),INDEX(①職員名簿!D$11:D$110,MATCH(ROW()-27,①職員名簿!$AB$11:$AB$110,0)),"")</f>
        <v/>
      </c>
      <c r="Q74" s="315"/>
      <c r="R74" s="315"/>
      <c r="S74" s="315"/>
      <c r="T74" s="316"/>
      <c r="U74" s="317" t="str">
        <f t="shared" si="0"/>
        <v/>
      </c>
      <c r="V74" s="318"/>
      <c r="W74" s="106" t="s">
        <v>9</v>
      </c>
      <c r="X74" s="319" t="str">
        <f t="shared" si="1"/>
        <v/>
      </c>
      <c r="Y74" s="319"/>
      <c r="Z74" s="107" t="s">
        <v>25</v>
      </c>
      <c r="AA74" s="320" t="str">
        <f>IF(ROW()-27&lt;=MAX(①職員名簿!$AB$11:$AB$110),INDEX(①職員名簿!E$11:E$110,MATCH(ROW()-27,①職員名簿!$AB$11:$AB$110,0)),"")</f>
        <v/>
      </c>
      <c r="AB74" s="321"/>
      <c r="AC74" s="106" t="s">
        <v>9</v>
      </c>
      <c r="AD74" s="321" t="str">
        <f>IF(ROW()-27&lt;=MAX(①職員名簿!$AB$11:$AB$110),INDEX(①職員名簿!F$11:F$110,MATCH(ROW()-27,①職員名簿!$AB$11:$AB$110,0)),"")</f>
        <v/>
      </c>
      <c r="AE74" s="321"/>
      <c r="AF74" s="107" t="s">
        <v>25</v>
      </c>
      <c r="AG74" s="322" t="str">
        <f t="shared" si="2"/>
        <v/>
      </c>
      <c r="AH74" s="323"/>
      <c r="AI74" s="106" t="s">
        <v>9</v>
      </c>
      <c r="AJ74" s="319" t="str">
        <f t="shared" si="3"/>
        <v/>
      </c>
      <c r="AK74" s="319"/>
      <c r="AL74" s="107" t="s">
        <v>25</v>
      </c>
      <c r="AM7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4" s="109" t="str">
        <f>IF(ROW()-27&lt;=MAX(①職員名簿!$AB$11:$AB$110),IF(INDEX(①職員名簿!N$11:N$110,MATCH(ROW()-27,①職員名簿!$AB$11:$AB$110,0))&lt;&gt;"","〇",""),"")</f>
        <v/>
      </c>
      <c r="AO74" s="110"/>
      <c r="AP74" s="100"/>
      <c r="AW74" s="101" t="str">
        <f t="shared" si="10"/>
        <v/>
      </c>
      <c r="AX74" s="102" t="str">
        <f t="shared" si="11"/>
        <v/>
      </c>
      <c r="AY74" s="103" t="str">
        <f t="shared" si="12"/>
        <v/>
      </c>
      <c r="AZ74" s="53" t="str">
        <f t="shared" si="13"/>
        <v/>
      </c>
      <c r="BA74" s="53" t="str">
        <f t="shared" si="14"/>
        <v/>
      </c>
      <c r="BB74" s="104" t="e">
        <f t="shared" si="15"/>
        <v>#N/A</v>
      </c>
      <c r="BE74" s="53" t="str">
        <f t="shared" si="16"/>
        <v/>
      </c>
    </row>
    <row r="75" spans="1:57" ht="28.5" customHeight="1">
      <c r="A75" s="93"/>
      <c r="B75" s="105">
        <v>48</v>
      </c>
      <c r="C75" s="308" t="str">
        <f>IF(ROW()-27&lt;=MAX(①職員名簿!$AB$11:$AB$110),IF(INDEX(①職員名簿!G$11:G$110,MATCH(ROW()-27,①職員名簿!AB$11:AB$110,0))&lt;&gt;"",INDEX(①職員名簿!G$11:G$110,MATCH(ROW()-27,①職員名簿!AB$11:AB$110,0)),INDEX(①職員名簿!B$11:B$110,MATCH(ROW()-27,①職員名簿!$AB$11:$AB$110,0))),"")</f>
        <v/>
      </c>
      <c r="D75" s="309"/>
      <c r="E75" s="309"/>
      <c r="F75" s="309"/>
      <c r="G75" s="309"/>
      <c r="H75" s="309"/>
      <c r="I75" s="310"/>
      <c r="J75" s="311" t="str">
        <f>IF(ROW()-27&lt;=MAX(①職員名簿!$AB$11:$AB$110),IF(INDEX(①職員名簿!H$11:H$110,MATCH(ROW()-27,①職員名簿!AB$11:AB$110,0))&lt;&gt;"",INDEX(①職員名簿!H$11:H$110,MATCH(ROW()-27,①職員名簿!AB$11:AB$110,0)),INDEX(①職員名簿!C$11:C$110,MATCH(ROW()-27,①職員名簿!$AB$11:$AB$110,0))),"")</f>
        <v/>
      </c>
      <c r="K75" s="312"/>
      <c r="L75" s="312"/>
      <c r="M75" s="312"/>
      <c r="N75" s="312"/>
      <c r="O75" s="313"/>
      <c r="P75" s="314" t="str">
        <f>IF(ROW()-27&lt;=MAX(①職員名簿!$AB$11:$AB$110),INDEX(①職員名簿!D$11:D$110,MATCH(ROW()-27,①職員名簿!$AB$11:$AB$110,0)),"")</f>
        <v/>
      </c>
      <c r="Q75" s="315"/>
      <c r="R75" s="315"/>
      <c r="S75" s="315"/>
      <c r="T75" s="316"/>
      <c r="U75" s="317" t="str">
        <f t="shared" si="0"/>
        <v/>
      </c>
      <c r="V75" s="318"/>
      <c r="W75" s="106" t="s">
        <v>9</v>
      </c>
      <c r="X75" s="319" t="str">
        <f t="shared" si="1"/>
        <v/>
      </c>
      <c r="Y75" s="319"/>
      <c r="Z75" s="107" t="s">
        <v>25</v>
      </c>
      <c r="AA75" s="320" t="str">
        <f>IF(ROW()-27&lt;=MAX(①職員名簿!$AB$11:$AB$110),INDEX(①職員名簿!E$11:E$110,MATCH(ROW()-27,①職員名簿!$AB$11:$AB$110,0)),"")</f>
        <v/>
      </c>
      <c r="AB75" s="321"/>
      <c r="AC75" s="106" t="s">
        <v>9</v>
      </c>
      <c r="AD75" s="321" t="str">
        <f>IF(ROW()-27&lt;=MAX(①職員名簿!$AB$11:$AB$110),INDEX(①職員名簿!F$11:F$110,MATCH(ROW()-27,①職員名簿!$AB$11:$AB$110,0)),"")</f>
        <v/>
      </c>
      <c r="AE75" s="321"/>
      <c r="AF75" s="107" t="s">
        <v>25</v>
      </c>
      <c r="AG75" s="322" t="str">
        <f t="shared" si="2"/>
        <v/>
      </c>
      <c r="AH75" s="323"/>
      <c r="AI75" s="106" t="s">
        <v>9</v>
      </c>
      <c r="AJ75" s="319" t="str">
        <f t="shared" si="3"/>
        <v/>
      </c>
      <c r="AK75" s="319"/>
      <c r="AL75" s="107" t="s">
        <v>25</v>
      </c>
      <c r="AM7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5" s="109" t="str">
        <f>IF(ROW()-27&lt;=MAX(①職員名簿!$AB$11:$AB$110),IF(INDEX(①職員名簿!N$11:N$110,MATCH(ROW()-27,①職員名簿!$AB$11:$AB$110,0))&lt;&gt;"","〇",""),"")</f>
        <v/>
      </c>
      <c r="AO75" s="110"/>
      <c r="AP75" s="100"/>
      <c r="AW75" s="101" t="str">
        <f t="shared" si="10"/>
        <v/>
      </c>
      <c r="AX75" s="102" t="str">
        <f t="shared" si="11"/>
        <v/>
      </c>
      <c r="AY75" s="103" t="str">
        <f t="shared" si="12"/>
        <v/>
      </c>
      <c r="AZ75" s="53" t="str">
        <f t="shared" si="13"/>
        <v/>
      </c>
      <c r="BA75" s="53" t="str">
        <f t="shared" si="14"/>
        <v/>
      </c>
      <c r="BB75" s="104" t="e">
        <f t="shared" si="15"/>
        <v>#N/A</v>
      </c>
      <c r="BE75" s="53" t="str">
        <f t="shared" si="16"/>
        <v/>
      </c>
    </row>
    <row r="76" spans="1:57" ht="28.5" customHeight="1">
      <c r="A76" s="93"/>
      <c r="B76" s="105">
        <v>49</v>
      </c>
      <c r="C76" s="308" t="str">
        <f>IF(ROW()-27&lt;=MAX(①職員名簿!$AB$11:$AB$110),IF(INDEX(①職員名簿!G$11:G$110,MATCH(ROW()-27,①職員名簿!AB$11:AB$110,0))&lt;&gt;"",INDEX(①職員名簿!G$11:G$110,MATCH(ROW()-27,①職員名簿!AB$11:AB$110,0)),INDEX(①職員名簿!B$11:B$110,MATCH(ROW()-27,①職員名簿!$AB$11:$AB$110,0))),"")</f>
        <v/>
      </c>
      <c r="D76" s="309"/>
      <c r="E76" s="309"/>
      <c r="F76" s="309"/>
      <c r="G76" s="309"/>
      <c r="H76" s="309"/>
      <c r="I76" s="310"/>
      <c r="J76" s="311" t="str">
        <f>IF(ROW()-27&lt;=MAX(①職員名簿!$AB$11:$AB$110),IF(INDEX(①職員名簿!H$11:H$110,MATCH(ROW()-27,①職員名簿!AB$11:AB$110,0))&lt;&gt;"",INDEX(①職員名簿!H$11:H$110,MATCH(ROW()-27,①職員名簿!AB$11:AB$110,0)),INDEX(①職員名簿!C$11:C$110,MATCH(ROW()-27,①職員名簿!$AB$11:$AB$110,0))),"")</f>
        <v/>
      </c>
      <c r="K76" s="312"/>
      <c r="L76" s="312"/>
      <c r="M76" s="312"/>
      <c r="N76" s="312"/>
      <c r="O76" s="313"/>
      <c r="P76" s="314" t="str">
        <f>IF(ROW()-27&lt;=MAX(①職員名簿!$AB$11:$AB$110),INDEX(①職員名簿!D$11:D$110,MATCH(ROW()-27,①職員名簿!$AB$11:$AB$110,0)),"")</f>
        <v/>
      </c>
      <c r="Q76" s="315"/>
      <c r="R76" s="315"/>
      <c r="S76" s="315"/>
      <c r="T76" s="316"/>
      <c r="U76" s="317" t="str">
        <f t="shared" si="0"/>
        <v/>
      </c>
      <c r="V76" s="318"/>
      <c r="W76" s="106" t="s">
        <v>9</v>
      </c>
      <c r="X76" s="319" t="str">
        <f t="shared" si="1"/>
        <v/>
      </c>
      <c r="Y76" s="319"/>
      <c r="Z76" s="107" t="s">
        <v>25</v>
      </c>
      <c r="AA76" s="320" t="str">
        <f>IF(ROW()-27&lt;=MAX(①職員名簿!$AB$11:$AB$110),INDEX(①職員名簿!E$11:E$110,MATCH(ROW()-27,①職員名簿!$AB$11:$AB$110,0)),"")</f>
        <v/>
      </c>
      <c r="AB76" s="321"/>
      <c r="AC76" s="106" t="s">
        <v>9</v>
      </c>
      <c r="AD76" s="321" t="str">
        <f>IF(ROW()-27&lt;=MAX(①職員名簿!$AB$11:$AB$110),INDEX(①職員名簿!F$11:F$110,MATCH(ROW()-27,①職員名簿!$AB$11:$AB$110,0)),"")</f>
        <v/>
      </c>
      <c r="AE76" s="321"/>
      <c r="AF76" s="107" t="s">
        <v>25</v>
      </c>
      <c r="AG76" s="322" t="str">
        <f t="shared" si="2"/>
        <v/>
      </c>
      <c r="AH76" s="323"/>
      <c r="AI76" s="106" t="s">
        <v>9</v>
      </c>
      <c r="AJ76" s="319" t="str">
        <f t="shared" si="3"/>
        <v/>
      </c>
      <c r="AK76" s="319"/>
      <c r="AL76" s="107" t="s">
        <v>25</v>
      </c>
      <c r="AM7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6" s="109" t="str">
        <f>IF(ROW()-27&lt;=MAX(①職員名簿!$AB$11:$AB$110),IF(INDEX(①職員名簿!N$11:N$110,MATCH(ROW()-27,①職員名簿!$AB$11:$AB$110,0))&lt;&gt;"","〇",""),"")</f>
        <v/>
      </c>
      <c r="AO76" s="110"/>
      <c r="AP76" s="100"/>
      <c r="AW76" s="101" t="str">
        <f t="shared" si="10"/>
        <v/>
      </c>
      <c r="AX76" s="102" t="str">
        <f t="shared" si="11"/>
        <v/>
      </c>
      <c r="AY76" s="103" t="str">
        <f t="shared" si="12"/>
        <v/>
      </c>
      <c r="AZ76" s="53" t="str">
        <f t="shared" si="13"/>
        <v/>
      </c>
      <c r="BA76" s="53" t="str">
        <f t="shared" si="14"/>
        <v/>
      </c>
      <c r="BB76" s="104" t="e">
        <f t="shared" si="15"/>
        <v>#N/A</v>
      </c>
      <c r="BE76" s="53" t="str">
        <f t="shared" si="16"/>
        <v/>
      </c>
    </row>
    <row r="77" spans="1:57" ht="28.5" customHeight="1">
      <c r="A77" s="93"/>
      <c r="B77" s="105">
        <v>50</v>
      </c>
      <c r="C77" s="308" t="str">
        <f>IF(ROW()-27&lt;=MAX(①職員名簿!$AB$11:$AB$110),IF(INDEX(①職員名簿!G$11:G$110,MATCH(ROW()-27,①職員名簿!AB$11:AB$110,0))&lt;&gt;"",INDEX(①職員名簿!G$11:G$110,MATCH(ROW()-27,①職員名簿!AB$11:AB$110,0)),INDEX(①職員名簿!B$11:B$110,MATCH(ROW()-27,①職員名簿!$AB$11:$AB$110,0))),"")</f>
        <v/>
      </c>
      <c r="D77" s="309"/>
      <c r="E77" s="309"/>
      <c r="F77" s="309"/>
      <c r="G77" s="309"/>
      <c r="H77" s="309"/>
      <c r="I77" s="310"/>
      <c r="J77" s="311" t="str">
        <f>IF(ROW()-27&lt;=MAX(①職員名簿!$AB$11:$AB$110),IF(INDEX(①職員名簿!H$11:H$110,MATCH(ROW()-27,①職員名簿!AB$11:AB$110,0))&lt;&gt;"",INDEX(①職員名簿!H$11:H$110,MATCH(ROW()-27,①職員名簿!AB$11:AB$110,0)),INDEX(①職員名簿!C$11:C$110,MATCH(ROW()-27,①職員名簿!$AB$11:$AB$110,0))),"")</f>
        <v/>
      </c>
      <c r="K77" s="312"/>
      <c r="L77" s="312"/>
      <c r="M77" s="312"/>
      <c r="N77" s="312"/>
      <c r="O77" s="313"/>
      <c r="P77" s="314" t="str">
        <f>IF(ROW()-27&lt;=MAX(①職員名簿!$AB$11:$AB$110),INDEX(①職員名簿!D$11:D$110,MATCH(ROW()-27,①職員名簿!$AB$11:$AB$110,0)),"")</f>
        <v/>
      </c>
      <c r="Q77" s="315"/>
      <c r="R77" s="315"/>
      <c r="S77" s="315"/>
      <c r="T77" s="316"/>
      <c r="U77" s="317" t="str">
        <f t="shared" si="0"/>
        <v/>
      </c>
      <c r="V77" s="318"/>
      <c r="W77" s="106" t="s">
        <v>9</v>
      </c>
      <c r="X77" s="319" t="str">
        <f t="shared" si="1"/>
        <v/>
      </c>
      <c r="Y77" s="319"/>
      <c r="Z77" s="107" t="s">
        <v>25</v>
      </c>
      <c r="AA77" s="320" t="str">
        <f>IF(ROW()-27&lt;=MAX(①職員名簿!$AB$11:$AB$110),INDEX(①職員名簿!E$11:E$110,MATCH(ROW()-27,①職員名簿!$AB$11:$AB$110,0)),"")</f>
        <v/>
      </c>
      <c r="AB77" s="321"/>
      <c r="AC77" s="106" t="s">
        <v>9</v>
      </c>
      <c r="AD77" s="321" t="str">
        <f>IF(ROW()-27&lt;=MAX(①職員名簿!$AB$11:$AB$110),INDEX(①職員名簿!F$11:F$110,MATCH(ROW()-27,①職員名簿!$AB$11:$AB$110,0)),"")</f>
        <v/>
      </c>
      <c r="AE77" s="321"/>
      <c r="AF77" s="107" t="s">
        <v>25</v>
      </c>
      <c r="AG77" s="322" t="str">
        <f t="shared" si="2"/>
        <v/>
      </c>
      <c r="AH77" s="323"/>
      <c r="AI77" s="106" t="s">
        <v>9</v>
      </c>
      <c r="AJ77" s="319" t="str">
        <f t="shared" si="3"/>
        <v/>
      </c>
      <c r="AK77" s="319"/>
      <c r="AL77" s="107" t="s">
        <v>25</v>
      </c>
      <c r="AM7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7" s="109" t="str">
        <f>IF(ROW()-27&lt;=MAX(①職員名簿!$AB$11:$AB$110),IF(INDEX(①職員名簿!N$11:N$110,MATCH(ROW()-27,①職員名簿!$AB$11:$AB$110,0))&lt;&gt;"","〇",""),"")</f>
        <v/>
      </c>
      <c r="AO77" s="110"/>
      <c r="AP77" s="100"/>
      <c r="AW77" s="101" t="str">
        <f t="shared" si="10"/>
        <v/>
      </c>
      <c r="AX77" s="102" t="str">
        <f t="shared" si="11"/>
        <v/>
      </c>
      <c r="AY77" s="103" t="str">
        <f t="shared" si="12"/>
        <v/>
      </c>
      <c r="AZ77" s="53" t="str">
        <f t="shared" si="13"/>
        <v/>
      </c>
      <c r="BA77" s="53" t="str">
        <f t="shared" si="14"/>
        <v/>
      </c>
      <c r="BB77" s="104" t="e">
        <f t="shared" si="15"/>
        <v>#N/A</v>
      </c>
      <c r="BE77" s="53" t="str">
        <f t="shared" si="16"/>
        <v/>
      </c>
    </row>
    <row r="78" spans="1:57" ht="28.5" customHeight="1">
      <c r="A78" s="93"/>
      <c r="B78" s="105">
        <v>51</v>
      </c>
      <c r="C78" s="308" t="str">
        <f>IF(ROW()-27&lt;=MAX(①職員名簿!$AB$11:$AB$110),IF(INDEX(①職員名簿!G$11:G$110,MATCH(ROW()-27,①職員名簿!AB$11:AB$110,0))&lt;&gt;"",INDEX(①職員名簿!G$11:G$110,MATCH(ROW()-27,①職員名簿!AB$11:AB$110,0)),INDEX(①職員名簿!B$11:B$110,MATCH(ROW()-27,①職員名簿!$AB$11:$AB$110,0))),"")</f>
        <v/>
      </c>
      <c r="D78" s="309"/>
      <c r="E78" s="309"/>
      <c r="F78" s="309"/>
      <c r="G78" s="309"/>
      <c r="H78" s="309"/>
      <c r="I78" s="310"/>
      <c r="J78" s="311" t="str">
        <f>IF(ROW()-27&lt;=MAX(①職員名簿!$AB$11:$AB$110),IF(INDEX(①職員名簿!H$11:H$110,MATCH(ROW()-27,①職員名簿!AB$11:AB$110,0))&lt;&gt;"",INDEX(①職員名簿!H$11:H$110,MATCH(ROW()-27,①職員名簿!AB$11:AB$110,0)),INDEX(①職員名簿!C$11:C$110,MATCH(ROW()-27,①職員名簿!$AB$11:$AB$110,0))),"")</f>
        <v/>
      </c>
      <c r="K78" s="312"/>
      <c r="L78" s="312"/>
      <c r="M78" s="312"/>
      <c r="N78" s="312"/>
      <c r="O78" s="313"/>
      <c r="P78" s="314" t="str">
        <f>IF(ROW()-27&lt;=MAX(①職員名簿!$AB$11:$AB$110),INDEX(①職員名簿!D$11:D$110,MATCH(ROW()-27,①職員名簿!$AB$11:$AB$110,0)),"")</f>
        <v/>
      </c>
      <c r="Q78" s="315"/>
      <c r="R78" s="315"/>
      <c r="S78" s="315"/>
      <c r="T78" s="316"/>
      <c r="U78" s="317" t="str">
        <f t="shared" si="0"/>
        <v/>
      </c>
      <c r="V78" s="318"/>
      <c r="W78" s="106" t="s">
        <v>9</v>
      </c>
      <c r="X78" s="319" t="str">
        <f t="shared" si="1"/>
        <v/>
      </c>
      <c r="Y78" s="319"/>
      <c r="Z78" s="107" t="s">
        <v>25</v>
      </c>
      <c r="AA78" s="320" t="str">
        <f>IF(ROW()-27&lt;=MAX(①職員名簿!$AB$11:$AB$110),INDEX(①職員名簿!E$11:E$110,MATCH(ROW()-27,①職員名簿!$AB$11:$AB$110,0)),"")</f>
        <v/>
      </c>
      <c r="AB78" s="321"/>
      <c r="AC78" s="106" t="s">
        <v>9</v>
      </c>
      <c r="AD78" s="321" t="str">
        <f>IF(ROW()-27&lt;=MAX(①職員名簿!$AB$11:$AB$110),INDEX(①職員名簿!F$11:F$110,MATCH(ROW()-27,①職員名簿!$AB$11:$AB$110,0)),"")</f>
        <v/>
      </c>
      <c r="AE78" s="321"/>
      <c r="AF78" s="107" t="s">
        <v>25</v>
      </c>
      <c r="AG78" s="322" t="str">
        <f t="shared" si="2"/>
        <v/>
      </c>
      <c r="AH78" s="323"/>
      <c r="AI78" s="106" t="s">
        <v>9</v>
      </c>
      <c r="AJ78" s="319" t="str">
        <f t="shared" si="3"/>
        <v/>
      </c>
      <c r="AK78" s="319"/>
      <c r="AL78" s="107" t="s">
        <v>25</v>
      </c>
      <c r="AM7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8" s="109" t="str">
        <f>IF(ROW()-27&lt;=MAX(①職員名簿!$AB$11:$AB$110),IF(INDEX(①職員名簿!N$11:N$110,MATCH(ROW()-27,①職員名簿!$AB$11:$AB$110,0))&lt;&gt;"","〇",""),"")</f>
        <v/>
      </c>
      <c r="AO78" s="110"/>
      <c r="AP78" s="100"/>
      <c r="AW78" s="101" t="str">
        <f t="shared" si="10"/>
        <v/>
      </c>
      <c r="AX78" s="102" t="str">
        <f t="shared" si="11"/>
        <v/>
      </c>
      <c r="AY78" s="103" t="str">
        <f t="shared" si="12"/>
        <v/>
      </c>
      <c r="AZ78" s="53" t="str">
        <f t="shared" si="13"/>
        <v/>
      </c>
      <c r="BA78" s="53" t="str">
        <f t="shared" si="14"/>
        <v/>
      </c>
      <c r="BB78" s="104" t="e">
        <f t="shared" si="15"/>
        <v>#N/A</v>
      </c>
      <c r="BE78" s="53" t="str">
        <f t="shared" si="16"/>
        <v/>
      </c>
    </row>
    <row r="79" spans="1:57" ht="28.5" customHeight="1">
      <c r="A79" s="93"/>
      <c r="B79" s="105">
        <v>52</v>
      </c>
      <c r="C79" s="308" t="str">
        <f>IF(ROW()-27&lt;=MAX(①職員名簿!$AB$11:$AB$110),IF(INDEX(①職員名簿!G$11:G$110,MATCH(ROW()-27,①職員名簿!AB$11:AB$110,0))&lt;&gt;"",INDEX(①職員名簿!G$11:G$110,MATCH(ROW()-27,①職員名簿!AB$11:AB$110,0)),INDEX(①職員名簿!B$11:B$110,MATCH(ROW()-27,①職員名簿!$AB$11:$AB$110,0))),"")</f>
        <v/>
      </c>
      <c r="D79" s="309"/>
      <c r="E79" s="309"/>
      <c r="F79" s="309"/>
      <c r="G79" s="309"/>
      <c r="H79" s="309"/>
      <c r="I79" s="310"/>
      <c r="J79" s="311" t="str">
        <f>IF(ROW()-27&lt;=MAX(①職員名簿!$AB$11:$AB$110),IF(INDEX(①職員名簿!H$11:H$110,MATCH(ROW()-27,①職員名簿!AB$11:AB$110,0))&lt;&gt;"",INDEX(①職員名簿!H$11:H$110,MATCH(ROW()-27,①職員名簿!AB$11:AB$110,0)),INDEX(①職員名簿!C$11:C$110,MATCH(ROW()-27,①職員名簿!$AB$11:$AB$110,0))),"")</f>
        <v/>
      </c>
      <c r="K79" s="312"/>
      <c r="L79" s="312"/>
      <c r="M79" s="312"/>
      <c r="N79" s="312"/>
      <c r="O79" s="313"/>
      <c r="P79" s="314" t="str">
        <f>IF(ROW()-27&lt;=MAX(①職員名簿!$AB$11:$AB$110),INDEX(①職員名簿!D$11:D$110,MATCH(ROW()-27,①職員名簿!$AB$11:$AB$110,0)),"")</f>
        <v/>
      </c>
      <c r="Q79" s="315"/>
      <c r="R79" s="315"/>
      <c r="S79" s="315"/>
      <c r="T79" s="316"/>
      <c r="U79" s="317" t="str">
        <f t="shared" si="0"/>
        <v/>
      </c>
      <c r="V79" s="318"/>
      <c r="W79" s="106" t="s">
        <v>9</v>
      </c>
      <c r="X79" s="319" t="str">
        <f t="shared" si="1"/>
        <v/>
      </c>
      <c r="Y79" s="319"/>
      <c r="Z79" s="107" t="s">
        <v>25</v>
      </c>
      <c r="AA79" s="320" t="str">
        <f>IF(ROW()-27&lt;=MAX(①職員名簿!$AB$11:$AB$110),INDEX(①職員名簿!E$11:E$110,MATCH(ROW()-27,①職員名簿!$AB$11:$AB$110,0)),"")</f>
        <v/>
      </c>
      <c r="AB79" s="321"/>
      <c r="AC79" s="106" t="s">
        <v>9</v>
      </c>
      <c r="AD79" s="321" t="str">
        <f>IF(ROW()-27&lt;=MAX(①職員名簿!$AB$11:$AB$110),INDEX(①職員名簿!F$11:F$110,MATCH(ROW()-27,①職員名簿!$AB$11:$AB$110,0)),"")</f>
        <v/>
      </c>
      <c r="AE79" s="321"/>
      <c r="AF79" s="107" t="s">
        <v>25</v>
      </c>
      <c r="AG79" s="322" t="str">
        <f t="shared" si="2"/>
        <v/>
      </c>
      <c r="AH79" s="323"/>
      <c r="AI79" s="106" t="s">
        <v>9</v>
      </c>
      <c r="AJ79" s="319" t="str">
        <f t="shared" si="3"/>
        <v/>
      </c>
      <c r="AK79" s="319"/>
      <c r="AL79" s="107" t="s">
        <v>25</v>
      </c>
      <c r="AM7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9" s="109" t="str">
        <f>IF(ROW()-27&lt;=MAX(①職員名簿!$AB$11:$AB$110),IF(INDEX(①職員名簿!N$11:N$110,MATCH(ROW()-27,①職員名簿!$AB$11:$AB$110,0))&lt;&gt;"","〇",""),"")</f>
        <v/>
      </c>
      <c r="AO79" s="110"/>
      <c r="AP79" s="100"/>
      <c r="AW79" s="101" t="str">
        <f t="shared" si="10"/>
        <v/>
      </c>
      <c r="AX79" s="102" t="str">
        <f t="shared" si="11"/>
        <v/>
      </c>
      <c r="AY79" s="103" t="str">
        <f t="shared" si="12"/>
        <v/>
      </c>
      <c r="AZ79" s="53" t="str">
        <f t="shared" si="13"/>
        <v/>
      </c>
      <c r="BA79" s="53" t="str">
        <f t="shared" si="14"/>
        <v/>
      </c>
      <c r="BB79" s="104" t="e">
        <f t="shared" si="15"/>
        <v>#N/A</v>
      </c>
      <c r="BE79" s="53" t="str">
        <f t="shared" si="16"/>
        <v/>
      </c>
    </row>
    <row r="80" spans="1:57" ht="28.5" customHeight="1">
      <c r="A80" s="93"/>
      <c r="B80" s="105">
        <v>53</v>
      </c>
      <c r="C80" s="308" t="str">
        <f>IF(ROW()-27&lt;=MAX(①職員名簿!$AB$11:$AB$110),IF(INDEX(①職員名簿!G$11:G$110,MATCH(ROW()-27,①職員名簿!AB$11:AB$110,0))&lt;&gt;"",INDEX(①職員名簿!G$11:G$110,MATCH(ROW()-27,①職員名簿!AB$11:AB$110,0)),INDEX(①職員名簿!B$11:B$110,MATCH(ROW()-27,①職員名簿!$AB$11:$AB$110,0))),"")</f>
        <v/>
      </c>
      <c r="D80" s="309"/>
      <c r="E80" s="309"/>
      <c r="F80" s="309"/>
      <c r="G80" s="309"/>
      <c r="H80" s="309"/>
      <c r="I80" s="310"/>
      <c r="J80" s="311" t="str">
        <f>IF(ROW()-27&lt;=MAX(①職員名簿!$AB$11:$AB$110),IF(INDEX(①職員名簿!H$11:H$110,MATCH(ROW()-27,①職員名簿!AB$11:AB$110,0))&lt;&gt;"",INDEX(①職員名簿!H$11:H$110,MATCH(ROW()-27,①職員名簿!AB$11:AB$110,0)),INDEX(①職員名簿!C$11:C$110,MATCH(ROW()-27,①職員名簿!$AB$11:$AB$110,0))),"")</f>
        <v/>
      </c>
      <c r="K80" s="312"/>
      <c r="L80" s="312"/>
      <c r="M80" s="312"/>
      <c r="N80" s="312"/>
      <c r="O80" s="313"/>
      <c r="P80" s="314" t="str">
        <f>IF(ROW()-27&lt;=MAX(①職員名簿!$AB$11:$AB$110),INDEX(①職員名簿!D$11:D$110,MATCH(ROW()-27,①職員名簿!$AB$11:$AB$110,0)),"")</f>
        <v/>
      </c>
      <c r="Q80" s="315"/>
      <c r="R80" s="315"/>
      <c r="S80" s="315"/>
      <c r="T80" s="316"/>
      <c r="U80" s="317" t="str">
        <f t="shared" si="0"/>
        <v/>
      </c>
      <c r="V80" s="318"/>
      <c r="W80" s="106" t="s">
        <v>9</v>
      </c>
      <c r="X80" s="319" t="str">
        <f t="shared" si="1"/>
        <v/>
      </c>
      <c r="Y80" s="319"/>
      <c r="Z80" s="107" t="s">
        <v>25</v>
      </c>
      <c r="AA80" s="320" t="str">
        <f>IF(ROW()-27&lt;=MAX(①職員名簿!$AB$11:$AB$110),INDEX(①職員名簿!E$11:E$110,MATCH(ROW()-27,①職員名簿!$AB$11:$AB$110,0)),"")</f>
        <v/>
      </c>
      <c r="AB80" s="321"/>
      <c r="AC80" s="106" t="s">
        <v>9</v>
      </c>
      <c r="AD80" s="321" t="str">
        <f>IF(ROW()-27&lt;=MAX(①職員名簿!$AB$11:$AB$110),INDEX(①職員名簿!F$11:F$110,MATCH(ROW()-27,①職員名簿!$AB$11:$AB$110,0)),"")</f>
        <v/>
      </c>
      <c r="AE80" s="321"/>
      <c r="AF80" s="107" t="s">
        <v>25</v>
      </c>
      <c r="AG80" s="322" t="str">
        <f t="shared" si="2"/>
        <v/>
      </c>
      <c r="AH80" s="323"/>
      <c r="AI80" s="106" t="s">
        <v>9</v>
      </c>
      <c r="AJ80" s="319" t="str">
        <f t="shared" si="3"/>
        <v/>
      </c>
      <c r="AK80" s="319"/>
      <c r="AL80" s="107" t="s">
        <v>25</v>
      </c>
      <c r="AM8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0" s="109" t="str">
        <f>IF(ROW()-27&lt;=MAX(①職員名簿!$AB$11:$AB$110),IF(INDEX(①職員名簿!N$11:N$110,MATCH(ROW()-27,①職員名簿!$AB$11:$AB$110,0))&lt;&gt;"","〇",""),"")</f>
        <v/>
      </c>
      <c r="AO80" s="110"/>
      <c r="AP80" s="100"/>
      <c r="AW80" s="101" t="str">
        <f t="shared" si="10"/>
        <v/>
      </c>
      <c r="AX80" s="102" t="str">
        <f t="shared" si="11"/>
        <v/>
      </c>
      <c r="AY80" s="103" t="str">
        <f t="shared" si="12"/>
        <v/>
      </c>
      <c r="AZ80" s="53" t="str">
        <f t="shared" si="13"/>
        <v/>
      </c>
      <c r="BA80" s="53" t="str">
        <f t="shared" si="14"/>
        <v/>
      </c>
      <c r="BB80" s="104" t="e">
        <f t="shared" si="15"/>
        <v>#N/A</v>
      </c>
      <c r="BE80" s="53" t="str">
        <f t="shared" si="16"/>
        <v/>
      </c>
    </row>
    <row r="81" spans="1:57" ht="28.5" customHeight="1">
      <c r="A81" s="93"/>
      <c r="B81" s="105">
        <v>54</v>
      </c>
      <c r="C81" s="308" t="str">
        <f>IF(ROW()-27&lt;=MAX(①職員名簿!$AB$11:$AB$110),IF(INDEX(①職員名簿!G$11:G$110,MATCH(ROW()-27,①職員名簿!AB$11:AB$110,0))&lt;&gt;"",INDEX(①職員名簿!G$11:G$110,MATCH(ROW()-27,①職員名簿!AB$11:AB$110,0)),INDEX(①職員名簿!B$11:B$110,MATCH(ROW()-27,①職員名簿!$AB$11:$AB$110,0))),"")</f>
        <v/>
      </c>
      <c r="D81" s="309"/>
      <c r="E81" s="309"/>
      <c r="F81" s="309"/>
      <c r="G81" s="309"/>
      <c r="H81" s="309"/>
      <c r="I81" s="310"/>
      <c r="J81" s="311" t="str">
        <f>IF(ROW()-27&lt;=MAX(①職員名簿!$AB$11:$AB$110),IF(INDEX(①職員名簿!H$11:H$110,MATCH(ROW()-27,①職員名簿!AB$11:AB$110,0))&lt;&gt;"",INDEX(①職員名簿!H$11:H$110,MATCH(ROW()-27,①職員名簿!AB$11:AB$110,0)),INDEX(①職員名簿!C$11:C$110,MATCH(ROW()-27,①職員名簿!$AB$11:$AB$110,0))),"")</f>
        <v/>
      </c>
      <c r="K81" s="312"/>
      <c r="L81" s="312"/>
      <c r="M81" s="312"/>
      <c r="N81" s="312"/>
      <c r="O81" s="313"/>
      <c r="P81" s="314" t="str">
        <f>IF(ROW()-27&lt;=MAX(①職員名簿!$AB$11:$AB$110),INDEX(①職員名簿!D$11:D$110,MATCH(ROW()-27,①職員名簿!$AB$11:$AB$110,0)),"")</f>
        <v/>
      </c>
      <c r="Q81" s="315"/>
      <c r="R81" s="315"/>
      <c r="S81" s="315"/>
      <c r="T81" s="316"/>
      <c r="U81" s="317" t="str">
        <f t="shared" si="0"/>
        <v/>
      </c>
      <c r="V81" s="318"/>
      <c r="W81" s="106" t="s">
        <v>9</v>
      </c>
      <c r="X81" s="319" t="str">
        <f t="shared" si="1"/>
        <v/>
      </c>
      <c r="Y81" s="319"/>
      <c r="Z81" s="107" t="s">
        <v>25</v>
      </c>
      <c r="AA81" s="320" t="str">
        <f>IF(ROW()-27&lt;=MAX(①職員名簿!$AB$11:$AB$110),INDEX(①職員名簿!E$11:E$110,MATCH(ROW()-27,①職員名簿!$AB$11:$AB$110,0)),"")</f>
        <v/>
      </c>
      <c r="AB81" s="321"/>
      <c r="AC81" s="106" t="s">
        <v>9</v>
      </c>
      <c r="AD81" s="321" t="str">
        <f>IF(ROW()-27&lt;=MAX(①職員名簿!$AB$11:$AB$110),INDEX(①職員名簿!F$11:F$110,MATCH(ROW()-27,①職員名簿!$AB$11:$AB$110,0)),"")</f>
        <v/>
      </c>
      <c r="AE81" s="321"/>
      <c r="AF81" s="107" t="s">
        <v>25</v>
      </c>
      <c r="AG81" s="322" t="str">
        <f t="shared" si="2"/>
        <v/>
      </c>
      <c r="AH81" s="323"/>
      <c r="AI81" s="106" t="s">
        <v>9</v>
      </c>
      <c r="AJ81" s="319" t="str">
        <f t="shared" si="3"/>
        <v/>
      </c>
      <c r="AK81" s="319"/>
      <c r="AL81" s="107" t="s">
        <v>25</v>
      </c>
      <c r="AM8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1" s="109" t="str">
        <f>IF(ROW()-27&lt;=MAX(①職員名簿!$AB$11:$AB$110),IF(INDEX(①職員名簿!N$11:N$110,MATCH(ROW()-27,①職員名簿!$AB$11:$AB$110,0))&lt;&gt;"","〇",""),"")</f>
        <v/>
      </c>
      <c r="AO81" s="110"/>
      <c r="AP81" s="100"/>
      <c r="AW81" s="101" t="str">
        <f t="shared" si="10"/>
        <v/>
      </c>
      <c r="AX81" s="102" t="str">
        <f t="shared" si="11"/>
        <v/>
      </c>
      <c r="AY81" s="103" t="str">
        <f t="shared" si="12"/>
        <v/>
      </c>
      <c r="AZ81" s="53" t="str">
        <f t="shared" si="13"/>
        <v/>
      </c>
      <c r="BA81" s="53" t="str">
        <f t="shared" si="14"/>
        <v/>
      </c>
      <c r="BB81" s="104" t="e">
        <f t="shared" si="15"/>
        <v>#N/A</v>
      </c>
      <c r="BE81" s="53" t="str">
        <f t="shared" si="16"/>
        <v/>
      </c>
    </row>
    <row r="82" spans="1:57" ht="28.5" customHeight="1">
      <c r="A82" s="93"/>
      <c r="B82" s="105">
        <v>55</v>
      </c>
      <c r="C82" s="308" t="str">
        <f>IF(ROW()-27&lt;=MAX(①職員名簿!$AB$11:$AB$110),IF(INDEX(①職員名簿!G$11:G$110,MATCH(ROW()-27,①職員名簿!AB$11:AB$110,0))&lt;&gt;"",INDEX(①職員名簿!G$11:G$110,MATCH(ROW()-27,①職員名簿!AB$11:AB$110,0)),INDEX(①職員名簿!B$11:B$110,MATCH(ROW()-27,①職員名簿!$AB$11:$AB$110,0))),"")</f>
        <v/>
      </c>
      <c r="D82" s="309"/>
      <c r="E82" s="309"/>
      <c r="F82" s="309"/>
      <c r="G82" s="309"/>
      <c r="H82" s="309"/>
      <c r="I82" s="310"/>
      <c r="J82" s="311" t="str">
        <f>IF(ROW()-27&lt;=MAX(①職員名簿!$AB$11:$AB$110),IF(INDEX(①職員名簿!H$11:H$110,MATCH(ROW()-27,①職員名簿!AB$11:AB$110,0))&lt;&gt;"",INDEX(①職員名簿!H$11:H$110,MATCH(ROW()-27,①職員名簿!AB$11:AB$110,0)),INDEX(①職員名簿!C$11:C$110,MATCH(ROW()-27,①職員名簿!$AB$11:$AB$110,0))),"")</f>
        <v/>
      </c>
      <c r="K82" s="312"/>
      <c r="L82" s="312"/>
      <c r="M82" s="312"/>
      <c r="N82" s="312"/>
      <c r="O82" s="313"/>
      <c r="P82" s="314" t="str">
        <f>IF(ROW()-27&lt;=MAX(①職員名簿!$AB$11:$AB$110),INDEX(①職員名簿!D$11:D$110,MATCH(ROW()-27,①職員名簿!$AB$11:$AB$110,0)),"")</f>
        <v/>
      </c>
      <c r="Q82" s="315"/>
      <c r="R82" s="315"/>
      <c r="S82" s="315"/>
      <c r="T82" s="316"/>
      <c r="U82" s="317" t="str">
        <f t="shared" si="0"/>
        <v/>
      </c>
      <c r="V82" s="318"/>
      <c r="W82" s="106" t="s">
        <v>9</v>
      </c>
      <c r="X82" s="319" t="str">
        <f t="shared" si="1"/>
        <v/>
      </c>
      <c r="Y82" s="319"/>
      <c r="Z82" s="107" t="s">
        <v>25</v>
      </c>
      <c r="AA82" s="320" t="str">
        <f>IF(ROW()-27&lt;=MAX(①職員名簿!$AB$11:$AB$110),INDEX(①職員名簿!E$11:E$110,MATCH(ROW()-27,①職員名簿!$AB$11:$AB$110,0)),"")</f>
        <v/>
      </c>
      <c r="AB82" s="321"/>
      <c r="AC82" s="106" t="s">
        <v>9</v>
      </c>
      <c r="AD82" s="321" t="str">
        <f>IF(ROW()-27&lt;=MAX(①職員名簿!$AB$11:$AB$110),INDEX(①職員名簿!F$11:F$110,MATCH(ROW()-27,①職員名簿!$AB$11:$AB$110,0)),"")</f>
        <v/>
      </c>
      <c r="AE82" s="321"/>
      <c r="AF82" s="107" t="s">
        <v>25</v>
      </c>
      <c r="AG82" s="322" t="str">
        <f t="shared" si="2"/>
        <v/>
      </c>
      <c r="AH82" s="323"/>
      <c r="AI82" s="106" t="s">
        <v>9</v>
      </c>
      <c r="AJ82" s="319" t="str">
        <f t="shared" si="3"/>
        <v/>
      </c>
      <c r="AK82" s="319"/>
      <c r="AL82" s="107" t="s">
        <v>25</v>
      </c>
      <c r="AM8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2" s="109" t="str">
        <f>IF(ROW()-27&lt;=MAX(①職員名簿!$AB$11:$AB$110),IF(INDEX(①職員名簿!N$11:N$110,MATCH(ROW()-27,①職員名簿!$AB$11:$AB$110,0))&lt;&gt;"","〇",""),"")</f>
        <v/>
      </c>
      <c r="AO82" s="110"/>
      <c r="AP82" s="100"/>
      <c r="AW82" s="101" t="str">
        <f t="shared" si="10"/>
        <v/>
      </c>
      <c r="AX82" s="102" t="str">
        <f t="shared" si="11"/>
        <v/>
      </c>
      <c r="AY82" s="103" t="str">
        <f t="shared" si="12"/>
        <v/>
      </c>
      <c r="AZ82" s="53" t="str">
        <f t="shared" si="13"/>
        <v/>
      </c>
      <c r="BA82" s="53" t="str">
        <f t="shared" si="14"/>
        <v/>
      </c>
      <c r="BB82" s="104" t="e">
        <f t="shared" si="15"/>
        <v>#N/A</v>
      </c>
      <c r="BE82" s="53" t="str">
        <f t="shared" si="16"/>
        <v/>
      </c>
    </row>
    <row r="83" spans="1:57" ht="28.5" customHeight="1">
      <c r="A83" s="93"/>
      <c r="B83" s="105">
        <v>56</v>
      </c>
      <c r="C83" s="308" t="str">
        <f>IF(ROW()-27&lt;=MAX(①職員名簿!$AB$11:$AB$110),IF(INDEX(①職員名簿!G$11:G$110,MATCH(ROW()-27,①職員名簿!AB$11:AB$110,0))&lt;&gt;"",INDEX(①職員名簿!G$11:G$110,MATCH(ROW()-27,①職員名簿!AB$11:AB$110,0)),INDEX(①職員名簿!B$11:B$110,MATCH(ROW()-27,①職員名簿!$AB$11:$AB$110,0))),"")</f>
        <v/>
      </c>
      <c r="D83" s="309"/>
      <c r="E83" s="309"/>
      <c r="F83" s="309"/>
      <c r="G83" s="309"/>
      <c r="H83" s="309"/>
      <c r="I83" s="310"/>
      <c r="J83" s="311" t="str">
        <f>IF(ROW()-27&lt;=MAX(①職員名簿!$AB$11:$AB$110),IF(INDEX(①職員名簿!H$11:H$110,MATCH(ROW()-27,①職員名簿!AB$11:AB$110,0))&lt;&gt;"",INDEX(①職員名簿!H$11:H$110,MATCH(ROW()-27,①職員名簿!AB$11:AB$110,0)),INDEX(①職員名簿!C$11:C$110,MATCH(ROW()-27,①職員名簿!$AB$11:$AB$110,0))),"")</f>
        <v/>
      </c>
      <c r="K83" s="312"/>
      <c r="L83" s="312"/>
      <c r="M83" s="312"/>
      <c r="N83" s="312"/>
      <c r="O83" s="313"/>
      <c r="P83" s="314" t="str">
        <f>IF(ROW()-27&lt;=MAX(①職員名簿!$AB$11:$AB$110),INDEX(①職員名簿!D$11:D$110,MATCH(ROW()-27,①職員名簿!$AB$11:$AB$110,0)),"")</f>
        <v/>
      </c>
      <c r="Q83" s="315"/>
      <c r="R83" s="315"/>
      <c r="S83" s="315"/>
      <c r="T83" s="316"/>
      <c r="U83" s="317" t="str">
        <f t="shared" si="0"/>
        <v/>
      </c>
      <c r="V83" s="318"/>
      <c r="W83" s="106" t="s">
        <v>9</v>
      </c>
      <c r="X83" s="319" t="str">
        <f t="shared" si="1"/>
        <v/>
      </c>
      <c r="Y83" s="319"/>
      <c r="Z83" s="107" t="s">
        <v>25</v>
      </c>
      <c r="AA83" s="320" t="str">
        <f>IF(ROW()-27&lt;=MAX(①職員名簿!$AB$11:$AB$110),INDEX(①職員名簿!E$11:E$110,MATCH(ROW()-27,①職員名簿!$AB$11:$AB$110,0)),"")</f>
        <v/>
      </c>
      <c r="AB83" s="321"/>
      <c r="AC83" s="106" t="s">
        <v>9</v>
      </c>
      <c r="AD83" s="321" t="str">
        <f>IF(ROW()-27&lt;=MAX(①職員名簿!$AB$11:$AB$110),INDEX(①職員名簿!F$11:F$110,MATCH(ROW()-27,①職員名簿!$AB$11:$AB$110,0)),"")</f>
        <v/>
      </c>
      <c r="AE83" s="321"/>
      <c r="AF83" s="107" t="s">
        <v>25</v>
      </c>
      <c r="AG83" s="322" t="str">
        <f t="shared" si="2"/>
        <v/>
      </c>
      <c r="AH83" s="323"/>
      <c r="AI83" s="106" t="s">
        <v>9</v>
      </c>
      <c r="AJ83" s="319" t="str">
        <f t="shared" si="3"/>
        <v/>
      </c>
      <c r="AK83" s="319"/>
      <c r="AL83" s="107" t="s">
        <v>25</v>
      </c>
      <c r="AM8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3" s="109" t="str">
        <f>IF(ROW()-27&lt;=MAX(①職員名簿!$AB$11:$AB$110),IF(INDEX(①職員名簿!N$11:N$110,MATCH(ROW()-27,①職員名簿!$AB$11:$AB$110,0))&lt;&gt;"","〇",""),"")</f>
        <v/>
      </c>
      <c r="AO83" s="110"/>
      <c r="AP83" s="100"/>
      <c r="AW83" s="101" t="str">
        <f t="shared" si="10"/>
        <v/>
      </c>
      <c r="AX83" s="102" t="str">
        <f t="shared" si="11"/>
        <v/>
      </c>
      <c r="AY83" s="103" t="str">
        <f t="shared" si="12"/>
        <v/>
      </c>
      <c r="AZ83" s="53" t="str">
        <f t="shared" si="13"/>
        <v/>
      </c>
      <c r="BA83" s="53" t="str">
        <f t="shared" si="14"/>
        <v/>
      </c>
      <c r="BB83" s="104" t="e">
        <f t="shared" si="15"/>
        <v>#N/A</v>
      </c>
      <c r="BE83" s="53" t="str">
        <f t="shared" si="16"/>
        <v/>
      </c>
    </row>
    <row r="84" spans="1:57" ht="28.5" customHeight="1">
      <c r="A84" s="93"/>
      <c r="B84" s="105">
        <v>57</v>
      </c>
      <c r="C84" s="308" t="str">
        <f>IF(ROW()-27&lt;=MAX(①職員名簿!$AB$11:$AB$110),IF(INDEX(①職員名簿!G$11:G$110,MATCH(ROW()-27,①職員名簿!AB$11:AB$110,0))&lt;&gt;"",INDEX(①職員名簿!G$11:G$110,MATCH(ROW()-27,①職員名簿!AB$11:AB$110,0)),INDEX(①職員名簿!B$11:B$110,MATCH(ROW()-27,①職員名簿!$AB$11:$AB$110,0))),"")</f>
        <v/>
      </c>
      <c r="D84" s="309"/>
      <c r="E84" s="309"/>
      <c r="F84" s="309"/>
      <c r="G84" s="309"/>
      <c r="H84" s="309"/>
      <c r="I84" s="310"/>
      <c r="J84" s="311" t="str">
        <f>IF(ROW()-27&lt;=MAX(①職員名簿!$AB$11:$AB$110),IF(INDEX(①職員名簿!H$11:H$110,MATCH(ROW()-27,①職員名簿!AB$11:AB$110,0))&lt;&gt;"",INDEX(①職員名簿!H$11:H$110,MATCH(ROW()-27,①職員名簿!AB$11:AB$110,0)),INDEX(①職員名簿!C$11:C$110,MATCH(ROW()-27,①職員名簿!$AB$11:$AB$110,0))),"")</f>
        <v/>
      </c>
      <c r="K84" s="312"/>
      <c r="L84" s="312"/>
      <c r="M84" s="312"/>
      <c r="N84" s="312"/>
      <c r="O84" s="313"/>
      <c r="P84" s="314" t="str">
        <f>IF(ROW()-27&lt;=MAX(①職員名簿!$AB$11:$AB$110),INDEX(①職員名簿!D$11:D$110,MATCH(ROW()-27,①職員名簿!$AB$11:$AB$110,0)),"")</f>
        <v/>
      </c>
      <c r="Q84" s="315"/>
      <c r="R84" s="315"/>
      <c r="S84" s="315"/>
      <c r="T84" s="316"/>
      <c r="U84" s="317" t="str">
        <f t="shared" si="0"/>
        <v/>
      </c>
      <c r="V84" s="318"/>
      <c r="W84" s="106" t="s">
        <v>9</v>
      </c>
      <c r="X84" s="319" t="str">
        <f t="shared" si="1"/>
        <v/>
      </c>
      <c r="Y84" s="319"/>
      <c r="Z84" s="107" t="s">
        <v>25</v>
      </c>
      <c r="AA84" s="320" t="str">
        <f>IF(ROW()-27&lt;=MAX(①職員名簿!$AB$11:$AB$110),INDEX(①職員名簿!E$11:E$110,MATCH(ROW()-27,①職員名簿!$AB$11:$AB$110,0)),"")</f>
        <v/>
      </c>
      <c r="AB84" s="321"/>
      <c r="AC84" s="106" t="s">
        <v>9</v>
      </c>
      <c r="AD84" s="321" t="str">
        <f>IF(ROW()-27&lt;=MAX(①職員名簿!$AB$11:$AB$110),INDEX(①職員名簿!F$11:F$110,MATCH(ROW()-27,①職員名簿!$AB$11:$AB$110,0)),"")</f>
        <v/>
      </c>
      <c r="AE84" s="321"/>
      <c r="AF84" s="107" t="s">
        <v>25</v>
      </c>
      <c r="AG84" s="322" t="str">
        <f t="shared" si="2"/>
        <v/>
      </c>
      <c r="AH84" s="323"/>
      <c r="AI84" s="106" t="s">
        <v>9</v>
      </c>
      <c r="AJ84" s="319" t="str">
        <f t="shared" si="3"/>
        <v/>
      </c>
      <c r="AK84" s="319"/>
      <c r="AL84" s="107" t="s">
        <v>25</v>
      </c>
      <c r="AM8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4" s="109" t="str">
        <f>IF(ROW()-27&lt;=MAX(①職員名簿!$AB$11:$AB$110),IF(INDEX(①職員名簿!N$11:N$110,MATCH(ROW()-27,①職員名簿!$AB$11:$AB$110,0))&lt;&gt;"","〇",""),"")</f>
        <v/>
      </c>
      <c r="AO84" s="110"/>
      <c r="AP84" s="100"/>
      <c r="AW84" s="101" t="str">
        <f t="shared" si="10"/>
        <v/>
      </c>
      <c r="AX84" s="102" t="str">
        <f t="shared" si="11"/>
        <v/>
      </c>
      <c r="AY84" s="103" t="str">
        <f t="shared" si="12"/>
        <v/>
      </c>
      <c r="AZ84" s="53" t="str">
        <f t="shared" si="13"/>
        <v/>
      </c>
      <c r="BA84" s="53" t="str">
        <f t="shared" si="14"/>
        <v/>
      </c>
      <c r="BB84" s="104" t="e">
        <f t="shared" si="15"/>
        <v>#N/A</v>
      </c>
      <c r="BE84" s="53" t="str">
        <f t="shared" si="16"/>
        <v/>
      </c>
    </row>
    <row r="85" spans="1:57" ht="28.5" customHeight="1">
      <c r="A85" s="93"/>
      <c r="B85" s="105">
        <v>58</v>
      </c>
      <c r="C85" s="308" t="str">
        <f>IF(ROW()-27&lt;=MAX(①職員名簿!$AB$11:$AB$110),IF(INDEX(①職員名簿!G$11:G$110,MATCH(ROW()-27,①職員名簿!AB$11:AB$110,0))&lt;&gt;"",INDEX(①職員名簿!G$11:G$110,MATCH(ROW()-27,①職員名簿!AB$11:AB$110,0)),INDEX(①職員名簿!B$11:B$110,MATCH(ROW()-27,①職員名簿!$AB$11:$AB$110,0))),"")</f>
        <v/>
      </c>
      <c r="D85" s="309"/>
      <c r="E85" s="309"/>
      <c r="F85" s="309"/>
      <c r="G85" s="309"/>
      <c r="H85" s="309"/>
      <c r="I85" s="310"/>
      <c r="J85" s="311" t="str">
        <f>IF(ROW()-27&lt;=MAX(①職員名簿!$AB$11:$AB$110),IF(INDEX(①職員名簿!H$11:H$110,MATCH(ROW()-27,①職員名簿!AB$11:AB$110,0))&lt;&gt;"",INDEX(①職員名簿!H$11:H$110,MATCH(ROW()-27,①職員名簿!AB$11:AB$110,0)),INDEX(①職員名簿!C$11:C$110,MATCH(ROW()-27,①職員名簿!$AB$11:$AB$110,0))),"")</f>
        <v/>
      </c>
      <c r="K85" s="312"/>
      <c r="L85" s="312"/>
      <c r="M85" s="312"/>
      <c r="N85" s="312"/>
      <c r="O85" s="313"/>
      <c r="P85" s="314" t="str">
        <f>IF(ROW()-27&lt;=MAX(①職員名簿!$AB$11:$AB$110),INDEX(①職員名簿!D$11:D$110,MATCH(ROW()-27,①職員名簿!$AB$11:$AB$110,0)),"")</f>
        <v/>
      </c>
      <c r="Q85" s="315"/>
      <c r="R85" s="315"/>
      <c r="S85" s="315"/>
      <c r="T85" s="316"/>
      <c r="U85" s="317" t="str">
        <f t="shared" si="0"/>
        <v/>
      </c>
      <c r="V85" s="318"/>
      <c r="W85" s="106" t="s">
        <v>9</v>
      </c>
      <c r="X85" s="319" t="str">
        <f t="shared" si="1"/>
        <v/>
      </c>
      <c r="Y85" s="319"/>
      <c r="Z85" s="107" t="s">
        <v>25</v>
      </c>
      <c r="AA85" s="320" t="str">
        <f>IF(ROW()-27&lt;=MAX(①職員名簿!$AB$11:$AB$110),INDEX(①職員名簿!E$11:E$110,MATCH(ROW()-27,①職員名簿!$AB$11:$AB$110,0)),"")</f>
        <v/>
      </c>
      <c r="AB85" s="321"/>
      <c r="AC85" s="106" t="s">
        <v>9</v>
      </c>
      <c r="AD85" s="321" t="str">
        <f>IF(ROW()-27&lt;=MAX(①職員名簿!$AB$11:$AB$110),INDEX(①職員名簿!F$11:F$110,MATCH(ROW()-27,①職員名簿!$AB$11:$AB$110,0)),"")</f>
        <v/>
      </c>
      <c r="AE85" s="321"/>
      <c r="AF85" s="107" t="s">
        <v>25</v>
      </c>
      <c r="AG85" s="322" t="str">
        <f t="shared" si="2"/>
        <v/>
      </c>
      <c r="AH85" s="323"/>
      <c r="AI85" s="106" t="s">
        <v>9</v>
      </c>
      <c r="AJ85" s="319" t="str">
        <f t="shared" si="3"/>
        <v/>
      </c>
      <c r="AK85" s="319"/>
      <c r="AL85" s="107" t="s">
        <v>25</v>
      </c>
      <c r="AM8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5" s="109" t="str">
        <f>IF(ROW()-27&lt;=MAX(①職員名簿!$AB$11:$AB$110),IF(INDEX(①職員名簿!N$11:N$110,MATCH(ROW()-27,①職員名簿!$AB$11:$AB$110,0))&lt;&gt;"","〇",""),"")</f>
        <v/>
      </c>
      <c r="AO85" s="110"/>
      <c r="AP85" s="100"/>
      <c r="AW85" s="101" t="str">
        <f t="shared" si="10"/>
        <v/>
      </c>
      <c r="AX85" s="102" t="str">
        <f t="shared" si="11"/>
        <v/>
      </c>
      <c r="AY85" s="103" t="str">
        <f t="shared" si="12"/>
        <v/>
      </c>
      <c r="AZ85" s="53" t="str">
        <f t="shared" si="13"/>
        <v/>
      </c>
      <c r="BA85" s="53" t="str">
        <f t="shared" si="14"/>
        <v/>
      </c>
      <c r="BB85" s="104" t="e">
        <f t="shared" si="15"/>
        <v>#N/A</v>
      </c>
      <c r="BE85" s="53" t="str">
        <f t="shared" si="16"/>
        <v/>
      </c>
    </row>
    <row r="86" spans="1:57" ht="28.5" customHeight="1">
      <c r="A86" s="93"/>
      <c r="B86" s="105">
        <v>59</v>
      </c>
      <c r="C86" s="308" t="str">
        <f>IF(ROW()-27&lt;=MAX(①職員名簿!$AB$11:$AB$110),IF(INDEX(①職員名簿!G$11:G$110,MATCH(ROW()-27,①職員名簿!AB$11:AB$110,0))&lt;&gt;"",INDEX(①職員名簿!G$11:G$110,MATCH(ROW()-27,①職員名簿!AB$11:AB$110,0)),INDEX(①職員名簿!B$11:B$110,MATCH(ROW()-27,①職員名簿!$AB$11:$AB$110,0))),"")</f>
        <v/>
      </c>
      <c r="D86" s="309"/>
      <c r="E86" s="309"/>
      <c r="F86" s="309"/>
      <c r="G86" s="309"/>
      <c r="H86" s="309"/>
      <c r="I86" s="310"/>
      <c r="J86" s="311" t="str">
        <f>IF(ROW()-27&lt;=MAX(①職員名簿!$AB$11:$AB$110),IF(INDEX(①職員名簿!H$11:H$110,MATCH(ROW()-27,①職員名簿!AB$11:AB$110,0))&lt;&gt;"",INDEX(①職員名簿!H$11:H$110,MATCH(ROW()-27,①職員名簿!AB$11:AB$110,0)),INDEX(①職員名簿!C$11:C$110,MATCH(ROW()-27,①職員名簿!$AB$11:$AB$110,0))),"")</f>
        <v/>
      </c>
      <c r="K86" s="312"/>
      <c r="L86" s="312"/>
      <c r="M86" s="312"/>
      <c r="N86" s="312"/>
      <c r="O86" s="313"/>
      <c r="P86" s="314" t="str">
        <f>IF(ROW()-27&lt;=MAX(①職員名簿!$AB$11:$AB$110),INDEX(①職員名簿!D$11:D$110,MATCH(ROW()-27,①職員名簿!$AB$11:$AB$110,0)),"")</f>
        <v/>
      </c>
      <c r="Q86" s="315"/>
      <c r="R86" s="315"/>
      <c r="S86" s="315"/>
      <c r="T86" s="316"/>
      <c r="U86" s="317" t="str">
        <f t="shared" si="0"/>
        <v/>
      </c>
      <c r="V86" s="318"/>
      <c r="W86" s="106" t="s">
        <v>9</v>
      </c>
      <c r="X86" s="319" t="str">
        <f t="shared" si="1"/>
        <v/>
      </c>
      <c r="Y86" s="319"/>
      <c r="Z86" s="107" t="s">
        <v>25</v>
      </c>
      <c r="AA86" s="320" t="str">
        <f>IF(ROW()-27&lt;=MAX(①職員名簿!$AB$11:$AB$110),INDEX(①職員名簿!E$11:E$110,MATCH(ROW()-27,①職員名簿!$AB$11:$AB$110,0)),"")</f>
        <v/>
      </c>
      <c r="AB86" s="321"/>
      <c r="AC86" s="106" t="s">
        <v>9</v>
      </c>
      <c r="AD86" s="321" t="str">
        <f>IF(ROW()-27&lt;=MAX(①職員名簿!$AB$11:$AB$110),INDEX(①職員名簿!F$11:F$110,MATCH(ROW()-27,①職員名簿!$AB$11:$AB$110,0)),"")</f>
        <v/>
      </c>
      <c r="AE86" s="321"/>
      <c r="AF86" s="107" t="s">
        <v>25</v>
      </c>
      <c r="AG86" s="322" t="str">
        <f t="shared" si="2"/>
        <v/>
      </c>
      <c r="AH86" s="323"/>
      <c r="AI86" s="106" t="s">
        <v>9</v>
      </c>
      <c r="AJ86" s="319" t="str">
        <f t="shared" si="3"/>
        <v/>
      </c>
      <c r="AK86" s="319"/>
      <c r="AL86" s="107" t="s">
        <v>25</v>
      </c>
      <c r="AM8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6" s="109" t="str">
        <f>IF(ROW()-27&lt;=MAX(①職員名簿!$AB$11:$AB$110),IF(INDEX(①職員名簿!N$11:N$110,MATCH(ROW()-27,①職員名簿!$AB$11:$AB$110,0))&lt;&gt;"","〇",""),"")</f>
        <v/>
      </c>
      <c r="AO86" s="110"/>
      <c r="AP86" s="100"/>
      <c r="AW86" s="101" t="str">
        <f t="shared" si="10"/>
        <v/>
      </c>
      <c r="AX86" s="102" t="str">
        <f t="shared" si="11"/>
        <v/>
      </c>
      <c r="AY86" s="103" t="str">
        <f t="shared" si="12"/>
        <v/>
      </c>
      <c r="AZ86" s="53" t="str">
        <f t="shared" si="13"/>
        <v/>
      </c>
      <c r="BA86" s="53" t="str">
        <f t="shared" si="14"/>
        <v/>
      </c>
      <c r="BB86" s="104" t="e">
        <f t="shared" si="15"/>
        <v>#N/A</v>
      </c>
      <c r="BE86" s="53" t="str">
        <f t="shared" si="16"/>
        <v/>
      </c>
    </row>
    <row r="87" spans="1:57" ht="28.5" customHeight="1">
      <c r="A87" s="93"/>
      <c r="B87" s="105">
        <v>60</v>
      </c>
      <c r="C87" s="308" t="str">
        <f>IF(ROW()-27&lt;=MAX(①職員名簿!$AB$11:$AB$110),IF(INDEX(①職員名簿!G$11:G$110,MATCH(ROW()-27,①職員名簿!AB$11:AB$110,0))&lt;&gt;"",INDEX(①職員名簿!G$11:G$110,MATCH(ROW()-27,①職員名簿!AB$11:AB$110,0)),INDEX(①職員名簿!B$11:B$110,MATCH(ROW()-27,①職員名簿!$AB$11:$AB$110,0))),"")</f>
        <v/>
      </c>
      <c r="D87" s="309"/>
      <c r="E87" s="309"/>
      <c r="F87" s="309"/>
      <c r="G87" s="309"/>
      <c r="H87" s="309"/>
      <c r="I87" s="310"/>
      <c r="J87" s="311" t="str">
        <f>IF(ROW()-27&lt;=MAX(①職員名簿!$AB$11:$AB$110),IF(INDEX(①職員名簿!H$11:H$110,MATCH(ROW()-27,①職員名簿!AB$11:AB$110,0))&lt;&gt;"",INDEX(①職員名簿!H$11:H$110,MATCH(ROW()-27,①職員名簿!AB$11:AB$110,0)),INDEX(①職員名簿!C$11:C$110,MATCH(ROW()-27,①職員名簿!$AB$11:$AB$110,0))),"")</f>
        <v/>
      </c>
      <c r="K87" s="312"/>
      <c r="L87" s="312"/>
      <c r="M87" s="312"/>
      <c r="N87" s="312"/>
      <c r="O87" s="313"/>
      <c r="P87" s="314" t="str">
        <f>IF(ROW()-27&lt;=MAX(①職員名簿!$AB$11:$AB$110),INDEX(①職員名簿!D$11:D$110,MATCH(ROW()-27,①職員名簿!$AB$11:$AB$110,0)),"")</f>
        <v/>
      </c>
      <c r="Q87" s="315"/>
      <c r="R87" s="315"/>
      <c r="S87" s="315"/>
      <c r="T87" s="316"/>
      <c r="U87" s="317" t="str">
        <f t="shared" si="0"/>
        <v/>
      </c>
      <c r="V87" s="318"/>
      <c r="W87" s="106" t="s">
        <v>9</v>
      </c>
      <c r="X87" s="319" t="str">
        <f t="shared" si="1"/>
        <v/>
      </c>
      <c r="Y87" s="319"/>
      <c r="Z87" s="107" t="s">
        <v>25</v>
      </c>
      <c r="AA87" s="320" t="str">
        <f>IF(ROW()-27&lt;=MAX(①職員名簿!$AB$11:$AB$110),INDEX(①職員名簿!E$11:E$110,MATCH(ROW()-27,①職員名簿!$AB$11:$AB$110,0)),"")</f>
        <v/>
      </c>
      <c r="AB87" s="321"/>
      <c r="AC87" s="106" t="s">
        <v>9</v>
      </c>
      <c r="AD87" s="321" t="str">
        <f>IF(ROW()-27&lt;=MAX(①職員名簿!$AB$11:$AB$110),INDEX(①職員名簿!F$11:F$110,MATCH(ROW()-27,①職員名簿!$AB$11:$AB$110,0)),"")</f>
        <v/>
      </c>
      <c r="AE87" s="321"/>
      <c r="AF87" s="107" t="s">
        <v>25</v>
      </c>
      <c r="AG87" s="322" t="str">
        <f t="shared" si="2"/>
        <v/>
      </c>
      <c r="AH87" s="323"/>
      <c r="AI87" s="106" t="s">
        <v>9</v>
      </c>
      <c r="AJ87" s="319" t="str">
        <f t="shared" si="3"/>
        <v/>
      </c>
      <c r="AK87" s="319"/>
      <c r="AL87" s="107" t="s">
        <v>25</v>
      </c>
      <c r="AM8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7" s="109" t="str">
        <f>IF(ROW()-27&lt;=MAX(①職員名簿!$AB$11:$AB$110),IF(INDEX(①職員名簿!N$11:N$110,MATCH(ROW()-27,①職員名簿!$AB$11:$AB$110,0))&lt;&gt;"","〇",""),"")</f>
        <v/>
      </c>
      <c r="AO87" s="110"/>
      <c r="AP87" s="100"/>
      <c r="AW87" s="101" t="str">
        <f t="shared" si="10"/>
        <v/>
      </c>
      <c r="AX87" s="102" t="str">
        <f t="shared" si="11"/>
        <v/>
      </c>
      <c r="AY87" s="103" t="str">
        <f t="shared" si="12"/>
        <v/>
      </c>
      <c r="AZ87" s="53" t="str">
        <f t="shared" si="13"/>
        <v/>
      </c>
      <c r="BA87" s="53" t="str">
        <f t="shared" si="14"/>
        <v/>
      </c>
      <c r="BB87" s="104" t="e">
        <f t="shared" si="15"/>
        <v>#N/A</v>
      </c>
    </row>
    <row r="88" spans="1:57" ht="28.5" customHeight="1">
      <c r="A88" s="93"/>
      <c r="B88" s="105">
        <v>61</v>
      </c>
      <c r="C88" s="308" t="str">
        <f>IF(ROW()-27&lt;=MAX(①職員名簿!$AB$11:$AB$110),IF(INDEX(①職員名簿!G$11:G$110,MATCH(ROW()-27,①職員名簿!AB$11:AB$110,0))&lt;&gt;"",INDEX(①職員名簿!G$11:G$110,MATCH(ROW()-27,①職員名簿!AB$11:AB$110,0)),INDEX(①職員名簿!B$11:B$110,MATCH(ROW()-27,①職員名簿!$AB$11:$AB$110,0))),"")</f>
        <v/>
      </c>
      <c r="D88" s="309"/>
      <c r="E88" s="309"/>
      <c r="F88" s="309"/>
      <c r="G88" s="309"/>
      <c r="H88" s="309"/>
      <c r="I88" s="310"/>
      <c r="J88" s="311" t="str">
        <f>IF(ROW()-27&lt;=MAX(①職員名簿!$AB$11:$AB$110),IF(INDEX(①職員名簿!H$11:H$110,MATCH(ROW()-27,①職員名簿!AB$11:AB$110,0))&lt;&gt;"",INDEX(①職員名簿!H$11:H$110,MATCH(ROW()-27,①職員名簿!AB$11:AB$110,0)),INDEX(①職員名簿!C$11:C$110,MATCH(ROW()-27,①職員名簿!$AB$11:$AB$110,0))),"")</f>
        <v/>
      </c>
      <c r="K88" s="312"/>
      <c r="L88" s="312"/>
      <c r="M88" s="312"/>
      <c r="N88" s="312"/>
      <c r="O88" s="313"/>
      <c r="P88" s="314" t="str">
        <f>IF(ROW()-27&lt;=MAX(①職員名簿!$AB$11:$AB$110),INDEX(①職員名簿!D$11:D$110,MATCH(ROW()-27,①職員名簿!$AB$11:$AB$110,0)),"")</f>
        <v/>
      </c>
      <c r="Q88" s="315"/>
      <c r="R88" s="315"/>
      <c r="S88" s="315"/>
      <c r="T88" s="316"/>
      <c r="U88" s="317" t="str">
        <f t="shared" si="0"/>
        <v/>
      </c>
      <c r="V88" s="318"/>
      <c r="W88" s="106" t="s">
        <v>9</v>
      </c>
      <c r="X88" s="319" t="str">
        <f t="shared" si="1"/>
        <v/>
      </c>
      <c r="Y88" s="319"/>
      <c r="Z88" s="107" t="s">
        <v>25</v>
      </c>
      <c r="AA88" s="320" t="str">
        <f>IF(ROW()-27&lt;=MAX(①職員名簿!$AB$11:$AB$110),INDEX(①職員名簿!E$11:E$110,MATCH(ROW()-27,①職員名簿!$AB$11:$AB$110,0)),"")</f>
        <v/>
      </c>
      <c r="AB88" s="321"/>
      <c r="AC88" s="106" t="s">
        <v>9</v>
      </c>
      <c r="AD88" s="321" t="str">
        <f>IF(ROW()-27&lt;=MAX(①職員名簿!$AB$11:$AB$110),INDEX(①職員名簿!F$11:F$110,MATCH(ROW()-27,①職員名簿!$AB$11:$AB$110,0)),"")</f>
        <v/>
      </c>
      <c r="AE88" s="321"/>
      <c r="AF88" s="107" t="s">
        <v>25</v>
      </c>
      <c r="AG88" s="322" t="str">
        <f t="shared" si="2"/>
        <v/>
      </c>
      <c r="AH88" s="323"/>
      <c r="AI88" s="106" t="s">
        <v>9</v>
      </c>
      <c r="AJ88" s="319" t="str">
        <f t="shared" si="3"/>
        <v/>
      </c>
      <c r="AK88" s="319"/>
      <c r="AL88" s="107" t="s">
        <v>25</v>
      </c>
      <c r="AM8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8" s="109" t="str">
        <f>IF(ROW()-27&lt;=MAX(①職員名簿!$AB$11:$AB$110),IF(INDEX(①職員名簿!N$11:N$110,MATCH(ROW()-27,①職員名簿!$AB$11:$AB$110,0))&lt;&gt;"","〇",""),"")</f>
        <v/>
      </c>
      <c r="AO88" s="110"/>
      <c r="AP88" s="100"/>
      <c r="AW88" s="101" t="str">
        <f t="shared" si="10"/>
        <v/>
      </c>
      <c r="AX88" s="102" t="str">
        <f t="shared" si="11"/>
        <v/>
      </c>
      <c r="AY88" s="103" t="str">
        <f t="shared" si="12"/>
        <v/>
      </c>
      <c r="AZ88" s="53" t="str">
        <f t="shared" si="13"/>
        <v/>
      </c>
      <c r="BA88" s="53" t="str">
        <f t="shared" si="14"/>
        <v/>
      </c>
      <c r="BB88" s="104" t="e">
        <f t="shared" si="15"/>
        <v>#N/A</v>
      </c>
    </row>
    <row r="89" spans="1:57" ht="28.5" customHeight="1">
      <c r="A89" s="93"/>
      <c r="B89" s="105">
        <v>62</v>
      </c>
      <c r="C89" s="308" t="str">
        <f>IF(ROW()-27&lt;=MAX(①職員名簿!$AB$11:$AB$110),IF(INDEX(①職員名簿!G$11:G$110,MATCH(ROW()-27,①職員名簿!AB$11:AB$110,0))&lt;&gt;"",INDEX(①職員名簿!G$11:G$110,MATCH(ROW()-27,①職員名簿!AB$11:AB$110,0)),INDEX(①職員名簿!B$11:B$110,MATCH(ROW()-27,①職員名簿!$AB$11:$AB$110,0))),"")</f>
        <v/>
      </c>
      <c r="D89" s="309"/>
      <c r="E89" s="309"/>
      <c r="F89" s="309"/>
      <c r="G89" s="309"/>
      <c r="H89" s="309"/>
      <c r="I89" s="310"/>
      <c r="J89" s="311" t="str">
        <f>IF(ROW()-27&lt;=MAX(①職員名簿!$AB$11:$AB$110),IF(INDEX(①職員名簿!H$11:H$110,MATCH(ROW()-27,①職員名簿!AB$11:AB$110,0))&lt;&gt;"",INDEX(①職員名簿!H$11:H$110,MATCH(ROW()-27,①職員名簿!AB$11:AB$110,0)),INDEX(①職員名簿!C$11:C$110,MATCH(ROW()-27,①職員名簿!$AB$11:$AB$110,0))),"")</f>
        <v/>
      </c>
      <c r="K89" s="312"/>
      <c r="L89" s="312"/>
      <c r="M89" s="312"/>
      <c r="N89" s="312"/>
      <c r="O89" s="313"/>
      <c r="P89" s="314" t="str">
        <f>IF(ROW()-27&lt;=MAX(①職員名簿!$AB$11:$AB$110),INDEX(①職員名簿!D$11:D$110,MATCH(ROW()-27,①職員名簿!$AB$11:$AB$110,0)),"")</f>
        <v/>
      </c>
      <c r="Q89" s="315"/>
      <c r="R89" s="315"/>
      <c r="S89" s="315"/>
      <c r="T89" s="316"/>
      <c r="U89" s="317" t="str">
        <f t="shared" si="0"/>
        <v/>
      </c>
      <c r="V89" s="318"/>
      <c r="W89" s="106" t="s">
        <v>9</v>
      </c>
      <c r="X89" s="319" t="str">
        <f t="shared" si="1"/>
        <v/>
      </c>
      <c r="Y89" s="319"/>
      <c r="Z89" s="107" t="s">
        <v>25</v>
      </c>
      <c r="AA89" s="320" t="str">
        <f>IF(ROW()-27&lt;=MAX(①職員名簿!$AB$11:$AB$110),INDEX(①職員名簿!E$11:E$110,MATCH(ROW()-27,①職員名簿!$AB$11:$AB$110,0)),"")</f>
        <v/>
      </c>
      <c r="AB89" s="321"/>
      <c r="AC89" s="106" t="s">
        <v>9</v>
      </c>
      <c r="AD89" s="321" t="str">
        <f>IF(ROW()-27&lt;=MAX(①職員名簿!$AB$11:$AB$110),INDEX(①職員名簿!F$11:F$110,MATCH(ROW()-27,①職員名簿!$AB$11:$AB$110,0)),"")</f>
        <v/>
      </c>
      <c r="AE89" s="321"/>
      <c r="AF89" s="107" t="s">
        <v>25</v>
      </c>
      <c r="AG89" s="322" t="str">
        <f t="shared" si="2"/>
        <v/>
      </c>
      <c r="AH89" s="323"/>
      <c r="AI89" s="106" t="s">
        <v>9</v>
      </c>
      <c r="AJ89" s="319" t="str">
        <f t="shared" si="3"/>
        <v/>
      </c>
      <c r="AK89" s="319"/>
      <c r="AL89" s="107" t="s">
        <v>25</v>
      </c>
      <c r="AM8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9" s="109" t="str">
        <f>IF(ROW()-27&lt;=MAX(①職員名簿!$AB$11:$AB$110),IF(INDEX(①職員名簿!N$11:N$110,MATCH(ROW()-27,①職員名簿!$AB$11:$AB$110,0))&lt;&gt;"","〇",""),"")</f>
        <v/>
      </c>
      <c r="AO89" s="110"/>
      <c r="AP89" s="100"/>
      <c r="AW89" s="101" t="str">
        <f t="shared" si="10"/>
        <v/>
      </c>
      <c r="AX89" s="102" t="str">
        <f t="shared" si="11"/>
        <v/>
      </c>
      <c r="AY89" s="103" t="str">
        <f t="shared" si="12"/>
        <v/>
      </c>
      <c r="AZ89" s="53" t="str">
        <f t="shared" si="13"/>
        <v/>
      </c>
      <c r="BA89" s="53" t="str">
        <f t="shared" si="14"/>
        <v/>
      </c>
      <c r="BB89" s="104" t="e">
        <f t="shared" si="15"/>
        <v>#N/A</v>
      </c>
    </row>
    <row r="90" spans="1:57" ht="28.5" customHeight="1">
      <c r="A90" s="93"/>
      <c r="B90" s="105">
        <v>63</v>
      </c>
      <c r="C90" s="308" t="str">
        <f>IF(ROW()-27&lt;=MAX(①職員名簿!$AB$11:$AB$110),IF(INDEX(①職員名簿!G$11:G$110,MATCH(ROW()-27,①職員名簿!AB$11:AB$110,0))&lt;&gt;"",INDEX(①職員名簿!G$11:G$110,MATCH(ROW()-27,①職員名簿!AB$11:AB$110,0)),INDEX(①職員名簿!B$11:B$110,MATCH(ROW()-27,①職員名簿!$AB$11:$AB$110,0))),"")</f>
        <v/>
      </c>
      <c r="D90" s="309"/>
      <c r="E90" s="309"/>
      <c r="F90" s="309"/>
      <c r="G90" s="309"/>
      <c r="H90" s="309"/>
      <c r="I90" s="310"/>
      <c r="J90" s="311" t="str">
        <f>IF(ROW()-27&lt;=MAX(①職員名簿!$AB$11:$AB$110),IF(INDEX(①職員名簿!H$11:H$110,MATCH(ROW()-27,①職員名簿!AB$11:AB$110,0))&lt;&gt;"",INDEX(①職員名簿!H$11:H$110,MATCH(ROW()-27,①職員名簿!AB$11:AB$110,0)),INDEX(①職員名簿!C$11:C$110,MATCH(ROW()-27,①職員名簿!$AB$11:$AB$110,0))),"")</f>
        <v/>
      </c>
      <c r="K90" s="312"/>
      <c r="L90" s="312"/>
      <c r="M90" s="312"/>
      <c r="N90" s="312"/>
      <c r="O90" s="313"/>
      <c r="P90" s="314" t="str">
        <f>IF(ROW()-27&lt;=MAX(①職員名簿!$AB$11:$AB$110),INDEX(①職員名簿!D$11:D$110,MATCH(ROW()-27,①職員名簿!$AB$11:$AB$110,0)),"")</f>
        <v/>
      </c>
      <c r="Q90" s="315"/>
      <c r="R90" s="315"/>
      <c r="S90" s="315"/>
      <c r="T90" s="316"/>
      <c r="U90" s="317" t="str">
        <f t="shared" si="0"/>
        <v/>
      </c>
      <c r="V90" s="318"/>
      <c r="W90" s="106" t="s">
        <v>9</v>
      </c>
      <c r="X90" s="319" t="str">
        <f t="shared" si="1"/>
        <v/>
      </c>
      <c r="Y90" s="319"/>
      <c r="Z90" s="107" t="s">
        <v>25</v>
      </c>
      <c r="AA90" s="320" t="str">
        <f>IF(ROW()-27&lt;=MAX(①職員名簿!$AB$11:$AB$110),INDEX(①職員名簿!E$11:E$110,MATCH(ROW()-27,①職員名簿!$AB$11:$AB$110,0)),"")</f>
        <v/>
      </c>
      <c r="AB90" s="321"/>
      <c r="AC90" s="106" t="s">
        <v>9</v>
      </c>
      <c r="AD90" s="321" t="str">
        <f>IF(ROW()-27&lt;=MAX(①職員名簿!$AB$11:$AB$110),INDEX(①職員名簿!F$11:F$110,MATCH(ROW()-27,①職員名簿!$AB$11:$AB$110,0)),"")</f>
        <v/>
      </c>
      <c r="AE90" s="321"/>
      <c r="AF90" s="107" t="s">
        <v>25</v>
      </c>
      <c r="AG90" s="322" t="str">
        <f t="shared" si="2"/>
        <v/>
      </c>
      <c r="AH90" s="323"/>
      <c r="AI90" s="106" t="s">
        <v>9</v>
      </c>
      <c r="AJ90" s="319" t="str">
        <f t="shared" si="3"/>
        <v/>
      </c>
      <c r="AK90" s="319"/>
      <c r="AL90" s="107" t="s">
        <v>25</v>
      </c>
      <c r="AM9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0" s="109" t="str">
        <f>IF(ROW()-27&lt;=MAX(①職員名簿!$AB$11:$AB$110),IF(INDEX(①職員名簿!N$11:N$110,MATCH(ROW()-27,①職員名簿!$AB$11:$AB$110,0))&lt;&gt;"","〇",""),"")</f>
        <v/>
      </c>
      <c r="AO90" s="110"/>
      <c r="AP90" s="100"/>
      <c r="AW90" s="101" t="str">
        <f t="shared" si="10"/>
        <v/>
      </c>
      <c r="AX90" s="102" t="str">
        <f t="shared" si="11"/>
        <v/>
      </c>
      <c r="AY90" s="103" t="str">
        <f t="shared" si="12"/>
        <v/>
      </c>
      <c r="AZ90" s="53" t="str">
        <f t="shared" si="13"/>
        <v/>
      </c>
      <c r="BA90" s="53" t="str">
        <f t="shared" si="14"/>
        <v/>
      </c>
      <c r="BB90" s="104" t="e">
        <f t="shared" si="15"/>
        <v>#N/A</v>
      </c>
    </row>
    <row r="91" spans="1:57" ht="28.5" customHeight="1">
      <c r="A91" s="93"/>
      <c r="B91" s="105">
        <v>64</v>
      </c>
      <c r="C91" s="308" t="str">
        <f>IF(ROW()-27&lt;=MAX(①職員名簿!$AB$11:$AB$110),IF(INDEX(①職員名簿!G$11:G$110,MATCH(ROW()-27,①職員名簿!AB$11:AB$110,0))&lt;&gt;"",INDEX(①職員名簿!G$11:G$110,MATCH(ROW()-27,①職員名簿!AB$11:AB$110,0)),INDEX(①職員名簿!B$11:B$110,MATCH(ROW()-27,①職員名簿!$AB$11:$AB$110,0))),"")</f>
        <v/>
      </c>
      <c r="D91" s="309"/>
      <c r="E91" s="309"/>
      <c r="F91" s="309"/>
      <c r="G91" s="309"/>
      <c r="H91" s="309"/>
      <c r="I91" s="310"/>
      <c r="J91" s="311" t="str">
        <f>IF(ROW()-27&lt;=MAX(①職員名簿!$AB$11:$AB$110),IF(INDEX(①職員名簿!H$11:H$110,MATCH(ROW()-27,①職員名簿!AB$11:AB$110,0))&lt;&gt;"",INDEX(①職員名簿!H$11:H$110,MATCH(ROW()-27,①職員名簿!AB$11:AB$110,0)),INDEX(①職員名簿!C$11:C$110,MATCH(ROW()-27,①職員名簿!$AB$11:$AB$110,0))),"")</f>
        <v/>
      </c>
      <c r="K91" s="312"/>
      <c r="L91" s="312"/>
      <c r="M91" s="312"/>
      <c r="N91" s="312"/>
      <c r="O91" s="313"/>
      <c r="P91" s="314" t="str">
        <f>IF(ROW()-27&lt;=MAX(①職員名簿!$AB$11:$AB$110),INDEX(①職員名簿!D$11:D$110,MATCH(ROW()-27,①職員名簿!$AB$11:$AB$110,0)),"")</f>
        <v/>
      </c>
      <c r="Q91" s="315"/>
      <c r="R91" s="315"/>
      <c r="S91" s="315"/>
      <c r="T91" s="316"/>
      <c r="U91" s="317" t="str">
        <f t="shared" si="0"/>
        <v/>
      </c>
      <c r="V91" s="318"/>
      <c r="W91" s="106" t="s">
        <v>9</v>
      </c>
      <c r="X91" s="319" t="str">
        <f t="shared" si="1"/>
        <v/>
      </c>
      <c r="Y91" s="319"/>
      <c r="Z91" s="107" t="s">
        <v>25</v>
      </c>
      <c r="AA91" s="320" t="str">
        <f>IF(ROW()-27&lt;=MAX(①職員名簿!$AB$11:$AB$110),INDEX(①職員名簿!E$11:E$110,MATCH(ROW()-27,①職員名簿!$AB$11:$AB$110,0)),"")</f>
        <v/>
      </c>
      <c r="AB91" s="321"/>
      <c r="AC91" s="106" t="s">
        <v>9</v>
      </c>
      <c r="AD91" s="321" t="str">
        <f>IF(ROW()-27&lt;=MAX(①職員名簿!$AB$11:$AB$110),INDEX(①職員名簿!F$11:F$110,MATCH(ROW()-27,①職員名簿!$AB$11:$AB$110,0)),"")</f>
        <v/>
      </c>
      <c r="AE91" s="321"/>
      <c r="AF91" s="107" t="s">
        <v>25</v>
      </c>
      <c r="AG91" s="322" t="str">
        <f t="shared" si="2"/>
        <v/>
      </c>
      <c r="AH91" s="323"/>
      <c r="AI91" s="106" t="s">
        <v>9</v>
      </c>
      <c r="AJ91" s="319" t="str">
        <f t="shared" si="3"/>
        <v/>
      </c>
      <c r="AK91" s="319"/>
      <c r="AL91" s="107" t="s">
        <v>25</v>
      </c>
      <c r="AM9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1" s="109" t="str">
        <f>IF(ROW()-27&lt;=MAX(①職員名簿!$AB$11:$AB$110),IF(INDEX(①職員名簿!N$11:N$110,MATCH(ROW()-27,①職員名簿!$AB$11:$AB$110,0))&lt;&gt;"","〇",""),"")</f>
        <v/>
      </c>
      <c r="AO91" s="110"/>
      <c r="AP91" s="100"/>
      <c r="AW91" s="101" t="str">
        <f t="shared" si="10"/>
        <v/>
      </c>
      <c r="AX91" s="102" t="str">
        <f t="shared" si="11"/>
        <v/>
      </c>
      <c r="AY91" s="103" t="str">
        <f t="shared" si="12"/>
        <v/>
      </c>
      <c r="AZ91" s="53" t="str">
        <f t="shared" si="13"/>
        <v/>
      </c>
      <c r="BA91" s="53" t="str">
        <f t="shared" si="14"/>
        <v/>
      </c>
      <c r="BB91" s="104" t="e">
        <f t="shared" si="15"/>
        <v>#N/A</v>
      </c>
    </row>
    <row r="92" spans="1:57" ht="28.5" customHeight="1">
      <c r="A92" s="93"/>
      <c r="B92" s="105">
        <v>65</v>
      </c>
      <c r="C92" s="308" t="str">
        <f>IF(ROW()-27&lt;=MAX(①職員名簿!$AB$11:$AB$110),IF(INDEX(①職員名簿!G$11:G$110,MATCH(ROW()-27,①職員名簿!AB$11:AB$110,0))&lt;&gt;"",INDEX(①職員名簿!G$11:G$110,MATCH(ROW()-27,①職員名簿!AB$11:AB$110,0)),INDEX(①職員名簿!B$11:B$110,MATCH(ROW()-27,①職員名簿!$AB$11:$AB$110,0))),"")</f>
        <v/>
      </c>
      <c r="D92" s="309"/>
      <c r="E92" s="309"/>
      <c r="F92" s="309"/>
      <c r="G92" s="309"/>
      <c r="H92" s="309"/>
      <c r="I92" s="310"/>
      <c r="J92" s="311" t="str">
        <f>IF(ROW()-27&lt;=MAX(①職員名簿!$AB$11:$AB$110),IF(INDEX(①職員名簿!H$11:H$110,MATCH(ROW()-27,①職員名簿!AB$11:AB$110,0))&lt;&gt;"",INDEX(①職員名簿!H$11:H$110,MATCH(ROW()-27,①職員名簿!AB$11:AB$110,0)),INDEX(①職員名簿!C$11:C$110,MATCH(ROW()-27,①職員名簿!$AB$11:$AB$110,0))),"")</f>
        <v/>
      </c>
      <c r="K92" s="312"/>
      <c r="L92" s="312"/>
      <c r="M92" s="312"/>
      <c r="N92" s="312"/>
      <c r="O92" s="313"/>
      <c r="P92" s="314" t="str">
        <f>IF(ROW()-27&lt;=MAX(①職員名簿!$AB$11:$AB$110),INDEX(①職員名簿!D$11:D$110,MATCH(ROW()-27,①職員名簿!$AB$11:$AB$110,0)),"")</f>
        <v/>
      </c>
      <c r="Q92" s="315"/>
      <c r="R92" s="315"/>
      <c r="S92" s="315"/>
      <c r="T92" s="316"/>
      <c r="U92" s="317" t="str">
        <f t="shared" si="0"/>
        <v/>
      </c>
      <c r="V92" s="318"/>
      <c r="W92" s="106" t="s">
        <v>9</v>
      </c>
      <c r="X92" s="319" t="str">
        <f t="shared" si="1"/>
        <v/>
      </c>
      <c r="Y92" s="319"/>
      <c r="Z92" s="107" t="s">
        <v>25</v>
      </c>
      <c r="AA92" s="320" t="str">
        <f>IF(ROW()-27&lt;=MAX(①職員名簿!$AB$11:$AB$110),INDEX(①職員名簿!E$11:E$110,MATCH(ROW()-27,①職員名簿!$AB$11:$AB$110,0)),"")</f>
        <v/>
      </c>
      <c r="AB92" s="321"/>
      <c r="AC92" s="106" t="s">
        <v>9</v>
      </c>
      <c r="AD92" s="321" t="str">
        <f>IF(ROW()-27&lt;=MAX(①職員名簿!$AB$11:$AB$110),INDEX(①職員名簿!F$11:F$110,MATCH(ROW()-27,①職員名簿!$AB$11:$AB$110,0)),"")</f>
        <v/>
      </c>
      <c r="AE92" s="321"/>
      <c r="AF92" s="107" t="s">
        <v>25</v>
      </c>
      <c r="AG92" s="322" t="str">
        <f t="shared" si="2"/>
        <v/>
      </c>
      <c r="AH92" s="323"/>
      <c r="AI92" s="106" t="s">
        <v>9</v>
      </c>
      <c r="AJ92" s="319" t="str">
        <f t="shared" si="3"/>
        <v/>
      </c>
      <c r="AK92" s="319"/>
      <c r="AL92" s="107" t="s">
        <v>25</v>
      </c>
      <c r="AM92"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2" s="109" t="str">
        <f>IF(ROW()-27&lt;=MAX(①職員名簿!$AB$11:$AB$110),IF(INDEX(①職員名簿!N$11:N$110,MATCH(ROW()-27,①職員名簿!$AB$11:$AB$110,0))&lt;&gt;"","〇",""),"")</f>
        <v/>
      </c>
      <c r="AO92" s="110"/>
      <c r="AP92" s="100"/>
      <c r="AW92" s="101" t="str">
        <f t="shared" si="10"/>
        <v/>
      </c>
      <c r="AX92" s="102" t="str">
        <f t="shared" si="11"/>
        <v/>
      </c>
      <c r="AY92" s="103" t="str">
        <f t="shared" si="12"/>
        <v/>
      </c>
      <c r="AZ92" s="53" t="str">
        <f t="shared" si="13"/>
        <v/>
      </c>
      <c r="BA92" s="53" t="str">
        <f t="shared" si="14"/>
        <v/>
      </c>
      <c r="BB92" s="104" t="e">
        <f t="shared" si="15"/>
        <v>#N/A</v>
      </c>
    </row>
    <row r="93" spans="1:57" ht="28.5" customHeight="1">
      <c r="A93" s="93"/>
      <c r="B93" s="105">
        <v>66</v>
      </c>
      <c r="C93" s="308" t="str">
        <f>IF(ROW()-27&lt;=MAX(①職員名簿!$AB$11:$AB$110),IF(INDEX(①職員名簿!G$11:G$110,MATCH(ROW()-27,①職員名簿!AB$11:AB$110,0))&lt;&gt;"",INDEX(①職員名簿!G$11:G$110,MATCH(ROW()-27,①職員名簿!AB$11:AB$110,0)),INDEX(①職員名簿!B$11:B$110,MATCH(ROW()-27,①職員名簿!$AB$11:$AB$110,0))),"")</f>
        <v/>
      </c>
      <c r="D93" s="309"/>
      <c r="E93" s="309"/>
      <c r="F93" s="309"/>
      <c r="G93" s="309"/>
      <c r="H93" s="309"/>
      <c r="I93" s="310"/>
      <c r="J93" s="311" t="str">
        <f>IF(ROW()-27&lt;=MAX(①職員名簿!$AB$11:$AB$110),IF(INDEX(①職員名簿!H$11:H$110,MATCH(ROW()-27,①職員名簿!AB$11:AB$110,0))&lt;&gt;"",INDEX(①職員名簿!H$11:H$110,MATCH(ROW()-27,①職員名簿!AB$11:AB$110,0)),INDEX(①職員名簿!C$11:C$110,MATCH(ROW()-27,①職員名簿!$AB$11:$AB$110,0))),"")</f>
        <v/>
      </c>
      <c r="K93" s="312"/>
      <c r="L93" s="312"/>
      <c r="M93" s="312"/>
      <c r="N93" s="312"/>
      <c r="O93" s="313"/>
      <c r="P93" s="314" t="str">
        <f>IF(ROW()-27&lt;=MAX(①職員名簿!$AB$11:$AB$110),INDEX(①職員名簿!D$11:D$110,MATCH(ROW()-27,①職員名簿!$AB$11:$AB$110,0)),"")</f>
        <v/>
      </c>
      <c r="Q93" s="315"/>
      <c r="R93" s="315"/>
      <c r="S93" s="315"/>
      <c r="T93" s="316"/>
      <c r="U93" s="317" t="str">
        <f t="shared" ref="U93:U102" si="17">IF(AY93="","",QUOTIENT(AY93,12))</f>
        <v/>
      </c>
      <c r="V93" s="318"/>
      <c r="W93" s="106" t="s">
        <v>9</v>
      </c>
      <c r="X93" s="319" t="str">
        <f t="shared" ref="X93:X101" si="18">IF(AY93="","",MOD(AY93,12))</f>
        <v/>
      </c>
      <c r="Y93" s="319"/>
      <c r="Z93" s="107" t="s">
        <v>25</v>
      </c>
      <c r="AA93" s="320" t="str">
        <f>IF(ROW()-27&lt;=MAX(①職員名簿!$AB$11:$AB$110),INDEX(①職員名簿!E$11:E$110,MATCH(ROW()-27,①職員名簿!$AB$11:$AB$110,0)),"")</f>
        <v/>
      </c>
      <c r="AB93" s="321"/>
      <c r="AC93" s="106" t="s">
        <v>9</v>
      </c>
      <c r="AD93" s="321" t="str">
        <f>IF(ROW()-27&lt;=MAX(①職員名簿!$AB$11:$AB$110),INDEX(①職員名簿!F$11:F$110,MATCH(ROW()-27,①職員名簿!$AB$11:$AB$110,0)),"")</f>
        <v/>
      </c>
      <c r="AE93" s="321"/>
      <c r="AF93" s="107" t="s">
        <v>25</v>
      </c>
      <c r="AG93" s="322" t="str">
        <f t="shared" ref="AG93:AG102" si="19">AZ93</f>
        <v/>
      </c>
      <c r="AH93" s="323"/>
      <c r="AI93" s="106" t="s">
        <v>9</v>
      </c>
      <c r="AJ93" s="319" t="str">
        <f t="shared" ref="AJ93:AJ102" si="20">BA93</f>
        <v/>
      </c>
      <c r="AK93" s="319"/>
      <c r="AL93" s="107" t="s">
        <v>25</v>
      </c>
      <c r="AM93"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3" s="109" t="str">
        <f>IF(ROW()-27&lt;=MAX(①職員名簿!$AB$11:$AB$110),IF(INDEX(①職員名簿!N$11:N$110,MATCH(ROW()-27,①職員名簿!$AB$11:$AB$110,0))&lt;&gt;"","〇",""),"")</f>
        <v/>
      </c>
      <c r="AO93" s="110"/>
      <c r="AP93" s="100"/>
      <c r="AW93" s="101" t="str">
        <f t="shared" si="10"/>
        <v/>
      </c>
      <c r="AX93" s="102" t="str">
        <f t="shared" si="11"/>
        <v/>
      </c>
      <c r="AY93" s="103" t="str">
        <f t="shared" si="12"/>
        <v/>
      </c>
      <c r="AZ93" s="53" t="str">
        <f t="shared" si="13"/>
        <v/>
      </c>
      <c r="BA93" s="53" t="str">
        <f t="shared" si="14"/>
        <v/>
      </c>
      <c r="BB93" s="104" t="e">
        <f t="shared" si="15"/>
        <v>#N/A</v>
      </c>
    </row>
    <row r="94" spans="1:57" ht="28.5" customHeight="1">
      <c r="A94" s="93"/>
      <c r="B94" s="105">
        <v>67</v>
      </c>
      <c r="C94" s="308" t="str">
        <f>IF(ROW()-27&lt;=MAX(①職員名簿!$AB$11:$AB$110),IF(INDEX(①職員名簿!G$11:G$110,MATCH(ROW()-27,①職員名簿!AB$11:AB$110,0))&lt;&gt;"",INDEX(①職員名簿!G$11:G$110,MATCH(ROW()-27,①職員名簿!AB$11:AB$110,0)),INDEX(①職員名簿!B$11:B$110,MATCH(ROW()-27,①職員名簿!$AB$11:$AB$110,0))),"")</f>
        <v/>
      </c>
      <c r="D94" s="309"/>
      <c r="E94" s="309"/>
      <c r="F94" s="309"/>
      <c r="G94" s="309"/>
      <c r="H94" s="309"/>
      <c r="I94" s="310"/>
      <c r="J94" s="311" t="str">
        <f>IF(ROW()-27&lt;=MAX(①職員名簿!$AB$11:$AB$110),IF(INDEX(①職員名簿!H$11:H$110,MATCH(ROW()-27,①職員名簿!AB$11:AB$110,0))&lt;&gt;"",INDEX(①職員名簿!H$11:H$110,MATCH(ROW()-27,①職員名簿!AB$11:AB$110,0)),INDEX(①職員名簿!C$11:C$110,MATCH(ROW()-27,①職員名簿!$AB$11:$AB$110,0))),"")</f>
        <v/>
      </c>
      <c r="K94" s="312"/>
      <c r="L94" s="312"/>
      <c r="M94" s="312"/>
      <c r="N94" s="312"/>
      <c r="O94" s="313"/>
      <c r="P94" s="314" t="str">
        <f>IF(ROW()-27&lt;=MAX(①職員名簿!$AB$11:$AB$110),INDEX(①職員名簿!D$11:D$110,MATCH(ROW()-27,①職員名簿!$AB$11:$AB$110,0)),"")</f>
        <v/>
      </c>
      <c r="Q94" s="315"/>
      <c r="R94" s="315"/>
      <c r="S94" s="315"/>
      <c r="T94" s="316"/>
      <c r="U94" s="317" t="str">
        <f t="shared" si="17"/>
        <v/>
      </c>
      <c r="V94" s="318"/>
      <c r="W94" s="106" t="s">
        <v>9</v>
      </c>
      <c r="X94" s="319" t="str">
        <f t="shared" si="18"/>
        <v/>
      </c>
      <c r="Y94" s="319"/>
      <c r="Z94" s="107" t="s">
        <v>25</v>
      </c>
      <c r="AA94" s="320" t="str">
        <f>IF(ROW()-27&lt;=MAX(①職員名簿!$AB$11:$AB$110),INDEX(①職員名簿!E$11:E$110,MATCH(ROW()-27,①職員名簿!$AB$11:$AB$110,0)),"")</f>
        <v/>
      </c>
      <c r="AB94" s="321"/>
      <c r="AC94" s="106" t="s">
        <v>9</v>
      </c>
      <c r="AD94" s="321" t="str">
        <f>IF(ROW()-27&lt;=MAX(①職員名簿!$AB$11:$AB$110),INDEX(①職員名簿!F$11:F$110,MATCH(ROW()-27,①職員名簿!$AB$11:$AB$110,0)),"")</f>
        <v/>
      </c>
      <c r="AE94" s="321"/>
      <c r="AF94" s="107" t="s">
        <v>25</v>
      </c>
      <c r="AG94" s="322" t="str">
        <f t="shared" si="19"/>
        <v/>
      </c>
      <c r="AH94" s="323"/>
      <c r="AI94" s="106" t="s">
        <v>9</v>
      </c>
      <c r="AJ94" s="319" t="str">
        <f t="shared" si="20"/>
        <v/>
      </c>
      <c r="AK94" s="319"/>
      <c r="AL94" s="107" t="s">
        <v>25</v>
      </c>
      <c r="AM94"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4" s="109" t="str">
        <f>IF(ROW()-27&lt;=MAX(①職員名簿!$AB$11:$AB$110),IF(INDEX(①職員名簿!N$11:N$110,MATCH(ROW()-27,①職員名簿!$AB$11:$AB$110,0))&lt;&gt;"","〇",""),"")</f>
        <v/>
      </c>
      <c r="AO94" s="110"/>
      <c r="AP94" s="100"/>
      <c r="AW94" s="101" t="str">
        <f t="shared" ref="AW94:AW102" si="21">IF(P94="","",DATEDIF(P94,$AV$25,"Y")*12+DATEDIF(P94,$AV$25,"YM"))</f>
        <v/>
      </c>
      <c r="AX94" s="102" t="str">
        <f t="shared" ref="AX94:AX102" si="22">IF(P94="","",DATE(YEAR(P94),MONTH(P94)+AW94,DAY(P94)))</f>
        <v/>
      </c>
      <c r="AY94" s="103" t="str">
        <f t="shared" ref="AY94:AY102" si="23">IF(P94="","",IF(P94=DATE(YEAR($AV$25),MONTH($AV$25),DAY($AV$25)),0,IF($AV$25&gt;=AX94,AW94+1,AW94)))</f>
        <v/>
      </c>
      <c r="AZ94" s="53" t="str">
        <f t="shared" ref="AZ94:AZ102" si="24">IFERROR(QUOTIENT(((U94*12)+X94+(AA94*12)+AD94),12),"")</f>
        <v/>
      </c>
      <c r="BA94" s="53" t="str">
        <f t="shared" ref="BA94:BA102" si="25">IFERROR(MOD((X94+AD94),12),"")</f>
        <v/>
      </c>
      <c r="BB94" s="104" t="e">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#N/A</v>
      </c>
    </row>
    <row r="95" spans="1:57" ht="28.5" customHeight="1">
      <c r="A95" s="93"/>
      <c r="B95" s="105">
        <v>68</v>
      </c>
      <c r="C95" s="308" t="str">
        <f>IF(ROW()-27&lt;=MAX(①職員名簿!$AB$11:$AB$110),IF(INDEX(①職員名簿!G$11:G$110,MATCH(ROW()-27,①職員名簿!AB$11:AB$110,0))&lt;&gt;"",INDEX(①職員名簿!G$11:G$110,MATCH(ROW()-27,①職員名簿!AB$11:AB$110,0)),INDEX(①職員名簿!B$11:B$110,MATCH(ROW()-27,①職員名簿!$AB$11:$AB$110,0))),"")</f>
        <v/>
      </c>
      <c r="D95" s="309"/>
      <c r="E95" s="309"/>
      <c r="F95" s="309"/>
      <c r="G95" s="309"/>
      <c r="H95" s="309"/>
      <c r="I95" s="310"/>
      <c r="J95" s="311" t="str">
        <f>IF(ROW()-27&lt;=MAX(①職員名簿!$AB$11:$AB$110),IF(INDEX(①職員名簿!H$11:H$110,MATCH(ROW()-27,①職員名簿!AB$11:AB$110,0))&lt;&gt;"",INDEX(①職員名簿!H$11:H$110,MATCH(ROW()-27,①職員名簿!AB$11:AB$110,0)),INDEX(①職員名簿!C$11:C$110,MATCH(ROW()-27,①職員名簿!$AB$11:$AB$110,0))),"")</f>
        <v/>
      </c>
      <c r="K95" s="312"/>
      <c r="L95" s="312"/>
      <c r="M95" s="312"/>
      <c r="N95" s="312"/>
      <c r="O95" s="313"/>
      <c r="P95" s="314" t="str">
        <f>IF(ROW()-27&lt;=MAX(①職員名簿!$AB$11:$AB$110),INDEX(①職員名簿!D$11:D$110,MATCH(ROW()-27,①職員名簿!$AB$11:$AB$110,0)),"")</f>
        <v/>
      </c>
      <c r="Q95" s="315"/>
      <c r="R95" s="315"/>
      <c r="S95" s="315"/>
      <c r="T95" s="316"/>
      <c r="U95" s="317" t="str">
        <f t="shared" si="17"/>
        <v/>
      </c>
      <c r="V95" s="318"/>
      <c r="W95" s="106" t="s">
        <v>9</v>
      </c>
      <c r="X95" s="319" t="str">
        <f t="shared" si="18"/>
        <v/>
      </c>
      <c r="Y95" s="319"/>
      <c r="Z95" s="107" t="s">
        <v>25</v>
      </c>
      <c r="AA95" s="320" t="str">
        <f>IF(ROW()-27&lt;=MAX(①職員名簿!$AB$11:$AB$110),INDEX(①職員名簿!E$11:E$110,MATCH(ROW()-27,①職員名簿!$AB$11:$AB$110,0)),"")</f>
        <v/>
      </c>
      <c r="AB95" s="321"/>
      <c r="AC95" s="106" t="s">
        <v>9</v>
      </c>
      <c r="AD95" s="321" t="str">
        <f>IF(ROW()-27&lt;=MAX(①職員名簿!$AB$11:$AB$110),INDEX(①職員名簿!F$11:F$110,MATCH(ROW()-27,①職員名簿!$AB$11:$AB$110,0)),"")</f>
        <v/>
      </c>
      <c r="AE95" s="321"/>
      <c r="AF95" s="107" t="s">
        <v>25</v>
      </c>
      <c r="AG95" s="322" t="str">
        <f t="shared" si="19"/>
        <v/>
      </c>
      <c r="AH95" s="323"/>
      <c r="AI95" s="106" t="s">
        <v>9</v>
      </c>
      <c r="AJ95" s="319" t="str">
        <f t="shared" si="20"/>
        <v/>
      </c>
      <c r="AK95" s="319"/>
      <c r="AL95" s="107" t="s">
        <v>25</v>
      </c>
      <c r="AM95"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5" s="109" t="str">
        <f>IF(ROW()-27&lt;=MAX(①職員名簿!$AB$11:$AB$110),IF(INDEX(①職員名簿!N$11:N$110,MATCH(ROW()-27,①職員名簿!$AB$11:$AB$110,0))&lt;&gt;"","〇",""),"")</f>
        <v/>
      </c>
      <c r="AO95" s="110"/>
      <c r="AP95" s="100"/>
      <c r="AW95" s="101" t="str">
        <f t="shared" si="21"/>
        <v/>
      </c>
      <c r="AX95" s="102" t="str">
        <f t="shared" si="22"/>
        <v/>
      </c>
      <c r="AY95" s="103" t="str">
        <f t="shared" si="23"/>
        <v/>
      </c>
      <c r="AZ95" s="53" t="str">
        <f t="shared" si="24"/>
        <v/>
      </c>
      <c r="BA95" s="53" t="str">
        <f t="shared" si="25"/>
        <v/>
      </c>
      <c r="BB95" s="104" t="e">
        <f t="shared" si="26"/>
        <v>#N/A</v>
      </c>
    </row>
    <row r="96" spans="1:57" ht="28.5" customHeight="1">
      <c r="A96" s="93"/>
      <c r="B96" s="105">
        <v>69</v>
      </c>
      <c r="C96" s="308" t="str">
        <f>IF(ROW()-27&lt;=MAX(①職員名簿!$AB$11:$AB$110),IF(INDEX(①職員名簿!G$11:G$110,MATCH(ROW()-27,①職員名簿!AB$11:AB$110,0))&lt;&gt;"",INDEX(①職員名簿!G$11:G$110,MATCH(ROW()-27,①職員名簿!AB$11:AB$110,0)),INDEX(①職員名簿!B$11:B$110,MATCH(ROW()-27,①職員名簿!$AB$11:$AB$110,0))),"")</f>
        <v/>
      </c>
      <c r="D96" s="309"/>
      <c r="E96" s="309"/>
      <c r="F96" s="309"/>
      <c r="G96" s="309"/>
      <c r="H96" s="309"/>
      <c r="I96" s="310"/>
      <c r="J96" s="311" t="str">
        <f>IF(ROW()-27&lt;=MAX(①職員名簿!$AB$11:$AB$110),IF(INDEX(①職員名簿!H$11:H$110,MATCH(ROW()-27,①職員名簿!AB$11:AB$110,0))&lt;&gt;"",INDEX(①職員名簿!H$11:H$110,MATCH(ROW()-27,①職員名簿!AB$11:AB$110,0)),INDEX(①職員名簿!C$11:C$110,MATCH(ROW()-27,①職員名簿!$AB$11:$AB$110,0))),"")</f>
        <v/>
      </c>
      <c r="K96" s="312"/>
      <c r="L96" s="312"/>
      <c r="M96" s="312"/>
      <c r="N96" s="312"/>
      <c r="O96" s="313"/>
      <c r="P96" s="314" t="str">
        <f>IF(ROW()-27&lt;=MAX(①職員名簿!$AB$11:$AB$110),INDEX(①職員名簿!D$11:D$110,MATCH(ROW()-27,①職員名簿!$AB$11:$AB$110,0)),"")</f>
        <v/>
      </c>
      <c r="Q96" s="315"/>
      <c r="R96" s="315"/>
      <c r="S96" s="315"/>
      <c r="T96" s="316"/>
      <c r="U96" s="317" t="str">
        <f t="shared" si="17"/>
        <v/>
      </c>
      <c r="V96" s="318"/>
      <c r="W96" s="106" t="s">
        <v>9</v>
      </c>
      <c r="X96" s="319" t="str">
        <f t="shared" si="18"/>
        <v/>
      </c>
      <c r="Y96" s="319"/>
      <c r="Z96" s="107" t="s">
        <v>25</v>
      </c>
      <c r="AA96" s="320" t="str">
        <f>IF(ROW()-27&lt;=MAX(①職員名簿!$AB$11:$AB$110),INDEX(①職員名簿!E$11:E$110,MATCH(ROW()-27,①職員名簿!$AB$11:$AB$110,0)),"")</f>
        <v/>
      </c>
      <c r="AB96" s="321"/>
      <c r="AC96" s="106" t="s">
        <v>9</v>
      </c>
      <c r="AD96" s="321" t="str">
        <f>IF(ROW()-27&lt;=MAX(①職員名簿!$AB$11:$AB$110),INDEX(①職員名簿!F$11:F$110,MATCH(ROW()-27,①職員名簿!$AB$11:$AB$110,0)),"")</f>
        <v/>
      </c>
      <c r="AE96" s="321"/>
      <c r="AF96" s="107" t="s">
        <v>25</v>
      </c>
      <c r="AG96" s="322" t="str">
        <f t="shared" si="19"/>
        <v/>
      </c>
      <c r="AH96" s="323"/>
      <c r="AI96" s="106" t="s">
        <v>9</v>
      </c>
      <c r="AJ96" s="319" t="str">
        <f t="shared" si="20"/>
        <v/>
      </c>
      <c r="AK96" s="319"/>
      <c r="AL96" s="107" t="s">
        <v>25</v>
      </c>
      <c r="AM96"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6" s="109" t="str">
        <f>IF(ROW()-27&lt;=MAX(①職員名簿!$AB$11:$AB$110),IF(INDEX(①職員名簿!N$11:N$110,MATCH(ROW()-27,①職員名簿!$AB$11:$AB$110,0))&lt;&gt;"","〇",""),"")</f>
        <v/>
      </c>
      <c r="AO96" s="110"/>
      <c r="AP96" s="100"/>
      <c r="AW96" s="101" t="str">
        <f t="shared" si="21"/>
        <v/>
      </c>
      <c r="AX96" s="102" t="str">
        <f t="shared" si="22"/>
        <v/>
      </c>
      <c r="AY96" s="103" t="str">
        <f t="shared" si="23"/>
        <v/>
      </c>
      <c r="AZ96" s="53" t="str">
        <f t="shared" si="24"/>
        <v/>
      </c>
      <c r="BA96" s="53" t="str">
        <f t="shared" si="25"/>
        <v/>
      </c>
      <c r="BB96" s="104" t="e">
        <f t="shared" si="26"/>
        <v>#N/A</v>
      </c>
    </row>
    <row r="97" spans="1:57" ht="28.5" customHeight="1">
      <c r="A97" s="93"/>
      <c r="B97" s="105">
        <v>70</v>
      </c>
      <c r="C97" s="308" t="str">
        <f>IF(ROW()-27&lt;=MAX(①職員名簿!$AB$11:$AB$110),IF(INDEX(①職員名簿!G$11:G$110,MATCH(ROW()-27,①職員名簿!AB$11:AB$110,0))&lt;&gt;"",INDEX(①職員名簿!G$11:G$110,MATCH(ROW()-27,①職員名簿!AB$11:AB$110,0)),INDEX(①職員名簿!B$11:B$110,MATCH(ROW()-27,①職員名簿!$AB$11:$AB$110,0))),"")</f>
        <v/>
      </c>
      <c r="D97" s="309"/>
      <c r="E97" s="309"/>
      <c r="F97" s="309"/>
      <c r="G97" s="309"/>
      <c r="H97" s="309"/>
      <c r="I97" s="310"/>
      <c r="J97" s="311" t="str">
        <f>IF(ROW()-27&lt;=MAX(①職員名簿!$AB$11:$AB$110),IF(INDEX(①職員名簿!H$11:H$110,MATCH(ROW()-27,①職員名簿!AB$11:AB$110,0))&lt;&gt;"",INDEX(①職員名簿!H$11:H$110,MATCH(ROW()-27,①職員名簿!AB$11:AB$110,0)),INDEX(①職員名簿!C$11:C$110,MATCH(ROW()-27,①職員名簿!$AB$11:$AB$110,0))),"")</f>
        <v/>
      </c>
      <c r="K97" s="312"/>
      <c r="L97" s="312"/>
      <c r="M97" s="312"/>
      <c r="N97" s="312"/>
      <c r="O97" s="313"/>
      <c r="P97" s="314" t="str">
        <f>IF(ROW()-27&lt;=MAX(①職員名簿!$AB$11:$AB$110),INDEX(①職員名簿!D$11:D$110,MATCH(ROW()-27,①職員名簿!$AB$11:$AB$110,0)),"")</f>
        <v/>
      </c>
      <c r="Q97" s="315"/>
      <c r="R97" s="315"/>
      <c r="S97" s="315"/>
      <c r="T97" s="316"/>
      <c r="U97" s="317" t="str">
        <f t="shared" si="17"/>
        <v/>
      </c>
      <c r="V97" s="318"/>
      <c r="W97" s="106" t="s">
        <v>9</v>
      </c>
      <c r="X97" s="319" t="str">
        <f t="shared" si="18"/>
        <v/>
      </c>
      <c r="Y97" s="319"/>
      <c r="Z97" s="107" t="s">
        <v>25</v>
      </c>
      <c r="AA97" s="320" t="str">
        <f>IF(ROW()-27&lt;=MAX(①職員名簿!$AB$11:$AB$110),INDEX(①職員名簿!E$11:E$110,MATCH(ROW()-27,①職員名簿!$AB$11:$AB$110,0)),"")</f>
        <v/>
      </c>
      <c r="AB97" s="321"/>
      <c r="AC97" s="106" t="s">
        <v>9</v>
      </c>
      <c r="AD97" s="321" t="str">
        <f>IF(ROW()-27&lt;=MAX(①職員名簿!$AB$11:$AB$110),INDEX(①職員名簿!F$11:F$110,MATCH(ROW()-27,①職員名簿!$AB$11:$AB$110,0)),"")</f>
        <v/>
      </c>
      <c r="AE97" s="321"/>
      <c r="AF97" s="107" t="s">
        <v>25</v>
      </c>
      <c r="AG97" s="322" t="str">
        <f t="shared" si="19"/>
        <v/>
      </c>
      <c r="AH97" s="323"/>
      <c r="AI97" s="106" t="s">
        <v>9</v>
      </c>
      <c r="AJ97" s="319" t="str">
        <f t="shared" si="20"/>
        <v/>
      </c>
      <c r="AK97" s="319"/>
      <c r="AL97" s="107" t="s">
        <v>25</v>
      </c>
      <c r="AM97"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7" s="109" t="str">
        <f>IF(ROW()-27&lt;=MAX(①職員名簿!$AB$11:$AB$110),IF(INDEX(①職員名簿!N$11:N$110,MATCH(ROW()-27,①職員名簿!$AB$11:$AB$110,0))&lt;&gt;"","〇",""),"")</f>
        <v/>
      </c>
      <c r="AO97" s="110"/>
      <c r="AP97" s="100"/>
      <c r="AW97" s="101" t="str">
        <f t="shared" si="21"/>
        <v/>
      </c>
      <c r="AX97" s="102" t="str">
        <f t="shared" si="22"/>
        <v/>
      </c>
      <c r="AY97" s="103" t="str">
        <f t="shared" si="23"/>
        <v/>
      </c>
      <c r="AZ97" s="53" t="str">
        <f t="shared" si="24"/>
        <v/>
      </c>
      <c r="BA97" s="53" t="str">
        <f t="shared" si="25"/>
        <v/>
      </c>
      <c r="BB97" s="104" t="e">
        <f t="shared" si="26"/>
        <v>#N/A</v>
      </c>
    </row>
    <row r="98" spans="1:57" ht="28.5" customHeight="1">
      <c r="A98" s="93"/>
      <c r="B98" s="105">
        <v>71</v>
      </c>
      <c r="C98" s="308" t="str">
        <f>IF(ROW()-27&lt;=MAX(①職員名簿!$AB$11:$AB$110),IF(INDEX(①職員名簿!G$11:G$110,MATCH(ROW()-27,①職員名簿!AB$11:AB$110,0))&lt;&gt;"",INDEX(①職員名簿!G$11:G$110,MATCH(ROW()-27,①職員名簿!AB$11:AB$110,0)),INDEX(①職員名簿!B$11:B$110,MATCH(ROW()-27,①職員名簿!$AB$11:$AB$110,0))),"")</f>
        <v/>
      </c>
      <c r="D98" s="309"/>
      <c r="E98" s="309"/>
      <c r="F98" s="309"/>
      <c r="G98" s="309"/>
      <c r="H98" s="309"/>
      <c r="I98" s="310"/>
      <c r="J98" s="311" t="str">
        <f>IF(ROW()-27&lt;=MAX(①職員名簿!$AB$11:$AB$110),IF(INDEX(①職員名簿!H$11:H$110,MATCH(ROW()-27,①職員名簿!AB$11:AB$110,0))&lt;&gt;"",INDEX(①職員名簿!H$11:H$110,MATCH(ROW()-27,①職員名簿!AB$11:AB$110,0)),INDEX(①職員名簿!C$11:C$110,MATCH(ROW()-27,①職員名簿!$AB$11:$AB$110,0))),"")</f>
        <v/>
      </c>
      <c r="K98" s="312"/>
      <c r="L98" s="312"/>
      <c r="M98" s="312"/>
      <c r="N98" s="312"/>
      <c r="O98" s="313"/>
      <c r="P98" s="314" t="str">
        <f>IF(ROW()-27&lt;=MAX(①職員名簿!$AB$11:$AB$110),INDEX(①職員名簿!D$11:D$110,MATCH(ROW()-27,①職員名簿!$AB$11:$AB$110,0)),"")</f>
        <v/>
      </c>
      <c r="Q98" s="315"/>
      <c r="R98" s="315"/>
      <c r="S98" s="315"/>
      <c r="T98" s="316"/>
      <c r="U98" s="317" t="str">
        <f t="shared" si="17"/>
        <v/>
      </c>
      <c r="V98" s="318"/>
      <c r="W98" s="106" t="s">
        <v>9</v>
      </c>
      <c r="X98" s="319" t="str">
        <f t="shared" si="18"/>
        <v/>
      </c>
      <c r="Y98" s="319"/>
      <c r="Z98" s="107" t="s">
        <v>25</v>
      </c>
      <c r="AA98" s="320" t="str">
        <f>IF(ROW()-27&lt;=MAX(①職員名簿!$AB$11:$AB$110),INDEX(①職員名簿!E$11:E$110,MATCH(ROW()-27,①職員名簿!$AB$11:$AB$110,0)),"")</f>
        <v/>
      </c>
      <c r="AB98" s="321"/>
      <c r="AC98" s="106" t="s">
        <v>9</v>
      </c>
      <c r="AD98" s="321" t="str">
        <f>IF(ROW()-27&lt;=MAX(①職員名簿!$AB$11:$AB$110),INDEX(①職員名簿!F$11:F$110,MATCH(ROW()-27,①職員名簿!$AB$11:$AB$110,0)),"")</f>
        <v/>
      </c>
      <c r="AE98" s="321"/>
      <c r="AF98" s="107" t="s">
        <v>25</v>
      </c>
      <c r="AG98" s="322" t="str">
        <f t="shared" si="19"/>
        <v/>
      </c>
      <c r="AH98" s="323"/>
      <c r="AI98" s="106" t="s">
        <v>9</v>
      </c>
      <c r="AJ98" s="319" t="str">
        <f t="shared" si="20"/>
        <v/>
      </c>
      <c r="AK98" s="319"/>
      <c r="AL98" s="107" t="s">
        <v>25</v>
      </c>
      <c r="AM98"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8" s="109" t="str">
        <f>IF(ROW()-27&lt;=MAX(①職員名簿!$AB$11:$AB$110),IF(INDEX(①職員名簿!N$11:N$110,MATCH(ROW()-27,①職員名簿!$AB$11:$AB$110,0))&lt;&gt;"","〇",""),"")</f>
        <v/>
      </c>
      <c r="AO98" s="110"/>
      <c r="AP98" s="100"/>
      <c r="AW98" s="101" t="str">
        <f t="shared" si="21"/>
        <v/>
      </c>
      <c r="AX98" s="102" t="str">
        <f t="shared" si="22"/>
        <v/>
      </c>
      <c r="AY98" s="103" t="str">
        <f t="shared" si="23"/>
        <v/>
      </c>
      <c r="AZ98" s="53" t="str">
        <f t="shared" si="24"/>
        <v/>
      </c>
      <c r="BA98" s="53" t="str">
        <f t="shared" si="25"/>
        <v/>
      </c>
      <c r="BB98" s="104" t="e">
        <f t="shared" si="26"/>
        <v>#N/A</v>
      </c>
    </row>
    <row r="99" spans="1:57" ht="28.5" customHeight="1">
      <c r="A99" s="93"/>
      <c r="B99" s="105">
        <v>72</v>
      </c>
      <c r="C99" s="308" t="str">
        <f>IF(ROW()-27&lt;=MAX(①職員名簿!$AB$11:$AB$110),IF(INDEX(①職員名簿!G$11:G$110,MATCH(ROW()-27,①職員名簿!AB$11:AB$110,0))&lt;&gt;"",INDEX(①職員名簿!G$11:G$110,MATCH(ROW()-27,①職員名簿!AB$11:AB$110,0)),INDEX(①職員名簿!B$11:B$110,MATCH(ROW()-27,①職員名簿!$AB$11:$AB$110,0))),"")</f>
        <v/>
      </c>
      <c r="D99" s="309"/>
      <c r="E99" s="309"/>
      <c r="F99" s="309"/>
      <c r="G99" s="309"/>
      <c r="H99" s="309"/>
      <c r="I99" s="310"/>
      <c r="J99" s="311" t="str">
        <f>IF(ROW()-27&lt;=MAX(①職員名簿!$AB$11:$AB$110),IF(INDEX(①職員名簿!H$11:H$110,MATCH(ROW()-27,①職員名簿!AB$11:AB$110,0))&lt;&gt;"",INDEX(①職員名簿!H$11:H$110,MATCH(ROW()-27,①職員名簿!AB$11:AB$110,0)),INDEX(①職員名簿!C$11:C$110,MATCH(ROW()-27,①職員名簿!$AB$11:$AB$110,0))),"")</f>
        <v/>
      </c>
      <c r="K99" s="312"/>
      <c r="L99" s="312"/>
      <c r="M99" s="312"/>
      <c r="N99" s="312"/>
      <c r="O99" s="313"/>
      <c r="P99" s="314" t="str">
        <f>IF(ROW()-27&lt;=MAX(①職員名簿!$AB$11:$AB$110),INDEX(①職員名簿!D$11:D$110,MATCH(ROW()-27,①職員名簿!$AB$11:$AB$110,0)),"")</f>
        <v/>
      </c>
      <c r="Q99" s="315"/>
      <c r="R99" s="315"/>
      <c r="S99" s="315"/>
      <c r="T99" s="316"/>
      <c r="U99" s="317" t="str">
        <f t="shared" si="17"/>
        <v/>
      </c>
      <c r="V99" s="318"/>
      <c r="W99" s="106" t="s">
        <v>9</v>
      </c>
      <c r="X99" s="319" t="str">
        <f t="shared" si="18"/>
        <v/>
      </c>
      <c r="Y99" s="319"/>
      <c r="Z99" s="107" t="s">
        <v>25</v>
      </c>
      <c r="AA99" s="320" t="str">
        <f>IF(ROW()-27&lt;=MAX(①職員名簿!$AB$11:$AB$110),INDEX(①職員名簿!E$11:E$110,MATCH(ROW()-27,①職員名簿!$AB$11:$AB$110,0)),"")</f>
        <v/>
      </c>
      <c r="AB99" s="321"/>
      <c r="AC99" s="106" t="s">
        <v>9</v>
      </c>
      <c r="AD99" s="321" t="str">
        <f>IF(ROW()-27&lt;=MAX(①職員名簿!$AB$11:$AB$110),INDEX(①職員名簿!F$11:F$110,MATCH(ROW()-27,①職員名簿!$AB$11:$AB$110,0)),"")</f>
        <v/>
      </c>
      <c r="AE99" s="321"/>
      <c r="AF99" s="107" t="s">
        <v>25</v>
      </c>
      <c r="AG99" s="322" t="str">
        <f t="shared" si="19"/>
        <v/>
      </c>
      <c r="AH99" s="323"/>
      <c r="AI99" s="106" t="s">
        <v>9</v>
      </c>
      <c r="AJ99" s="319" t="str">
        <f t="shared" si="20"/>
        <v/>
      </c>
      <c r="AK99" s="319"/>
      <c r="AL99" s="107" t="s">
        <v>25</v>
      </c>
      <c r="AM99"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9" s="109" t="str">
        <f>IF(ROW()-27&lt;=MAX(①職員名簿!$AB$11:$AB$110),IF(INDEX(①職員名簿!N$11:N$110,MATCH(ROW()-27,①職員名簿!$AB$11:$AB$110,0))&lt;&gt;"","〇",""),"")</f>
        <v/>
      </c>
      <c r="AO99" s="110"/>
      <c r="AP99" s="100"/>
      <c r="AW99" s="101" t="str">
        <f t="shared" si="21"/>
        <v/>
      </c>
      <c r="AX99" s="102" t="str">
        <f t="shared" si="22"/>
        <v/>
      </c>
      <c r="AY99" s="103" t="str">
        <f t="shared" si="23"/>
        <v/>
      </c>
      <c r="AZ99" s="53" t="str">
        <f t="shared" si="24"/>
        <v/>
      </c>
      <c r="BA99" s="53" t="str">
        <f t="shared" si="25"/>
        <v/>
      </c>
      <c r="BB99" s="104" t="e">
        <f t="shared" si="26"/>
        <v>#N/A</v>
      </c>
    </row>
    <row r="100" spans="1:57" ht="28.5" customHeight="1">
      <c r="A100" s="93"/>
      <c r="B100" s="105">
        <v>73</v>
      </c>
      <c r="C100" s="308" t="str">
        <f>IF(ROW()-27&lt;=MAX(①職員名簿!$AB$11:$AB$110),IF(INDEX(①職員名簿!G$11:G$110,MATCH(ROW()-27,①職員名簿!AB$11:AB$110,0))&lt;&gt;"",INDEX(①職員名簿!G$11:G$110,MATCH(ROW()-27,①職員名簿!AB$11:AB$110,0)),INDEX(①職員名簿!B$11:B$110,MATCH(ROW()-27,①職員名簿!$AB$11:$AB$110,0))),"")</f>
        <v/>
      </c>
      <c r="D100" s="309"/>
      <c r="E100" s="309"/>
      <c r="F100" s="309"/>
      <c r="G100" s="309"/>
      <c r="H100" s="309"/>
      <c r="I100" s="310"/>
      <c r="J100" s="311" t="str">
        <f>IF(ROW()-27&lt;=MAX(①職員名簿!$AB$11:$AB$110),IF(INDEX(①職員名簿!H$11:H$110,MATCH(ROW()-27,①職員名簿!AB$11:AB$110,0))&lt;&gt;"",INDEX(①職員名簿!H$11:H$110,MATCH(ROW()-27,①職員名簿!AB$11:AB$110,0)),INDEX(①職員名簿!C$11:C$110,MATCH(ROW()-27,①職員名簿!$AB$11:$AB$110,0))),"")</f>
        <v/>
      </c>
      <c r="K100" s="312"/>
      <c r="L100" s="312"/>
      <c r="M100" s="312"/>
      <c r="N100" s="312"/>
      <c r="O100" s="313"/>
      <c r="P100" s="314" t="str">
        <f>IF(ROW()-27&lt;=MAX(①職員名簿!$AB$11:$AB$110),INDEX(①職員名簿!D$11:D$110,MATCH(ROW()-27,①職員名簿!$AB$11:$AB$110,0)),"")</f>
        <v/>
      </c>
      <c r="Q100" s="315"/>
      <c r="R100" s="315"/>
      <c r="S100" s="315"/>
      <c r="T100" s="316"/>
      <c r="U100" s="317" t="str">
        <f t="shared" si="17"/>
        <v/>
      </c>
      <c r="V100" s="318"/>
      <c r="W100" s="106" t="s">
        <v>9</v>
      </c>
      <c r="X100" s="319" t="str">
        <f t="shared" si="18"/>
        <v/>
      </c>
      <c r="Y100" s="319"/>
      <c r="Z100" s="107" t="s">
        <v>25</v>
      </c>
      <c r="AA100" s="320" t="str">
        <f>IF(ROW()-27&lt;=MAX(①職員名簿!$AB$11:$AB$110),INDEX(①職員名簿!E$11:E$110,MATCH(ROW()-27,①職員名簿!$AB$11:$AB$110,0)),"")</f>
        <v/>
      </c>
      <c r="AB100" s="321"/>
      <c r="AC100" s="106" t="s">
        <v>9</v>
      </c>
      <c r="AD100" s="321" t="str">
        <f>IF(ROW()-27&lt;=MAX(①職員名簿!$AB$11:$AB$110),INDEX(①職員名簿!F$11:F$110,MATCH(ROW()-27,①職員名簿!$AB$11:$AB$110,0)),"")</f>
        <v/>
      </c>
      <c r="AE100" s="321"/>
      <c r="AF100" s="107" t="s">
        <v>25</v>
      </c>
      <c r="AG100" s="322" t="str">
        <f t="shared" si="19"/>
        <v/>
      </c>
      <c r="AH100" s="323"/>
      <c r="AI100" s="106" t="s">
        <v>9</v>
      </c>
      <c r="AJ100" s="319" t="str">
        <f t="shared" si="20"/>
        <v/>
      </c>
      <c r="AK100" s="319"/>
      <c r="AL100" s="107" t="s">
        <v>25</v>
      </c>
      <c r="AM100"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0" s="109" t="str">
        <f>IF(ROW()-27&lt;=MAX(①職員名簿!$AB$11:$AB$110),IF(INDEX(①職員名簿!N$11:N$110,MATCH(ROW()-27,①職員名簿!$AB$11:$AB$110,0))&lt;&gt;"","〇",""),"")</f>
        <v/>
      </c>
      <c r="AO100" s="110"/>
      <c r="AP100" s="100"/>
      <c r="AW100" s="101" t="str">
        <f t="shared" si="21"/>
        <v/>
      </c>
      <c r="AX100" s="102" t="str">
        <f t="shared" si="22"/>
        <v/>
      </c>
      <c r="AY100" s="103" t="str">
        <f t="shared" si="23"/>
        <v/>
      </c>
      <c r="AZ100" s="53" t="str">
        <f t="shared" si="24"/>
        <v/>
      </c>
      <c r="BA100" s="53" t="str">
        <f t="shared" si="25"/>
        <v/>
      </c>
      <c r="BB100" s="104" t="e">
        <f t="shared" si="26"/>
        <v>#N/A</v>
      </c>
    </row>
    <row r="101" spans="1:57" ht="28.5" customHeight="1">
      <c r="A101" s="93"/>
      <c r="B101" s="105">
        <v>74</v>
      </c>
      <c r="C101" s="308" t="str">
        <f>IF(ROW()-27&lt;=MAX(①職員名簿!$AB$11:$AB$110),IF(INDEX(①職員名簿!G$11:G$110,MATCH(ROW()-27,①職員名簿!AB$11:AB$110,0))&lt;&gt;"",INDEX(①職員名簿!G$11:G$110,MATCH(ROW()-27,①職員名簿!AB$11:AB$110,0)),INDEX(①職員名簿!B$11:B$110,MATCH(ROW()-27,①職員名簿!$AB$11:$AB$110,0))),"")</f>
        <v/>
      </c>
      <c r="D101" s="309"/>
      <c r="E101" s="309"/>
      <c r="F101" s="309"/>
      <c r="G101" s="309"/>
      <c r="H101" s="309"/>
      <c r="I101" s="310"/>
      <c r="J101" s="311" t="str">
        <f>IF(ROW()-27&lt;=MAX(①職員名簿!$AB$11:$AB$110),IF(INDEX(①職員名簿!H$11:H$110,MATCH(ROW()-27,①職員名簿!AB$11:AB$110,0))&lt;&gt;"",INDEX(①職員名簿!H$11:H$110,MATCH(ROW()-27,①職員名簿!AB$11:AB$110,0)),INDEX(①職員名簿!C$11:C$110,MATCH(ROW()-27,①職員名簿!$AB$11:$AB$110,0))),"")</f>
        <v/>
      </c>
      <c r="K101" s="312"/>
      <c r="L101" s="312"/>
      <c r="M101" s="312"/>
      <c r="N101" s="312"/>
      <c r="O101" s="313"/>
      <c r="P101" s="314" t="str">
        <f>IF(ROW()-27&lt;=MAX(①職員名簿!$AB$11:$AB$110),INDEX(①職員名簿!D$11:D$110,MATCH(ROW()-27,①職員名簿!$AB$11:$AB$110,0)),"")</f>
        <v/>
      </c>
      <c r="Q101" s="315"/>
      <c r="R101" s="315"/>
      <c r="S101" s="315"/>
      <c r="T101" s="316"/>
      <c r="U101" s="317" t="str">
        <f t="shared" si="17"/>
        <v/>
      </c>
      <c r="V101" s="318"/>
      <c r="W101" s="106" t="s">
        <v>9</v>
      </c>
      <c r="X101" s="319" t="str">
        <f t="shared" si="18"/>
        <v/>
      </c>
      <c r="Y101" s="319"/>
      <c r="Z101" s="107" t="s">
        <v>25</v>
      </c>
      <c r="AA101" s="320" t="str">
        <f>IF(ROW()-27&lt;=MAX(①職員名簿!$AB$11:$AB$110),INDEX(①職員名簿!E$11:E$110,MATCH(ROW()-27,①職員名簿!$AB$11:$AB$110,0)),"")</f>
        <v/>
      </c>
      <c r="AB101" s="321"/>
      <c r="AC101" s="106" t="s">
        <v>9</v>
      </c>
      <c r="AD101" s="321" t="str">
        <f>IF(ROW()-27&lt;=MAX(①職員名簿!$AB$11:$AB$110),INDEX(①職員名簿!F$11:F$110,MATCH(ROW()-27,①職員名簿!$AB$11:$AB$110,0)),"")</f>
        <v/>
      </c>
      <c r="AE101" s="321"/>
      <c r="AF101" s="107" t="s">
        <v>25</v>
      </c>
      <c r="AG101" s="322" t="str">
        <f t="shared" si="19"/>
        <v/>
      </c>
      <c r="AH101" s="323"/>
      <c r="AI101" s="106" t="s">
        <v>9</v>
      </c>
      <c r="AJ101" s="319" t="str">
        <f t="shared" si="20"/>
        <v/>
      </c>
      <c r="AK101" s="319"/>
      <c r="AL101" s="107" t="s">
        <v>25</v>
      </c>
      <c r="AM101" s="108"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1" s="109" t="str">
        <f>IF(ROW()-27&lt;=MAX(①職員名簿!$AB$11:$AB$110),IF(INDEX(①職員名簿!N$11:N$110,MATCH(ROW()-27,①職員名簿!$AB$11:$AB$110,0))&lt;&gt;"","〇",""),"")</f>
        <v/>
      </c>
      <c r="AO101" s="110"/>
      <c r="AP101" s="100"/>
      <c r="AW101" s="101" t="str">
        <f t="shared" si="21"/>
        <v/>
      </c>
      <c r="AX101" s="102" t="str">
        <f t="shared" si="22"/>
        <v/>
      </c>
      <c r="AY101" s="103" t="str">
        <f t="shared" si="23"/>
        <v/>
      </c>
      <c r="AZ101" s="53" t="str">
        <f t="shared" si="24"/>
        <v/>
      </c>
      <c r="BA101" s="53" t="str">
        <f t="shared" si="25"/>
        <v/>
      </c>
      <c r="BB101" s="104" t="e">
        <f t="shared" si="26"/>
        <v>#N/A</v>
      </c>
    </row>
    <row r="102" spans="1:57" ht="28.5" customHeight="1" thickBot="1">
      <c r="A102" s="93"/>
      <c r="B102" s="112">
        <v>75</v>
      </c>
      <c r="C102" s="394" t="str">
        <f>IF(ROW()-27&lt;=MAX(①職員名簿!$AB$11:$AB$110),IF(INDEX(①職員名簿!G$11:G$110,MATCH(ROW()-27,①職員名簿!AB$11:AB$110,0))&lt;&gt;"",INDEX(①職員名簿!G$11:G$110,MATCH(ROW()-27,①職員名簿!AB$11:AB$110,0)),INDEX(①職員名簿!B$11:B$110,MATCH(ROW()-27,①職員名簿!$AB$11:$AB$110,0))),"")</f>
        <v/>
      </c>
      <c r="D102" s="395"/>
      <c r="E102" s="395"/>
      <c r="F102" s="395"/>
      <c r="G102" s="395"/>
      <c r="H102" s="395"/>
      <c r="I102" s="396"/>
      <c r="J102" s="397" t="str">
        <f>IF(ROW()-27&lt;=MAX(①職員名簿!$AB$11:$AB$110),IF(INDEX(①職員名簿!H$11:H$110,MATCH(ROW()-27,①職員名簿!AB$11:AB$110,0))&lt;&gt;"",INDEX(①職員名簿!H$11:H$110,MATCH(ROW()-27,①職員名簿!AB$11:AB$110,0)),INDEX(①職員名簿!C$11:C$110,MATCH(ROW()-27,①職員名簿!$AB$11:$AB$110,0))),"")</f>
        <v/>
      </c>
      <c r="K102" s="398"/>
      <c r="L102" s="398"/>
      <c r="M102" s="398"/>
      <c r="N102" s="398"/>
      <c r="O102" s="399"/>
      <c r="P102" s="405" t="str">
        <f>IF(ROW()-27&lt;=MAX(①職員名簿!$AB$11:$AB$110),INDEX(①職員名簿!D$11:D$110,MATCH(ROW()-27,①職員名簿!$AB$11:$AB$110,0)),"")</f>
        <v/>
      </c>
      <c r="Q102" s="406"/>
      <c r="R102" s="406"/>
      <c r="S102" s="406"/>
      <c r="T102" s="407"/>
      <c r="U102" s="408" t="str">
        <f t="shared" si="17"/>
        <v/>
      </c>
      <c r="V102" s="409"/>
      <c r="W102" s="113" t="s">
        <v>9</v>
      </c>
      <c r="X102" s="404" t="str">
        <f>IF(AY102="","",MOD(AY102,12))</f>
        <v/>
      </c>
      <c r="Y102" s="404"/>
      <c r="Z102" s="114" t="s">
        <v>25</v>
      </c>
      <c r="AA102" s="400" t="str">
        <f>IF(ROW()-27&lt;=MAX(①職員名簿!$AB$11:$AB$110),INDEX(①職員名簿!E$11:E$110,MATCH(ROW()-27,①職員名簿!$AB$11:$AB$110,0)),"")</f>
        <v/>
      </c>
      <c r="AB102" s="401"/>
      <c r="AC102" s="113" t="s">
        <v>9</v>
      </c>
      <c r="AD102" s="401" t="str">
        <f>IF(ROW()-27&lt;=MAX(①職員名簿!$AB$11:$AB$110),INDEX(①職員名簿!F$11:F$110,MATCH(ROW()-27,①職員名簿!$AB$11:$AB$110,0)),"")</f>
        <v/>
      </c>
      <c r="AE102" s="401"/>
      <c r="AF102" s="114" t="s">
        <v>25</v>
      </c>
      <c r="AG102" s="402" t="str">
        <f t="shared" si="19"/>
        <v/>
      </c>
      <c r="AH102" s="403"/>
      <c r="AI102" s="113" t="s">
        <v>9</v>
      </c>
      <c r="AJ102" s="404" t="str">
        <f t="shared" si="20"/>
        <v/>
      </c>
      <c r="AK102" s="404"/>
      <c r="AL102" s="114" t="s">
        <v>25</v>
      </c>
      <c r="AM102" s="115"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2" s="116" t="str">
        <f>IF(ROW()-27&lt;=MAX(①職員名簿!$AB$11:$AB$110),IF(INDEX(①職員名簿!N$11:N$110,MATCH(ROW()-27,①職員名簿!$AB$11:$AB$110,0))&lt;&gt;"","〇",""),"")</f>
        <v/>
      </c>
      <c r="AO102" s="110"/>
      <c r="AP102" s="100"/>
      <c r="AW102" s="101" t="str">
        <f t="shared" si="21"/>
        <v/>
      </c>
      <c r="AX102" s="102" t="str">
        <f t="shared" si="22"/>
        <v/>
      </c>
      <c r="AY102" s="103" t="str">
        <f t="shared" si="23"/>
        <v/>
      </c>
      <c r="AZ102" s="53" t="str">
        <f t="shared" si="24"/>
        <v/>
      </c>
      <c r="BA102" s="53" t="str">
        <f t="shared" si="25"/>
        <v/>
      </c>
      <c r="BB102" s="104" t="e">
        <f t="shared" si="26"/>
        <v>#N/A</v>
      </c>
      <c r="BE102" s="53" t="str">
        <f t="shared" si="16"/>
        <v/>
      </c>
    </row>
    <row r="103" spans="1:57" ht="9" customHeight="1">
      <c r="A103" s="117"/>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row>
    <row r="104" spans="1:57" ht="16.5" customHeight="1">
      <c r="A104" s="51"/>
      <c r="B104" s="118"/>
      <c r="C104" s="119"/>
      <c r="D104" s="119"/>
      <c r="E104" s="119"/>
      <c r="F104" s="120"/>
      <c r="G104" s="120"/>
      <c r="H104" s="120"/>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121"/>
      <c r="AP104" s="121"/>
    </row>
    <row r="105" spans="1:57" ht="16.5" customHeight="1">
      <c r="A105" s="51"/>
      <c r="B105" s="118" t="s">
        <v>289</v>
      </c>
      <c r="C105" s="119"/>
      <c r="D105" s="119"/>
      <c r="E105" s="119"/>
      <c r="F105" s="120"/>
      <c r="G105" s="120"/>
      <c r="H105" s="120"/>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3"/>
      <c r="AP105" s="123"/>
    </row>
    <row r="106" spans="1:57" ht="28.5" customHeight="1">
      <c r="A106" s="51"/>
      <c r="B106" s="392" t="s">
        <v>310</v>
      </c>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c r="AI106" s="393"/>
      <c r="AJ106" s="393"/>
      <c r="AK106" s="393"/>
      <c r="AL106" s="393"/>
      <c r="AM106" s="393"/>
      <c r="AN106" s="393"/>
      <c r="AO106" s="123"/>
      <c r="AP106" s="123"/>
    </row>
    <row r="107" spans="1:57" ht="16.5" customHeight="1">
      <c r="A107" s="51"/>
      <c r="B107" s="118" t="s">
        <v>193</v>
      </c>
      <c r="C107" s="119"/>
      <c r="D107" s="119"/>
      <c r="E107" s="119"/>
      <c r="F107" s="120"/>
      <c r="G107" s="120"/>
      <c r="H107" s="120"/>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3"/>
      <c r="AP107" s="123"/>
    </row>
    <row r="108" spans="1:57" ht="16.5" customHeight="1">
      <c r="A108" s="51"/>
      <c r="B108" s="118" t="s">
        <v>75</v>
      </c>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70"/>
      <c r="AO108" s="124"/>
      <c r="AP108" s="124"/>
    </row>
    <row r="109" spans="1:57" ht="16.5" customHeight="1">
      <c r="A109" s="51"/>
      <c r="B109" s="118" t="s">
        <v>76</v>
      </c>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70"/>
      <c r="AO109" s="124"/>
      <c r="AP109" s="124"/>
    </row>
    <row r="110" spans="1:57" ht="16.5" customHeight="1">
      <c r="A110" s="117"/>
      <c r="B110" s="118" t="s">
        <v>77</v>
      </c>
      <c r="C110" s="119"/>
      <c r="D110" s="119"/>
      <c r="E110" s="119"/>
      <c r="F110" s="120"/>
      <c r="G110" s="120"/>
      <c r="H110" s="12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125"/>
      <c r="AP110" s="125"/>
    </row>
    <row r="111" spans="1:57" ht="16.5" customHeight="1">
      <c r="A111" s="51"/>
      <c r="B111" s="118" t="s">
        <v>78</v>
      </c>
      <c r="C111" s="119"/>
      <c r="D111" s="119"/>
      <c r="E111" s="119"/>
      <c r="F111" s="120"/>
      <c r="G111" s="120"/>
      <c r="H111" s="120"/>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121"/>
      <c r="AP111" s="121"/>
    </row>
    <row r="112" spans="1:57" ht="16.5" customHeight="1">
      <c r="A112" s="51"/>
      <c r="B112" s="118" t="s">
        <v>79</v>
      </c>
      <c r="C112" s="119"/>
      <c r="D112" s="119"/>
      <c r="E112" s="119"/>
      <c r="F112" s="120"/>
      <c r="G112" s="120"/>
      <c r="H112" s="120"/>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121"/>
      <c r="AP112" s="121"/>
    </row>
    <row r="113" ht="8.25" customHeight="1"/>
  </sheetData>
  <sheetProtection algorithmName="SHA-512" hashValue="AoujylLq6mBcSwiT2PTcF8kXl86OcrhpbevG5e45f6/VgMh7wq5uQL/AvJmvoyNPWUsrZ7dm/Owcdw6uifzZfg==" saltValue="aWbN17ZGT4tH8M5s31Sfxw==" spinCount="100000" sheet="1" objects="1" scenarios="1"/>
  <mergeCells count="732">
    <mergeCell ref="B106:AN106"/>
    <mergeCell ref="C101:I101"/>
    <mergeCell ref="J101:O101"/>
    <mergeCell ref="P101:T101"/>
    <mergeCell ref="U101:V101"/>
    <mergeCell ref="X101:Y101"/>
    <mergeCell ref="AA101:AB101"/>
    <mergeCell ref="AD101:AE101"/>
    <mergeCell ref="AG101:AH101"/>
    <mergeCell ref="AJ101:AK101"/>
    <mergeCell ref="C102:I102"/>
    <mergeCell ref="J102:O102"/>
    <mergeCell ref="AA102:AB102"/>
    <mergeCell ref="AD102:AE102"/>
    <mergeCell ref="AG102:AH102"/>
    <mergeCell ref="AJ102:AK102"/>
    <mergeCell ref="P102:T102"/>
    <mergeCell ref="U102:V102"/>
    <mergeCell ref="X102:Y102"/>
    <mergeCell ref="C100:I100"/>
    <mergeCell ref="J100:O100"/>
    <mergeCell ref="P100:T100"/>
    <mergeCell ref="U100:V100"/>
    <mergeCell ref="X100:Y100"/>
    <mergeCell ref="AA100:AB100"/>
    <mergeCell ref="AD100:AE100"/>
    <mergeCell ref="AG100:AH100"/>
    <mergeCell ref="AJ100:AK100"/>
    <mergeCell ref="C99:I99"/>
    <mergeCell ref="J99:O99"/>
    <mergeCell ref="P99:T99"/>
    <mergeCell ref="U99:V99"/>
    <mergeCell ref="X99:Y99"/>
    <mergeCell ref="AA99:AB99"/>
    <mergeCell ref="AD99:AE99"/>
    <mergeCell ref="AG99:AH99"/>
    <mergeCell ref="AJ99:AK99"/>
    <mergeCell ref="C98:I98"/>
    <mergeCell ref="J98:O98"/>
    <mergeCell ref="P98:T98"/>
    <mergeCell ref="U98:V98"/>
    <mergeCell ref="X98:Y98"/>
    <mergeCell ref="AA98:AB98"/>
    <mergeCell ref="AD98:AE98"/>
    <mergeCell ref="AG98:AH98"/>
    <mergeCell ref="AJ98:AK98"/>
    <mergeCell ref="C97:I97"/>
    <mergeCell ref="J97:O97"/>
    <mergeCell ref="P97:T97"/>
    <mergeCell ref="U97:V97"/>
    <mergeCell ref="X97:Y97"/>
    <mergeCell ref="AA97:AB97"/>
    <mergeCell ref="AD97:AE97"/>
    <mergeCell ref="AG97:AH97"/>
    <mergeCell ref="AJ97:AK97"/>
    <mergeCell ref="C96:I96"/>
    <mergeCell ref="J96:O96"/>
    <mergeCell ref="P96:T96"/>
    <mergeCell ref="U96:V96"/>
    <mergeCell ref="X96:Y96"/>
    <mergeCell ref="AA96:AB96"/>
    <mergeCell ref="AD96:AE96"/>
    <mergeCell ref="AG96:AH96"/>
    <mergeCell ref="AJ96:AK96"/>
    <mergeCell ref="C95:I95"/>
    <mergeCell ref="J95:O95"/>
    <mergeCell ref="P95:T95"/>
    <mergeCell ref="U95:V95"/>
    <mergeCell ref="X95:Y95"/>
    <mergeCell ref="AA95:AB95"/>
    <mergeCell ref="AD95:AE95"/>
    <mergeCell ref="AG95:AH95"/>
    <mergeCell ref="AJ95:AK95"/>
    <mergeCell ref="C94:I94"/>
    <mergeCell ref="J94:O94"/>
    <mergeCell ref="P94:T94"/>
    <mergeCell ref="U94:V94"/>
    <mergeCell ref="X94:Y94"/>
    <mergeCell ref="AA94:AB94"/>
    <mergeCell ref="AD94:AE94"/>
    <mergeCell ref="AG94:AH94"/>
    <mergeCell ref="AJ94:AK94"/>
    <mergeCell ref="C93:I93"/>
    <mergeCell ref="J93:O93"/>
    <mergeCell ref="P93:T93"/>
    <mergeCell ref="U93:V93"/>
    <mergeCell ref="X93:Y93"/>
    <mergeCell ref="AA93:AB93"/>
    <mergeCell ref="AD93:AE93"/>
    <mergeCell ref="AG93:AH93"/>
    <mergeCell ref="AJ93:AK93"/>
    <mergeCell ref="C92:I92"/>
    <mergeCell ref="J92:O92"/>
    <mergeCell ref="P92:T92"/>
    <mergeCell ref="U92:V92"/>
    <mergeCell ref="X92:Y92"/>
    <mergeCell ref="AA92:AB92"/>
    <mergeCell ref="AD92:AE92"/>
    <mergeCell ref="AG92:AH92"/>
    <mergeCell ref="AJ92:AK92"/>
    <mergeCell ref="C91:I91"/>
    <mergeCell ref="J91:O91"/>
    <mergeCell ref="P91:T91"/>
    <mergeCell ref="U91:V91"/>
    <mergeCell ref="X91:Y91"/>
    <mergeCell ref="AA91:AB91"/>
    <mergeCell ref="AD91:AE91"/>
    <mergeCell ref="AG91:AH91"/>
    <mergeCell ref="AJ91:AK91"/>
    <mergeCell ref="C90:I90"/>
    <mergeCell ref="J90:O90"/>
    <mergeCell ref="P90:T90"/>
    <mergeCell ref="U90:V90"/>
    <mergeCell ref="X90:Y90"/>
    <mergeCell ref="AA90:AB90"/>
    <mergeCell ref="AD90:AE90"/>
    <mergeCell ref="AG90:AH90"/>
    <mergeCell ref="AJ90:AK90"/>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88:I88"/>
    <mergeCell ref="J88:O88"/>
    <mergeCell ref="C37:I37"/>
    <mergeCell ref="C32:I32"/>
    <mergeCell ref="J32:O32"/>
    <mergeCell ref="C33:I33"/>
    <mergeCell ref="J33:O33"/>
    <mergeCell ref="C34:I34"/>
    <mergeCell ref="J34:O34"/>
    <mergeCell ref="C35:I35"/>
    <mergeCell ref="J35:O35"/>
    <mergeCell ref="C36:I36"/>
    <mergeCell ref="J36:O36"/>
    <mergeCell ref="C28:I28"/>
    <mergeCell ref="C29:I29"/>
    <mergeCell ref="J28:O28"/>
    <mergeCell ref="J29:O29"/>
    <mergeCell ref="J27:O27"/>
    <mergeCell ref="C30:I30"/>
    <mergeCell ref="J30:O30"/>
    <mergeCell ref="C31:I31"/>
    <mergeCell ref="J31:O31"/>
    <mergeCell ref="X75:Y75"/>
    <mergeCell ref="X76:Y76"/>
    <mergeCell ref="X77:Y77"/>
    <mergeCell ref="X78:Y78"/>
    <mergeCell ref="X79:Y79"/>
    <mergeCell ref="X80:Y80"/>
    <mergeCell ref="X81:Y81"/>
    <mergeCell ref="X82:Y82"/>
    <mergeCell ref="X83:Y83"/>
    <mergeCell ref="X66:Y66"/>
    <mergeCell ref="X67:Y67"/>
    <mergeCell ref="X68:Y68"/>
    <mergeCell ref="X69:Y69"/>
    <mergeCell ref="X70:Y70"/>
    <mergeCell ref="X71:Y71"/>
    <mergeCell ref="X72:Y72"/>
    <mergeCell ref="X73:Y73"/>
    <mergeCell ref="X74:Y74"/>
    <mergeCell ref="X57:Y57"/>
    <mergeCell ref="X58:Y58"/>
    <mergeCell ref="X59:Y59"/>
    <mergeCell ref="X60:Y60"/>
    <mergeCell ref="X61:Y61"/>
    <mergeCell ref="X62:Y62"/>
    <mergeCell ref="X63:Y63"/>
    <mergeCell ref="X64:Y64"/>
    <mergeCell ref="X65:Y65"/>
    <mergeCell ref="X48:Y48"/>
    <mergeCell ref="X49:Y49"/>
    <mergeCell ref="X50:Y50"/>
    <mergeCell ref="X51:Y51"/>
    <mergeCell ref="X52:Y52"/>
    <mergeCell ref="X53:Y53"/>
    <mergeCell ref="X54:Y54"/>
    <mergeCell ref="X55:Y55"/>
    <mergeCell ref="X56:Y56"/>
    <mergeCell ref="X39:Y39"/>
    <mergeCell ref="X40:Y40"/>
    <mergeCell ref="X41:Y41"/>
    <mergeCell ref="X42:Y42"/>
    <mergeCell ref="X43:Y43"/>
    <mergeCell ref="X44:Y44"/>
    <mergeCell ref="X45:Y45"/>
    <mergeCell ref="X46:Y46"/>
    <mergeCell ref="X47:Y47"/>
    <mergeCell ref="X30:Y30"/>
    <mergeCell ref="X31:Y31"/>
    <mergeCell ref="X32:Y32"/>
    <mergeCell ref="X33:Y33"/>
    <mergeCell ref="X34:Y34"/>
    <mergeCell ref="X35:Y35"/>
    <mergeCell ref="X36:Y36"/>
    <mergeCell ref="X37:Y37"/>
    <mergeCell ref="X38:Y38"/>
    <mergeCell ref="U76:V76"/>
    <mergeCell ref="U77:V77"/>
    <mergeCell ref="U78:V78"/>
    <mergeCell ref="U79:V79"/>
    <mergeCell ref="U80:V80"/>
    <mergeCell ref="U81:V81"/>
    <mergeCell ref="U82:V82"/>
    <mergeCell ref="U83:V83"/>
    <mergeCell ref="U84:V84"/>
    <mergeCell ref="U67:V67"/>
    <mergeCell ref="U68:V68"/>
    <mergeCell ref="U69:V69"/>
    <mergeCell ref="U70:V70"/>
    <mergeCell ref="U71:V71"/>
    <mergeCell ref="U72:V72"/>
    <mergeCell ref="U73:V73"/>
    <mergeCell ref="U74:V74"/>
    <mergeCell ref="U75:V7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37:V37"/>
    <mergeCell ref="U38:V38"/>
    <mergeCell ref="U39:V39"/>
    <mergeCell ref="U40:V40"/>
    <mergeCell ref="U41:V41"/>
    <mergeCell ref="U42:V42"/>
    <mergeCell ref="U43:V43"/>
    <mergeCell ref="U44:V44"/>
    <mergeCell ref="U45:V45"/>
    <mergeCell ref="U28:V28"/>
    <mergeCell ref="U29:V29"/>
    <mergeCell ref="U30:V30"/>
    <mergeCell ref="U31:V31"/>
    <mergeCell ref="U32:V32"/>
    <mergeCell ref="U33:V33"/>
    <mergeCell ref="U34:V34"/>
    <mergeCell ref="U35:V35"/>
    <mergeCell ref="U36:V36"/>
    <mergeCell ref="C82:I82"/>
    <mergeCell ref="J82:O82"/>
    <mergeCell ref="C83:I83"/>
    <mergeCell ref="J83:O83"/>
    <mergeCell ref="C84:I84"/>
    <mergeCell ref="J84:O84"/>
    <mergeCell ref="C85:I85"/>
    <mergeCell ref="J85:O85"/>
    <mergeCell ref="P86:T86"/>
    <mergeCell ref="P78:T78"/>
    <mergeCell ref="P79:T79"/>
    <mergeCell ref="P80:T80"/>
    <mergeCell ref="P81:T81"/>
    <mergeCell ref="C78:I78"/>
    <mergeCell ref="J78:O78"/>
    <mergeCell ref="C79:I79"/>
    <mergeCell ref="J79:O79"/>
    <mergeCell ref="C80:I80"/>
    <mergeCell ref="J80:O80"/>
    <mergeCell ref="C81:I81"/>
    <mergeCell ref="J81:O81"/>
    <mergeCell ref="P74:T74"/>
    <mergeCell ref="P75:T75"/>
    <mergeCell ref="P76:T76"/>
    <mergeCell ref="P77:T77"/>
    <mergeCell ref="C74:I74"/>
    <mergeCell ref="J74:O74"/>
    <mergeCell ref="C75:I75"/>
    <mergeCell ref="J75:O75"/>
    <mergeCell ref="C76:I76"/>
    <mergeCell ref="J76:O76"/>
    <mergeCell ref="C77:I77"/>
    <mergeCell ref="J77:O77"/>
    <mergeCell ref="P70:T70"/>
    <mergeCell ref="P71:T71"/>
    <mergeCell ref="P72:T72"/>
    <mergeCell ref="P73:T73"/>
    <mergeCell ref="C70:I70"/>
    <mergeCell ref="J70:O70"/>
    <mergeCell ref="C71:I71"/>
    <mergeCell ref="J71:O71"/>
    <mergeCell ref="C72:I72"/>
    <mergeCell ref="J72:O72"/>
    <mergeCell ref="C73:I73"/>
    <mergeCell ref="J73:O73"/>
    <mergeCell ref="P66:T66"/>
    <mergeCell ref="P67:T67"/>
    <mergeCell ref="P68:T68"/>
    <mergeCell ref="P69:T69"/>
    <mergeCell ref="C66:I66"/>
    <mergeCell ref="J66:O66"/>
    <mergeCell ref="C67:I67"/>
    <mergeCell ref="J67:O67"/>
    <mergeCell ref="C68:I68"/>
    <mergeCell ref="J68:O68"/>
    <mergeCell ref="C69:I69"/>
    <mergeCell ref="J69:O69"/>
    <mergeCell ref="P62:T62"/>
    <mergeCell ref="P63:T63"/>
    <mergeCell ref="P64:T64"/>
    <mergeCell ref="P65:T65"/>
    <mergeCell ref="C62:I62"/>
    <mergeCell ref="J62:O62"/>
    <mergeCell ref="C63:I63"/>
    <mergeCell ref="J63:O63"/>
    <mergeCell ref="C64:I64"/>
    <mergeCell ref="J64:O64"/>
    <mergeCell ref="C65:I65"/>
    <mergeCell ref="J65:O65"/>
    <mergeCell ref="P58:T58"/>
    <mergeCell ref="P59:T59"/>
    <mergeCell ref="P60:T60"/>
    <mergeCell ref="P61:T61"/>
    <mergeCell ref="C58:I58"/>
    <mergeCell ref="J58:O58"/>
    <mergeCell ref="C59:I59"/>
    <mergeCell ref="J59:O59"/>
    <mergeCell ref="C60:I60"/>
    <mergeCell ref="J60:O60"/>
    <mergeCell ref="C61:I61"/>
    <mergeCell ref="J61:O61"/>
    <mergeCell ref="P54:T54"/>
    <mergeCell ref="P55:T55"/>
    <mergeCell ref="P56:T56"/>
    <mergeCell ref="P57:T57"/>
    <mergeCell ref="C54:I54"/>
    <mergeCell ref="J54:O54"/>
    <mergeCell ref="C55:I55"/>
    <mergeCell ref="J55:O55"/>
    <mergeCell ref="C56:I56"/>
    <mergeCell ref="J56:O56"/>
    <mergeCell ref="C57:I57"/>
    <mergeCell ref="J57:O57"/>
    <mergeCell ref="P50:T50"/>
    <mergeCell ref="P51:T51"/>
    <mergeCell ref="P52:T52"/>
    <mergeCell ref="P53:T53"/>
    <mergeCell ref="C50:I50"/>
    <mergeCell ref="J50:O50"/>
    <mergeCell ref="C51:I51"/>
    <mergeCell ref="J51:O51"/>
    <mergeCell ref="C52:I52"/>
    <mergeCell ref="J52:O52"/>
    <mergeCell ref="C53:I53"/>
    <mergeCell ref="J53:O53"/>
    <mergeCell ref="P46:T46"/>
    <mergeCell ref="P47:T47"/>
    <mergeCell ref="P48:T48"/>
    <mergeCell ref="P49:T49"/>
    <mergeCell ref="C46:I46"/>
    <mergeCell ref="J46:O46"/>
    <mergeCell ref="C47:I47"/>
    <mergeCell ref="J47:O47"/>
    <mergeCell ref="C48:I48"/>
    <mergeCell ref="J48:O48"/>
    <mergeCell ref="C49:I49"/>
    <mergeCell ref="J49:O49"/>
    <mergeCell ref="P42:T42"/>
    <mergeCell ref="P43:T43"/>
    <mergeCell ref="P44:T44"/>
    <mergeCell ref="P45:T45"/>
    <mergeCell ref="C42:I42"/>
    <mergeCell ref="J42:O42"/>
    <mergeCell ref="C43:I43"/>
    <mergeCell ref="J43:O43"/>
    <mergeCell ref="C44:I44"/>
    <mergeCell ref="J44:O44"/>
    <mergeCell ref="C45:I45"/>
    <mergeCell ref="J45:O45"/>
    <mergeCell ref="P38:T38"/>
    <mergeCell ref="P39:T39"/>
    <mergeCell ref="P40:T40"/>
    <mergeCell ref="P41:T41"/>
    <mergeCell ref="C38:I38"/>
    <mergeCell ref="J38:O38"/>
    <mergeCell ref="C39:I39"/>
    <mergeCell ref="J39:O39"/>
    <mergeCell ref="C40:I40"/>
    <mergeCell ref="J40:O40"/>
    <mergeCell ref="C41:I41"/>
    <mergeCell ref="J41:O41"/>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AU24:AV24"/>
    <mergeCell ref="W25:AE25"/>
    <mergeCell ref="N24:O25"/>
    <mergeCell ref="P24:P25"/>
    <mergeCell ref="R24:S25"/>
    <mergeCell ref="T24:U25"/>
    <mergeCell ref="V24:V25"/>
    <mergeCell ref="AG24:AK25"/>
    <mergeCell ref="I24:J25"/>
    <mergeCell ref="K24:L25"/>
    <mergeCell ref="M24:M25"/>
    <mergeCell ref="AW27:AY27"/>
    <mergeCell ref="AZ27:BA27"/>
    <mergeCell ref="X28:Y28"/>
    <mergeCell ref="X29:Y29"/>
    <mergeCell ref="AA29:AB29"/>
    <mergeCell ref="AD29:AE29"/>
    <mergeCell ref="AG29:AH29"/>
    <mergeCell ref="AJ29:AK29"/>
    <mergeCell ref="AA28:AB28"/>
    <mergeCell ref="AD28:AE28"/>
    <mergeCell ref="AG28:AH28"/>
    <mergeCell ref="AJ28:AK2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AA86:AB86"/>
    <mergeCell ref="AD86:AE86"/>
    <mergeCell ref="AG86:AH86"/>
    <mergeCell ref="AJ86:AK86"/>
    <mergeCell ref="C87:I87"/>
    <mergeCell ref="J87:O87"/>
    <mergeCell ref="P87:T87"/>
    <mergeCell ref="U87:V87"/>
    <mergeCell ref="X87:Y87"/>
    <mergeCell ref="AA87:AB87"/>
    <mergeCell ref="AD87:AE87"/>
    <mergeCell ref="AG87:AH87"/>
    <mergeCell ref="AJ87:AK87"/>
    <mergeCell ref="E21:K21"/>
    <mergeCell ref="M21:O21"/>
    <mergeCell ref="P19:AC20"/>
    <mergeCell ref="AD19:AM20"/>
    <mergeCell ref="M20:O20"/>
    <mergeCell ref="C21:D21"/>
    <mergeCell ref="AI1:AK1"/>
    <mergeCell ref="AL1:AN1"/>
    <mergeCell ref="P27:T27"/>
    <mergeCell ref="C12:AN14"/>
    <mergeCell ref="C15:AN16"/>
    <mergeCell ref="AL24:AM25"/>
    <mergeCell ref="AN24:AN25"/>
    <mergeCell ref="A11:AN11"/>
    <mergeCell ref="B12:B14"/>
    <mergeCell ref="B15:B16"/>
    <mergeCell ref="B24:C25"/>
    <mergeCell ref="D24:F25"/>
    <mergeCell ref="G24:G25"/>
    <mergeCell ref="Q21:S21"/>
    <mergeCell ref="T21:AB21"/>
    <mergeCell ref="AD21:AL21"/>
    <mergeCell ref="B19:L20"/>
    <mergeCell ref="B27:I27"/>
  </mergeCells>
  <phoneticPr fontId="4"/>
  <pageMargins left="0.51181102362204722" right="0.35433070866141736" top="0.59055118110236227" bottom="0.39370078740157483" header="0.31496062992125984" footer="0.31496062992125984"/>
  <pageSetup paperSize="9" scale="75" fitToHeight="0" orientation="portrait" blackAndWhite="1" r:id="rId1"/>
  <rowBreaks count="2" manualBreakCount="2">
    <brk id="42" max="39" man="1"/>
    <brk id="75" max="39"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F1DE-F3DD-4EAB-A78E-81B6B6529FC3}">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884" priority="38">
      <formula>AND($I31&lt;&gt;"",$I33="")</formula>
    </cfRule>
  </conditionalFormatting>
  <conditionalFormatting sqref="I73">
    <cfRule type="expression" dxfId="883" priority="15">
      <formula>AND($I71&lt;&gt;"",$I73="")</formula>
    </cfRule>
  </conditionalFormatting>
  <conditionalFormatting sqref="I78">
    <cfRule type="expression" dxfId="882" priority="33">
      <formula>AND($I76&lt;&gt;"",$I78="")</formula>
    </cfRule>
  </conditionalFormatting>
  <conditionalFormatting sqref="I83">
    <cfRule type="expression" dxfId="881" priority="18">
      <formula>AND($I81&lt;&gt;"",$I83="")</formula>
    </cfRule>
  </conditionalFormatting>
  <conditionalFormatting sqref="I88">
    <cfRule type="expression" dxfId="880" priority="21">
      <formula>AND($I86&lt;&gt;"",$I88="")</formula>
    </cfRule>
  </conditionalFormatting>
  <conditionalFormatting sqref="I93">
    <cfRule type="expression" dxfId="879" priority="24">
      <formula>AND($I91&lt;&gt;"",$I93="")</formula>
    </cfRule>
  </conditionalFormatting>
  <conditionalFormatting sqref="I98">
    <cfRule type="expression" dxfId="878" priority="27">
      <formula>AND($I96&lt;&gt;"",$I98="")</formula>
    </cfRule>
  </conditionalFormatting>
  <conditionalFormatting sqref="I103">
    <cfRule type="expression" dxfId="877" priority="30">
      <formula>AND($I101&lt;&gt;"",$I103="")</formula>
    </cfRule>
  </conditionalFormatting>
  <conditionalFormatting sqref="V33 V38 V43 V48 V53 V58 V63">
    <cfRule type="expression" dxfId="876" priority="43">
      <formula>IF(AND($I36&lt;&gt;"",$AI38&lt;&gt;"",$V33&lt;=$AI38),TRUE,FALSE)</formula>
    </cfRule>
    <cfRule type="expression" dxfId="875" priority="42">
      <formula>AND($I31&lt;&gt;"",$V33="")</formula>
    </cfRule>
  </conditionalFormatting>
  <conditionalFormatting sqref="V68">
    <cfRule type="expression" dxfId="874" priority="45">
      <formula>IF(AND(#REF!&lt;&gt;"",#REF!&lt;&gt;"",$V68&lt;=#REF!),TRUE,FALSE)</formula>
    </cfRule>
    <cfRule type="expression" dxfId="873" priority="44">
      <formula>AND($I66&lt;&gt;"",$V68="")</formula>
    </cfRule>
  </conditionalFormatting>
  <conditionalFormatting sqref="V73 V78 V83">
    <cfRule type="expression" dxfId="872" priority="47">
      <formula>IF(AND(#REF!&lt;&gt;"",#REF!&lt;&gt;"",$V73&lt;=#REF!),TRUE,FALSE)</formula>
    </cfRule>
    <cfRule type="expression" dxfId="871" priority="46">
      <formula>AND($I71&lt;&gt;"",$V73="")</formula>
    </cfRule>
  </conditionalFormatting>
  <conditionalFormatting sqref="V88">
    <cfRule type="expression" dxfId="870" priority="55">
      <formula>IF(AND(#REF!&lt;&gt;"",#REF!&lt;&gt;"",$V88&lt;=#REF!),TRUE,FALSE)</formula>
    </cfRule>
    <cfRule type="expression" dxfId="869" priority="54">
      <formula>AND($I86&lt;&gt;"",$V88="")</formula>
    </cfRule>
  </conditionalFormatting>
  <conditionalFormatting sqref="V93">
    <cfRule type="expression" dxfId="868" priority="52">
      <formula>AND($I91&lt;&gt;"",$V93="")</formula>
    </cfRule>
    <cfRule type="expression" dxfId="867" priority="53">
      <formula>IF(AND(#REF!&lt;&gt;"",#REF!&lt;&gt;"",$V93&lt;=#REF!),TRUE,FALSE)</formula>
    </cfRule>
  </conditionalFormatting>
  <conditionalFormatting sqref="V98">
    <cfRule type="expression" dxfId="866" priority="50">
      <formula>AND($I96&lt;&gt;"",$V98="")</formula>
    </cfRule>
    <cfRule type="expression" dxfId="865" priority="51">
      <formula>IF(AND(#REF!&lt;&gt;"",#REF!&lt;&gt;"",$V98&lt;=#REF!),TRUE,FALSE)</formula>
    </cfRule>
  </conditionalFormatting>
  <conditionalFormatting sqref="V103">
    <cfRule type="expression" dxfId="864" priority="48">
      <formula>AND($I101&lt;&gt;"",$V103="")</formula>
    </cfRule>
    <cfRule type="expression" dxfId="863" priority="49">
      <formula>IF(AND(#REF!&lt;&gt;"",#REF!&lt;&gt;"",$V103&lt;=#REF!),TRUE,FALSE)</formula>
    </cfRule>
  </conditionalFormatting>
  <conditionalFormatting sqref="AI33">
    <cfRule type="expression" dxfId="862" priority="36">
      <formula>AND($I$31&lt;&gt;"",$AI$33="")</formula>
    </cfRule>
  </conditionalFormatting>
  <conditionalFormatting sqref="AI38 AI43 AI48 AI53 AI58 AI63 AI68">
    <cfRule type="expression" dxfId="861" priority="41">
      <formula>IF(AND($I36&lt;&gt;"",AI38&lt;&gt;"",$V33&lt;=$AI38),TRUE,FALSE)</formula>
    </cfRule>
    <cfRule type="expression" dxfId="860" priority="40">
      <formula>AND($I36&lt;&gt;"",$AI38="")</formula>
    </cfRule>
  </conditionalFormatting>
  <conditionalFormatting sqref="AI73">
    <cfRule type="expression" dxfId="859" priority="16">
      <formula>AND($I71&lt;&gt;"",$AI73="")</formula>
    </cfRule>
    <cfRule type="expression" dxfId="858" priority="17">
      <formula>IF(AND($I71&lt;&gt;"",AI73&lt;&gt;"",$V63&lt;=$AI73),TRUE,FALSE)</formula>
    </cfRule>
  </conditionalFormatting>
  <conditionalFormatting sqref="AI78">
    <cfRule type="expression" dxfId="857" priority="35">
      <formula>IF(AND($I76&lt;&gt;"",AI78&lt;&gt;"",$V68&lt;=$AI78),TRUE,FALSE)</formula>
    </cfRule>
    <cfRule type="expression" dxfId="856" priority="34">
      <formula>AND($I76&lt;&gt;"",$AI78="")</formula>
    </cfRule>
  </conditionalFormatting>
  <conditionalFormatting sqref="AI83">
    <cfRule type="expression" dxfId="855" priority="19">
      <formula>AND($I81&lt;&gt;"",$AI83="")</formula>
    </cfRule>
    <cfRule type="expression" dxfId="854" priority="20">
      <formula>IF(AND($I81&lt;&gt;"",AI83&lt;&gt;"",$V78&lt;=$AI83),TRUE,FALSE)</formula>
    </cfRule>
  </conditionalFormatting>
  <conditionalFormatting sqref="AI88">
    <cfRule type="expression" dxfId="853" priority="22">
      <formula>AND($I86&lt;&gt;"",$AI88="")</formula>
    </cfRule>
    <cfRule type="expression" dxfId="852" priority="23">
      <formula>IF(AND($I86&lt;&gt;"",AI88&lt;&gt;"",$V78&lt;=$AI88),TRUE,FALSE)</formula>
    </cfRule>
  </conditionalFormatting>
  <conditionalFormatting sqref="AI93">
    <cfRule type="expression" dxfId="851" priority="26">
      <formula>IF(AND($I91&lt;&gt;"",AI93&lt;&gt;"",$V78&lt;=$AI93),TRUE,FALSE)</formula>
    </cfRule>
    <cfRule type="expression" dxfId="850" priority="25">
      <formula>AND($I91&lt;&gt;"",$AI93="")</formula>
    </cfRule>
  </conditionalFormatting>
  <conditionalFormatting sqref="AI98">
    <cfRule type="expression" dxfId="849" priority="28">
      <formula>AND($I96&lt;&gt;"",$AI98="")</formula>
    </cfRule>
    <cfRule type="expression" dxfId="848" priority="29">
      <formula>IF(AND($I96&lt;&gt;"",AI98&lt;&gt;"",$V78&lt;=$AI98),TRUE,FALSE)</formula>
    </cfRule>
  </conditionalFormatting>
  <conditionalFormatting sqref="AI103">
    <cfRule type="expression" dxfId="847" priority="31">
      <formula>AND($I101&lt;&gt;"",$AI103="")</formula>
    </cfRule>
    <cfRule type="expression" dxfId="846" priority="32">
      <formula>IF(AND($I101&lt;&gt;"",AI103&lt;&gt;"",$V78&lt;=$AI103),TRUE,FALSE)</formula>
    </cfRule>
  </conditionalFormatting>
  <conditionalFormatting sqref="AT31">
    <cfRule type="expression" dxfId="844" priority="37">
      <formula>AND($I31&lt;&gt;"",$AT31="")</formula>
    </cfRule>
  </conditionalFormatting>
  <conditionalFormatting sqref="AT36">
    <cfRule type="expression" dxfId="843" priority="14">
      <formula>AND($I36&lt;&gt;"",$AT36="")</formula>
    </cfRule>
  </conditionalFormatting>
  <conditionalFormatting sqref="AT41">
    <cfRule type="expression" dxfId="842" priority="13">
      <formula>AND($I41&lt;&gt;"",$AT41="")</formula>
    </cfRule>
  </conditionalFormatting>
  <conditionalFormatting sqref="AT46">
    <cfRule type="expression" dxfId="841" priority="12">
      <formula>AND($I46&lt;&gt;"",$AT46="")</formula>
    </cfRule>
  </conditionalFormatting>
  <conditionalFormatting sqref="AT51">
    <cfRule type="expression" dxfId="840" priority="11">
      <formula>AND($I51&lt;&gt;"",$AT51="")</formula>
    </cfRule>
  </conditionalFormatting>
  <conditionalFormatting sqref="AT56">
    <cfRule type="expression" dxfId="839" priority="10">
      <formula>AND($I56&lt;&gt;"",$AT56="")</formula>
    </cfRule>
  </conditionalFormatting>
  <conditionalFormatting sqref="AT61">
    <cfRule type="expression" dxfId="838" priority="9">
      <formula>AND($I61&lt;&gt;"",$AT61="")</formula>
    </cfRule>
  </conditionalFormatting>
  <conditionalFormatting sqref="AT66">
    <cfRule type="expression" dxfId="837" priority="8">
      <formula>AND($I66&lt;&gt;"",$AT66="")</formula>
    </cfRule>
  </conditionalFormatting>
  <conditionalFormatting sqref="AT71">
    <cfRule type="expression" dxfId="836" priority="7">
      <formula>AND($I71&lt;&gt;"",$AT71="")</formula>
    </cfRule>
  </conditionalFormatting>
  <conditionalFormatting sqref="AT76">
    <cfRule type="expression" dxfId="835" priority="6">
      <formula>AND($I76&lt;&gt;"",$AT76="")</formula>
    </cfRule>
  </conditionalFormatting>
  <conditionalFormatting sqref="AT81">
    <cfRule type="expression" dxfId="834" priority="5">
      <formula>AND($I81&lt;&gt;"",$AT81="")</formula>
    </cfRule>
  </conditionalFormatting>
  <conditionalFormatting sqref="AT86">
    <cfRule type="expression" dxfId="833" priority="4">
      <formula>AND($I86&lt;&gt;"",$AT86="")</formula>
    </cfRule>
  </conditionalFormatting>
  <conditionalFormatting sqref="AT91">
    <cfRule type="expression" dxfId="832" priority="3">
      <formula>AND($I91&lt;&gt;"",$AT91="")</formula>
    </cfRule>
  </conditionalFormatting>
  <conditionalFormatting sqref="AT96">
    <cfRule type="expression" dxfId="831" priority="2">
      <formula>AND($I96&lt;&gt;"",$AT96="")</formula>
    </cfRule>
  </conditionalFormatting>
  <conditionalFormatting sqref="AT101">
    <cfRule type="expression" dxfId="830" priority="1">
      <formula>AND($I101&lt;&gt;"",$AT101="")</formula>
    </cfRule>
  </conditionalFormatting>
  <dataValidations count="5">
    <dataValidation type="list" allowBlank="1" showInputMessage="1" showErrorMessage="1" sqref="AK8:AO8" xr:uid="{F00F8BC1-41EC-48B7-8AEA-E4DB682EE2C8}">
      <formula1>"平成,昭和"</formula1>
    </dataValidation>
    <dataValidation type="list" allowBlank="1" showInputMessage="1" showErrorMessage="1" sqref="BU8 I33:O34 I38:O39 I43:O44 I48:O49 I53:O54 I58:O59 I63:O64 I83:O84 I103:O104 I98:O99 I93:O94 I88:O89 I78:O79 I68:O69 I73:O74" xr:uid="{817B0301-6827-4C14-8D9E-705EAB178F7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82EAB335-475F-4F68-8E20-93ED975FBEA3}">
      <formula1>"男,女"</formula1>
    </dataValidation>
    <dataValidation type="list" allowBlank="1" showInputMessage="1" showErrorMessage="1" sqref="S13:U13 S15:U15 S17:U17 S19:U19 AY13:BA13 AY15:BA15 AY17:BA17 AY19:BA19" xr:uid="{B261BBA3-8E37-44E4-A3C9-E548285CC20E}">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49C0753-BAE3-45E3-AB91-09E90F38601B}">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6ACD44F9-45EC-4B6C-8E06-A7B7E32EDC6C}">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7D7C-8549-4FE4-81D0-FEE7D04B380D}">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829" priority="38">
      <formula>AND($I31&lt;&gt;"",$I33="")</formula>
    </cfRule>
  </conditionalFormatting>
  <conditionalFormatting sqref="I73">
    <cfRule type="expression" dxfId="828" priority="15">
      <formula>AND($I71&lt;&gt;"",$I73="")</formula>
    </cfRule>
  </conditionalFormatting>
  <conditionalFormatting sqref="I78">
    <cfRule type="expression" dxfId="827" priority="33">
      <formula>AND($I76&lt;&gt;"",$I78="")</formula>
    </cfRule>
  </conditionalFormatting>
  <conditionalFormatting sqref="I83">
    <cfRule type="expression" dxfId="826" priority="18">
      <formula>AND($I81&lt;&gt;"",$I83="")</formula>
    </cfRule>
  </conditionalFormatting>
  <conditionalFormatting sqref="I88">
    <cfRule type="expression" dxfId="825" priority="21">
      <formula>AND($I86&lt;&gt;"",$I88="")</formula>
    </cfRule>
  </conditionalFormatting>
  <conditionalFormatting sqref="I93">
    <cfRule type="expression" dxfId="824" priority="24">
      <formula>AND($I91&lt;&gt;"",$I93="")</formula>
    </cfRule>
  </conditionalFormatting>
  <conditionalFormatting sqref="I98">
    <cfRule type="expression" dxfId="823" priority="27">
      <formula>AND($I96&lt;&gt;"",$I98="")</formula>
    </cfRule>
  </conditionalFormatting>
  <conditionalFormatting sqref="I103">
    <cfRule type="expression" dxfId="822" priority="30">
      <formula>AND($I101&lt;&gt;"",$I103="")</formula>
    </cfRule>
  </conditionalFormatting>
  <conditionalFormatting sqref="V33 V38 V43 V48 V53 V58 V63">
    <cfRule type="expression" dxfId="821" priority="43">
      <formula>IF(AND($I36&lt;&gt;"",$AI38&lt;&gt;"",$V33&lt;=$AI38),TRUE,FALSE)</formula>
    </cfRule>
    <cfRule type="expression" dxfId="820" priority="42">
      <formula>AND($I31&lt;&gt;"",$V33="")</formula>
    </cfRule>
  </conditionalFormatting>
  <conditionalFormatting sqref="V68">
    <cfRule type="expression" dxfId="819" priority="45">
      <formula>IF(AND(#REF!&lt;&gt;"",#REF!&lt;&gt;"",$V68&lt;=#REF!),TRUE,FALSE)</formula>
    </cfRule>
    <cfRule type="expression" dxfId="818" priority="44">
      <formula>AND($I66&lt;&gt;"",$V68="")</formula>
    </cfRule>
  </conditionalFormatting>
  <conditionalFormatting sqref="V73 V78 V83">
    <cfRule type="expression" dxfId="817" priority="47">
      <formula>IF(AND(#REF!&lt;&gt;"",#REF!&lt;&gt;"",$V73&lt;=#REF!),TRUE,FALSE)</formula>
    </cfRule>
    <cfRule type="expression" dxfId="816" priority="46">
      <formula>AND($I71&lt;&gt;"",$V73="")</formula>
    </cfRule>
  </conditionalFormatting>
  <conditionalFormatting sqref="V88">
    <cfRule type="expression" dxfId="815" priority="55">
      <formula>IF(AND(#REF!&lt;&gt;"",#REF!&lt;&gt;"",$V88&lt;=#REF!),TRUE,FALSE)</formula>
    </cfRule>
    <cfRule type="expression" dxfId="814" priority="54">
      <formula>AND($I86&lt;&gt;"",$V88="")</formula>
    </cfRule>
  </conditionalFormatting>
  <conditionalFormatting sqref="V93">
    <cfRule type="expression" dxfId="813" priority="52">
      <formula>AND($I91&lt;&gt;"",$V93="")</formula>
    </cfRule>
    <cfRule type="expression" dxfId="812" priority="53">
      <formula>IF(AND(#REF!&lt;&gt;"",#REF!&lt;&gt;"",$V93&lt;=#REF!),TRUE,FALSE)</formula>
    </cfRule>
  </conditionalFormatting>
  <conditionalFormatting sqref="V98">
    <cfRule type="expression" dxfId="811" priority="50">
      <formula>AND($I96&lt;&gt;"",$V98="")</formula>
    </cfRule>
    <cfRule type="expression" dxfId="810" priority="51">
      <formula>IF(AND(#REF!&lt;&gt;"",#REF!&lt;&gt;"",$V98&lt;=#REF!),TRUE,FALSE)</formula>
    </cfRule>
  </conditionalFormatting>
  <conditionalFormatting sqref="V103">
    <cfRule type="expression" dxfId="809" priority="48">
      <formula>AND($I101&lt;&gt;"",$V103="")</formula>
    </cfRule>
    <cfRule type="expression" dxfId="808" priority="49">
      <formula>IF(AND(#REF!&lt;&gt;"",#REF!&lt;&gt;"",$V103&lt;=#REF!),TRUE,FALSE)</formula>
    </cfRule>
  </conditionalFormatting>
  <conditionalFormatting sqref="AI33">
    <cfRule type="expression" dxfId="807" priority="36">
      <formula>AND($I$31&lt;&gt;"",$AI$33="")</formula>
    </cfRule>
  </conditionalFormatting>
  <conditionalFormatting sqref="AI38 AI43 AI48 AI53 AI58 AI63 AI68">
    <cfRule type="expression" dxfId="806" priority="41">
      <formula>IF(AND($I36&lt;&gt;"",AI38&lt;&gt;"",$V33&lt;=$AI38),TRUE,FALSE)</formula>
    </cfRule>
    <cfRule type="expression" dxfId="805" priority="40">
      <formula>AND($I36&lt;&gt;"",$AI38="")</formula>
    </cfRule>
  </conditionalFormatting>
  <conditionalFormatting sqref="AI73">
    <cfRule type="expression" dxfId="804" priority="16">
      <formula>AND($I71&lt;&gt;"",$AI73="")</formula>
    </cfRule>
    <cfRule type="expression" dxfId="803" priority="17">
      <formula>IF(AND($I71&lt;&gt;"",AI73&lt;&gt;"",$V63&lt;=$AI73),TRUE,FALSE)</formula>
    </cfRule>
  </conditionalFormatting>
  <conditionalFormatting sqref="AI78">
    <cfRule type="expression" dxfId="802" priority="35">
      <formula>IF(AND($I76&lt;&gt;"",AI78&lt;&gt;"",$V68&lt;=$AI78),TRUE,FALSE)</formula>
    </cfRule>
    <cfRule type="expression" dxfId="801" priority="34">
      <formula>AND($I76&lt;&gt;"",$AI78="")</formula>
    </cfRule>
  </conditionalFormatting>
  <conditionalFormatting sqref="AI83">
    <cfRule type="expression" dxfId="800" priority="19">
      <formula>AND($I81&lt;&gt;"",$AI83="")</formula>
    </cfRule>
    <cfRule type="expression" dxfId="799" priority="20">
      <formula>IF(AND($I81&lt;&gt;"",AI83&lt;&gt;"",$V78&lt;=$AI83),TRUE,FALSE)</formula>
    </cfRule>
  </conditionalFormatting>
  <conditionalFormatting sqref="AI88">
    <cfRule type="expression" dxfId="798" priority="22">
      <formula>AND($I86&lt;&gt;"",$AI88="")</formula>
    </cfRule>
    <cfRule type="expression" dxfId="797" priority="23">
      <formula>IF(AND($I86&lt;&gt;"",AI88&lt;&gt;"",$V78&lt;=$AI88),TRUE,FALSE)</formula>
    </cfRule>
  </conditionalFormatting>
  <conditionalFormatting sqref="AI93">
    <cfRule type="expression" dxfId="796" priority="26">
      <formula>IF(AND($I91&lt;&gt;"",AI93&lt;&gt;"",$V78&lt;=$AI93),TRUE,FALSE)</formula>
    </cfRule>
    <cfRule type="expression" dxfId="795" priority="25">
      <formula>AND($I91&lt;&gt;"",$AI93="")</formula>
    </cfRule>
  </conditionalFormatting>
  <conditionalFormatting sqref="AI98">
    <cfRule type="expression" dxfId="794" priority="28">
      <formula>AND($I96&lt;&gt;"",$AI98="")</formula>
    </cfRule>
    <cfRule type="expression" dxfId="793" priority="29">
      <formula>IF(AND($I96&lt;&gt;"",AI98&lt;&gt;"",$V78&lt;=$AI98),TRUE,FALSE)</formula>
    </cfRule>
  </conditionalFormatting>
  <conditionalFormatting sqref="AI103">
    <cfRule type="expression" dxfId="792" priority="31">
      <formula>AND($I101&lt;&gt;"",$AI103="")</formula>
    </cfRule>
    <cfRule type="expression" dxfId="791" priority="32">
      <formula>IF(AND($I101&lt;&gt;"",AI103&lt;&gt;"",$V78&lt;=$AI103),TRUE,FALSE)</formula>
    </cfRule>
  </conditionalFormatting>
  <conditionalFormatting sqref="AT31">
    <cfRule type="expression" dxfId="789" priority="37">
      <formula>AND($I31&lt;&gt;"",$AT31="")</formula>
    </cfRule>
  </conditionalFormatting>
  <conditionalFormatting sqref="AT36">
    <cfRule type="expression" dxfId="788" priority="14">
      <formula>AND($I36&lt;&gt;"",$AT36="")</formula>
    </cfRule>
  </conditionalFormatting>
  <conditionalFormatting sqref="AT41">
    <cfRule type="expression" dxfId="787" priority="13">
      <formula>AND($I41&lt;&gt;"",$AT41="")</formula>
    </cfRule>
  </conditionalFormatting>
  <conditionalFormatting sqref="AT46">
    <cfRule type="expression" dxfId="786" priority="12">
      <formula>AND($I46&lt;&gt;"",$AT46="")</formula>
    </cfRule>
  </conditionalFormatting>
  <conditionalFormatting sqref="AT51">
    <cfRule type="expression" dxfId="785" priority="11">
      <formula>AND($I51&lt;&gt;"",$AT51="")</formula>
    </cfRule>
  </conditionalFormatting>
  <conditionalFormatting sqref="AT56">
    <cfRule type="expression" dxfId="784" priority="10">
      <formula>AND($I56&lt;&gt;"",$AT56="")</formula>
    </cfRule>
  </conditionalFormatting>
  <conditionalFormatting sqref="AT61">
    <cfRule type="expression" dxfId="783" priority="9">
      <formula>AND($I61&lt;&gt;"",$AT61="")</formula>
    </cfRule>
  </conditionalFormatting>
  <conditionalFormatting sqref="AT66">
    <cfRule type="expression" dxfId="782" priority="8">
      <formula>AND($I66&lt;&gt;"",$AT66="")</formula>
    </cfRule>
  </conditionalFormatting>
  <conditionalFormatting sqref="AT71">
    <cfRule type="expression" dxfId="781" priority="7">
      <formula>AND($I71&lt;&gt;"",$AT71="")</formula>
    </cfRule>
  </conditionalFormatting>
  <conditionalFormatting sqref="AT76">
    <cfRule type="expression" dxfId="780" priority="6">
      <formula>AND($I76&lt;&gt;"",$AT76="")</formula>
    </cfRule>
  </conditionalFormatting>
  <conditionalFormatting sqref="AT81">
    <cfRule type="expression" dxfId="779" priority="5">
      <formula>AND($I81&lt;&gt;"",$AT81="")</formula>
    </cfRule>
  </conditionalFormatting>
  <conditionalFormatting sqref="AT86">
    <cfRule type="expression" dxfId="778" priority="4">
      <formula>AND($I86&lt;&gt;"",$AT86="")</formula>
    </cfRule>
  </conditionalFormatting>
  <conditionalFormatting sqref="AT91">
    <cfRule type="expression" dxfId="777" priority="3">
      <formula>AND($I91&lt;&gt;"",$AT91="")</formula>
    </cfRule>
  </conditionalFormatting>
  <conditionalFormatting sqref="AT96">
    <cfRule type="expression" dxfId="776" priority="2">
      <formula>AND($I96&lt;&gt;"",$AT96="")</formula>
    </cfRule>
  </conditionalFormatting>
  <conditionalFormatting sqref="AT101">
    <cfRule type="expression" dxfId="77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477FD77-0E8B-4F8B-A6ED-125FF90BB4E5}">
      <formula1>$BU$28</formula1>
    </dataValidation>
    <dataValidation type="list" allowBlank="1" showInputMessage="1" showErrorMessage="1" sqref="S13:U13 S15:U15 S17:U17 S19:U19 AY13:BA13 AY15:BA15 AY17:BA17 AY19:BA19" xr:uid="{06345FE9-11FE-4F48-B6F5-1981C1EC30EB}">
      <formula1>"昭和,平成,令和"</formula1>
    </dataValidation>
    <dataValidation type="list" allowBlank="1" showInputMessage="1" showErrorMessage="1" sqref="CY7" xr:uid="{6438E49D-D4B8-49EB-9D0D-35469B57D36C}">
      <formula1>"男,女"</formula1>
    </dataValidation>
    <dataValidation type="list" allowBlank="1" showInputMessage="1" showErrorMessage="1" sqref="BU8 I33:O34 I38:O39 I43:O44 I48:O49 I53:O54 I58:O59 I63:O64 I83:O84 I103:O104 I98:O99 I93:O94 I88:O89 I78:O79 I68:O69 I73:O74" xr:uid="{D4C31605-E3A0-4B18-A265-EDB33398EBC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A07BABA7-3081-465D-BBF5-B4A4A5706D5E}">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EF959899-BAA6-4683-BA0A-F9CEE9E976DA}">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14E7-C93A-4171-BC7E-135B01EF659C}">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774" priority="38">
      <formula>AND($I31&lt;&gt;"",$I33="")</formula>
    </cfRule>
  </conditionalFormatting>
  <conditionalFormatting sqref="I73">
    <cfRule type="expression" dxfId="773" priority="15">
      <formula>AND($I71&lt;&gt;"",$I73="")</formula>
    </cfRule>
  </conditionalFormatting>
  <conditionalFormatting sqref="I78">
    <cfRule type="expression" dxfId="772" priority="33">
      <formula>AND($I76&lt;&gt;"",$I78="")</formula>
    </cfRule>
  </conditionalFormatting>
  <conditionalFormatting sqref="I83">
    <cfRule type="expression" dxfId="771" priority="18">
      <formula>AND($I81&lt;&gt;"",$I83="")</formula>
    </cfRule>
  </conditionalFormatting>
  <conditionalFormatting sqref="I88">
    <cfRule type="expression" dxfId="770" priority="21">
      <formula>AND($I86&lt;&gt;"",$I88="")</formula>
    </cfRule>
  </conditionalFormatting>
  <conditionalFormatting sqref="I93">
    <cfRule type="expression" dxfId="769" priority="24">
      <formula>AND($I91&lt;&gt;"",$I93="")</formula>
    </cfRule>
  </conditionalFormatting>
  <conditionalFormatting sqref="I98">
    <cfRule type="expression" dxfId="768" priority="27">
      <formula>AND($I96&lt;&gt;"",$I98="")</formula>
    </cfRule>
  </conditionalFormatting>
  <conditionalFormatting sqref="I103">
    <cfRule type="expression" dxfId="767" priority="30">
      <formula>AND($I101&lt;&gt;"",$I103="")</formula>
    </cfRule>
  </conditionalFormatting>
  <conditionalFormatting sqref="V33 V38 V43 V48 V53 V58 V63">
    <cfRule type="expression" dxfId="766" priority="43">
      <formula>IF(AND($I36&lt;&gt;"",$AI38&lt;&gt;"",$V33&lt;=$AI38),TRUE,FALSE)</formula>
    </cfRule>
    <cfRule type="expression" dxfId="765" priority="42">
      <formula>AND($I31&lt;&gt;"",$V33="")</formula>
    </cfRule>
  </conditionalFormatting>
  <conditionalFormatting sqref="V68">
    <cfRule type="expression" dxfId="764" priority="45">
      <formula>IF(AND(#REF!&lt;&gt;"",#REF!&lt;&gt;"",$V68&lt;=#REF!),TRUE,FALSE)</formula>
    </cfRule>
    <cfRule type="expression" dxfId="763" priority="44">
      <formula>AND($I66&lt;&gt;"",$V68="")</formula>
    </cfRule>
  </conditionalFormatting>
  <conditionalFormatting sqref="V73 V78 V83">
    <cfRule type="expression" dxfId="762" priority="47">
      <formula>IF(AND(#REF!&lt;&gt;"",#REF!&lt;&gt;"",$V73&lt;=#REF!),TRUE,FALSE)</formula>
    </cfRule>
    <cfRule type="expression" dxfId="761" priority="46">
      <formula>AND($I71&lt;&gt;"",$V73="")</formula>
    </cfRule>
  </conditionalFormatting>
  <conditionalFormatting sqref="V88">
    <cfRule type="expression" dxfId="760" priority="55">
      <formula>IF(AND(#REF!&lt;&gt;"",#REF!&lt;&gt;"",$V88&lt;=#REF!),TRUE,FALSE)</formula>
    </cfRule>
    <cfRule type="expression" dxfId="759" priority="54">
      <formula>AND($I86&lt;&gt;"",$V88="")</formula>
    </cfRule>
  </conditionalFormatting>
  <conditionalFormatting sqref="V93">
    <cfRule type="expression" dxfId="758" priority="52">
      <formula>AND($I91&lt;&gt;"",$V93="")</formula>
    </cfRule>
    <cfRule type="expression" dxfId="757" priority="53">
      <formula>IF(AND(#REF!&lt;&gt;"",#REF!&lt;&gt;"",$V93&lt;=#REF!),TRUE,FALSE)</formula>
    </cfRule>
  </conditionalFormatting>
  <conditionalFormatting sqref="V98">
    <cfRule type="expression" dxfId="756" priority="50">
      <formula>AND($I96&lt;&gt;"",$V98="")</formula>
    </cfRule>
    <cfRule type="expression" dxfId="755" priority="51">
      <formula>IF(AND(#REF!&lt;&gt;"",#REF!&lt;&gt;"",$V98&lt;=#REF!),TRUE,FALSE)</formula>
    </cfRule>
  </conditionalFormatting>
  <conditionalFormatting sqref="V103">
    <cfRule type="expression" dxfId="754" priority="48">
      <formula>AND($I101&lt;&gt;"",$V103="")</formula>
    </cfRule>
    <cfRule type="expression" dxfId="753" priority="49">
      <formula>IF(AND(#REF!&lt;&gt;"",#REF!&lt;&gt;"",$V103&lt;=#REF!),TRUE,FALSE)</formula>
    </cfRule>
  </conditionalFormatting>
  <conditionalFormatting sqref="AI33">
    <cfRule type="expression" dxfId="752" priority="36">
      <formula>AND($I$31&lt;&gt;"",$AI$33="")</formula>
    </cfRule>
  </conditionalFormatting>
  <conditionalFormatting sqref="AI38 AI43 AI48 AI53 AI58 AI63 AI68">
    <cfRule type="expression" dxfId="751" priority="41">
      <formula>IF(AND($I36&lt;&gt;"",AI38&lt;&gt;"",$V33&lt;=$AI38),TRUE,FALSE)</formula>
    </cfRule>
    <cfRule type="expression" dxfId="750" priority="40">
      <formula>AND($I36&lt;&gt;"",$AI38="")</formula>
    </cfRule>
  </conditionalFormatting>
  <conditionalFormatting sqref="AI73">
    <cfRule type="expression" dxfId="749" priority="16">
      <formula>AND($I71&lt;&gt;"",$AI73="")</formula>
    </cfRule>
    <cfRule type="expression" dxfId="748" priority="17">
      <formula>IF(AND($I71&lt;&gt;"",AI73&lt;&gt;"",$V63&lt;=$AI73),TRUE,FALSE)</formula>
    </cfRule>
  </conditionalFormatting>
  <conditionalFormatting sqref="AI78">
    <cfRule type="expression" dxfId="747" priority="35">
      <formula>IF(AND($I76&lt;&gt;"",AI78&lt;&gt;"",$V68&lt;=$AI78),TRUE,FALSE)</formula>
    </cfRule>
    <cfRule type="expression" dxfId="746" priority="34">
      <formula>AND($I76&lt;&gt;"",$AI78="")</formula>
    </cfRule>
  </conditionalFormatting>
  <conditionalFormatting sqref="AI83">
    <cfRule type="expression" dxfId="745" priority="19">
      <formula>AND($I81&lt;&gt;"",$AI83="")</formula>
    </cfRule>
    <cfRule type="expression" dxfId="744" priority="20">
      <formula>IF(AND($I81&lt;&gt;"",AI83&lt;&gt;"",$V78&lt;=$AI83),TRUE,FALSE)</formula>
    </cfRule>
  </conditionalFormatting>
  <conditionalFormatting sqref="AI88">
    <cfRule type="expression" dxfId="743" priority="22">
      <formula>AND($I86&lt;&gt;"",$AI88="")</formula>
    </cfRule>
    <cfRule type="expression" dxfId="742" priority="23">
      <formula>IF(AND($I86&lt;&gt;"",AI88&lt;&gt;"",$V78&lt;=$AI88),TRUE,FALSE)</formula>
    </cfRule>
  </conditionalFormatting>
  <conditionalFormatting sqref="AI93">
    <cfRule type="expression" dxfId="741" priority="26">
      <formula>IF(AND($I91&lt;&gt;"",AI93&lt;&gt;"",$V78&lt;=$AI93),TRUE,FALSE)</formula>
    </cfRule>
    <cfRule type="expression" dxfId="740" priority="25">
      <formula>AND($I91&lt;&gt;"",$AI93="")</formula>
    </cfRule>
  </conditionalFormatting>
  <conditionalFormatting sqref="AI98">
    <cfRule type="expression" dxfId="739" priority="28">
      <formula>AND($I96&lt;&gt;"",$AI98="")</formula>
    </cfRule>
    <cfRule type="expression" dxfId="738" priority="29">
      <formula>IF(AND($I96&lt;&gt;"",AI98&lt;&gt;"",$V78&lt;=$AI98),TRUE,FALSE)</formula>
    </cfRule>
  </conditionalFormatting>
  <conditionalFormatting sqref="AI103">
    <cfRule type="expression" dxfId="737" priority="31">
      <formula>AND($I101&lt;&gt;"",$AI103="")</formula>
    </cfRule>
    <cfRule type="expression" dxfId="736" priority="32">
      <formula>IF(AND($I101&lt;&gt;"",AI103&lt;&gt;"",$V78&lt;=$AI103),TRUE,FALSE)</formula>
    </cfRule>
  </conditionalFormatting>
  <conditionalFormatting sqref="AT31">
    <cfRule type="expression" dxfId="734" priority="37">
      <formula>AND($I31&lt;&gt;"",$AT31="")</formula>
    </cfRule>
  </conditionalFormatting>
  <conditionalFormatting sqref="AT36">
    <cfRule type="expression" dxfId="733" priority="14">
      <formula>AND($I36&lt;&gt;"",$AT36="")</formula>
    </cfRule>
  </conditionalFormatting>
  <conditionalFormatting sqref="AT41">
    <cfRule type="expression" dxfId="732" priority="13">
      <formula>AND($I41&lt;&gt;"",$AT41="")</formula>
    </cfRule>
  </conditionalFormatting>
  <conditionalFormatting sqref="AT46">
    <cfRule type="expression" dxfId="731" priority="12">
      <formula>AND($I46&lt;&gt;"",$AT46="")</formula>
    </cfRule>
  </conditionalFormatting>
  <conditionalFormatting sqref="AT51">
    <cfRule type="expression" dxfId="730" priority="11">
      <formula>AND($I51&lt;&gt;"",$AT51="")</formula>
    </cfRule>
  </conditionalFormatting>
  <conditionalFormatting sqref="AT56">
    <cfRule type="expression" dxfId="729" priority="10">
      <formula>AND($I56&lt;&gt;"",$AT56="")</formula>
    </cfRule>
  </conditionalFormatting>
  <conditionalFormatting sqref="AT61">
    <cfRule type="expression" dxfId="728" priority="9">
      <formula>AND($I61&lt;&gt;"",$AT61="")</formula>
    </cfRule>
  </conditionalFormatting>
  <conditionalFormatting sqref="AT66">
    <cfRule type="expression" dxfId="727" priority="8">
      <formula>AND($I66&lt;&gt;"",$AT66="")</formula>
    </cfRule>
  </conditionalFormatting>
  <conditionalFormatting sqref="AT71">
    <cfRule type="expression" dxfId="726" priority="7">
      <formula>AND($I71&lt;&gt;"",$AT71="")</formula>
    </cfRule>
  </conditionalFormatting>
  <conditionalFormatting sqref="AT76">
    <cfRule type="expression" dxfId="725" priority="6">
      <formula>AND($I76&lt;&gt;"",$AT76="")</formula>
    </cfRule>
  </conditionalFormatting>
  <conditionalFormatting sqref="AT81">
    <cfRule type="expression" dxfId="724" priority="5">
      <formula>AND($I81&lt;&gt;"",$AT81="")</formula>
    </cfRule>
  </conditionalFormatting>
  <conditionalFormatting sqref="AT86">
    <cfRule type="expression" dxfId="723" priority="4">
      <formula>AND($I86&lt;&gt;"",$AT86="")</formula>
    </cfRule>
  </conditionalFormatting>
  <conditionalFormatting sqref="AT91">
    <cfRule type="expression" dxfId="722" priority="3">
      <formula>AND($I91&lt;&gt;"",$AT91="")</formula>
    </cfRule>
  </conditionalFormatting>
  <conditionalFormatting sqref="AT96">
    <cfRule type="expression" dxfId="721" priority="2">
      <formula>AND($I96&lt;&gt;"",$AT96="")</formula>
    </cfRule>
  </conditionalFormatting>
  <conditionalFormatting sqref="AT101">
    <cfRule type="expression" dxfId="72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AAA97FC-4C79-4CC5-802E-3269F1D86234}">
      <formula1>$BU$28</formula1>
    </dataValidation>
    <dataValidation type="list" allowBlank="1" showInputMessage="1" showErrorMessage="1" sqref="S13:U13 S15:U15 S17:U17 S19:U19 AY13:BA13 AY15:BA15 AY17:BA17 AY19:BA19" xr:uid="{48B1A49A-776E-4DA1-AF36-2CD7D13B3965}">
      <formula1>"昭和,平成,令和"</formula1>
    </dataValidation>
    <dataValidation type="list" allowBlank="1" showInputMessage="1" showErrorMessage="1" sqref="CY7" xr:uid="{ABEF6761-6C53-4232-9EA7-9206EC43357A}">
      <formula1>"男,女"</formula1>
    </dataValidation>
    <dataValidation type="list" allowBlank="1" showInputMessage="1" showErrorMessage="1" sqref="BU8 I33:O34 I38:O39 I43:O44 I48:O49 I53:O54 I58:O59 I63:O64 I83:O84 I103:O104 I98:O99 I93:O94 I88:O89 I78:O79 I68:O69 I73:O74" xr:uid="{057C6787-A5F6-4713-A124-6732AB51D7E3}">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A62B5745-9528-4C1C-B36C-3C7C6ECD541A}">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2EB8F429-EBD5-4BF7-90AC-0635838650CE}">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A54E-8508-494D-8F6E-7774CF881FA6}">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719" priority="38">
      <formula>AND($I31&lt;&gt;"",$I33="")</formula>
    </cfRule>
  </conditionalFormatting>
  <conditionalFormatting sqref="I73">
    <cfRule type="expression" dxfId="718" priority="15">
      <formula>AND($I71&lt;&gt;"",$I73="")</formula>
    </cfRule>
  </conditionalFormatting>
  <conditionalFormatting sqref="I78">
    <cfRule type="expression" dxfId="717" priority="33">
      <formula>AND($I76&lt;&gt;"",$I78="")</formula>
    </cfRule>
  </conditionalFormatting>
  <conditionalFormatting sqref="I83">
    <cfRule type="expression" dxfId="716" priority="18">
      <formula>AND($I81&lt;&gt;"",$I83="")</formula>
    </cfRule>
  </conditionalFormatting>
  <conditionalFormatting sqref="I88">
    <cfRule type="expression" dxfId="715" priority="21">
      <formula>AND($I86&lt;&gt;"",$I88="")</formula>
    </cfRule>
  </conditionalFormatting>
  <conditionalFormatting sqref="I93">
    <cfRule type="expression" dxfId="714" priority="24">
      <formula>AND($I91&lt;&gt;"",$I93="")</formula>
    </cfRule>
  </conditionalFormatting>
  <conditionalFormatting sqref="I98">
    <cfRule type="expression" dxfId="713" priority="27">
      <formula>AND($I96&lt;&gt;"",$I98="")</formula>
    </cfRule>
  </conditionalFormatting>
  <conditionalFormatting sqref="I103">
    <cfRule type="expression" dxfId="712" priority="30">
      <formula>AND($I101&lt;&gt;"",$I103="")</formula>
    </cfRule>
  </conditionalFormatting>
  <conditionalFormatting sqref="V33 V38 V43 V48 V53 V58 V63">
    <cfRule type="expression" dxfId="711" priority="43">
      <formula>IF(AND($I36&lt;&gt;"",$AI38&lt;&gt;"",$V33&lt;=$AI38),TRUE,FALSE)</formula>
    </cfRule>
    <cfRule type="expression" dxfId="710" priority="42">
      <formula>AND($I31&lt;&gt;"",$V33="")</formula>
    </cfRule>
  </conditionalFormatting>
  <conditionalFormatting sqref="V68">
    <cfRule type="expression" dxfId="709" priority="45">
      <formula>IF(AND(#REF!&lt;&gt;"",#REF!&lt;&gt;"",$V68&lt;=#REF!),TRUE,FALSE)</formula>
    </cfRule>
    <cfRule type="expression" dxfId="708" priority="44">
      <formula>AND($I66&lt;&gt;"",$V68="")</formula>
    </cfRule>
  </conditionalFormatting>
  <conditionalFormatting sqref="V73 V78 V83">
    <cfRule type="expression" dxfId="707" priority="47">
      <formula>IF(AND(#REF!&lt;&gt;"",#REF!&lt;&gt;"",$V73&lt;=#REF!),TRUE,FALSE)</formula>
    </cfRule>
    <cfRule type="expression" dxfId="706" priority="46">
      <formula>AND($I71&lt;&gt;"",$V73="")</formula>
    </cfRule>
  </conditionalFormatting>
  <conditionalFormatting sqref="V88">
    <cfRule type="expression" dxfId="705" priority="55">
      <formula>IF(AND(#REF!&lt;&gt;"",#REF!&lt;&gt;"",$V88&lt;=#REF!),TRUE,FALSE)</formula>
    </cfRule>
    <cfRule type="expression" dxfId="704" priority="54">
      <formula>AND($I86&lt;&gt;"",$V88="")</formula>
    </cfRule>
  </conditionalFormatting>
  <conditionalFormatting sqref="V93">
    <cfRule type="expression" dxfId="703" priority="52">
      <formula>AND($I91&lt;&gt;"",$V93="")</formula>
    </cfRule>
    <cfRule type="expression" dxfId="702" priority="53">
      <formula>IF(AND(#REF!&lt;&gt;"",#REF!&lt;&gt;"",$V93&lt;=#REF!),TRUE,FALSE)</formula>
    </cfRule>
  </conditionalFormatting>
  <conditionalFormatting sqref="V98">
    <cfRule type="expression" dxfId="701" priority="50">
      <formula>AND($I96&lt;&gt;"",$V98="")</formula>
    </cfRule>
    <cfRule type="expression" dxfId="700" priority="51">
      <formula>IF(AND(#REF!&lt;&gt;"",#REF!&lt;&gt;"",$V98&lt;=#REF!),TRUE,FALSE)</formula>
    </cfRule>
  </conditionalFormatting>
  <conditionalFormatting sqref="V103">
    <cfRule type="expression" dxfId="699" priority="48">
      <formula>AND($I101&lt;&gt;"",$V103="")</formula>
    </cfRule>
    <cfRule type="expression" dxfId="698" priority="49">
      <formula>IF(AND(#REF!&lt;&gt;"",#REF!&lt;&gt;"",$V103&lt;=#REF!),TRUE,FALSE)</formula>
    </cfRule>
  </conditionalFormatting>
  <conditionalFormatting sqref="AI33">
    <cfRule type="expression" dxfId="697" priority="36">
      <formula>AND($I$31&lt;&gt;"",$AI$33="")</formula>
    </cfRule>
  </conditionalFormatting>
  <conditionalFormatting sqref="AI38 AI43 AI48 AI53 AI58 AI63 AI68">
    <cfRule type="expression" dxfId="696" priority="41">
      <formula>IF(AND($I36&lt;&gt;"",AI38&lt;&gt;"",$V33&lt;=$AI38),TRUE,FALSE)</formula>
    </cfRule>
    <cfRule type="expression" dxfId="695" priority="40">
      <formula>AND($I36&lt;&gt;"",$AI38="")</formula>
    </cfRule>
  </conditionalFormatting>
  <conditionalFormatting sqref="AI73">
    <cfRule type="expression" dxfId="694" priority="16">
      <formula>AND($I71&lt;&gt;"",$AI73="")</formula>
    </cfRule>
    <cfRule type="expression" dxfId="693" priority="17">
      <formula>IF(AND($I71&lt;&gt;"",AI73&lt;&gt;"",$V63&lt;=$AI73),TRUE,FALSE)</formula>
    </cfRule>
  </conditionalFormatting>
  <conditionalFormatting sqref="AI78">
    <cfRule type="expression" dxfId="692" priority="35">
      <formula>IF(AND($I76&lt;&gt;"",AI78&lt;&gt;"",$V68&lt;=$AI78),TRUE,FALSE)</formula>
    </cfRule>
    <cfRule type="expression" dxfId="691" priority="34">
      <formula>AND($I76&lt;&gt;"",$AI78="")</formula>
    </cfRule>
  </conditionalFormatting>
  <conditionalFormatting sqref="AI83">
    <cfRule type="expression" dxfId="690" priority="19">
      <formula>AND($I81&lt;&gt;"",$AI83="")</formula>
    </cfRule>
    <cfRule type="expression" dxfId="689" priority="20">
      <formula>IF(AND($I81&lt;&gt;"",AI83&lt;&gt;"",$V78&lt;=$AI83),TRUE,FALSE)</formula>
    </cfRule>
  </conditionalFormatting>
  <conditionalFormatting sqref="AI88">
    <cfRule type="expression" dxfId="688" priority="22">
      <formula>AND($I86&lt;&gt;"",$AI88="")</formula>
    </cfRule>
    <cfRule type="expression" dxfId="687" priority="23">
      <formula>IF(AND($I86&lt;&gt;"",AI88&lt;&gt;"",$V78&lt;=$AI88),TRUE,FALSE)</formula>
    </cfRule>
  </conditionalFormatting>
  <conditionalFormatting sqref="AI93">
    <cfRule type="expression" dxfId="686" priority="26">
      <formula>IF(AND($I91&lt;&gt;"",AI93&lt;&gt;"",$V78&lt;=$AI93),TRUE,FALSE)</formula>
    </cfRule>
    <cfRule type="expression" dxfId="685" priority="25">
      <formula>AND($I91&lt;&gt;"",$AI93="")</formula>
    </cfRule>
  </conditionalFormatting>
  <conditionalFormatting sqref="AI98">
    <cfRule type="expression" dxfId="684" priority="28">
      <formula>AND($I96&lt;&gt;"",$AI98="")</formula>
    </cfRule>
    <cfRule type="expression" dxfId="683" priority="29">
      <formula>IF(AND($I96&lt;&gt;"",AI98&lt;&gt;"",$V78&lt;=$AI98),TRUE,FALSE)</formula>
    </cfRule>
  </conditionalFormatting>
  <conditionalFormatting sqref="AI103">
    <cfRule type="expression" dxfId="682" priority="31">
      <formula>AND($I101&lt;&gt;"",$AI103="")</formula>
    </cfRule>
    <cfRule type="expression" dxfId="681" priority="32">
      <formula>IF(AND($I101&lt;&gt;"",AI103&lt;&gt;"",$V78&lt;=$AI103),TRUE,FALSE)</formula>
    </cfRule>
  </conditionalFormatting>
  <conditionalFormatting sqref="AT31">
    <cfRule type="expression" dxfId="679" priority="37">
      <formula>AND($I31&lt;&gt;"",$AT31="")</formula>
    </cfRule>
  </conditionalFormatting>
  <conditionalFormatting sqref="AT36">
    <cfRule type="expression" dxfId="678" priority="14">
      <formula>AND($I36&lt;&gt;"",$AT36="")</formula>
    </cfRule>
  </conditionalFormatting>
  <conditionalFormatting sqref="AT41">
    <cfRule type="expression" dxfId="677" priority="13">
      <formula>AND($I41&lt;&gt;"",$AT41="")</formula>
    </cfRule>
  </conditionalFormatting>
  <conditionalFormatting sqref="AT46">
    <cfRule type="expression" dxfId="676" priority="12">
      <formula>AND($I46&lt;&gt;"",$AT46="")</formula>
    </cfRule>
  </conditionalFormatting>
  <conditionalFormatting sqref="AT51">
    <cfRule type="expression" dxfId="675" priority="11">
      <formula>AND($I51&lt;&gt;"",$AT51="")</formula>
    </cfRule>
  </conditionalFormatting>
  <conditionalFormatting sqref="AT56">
    <cfRule type="expression" dxfId="674" priority="10">
      <formula>AND($I56&lt;&gt;"",$AT56="")</formula>
    </cfRule>
  </conditionalFormatting>
  <conditionalFormatting sqref="AT61">
    <cfRule type="expression" dxfId="673" priority="9">
      <formula>AND($I61&lt;&gt;"",$AT61="")</formula>
    </cfRule>
  </conditionalFormatting>
  <conditionalFormatting sqref="AT66">
    <cfRule type="expression" dxfId="672" priority="8">
      <formula>AND($I66&lt;&gt;"",$AT66="")</formula>
    </cfRule>
  </conditionalFormatting>
  <conditionalFormatting sqref="AT71">
    <cfRule type="expression" dxfId="671" priority="7">
      <formula>AND($I71&lt;&gt;"",$AT71="")</formula>
    </cfRule>
  </conditionalFormatting>
  <conditionalFormatting sqref="AT76">
    <cfRule type="expression" dxfId="670" priority="6">
      <formula>AND($I76&lt;&gt;"",$AT76="")</formula>
    </cfRule>
  </conditionalFormatting>
  <conditionalFormatting sqref="AT81">
    <cfRule type="expression" dxfId="669" priority="5">
      <formula>AND($I81&lt;&gt;"",$AT81="")</formula>
    </cfRule>
  </conditionalFormatting>
  <conditionalFormatting sqref="AT86">
    <cfRule type="expression" dxfId="668" priority="4">
      <formula>AND($I86&lt;&gt;"",$AT86="")</formula>
    </cfRule>
  </conditionalFormatting>
  <conditionalFormatting sqref="AT91">
    <cfRule type="expression" dxfId="667" priority="3">
      <formula>AND($I91&lt;&gt;"",$AT91="")</formula>
    </cfRule>
  </conditionalFormatting>
  <conditionalFormatting sqref="AT96">
    <cfRule type="expression" dxfId="666" priority="2">
      <formula>AND($I96&lt;&gt;"",$AT96="")</formula>
    </cfRule>
  </conditionalFormatting>
  <conditionalFormatting sqref="AT101">
    <cfRule type="expression" dxfId="66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8C27421D-A332-495E-9205-F50B45FC19B1}">
      <formula1>$BU$28</formula1>
    </dataValidation>
    <dataValidation type="list" allowBlank="1" showInputMessage="1" showErrorMessage="1" sqref="S13:U13 S15:U15 S17:U17 S19:U19 AY13:BA13 AY15:BA15 AY17:BA17 AY19:BA19" xr:uid="{B5C599BC-A525-4D93-9263-21CE08A6A1C4}">
      <formula1>"昭和,平成,令和"</formula1>
    </dataValidation>
    <dataValidation type="list" allowBlank="1" showInputMessage="1" showErrorMessage="1" sqref="CY7" xr:uid="{516295AF-F85A-4314-BB78-1C1A0C4F5B1C}">
      <formula1>"男,女"</formula1>
    </dataValidation>
    <dataValidation type="list" allowBlank="1" showInputMessage="1" showErrorMessage="1" sqref="BU8 I33:O34 I38:O39 I43:O44 I48:O49 I53:O54 I58:O59 I63:O64 I83:O84 I103:O104 I98:O99 I93:O94 I88:O89 I78:O79 I68:O69 I73:O74" xr:uid="{7B058B23-B2C7-4BE7-8196-2492EA9D186A}">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12EA15BA-B776-482B-96BA-83F78A3C6856}">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671114FF-7DA0-40AE-8629-3BA69E25C5CF}">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56FE5-079B-4303-8111-2369D9452674}">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664" priority="38">
      <formula>AND($I31&lt;&gt;"",$I33="")</formula>
    </cfRule>
  </conditionalFormatting>
  <conditionalFormatting sqref="I73">
    <cfRule type="expression" dxfId="663" priority="15">
      <formula>AND($I71&lt;&gt;"",$I73="")</formula>
    </cfRule>
  </conditionalFormatting>
  <conditionalFormatting sqref="I78">
    <cfRule type="expression" dxfId="662" priority="33">
      <formula>AND($I76&lt;&gt;"",$I78="")</formula>
    </cfRule>
  </conditionalFormatting>
  <conditionalFormatting sqref="I83">
    <cfRule type="expression" dxfId="661" priority="18">
      <formula>AND($I81&lt;&gt;"",$I83="")</formula>
    </cfRule>
  </conditionalFormatting>
  <conditionalFormatting sqref="I88">
    <cfRule type="expression" dxfId="660" priority="21">
      <formula>AND($I86&lt;&gt;"",$I88="")</formula>
    </cfRule>
  </conditionalFormatting>
  <conditionalFormatting sqref="I93">
    <cfRule type="expression" dxfId="659" priority="24">
      <formula>AND($I91&lt;&gt;"",$I93="")</formula>
    </cfRule>
  </conditionalFormatting>
  <conditionalFormatting sqref="I98">
    <cfRule type="expression" dxfId="658" priority="27">
      <formula>AND($I96&lt;&gt;"",$I98="")</formula>
    </cfRule>
  </conditionalFormatting>
  <conditionalFormatting sqref="I103">
    <cfRule type="expression" dxfId="657" priority="30">
      <formula>AND($I101&lt;&gt;"",$I103="")</formula>
    </cfRule>
  </conditionalFormatting>
  <conditionalFormatting sqref="V33 V38 V43 V48 V53 V58 V63">
    <cfRule type="expression" dxfId="656" priority="43">
      <formula>IF(AND($I36&lt;&gt;"",$AI38&lt;&gt;"",$V33&lt;=$AI38),TRUE,FALSE)</formula>
    </cfRule>
    <cfRule type="expression" dxfId="655" priority="42">
      <formula>AND($I31&lt;&gt;"",$V33="")</formula>
    </cfRule>
  </conditionalFormatting>
  <conditionalFormatting sqref="V68">
    <cfRule type="expression" dxfId="654" priority="45">
      <formula>IF(AND(#REF!&lt;&gt;"",#REF!&lt;&gt;"",$V68&lt;=#REF!),TRUE,FALSE)</formula>
    </cfRule>
    <cfRule type="expression" dxfId="653" priority="44">
      <formula>AND($I66&lt;&gt;"",$V68="")</formula>
    </cfRule>
  </conditionalFormatting>
  <conditionalFormatting sqref="V73 V78 V83">
    <cfRule type="expression" dxfId="652" priority="47">
      <formula>IF(AND(#REF!&lt;&gt;"",#REF!&lt;&gt;"",$V73&lt;=#REF!),TRUE,FALSE)</formula>
    </cfRule>
    <cfRule type="expression" dxfId="651" priority="46">
      <formula>AND($I71&lt;&gt;"",$V73="")</formula>
    </cfRule>
  </conditionalFormatting>
  <conditionalFormatting sqref="V88">
    <cfRule type="expression" dxfId="650" priority="55">
      <formula>IF(AND(#REF!&lt;&gt;"",#REF!&lt;&gt;"",$V88&lt;=#REF!),TRUE,FALSE)</formula>
    </cfRule>
    <cfRule type="expression" dxfId="649" priority="54">
      <formula>AND($I86&lt;&gt;"",$V88="")</formula>
    </cfRule>
  </conditionalFormatting>
  <conditionalFormatting sqref="V93">
    <cfRule type="expression" dxfId="648" priority="52">
      <formula>AND($I91&lt;&gt;"",$V93="")</formula>
    </cfRule>
    <cfRule type="expression" dxfId="647" priority="53">
      <formula>IF(AND(#REF!&lt;&gt;"",#REF!&lt;&gt;"",$V93&lt;=#REF!),TRUE,FALSE)</formula>
    </cfRule>
  </conditionalFormatting>
  <conditionalFormatting sqref="V98">
    <cfRule type="expression" dxfId="646" priority="50">
      <formula>AND($I96&lt;&gt;"",$V98="")</formula>
    </cfRule>
    <cfRule type="expression" dxfId="645" priority="51">
      <formula>IF(AND(#REF!&lt;&gt;"",#REF!&lt;&gt;"",$V98&lt;=#REF!),TRUE,FALSE)</formula>
    </cfRule>
  </conditionalFormatting>
  <conditionalFormatting sqref="V103">
    <cfRule type="expression" dxfId="644" priority="48">
      <formula>AND($I101&lt;&gt;"",$V103="")</formula>
    </cfRule>
    <cfRule type="expression" dxfId="643" priority="49">
      <formula>IF(AND(#REF!&lt;&gt;"",#REF!&lt;&gt;"",$V103&lt;=#REF!),TRUE,FALSE)</formula>
    </cfRule>
  </conditionalFormatting>
  <conditionalFormatting sqref="AI33">
    <cfRule type="expression" dxfId="642" priority="36">
      <formula>AND($I$31&lt;&gt;"",$AI$33="")</formula>
    </cfRule>
  </conditionalFormatting>
  <conditionalFormatting sqref="AI38 AI43 AI48 AI53 AI58 AI63 AI68">
    <cfRule type="expression" dxfId="641" priority="41">
      <formula>IF(AND($I36&lt;&gt;"",AI38&lt;&gt;"",$V33&lt;=$AI38),TRUE,FALSE)</formula>
    </cfRule>
    <cfRule type="expression" dxfId="640" priority="40">
      <formula>AND($I36&lt;&gt;"",$AI38="")</formula>
    </cfRule>
  </conditionalFormatting>
  <conditionalFormatting sqref="AI73">
    <cfRule type="expression" dxfId="639" priority="16">
      <formula>AND($I71&lt;&gt;"",$AI73="")</formula>
    </cfRule>
    <cfRule type="expression" dxfId="638" priority="17">
      <formula>IF(AND($I71&lt;&gt;"",AI73&lt;&gt;"",$V63&lt;=$AI73),TRUE,FALSE)</formula>
    </cfRule>
  </conditionalFormatting>
  <conditionalFormatting sqref="AI78">
    <cfRule type="expression" dxfId="637" priority="35">
      <formula>IF(AND($I76&lt;&gt;"",AI78&lt;&gt;"",$V68&lt;=$AI78),TRUE,FALSE)</formula>
    </cfRule>
    <cfRule type="expression" dxfId="636" priority="34">
      <formula>AND($I76&lt;&gt;"",$AI78="")</formula>
    </cfRule>
  </conditionalFormatting>
  <conditionalFormatting sqref="AI83">
    <cfRule type="expression" dxfId="635" priority="19">
      <formula>AND($I81&lt;&gt;"",$AI83="")</formula>
    </cfRule>
    <cfRule type="expression" dxfId="634" priority="20">
      <formula>IF(AND($I81&lt;&gt;"",AI83&lt;&gt;"",$V78&lt;=$AI83),TRUE,FALSE)</formula>
    </cfRule>
  </conditionalFormatting>
  <conditionalFormatting sqref="AI88">
    <cfRule type="expression" dxfId="633" priority="22">
      <formula>AND($I86&lt;&gt;"",$AI88="")</formula>
    </cfRule>
    <cfRule type="expression" dxfId="632" priority="23">
      <formula>IF(AND($I86&lt;&gt;"",AI88&lt;&gt;"",$V78&lt;=$AI88),TRUE,FALSE)</formula>
    </cfRule>
  </conditionalFormatting>
  <conditionalFormatting sqref="AI93">
    <cfRule type="expression" dxfId="631" priority="26">
      <formula>IF(AND($I91&lt;&gt;"",AI93&lt;&gt;"",$V78&lt;=$AI93),TRUE,FALSE)</formula>
    </cfRule>
    <cfRule type="expression" dxfId="630" priority="25">
      <formula>AND($I91&lt;&gt;"",$AI93="")</formula>
    </cfRule>
  </conditionalFormatting>
  <conditionalFormatting sqref="AI98">
    <cfRule type="expression" dxfId="629" priority="28">
      <formula>AND($I96&lt;&gt;"",$AI98="")</formula>
    </cfRule>
    <cfRule type="expression" dxfId="628" priority="29">
      <formula>IF(AND($I96&lt;&gt;"",AI98&lt;&gt;"",$V78&lt;=$AI98),TRUE,FALSE)</formula>
    </cfRule>
  </conditionalFormatting>
  <conditionalFormatting sqref="AI103">
    <cfRule type="expression" dxfId="627" priority="31">
      <formula>AND($I101&lt;&gt;"",$AI103="")</formula>
    </cfRule>
    <cfRule type="expression" dxfId="626" priority="32">
      <formula>IF(AND($I101&lt;&gt;"",AI103&lt;&gt;"",$V78&lt;=$AI103),TRUE,FALSE)</formula>
    </cfRule>
  </conditionalFormatting>
  <conditionalFormatting sqref="AT31">
    <cfRule type="expression" dxfId="624" priority="37">
      <formula>AND($I31&lt;&gt;"",$AT31="")</formula>
    </cfRule>
  </conditionalFormatting>
  <conditionalFormatting sqref="AT36">
    <cfRule type="expression" dxfId="623" priority="14">
      <formula>AND($I36&lt;&gt;"",$AT36="")</formula>
    </cfRule>
  </conditionalFormatting>
  <conditionalFormatting sqref="AT41">
    <cfRule type="expression" dxfId="622" priority="13">
      <formula>AND($I41&lt;&gt;"",$AT41="")</formula>
    </cfRule>
  </conditionalFormatting>
  <conditionalFormatting sqref="AT46">
    <cfRule type="expression" dxfId="621" priority="12">
      <formula>AND($I46&lt;&gt;"",$AT46="")</formula>
    </cfRule>
  </conditionalFormatting>
  <conditionalFormatting sqref="AT51">
    <cfRule type="expression" dxfId="620" priority="11">
      <formula>AND($I51&lt;&gt;"",$AT51="")</formula>
    </cfRule>
  </conditionalFormatting>
  <conditionalFormatting sqref="AT56">
    <cfRule type="expression" dxfId="619" priority="10">
      <formula>AND($I56&lt;&gt;"",$AT56="")</formula>
    </cfRule>
  </conditionalFormatting>
  <conditionalFormatting sqref="AT61">
    <cfRule type="expression" dxfId="618" priority="9">
      <formula>AND($I61&lt;&gt;"",$AT61="")</formula>
    </cfRule>
  </conditionalFormatting>
  <conditionalFormatting sqref="AT66">
    <cfRule type="expression" dxfId="617" priority="8">
      <formula>AND($I66&lt;&gt;"",$AT66="")</formula>
    </cfRule>
  </conditionalFormatting>
  <conditionalFormatting sqref="AT71">
    <cfRule type="expression" dxfId="616" priority="7">
      <formula>AND($I71&lt;&gt;"",$AT71="")</formula>
    </cfRule>
  </conditionalFormatting>
  <conditionalFormatting sqref="AT76">
    <cfRule type="expression" dxfId="615" priority="6">
      <formula>AND($I76&lt;&gt;"",$AT76="")</formula>
    </cfRule>
  </conditionalFormatting>
  <conditionalFormatting sqref="AT81">
    <cfRule type="expression" dxfId="614" priority="5">
      <formula>AND($I81&lt;&gt;"",$AT81="")</formula>
    </cfRule>
  </conditionalFormatting>
  <conditionalFormatting sqref="AT86">
    <cfRule type="expression" dxfId="613" priority="4">
      <formula>AND($I86&lt;&gt;"",$AT86="")</formula>
    </cfRule>
  </conditionalFormatting>
  <conditionalFormatting sqref="AT91">
    <cfRule type="expression" dxfId="612" priority="3">
      <formula>AND($I91&lt;&gt;"",$AT91="")</formula>
    </cfRule>
  </conditionalFormatting>
  <conditionalFormatting sqref="AT96">
    <cfRule type="expression" dxfId="611" priority="2">
      <formula>AND($I96&lt;&gt;"",$AT96="")</formula>
    </cfRule>
  </conditionalFormatting>
  <conditionalFormatting sqref="AT101">
    <cfRule type="expression" dxfId="610" priority="1">
      <formula>AND($I101&lt;&gt;"",$AT101="")</formula>
    </cfRule>
  </conditionalFormatting>
  <dataValidations count="5">
    <dataValidation type="list" allowBlank="1" showInputMessage="1" showErrorMessage="1" sqref="AK8:AO8" xr:uid="{E18604FF-A451-4769-B439-12C1BCAD22D3}">
      <formula1>"平成,昭和"</formula1>
    </dataValidation>
    <dataValidation type="list" allowBlank="1" showInputMessage="1" showErrorMessage="1" sqref="BU8 I33:O34 I38:O39 I43:O44 I48:O49 I53:O54 I58:O59 I63:O64 I83:O84 I103:O104 I98:O99 I93:O94 I88:O89 I78:O79 I68:O69 I73:O74" xr:uid="{16C21DA5-3BFF-4A2A-9435-6DED8BD91A25}">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59C81671-CE21-4247-87B4-B62AE8DBCB9B}">
      <formula1>"男,女"</formula1>
    </dataValidation>
    <dataValidation type="list" allowBlank="1" showInputMessage="1" showErrorMessage="1" sqref="S13:U13 S15:U15 S17:U17 S19:U19 AY13:BA13 AY15:BA15 AY17:BA17 AY19:BA19" xr:uid="{5901D7B5-3A1C-4BDC-936F-4260E7BC084E}">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65623D7A-D91B-4001-9F14-C77FD4A88D34}">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3CA65230-1372-4CED-A4B7-8F0EC723ED06}">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56C39-4179-46E3-9EB9-44CD8E951C37}">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609" priority="38">
      <formula>AND($I31&lt;&gt;"",$I33="")</formula>
    </cfRule>
  </conditionalFormatting>
  <conditionalFormatting sqref="I73">
    <cfRule type="expression" dxfId="608" priority="15">
      <formula>AND($I71&lt;&gt;"",$I73="")</formula>
    </cfRule>
  </conditionalFormatting>
  <conditionalFormatting sqref="I78">
    <cfRule type="expression" dxfId="607" priority="33">
      <formula>AND($I76&lt;&gt;"",$I78="")</formula>
    </cfRule>
  </conditionalFormatting>
  <conditionalFormatting sqref="I83">
    <cfRule type="expression" dxfId="606" priority="18">
      <formula>AND($I81&lt;&gt;"",$I83="")</formula>
    </cfRule>
  </conditionalFormatting>
  <conditionalFormatting sqref="I88">
    <cfRule type="expression" dxfId="605" priority="21">
      <formula>AND($I86&lt;&gt;"",$I88="")</formula>
    </cfRule>
  </conditionalFormatting>
  <conditionalFormatting sqref="I93">
    <cfRule type="expression" dxfId="604" priority="24">
      <formula>AND($I91&lt;&gt;"",$I93="")</formula>
    </cfRule>
  </conditionalFormatting>
  <conditionalFormatting sqref="I98">
    <cfRule type="expression" dxfId="603" priority="27">
      <formula>AND($I96&lt;&gt;"",$I98="")</formula>
    </cfRule>
  </conditionalFormatting>
  <conditionalFormatting sqref="I103">
    <cfRule type="expression" dxfId="602" priority="30">
      <formula>AND($I101&lt;&gt;"",$I103="")</formula>
    </cfRule>
  </conditionalFormatting>
  <conditionalFormatting sqref="V33 V38 V43 V48 V53 V58 V63">
    <cfRule type="expression" dxfId="601" priority="43">
      <formula>IF(AND($I36&lt;&gt;"",$AI38&lt;&gt;"",$V33&lt;=$AI38),TRUE,FALSE)</formula>
    </cfRule>
    <cfRule type="expression" dxfId="600" priority="42">
      <formula>AND($I31&lt;&gt;"",$V33="")</formula>
    </cfRule>
  </conditionalFormatting>
  <conditionalFormatting sqref="V68">
    <cfRule type="expression" dxfId="599" priority="45">
      <formula>IF(AND(#REF!&lt;&gt;"",#REF!&lt;&gt;"",$V68&lt;=#REF!),TRUE,FALSE)</formula>
    </cfRule>
    <cfRule type="expression" dxfId="598" priority="44">
      <formula>AND($I66&lt;&gt;"",$V68="")</formula>
    </cfRule>
  </conditionalFormatting>
  <conditionalFormatting sqref="V73 V78 V83">
    <cfRule type="expression" dxfId="597" priority="47">
      <formula>IF(AND(#REF!&lt;&gt;"",#REF!&lt;&gt;"",$V73&lt;=#REF!),TRUE,FALSE)</formula>
    </cfRule>
    <cfRule type="expression" dxfId="596" priority="46">
      <formula>AND($I71&lt;&gt;"",$V73="")</formula>
    </cfRule>
  </conditionalFormatting>
  <conditionalFormatting sqref="V88">
    <cfRule type="expression" dxfId="595" priority="55">
      <formula>IF(AND(#REF!&lt;&gt;"",#REF!&lt;&gt;"",$V88&lt;=#REF!),TRUE,FALSE)</formula>
    </cfRule>
    <cfRule type="expression" dxfId="594" priority="54">
      <formula>AND($I86&lt;&gt;"",$V88="")</formula>
    </cfRule>
  </conditionalFormatting>
  <conditionalFormatting sqref="V93">
    <cfRule type="expression" dxfId="593" priority="52">
      <formula>AND($I91&lt;&gt;"",$V93="")</formula>
    </cfRule>
    <cfRule type="expression" dxfId="592" priority="53">
      <formula>IF(AND(#REF!&lt;&gt;"",#REF!&lt;&gt;"",$V93&lt;=#REF!),TRUE,FALSE)</formula>
    </cfRule>
  </conditionalFormatting>
  <conditionalFormatting sqref="V98">
    <cfRule type="expression" dxfId="591" priority="50">
      <formula>AND($I96&lt;&gt;"",$V98="")</formula>
    </cfRule>
    <cfRule type="expression" dxfId="590" priority="51">
      <formula>IF(AND(#REF!&lt;&gt;"",#REF!&lt;&gt;"",$V98&lt;=#REF!),TRUE,FALSE)</formula>
    </cfRule>
  </conditionalFormatting>
  <conditionalFormatting sqref="V103">
    <cfRule type="expression" dxfId="589" priority="48">
      <formula>AND($I101&lt;&gt;"",$V103="")</formula>
    </cfRule>
    <cfRule type="expression" dxfId="588" priority="49">
      <formula>IF(AND(#REF!&lt;&gt;"",#REF!&lt;&gt;"",$V103&lt;=#REF!),TRUE,FALSE)</formula>
    </cfRule>
  </conditionalFormatting>
  <conditionalFormatting sqref="AI33">
    <cfRule type="expression" dxfId="587" priority="36">
      <formula>AND($I$31&lt;&gt;"",$AI$33="")</formula>
    </cfRule>
  </conditionalFormatting>
  <conditionalFormatting sqref="AI38 AI43 AI48 AI53 AI58 AI63 AI68">
    <cfRule type="expression" dxfId="586" priority="41">
      <formula>IF(AND($I36&lt;&gt;"",AI38&lt;&gt;"",$V33&lt;=$AI38),TRUE,FALSE)</formula>
    </cfRule>
    <cfRule type="expression" dxfId="585" priority="40">
      <formula>AND($I36&lt;&gt;"",$AI38="")</formula>
    </cfRule>
  </conditionalFormatting>
  <conditionalFormatting sqref="AI73">
    <cfRule type="expression" dxfId="584" priority="16">
      <formula>AND($I71&lt;&gt;"",$AI73="")</formula>
    </cfRule>
    <cfRule type="expression" dxfId="583" priority="17">
      <formula>IF(AND($I71&lt;&gt;"",AI73&lt;&gt;"",$V63&lt;=$AI73),TRUE,FALSE)</formula>
    </cfRule>
  </conditionalFormatting>
  <conditionalFormatting sqref="AI78">
    <cfRule type="expression" dxfId="582" priority="35">
      <formula>IF(AND($I76&lt;&gt;"",AI78&lt;&gt;"",$V68&lt;=$AI78),TRUE,FALSE)</formula>
    </cfRule>
    <cfRule type="expression" dxfId="581" priority="34">
      <formula>AND($I76&lt;&gt;"",$AI78="")</formula>
    </cfRule>
  </conditionalFormatting>
  <conditionalFormatting sqref="AI83">
    <cfRule type="expression" dxfId="580" priority="19">
      <formula>AND($I81&lt;&gt;"",$AI83="")</formula>
    </cfRule>
    <cfRule type="expression" dxfId="579" priority="20">
      <formula>IF(AND($I81&lt;&gt;"",AI83&lt;&gt;"",$V78&lt;=$AI83),TRUE,FALSE)</formula>
    </cfRule>
  </conditionalFormatting>
  <conditionalFormatting sqref="AI88">
    <cfRule type="expression" dxfId="578" priority="22">
      <formula>AND($I86&lt;&gt;"",$AI88="")</formula>
    </cfRule>
    <cfRule type="expression" dxfId="577" priority="23">
      <formula>IF(AND($I86&lt;&gt;"",AI88&lt;&gt;"",$V78&lt;=$AI88),TRUE,FALSE)</formula>
    </cfRule>
  </conditionalFormatting>
  <conditionalFormatting sqref="AI93">
    <cfRule type="expression" dxfId="576" priority="26">
      <formula>IF(AND($I91&lt;&gt;"",AI93&lt;&gt;"",$V78&lt;=$AI93),TRUE,FALSE)</formula>
    </cfRule>
    <cfRule type="expression" dxfId="575" priority="25">
      <formula>AND($I91&lt;&gt;"",$AI93="")</formula>
    </cfRule>
  </conditionalFormatting>
  <conditionalFormatting sqref="AI98">
    <cfRule type="expression" dxfId="574" priority="28">
      <formula>AND($I96&lt;&gt;"",$AI98="")</formula>
    </cfRule>
    <cfRule type="expression" dxfId="573" priority="29">
      <formula>IF(AND($I96&lt;&gt;"",AI98&lt;&gt;"",$V78&lt;=$AI98),TRUE,FALSE)</formula>
    </cfRule>
  </conditionalFormatting>
  <conditionalFormatting sqref="AI103">
    <cfRule type="expression" dxfId="572" priority="31">
      <formula>AND($I101&lt;&gt;"",$AI103="")</formula>
    </cfRule>
    <cfRule type="expression" dxfId="571" priority="32">
      <formula>IF(AND($I101&lt;&gt;"",AI103&lt;&gt;"",$V78&lt;=$AI103),TRUE,FALSE)</formula>
    </cfRule>
  </conditionalFormatting>
  <conditionalFormatting sqref="AT31">
    <cfRule type="expression" dxfId="569" priority="37">
      <formula>AND($I31&lt;&gt;"",$AT31="")</formula>
    </cfRule>
  </conditionalFormatting>
  <conditionalFormatting sqref="AT36">
    <cfRule type="expression" dxfId="568" priority="14">
      <formula>AND($I36&lt;&gt;"",$AT36="")</formula>
    </cfRule>
  </conditionalFormatting>
  <conditionalFormatting sqref="AT41">
    <cfRule type="expression" dxfId="567" priority="13">
      <formula>AND($I41&lt;&gt;"",$AT41="")</formula>
    </cfRule>
  </conditionalFormatting>
  <conditionalFormatting sqref="AT46">
    <cfRule type="expression" dxfId="566" priority="12">
      <formula>AND($I46&lt;&gt;"",$AT46="")</formula>
    </cfRule>
  </conditionalFormatting>
  <conditionalFormatting sqref="AT51">
    <cfRule type="expression" dxfId="565" priority="11">
      <formula>AND($I51&lt;&gt;"",$AT51="")</formula>
    </cfRule>
  </conditionalFormatting>
  <conditionalFormatting sqref="AT56">
    <cfRule type="expression" dxfId="564" priority="10">
      <formula>AND($I56&lt;&gt;"",$AT56="")</formula>
    </cfRule>
  </conditionalFormatting>
  <conditionalFormatting sqref="AT61">
    <cfRule type="expression" dxfId="563" priority="9">
      <formula>AND($I61&lt;&gt;"",$AT61="")</formula>
    </cfRule>
  </conditionalFormatting>
  <conditionalFormatting sqref="AT66">
    <cfRule type="expression" dxfId="562" priority="8">
      <formula>AND($I66&lt;&gt;"",$AT66="")</formula>
    </cfRule>
  </conditionalFormatting>
  <conditionalFormatting sqref="AT71">
    <cfRule type="expression" dxfId="561" priority="7">
      <formula>AND($I71&lt;&gt;"",$AT71="")</formula>
    </cfRule>
  </conditionalFormatting>
  <conditionalFormatting sqref="AT76">
    <cfRule type="expression" dxfId="560" priority="6">
      <formula>AND($I76&lt;&gt;"",$AT76="")</formula>
    </cfRule>
  </conditionalFormatting>
  <conditionalFormatting sqref="AT81">
    <cfRule type="expression" dxfId="559" priority="5">
      <formula>AND($I81&lt;&gt;"",$AT81="")</formula>
    </cfRule>
  </conditionalFormatting>
  <conditionalFormatting sqref="AT86">
    <cfRule type="expression" dxfId="558" priority="4">
      <formula>AND($I86&lt;&gt;"",$AT86="")</formula>
    </cfRule>
  </conditionalFormatting>
  <conditionalFormatting sqref="AT91">
    <cfRule type="expression" dxfId="557" priority="3">
      <formula>AND($I91&lt;&gt;"",$AT91="")</formula>
    </cfRule>
  </conditionalFormatting>
  <conditionalFormatting sqref="AT96">
    <cfRule type="expression" dxfId="556" priority="2">
      <formula>AND($I96&lt;&gt;"",$AT96="")</formula>
    </cfRule>
  </conditionalFormatting>
  <conditionalFormatting sqref="AT101">
    <cfRule type="expression" dxfId="55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C73EBCA-6DFB-462A-A074-CD6A43D318D2}">
      <formula1>$BU$28</formula1>
    </dataValidation>
    <dataValidation type="list" allowBlank="1" showInputMessage="1" showErrorMessage="1" sqref="S13:U13 S15:U15 S17:U17 S19:U19 AY13:BA13 AY15:BA15 AY17:BA17 AY19:BA19" xr:uid="{0575FB2B-F91C-4EEB-9E85-FC7139E79719}">
      <formula1>"昭和,平成,令和"</formula1>
    </dataValidation>
    <dataValidation type="list" allowBlank="1" showInputMessage="1" showErrorMessage="1" sqref="CY7" xr:uid="{1746453F-FAE6-4454-9B9A-33D8FE875D05}">
      <formula1>"男,女"</formula1>
    </dataValidation>
    <dataValidation type="list" allowBlank="1" showInputMessage="1" showErrorMessage="1" sqref="BU8 I33:O34 I38:O39 I43:O44 I48:O49 I53:O54 I58:O59 I63:O64 I83:O84 I103:O104 I98:O99 I93:O94 I88:O89 I78:O79 I68:O69 I73:O74" xr:uid="{28A08D58-00EB-44E5-B713-FFB73A3C206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224AA486-7873-4B2A-A4E8-08952E3E18C6}">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8206CB7E-9524-4D49-9246-17105C11418A}">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A93DA-37A9-4E25-9B19-00C3C17C10B1}">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554" priority="38">
      <formula>AND($I31&lt;&gt;"",$I33="")</formula>
    </cfRule>
  </conditionalFormatting>
  <conditionalFormatting sqref="I73">
    <cfRule type="expression" dxfId="553" priority="15">
      <formula>AND($I71&lt;&gt;"",$I73="")</formula>
    </cfRule>
  </conditionalFormatting>
  <conditionalFormatting sqref="I78">
    <cfRule type="expression" dxfId="552" priority="33">
      <formula>AND($I76&lt;&gt;"",$I78="")</formula>
    </cfRule>
  </conditionalFormatting>
  <conditionalFormatting sqref="I83">
    <cfRule type="expression" dxfId="551" priority="18">
      <formula>AND($I81&lt;&gt;"",$I83="")</formula>
    </cfRule>
  </conditionalFormatting>
  <conditionalFormatting sqref="I88">
    <cfRule type="expression" dxfId="550" priority="21">
      <formula>AND($I86&lt;&gt;"",$I88="")</formula>
    </cfRule>
  </conditionalFormatting>
  <conditionalFormatting sqref="I93">
    <cfRule type="expression" dxfId="549" priority="24">
      <formula>AND($I91&lt;&gt;"",$I93="")</formula>
    </cfRule>
  </conditionalFormatting>
  <conditionalFormatting sqref="I98">
    <cfRule type="expression" dxfId="548" priority="27">
      <formula>AND($I96&lt;&gt;"",$I98="")</formula>
    </cfRule>
  </conditionalFormatting>
  <conditionalFormatting sqref="I103">
    <cfRule type="expression" dxfId="547" priority="30">
      <formula>AND($I101&lt;&gt;"",$I103="")</formula>
    </cfRule>
  </conditionalFormatting>
  <conditionalFormatting sqref="V33 V38 V43 V48 V53 V58 V63">
    <cfRule type="expression" dxfId="546" priority="43">
      <formula>IF(AND($I36&lt;&gt;"",$AI38&lt;&gt;"",$V33&lt;=$AI38),TRUE,FALSE)</formula>
    </cfRule>
    <cfRule type="expression" dxfId="545" priority="42">
      <formula>AND($I31&lt;&gt;"",$V33="")</formula>
    </cfRule>
  </conditionalFormatting>
  <conditionalFormatting sqref="V68">
    <cfRule type="expression" dxfId="544" priority="45">
      <formula>IF(AND(#REF!&lt;&gt;"",#REF!&lt;&gt;"",$V68&lt;=#REF!),TRUE,FALSE)</formula>
    </cfRule>
    <cfRule type="expression" dxfId="543" priority="44">
      <formula>AND($I66&lt;&gt;"",$V68="")</formula>
    </cfRule>
  </conditionalFormatting>
  <conditionalFormatting sqref="V73 V78 V83">
    <cfRule type="expression" dxfId="542" priority="47">
      <formula>IF(AND(#REF!&lt;&gt;"",#REF!&lt;&gt;"",$V73&lt;=#REF!),TRUE,FALSE)</formula>
    </cfRule>
    <cfRule type="expression" dxfId="541" priority="46">
      <formula>AND($I71&lt;&gt;"",$V73="")</formula>
    </cfRule>
  </conditionalFormatting>
  <conditionalFormatting sqref="V88">
    <cfRule type="expression" dxfId="540" priority="55">
      <formula>IF(AND(#REF!&lt;&gt;"",#REF!&lt;&gt;"",$V88&lt;=#REF!),TRUE,FALSE)</formula>
    </cfRule>
    <cfRule type="expression" dxfId="539" priority="54">
      <formula>AND($I86&lt;&gt;"",$V88="")</formula>
    </cfRule>
  </conditionalFormatting>
  <conditionalFormatting sqref="V93">
    <cfRule type="expression" dxfId="538" priority="52">
      <formula>AND($I91&lt;&gt;"",$V93="")</formula>
    </cfRule>
    <cfRule type="expression" dxfId="537" priority="53">
      <formula>IF(AND(#REF!&lt;&gt;"",#REF!&lt;&gt;"",$V93&lt;=#REF!),TRUE,FALSE)</formula>
    </cfRule>
  </conditionalFormatting>
  <conditionalFormatting sqref="V98">
    <cfRule type="expression" dxfId="536" priority="50">
      <formula>AND($I96&lt;&gt;"",$V98="")</formula>
    </cfRule>
    <cfRule type="expression" dxfId="535" priority="51">
      <formula>IF(AND(#REF!&lt;&gt;"",#REF!&lt;&gt;"",$V98&lt;=#REF!),TRUE,FALSE)</formula>
    </cfRule>
  </conditionalFormatting>
  <conditionalFormatting sqref="V103">
    <cfRule type="expression" dxfId="534" priority="48">
      <formula>AND($I101&lt;&gt;"",$V103="")</formula>
    </cfRule>
    <cfRule type="expression" dxfId="533" priority="49">
      <formula>IF(AND(#REF!&lt;&gt;"",#REF!&lt;&gt;"",$V103&lt;=#REF!),TRUE,FALSE)</formula>
    </cfRule>
  </conditionalFormatting>
  <conditionalFormatting sqref="AI33">
    <cfRule type="expression" dxfId="532" priority="36">
      <formula>AND($I$31&lt;&gt;"",$AI$33="")</formula>
    </cfRule>
  </conditionalFormatting>
  <conditionalFormatting sqref="AI38 AI43 AI48 AI53 AI58 AI63 AI68">
    <cfRule type="expression" dxfId="531" priority="41">
      <formula>IF(AND($I36&lt;&gt;"",AI38&lt;&gt;"",$V33&lt;=$AI38),TRUE,FALSE)</formula>
    </cfRule>
    <cfRule type="expression" dxfId="530" priority="40">
      <formula>AND($I36&lt;&gt;"",$AI38="")</formula>
    </cfRule>
  </conditionalFormatting>
  <conditionalFormatting sqref="AI73">
    <cfRule type="expression" dxfId="529" priority="16">
      <formula>AND($I71&lt;&gt;"",$AI73="")</formula>
    </cfRule>
    <cfRule type="expression" dxfId="528" priority="17">
      <formula>IF(AND($I71&lt;&gt;"",AI73&lt;&gt;"",$V63&lt;=$AI73),TRUE,FALSE)</formula>
    </cfRule>
  </conditionalFormatting>
  <conditionalFormatting sqref="AI78">
    <cfRule type="expression" dxfId="527" priority="35">
      <formula>IF(AND($I76&lt;&gt;"",AI78&lt;&gt;"",$V68&lt;=$AI78),TRUE,FALSE)</formula>
    </cfRule>
    <cfRule type="expression" dxfId="526" priority="34">
      <formula>AND($I76&lt;&gt;"",$AI78="")</formula>
    </cfRule>
  </conditionalFormatting>
  <conditionalFormatting sqref="AI83">
    <cfRule type="expression" dxfId="525" priority="19">
      <formula>AND($I81&lt;&gt;"",$AI83="")</formula>
    </cfRule>
    <cfRule type="expression" dxfId="524" priority="20">
      <formula>IF(AND($I81&lt;&gt;"",AI83&lt;&gt;"",$V78&lt;=$AI83),TRUE,FALSE)</formula>
    </cfRule>
  </conditionalFormatting>
  <conditionalFormatting sqref="AI88">
    <cfRule type="expression" dxfId="523" priority="22">
      <formula>AND($I86&lt;&gt;"",$AI88="")</formula>
    </cfRule>
    <cfRule type="expression" dxfId="522" priority="23">
      <formula>IF(AND($I86&lt;&gt;"",AI88&lt;&gt;"",$V78&lt;=$AI88),TRUE,FALSE)</formula>
    </cfRule>
  </conditionalFormatting>
  <conditionalFormatting sqref="AI93">
    <cfRule type="expression" dxfId="521" priority="26">
      <formula>IF(AND($I91&lt;&gt;"",AI93&lt;&gt;"",$V78&lt;=$AI93),TRUE,FALSE)</formula>
    </cfRule>
    <cfRule type="expression" dxfId="520" priority="25">
      <formula>AND($I91&lt;&gt;"",$AI93="")</formula>
    </cfRule>
  </conditionalFormatting>
  <conditionalFormatting sqref="AI98">
    <cfRule type="expression" dxfId="519" priority="28">
      <formula>AND($I96&lt;&gt;"",$AI98="")</formula>
    </cfRule>
    <cfRule type="expression" dxfId="518" priority="29">
      <formula>IF(AND($I96&lt;&gt;"",AI98&lt;&gt;"",$V78&lt;=$AI98),TRUE,FALSE)</formula>
    </cfRule>
  </conditionalFormatting>
  <conditionalFormatting sqref="AI103">
    <cfRule type="expression" dxfId="517" priority="31">
      <formula>AND($I101&lt;&gt;"",$AI103="")</formula>
    </cfRule>
    <cfRule type="expression" dxfId="516" priority="32">
      <formula>IF(AND($I101&lt;&gt;"",AI103&lt;&gt;"",$V78&lt;=$AI103),TRUE,FALSE)</formula>
    </cfRule>
  </conditionalFormatting>
  <conditionalFormatting sqref="AT31">
    <cfRule type="expression" dxfId="514" priority="37">
      <formula>AND($I31&lt;&gt;"",$AT31="")</formula>
    </cfRule>
  </conditionalFormatting>
  <conditionalFormatting sqref="AT36">
    <cfRule type="expression" dxfId="513" priority="14">
      <formula>AND($I36&lt;&gt;"",$AT36="")</formula>
    </cfRule>
  </conditionalFormatting>
  <conditionalFormatting sqref="AT41">
    <cfRule type="expression" dxfId="512" priority="13">
      <formula>AND($I41&lt;&gt;"",$AT41="")</formula>
    </cfRule>
  </conditionalFormatting>
  <conditionalFormatting sqref="AT46">
    <cfRule type="expression" dxfId="511" priority="12">
      <formula>AND($I46&lt;&gt;"",$AT46="")</formula>
    </cfRule>
  </conditionalFormatting>
  <conditionalFormatting sqref="AT51">
    <cfRule type="expression" dxfId="510" priority="11">
      <formula>AND($I51&lt;&gt;"",$AT51="")</formula>
    </cfRule>
  </conditionalFormatting>
  <conditionalFormatting sqref="AT56">
    <cfRule type="expression" dxfId="509" priority="10">
      <formula>AND($I56&lt;&gt;"",$AT56="")</formula>
    </cfRule>
  </conditionalFormatting>
  <conditionalFormatting sqref="AT61">
    <cfRule type="expression" dxfId="508" priority="9">
      <formula>AND($I61&lt;&gt;"",$AT61="")</formula>
    </cfRule>
  </conditionalFormatting>
  <conditionalFormatting sqref="AT66">
    <cfRule type="expression" dxfId="507" priority="8">
      <formula>AND($I66&lt;&gt;"",$AT66="")</formula>
    </cfRule>
  </conditionalFormatting>
  <conditionalFormatting sqref="AT71">
    <cfRule type="expression" dxfId="506" priority="7">
      <formula>AND($I71&lt;&gt;"",$AT71="")</formula>
    </cfRule>
  </conditionalFormatting>
  <conditionalFormatting sqref="AT76">
    <cfRule type="expression" dxfId="505" priority="6">
      <formula>AND($I76&lt;&gt;"",$AT76="")</formula>
    </cfRule>
  </conditionalFormatting>
  <conditionalFormatting sqref="AT81">
    <cfRule type="expression" dxfId="504" priority="5">
      <formula>AND($I81&lt;&gt;"",$AT81="")</formula>
    </cfRule>
  </conditionalFormatting>
  <conditionalFormatting sqref="AT86">
    <cfRule type="expression" dxfId="503" priority="4">
      <formula>AND($I86&lt;&gt;"",$AT86="")</formula>
    </cfRule>
  </conditionalFormatting>
  <conditionalFormatting sqref="AT91">
    <cfRule type="expression" dxfId="502" priority="3">
      <formula>AND($I91&lt;&gt;"",$AT91="")</formula>
    </cfRule>
  </conditionalFormatting>
  <conditionalFormatting sqref="AT96">
    <cfRule type="expression" dxfId="501" priority="2">
      <formula>AND($I96&lt;&gt;"",$AT96="")</formula>
    </cfRule>
  </conditionalFormatting>
  <conditionalFormatting sqref="AT101">
    <cfRule type="expression" dxfId="500" priority="1">
      <formula>AND($I101&lt;&gt;"",$AT101="")</formula>
    </cfRule>
  </conditionalFormatting>
  <dataValidations count="5">
    <dataValidation type="list" allowBlank="1" showInputMessage="1" showErrorMessage="1" sqref="AK8:AO8" xr:uid="{EC8DF0CF-7BEF-40C6-8413-1943B9380664}">
      <formula1>"平成,昭和"</formula1>
    </dataValidation>
    <dataValidation type="list" allowBlank="1" showInputMessage="1" showErrorMessage="1" sqref="BU8 I33:O34 I38:O39 I43:O44 I48:O49 I53:O54 I58:O59 I63:O64 I83:O84 I103:O104 I98:O99 I93:O94 I88:O89 I78:O79 I68:O69 I73:O74" xr:uid="{11388CF5-9316-4425-B18A-3E51CD659FF6}">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F015530E-1946-43E1-8505-D903EB1A4BED}">
      <formula1>"男,女"</formula1>
    </dataValidation>
    <dataValidation type="list" allowBlank="1" showInputMessage="1" showErrorMessage="1" sqref="S13:U13 S15:U15 S17:U17 S19:U19 AY13:BA13 AY15:BA15 AY17:BA17 AY19:BA19" xr:uid="{D6044EC5-B962-4790-91A9-3DA086876FC6}">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E25D86D8-0721-4DA1-9625-A17BB9487E4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71D136A-6B33-4336-8AA0-F074A9B6ABDF}">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0DE54-D0D1-42CD-9DD7-9609729300DF}">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499" priority="38">
      <formula>AND($I31&lt;&gt;"",$I33="")</formula>
    </cfRule>
  </conditionalFormatting>
  <conditionalFormatting sqref="I73">
    <cfRule type="expression" dxfId="498" priority="15">
      <formula>AND($I71&lt;&gt;"",$I73="")</formula>
    </cfRule>
  </conditionalFormatting>
  <conditionalFormatting sqref="I78">
    <cfRule type="expression" dxfId="497" priority="33">
      <formula>AND($I76&lt;&gt;"",$I78="")</formula>
    </cfRule>
  </conditionalFormatting>
  <conditionalFormatting sqref="I83">
    <cfRule type="expression" dxfId="496" priority="18">
      <formula>AND($I81&lt;&gt;"",$I83="")</formula>
    </cfRule>
  </conditionalFormatting>
  <conditionalFormatting sqref="I88">
    <cfRule type="expression" dxfId="495" priority="21">
      <formula>AND($I86&lt;&gt;"",$I88="")</formula>
    </cfRule>
  </conditionalFormatting>
  <conditionalFormatting sqref="I93">
    <cfRule type="expression" dxfId="494" priority="24">
      <formula>AND($I91&lt;&gt;"",$I93="")</formula>
    </cfRule>
  </conditionalFormatting>
  <conditionalFormatting sqref="I98">
    <cfRule type="expression" dxfId="493" priority="27">
      <formula>AND($I96&lt;&gt;"",$I98="")</formula>
    </cfRule>
  </conditionalFormatting>
  <conditionalFormatting sqref="I103">
    <cfRule type="expression" dxfId="492" priority="30">
      <formula>AND($I101&lt;&gt;"",$I103="")</formula>
    </cfRule>
  </conditionalFormatting>
  <conditionalFormatting sqref="V33 V38 V43 V48 V53 V58 V63">
    <cfRule type="expression" dxfId="491" priority="43">
      <formula>IF(AND($I36&lt;&gt;"",$AI38&lt;&gt;"",$V33&lt;=$AI38),TRUE,FALSE)</formula>
    </cfRule>
    <cfRule type="expression" dxfId="490" priority="42">
      <formula>AND($I31&lt;&gt;"",$V33="")</formula>
    </cfRule>
  </conditionalFormatting>
  <conditionalFormatting sqref="V68">
    <cfRule type="expression" dxfId="489" priority="45">
      <formula>IF(AND(#REF!&lt;&gt;"",#REF!&lt;&gt;"",$V68&lt;=#REF!),TRUE,FALSE)</formula>
    </cfRule>
    <cfRule type="expression" dxfId="488" priority="44">
      <formula>AND($I66&lt;&gt;"",$V68="")</formula>
    </cfRule>
  </conditionalFormatting>
  <conditionalFormatting sqref="V73 V78 V83">
    <cfRule type="expression" dxfId="487" priority="47">
      <formula>IF(AND(#REF!&lt;&gt;"",#REF!&lt;&gt;"",$V73&lt;=#REF!),TRUE,FALSE)</formula>
    </cfRule>
    <cfRule type="expression" dxfId="486" priority="46">
      <formula>AND($I71&lt;&gt;"",$V73="")</formula>
    </cfRule>
  </conditionalFormatting>
  <conditionalFormatting sqref="V88">
    <cfRule type="expression" dxfId="485" priority="55">
      <formula>IF(AND(#REF!&lt;&gt;"",#REF!&lt;&gt;"",$V88&lt;=#REF!),TRUE,FALSE)</formula>
    </cfRule>
    <cfRule type="expression" dxfId="484" priority="54">
      <formula>AND($I86&lt;&gt;"",$V88="")</formula>
    </cfRule>
  </conditionalFormatting>
  <conditionalFormatting sqref="V93">
    <cfRule type="expression" dxfId="483" priority="52">
      <formula>AND($I91&lt;&gt;"",$V93="")</formula>
    </cfRule>
    <cfRule type="expression" dxfId="482" priority="53">
      <formula>IF(AND(#REF!&lt;&gt;"",#REF!&lt;&gt;"",$V93&lt;=#REF!),TRUE,FALSE)</formula>
    </cfRule>
  </conditionalFormatting>
  <conditionalFormatting sqref="V98">
    <cfRule type="expression" dxfId="481" priority="50">
      <formula>AND($I96&lt;&gt;"",$V98="")</formula>
    </cfRule>
    <cfRule type="expression" dxfId="480" priority="51">
      <formula>IF(AND(#REF!&lt;&gt;"",#REF!&lt;&gt;"",$V98&lt;=#REF!),TRUE,FALSE)</formula>
    </cfRule>
  </conditionalFormatting>
  <conditionalFormatting sqref="V103">
    <cfRule type="expression" dxfId="479" priority="48">
      <formula>AND($I101&lt;&gt;"",$V103="")</formula>
    </cfRule>
    <cfRule type="expression" dxfId="478" priority="49">
      <formula>IF(AND(#REF!&lt;&gt;"",#REF!&lt;&gt;"",$V103&lt;=#REF!),TRUE,FALSE)</formula>
    </cfRule>
  </conditionalFormatting>
  <conditionalFormatting sqref="AI33">
    <cfRule type="expression" dxfId="477" priority="36">
      <formula>AND($I$31&lt;&gt;"",$AI$33="")</formula>
    </cfRule>
  </conditionalFormatting>
  <conditionalFormatting sqref="AI38 AI43 AI48 AI53 AI58 AI63 AI68">
    <cfRule type="expression" dxfId="476" priority="41">
      <formula>IF(AND($I36&lt;&gt;"",AI38&lt;&gt;"",$V33&lt;=$AI38),TRUE,FALSE)</formula>
    </cfRule>
    <cfRule type="expression" dxfId="475" priority="40">
      <formula>AND($I36&lt;&gt;"",$AI38="")</formula>
    </cfRule>
  </conditionalFormatting>
  <conditionalFormatting sqref="AI73">
    <cfRule type="expression" dxfId="474" priority="16">
      <formula>AND($I71&lt;&gt;"",$AI73="")</formula>
    </cfRule>
    <cfRule type="expression" dxfId="473" priority="17">
      <formula>IF(AND($I71&lt;&gt;"",AI73&lt;&gt;"",$V63&lt;=$AI73),TRUE,FALSE)</formula>
    </cfRule>
  </conditionalFormatting>
  <conditionalFormatting sqref="AI78">
    <cfRule type="expression" dxfId="472" priority="35">
      <formula>IF(AND($I76&lt;&gt;"",AI78&lt;&gt;"",$V68&lt;=$AI78),TRUE,FALSE)</formula>
    </cfRule>
    <cfRule type="expression" dxfId="471" priority="34">
      <formula>AND($I76&lt;&gt;"",$AI78="")</formula>
    </cfRule>
  </conditionalFormatting>
  <conditionalFormatting sqref="AI83">
    <cfRule type="expression" dxfId="470" priority="19">
      <formula>AND($I81&lt;&gt;"",$AI83="")</formula>
    </cfRule>
    <cfRule type="expression" dxfId="469" priority="20">
      <formula>IF(AND($I81&lt;&gt;"",AI83&lt;&gt;"",$V78&lt;=$AI83),TRUE,FALSE)</formula>
    </cfRule>
  </conditionalFormatting>
  <conditionalFormatting sqref="AI88">
    <cfRule type="expression" dxfId="468" priority="22">
      <formula>AND($I86&lt;&gt;"",$AI88="")</formula>
    </cfRule>
    <cfRule type="expression" dxfId="467" priority="23">
      <formula>IF(AND($I86&lt;&gt;"",AI88&lt;&gt;"",$V78&lt;=$AI88),TRUE,FALSE)</formula>
    </cfRule>
  </conditionalFormatting>
  <conditionalFormatting sqref="AI93">
    <cfRule type="expression" dxfId="466" priority="26">
      <formula>IF(AND($I91&lt;&gt;"",AI93&lt;&gt;"",$V78&lt;=$AI93),TRUE,FALSE)</formula>
    </cfRule>
    <cfRule type="expression" dxfId="465" priority="25">
      <formula>AND($I91&lt;&gt;"",$AI93="")</formula>
    </cfRule>
  </conditionalFormatting>
  <conditionalFormatting sqref="AI98">
    <cfRule type="expression" dxfId="464" priority="28">
      <formula>AND($I96&lt;&gt;"",$AI98="")</formula>
    </cfRule>
    <cfRule type="expression" dxfId="463" priority="29">
      <formula>IF(AND($I96&lt;&gt;"",AI98&lt;&gt;"",$V78&lt;=$AI98),TRUE,FALSE)</formula>
    </cfRule>
  </conditionalFormatting>
  <conditionalFormatting sqref="AI103">
    <cfRule type="expression" dxfId="462" priority="31">
      <formula>AND($I101&lt;&gt;"",$AI103="")</formula>
    </cfRule>
    <cfRule type="expression" dxfId="461" priority="32">
      <formula>IF(AND($I101&lt;&gt;"",AI103&lt;&gt;"",$V78&lt;=$AI103),TRUE,FALSE)</formula>
    </cfRule>
  </conditionalFormatting>
  <conditionalFormatting sqref="AT31">
    <cfRule type="expression" dxfId="459" priority="37">
      <formula>AND($I31&lt;&gt;"",$AT31="")</formula>
    </cfRule>
  </conditionalFormatting>
  <conditionalFormatting sqref="AT36">
    <cfRule type="expression" dxfId="458" priority="14">
      <formula>AND($I36&lt;&gt;"",$AT36="")</formula>
    </cfRule>
  </conditionalFormatting>
  <conditionalFormatting sqref="AT41">
    <cfRule type="expression" dxfId="457" priority="13">
      <formula>AND($I41&lt;&gt;"",$AT41="")</formula>
    </cfRule>
  </conditionalFormatting>
  <conditionalFormatting sqref="AT46">
    <cfRule type="expression" dxfId="456" priority="12">
      <formula>AND($I46&lt;&gt;"",$AT46="")</formula>
    </cfRule>
  </conditionalFormatting>
  <conditionalFormatting sqref="AT51">
    <cfRule type="expression" dxfId="455" priority="11">
      <formula>AND($I51&lt;&gt;"",$AT51="")</formula>
    </cfRule>
  </conditionalFormatting>
  <conditionalFormatting sqref="AT56">
    <cfRule type="expression" dxfId="454" priority="10">
      <formula>AND($I56&lt;&gt;"",$AT56="")</formula>
    </cfRule>
  </conditionalFormatting>
  <conditionalFormatting sqref="AT61">
    <cfRule type="expression" dxfId="453" priority="9">
      <formula>AND($I61&lt;&gt;"",$AT61="")</formula>
    </cfRule>
  </conditionalFormatting>
  <conditionalFormatting sqref="AT66">
    <cfRule type="expression" dxfId="452" priority="8">
      <formula>AND($I66&lt;&gt;"",$AT66="")</formula>
    </cfRule>
  </conditionalFormatting>
  <conditionalFormatting sqref="AT71">
    <cfRule type="expression" dxfId="451" priority="7">
      <formula>AND($I71&lt;&gt;"",$AT71="")</formula>
    </cfRule>
  </conditionalFormatting>
  <conditionalFormatting sqref="AT76">
    <cfRule type="expression" dxfId="450" priority="6">
      <formula>AND($I76&lt;&gt;"",$AT76="")</formula>
    </cfRule>
  </conditionalFormatting>
  <conditionalFormatting sqref="AT81">
    <cfRule type="expression" dxfId="449" priority="5">
      <formula>AND($I81&lt;&gt;"",$AT81="")</formula>
    </cfRule>
  </conditionalFormatting>
  <conditionalFormatting sqref="AT86">
    <cfRule type="expression" dxfId="448" priority="4">
      <formula>AND($I86&lt;&gt;"",$AT86="")</formula>
    </cfRule>
  </conditionalFormatting>
  <conditionalFormatting sqref="AT91">
    <cfRule type="expression" dxfId="447" priority="3">
      <formula>AND($I91&lt;&gt;"",$AT91="")</formula>
    </cfRule>
  </conditionalFormatting>
  <conditionalFormatting sqref="AT96">
    <cfRule type="expression" dxfId="446" priority="2">
      <formula>AND($I96&lt;&gt;"",$AT96="")</formula>
    </cfRule>
  </conditionalFormatting>
  <conditionalFormatting sqref="AT101">
    <cfRule type="expression" dxfId="44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6E25C38-C2E6-4358-90D2-C96E1199EDE1}">
      <formula1>$BU$28</formula1>
    </dataValidation>
    <dataValidation type="list" allowBlank="1" showInputMessage="1" showErrorMessage="1" sqref="S13:U13 S15:U15 S17:U17 S19:U19 AY13:BA13 AY15:BA15 AY17:BA17 AY19:BA19" xr:uid="{6621B426-B9B8-4B04-9288-C58443F7722C}">
      <formula1>"昭和,平成,令和"</formula1>
    </dataValidation>
    <dataValidation type="list" allowBlank="1" showInputMessage="1" showErrorMessage="1" sqref="CY7" xr:uid="{6769F0A8-86F6-4EC6-BF59-1DF8CAC8F369}">
      <formula1>"男,女"</formula1>
    </dataValidation>
    <dataValidation type="list" allowBlank="1" showInputMessage="1" showErrorMessage="1" sqref="BU8 I33:O34 I38:O39 I43:O44 I48:O49 I53:O54 I58:O59 I63:O64 I83:O84 I103:O104 I98:O99 I93:O94 I88:O89 I78:O79 I68:O69 I73:O74" xr:uid="{4FBFE49E-8A0E-4C85-B93B-FE84FEC0DB6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69A98859-6817-4E04-886E-6D293AD3D596}">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10A4392-E468-45AF-92A7-F3F5389B069B}">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71AA-4750-4276-8EB9-D2475E284097}">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444" priority="38">
      <formula>AND($I31&lt;&gt;"",$I33="")</formula>
    </cfRule>
  </conditionalFormatting>
  <conditionalFormatting sqref="I73">
    <cfRule type="expression" dxfId="443" priority="15">
      <formula>AND($I71&lt;&gt;"",$I73="")</formula>
    </cfRule>
  </conditionalFormatting>
  <conditionalFormatting sqref="I78">
    <cfRule type="expression" dxfId="442" priority="33">
      <formula>AND($I76&lt;&gt;"",$I78="")</formula>
    </cfRule>
  </conditionalFormatting>
  <conditionalFormatting sqref="I83">
    <cfRule type="expression" dxfId="441" priority="18">
      <formula>AND($I81&lt;&gt;"",$I83="")</formula>
    </cfRule>
  </conditionalFormatting>
  <conditionalFormatting sqref="I88">
    <cfRule type="expression" dxfId="440" priority="21">
      <formula>AND($I86&lt;&gt;"",$I88="")</formula>
    </cfRule>
  </conditionalFormatting>
  <conditionalFormatting sqref="I93">
    <cfRule type="expression" dxfId="439" priority="24">
      <formula>AND($I91&lt;&gt;"",$I93="")</formula>
    </cfRule>
  </conditionalFormatting>
  <conditionalFormatting sqref="I98">
    <cfRule type="expression" dxfId="438" priority="27">
      <formula>AND($I96&lt;&gt;"",$I98="")</formula>
    </cfRule>
  </conditionalFormatting>
  <conditionalFormatting sqref="I103">
    <cfRule type="expression" dxfId="437" priority="30">
      <formula>AND($I101&lt;&gt;"",$I103="")</formula>
    </cfRule>
  </conditionalFormatting>
  <conditionalFormatting sqref="V33 V38 V43 V48 V53 V58 V63">
    <cfRule type="expression" dxfId="436" priority="43">
      <formula>IF(AND($I36&lt;&gt;"",$AI38&lt;&gt;"",$V33&lt;=$AI38),TRUE,FALSE)</formula>
    </cfRule>
    <cfRule type="expression" dxfId="435" priority="42">
      <formula>AND($I31&lt;&gt;"",$V33="")</formula>
    </cfRule>
  </conditionalFormatting>
  <conditionalFormatting sqref="V68">
    <cfRule type="expression" dxfId="434" priority="45">
      <formula>IF(AND(#REF!&lt;&gt;"",#REF!&lt;&gt;"",$V68&lt;=#REF!),TRUE,FALSE)</formula>
    </cfRule>
    <cfRule type="expression" dxfId="433" priority="44">
      <formula>AND($I66&lt;&gt;"",$V68="")</formula>
    </cfRule>
  </conditionalFormatting>
  <conditionalFormatting sqref="V73 V78 V83">
    <cfRule type="expression" dxfId="432" priority="47">
      <formula>IF(AND(#REF!&lt;&gt;"",#REF!&lt;&gt;"",$V73&lt;=#REF!),TRUE,FALSE)</formula>
    </cfRule>
    <cfRule type="expression" dxfId="431" priority="46">
      <formula>AND($I71&lt;&gt;"",$V73="")</formula>
    </cfRule>
  </conditionalFormatting>
  <conditionalFormatting sqref="V88">
    <cfRule type="expression" dxfId="430" priority="55">
      <formula>IF(AND(#REF!&lt;&gt;"",#REF!&lt;&gt;"",$V88&lt;=#REF!),TRUE,FALSE)</formula>
    </cfRule>
    <cfRule type="expression" dxfId="429" priority="54">
      <formula>AND($I86&lt;&gt;"",$V88="")</formula>
    </cfRule>
  </conditionalFormatting>
  <conditionalFormatting sqref="V93">
    <cfRule type="expression" dxfId="428" priority="52">
      <formula>AND($I91&lt;&gt;"",$V93="")</formula>
    </cfRule>
    <cfRule type="expression" dxfId="427" priority="53">
      <formula>IF(AND(#REF!&lt;&gt;"",#REF!&lt;&gt;"",$V93&lt;=#REF!),TRUE,FALSE)</formula>
    </cfRule>
  </conditionalFormatting>
  <conditionalFormatting sqref="V98">
    <cfRule type="expression" dxfId="426" priority="50">
      <formula>AND($I96&lt;&gt;"",$V98="")</formula>
    </cfRule>
    <cfRule type="expression" dxfId="425" priority="51">
      <formula>IF(AND(#REF!&lt;&gt;"",#REF!&lt;&gt;"",$V98&lt;=#REF!),TRUE,FALSE)</formula>
    </cfRule>
  </conditionalFormatting>
  <conditionalFormatting sqref="V103">
    <cfRule type="expression" dxfId="424" priority="48">
      <formula>AND($I101&lt;&gt;"",$V103="")</formula>
    </cfRule>
    <cfRule type="expression" dxfId="423" priority="49">
      <formula>IF(AND(#REF!&lt;&gt;"",#REF!&lt;&gt;"",$V103&lt;=#REF!),TRUE,FALSE)</formula>
    </cfRule>
  </conditionalFormatting>
  <conditionalFormatting sqref="AI33">
    <cfRule type="expression" dxfId="422" priority="36">
      <formula>AND($I$31&lt;&gt;"",$AI$33="")</formula>
    </cfRule>
  </conditionalFormatting>
  <conditionalFormatting sqref="AI38 AI43 AI48 AI53 AI58 AI63 AI68">
    <cfRule type="expression" dxfId="421" priority="41">
      <formula>IF(AND($I36&lt;&gt;"",AI38&lt;&gt;"",$V33&lt;=$AI38),TRUE,FALSE)</formula>
    </cfRule>
    <cfRule type="expression" dxfId="420" priority="40">
      <formula>AND($I36&lt;&gt;"",$AI38="")</formula>
    </cfRule>
  </conditionalFormatting>
  <conditionalFormatting sqref="AI73">
    <cfRule type="expression" dxfId="419" priority="16">
      <formula>AND($I71&lt;&gt;"",$AI73="")</formula>
    </cfRule>
    <cfRule type="expression" dxfId="418" priority="17">
      <formula>IF(AND($I71&lt;&gt;"",AI73&lt;&gt;"",$V63&lt;=$AI73),TRUE,FALSE)</formula>
    </cfRule>
  </conditionalFormatting>
  <conditionalFormatting sqref="AI78">
    <cfRule type="expression" dxfId="417" priority="35">
      <formula>IF(AND($I76&lt;&gt;"",AI78&lt;&gt;"",$V68&lt;=$AI78),TRUE,FALSE)</formula>
    </cfRule>
    <cfRule type="expression" dxfId="416" priority="34">
      <formula>AND($I76&lt;&gt;"",$AI78="")</formula>
    </cfRule>
  </conditionalFormatting>
  <conditionalFormatting sqref="AI83">
    <cfRule type="expression" dxfId="415" priority="19">
      <formula>AND($I81&lt;&gt;"",$AI83="")</formula>
    </cfRule>
    <cfRule type="expression" dxfId="414" priority="20">
      <formula>IF(AND($I81&lt;&gt;"",AI83&lt;&gt;"",$V78&lt;=$AI83),TRUE,FALSE)</formula>
    </cfRule>
  </conditionalFormatting>
  <conditionalFormatting sqref="AI88">
    <cfRule type="expression" dxfId="413" priority="22">
      <formula>AND($I86&lt;&gt;"",$AI88="")</formula>
    </cfRule>
    <cfRule type="expression" dxfId="412" priority="23">
      <formula>IF(AND($I86&lt;&gt;"",AI88&lt;&gt;"",$V78&lt;=$AI88),TRUE,FALSE)</formula>
    </cfRule>
  </conditionalFormatting>
  <conditionalFormatting sqref="AI93">
    <cfRule type="expression" dxfId="411" priority="26">
      <formula>IF(AND($I91&lt;&gt;"",AI93&lt;&gt;"",$V78&lt;=$AI93),TRUE,FALSE)</formula>
    </cfRule>
    <cfRule type="expression" dxfId="410" priority="25">
      <formula>AND($I91&lt;&gt;"",$AI93="")</formula>
    </cfRule>
  </conditionalFormatting>
  <conditionalFormatting sqref="AI98">
    <cfRule type="expression" dxfId="409" priority="28">
      <formula>AND($I96&lt;&gt;"",$AI98="")</formula>
    </cfRule>
    <cfRule type="expression" dxfId="408" priority="29">
      <formula>IF(AND($I96&lt;&gt;"",AI98&lt;&gt;"",$V78&lt;=$AI98),TRUE,FALSE)</formula>
    </cfRule>
  </conditionalFormatting>
  <conditionalFormatting sqref="AI103">
    <cfRule type="expression" dxfId="407" priority="31">
      <formula>AND($I101&lt;&gt;"",$AI103="")</formula>
    </cfRule>
    <cfRule type="expression" dxfId="406" priority="32">
      <formula>IF(AND($I101&lt;&gt;"",AI103&lt;&gt;"",$V78&lt;=$AI103),TRUE,FALSE)</formula>
    </cfRule>
  </conditionalFormatting>
  <conditionalFormatting sqref="AT31">
    <cfRule type="expression" dxfId="404" priority="37">
      <formula>AND($I31&lt;&gt;"",$AT31="")</formula>
    </cfRule>
  </conditionalFormatting>
  <conditionalFormatting sqref="AT36">
    <cfRule type="expression" dxfId="403" priority="14">
      <formula>AND($I36&lt;&gt;"",$AT36="")</formula>
    </cfRule>
  </conditionalFormatting>
  <conditionalFormatting sqref="AT41">
    <cfRule type="expression" dxfId="402" priority="13">
      <formula>AND($I41&lt;&gt;"",$AT41="")</formula>
    </cfRule>
  </conditionalFormatting>
  <conditionalFormatting sqref="AT46">
    <cfRule type="expression" dxfId="401" priority="12">
      <formula>AND($I46&lt;&gt;"",$AT46="")</formula>
    </cfRule>
  </conditionalFormatting>
  <conditionalFormatting sqref="AT51">
    <cfRule type="expression" dxfId="400" priority="11">
      <formula>AND($I51&lt;&gt;"",$AT51="")</formula>
    </cfRule>
  </conditionalFormatting>
  <conditionalFormatting sqref="AT56">
    <cfRule type="expression" dxfId="399" priority="10">
      <formula>AND($I56&lt;&gt;"",$AT56="")</formula>
    </cfRule>
  </conditionalFormatting>
  <conditionalFormatting sqref="AT61">
    <cfRule type="expression" dxfId="398" priority="9">
      <formula>AND($I61&lt;&gt;"",$AT61="")</formula>
    </cfRule>
  </conditionalFormatting>
  <conditionalFormatting sqref="AT66">
    <cfRule type="expression" dxfId="397" priority="8">
      <formula>AND($I66&lt;&gt;"",$AT66="")</formula>
    </cfRule>
  </conditionalFormatting>
  <conditionalFormatting sqref="AT71">
    <cfRule type="expression" dxfId="396" priority="7">
      <formula>AND($I71&lt;&gt;"",$AT71="")</formula>
    </cfRule>
  </conditionalFormatting>
  <conditionalFormatting sqref="AT76">
    <cfRule type="expression" dxfId="395" priority="6">
      <formula>AND($I76&lt;&gt;"",$AT76="")</formula>
    </cfRule>
  </conditionalFormatting>
  <conditionalFormatting sqref="AT81">
    <cfRule type="expression" dxfId="394" priority="5">
      <formula>AND($I81&lt;&gt;"",$AT81="")</formula>
    </cfRule>
  </conditionalFormatting>
  <conditionalFormatting sqref="AT86">
    <cfRule type="expression" dxfId="393" priority="4">
      <formula>AND($I86&lt;&gt;"",$AT86="")</formula>
    </cfRule>
  </conditionalFormatting>
  <conditionalFormatting sqref="AT91">
    <cfRule type="expression" dxfId="392" priority="3">
      <formula>AND($I91&lt;&gt;"",$AT91="")</formula>
    </cfRule>
  </conditionalFormatting>
  <conditionalFormatting sqref="AT96">
    <cfRule type="expression" dxfId="391" priority="2">
      <formula>AND($I96&lt;&gt;"",$AT96="")</formula>
    </cfRule>
  </conditionalFormatting>
  <conditionalFormatting sqref="AT101">
    <cfRule type="expression" dxfId="390" priority="1">
      <formula>AND($I101&lt;&gt;"",$AT101="")</formula>
    </cfRule>
  </conditionalFormatting>
  <dataValidations count="5">
    <dataValidation type="list" allowBlank="1" showInputMessage="1" showErrorMessage="1" sqref="AK8:AO8" xr:uid="{C4661431-15EE-41AF-BEF0-081EE83EEB6E}">
      <formula1>"平成,昭和"</formula1>
    </dataValidation>
    <dataValidation type="list" allowBlank="1" showInputMessage="1" showErrorMessage="1" sqref="BU8 I33:O34 I38:O39 I43:O44 I48:O49 I53:O54 I58:O59 I63:O64 I83:O84 I103:O104 I98:O99 I93:O94 I88:O89 I78:O79 I68:O69 I73:O74" xr:uid="{06F80F40-A1A0-473E-8307-2589C7133B4D}">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C766DFC9-5F77-4321-AF54-9883D91B9747}">
      <formula1>"男,女"</formula1>
    </dataValidation>
    <dataValidation type="list" allowBlank="1" showInputMessage="1" showErrorMessage="1" sqref="S13:U13 S15:U15 S17:U17 S19:U19 AY13:BA13 AY15:BA15 AY17:BA17 AY19:BA19" xr:uid="{9F3F1550-7AF1-4DD3-A50B-A3F7AD23133A}">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DF288BB1-7205-4B3A-9FD3-71E0A37DFDA9}">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EA201FDF-5C89-4794-8A29-D590FFDEE52E}">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B51ED-69A6-4561-9C17-9061D92ECBBC}">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389" priority="38">
      <formula>AND($I31&lt;&gt;"",$I33="")</formula>
    </cfRule>
  </conditionalFormatting>
  <conditionalFormatting sqref="I73">
    <cfRule type="expression" dxfId="388" priority="15">
      <formula>AND($I71&lt;&gt;"",$I73="")</formula>
    </cfRule>
  </conditionalFormatting>
  <conditionalFormatting sqref="I78">
    <cfRule type="expression" dxfId="387" priority="33">
      <formula>AND($I76&lt;&gt;"",$I78="")</formula>
    </cfRule>
  </conditionalFormatting>
  <conditionalFormatting sqref="I83">
    <cfRule type="expression" dxfId="386" priority="18">
      <formula>AND($I81&lt;&gt;"",$I83="")</formula>
    </cfRule>
  </conditionalFormatting>
  <conditionalFormatting sqref="I88">
    <cfRule type="expression" dxfId="385" priority="21">
      <formula>AND($I86&lt;&gt;"",$I88="")</formula>
    </cfRule>
  </conditionalFormatting>
  <conditionalFormatting sqref="I93">
    <cfRule type="expression" dxfId="384" priority="24">
      <formula>AND($I91&lt;&gt;"",$I93="")</formula>
    </cfRule>
  </conditionalFormatting>
  <conditionalFormatting sqref="I98">
    <cfRule type="expression" dxfId="383" priority="27">
      <formula>AND($I96&lt;&gt;"",$I98="")</formula>
    </cfRule>
  </conditionalFormatting>
  <conditionalFormatting sqref="I103">
    <cfRule type="expression" dxfId="382" priority="30">
      <formula>AND($I101&lt;&gt;"",$I103="")</formula>
    </cfRule>
  </conditionalFormatting>
  <conditionalFormatting sqref="V33 V38 V43 V48 V53 V58 V63">
    <cfRule type="expression" dxfId="381" priority="43">
      <formula>IF(AND($I36&lt;&gt;"",$AI38&lt;&gt;"",$V33&lt;=$AI38),TRUE,FALSE)</formula>
    </cfRule>
    <cfRule type="expression" dxfId="380" priority="42">
      <formula>AND($I31&lt;&gt;"",$V33="")</formula>
    </cfRule>
  </conditionalFormatting>
  <conditionalFormatting sqref="V68">
    <cfRule type="expression" dxfId="379" priority="45">
      <formula>IF(AND(#REF!&lt;&gt;"",#REF!&lt;&gt;"",$V68&lt;=#REF!),TRUE,FALSE)</formula>
    </cfRule>
    <cfRule type="expression" dxfId="378" priority="44">
      <formula>AND($I66&lt;&gt;"",$V68="")</formula>
    </cfRule>
  </conditionalFormatting>
  <conditionalFormatting sqref="V73 V78 V83">
    <cfRule type="expression" dxfId="377" priority="47">
      <formula>IF(AND(#REF!&lt;&gt;"",#REF!&lt;&gt;"",$V73&lt;=#REF!),TRUE,FALSE)</formula>
    </cfRule>
    <cfRule type="expression" dxfId="376" priority="46">
      <formula>AND($I71&lt;&gt;"",$V73="")</formula>
    </cfRule>
  </conditionalFormatting>
  <conditionalFormatting sqref="V88">
    <cfRule type="expression" dxfId="375" priority="55">
      <formula>IF(AND(#REF!&lt;&gt;"",#REF!&lt;&gt;"",$V88&lt;=#REF!),TRUE,FALSE)</formula>
    </cfRule>
    <cfRule type="expression" dxfId="374" priority="54">
      <formula>AND($I86&lt;&gt;"",$V88="")</formula>
    </cfRule>
  </conditionalFormatting>
  <conditionalFormatting sqref="V93">
    <cfRule type="expression" dxfId="373" priority="52">
      <formula>AND($I91&lt;&gt;"",$V93="")</formula>
    </cfRule>
    <cfRule type="expression" dxfId="372" priority="53">
      <formula>IF(AND(#REF!&lt;&gt;"",#REF!&lt;&gt;"",$V93&lt;=#REF!),TRUE,FALSE)</formula>
    </cfRule>
  </conditionalFormatting>
  <conditionalFormatting sqref="V98">
    <cfRule type="expression" dxfId="371" priority="50">
      <formula>AND($I96&lt;&gt;"",$V98="")</formula>
    </cfRule>
    <cfRule type="expression" dxfId="370" priority="51">
      <formula>IF(AND(#REF!&lt;&gt;"",#REF!&lt;&gt;"",$V98&lt;=#REF!),TRUE,FALSE)</formula>
    </cfRule>
  </conditionalFormatting>
  <conditionalFormatting sqref="V103">
    <cfRule type="expression" dxfId="369" priority="48">
      <formula>AND($I101&lt;&gt;"",$V103="")</formula>
    </cfRule>
    <cfRule type="expression" dxfId="368" priority="49">
      <formula>IF(AND(#REF!&lt;&gt;"",#REF!&lt;&gt;"",$V103&lt;=#REF!),TRUE,FALSE)</formula>
    </cfRule>
  </conditionalFormatting>
  <conditionalFormatting sqref="AI33">
    <cfRule type="expression" dxfId="367" priority="36">
      <formula>AND($I$31&lt;&gt;"",$AI$33="")</formula>
    </cfRule>
  </conditionalFormatting>
  <conditionalFormatting sqref="AI38 AI43 AI48 AI53 AI58 AI63 AI68">
    <cfRule type="expression" dxfId="366" priority="41">
      <formula>IF(AND($I36&lt;&gt;"",AI38&lt;&gt;"",$V33&lt;=$AI38),TRUE,FALSE)</formula>
    </cfRule>
    <cfRule type="expression" dxfId="365" priority="40">
      <formula>AND($I36&lt;&gt;"",$AI38="")</formula>
    </cfRule>
  </conditionalFormatting>
  <conditionalFormatting sqref="AI73">
    <cfRule type="expression" dxfId="364" priority="16">
      <formula>AND($I71&lt;&gt;"",$AI73="")</formula>
    </cfRule>
    <cfRule type="expression" dxfId="363" priority="17">
      <formula>IF(AND($I71&lt;&gt;"",AI73&lt;&gt;"",$V63&lt;=$AI73),TRUE,FALSE)</formula>
    </cfRule>
  </conditionalFormatting>
  <conditionalFormatting sqref="AI78">
    <cfRule type="expression" dxfId="362" priority="35">
      <formula>IF(AND($I76&lt;&gt;"",AI78&lt;&gt;"",$V68&lt;=$AI78),TRUE,FALSE)</formula>
    </cfRule>
    <cfRule type="expression" dxfId="361" priority="34">
      <formula>AND($I76&lt;&gt;"",$AI78="")</formula>
    </cfRule>
  </conditionalFormatting>
  <conditionalFormatting sqref="AI83">
    <cfRule type="expression" dxfId="360" priority="19">
      <formula>AND($I81&lt;&gt;"",$AI83="")</formula>
    </cfRule>
    <cfRule type="expression" dxfId="359" priority="20">
      <formula>IF(AND($I81&lt;&gt;"",AI83&lt;&gt;"",$V78&lt;=$AI83),TRUE,FALSE)</formula>
    </cfRule>
  </conditionalFormatting>
  <conditionalFormatting sqref="AI88">
    <cfRule type="expression" dxfId="358" priority="22">
      <formula>AND($I86&lt;&gt;"",$AI88="")</formula>
    </cfRule>
    <cfRule type="expression" dxfId="357" priority="23">
      <formula>IF(AND($I86&lt;&gt;"",AI88&lt;&gt;"",$V78&lt;=$AI88),TRUE,FALSE)</formula>
    </cfRule>
  </conditionalFormatting>
  <conditionalFormatting sqref="AI93">
    <cfRule type="expression" dxfId="356" priority="26">
      <formula>IF(AND($I91&lt;&gt;"",AI93&lt;&gt;"",$V78&lt;=$AI93),TRUE,FALSE)</formula>
    </cfRule>
    <cfRule type="expression" dxfId="355" priority="25">
      <formula>AND($I91&lt;&gt;"",$AI93="")</formula>
    </cfRule>
  </conditionalFormatting>
  <conditionalFormatting sqref="AI98">
    <cfRule type="expression" dxfId="354" priority="28">
      <formula>AND($I96&lt;&gt;"",$AI98="")</formula>
    </cfRule>
    <cfRule type="expression" dxfId="353" priority="29">
      <formula>IF(AND($I96&lt;&gt;"",AI98&lt;&gt;"",$V78&lt;=$AI98),TRUE,FALSE)</formula>
    </cfRule>
  </conditionalFormatting>
  <conditionalFormatting sqref="AI103">
    <cfRule type="expression" dxfId="352" priority="31">
      <formula>AND($I101&lt;&gt;"",$AI103="")</formula>
    </cfRule>
    <cfRule type="expression" dxfId="351" priority="32">
      <formula>IF(AND($I101&lt;&gt;"",AI103&lt;&gt;"",$V78&lt;=$AI103),TRUE,FALSE)</formula>
    </cfRule>
  </conditionalFormatting>
  <conditionalFormatting sqref="AT31">
    <cfRule type="expression" dxfId="349" priority="37">
      <formula>AND($I31&lt;&gt;"",$AT31="")</formula>
    </cfRule>
  </conditionalFormatting>
  <conditionalFormatting sqref="AT36">
    <cfRule type="expression" dxfId="348" priority="14">
      <formula>AND($I36&lt;&gt;"",$AT36="")</formula>
    </cfRule>
  </conditionalFormatting>
  <conditionalFormatting sqref="AT41">
    <cfRule type="expression" dxfId="347" priority="13">
      <formula>AND($I41&lt;&gt;"",$AT41="")</formula>
    </cfRule>
  </conditionalFormatting>
  <conditionalFormatting sqref="AT46">
    <cfRule type="expression" dxfId="346" priority="12">
      <formula>AND($I46&lt;&gt;"",$AT46="")</formula>
    </cfRule>
  </conditionalFormatting>
  <conditionalFormatting sqref="AT51">
    <cfRule type="expression" dxfId="345" priority="11">
      <formula>AND($I51&lt;&gt;"",$AT51="")</formula>
    </cfRule>
  </conditionalFormatting>
  <conditionalFormatting sqref="AT56">
    <cfRule type="expression" dxfId="344" priority="10">
      <formula>AND($I56&lt;&gt;"",$AT56="")</formula>
    </cfRule>
  </conditionalFormatting>
  <conditionalFormatting sqref="AT61">
    <cfRule type="expression" dxfId="343" priority="9">
      <formula>AND($I61&lt;&gt;"",$AT61="")</formula>
    </cfRule>
  </conditionalFormatting>
  <conditionalFormatting sqref="AT66">
    <cfRule type="expression" dxfId="342" priority="8">
      <formula>AND($I66&lt;&gt;"",$AT66="")</formula>
    </cfRule>
  </conditionalFormatting>
  <conditionalFormatting sqref="AT71">
    <cfRule type="expression" dxfId="341" priority="7">
      <formula>AND($I71&lt;&gt;"",$AT71="")</formula>
    </cfRule>
  </conditionalFormatting>
  <conditionalFormatting sqref="AT76">
    <cfRule type="expression" dxfId="340" priority="6">
      <formula>AND($I76&lt;&gt;"",$AT76="")</formula>
    </cfRule>
  </conditionalFormatting>
  <conditionalFormatting sqref="AT81">
    <cfRule type="expression" dxfId="339" priority="5">
      <formula>AND($I81&lt;&gt;"",$AT81="")</formula>
    </cfRule>
  </conditionalFormatting>
  <conditionalFormatting sqref="AT86">
    <cfRule type="expression" dxfId="338" priority="4">
      <formula>AND($I86&lt;&gt;"",$AT86="")</formula>
    </cfRule>
  </conditionalFormatting>
  <conditionalFormatting sqref="AT91">
    <cfRule type="expression" dxfId="337" priority="3">
      <formula>AND($I91&lt;&gt;"",$AT91="")</formula>
    </cfRule>
  </conditionalFormatting>
  <conditionalFormatting sqref="AT96">
    <cfRule type="expression" dxfId="336" priority="2">
      <formula>AND($I96&lt;&gt;"",$AT96="")</formula>
    </cfRule>
  </conditionalFormatting>
  <conditionalFormatting sqref="AT101">
    <cfRule type="expression" dxfId="33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F3728331-963D-4612-B5DC-0F153067C9AC}">
      <formula1>$BU$28</formula1>
    </dataValidation>
    <dataValidation type="list" allowBlank="1" showInputMessage="1" showErrorMessage="1" sqref="S13:U13 S15:U15 S17:U17 S19:U19 AY13:BA13 AY15:BA15 AY17:BA17 AY19:BA19" xr:uid="{A1CA81DD-93F1-4121-A15E-864FD7DE6061}">
      <formula1>"昭和,平成,令和"</formula1>
    </dataValidation>
    <dataValidation type="list" allowBlank="1" showInputMessage="1" showErrorMessage="1" sqref="CY7" xr:uid="{A83E99F3-F535-43DE-AB37-90573DFCFE04}">
      <formula1>"男,女"</formula1>
    </dataValidation>
    <dataValidation type="list" allowBlank="1" showInputMessage="1" showErrorMessage="1" sqref="BU8 I33:O34 I38:O39 I43:O44 I48:O49 I53:O54 I58:O59 I63:O64 I83:O84 I103:O104 I98:O99 I93:O94 I88:O89 I78:O79 I68:O69 I73:O74" xr:uid="{399C28DE-B85F-4AB8-AD4D-C9EB6445B94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B22680D6-850E-4E92-A6AE-33CA5EF83A74}">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C400AD29-0DA6-4884-A4AF-3964343D922F}">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J45"/>
  <sheetViews>
    <sheetView view="pageBreakPreview" zoomScaleNormal="100" zoomScaleSheetLayoutView="100" workbookViewId="0">
      <selection activeCell="Z9" sqref="Z9:AJ9"/>
    </sheetView>
  </sheetViews>
  <sheetFormatPr defaultColWidth="9" defaultRowHeight="13.5"/>
  <cols>
    <col min="1" max="1" width="2" style="127" customWidth="1"/>
    <col min="2" max="2" width="2.875" style="127" customWidth="1"/>
    <col min="3" max="6" width="2.25" style="127" customWidth="1"/>
    <col min="7" max="7" width="1.875" style="127" customWidth="1"/>
    <col min="8" max="31" width="2.25" style="127" customWidth="1"/>
    <col min="32" max="36" width="3.75" style="127" customWidth="1"/>
    <col min="37" max="37" width="2.5" style="127" customWidth="1"/>
    <col min="38" max="38" width="4.5" style="127" customWidth="1"/>
    <col min="39" max="39" width="6.5" style="127" customWidth="1"/>
    <col min="40" max="55" width="4.5" style="127" customWidth="1"/>
    <col min="56" max="16384" width="9" style="127"/>
  </cols>
  <sheetData>
    <row r="1" spans="1:36">
      <c r="A1" s="126" t="s">
        <v>131</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472" t="s">
        <v>306</v>
      </c>
      <c r="AG1" s="472"/>
      <c r="AH1" s="126"/>
      <c r="AI1" s="126"/>
      <c r="AJ1" s="126"/>
    </row>
    <row r="2" spans="1:36" ht="13.5" customHeight="1">
      <c r="A2" s="473" t="s">
        <v>296</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row>
    <row r="3" spans="1:36" ht="14.25" customHeight="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row>
    <row r="4" spans="1:36" ht="14.25" customHeight="1">
      <c r="A4" s="126"/>
      <c r="B4" s="128"/>
      <c r="C4" s="128"/>
      <c r="D4" s="128"/>
      <c r="E4" s="128"/>
      <c r="F4" s="128"/>
      <c r="G4" s="128"/>
      <c r="H4" s="128"/>
      <c r="I4" s="128"/>
      <c r="J4" s="128"/>
      <c r="K4" s="128"/>
      <c r="L4" s="128"/>
      <c r="M4" s="128"/>
      <c r="N4" s="128"/>
      <c r="O4" s="128"/>
      <c r="P4" s="128"/>
      <c r="Q4" s="128"/>
      <c r="R4" s="126"/>
      <c r="S4" s="126"/>
      <c r="T4" s="126"/>
      <c r="U4" s="126"/>
      <c r="V4" s="126"/>
      <c r="W4" s="126"/>
      <c r="X4" s="126"/>
      <c r="Y4" s="126"/>
      <c r="Z4" s="126"/>
      <c r="AA4" s="126"/>
      <c r="AB4" s="474"/>
      <c r="AC4" s="474"/>
      <c r="AD4" s="474"/>
      <c r="AE4" s="474"/>
      <c r="AF4" s="474"/>
      <c r="AG4" s="474"/>
      <c r="AH4" s="474"/>
      <c r="AI4" s="474"/>
      <c r="AJ4" s="474"/>
    </row>
    <row r="5" spans="1:36" ht="14.25" customHeight="1" thickBot="1">
      <c r="A5" s="126" t="s">
        <v>132</v>
      </c>
      <c r="B5" s="128"/>
      <c r="C5" s="128"/>
      <c r="D5" s="128"/>
      <c r="E5" s="128"/>
      <c r="F5" s="128"/>
      <c r="G5" s="128"/>
      <c r="H5" s="128"/>
      <c r="I5" s="128"/>
      <c r="J5" s="128"/>
      <c r="K5" s="128"/>
      <c r="L5" s="128"/>
      <c r="M5" s="128"/>
      <c r="N5" s="128"/>
      <c r="O5" s="128"/>
      <c r="P5" s="128"/>
      <c r="Q5" s="128"/>
      <c r="R5" s="126"/>
      <c r="S5" s="126"/>
      <c r="T5" s="126"/>
      <c r="U5" s="126"/>
      <c r="V5" s="126"/>
      <c r="W5" s="126"/>
      <c r="X5" s="126"/>
      <c r="Y5" s="126"/>
      <c r="Z5" s="126"/>
      <c r="AA5" s="126"/>
      <c r="AB5" s="126"/>
      <c r="AC5" s="126"/>
      <c r="AD5" s="126"/>
      <c r="AE5" s="126"/>
      <c r="AF5" s="126"/>
      <c r="AG5" s="480"/>
      <c r="AH5" s="480"/>
      <c r="AI5" s="481"/>
      <c r="AJ5" s="481"/>
    </row>
    <row r="6" spans="1:36" ht="16.5" customHeight="1">
      <c r="A6" s="126"/>
      <c r="B6" s="126"/>
      <c r="C6" s="126"/>
      <c r="D6" s="126"/>
      <c r="E6" s="126"/>
      <c r="F6" s="126"/>
      <c r="G6" s="126"/>
      <c r="H6" s="126"/>
      <c r="I6" s="126"/>
      <c r="J6" s="126"/>
      <c r="K6" s="126"/>
      <c r="L6" s="126"/>
      <c r="M6" s="126"/>
      <c r="N6" s="126"/>
      <c r="O6" s="126"/>
      <c r="P6" s="126"/>
      <c r="Q6" s="126"/>
      <c r="R6" s="126"/>
      <c r="S6" s="126"/>
      <c r="T6" s="475" t="s">
        <v>133</v>
      </c>
      <c r="U6" s="476"/>
      <c r="V6" s="476"/>
      <c r="W6" s="476"/>
      <c r="X6" s="476"/>
      <c r="Y6" s="476"/>
      <c r="Z6" s="477" t="s">
        <v>0</v>
      </c>
      <c r="AA6" s="477"/>
      <c r="AB6" s="477"/>
      <c r="AC6" s="477"/>
      <c r="AD6" s="477" t="e">
        <f>②第１号様式の１!AF6</f>
        <v>#N/A</v>
      </c>
      <c r="AE6" s="477"/>
      <c r="AF6" s="477"/>
      <c r="AG6" s="477"/>
      <c r="AH6" s="477"/>
      <c r="AI6" s="478" t="s">
        <v>1</v>
      </c>
      <c r="AJ6" s="479"/>
    </row>
    <row r="7" spans="1:36" ht="16.5" customHeight="1">
      <c r="A7" s="126"/>
      <c r="B7" s="126"/>
      <c r="C7" s="126"/>
      <c r="D7" s="126"/>
      <c r="E7" s="126"/>
      <c r="F7" s="126"/>
      <c r="G7" s="126"/>
      <c r="H7" s="126"/>
      <c r="I7" s="126"/>
      <c r="J7" s="126"/>
      <c r="K7" s="126"/>
      <c r="L7" s="126"/>
      <c r="M7" s="126"/>
      <c r="N7" s="126"/>
      <c r="O7" s="126"/>
      <c r="P7" s="126"/>
      <c r="Q7" s="126"/>
      <c r="R7" s="126"/>
      <c r="S7" s="126"/>
      <c r="T7" s="438" t="s">
        <v>309</v>
      </c>
      <c r="U7" s="439"/>
      <c r="V7" s="439"/>
      <c r="W7" s="439"/>
      <c r="X7" s="439"/>
      <c r="Y7" s="439"/>
      <c r="Z7" s="442" t="e">
        <f>②第１号様式の１!AC7</f>
        <v>#N/A</v>
      </c>
      <c r="AA7" s="442"/>
      <c r="AB7" s="442"/>
      <c r="AC7" s="442"/>
      <c r="AD7" s="442"/>
      <c r="AE7" s="442"/>
      <c r="AF7" s="442"/>
      <c r="AG7" s="442"/>
      <c r="AH7" s="442"/>
      <c r="AI7" s="442"/>
      <c r="AJ7" s="443"/>
    </row>
    <row r="8" spans="1:36" ht="16.5" customHeight="1">
      <c r="A8" s="126"/>
      <c r="B8" s="126"/>
      <c r="C8" s="126"/>
      <c r="D8" s="126"/>
      <c r="E8" s="126"/>
      <c r="F8" s="126"/>
      <c r="G8" s="126"/>
      <c r="H8" s="126"/>
      <c r="I8" s="126"/>
      <c r="J8" s="126"/>
      <c r="K8" s="126"/>
      <c r="L8" s="126"/>
      <c r="M8" s="126"/>
      <c r="N8" s="126"/>
      <c r="O8" s="126"/>
      <c r="P8" s="126"/>
      <c r="Q8" s="126"/>
      <c r="R8" s="126"/>
      <c r="S8" s="126"/>
      <c r="T8" s="438" t="s">
        <v>134</v>
      </c>
      <c r="U8" s="439"/>
      <c r="V8" s="439"/>
      <c r="W8" s="439"/>
      <c r="X8" s="439"/>
      <c r="Y8" s="439"/>
      <c r="Z8" s="440" t="str">
        <f>②第１号様式の１!AC8</f>
        <v/>
      </c>
      <c r="AA8" s="440"/>
      <c r="AB8" s="440"/>
      <c r="AC8" s="440"/>
      <c r="AD8" s="440"/>
      <c r="AE8" s="440"/>
      <c r="AF8" s="440"/>
      <c r="AG8" s="440"/>
      <c r="AH8" s="440"/>
      <c r="AI8" s="440"/>
      <c r="AJ8" s="441"/>
    </row>
    <row r="9" spans="1:36" ht="16.5" customHeight="1">
      <c r="A9" s="126"/>
      <c r="B9" s="126"/>
      <c r="C9" s="126"/>
      <c r="D9" s="126"/>
      <c r="E9" s="126"/>
      <c r="F9" s="126"/>
      <c r="G9" s="126"/>
      <c r="H9" s="126"/>
      <c r="I9" s="126"/>
      <c r="J9" s="126"/>
      <c r="K9" s="126"/>
      <c r="L9" s="126"/>
      <c r="M9" s="126"/>
      <c r="N9" s="126"/>
      <c r="O9" s="126"/>
      <c r="P9" s="126"/>
      <c r="Q9" s="126"/>
      <c r="R9" s="126"/>
      <c r="S9" s="126"/>
      <c r="T9" s="438" t="s">
        <v>5</v>
      </c>
      <c r="U9" s="439"/>
      <c r="V9" s="439"/>
      <c r="W9" s="439"/>
      <c r="X9" s="439"/>
      <c r="Y9" s="439"/>
      <c r="Z9" s="442" t="e">
        <f>②第１号様式の１!AC9</f>
        <v>#N/A</v>
      </c>
      <c r="AA9" s="442"/>
      <c r="AB9" s="442"/>
      <c r="AC9" s="442"/>
      <c r="AD9" s="442"/>
      <c r="AE9" s="442"/>
      <c r="AF9" s="442"/>
      <c r="AG9" s="442"/>
      <c r="AH9" s="442"/>
      <c r="AI9" s="442"/>
      <c r="AJ9" s="443"/>
    </row>
    <row r="10" spans="1:36" ht="16.5" customHeight="1" thickBot="1">
      <c r="A10" s="126"/>
      <c r="B10" s="126"/>
      <c r="C10" s="126"/>
      <c r="D10" s="126"/>
      <c r="E10" s="126"/>
      <c r="F10" s="126"/>
      <c r="G10" s="126"/>
      <c r="H10" s="126"/>
      <c r="I10" s="126"/>
      <c r="J10" s="126"/>
      <c r="K10" s="126"/>
      <c r="L10" s="126"/>
      <c r="M10" s="126"/>
      <c r="N10" s="126"/>
      <c r="O10" s="126"/>
      <c r="P10" s="126"/>
      <c r="Q10" s="126"/>
      <c r="R10" s="126"/>
      <c r="S10" s="126"/>
      <c r="T10" s="447" t="s">
        <v>135</v>
      </c>
      <c r="U10" s="448"/>
      <c r="V10" s="448"/>
      <c r="W10" s="448"/>
      <c r="X10" s="448"/>
      <c r="Y10" s="448"/>
      <c r="Z10" s="470" t="str">
        <f>②第１号様式の１!AC10</f>
        <v/>
      </c>
      <c r="AA10" s="471"/>
      <c r="AB10" s="471"/>
      <c r="AC10" s="471"/>
      <c r="AD10" s="471"/>
      <c r="AE10" s="129"/>
      <c r="AF10" s="468" t="str">
        <f>②第１号様式の１!AI10</f>
        <v/>
      </c>
      <c r="AG10" s="468"/>
      <c r="AH10" s="468"/>
      <c r="AI10" s="468"/>
      <c r="AJ10" s="469"/>
    </row>
    <row r="11" spans="1:36" ht="17.25" customHeight="1" thickBot="1">
      <c r="A11" s="126" t="s">
        <v>197</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row>
    <row r="12" spans="1:36" ht="13.5" customHeight="1">
      <c r="A12" s="449" t="s">
        <v>136</v>
      </c>
      <c r="B12" s="450"/>
      <c r="C12" s="450"/>
      <c r="D12" s="450"/>
      <c r="E12" s="450"/>
      <c r="F12" s="450"/>
      <c r="G12" s="450"/>
      <c r="H12" s="450" t="s">
        <v>137</v>
      </c>
      <c r="I12" s="450"/>
      <c r="J12" s="450"/>
      <c r="K12" s="450"/>
      <c r="L12" s="450"/>
      <c r="M12" s="450"/>
      <c r="N12" s="450" t="s">
        <v>138</v>
      </c>
      <c r="O12" s="450"/>
      <c r="P12" s="450"/>
      <c r="Q12" s="450"/>
      <c r="R12" s="450"/>
      <c r="S12" s="450"/>
      <c r="T12" s="450" t="s">
        <v>139</v>
      </c>
      <c r="U12" s="450"/>
      <c r="V12" s="450"/>
      <c r="W12" s="450"/>
      <c r="X12" s="450"/>
      <c r="Y12" s="450"/>
      <c r="Z12" s="453" t="s">
        <v>39</v>
      </c>
      <c r="AA12" s="454"/>
      <c r="AB12" s="454"/>
      <c r="AC12" s="454"/>
      <c r="AD12" s="454"/>
      <c r="AE12" s="455"/>
      <c r="AF12" s="450" t="s">
        <v>140</v>
      </c>
      <c r="AG12" s="450"/>
      <c r="AH12" s="450"/>
      <c r="AI12" s="450"/>
      <c r="AJ12" s="459"/>
    </row>
    <row r="13" spans="1:36" ht="14.25" thickBot="1">
      <c r="A13" s="451"/>
      <c r="B13" s="452"/>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6"/>
      <c r="AA13" s="457"/>
      <c r="AB13" s="457"/>
      <c r="AC13" s="457"/>
      <c r="AD13" s="457"/>
      <c r="AE13" s="458"/>
      <c r="AF13" s="452"/>
      <c r="AG13" s="452"/>
      <c r="AH13" s="452"/>
      <c r="AI13" s="452"/>
      <c r="AJ13" s="460"/>
    </row>
    <row r="14" spans="1:36" ht="37.5" customHeight="1">
      <c r="A14" s="461"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4" s="462"/>
      <c r="C14" s="462"/>
      <c r="D14" s="462"/>
      <c r="E14" s="462"/>
      <c r="F14" s="462"/>
      <c r="G14" s="463"/>
      <c r="H14"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4" s="420"/>
      <c r="J14" s="420"/>
      <c r="K14" s="420"/>
      <c r="L14" s="420"/>
      <c r="M14" s="421"/>
      <c r="N14" s="4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4" s="462"/>
      <c r="P14" s="462"/>
      <c r="Q14" s="462"/>
      <c r="R14" s="462"/>
      <c r="S14" s="463"/>
      <c r="T14" s="4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4" s="462"/>
      <c r="V14" s="462"/>
      <c r="W14" s="462"/>
      <c r="X14" s="462"/>
      <c r="Y14" s="463"/>
      <c r="Z14" s="4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4" s="466"/>
      <c r="AB14" s="466"/>
      <c r="AC14" s="466"/>
      <c r="AD14" s="466"/>
      <c r="AE14" s="467"/>
      <c r="AF14" s="444"/>
      <c r="AG14" s="445"/>
      <c r="AH14" s="445"/>
      <c r="AI14" s="445"/>
      <c r="AJ14" s="446"/>
    </row>
    <row r="15" spans="1:36" ht="37.5" customHeight="1">
      <c r="A15"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5" s="417"/>
      <c r="C15" s="417"/>
      <c r="D15" s="417"/>
      <c r="E15" s="417"/>
      <c r="F15" s="417"/>
      <c r="G15" s="418"/>
      <c r="H15"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5" s="420"/>
      <c r="J15" s="420"/>
      <c r="K15" s="420"/>
      <c r="L15" s="420"/>
      <c r="M15" s="421"/>
      <c r="N15"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5" s="417"/>
      <c r="P15" s="417"/>
      <c r="Q15" s="417"/>
      <c r="R15" s="417"/>
      <c r="S15" s="418"/>
      <c r="T15"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5" s="417"/>
      <c r="V15" s="417"/>
      <c r="W15" s="417"/>
      <c r="X15" s="417"/>
      <c r="Y15" s="418"/>
      <c r="Z15"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5" s="414"/>
      <c r="AB15" s="414"/>
      <c r="AC15" s="414"/>
      <c r="AD15" s="414"/>
      <c r="AE15" s="415"/>
      <c r="AF15" s="410"/>
      <c r="AG15" s="411"/>
      <c r="AH15" s="411"/>
      <c r="AI15" s="411"/>
      <c r="AJ15" s="412"/>
    </row>
    <row r="16" spans="1:36" ht="37.5" customHeight="1">
      <c r="A16"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6" s="417"/>
      <c r="C16" s="417"/>
      <c r="D16" s="417"/>
      <c r="E16" s="417"/>
      <c r="F16" s="417"/>
      <c r="G16" s="418"/>
      <c r="H16"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6" s="420"/>
      <c r="J16" s="420"/>
      <c r="K16" s="420"/>
      <c r="L16" s="420"/>
      <c r="M16" s="421"/>
      <c r="N16"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6" s="417"/>
      <c r="P16" s="417"/>
      <c r="Q16" s="417"/>
      <c r="R16" s="417"/>
      <c r="S16" s="418"/>
      <c r="T16"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6" s="417"/>
      <c r="V16" s="417"/>
      <c r="W16" s="417"/>
      <c r="X16" s="417"/>
      <c r="Y16" s="418"/>
      <c r="Z16"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6" s="414"/>
      <c r="AB16" s="414"/>
      <c r="AC16" s="414"/>
      <c r="AD16" s="414"/>
      <c r="AE16" s="415"/>
      <c r="AF16" s="410"/>
      <c r="AG16" s="411"/>
      <c r="AH16" s="411"/>
      <c r="AI16" s="411"/>
      <c r="AJ16" s="412"/>
    </row>
    <row r="17" spans="1:36" ht="37.5" customHeight="1">
      <c r="A17"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7" s="417"/>
      <c r="C17" s="417"/>
      <c r="D17" s="417"/>
      <c r="E17" s="417"/>
      <c r="F17" s="417"/>
      <c r="G17" s="418"/>
      <c r="H17"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7" s="420"/>
      <c r="J17" s="420"/>
      <c r="K17" s="420"/>
      <c r="L17" s="420"/>
      <c r="M17" s="421"/>
      <c r="N17"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7" s="417"/>
      <c r="P17" s="417"/>
      <c r="Q17" s="417"/>
      <c r="R17" s="417"/>
      <c r="S17" s="418"/>
      <c r="T17"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7" s="417"/>
      <c r="V17" s="417"/>
      <c r="W17" s="417"/>
      <c r="X17" s="417"/>
      <c r="Y17" s="418"/>
      <c r="Z17"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7" s="414"/>
      <c r="AB17" s="414"/>
      <c r="AC17" s="414"/>
      <c r="AD17" s="414"/>
      <c r="AE17" s="415"/>
      <c r="AF17" s="410"/>
      <c r="AG17" s="411"/>
      <c r="AH17" s="411"/>
      <c r="AI17" s="411"/>
      <c r="AJ17" s="412"/>
    </row>
    <row r="18" spans="1:36" ht="37.5" customHeight="1">
      <c r="A18"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8" s="417"/>
      <c r="C18" s="417"/>
      <c r="D18" s="417"/>
      <c r="E18" s="417"/>
      <c r="F18" s="417"/>
      <c r="G18" s="418"/>
      <c r="H18"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8" s="420"/>
      <c r="J18" s="420"/>
      <c r="K18" s="420"/>
      <c r="L18" s="420"/>
      <c r="M18" s="421"/>
      <c r="N18"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8" s="417"/>
      <c r="P18" s="417"/>
      <c r="Q18" s="417"/>
      <c r="R18" s="417"/>
      <c r="S18" s="418"/>
      <c r="T18"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8" s="417"/>
      <c r="V18" s="417"/>
      <c r="W18" s="417"/>
      <c r="X18" s="417"/>
      <c r="Y18" s="418"/>
      <c r="Z18"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8" s="414"/>
      <c r="AB18" s="414"/>
      <c r="AC18" s="414"/>
      <c r="AD18" s="414"/>
      <c r="AE18" s="415"/>
      <c r="AF18" s="410"/>
      <c r="AG18" s="411"/>
      <c r="AH18" s="411"/>
      <c r="AI18" s="411"/>
      <c r="AJ18" s="412"/>
    </row>
    <row r="19" spans="1:36" ht="37.5" customHeight="1">
      <c r="A19"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9" s="417"/>
      <c r="C19" s="417"/>
      <c r="D19" s="417"/>
      <c r="E19" s="417"/>
      <c r="F19" s="417"/>
      <c r="G19" s="418"/>
      <c r="H19"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9" s="420"/>
      <c r="J19" s="420"/>
      <c r="K19" s="420"/>
      <c r="L19" s="420"/>
      <c r="M19" s="421"/>
      <c r="N19"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9" s="417"/>
      <c r="P19" s="417"/>
      <c r="Q19" s="417"/>
      <c r="R19" s="417"/>
      <c r="S19" s="418"/>
      <c r="T19"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9" s="417"/>
      <c r="V19" s="417"/>
      <c r="W19" s="417"/>
      <c r="X19" s="417"/>
      <c r="Y19" s="418"/>
      <c r="Z19"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9" s="414"/>
      <c r="AB19" s="414"/>
      <c r="AC19" s="414"/>
      <c r="AD19" s="414"/>
      <c r="AE19" s="415"/>
      <c r="AF19" s="410"/>
      <c r="AG19" s="411"/>
      <c r="AH19" s="411"/>
      <c r="AI19" s="411"/>
      <c r="AJ19" s="412"/>
    </row>
    <row r="20" spans="1:36" ht="37.5" customHeight="1">
      <c r="A20"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0" s="417"/>
      <c r="C20" s="417"/>
      <c r="D20" s="417"/>
      <c r="E20" s="417"/>
      <c r="F20" s="417"/>
      <c r="G20" s="418"/>
      <c r="H20"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0" s="420"/>
      <c r="J20" s="420"/>
      <c r="K20" s="420"/>
      <c r="L20" s="420"/>
      <c r="M20" s="421"/>
      <c r="N20"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0" s="417"/>
      <c r="P20" s="417"/>
      <c r="Q20" s="417"/>
      <c r="R20" s="417"/>
      <c r="S20" s="418"/>
      <c r="T20"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0" s="417"/>
      <c r="V20" s="417"/>
      <c r="W20" s="417"/>
      <c r="X20" s="417"/>
      <c r="Y20" s="418"/>
      <c r="Z20"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0" s="414"/>
      <c r="AB20" s="414"/>
      <c r="AC20" s="414"/>
      <c r="AD20" s="414"/>
      <c r="AE20" s="415"/>
      <c r="AF20" s="410"/>
      <c r="AG20" s="411"/>
      <c r="AH20" s="411"/>
      <c r="AI20" s="411"/>
      <c r="AJ20" s="412"/>
    </row>
    <row r="21" spans="1:36" ht="37.5" customHeight="1">
      <c r="A21"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1" s="417"/>
      <c r="C21" s="417"/>
      <c r="D21" s="417"/>
      <c r="E21" s="417"/>
      <c r="F21" s="417"/>
      <c r="G21" s="418"/>
      <c r="H21"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1" s="420"/>
      <c r="J21" s="420"/>
      <c r="K21" s="420"/>
      <c r="L21" s="420"/>
      <c r="M21" s="421"/>
      <c r="N21"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1" s="417"/>
      <c r="P21" s="417"/>
      <c r="Q21" s="417"/>
      <c r="R21" s="417"/>
      <c r="S21" s="418"/>
      <c r="T21"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1" s="417"/>
      <c r="V21" s="417"/>
      <c r="W21" s="417"/>
      <c r="X21" s="417"/>
      <c r="Y21" s="418"/>
      <c r="Z21"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1" s="414"/>
      <c r="AB21" s="414"/>
      <c r="AC21" s="414"/>
      <c r="AD21" s="414"/>
      <c r="AE21" s="415"/>
      <c r="AF21" s="410"/>
      <c r="AG21" s="411"/>
      <c r="AH21" s="411"/>
      <c r="AI21" s="411"/>
      <c r="AJ21" s="412"/>
    </row>
    <row r="22" spans="1:36" ht="37.5" customHeight="1">
      <c r="A22"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2" s="417"/>
      <c r="C22" s="417"/>
      <c r="D22" s="417"/>
      <c r="E22" s="417"/>
      <c r="F22" s="417"/>
      <c r="G22" s="418"/>
      <c r="H22"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2" s="420"/>
      <c r="J22" s="420"/>
      <c r="K22" s="420"/>
      <c r="L22" s="420"/>
      <c r="M22" s="421"/>
      <c r="N22"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2" s="417"/>
      <c r="P22" s="417"/>
      <c r="Q22" s="417"/>
      <c r="R22" s="417"/>
      <c r="S22" s="418"/>
      <c r="T22"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2" s="417"/>
      <c r="V22" s="417"/>
      <c r="W22" s="417"/>
      <c r="X22" s="417"/>
      <c r="Y22" s="418"/>
      <c r="Z22"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2" s="414"/>
      <c r="AB22" s="414"/>
      <c r="AC22" s="414"/>
      <c r="AD22" s="414"/>
      <c r="AE22" s="415"/>
      <c r="AF22" s="410"/>
      <c r="AG22" s="411"/>
      <c r="AH22" s="411"/>
      <c r="AI22" s="411"/>
      <c r="AJ22" s="412"/>
    </row>
    <row r="23" spans="1:36" ht="37.5" customHeight="1">
      <c r="A23"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3" s="417"/>
      <c r="C23" s="417"/>
      <c r="D23" s="417"/>
      <c r="E23" s="417"/>
      <c r="F23" s="417"/>
      <c r="G23" s="418"/>
      <c r="H23"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3" s="420"/>
      <c r="J23" s="420"/>
      <c r="K23" s="420"/>
      <c r="L23" s="420"/>
      <c r="M23" s="421"/>
      <c r="N23"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3" s="417"/>
      <c r="P23" s="417"/>
      <c r="Q23" s="417"/>
      <c r="R23" s="417"/>
      <c r="S23" s="418"/>
      <c r="T23"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3" s="417"/>
      <c r="V23" s="417"/>
      <c r="W23" s="417"/>
      <c r="X23" s="417"/>
      <c r="Y23" s="418"/>
      <c r="Z23"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3" s="414"/>
      <c r="AB23" s="414"/>
      <c r="AC23" s="414"/>
      <c r="AD23" s="414"/>
      <c r="AE23" s="415"/>
      <c r="AF23" s="410"/>
      <c r="AG23" s="411"/>
      <c r="AH23" s="411"/>
      <c r="AI23" s="411"/>
      <c r="AJ23" s="412"/>
    </row>
    <row r="24" spans="1:36" ht="37.5" customHeight="1">
      <c r="A24"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4" s="417"/>
      <c r="C24" s="417"/>
      <c r="D24" s="417"/>
      <c r="E24" s="417"/>
      <c r="F24" s="417"/>
      <c r="G24" s="418"/>
      <c r="H24"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4" s="420"/>
      <c r="J24" s="420"/>
      <c r="K24" s="420"/>
      <c r="L24" s="420"/>
      <c r="M24" s="421"/>
      <c r="N24"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4" s="417"/>
      <c r="P24" s="417"/>
      <c r="Q24" s="417"/>
      <c r="R24" s="417"/>
      <c r="S24" s="418"/>
      <c r="T24"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4" s="417"/>
      <c r="V24" s="417"/>
      <c r="W24" s="417"/>
      <c r="X24" s="417"/>
      <c r="Y24" s="418"/>
      <c r="Z24"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4" s="414"/>
      <c r="AB24" s="414"/>
      <c r="AC24" s="414"/>
      <c r="AD24" s="414"/>
      <c r="AE24" s="415"/>
      <c r="AF24" s="410"/>
      <c r="AG24" s="411"/>
      <c r="AH24" s="411"/>
      <c r="AI24" s="411"/>
      <c r="AJ24" s="412"/>
    </row>
    <row r="25" spans="1:36" ht="37.5" customHeight="1">
      <c r="A25"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5" s="417"/>
      <c r="C25" s="417"/>
      <c r="D25" s="417"/>
      <c r="E25" s="417"/>
      <c r="F25" s="417"/>
      <c r="G25" s="418"/>
      <c r="H25"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5" s="420"/>
      <c r="J25" s="420"/>
      <c r="K25" s="420"/>
      <c r="L25" s="420"/>
      <c r="M25" s="421"/>
      <c r="N25"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5" s="417"/>
      <c r="P25" s="417"/>
      <c r="Q25" s="417"/>
      <c r="R25" s="417"/>
      <c r="S25" s="418"/>
      <c r="T25"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5" s="417"/>
      <c r="V25" s="417"/>
      <c r="W25" s="417"/>
      <c r="X25" s="417"/>
      <c r="Y25" s="418"/>
      <c r="Z25"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5" s="414"/>
      <c r="AB25" s="414"/>
      <c r="AC25" s="414"/>
      <c r="AD25" s="414"/>
      <c r="AE25" s="415"/>
      <c r="AF25" s="410"/>
      <c r="AG25" s="411"/>
      <c r="AH25" s="411"/>
      <c r="AI25" s="411"/>
      <c r="AJ25" s="412"/>
    </row>
    <row r="26" spans="1:36" ht="37.5" customHeight="1">
      <c r="A26"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6" s="417"/>
      <c r="C26" s="417"/>
      <c r="D26" s="417"/>
      <c r="E26" s="417"/>
      <c r="F26" s="417"/>
      <c r="G26" s="418"/>
      <c r="H26"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6" s="420"/>
      <c r="J26" s="420"/>
      <c r="K26" s="420"/>
      <c r="L26" s="420"/>
      <c r="M26" s="421"/>
      <c r="N26"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6" s="417"/>
      <c r="P26" s="417"/>
      <c r="Q26" s="417"/>
      <c r="R26" s="417"/>
      <c r="S26" s="418"/>
      <c r="T26"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6" s="417"/>
      <c r="V26" s="417"/>
      <c r="W26" s="417"/>
      <c r="X26" s="417"/>
      <c r="Y26" s="418"/>
      <c r="Z26"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6" s="414"/>
      <c r="AB26" s="414"/>
      <c r="AC26" s="414"/>
      <c r="AD26" s="414"/>
      <c r="AE26" s="415"/>
      <c r="AF26" s="410"/>
      <c r="AG26" s="411"/>
      <c r="AH26" s="411"/>
      <c r="AI26" s="411"/>
      <c r="AJ26" s="412"/>
    </row>
    <row r="27" spans="1:36" ht="37.5" customHeight="1">
      <c r="A27"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7" s="417"/>
      <c r="C27" s="417"/>
      <c r="D27" s="417"/>
      <c r="E27" s="417"/>
      <c r="F27" s="417"/>
      <c r="G27" s="418"/>
      <c r="H27"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7" s="420"/>
      <c r="J27" s="420"/>
      <c r="K27" s="420"/>
      <c r="L27" s="420"/>
      <c r="M27" s="421"/>
      <c r="N27"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7" s="417"/>
      <c r="P27" s="417"/>
      <c r="Q27" s="417"/>
      <c r="R27" s="417"/>
      <c r="S27" s="418"/>
      <c r="T27"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7" s="417"/>
      <c r="V27" s="417"/>
      <c r="W27" s="417"/>
      <c r="X27" s="417"/>
      <c r="Y27" s="418"/>
      <c r="Z27"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7" s="414"/>
      <c r="AB27" s="414"/>
      <c r="AC27" s="414"/>
      <c r="AD27" s="414"/>
      <c r="AE27" s="415"/>
      <c r="AF27" s="410"/>
      <c r="AG27" s="411"/>
      <c r="AH27" s="411"/>
      <c r="AI27" s="411"/>
      <c r="AJ27" s="412"/>
    </row>
    <row r="28" spans="1:36" ht="37.5" customHeight="1">
      <c r="A28"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8" s="417"/>
      <c r="C28" s="417"/>
      <c r="D28" s="417"/>
      <c r="E28" s="417"/>
      <c r="F28" s="417"/>
      <c r="G28" s="418"/>
      <c r="H28"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8" s="420"/>
      <c r="J28" s="420"/>
      <c r="K28" s="420"/>
      <c r="L28" s="420"/>
      <c r="M28" s="421"/>
      <c r="N28"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8" s="417"/>
      <c r="P28" s="417"/>
      <c r="Q28" s="417"/>
      <c r="R28" s="417"/>
      <c r="S28" s="418"/>
      <c r="T28"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8" s="417"/>
      <c r="V28" s="417"/>
      <c r="W28" s="417"/>
      <c r="X28" s="417"/>
      <c r="Y28" s="418"/>
      <c r="Z28"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8" s="414"/>
      <c r="AB28" s="414"/>
      <c r="AC28" s="414"/>
      <c r="AD28" s="414"/>
      <c r="AE28" s="415"/>
      <c r="AF28" s="410"/>
      <c r="AG28" s="411"/>
      <c r="AH28" s="411"/>
      <c r="AI28" s="411"/>
      <c r="AJ28" s="412"/>
    </row>
    <row r="29" spans="1:36" ht="37.5" customHeight="1">
      <c r="A29"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9" s="417"/>
      <c r="C29" s="417"/>
      <c r="D29" s="417"/>
      <c r="E29" s="417"/>
      <c r="F29" s="417"/>
      <c r="G29" s="418"/>
      <c r="H29"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9" s="420"/>
      <c r="J29" s="420"/>
      <c r="K29" s="420"/>
      <c r="L29" s="420"/>
      <c r="M29" s="421"/>
      <c r="N29"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9" s="417"/>
      <c r="P29" s="417"/>
      <c r="Q29" s="417"/>
      <c r="R29" s="417"/>
      <c r="S29" s="418"/>
      <c r="T29"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9" s="417"/>
      <c r="V29" s="417"/>
      <c r="W29" s="417"/>
      <c r="X29" s="417"/>
      <c r="Y29" s="418"/>
      <c r="Z29"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9" s="414"/>
      <c r="AB29" s="414"/>
      <c r="AC29" s="414"/>
      <c r="AD29" s="414"/>
      <c r="AE29" s="415"/>
      <c r="AF29" s="410"/>
      <c r="AG29" s="411"/>
      <c r="AH29" s="411"/>
      <c r="AI29" s="411"/>
      <c r="AJ29" s="412"/>
    </row>
    <row r="30" spans="1:36" ht="37.5" customHeight="1">
      <c r="A30"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0" s="417"/>
      <c r="C30" s="417"/>
      <c r="D30" s="417"/>
      <c r="E30" s="417"/>
      <c r="F30" s="417"/>
      <c r="G30" s="418"/>
      <c r="H30"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0" s="420"/>
      <c r="J30" s="420"/>
      <c r="K30" s="420"/>
      <c r="L30" s="420"/>
      <c r="M30" s="421"/>
      <c r="N30"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0" s="417"/>
      <c r="P30" s="417"/>
      <c r="Q30" s="417"/>
      <c r="R30" s="417"/>
      <c r="S30" s="418"/>
      <c r="T30"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0" s="417"/>
      <c r="V30" s="417"/>
      <c r="W30" s="417"/>
      <c r="X30" s="417"/>
      <c r="Y30" s="418"/>
      <c r="Z30"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0" s="414"/>
      <c r="AB30" s="414"/>
      <c r="AC30" s="414"/>
      <c r="AD30" s="414"/>
      <c r="AE30" s="415"/>
      <c r="AF30" s="410"/>
      <c r="AG30" s="411"/>
      <c r="AH30" s="411"/>
      <c r="AI30" s="411"/>
      <c r="AJ30" s="412"/>
    </row>
    <row r="31" spans="1:36" ht="37.5" customHeight="1">
      <c r="A31"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1" s="417"/>
      <c r="C31" s="417"/>
      <c r="D31" s="417"/>
      <c r="E31" s="417"/>
      <c r="F31" s="417"/>
      <c r="G31" s="418"/>
      <c r="H31"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1" s="420"/>
      <c r="J31" s="420"/>
      <c r="K31" s="420"/>
      <c r="L31" s="420"/>
      <c r="M31" s="421"/>
      <c r="N31"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1" s="417"/>
      <c r="P31" s="417"/>
      <c r="Q31" s="417"/>
      <c r="R31" s="417"/>
      <c r="S31" s="418"/>
      <c r="T31"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1" s="417"/>
      <c r="V31" s="417"/>
      <c r="W31" s="417"/>
      <c r="X31" s="417"/>
      <c r="Y31" s="418"/>
      <c r="Z31"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1" s="414"/>
      <c r="AB31" s="414"/>
      <c r="AC31" s="414"/>
      <c r="AD31" s="414"/>
      <c r="AE31" s="415"/>
      <c r="AF31" s="410"/>
      <c r="AG31" s="411"/>
      <c r="AH31" s="411"/>
      <c r="AI31" s="411"/>
      <c r="AJ31" s="412"/>
    </row>
    <row r="32" spans="1:36" ht="37.5" customHeight="1">
      <c r="A32"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2" s="417"/>
      <c r="C32" s="417"/>
      <c r="D32" s="417"/>
      <c r="E32" s="417"/>
      <c r="F32" s="417"/>
      <c r="G32" s="418"/>
      <c r="H32"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2" s="420"/>
      <c r="J32" s="420"/>
      <c r="K32" s="420"/>
      <c r="L32" s="420"/>
      <c r="M32" s="421"/>
      <c r="N32"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2" s="417"/>
      <c r="P32" s="417"/>
      <c r="Q32" s="417"/>
      <c r="R32" s="417"/>
      <c r="S32" s="418"/>
      <c r="T32"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2" s="417"/>
      <c r="V32" s="417"/>
      <c r="W32" s="417"/>
      <c r="X32" s="417"/>
      <c r="Y32" s="418"/>
      <c r="Z32"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2" s="414"/>
      <c r="AB32" s="414"/>
      <c r="AC32" s="414"/>
      <c r="AD32" s="414"/>
      <c r="AE32" s="415"/>
      <c r="AF32" s="410"/>
      <c r="AG32" s="411"/>
      <c r="AH32" s="411"/>
      <c r="AI32" s="411"/>
      <c r="AJ32" s="412"/>
    </row>
    <row r="33" spans="1:36" ht="37.5" customHeight="1">
      <c r="A33"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3" s="417"/>
      <c r="C33" s="417"/>
      <c r="D33" s="417"/>
      <c r="E33" s="417"/>
      <c r="F33" s="417"/>
      <c r="G33" s="418"/>
      <c r="H33"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3" s="420"/>
      <c r="J33" s="420"/>
      <c r="K33" s="420"/>
      <c r="L33" s="420"/>
      <c r="M33" s="421"/>
      <c r="N33"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3" s="417"/>
      <c r="P33" s="417"/>
      <c r="Q33" s="417"/>
      <c r="R33" s="417"/>
      <c r="S33" s="418"/>
      <c r="T33"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3" s="417"/>
      <c r="V33" s="417"/>
      <c r="W33" s="417"/>
      <c r="X33" s="417"/>
      <c r="Y33" s="418"/>
      <c r="Z33"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3" s="414"/>
      <c r="AB33" s="414"/>
      <c r="AC33" s="414"/>
      <c r="AD33" s="414"/>
      <c r="AE33" s="415"/>
      <c r="AF33" s="410"/>
      <c r="AG33" s="411"/>
      <c r="AH33" s="411"/>
      <c r="AI33" s="411"/>
      <c r="AJ33" s="412"/>
    </row>
    <row r="34" spans="1:36" ht="37.5" customHeight="1">
      <c r="A34"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4" s="417"/>
      <c r="C34" s="417"/>
      <c r="D34" s="417"/>
      <c r="E34" s="417"/>
      <c r="F34" s="417"/>
      <c r="G34" s="418"/>
      <c r="H34"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4" s="420"/>
      <c r="J34" s="420"/>
      <c r="K34" s="420"/>
      <c r="L34" s="420"/>
      <c r="M34" s="421"/>
      <c r="N34"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4" s="417"/>
      <c r="P34" s="417"/>
      <c r="Q34" s="417"/>
      <c r="R34" s="417"/>
      <c r="S34" s="418"/>
      <c r="T34"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4" s="417"/>
      <c r="V34" s="417"/>
      <c r="W34" s="417"/>
      <c r="X34" s="417"/>
      <c r="Y34" s="418"/>
      <c r="Z34"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4" s="414"/>
      <c r="AB34" s="414"/>
      <c r="AC34" s="414"/>
      <c r="AD34" s="414"/>
      <c r="AE34" s="415"/>
      <c r="AF34" s="410"/>
      <c r="AG34" s="411"/>
      <c r="AH34" s="411"/>
      <c r="AI34" s="411"/>
      <c r="AJ34" s="412"/>
    </row>
    <row r="35" spans="1:36" ht="37.5" customHeight="1">
      <c r="A35"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5" s="417"/>
      <c r="C35" s="417"/>
      <c r="D35" s="417"/>
      <c r="E35" s="417"/>
      <c r="F35" s="417"/>
      <c r="G35" s="418"/>
      <c r="H35"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5" s="420"/>
      <c r="J35" s="420"/>
      <c r="K35" s="420"/>
      <c r="L35" s="420"/>
      <c r="M35" s="421"/>
      <c r="N35"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5" s="417"/>
      <c r="P35" s="417"/>
      <c r="Q35" s="417"/>
      <c r="R35" s="417"/>
      <c r="S35" s="418"/>
      <c r="T35"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5" s="417"/>
      <c r="V35" s="417"/>
      <c r="W35" s="417"/>
      <c r="X35" s="417"/>
      <c r="Y35" s="418"/>
      <c r="Z35"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5" s="414"/>
      <c r="AB35" s="414"/>
      <c r="AC35" s="414"/>
      <c r="AD35" s="414"/>
      <c r="AE35" s="415"/>
      <c r="AF35" s="410"/>
      <c r="AG35" s="411"/>
      <c r="AH35" s="411"/>
      <c r="AI35" s="411"/>
      <c r="AJ35" s="412"/>
    </row>
    <row r="36" spans="1:36" ht="37.5" customHeight="1">
      <c r="A36"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6" s="417"/>
      <c r="C36" s="417"/>
      <c r="D36" s="417"/>
      <c r="E36" s="417"/>
      <c r="F36" s="417"/>
      <c r="G36" s="418"/>
      <c r="H36"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6" s="420"/>
      <c r="J36" s="420"/>
      <c r="K36" s="420"/>
      <c r="L36" s="420"/>
      <c r="M36" s="421"/>
      <c r="N36"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6" s="417"/>
      <c r="P36" s="417"/>
      <c r="Q36" s="417"/>
      <c r="R36" s="417"/>
      <c r="S36" s="418"/>
      <c r="T36"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6" s="417"/>
      <c r="V36" s="417"/>
      <c r="W36" s="417"/>
      <c r="X36" s="417"/>
      <c r="Y36" s="418"/>
      <c r="Z36"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6" s="414"/>
      <c r="AB36" s="414"/>
      <c r="AC36" s="414"/>
      <c r="AD36" s="414"/>
      <c r="AE36" s="415"/>
      <c r="AF36" s="410"/>
      <c r="AG36" s="411"/>
      <c r="AH36" s="411"/>
      <c r="AI36" s="411"/>
      <c r="AJ36" s="412"/>
    </row>
    <row r="37" spans="1:36" ht="37.5" customHeight="1">
      <c r="A37"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7" s="417"/>
      <c r="C37" s="417"/>
      <c r="D37" s="417"/>
      <c r="E37" s="417"/>
      <c r="F37" s="417"/>
      <c r="G37" s="418"/>
      <c r="H37"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7" s="420"/>
      <c r="J37" s="420"/>
      <c r="K37" s="420"/>
      <c r="L37" s="420"/>
      <c r="M37" s="421"/>
      <c r="N37"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7" s="417"/>
      <c r="P37" s="417"/>
      <c r="Q37" s="417"/>
      <c r="R37" s="417"/>
      <c r="S37" s="418"/>
      <c r="T37"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7" s="417"/>
      <c r="V37" s="417"/>
      <c r="W37" s="417"/>
      <c r="X37" s="417"/>
      <c r="Y37" s="418"/>
      <c r="Z37"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7" s="414"/>
      <c r="AB37" s="414"/>
      <c r="AC37" s="414"/>
      <c r="AD37" s="414"/>
      <c r="AE37" s="415"/>
      <c r="AF37" s="410"/>
      <c r="AG37" s="411"/>
      <c r="AH37" s="411"/>
      <c r="AI37" s="411"/>
      <c r="AJ37" s="412"/>
    </row>
    <row r="38" spans="1:36" ht="37.5" customHeight="1">
      <c r="A38" s="416"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8" s="417"/>
      <c r="C38" s="417"/>
      <c r="D38" s="417"/>
      <c r="E38" s="417"/>
      <c r="F38" s="417"/>
      <c r="G38" s="418"/>
      <c r="H38" s="419"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8" s="420"/>
      <c r="J38" s="420"/>
      <c r="K38" s="420"/>
      <c r="L38" s="420"/>
      <c r="M38" s="421"/>
      <c r="N38" s="422"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8" s="417"/>
      <c r="P38" s="417"/>
      <c r="Q38" s="417"/>
      <c r="R38" s="417"/>
      <c r="S38" s="418"/>
      <c r="T38" s="422"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8" s="417"/>
      <c r="V38" s="417"/>
      <c r="W38" s="417"/>
      <c r="X38" s="417"/>
      <c r="Y38" s="418"/>
      <c r="Z38" s="413"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8" s="414"/>
      <c r="AB38" s="414"/>
      <c r="AC38" s="414"/>
      <c r="AD38" s="414"/>
      <c r="AE38" s="415"/>
      <c r="AF38" s="410"/>
      <c r="AG38" s="411"/>
      <c r="AH38" s="411"/>
      <c r="AI38" s="411"/>
      <c r="AJ38" s="412"/>
    </row>
    <row r="39" spans="1:36" ht="37.5" customHeight="1" thickBot="1">
      <c r="A39" s="425"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9" s="426"/>
      <c r="C39" s="426"/>
      <c r="D39" s="426"/>
      <c r="E39" s="426"/>
      <c r="F39" s="426"/>
      <c r="G39" s="427"/>
      <c r="H39" s="428"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9" s="429"/>
      <c r="J39" s="429"/>
      <c r="K39" s="429"/>
      <c r="L39" s="429"/>
      <c r="M39" s="430"/>
      <c r="N39" s="431"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9" s="426"/>
      <c r="P39" s="426"/>
      <c r="Q39" s="426"/>
      <c r="R39" s="426"/>
      <c r="S39" s="427"/>
      <c r="T39" s="431"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9" s="426"/>
      <c r="V39" s="426"/>
      <c r="W39" s="426"/>
      <c r="X39" s="426"/>
      <c r="Y39" s="427"/>
      <c r="Z39" s="432"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9" s="433"/>
      <c r="AB39" s="433"/>
      <c r="AC39" s="433"/>
      <c r="AD39" s="433"/>
      <c r="AE39" s="434"/>
      <c r="AF39" s="435"/>
      <c r="AG39" s="436"/>
      <c r="AH39" s="436"/>
      <c r="AI39" s="436"/>
      <c r="AJ39" s="437"/>
    </row>
    <row r="40" spans="1:36" ht="19.5" customHeight="1">
      <c r="A40" s="130" t="s">
        <v>141</v>
      </c>
      <c r="B40" s="130"/>
      <c r="C40" s="130" t="s">
        <v>142</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row>
    <row r="41" spans="1:36" ht="19.5" customHeight="1">
      <c r="A41" s="131" t="s">
        <v>143</v>
      </c>
      <c r="B41" s="131"/>
      <c r="C41" s="423" t="s">
        <v>315</v>
      </c>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row>
    <row r="42" spans="1:36" ht="19.5" customHeight="1">
      <c r="A42" s="131"/>
      <c r="B42" s="131"/>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row>
    <row r="43" spans="1:36" ht="19.5" customHeight="1">
      <c r="A43" s="130" t="s">
        <v>198</v>
      </c>
      <c r="B43" s="130"/>
      <c r="C43" s="424" t="s">
        <v>316</v>
      </c>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row>
    <row r="44" spans="1:36" ht="19.5" customHeight="1">
      <c r="A44" s="130"/>
      <c r="B44" s="130"/>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row>
    <row r="45" spans="1:36" ht="19.5" customHeight="1">
      <c r="A45" s="130" t="s">
        <v>199</v>
      </c>
      <c r="B45" s="130"/>
      <c r="C45" s="130" t="s">
        <v>200</v>
      </c>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row>
  </sheetData>
  <sheetProtection algorithmName="SHA-512" hashValue="HHXe4IdTPEJbE8TOGFv+B2DW+YXQ9JR9B1+iQu7vUJPey4qshULnUp2Txpa8SL2uuc/2uX78Tq6+PVq3Tgo9Hg==" saltValue="2eVVFOSR9r/iJOxONYTcjw==" spinCount="100000" sheet="1" objects="1" scenarios="1"/>
  <mergeCells count="182">
    <mergeCell ref="AF17:AJ17"/>
    <mergeCell ref="A18:G18"/>
    <mergeCell ref="H18:M18"/>
    <mergeCell ref="N18:S18"/>
    <mergeCell ref="T18:Y18"/>
    <mergeCell ref="Z18:AE18"/>
    <mergeCell ref="AF18:AJ18"/>
    <mergeCell ref="A17:G17"/>
    <mergeCell ref="H17:M17"/>
    <mergeCell ref="N17:S17"/>
    <mergeCell ref="T17:Y17"/>
    <mergeCell ref="Z17:AE17"/>
    <mergeCell ref="AF15:AJ15"/>
    <mergeCell ref="A16:G16"/>
    <mergeCell ref="H16:M16"/>
    <mergeCell ref="N16:S16"/>
    <mergeCell ref="T16:Y16"/>
    <mergeCell ref="Z16:AE16"/>
    <mergeCell ref="AF16:AJ16"/>
    <mergeCell ref="A15:G15"/>
    <mergeCell ref="H15:M15"/>
    <mergeCell ref="N15:S15"/>
    <mergeCell ref="T15:Y15"/>
    <mergeCell ref="Z15:AE15"/>
    <mergeCell ref="AF27:AJ27"/>
    <mergeCell ref="A28:G28"/>
    <mergeCell ref="H28:M28"/>
    <mergeCell ref="N28:S28"/>
    <mergeCell ref="T28:Y28"/>
    <mergeCell ref="Z28:AE28"/>
    <mergeCell ref="AF28:AJ28"/>
    <mergeCell ref="A27:G27"/>
    <mergeCell ref="H27:M27"/>
    <mergeCell ref="N27:S27"/>
    <mergeCell ref="T27:Y27"/>
    <mergeCell ref="Z27:AE27"/>
    <mergeCell ref="AF25:AJ25"/>
    <mergeCell ref="A26:G26"/>
    <mergeCell ref="H26:M26"/>
    <mergeCell ref="N26:S26"/>
    <mergeCell ref="T26:Y26"/>
    <mergeCell ref="Z26:AE26"/>
    <mergeCell ref="AF26:AJ26"/>
    <mergeCell ref="A25:G25"/>
    <mergeCell ref="H25:M25"/>
    <mergeCell ref="N25:S25"/>
    <mergeCell ref="T25:Y25"/>
    <mergeCell ref="Z25:AE25"/>
    <mergeCell ref="AF23:AJ23"/>
    <mergeCell ref="A24:G24"/>
    <mergeCell ref="H24:M24"/>
    <mergeCell ref="N24:S24"/>
    <mergeCell ref="T24:Y24"/>
    <mergeCell ref="Z24:AE24"/>
    <mergeCell ref="AF24:AJ24"/>
    <mergeCell ref="A23:G23"/>
    <mergeCell ref="H23:M23"/>
    <mergeCell ref="N23:S23"/>
    <mergeCell ref="T23:Y23"/>
    <mergeCell ref="Z23:AE23"/>
    <mergeCell ref="AF21:AJ21"/>
    <mergeCell ref="A22:G22"/>
    <mergeCell ref="H22:M22"/>
    <mergeCell ref="N22:S22"/>
    <mergeCell ref="T22:Y22"/>
    <mergeCell ref="Z22:AE22"/>
    <mergeCell ref="AF22:AJ22"/>
    <mergeCell ref="A21:G21"/>
    <mergeCell ref="H21:M21"/>
    <mergeCell ref="N21:S21"/>
    <mergeCell ref="T21:Y21"/>
    <mergeCell ref="Z21:AE21"/>
    <mergeCell ref="AF19:AJ19"/>
    <mergeCell ref="A20:G20"/>
    <mergeCell ref="H20:M20"/>
    <mergeCell ref="N20:S20"/>
    <mergeCell ref="T20:Y20"/>
    <mergeCell ref="Z20:AE20"/>
    <mergeCell ref="AF20:AJ20"/>
    <mergeCell ref="A19:G19"/>
    <mergeCell ref="H19:M19"/>
    <mergeCell ref="N19:S19"/>
    <mergeCell ref="T19:Y19"/>
    <mergeCell ref="Z19:AE19"/>
    <mergeCell ref="AF1:AG1"/>
    <mergeCell ref="A2:AJ3"/>
    <mergeCell ref="AB4:AJ4"/>
    <mergeCell ref="T6:Y6"/>
    <mergeCell ref="Z6:AC6"/>
    <mergeCell ref="AD6:AH6"/>
    <mergeCell ref="AI6:AJ6"/>
    <mergeCell ref="T7:Y7"/>
    <mergeCell ref="Z7:AJ7"/>
    <mergeCell ref="AG5:AH5"/>
    <mergeCell ref="AI5:AJ5"/>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29:G29"/>
    <mergeCell ref="H29:M29"/>
    <mergeCell ref="N29:S29"/>
    <mergeCell ref="T29:Y29"/>
    <mergeCell ref="A30:G30"/>
    <mergeCell ref="H30:M30"/>
    <mergeCell ref="N30:S30"/>
    <mergeCell ref="T30:Y30"/>
    <mergeCell ref="A31:G31"/>
    <mergeCell ref="H31:M31"/>
    <mergeCell ref="N31:S31"/>
    <mergeCell ref="T31:Y31"/>
    <mergeCell ref="AF29:AJ29"/>
    <mergeCell ref="AF30:AJ30"/>
    <mergeCell ref="AF31:AJ31"/>
    <mergeCell ref="AF32:AJ32"/>
    <mergeCell ref="AF33:AJ33"/>
    <mergeCell ref="Z29:AE29"/>
    <mergeCell ref="Z30:AE30"/>
    <mergeCell ref="Z31:AE31"/>
    <mergeCell ref="Z32:AE32"/>
  </mergeCells>
  <phoneticPr fontId="4"/>
  <dataValidations count="2">
    <dataValidation allowBlank="1" showInputMessage="1" sqref="N12:S13 Z15:Z25 AA33:AE35 AA23:AE25 Z29:Z35 Z14:AE14" xr:uid="{00000000-0002-0000-0400-000000000000}"/>
    <dataValidation type="date" allowBlank="1" showInputMessage="1" showErrorMessage="1" sqref="Z36:AE39 Z26:AE28" xr:uid="{00000000-0002-0000-0400-000001000000}">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340A1-A39D-47F2-AD4D-99F382CC1333}">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334" priority="38">
      <formula>AND($I31&lt;&gt;"",$I33="")</formula>
    </cfRule>
  </conditionalFormatting>
  <conditionalFormatting sqref="I73">
    <cfRule type="expression" dxfId="333" priority="15">
      <formula>AND($I71&lt;&gt;"",$I73="")</formula>
    </cfRule>
  </conditionalFormatting>
  <conditionalFormatting sqref="I78">
    <cfRule type="expression" dxfId="332" priority="33">
      <formula>AND($I76&lt;&gt;"",$I78="")</formula>
    </cfRule>
  </conditionalFormatting>
  <conditionalFormatting sqref="I83">
    <cfRule type="expression" dxfId="331" priority="18">
      <formula>AND($I81&lt;&gt;"",$I83="")</formula>
    </cfRule>
  </conditionalFormatting>
  <conditionalFormatting sqref="I88">
    <cfRule type="expression" dxfId="330" priority="21">
      <formula>AND($I86&lt;&gt;"",$I88="")</formula>
    </cfRule>
  </conditionalFormatting>
  <conditionalFormatting sqref="I93">
    <cfRule type="expression" dxfId="329" priority="24">
      <formula>AND($I91&lt;&gt;"",$I93="")</formula>
    </cfRule>
  </conditionalFormatting>
  <conditionalFormatting sqref="I98">
    <cfRule type="expression" dxfId="328" priority="27">
      <formula>AND($I96&lt;&gt;"",$I98="")</formula>
    </cfRule>
  </conditionalFormatting>
  <conditionalFormatting sqref="I103">
    <cfRule type="expression" dxfId="327" priority="30">
      <formula>AND($I101&lt;&gt;"",$I103="")</formula>
    </cfRule>
  </conditionalFormatting>
  <conditionalFormatting sqref="V33 V38 V43 V48 V53 V58 V63">
    <cfRule type="expression" dxfId="326" priority="43">
      <formula>IF(AND($I36&lt;&gt;"",$AI38&lt;&gt;"",$V33&lt;=$AI38),TRUE,FALSE)</formula>
    </cfRule>
    <cfRule type="expression" dxfId="325" priority="42">
      <formula>AND($I31&lt;&gt;"",$V33="")</formula>
    </cfRule>
  </conditionalFormatting>
  <conditionalFormatting sqref="V68">
    <cfRule type="expression" dxfId="324" priority="45">
      <formula>IF(AND(#REF!&lt;&gt;"",#REF!&lt;&gt;"",$V68&lt;=#REF!),TRUE,FALSE)</formula>
    </cfRule>
    <cfRule type="expression" dxfId="323" priority="44">
      <formula>AND($I66&lt;&gt;"",$V68="")</formula>
    </cfRule>
  </conditionalFormatting>
  <conditionalFormatting sqref="V73 V78 V83">
    <cfRule type="expression" dxfId="322" priority="47">
      <formula>IF(AND(#REF!&lt;&gt;"",#REF!&lt;&gt;"",$V73&lt;=#REF!),TRUE,FALSE)</formula>
    </cfRule>
    <cfRule type="expression" dxfId="321" priority="46">
      <formula>AND($I71&lt;&gt;"",$V73="")</formula>
    </cfRule>
  </conditionalFormatting>
  <conditionalFormatting sqref="V88">
    <cfRule type="expression" dxfId="320" priority="55">
      <formula>IF(AND(#REF!&lt;&gt;"",#REF!&lt;&gt;"",$V88&lt;=#REF!),TRUE,FALSE)</formula>
    </cfRule>
    <cfRule type="expression" dxfId="319" priority="54">
      <formula>AND($I86&lt;&gt;"",$V88="")</formula>
    </cfRule>
  </conditionalFormatting>
  <conditionalFormatting sqref="V93">
    <cfRule type="expression" dxfId="318" priority="52">
      <formula>AND($I91&lt;&gt;"",$V93="")</formula>
    </cfRule>
    <cfRule type="expression" dxfId="317" priority="53">
      <formula>IF(AND(#REF!&lt;&gt;"",#REF!&lt;&gt;"",$V93&lt;=#REF!),TRUE,FALSE)</formula>
    </cfRule>
  </conditionalFormatting>
  <conditionalFormatting sqref="V98">
    <cfRule type="expression" dxfId="316" priority="50">
      <formula>AND($I96&lt;&gt;"",$V98="")</formula>
    </cfRule>
    <cfRule type="expression" dxfId="315" priority="51">
      <formula>IF(AND(#REF!&lt;&gt;"",#REF!&lt;&gt;"",$V98&lt;=#REF!),TRUE,FALSE)</formula>
    </cfRule>
  </conditionalFormatting>
  <conditionalFormatting sqref="V103">
    <cfRule type="expression" dxfId="314" priority="48">
      <formula>AND($I101&lt;&gt;"",$V103="")</formula>
    </cfRule>
    <cfRule type="expression" dxfId="313" priority="49">
      <formula>IF(AND(#REF!&lt;&gt;"",#REF!&lt;&gt;"",$V103&lt;=#REF!),TRUE,FALSE)</formula>
    </cfRule>
  </conditionalFormatting>
  <conditionalFormatting sqref="AI33">
    <cfRule type="expression" dxfId="312" priority="36">
      <formula>AND($I$31&lt;&gt;"",$AI$33="")</formula>
    </cfRule>
  </conditionalFormatting>
  <conditionalFormatting sqref="AI38 AI43 AI48 AI53 AI58 AI63 AI68">
    <cfRule type="expression" dxfId="311" priority="41">
      <formula>IF(AND($I36&lt;&gt;"",AI38&lt;&gt;"",$V33&lt;=$AI38),TRUE,FALSE)</formula>
    </cfRule>
    <cfRule type="expression" dxfId="310" priority="40">
      <formula>AND($I36&lt;&gt;"",$AI38="")</formula>
    </cfRule>
  </conditionalFormatting>
  <conditionalFormatting sqref="AI73">
    <cfRule type="expression" dxfId="309" priority="16">
      <formula>AND($I71&lt;&gt;"",$AI73="")</formula>
    </cfRule>
    <cfRule type="expression" dxfId="308" priority="17">
      <formula>IF(AND($I71&lt;&gt;"",AI73&lt;&gt;"",$V63&lt;=$AI73),TRUE,FALSE)</formula>
    </cfRule>
  </conditionalFormatting>
  <conditionalFormatting sqref="AI78">
    <cfRule type="expression" dxfId="307" priority="35">
      <formula>IF(AND($I76&lt;&gt;"",AI78&lt;&gt;"",$V68&lt;=$AI78),TRUE,FALSE)</formula>
    </cfRule>
    <cfRule type="expression" dxfId="306" priority="34">
      <formula>AND($I76&lt;&gt;"",$AI78="")</formula>
    </cfRule>
  </conditionalFormatting>
  <conditionalFormatting sqref="AI83">
    <cfRule type="expression" dxfId="305" priority="19">
      <formula>AND($I81&lt;&gt;"",$AI83="")</formula>
    </cfRule>
    <cfRule type="expression" dxfId="304" priority="20">
      <formula>IF(AND($I81&lt;&gt;"",AI83&lt;&gt;"",$V78&lt;=$AI83),TRUE,FALSE)</formula>
    </cfRule>
  </conditionalFormatting>
  <conditionalFormatting sqref="AI88">
    <cfRule type="expression" dxfId="303" priority="22">
      <formula>AND($I86&lt;&gt;"",$AI88="")</formula>
    </cfRule>
    <cfRule type="expression" dxfId="302" priority="23">
      <formula>IF(AND($I86&lt;&gt;"",AI88&lt;&gt;"",$V78&lt;=$AI88),TRUE,FALSE)</formula>
    </cfRule>
  </conditionalFormatting>
  <conditionalFormatting sqref="AI93">
    <cfRule type="expression" dxfId="301" priority="26">
      <formula>IF(AND($I91&lt;&gt;"",AI93&lt;&gt;"",$V78&lt;=$AI93),TRUE,FALSE)</formula>
    </cfRule>
    <cfRule type="expression" dxfId="300" priority="25">
      <formula>AND($I91&lt;&gt;"",$AI93="")</formula>
    </cfRule>
  </conditionalFormatting>
  <conditionalFormatting sqref="AI98">
    <cfRule type="expression" dxfId="299" priority="28">
      <formula>AND($I96&lt;&gt;"",$AI98="")</formula>
    </cfRule>
    <cfRule type="expression" dxfId="298" priority="29">
      <formula>IF(AND($I96&lt;&gt;"",AI98&lt;&gt;"",$V78&lt;=$AI98),TRUE,FALSE)</formula>
    </cfRule>
  </conditionalFormatting>
  <conditionalFormatting sqref="AI103">
    <cfRule type="expression" dxfId="297" priority="31">
      <formula>AND($I101&lt;&gt;"",$AI103="")</formula>
    </cfRule>
    <cfRule type="expression" dxfId="296" priority="32">
      <formula>IF(AND($I101&lt;&gt;"",AI103&lt;&gt;"",$V78&lt;=$AI103),TRUE,FALSE)</formula>
    </cfRule>
  </conditionalFormatting>
  <conditionalFormatting sqref="AT31">
    <cfRule type="expression" dxfId="294" priority="37">
      <formula>AND($I31&lt;&gt;"",$AT31="")</formula>
    </cfRule>
  </conditionalFormatting>
  <conditionalFormatting sqref="AT36">
    <cfRule type="expression" dxfId="293" priority="14">
      <formula>AND($I36&lt;&gt;"",$AT36="")</formula>
    </cfRule>
  </conditionalFormatting>
  <conditionalFormatting sqref="AT41">
    <cfRule type="expression" dxfId="292" priority="13">
      <formula>AND($I41&lt;&gt;"",$AT41="")</formula>
    </cfRule>
  </conditionalFormatting>
  <conditionalFormatting sqref="AT46">
    <cfRule type="expression" dxfId="291" priority="12">
      <formula>AND($I46&lt;&gt;"",$AT46="")</formula>
    </cfRule>
  </conditionalFormatting>
  <conditionalFormatting sqref="AT51">
    <cfRule type="expression" dxfId="290" priority="11">
      <formula>AND($I51&lt;&gt;"",$AT51="")</formula>
    </cfRule>
  </conditionalFormatting>
  <conditionalFormatting sqref="AT56">
    <cfRule type="expression" dxfId="289" priority="10">
      <formula>AND($I56&lt;&gt;"",$AT56="")</formula>
    </cfRule>
  </conditionalFormatting>
  <conditionalFormatting sqref="AT61">
    <cfRule type="expression" dxfId="288" priority="9">
      <formula>AND($I61&lt;&gt;"",$AT61="")</formula>
    </cfRule>
  </conditionalFormatting>
  <conditionalFormatting sqref="AT66">
    <cfRule type="expression" dxfId="287" priority="8">
      <formula>AND($I66&lt;&gt;"",$AT66="")</formula>
    </cfRule>
  </conditionalFormatting>
  <conditionalFormatting sqref="AT71">
    <cfRule type="expression" dxfId="286" priority="7">
      <formula>AND($I71&lt;&gt;"",$AT71="")</formula>
    </cfRule>
  </conditionalFormatting>
  <conditionalFormatting sqref="AT76">
    <cfRule type="expression" dxfId="285" priority="6">
      <formula>AND($I76&lt;&gt;"",$AT76="")</formula>
    </cfRule>
  </conditionalFormatting>
  <conditionalFormatting sqref="AT81">
    <cfRule type="expression" dxfId="284" priority="5">
      <formula>AND($I81&lt;&gt;"",$AT81="")</formula>
    </cfRule>
  </conditionalFormatting>
  <conditionalFormatting sqref="AT86">
    <cfRule type="expression" dxfId="283" priority="4">
      <formula>AND($I86&lt;&gt;"",$AT86="")</formula>
    </cfRule>
  </conditionalFormatting>
  <conditionalFormatting sqref="AT91">
    <cfRule type="expression" dxfId="282" priority="3">
      <formula>AND($I91&lt;&gt;"",$AT91="")</formula>
    </cfRule>
  </conditionalFormatting>
  <conditionalFormatting sqref="AT96">
    <cfRule type="expression" dxfId="281" priority="2">
      <formula>AND($I96&lt;&gt;"",$AT96="")</formula>
    </cfRule>
  </conditionalFormatting>
  <conditionalFormatting sqref="AT101">
    <cfRule type="expression" dxfId="28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9CE39DD9-FDB1-4381-860A-765DC941BDAB}">
      <formula1>$BU$28</formula1>
    </dataValidation>
    <dataValidation type="list" allowBlank="1" showInputMessage="1" showErrorMessage="1" sqref="S13:U13 S15:U15 S17:U17 S19:U19 AY13:BA13 AY15:BA15 AY17:BA17 AY19:BA19" xr:uid="{38F08FF4-26EE-476A-9219-A22076556B44}">
      <formula1>"昭和,平成,令和"</formula1>
    </dataValidation>
    <dataValidation type="list" allowBlank="1" showInputMessage="1" showErrorMessage="1" sqref="CY7" xr:uid="{422DF018-035F-48A9-8855-AD4A1DEAD969}">
      <formula1>"男,女"</formula1>
    </dataValidation>
    <dataValidation type="list" allowBlank="1" showInputMessage="1" showErrorMessage="1" sqref="BU8 I33:O34 I38:O39 I43:O44 I48:O49 I53:O54 I58:O59 I63:O64 I83:O84 I103:O104 I98:O99 I93:O94 I88:O89 I78:O79 I68:O69 I73:O74" xr:uid="{BF4DF20B-114B-47BF-82F0-C43F4E5837B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4E944808-0582-4823-A476-2A02B84EC829}">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285C8DE0-A64C-401C-BB90-5215C41EDEA2}">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4095-0D35-43BE-A418-5A60B57657C6}">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279" priority="38">
      <formula>AND($I31&lt;&gt;"",$I33="")</formula>
    </cfRule>
  </conditionalFormatting>
  <conditionalFormatting sqref="I73">
    <cfRule type="expression" dxfId="278" priority="15">
      <formula>AND($I71&lt;&gt;"",$I73="")</formula>
    </cfRule>
  </conditionalFormatting>
  <conditionalFormatting sqref="I78">
    <cfRule type="expression" dxfId="277" priority="33">
      <formula>AND($I76&lt;&gt;"",$I78="")</formula>
    </cfRule>
  </conditionalFormatting>
  <conditionalFormatting sqref="I83">
    <cfRule type="expression" dxfId="276" priority="18">
      <formula>AND($I81&lt;&gt;"",$I83="")</formula>
    </cfRule>
  </conditionalFormatting>
  <conditionalFormatting sqref="I88">
    <cfRule type="expression" dxfId="275" priority="21">
      <formula>AND($I86&lt;&gt;"",$I88="")</formula>
    </cfRule>
  </conditionalFormatting>
  <conditionalFormatting sqref="I93">
    <cfRule type="expression" dxfId="274" priority="24">
      <formula>AND($I91&lt;&gt;"",$I93="")</formula>
    </cfRule>
  </conditionalFormatting>
  <conditionalFormatting sqref="I98">
    <cfRule type="expression" dxfId="273" priority="27">
      <formula>AND($I96&lt;&gt;"",$I98="")</formula>
    </cfRule>
  </conditionalFormatting>
  <conditionalFormatting sqref="I103">
    <cfRule type="expression" dxfId="272" priority="30">
      <formula>AND($I101&lt;&gt;"",$I103="")</formula>
    </cfRule>
  </conditionalFormatting>
  <conditionalFormatting sqref="V33 V38 V43 V48 V53 V58 V63">
    <cfRule type="expression" dxfId="271" priority="43">
      <formula>IF(AND($I36&lt;&gt;"",$AI38&lt;&gt;"",$V33&lt;=$AI38),TRUE,FALSE)</formula>
    </cfRule>
    <cfRule type="expression" dxfId="270" priority="42">
      <formula>AND($I31&lt;&gt;"",$V33="")</formula>
    </cfRule>
  </conditionalFormatting>
  <conditionalFormatting sqref="V68">
    <cfRule type="expression" dxfId="269" priority="45">
      <formula>IF(AND(#REF!&lt;&gt;"",#REF!&lt;&gt;"",$V68&lt;=#REF!),TRUE,FALSE)</formula>
    </cfRule>
    <cfRule type="expression" dxfId="268" priority="44">
      <formula>AND($I66&lt;&gt;"",$V68="")</formula>
    </cfRule>
  </conditionalFormatting>
  <conditionalFormatting sqref="V73 V78 V83">
    <cfRule type="expression" dxfId="267" priority="47">
      <formula>IF(AND(#REF!&lt;&gt;"",#REF!&lt;&gt;"",$V73&lt;=#REF!),TRUE,FALSE)</formula>
    </cfRule>
    <cfRule type="expression" dxfId="266" priority="46">
      <formula>AND($I71&lt;&gt;"",$V73="")</formula>
    </cfRule>
  </conditionalFormatting>
  <conditionalFormatting sqref="V88">
    <cfRule type="expression" dxfId="265" priority="55">
      <formula>IF(AND(#REF!&lt;&gt;"",#REF!&lt;&gt;"",$V88&lt;=#REF!),TRUE,FALSE)</formula>
    </cfRule>
    <cfRule type="expression" dxfId="264" priority="54">
      <formula>AND($I86&lt;&gt;"",$V88="")</formula>
    </cfRule>
  </conditionalFormatting>
  <conditionalFormatting sqref="V93">
    <cfRule type="expression" dxfId="263" priority="52">
      <formula>AND($I91&lt;&gt;"",$V93="")</formula>
    </cfRule>
    <cfRule type="expression" dxfId="262" priority="53">
      <formula>IF(AND(#REF!&lt;&gt;"",#REF!&lt;&gt;"",$V93&lt;=#REF!),TRUE,FALSE)</formula>
    </cfRule>
  </conditionalFormatting>
  <conditionalFormatting sqref="V98">
    <cfRule type="expression" dxfId="261" priority="50">
      <formula>AND($I96&lt;&gt;"",$V98="")</formula>
    </cfRule>
    <cfRule type="expression" dxfId="260" priority="51">
      <formula>IF(AND(#REF!&lt;&gt;"",#REF!&lt;&gt;"",$V98&lt;=#REF!),TRUE,FALSE)</formula>
    </cfRule>
  </conditionalFormatting>
  <conditionalFormatting sqref="V103">
    <cfRule type="expression" dxfId="259" priority="48">
      <formula>AND($I101&lt;&gt;"",$V103="")</formula>
    </cfRule>
    <cfRule type="expression" dxfId="258" priority="49">
      <formula>IF(AND(#REF!&lt;&gt;"",#REF!&lt;&gt;"",$V103&lt;=#REF!),TRUE,FALSE)</formula>
    </cfRule>
  </conditionalFormatting>
  <conditionalFormatting sqref="AI33">
    <cfRule type="expression" dxfId="257" priority="36">
      <formula>AND($I$31&lt;&gt;"",$AI$33="")</formula>
    </cfRule>
  </conditionalFormatting>
  <conditionalFormatting sqref="AI38 AI43 AI48 AI53 AI58 AI63 AI68">
    <cfRule type="expression" dxfId="256" priority="41">
      <formula>IF(AND($I36&lt;&gt;"",AI38&lt;&gt;"",$V33&lt;=$AI38),TRUE,FALSE)</formula>
    </cfRule>
    <cfRule type="expression" dxfId="255" priority="40">
      <formula>AND($I36&lt;&gt;"",$AI38="")</formula>
    </cfRule>
  </conditionalFormatting>
  <conditionalFormatting sqref="AI73">
    <cfRule type="expression" dxfId="254" priority="16">
      <formula>AND($I71&lt;&gt;"",$AI73="")</formula>
    </cfRule>
    <cfRule type="expression" dxfId="253" priority="17">
      <formula>IF(AND($I71&lt;&gt;"",AI73&lt;&gt;"",$V63&lt;=$AI73),TRUE,FALSE)</formula>
    </cfRule>
  </conditionalFormatting>
  <conditionalFormatting sqref="AI78">
    <cfRule type="expression" dxfId="252" priority="35">
      <formula>IF(AND($I76&lt;&gt;"",AI78&lt;&gt;"",$V68&lt;=$AI78),TRUE,FALSE)</formula>
    </cfRule>
    <cfRule type="expression" dxfId="251" priority="34">
      <formula>AND($I76&lt;&gt;"",$AI78="")</formula>
    </cfRule>
  </conditionalFormatting>
  <conditionalFormatting sqref="AI83">
    <cfRule type="expression" dxfId="250" priority="19">
      <formula>AND($I81&lt;&gt;"",$AI83="")</formula>
    </cfRule>
    <cfRule type="expression" dxfId="249" priority="20">
      <formula>IF(AND($I81&lt;&gt;"",AI83&lt;&gt;"",$V78&lt;=$AI83),TRUE,FALSE)</formula>
    </cfRule>
  </conditionalFormatting>
  <conditionalFormatting sqref="AI88">
    <cfRule type="expression" dxfId="248" priority="22">
      <formula>AND($I86&lt;&gt;"",$AI88="")</formula>
    </cfRule>
    <cfRule type="expression" dxfId="247" priority="23">
      <formula>IF(AND($I86&lt;&gt;"",AI88&lt;&gt;"",$V78&lt;=$AI88),TRUE,FALSE)</formula>
    </cfRule>
  </conditionalFormatting>
  <conditionalFormatting sqref="AI93">
    <cfRule type="expression" dxfId="246" priority="26">
      <formula>IF(AND($I91&lt;&gt;"",AI93&lt;&gt;"",$V78&lt;=$AI93),TRUE,FALSE)</formula>
    </cfRule>
    <cfRule type="expression" dxfId="245" priority="25">
      <formula>AND($I91&lt;&gt;"",$AI93="")</formula>
    </cfRule>
  </conditionalFormatting>
  <conditionalFormatting sqref="AI98">
    <cfRule type="expression" dxfId="244" priority="28">
      <formula>AND($I96&lt;&gt;"",$AI98="")</formula>
    </cfRule>
    <cfRule type="expression" dxfId="243" priority="29">
      <formula>IF(AND($I96&lt;&gt;"",AI98&lt;&gt;"",$V78&lt;=$AI98),TRUE,FALSE)</formula>
    </cfRule>
  </conditionalFormatting>
  <conditionalFormatting sqref="AI103">
    <cfRule type="expression" dxfId="242" priority="31">
      <formula>AND($I101&lt;&gt;"",$AI103="")</formula>
    </cfRule>
    <cfRule type="expression" dxfId="241" priority="32">
      <formula>IF(AND($I101&lt;&gt;"",AI103&lt;&gt;"",$V78&lt;=$AI103),TRUE,FALSE)</formula>
    </cfRule>
  </conditionalFormatting>
  <conditionalFormatting sqref="AT31">
    <cfRule type="expression" dxfId="239" priority="37">
      <formula>AND($I31&lt;&gt;"",$AT31="")</formula>
    </cfRule>
  </conditionalFormatting>
  <conditionalFormatting sqref="AT36">
    <cfRule type="expression" dxfId="238" priority="14">
      <formula>AND($I36&lt;&gt;"",$AT36="")</formula>
    </cfRule>
  </conditionalFormatting>
  <conditionalFormatting sqref="AT41">
    <cfRule type="expression" dxfId="237" priority="13">
      <formula>AND($I41&lt;&gt;"",$AT41="")</formula>
    </cfRule>
  </conditionalFormatting>
  <conditionalFormatting sqref="AT46">
    <cfRule type="expression" dxfId="236" priority="12">
      <formula>AND($I46&lt;&gt;"",$AT46="")</formula>
    </cfRule>
  </conditionalFormatting>
  <conditionalFormatting sqref="AT51">
    <cfRule type="expression" dxfId="235" priority="11">
      <formula>AND($I51&lt;&gt;"",$AT51="")</formula>
    </cfRule>
  </conditionalFormatting>
  <conditionalFormatting sqref="AT56">
    <cfRule type="expression" dxfId="234" priority="10">
      <formula>AND($I56&lt;&gt;"",$AT56="")</formula>
    </cfRule>
  </conditionalFormatting>
  <conditionalFormatting sqref="AT61">
    <cfRule type="expression" dxfId="233" priority="9">
      <formula>AND($I61&lt;&gt;"",$AT61="")</formula>
    </cfRule>
  </conditionalFormatting>
  <conditionalFormatting sqref="AT66">
    <cfRule type="expression" dxfId="232" priority="8">
      <formula>AND($I66&lt;&gt;"",$AT66="")</formula>
    </cfRule>
  </conditionalFormatting>
  <conditionalFormatting sqref="AT71">
    <cfRule type="expression" dxfId="231" priority="7">
      <formula>AND($I71&lt;&gt;"",$AT71="")</formula>
    </cfRule>
  </conditionalFormatting>
  <conditionalFormatting sqref="AT76">
    <cfRule type="expression" dxfId="230" priority="6">
      <formula>AND($I76&lt;&gt;"",$AT76="")</formula>
    </cfRule>
  </conditionalFormatting>
  <conditionalFormatting sqref="AT81">
    <cfRule type="expression" dxfId="229" priority="5">
      <formula>AND($I81&lt;&gt;"",$AT81="")</formula>
    </cfRule>
  </conditionalFormatting>
  <conditionalFormatting sqref="AT86">
    <cfRule type="expression" dxfId="228" priority="4">
      <formula>AND($I86&lt;&gt;"",$AT86="")</formula>
    </cfRule>
  </conditionalFormatting>
  <conditionalFormatting sqref="AT91">
    <cfRule type="expression" dxfId="227" priority="3">
      <formula>AND($I91&lt;&gt;"",$AT91="")</formula>
    </cfRule>
  </conditionalFormatting>
  <conditionalFormatting sqref="AT96">
    <cfRule type="expression" dxfId="226" priority="2">
      <formula>AND($I96&lt;&gt;"",$AT96="")</formula>
    </cfRule>
  </conditionalFormatting>
  <conditionalFormatting sqref="AT101">
    <cfRule type="expression" dxfId="225" priority="1">
      <formula>AND($I101&lt;&gt;"",$AT101="")</formula>
    </cfRule>
  </conditionalFormatting>
  <dataValidations count="5">
    <dataValidation type="list" allowBlank="1" showInputMessage="1" showErrorMessage="1" sqref="AK8:AO8" xr:uid="{326F8DA9-0488-477D-9375-40FEFFA8B8D4}">
      <formula1>"平成,昭和"</formula1>
    </dataValidation>
    <dataValidation type="list" allowBlank="1" showInputMessage="1" showErrorMessage="1" sqref="BU8 I33:O34 I38:O39 I43:O44 I48:O49 I53:O54 I58:O59 I63:O64 I83:O84 I103:O104 I98:O99 I93:O94 I88:O89 I78:O79 I68:O69 I73:O74" xr:uid="{E46ABEFB-0554-4857-AC19-843D129CECB6}">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BAA42D4D-7510-4A60-A55C-C35A72A83654}">
      <formula1>"男,女"</formula1>
    </dataValidation>
    <dataValidation type="list" allowBlank="1" showInputMessage="1" showErrorMessage="1" sqref="S13:U13 S15:U15 S17:U17 S19:U19 AY13:BA13 AY15:BA15 AY17:BA17 AY19:BA19" xr:uid="{977F32E7-29AA-4106-B5F7-BBDE08CF9BF4}">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A0628F75-808F-4D37-9EAB-3CD3DC025315}">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3E2FEFA4-BC27-44D8-A87C-1F2F2E51E9BE}">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CE9C2-4E34-4344-9CAF-3AF8D46DA2EA}">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224" priority="38">
      <formula>AND($I31&lt;&gt;"",$I33="")</formula>
    </cfRule>
  </conditionalFormatting>
  <conditionalFormatting sqref="I73">
    <cfRule type="expression" dxfId="223" priority="15">
      <formula>AND($I71&lt;&gt;"",$I73="")</formula>
    </cfRule>
  </conditionalFormatting>
  <conditionalFormatting sqref="I78">
    <cfRule type="expression" dxfId="222" priority="33">
      <formula>AND($I76&lt;&gt;"",$I78="")</formula>
    </cfRule>
  </conditionalFormatting>
  <conditionalFormatting sqref="I83">
    <cfRule type="expression" dxfId="221" priority="18">
      <formula>AND($I81&lt;&gt;"",$I83="")</formula>
    </cfRule>
  </conditionalFormatting>
  <conditionalFormatting sqref="I88">
    <cfRule type="expression" dxfId="220" priority="21">
      <formula>AND($I86&lt;&gt;"",$I88="")</formula>
    </cfRule>
  </conditionalFormatting>
  <conditionalFormatting sqref="I93">
    <cfRule type="expression" dxfId="219" priority="24">
      <formula>AND($I91&lt;&gt;"",$I93="")</formula>
    </cfRule>
  </conditionalFormatting>
  <conditionalFormatting sqref="I98">
    <cfRule type="expression" dxfId="218" priority="27">
      <formula>AND($I96&lt;&gt;"",$I98="")</formula>
    </cfRule>
  </conditionalFormatting>
  <conditionalFormatting sqref="I103">
    <cfRule type="expression" dxfId="217" priority="30">
      <formula>AND($I101&lt;&gt;"",$I103="")</formula>
    </cfRule>
  </conditionalFormatting>
  <conditionalFormatting sqref="V33 V38 V43 V48 V53 V58 V63">
    <cfRule type="expression" dxfId="216" priority="43">
      <formula>IF(AND($I36&lt;&gt;"",$AI38&lt;&gt;"",$V33&lt;=$AI38),TRUE,FALSE)</formula>
    </cfRule>
    <cfRule type="expression" dxfId="215" priority="42">
      <formula>AND($I31&lt;&gt;"",$V33="")</formula>
    </cfRule>
  </conditionalFormatting>
  <conditionalFormatting sqref="V68">
    <cfRule type="expression" dxfId="214" priority="45">
      <formula>IF(AND(#REF!&lt;&gt;"",#REF!&lt;&gt;"",$V68&lt;=#REF!),TRUE,FALSE)</formula>
    </cfRule>
    <cfRule type="expression" dxfId="213" priority="44">
      <formula>AND($I66&lt;&gt;"",$V68="")</formula>
    </cfRule>
  </conditionalFormatting>
  <conditionalFormatting sqref="V73 V78 V83">
    <cfRule type="expression" dxfId="212" priority="47">
      <formula>IF(AND(#REF!&lt;&gt;"",#REF!&lt;&gt;"",$V73&lt;=#REF!),TRUE,FALSE)</formula>
    </cfRule>
    <cfRule type="expression" dxfId="211" priority="46">
      <formula>AND($I71&lt;&gt;"",$V73="")</formula>
    </cfRule>
  </conditionalFormatting>
  <conditionalFormatting sqref="V88">
    <cfRule type="expression" dxfId="210" priority="55">
      <formula>IF(AND(#REF!&lt;&gt;"",#REF!&lt;&gt;"",$V88&lt;=#REF!),TRUE,FALSE)</formula>
    </cfRule>
    <cfRule type="expression" dxfId="209" priority="54">
      <formula>AND($I86&lt;&gt;"",$V88="")</formula>
    </cfRule>
  </conditionalFormatting>
  <conditionalFormatting sqref="V93">
    <cfRule type="expression" dxfId="208" priority="52">
      <formula>AND($I91&lt;&gt;"",$V93="")</formula>
    </cfRule>
    <cfRule type="expression" dxfId="207" priority="53">
      <formula>IF(AND(#REF!&lt;&gt;"",#REF!&lt;&gt;"",$V93&lt;=#REF!),TRUE,FALSE)</formula>
    </cfRule>
  </conditionalFormatting>
  <conditionalFormatting sqref="V98">
    <cfRule type="expression" dxfId="206" priority="50">
      <formula>AND($I96&lt;&gt;"",$V98="")</formula>
    </cfRule>
    <cfRule type="expression" dxfId="205" priority="51">
      <formula>IF(AND(#REF!&lt;&gt;"",#REF!&lt;&gt;"",$V98&lt;=#REF!),TRUE,FALSE)</formula>
    </cfRule>
  </conditionalFormatting>
  <conditionalFormatting sqref="V103">
    <cfRule type="expression" dxfId="204" priority="48">
      <formula>AND($I101&lt;&gt;"",$V103="")</formula>
    </cfRule>
    <cfRule type="expression" dxfId="203" priority="49">
      <formula>IF(AND(#REF!&lt;&gt;"",#REF!&lt;&gt;"",$V103&lt;=#REF!),TRUE,FALSE)</formula>
    </cfRule>
  </conditionalFormatting>
  <conditionalFormatting sqref="AI33">
    <cfRule type="expression" dxfId="202" priority="36">
      <formula>AND($I$31&lt;&gt;"",$AI$33="")</formula>
    </cfRule>
  </conditionalFormatting>
  <conditionalFormatting sqref="AI38 AI43 AI48 AI53 AI58 AI63 AI68">
    <cfRule type="expression" dxfId="201" priority="41">
      <formula>IF(AND($I36&lt;&gt;"",AI38&lt;&gt;"",$V33&lt;=$AI38),TRUE,FALSE)</formula>
    </cfRule>
    <cfRule type="expression" dxfId="200" priority="40">
      <formula>AND($I36&lt;&gt;"",$AI38="")</formula>
    </cfRule>
  </conditionalFormatting>
  <conditionalFormatting sqref="AI73">
    <cfRule type="expression" dxfId="199" priority="16">
      <formula>AND($I71&lt;&gt;"",$AI73="")</formula>
    </cfRule>
    <cfRule type="expression" dxfId="198" priority="17">
      <formula>IF(AND($I71&lt;&gt;"",AI73&lt;&gt;"",$V63&lt;=$AI73),TRUE,FALSE)</formula>
    </cfRule>
  </conditionalFormatting>
  <conditionalFormatting sqref="AI78">
    <cfRule type="expression" dxfId="197" priority="35">
      <formula>IF(AND($I76&lt;&gt;"",AI78&lt;&gt;"",$V68&lt;=$AI78),TRUE,FALSE)</formula>
    </cfRule>
    <cfRule type="expression" dxfId="196" priority="34">
      <formula>AND($I76&lt;&gt;"",$AI78="")</formula>
    </cfRule>
  </conditionalFormatting>
  <conditionalFormatting sqref="AI83">
    <cfRule type="expression" dxfId="195" priority="19">
      <formula>AND($I81&lt;&gt;"",$AI83="")</formula>
    </cfRule>
    <cfRule type="expression" dxfId="194" priority="20">
      <formula>IF(AND($I81&lt;&gt;"",AI83&lt;&gt;"",$V78&lt;=$AI83),TRUE,FALSE)</formula>
    </cfRule>
  </conditionalFormatting>
  <conditionalFormatting sqref="AI88">
    <cfRule type="expression" dxfId="193" priority="22">
      <formula>AND($I86&lt;&gt;"",$AI88="")</formula>
    </cfRule>
    <cfRule type="expression" dxfId="192" priority="23">
      <formula>IF(AND($I86&lt;&gt;"",AI88&lt;&gt;"",$V78&lt;=$AI88),TRUE,FALSE)</formula>
    </cfRule>
  </conditionalFormatting>
  <conditionalFormatting sqref="AI93">
    <cfRule type="expression" dxfId="191" priority="26">
      <formula>IF(AND($I91&lt;&gt;"",AI93&lt;&gt;"",$V78&lt;=$AI93),TRUE,FALSE)</formula>
    </cfRule>
    <cfRule type="expression" dxfId="190" priority="25">
      <formula>AND($I91&lt;&gt;"",$AI93="")</formula>
    </cfRule>
  </conditionalFormatting>
  <conditionalFormatting sqref="AI98">
    <cfRule type="expression" dxfId="189" priority="28">
      <formula>AND($I96&lt;&gt;"",$AI98="")</formula>
    </cfRule>
    <cfRule type="expression" dxfId="188" priority="29">
      <formula>IF(AND($I96&lt;&gt;"",AI98&lt;&gt;"",$V78&lt;=$AI98),TRUE,FALSE)</formula>
    </cfRule>
  </conditionalFormatting>
  <conditionalFormatting sqref="AI103">
    <cfRule type="expression" dxfId="187" priority="31">
      <formula>AND($I101&lt;&gt;"",$AI103="")</formula>
    </cfRule>
    <cfRule type="expression" dxfId="186" priority="32">
      <formula>IF(AND($I101&lt;&gt;"",AI103&lt;&gt;"",$V78&lt;=$AI103),TRUE,FALSE)</formula>
    </cfRule>
  </conditionalFormatting>
  <conditionalFormatting sqref="AT31">
    <cfRule type="expression" dxfId="184" priority="37">
      <formula>AND($I31&lt;&gt;"",$AT31="")</formula>
    </cfRule>
  </conditionalFormatting>
  <conditionalFormatting sqref="AT36">
    <cfRule type="expression" dxfId="183" priority="14">
      <formula>AND($I36&lt;&gt;"",$AT36="")</formula>
    </cfRule>
  </conditionalFormatting>
  <conditionalFormatting sqref="AT41">
    <cfRule type="expression" dxfId="182" priority="13">
      <formula>AND($I41&lt;&gt;"",$AT41="")</formula>
    </cfRule>
  </conditionalFormatting>
  <conditionalFormatting sqref="AT46">
    <cfRule type="expression" dxfId="181" priority="12">
      <formula>AND($I46&lt;&gt;"",$AT46="")</formula>
    </cfRule>
  </conditionalFormatting>
  <conditionalFormatting sqref="AT51">
    <cfRule type="expression" dxfId="180" priority="11">
      <formula>AND($I51&lt;&gt;"",$AT51="")</formula>
    </cfRule>
  </conditionalFormatting>
  <conditionalFormatting sqref="AT56">
    <cfRule type="expression" dxfId="179" priority="10">
      <formula>AND($I56&lt;&gt;"",$AT56="")</formula>
    </cfRule>
  </conditionalFormatting>
  <conditionalFormatting sqref="AT61">
    <cfRule type="expression" dxfId="178" priority="9">
      <formula>AND($I61&lt;&gt;"",$AT61="")</formula>
    </cfRule>
  </conditionalFormatting>
  <conditionalFormatting sqref="AT66">
    <cfRule type="expression" dxfId="177" priority="8">
      <formula>AND($I66&lt;&gt;"",$AT66="")</formula>
    </cfRule>
  </conditionalFormatting>
  <conditionalFormatting sqref="AT71">
    <cfRule type="expression" dxfId="176" priority="7">
      <formula>AND($I71&lt;&gt;"",$AT71="")</formula>
    </cfRule>
  </conditionalFormatting>
  <conditionalFormatting sqref="AT76">
    <cfRule type="expression" dxfId="175" priority="6">
      <formula>AND($I76&lt;&gt;"",$AT76="")</formula>
    </cfRule>
  </conditionalFormatting>
  <conditionalFormatting sqref="AT81">
    <cfRule type="expression" dxfId="174" priority="5">
      <formula>AND($I81&lt;&gt;"",$AT81="")</formula>
    </cfRule>
  </conditionalFormatting>
  <conditionalFormatting sqref="AT86">
    <cfRule type="expression" dxfId="173" priority="4">
      <formula>AND($I86&lt;&gt;"",$AT86="")</formula>
    </cfRule>
  </conditionalFormatting>
  <conditionalFormatting sqref="AT91">
    <cfRule type="expression" dxfId="172" priority="3">
      <formula>AND($I91&lt;&gt;"",$AT91="")</formula>
    </cfRule>
  </conditionalFormatting>
  <conditionalFormatting sqref="AT96">
    <cfRule type="expression" dxfId="171" priority="2">
      <formula>AND($I96&lt;&gt;"",$AT96="")</formula>
    </cfRule>
  </conditionalFormatting>
  <conditionalFormatting sqref="AT101">
    <cfRule type="expression" dxfId="170" priority="1">
      <formula>AND($I101&lt;&gt;"",$AT101="")</formula>
    </cfRule>
  </conditionalFormatting>
  <dataValidations count="5">
    <dataValidation type="list" allowBlank="1" showInputMessage="1" showErrorMessage="1" sqref="AK8:AO8" xr:uid="{26C0F064-0F01-4AE5-8814-5CF255D60D3A}">
      <formula1>"平成,昭和"</formula1>
    </dataValidation>
    <dataValidation type="list" allowBlank="1" showInputMessage="1" showErrorMessage="1" sqref="BU8 I33:O34 I38:O39 I43:O44 I48:O49 I53:O54 I58:O59 I63:O64 I83:O84 I103:O104 I98:O99 I93:O94 I88:O89 I78:O79 I68:O69 I73:O74" xr:uid="{659C7C68-E570-4B0B-88B0-1AB5B286662F}">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650F21CF-3DFD-45CA-805A-8213AD1802E1}">
      <formula1>"男,女"</formula1>
    </dataValidation>
    <dataValidation type="list" allowBlank="1" showInputMessage="1" showErrorMessage="1" sqref="S13:U13 S15:U15 S17:U17 S19:U19 AY13:BA13 AY15:BA15 AY17:BA17 AY19:BA19" xr:uid="{C2D94916-7A2A-4205-8C23-273BF536CA89}">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E7D28AF3-2B09-48AA-80D4-EEEC08DEA0B7}">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B8BA68A1-57F1-4AA4-95F0-B99413AE8741}">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DF4E-9A4E-4F7E-A709-286DFE8BE400}">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69" priority="38">
      <formula>AND($I31&lt;&gt;"",$I33="")</formula>
    </cfRule>
  </conditionalFormatting>
  <conditionalFormatting sqref="I73">
    <cfRule type="expression" dxfId="168" priority="15">
      <formula>AND($I71&lt;&gt;"",$I73="")</formula>
    </cfRule>
  </conditionalFormatting>
  <conditionalFormatting sqref="I78">
    <cfRule type="expression" dxfId="167" priority="33">
      <formula>AND($I76&lt;&gt;"",$I78="")</formula>
    </cfRule>
  </conditionalFormatting>
  <conditionalFormatting sqref="I83">
    <cfRule type="expression" dxfId="166" priority="18">
      <formula>AND($I81&lt;&gt;"",$I83="")</formula>
    </cfRule>
  </conditionalFormatting>
  <conditionalFormatting sqref="I88">
    <cfRule type="expression" dxfId="165" priority="21">
      <formula>AND($I86&lt;&gt;"",$I88="")</formula>
    </cfRule>
  </conditionalFormatting>
  <conditionalFormatting sqref="I93">
    <cfRule type="expression" dxfId="164" priority="24">
      <formula>AND($I91&lt;&gt;"",$I93="")</formula>
    </cfRule>
  </conditionalFormatting>
  <conditionalFormatting sqref="I98">
    <cfRule type="expression" dxfId="163" priority="27">
      <formula>AND($I96&lt;&gt;"",$I98="")</formula>
    </cfRule>
  </conditionalFormatting>
  <conditionalFormatting sqref="I103">
    <cfRule type="expression" dxfId="162" priority="30">
      <formula>AND($I101&lt;&gt;"",$I103="")</formula>
    </cfRule>
  </conditionalFormatting>
  <conditionalFormatting sqref="V33 V38 V43 V48 V53 V58 V63">
    <cfRule type="expression" dxfId="161" priority="43">
      <formula>IF(AND($I36&lt;&gt;"",$AI38&lt;&gt;"",$V33&lt;=$AI38),TRUE,FALSE)</formula>
    </cfRule>
    <cfRule type="expression" dxfId="160" priority="42">
      <formula>AND($I31&lt;&gt;"",$V33="")</formula>
    </cfRule>
  </conditionalFormatting>
  <conditionalFormatting sqref="V68">
    <cfRule type="expression" dxfId="159" priority="45">
      <formula>IF(AND(#REF!&lt;&gt;"",#REF!&lt;&gt;"",$V68&lt;=#REF!),TRUE,FALSE)</formula>
    </cfRule>
    <cfRule type="expression" dxfId="158" priority="44">
      <formula>AND($I66&lt;&gt;"",$V68="")</formula>
    </cfRule>
  </conditionalFormatting>
  <conditionalFormatting sqref="V73 V78 V83">
    <cfRule type="expression" dxfId="157" priority="47">
      <formula>IF(AND(#REF!&lt;&gt;"",#REF!&lt;&gt;"",$V73&lt;=#REF!),TRUE,FALSE)</formula>
    </cfRule>
    <cfRule type="expression" dxfId="156" priority="46">
      <formula>AND($I71&lt;&gt;"",$V73="")</formula>
    </cfRule>
  </conditionalFormatting>
  <conditionalFormatting sqref="V88">
    <cfRule type="expression" dxfId="155" priority="55">
      <formula>IF(AND(#REF!&lt;&gt;"",#REF!&lt;&gt;"",$V88&lt;=#REF!),TRUE,FALSE)</formula>
    </cfRule>
    <cfRule type="expression" dxfId="154" priority="54">
      <formula>AND($I86&lt;&gt;"",$V88="")</formula>
    </cfRule>
  </conditionalFormatting>
  <conditionalFormatting sqref="V93">
    <cfRule type="expression" dxfId="153" priority="52">
      <formula>AND($I91&lt;&gt;"",$V93="")</formula>
    </cfRule>
    <cfRule type="expression" dxfId="152" priority="53">
      <formula>IF(AND(#REF!&lt;&gt;"",#REF!&lt;&gt;"",$V93&lt;=#REF!),TRUE,FALSE)</formula>
    </cfRule>
  </conditionalFormatting>
  <conditionalFormatting sqref="V98">
    <cfRule type="expression" dxfId="151" priority="50">
      <formula>AND($I96&lt;&gt;"",$V98="")</formula>
    </cfRule>
    <cfRule type="expression" dxfId="150" priority="51">
      <formula>IF(AND(#REF!&lt;&gt;"",#REF!&lt;&gt;"",$V98&lt;=#REF!),TRUE,FALSE)</formula>
    </cfRule>
  </conditionalFormatting>
  <conditionalFormatting sqref="V103">
    <cfRule type="expression" dxfId="149" priority="48">
      <formula>AND($I101&lt;&gt;"",$V103="")</formula>
    </cfRule>
    <cfRule type="expression" dxfId="148" priority="49">
      <formula>IF(AND(#REF!&lt;&gt;"",#REF!&lt;&gt;"",$V103&lt;=#REF!),TRUE,FALSE)</formula>
    </cfRule>
  </conditionalFormatting>
  <conditionalFormatting sqref="AI33">
    <cfRule type="expression" dxfId="147" priority="36">
      <formula>AND($I$31&lt;&gt;"",$AI$33="")</formula>
    </cfRule>
  </conditionalFormatting>
  <conditionalFormatting sqref="AI38 AI43 AI48 AI53 AI58 AI63 AI68">
    <cfRule type="expression" dxfId="146" priority="41">
      <formula>IF(AND($I36&lt;&gt;"",AI38&lt;&gt;"",$V33&lt;=$AI38),TRUE,FALSE)</formula>
    </cfRule>
    <cfRule type="expression" dxfId="145" priority="40">
      <formula>AND($I36&lt;&gt;"",$AI38="")</formula>
    </cfRule>
  </conditionalFormatting>
  <conditionalFormatting sqref="AI73">
    <cfRule type="expression" dxfId="144" priority="16">
      <formula>AND($I71&lt;&gt;"",$AI73="")</formula>
    </cfRule>
    <cfRule type="expression" dxfId="143" priority="17">
      <formula>IF(AND($I71&lt;&gt;"",AI73&lt;&gt;"",$V63&lt;=$AI73),TRUE,FALSE)</formula>
    </cfRule>
  </conditionalFormatting>
  <conditionalFormatting sqref="AI78">
    <cfRule type="expression" dxfId="142" priority="35">
      <formula>IF(AND($I76&lt;&gt;"",AI78&lt;&gt;"",$V68&lt;=$AI78),TRUE,FALSE)</formula>
    </cfRule>
    <cfRule type="expression" dxfId="141" priority="34">
      <formula>AND($I76&lt;&gt;"",$AI78="")</formula>
    </cfRule>
  </conditionalFormatting>
  <conditionalFormatting sqref="AI83">
    <cfRule type="expression" dxfId="140" priority="19">
      <formula>AND($I81&lt;&gt;"",$AI83="")</formula>
    </cfRule>
    <cfRule type="expression" dxfId="139" priority="20">
      <formula>IF(AND($I81&lt;&gt;"",AI83&lt;&gt;"",$V78&lt;=$AI83),TRUE,FALSE)</formula>
    </cfRule>
  </conditionalFormatting>
  <conditionalFormatting sqref="AI88">
    <cfRule type="expression" dxfId="138" priority="22">
      <formula>AND($I86&lt;&gt;"",$AI88="")</formula>
    </cfRule>
    <cfRule type="expression" dxfId="137" priority="23">
      <formula>IF(AND($I86&lt;&gt;"",AI88&lt;&gt;"",$V78&lt;=$AI88),TRUE,FALSE)</formula>
    </cfRule>
  </conditionalFormatting>
  <conditionalFormatting sqref="AI93">
    <cfRule type="expression" dxfId="136" priority="26">
      <formula>IF(AND($I91&lt;&gt;"",AI93&lt;&gt;"",$V78&lt;=$AI93),TRUE,FALSE)</formula>
    </cfRule>
    <cfRule type="expression" dxfId="135" priority="25">
      <formula>AND($I91&lt;&gt;"",$AI93="")</formula>
    </cfRule>
  </conditionalFormatting>
  <conditionalFormatting sqref="AI98">
    <cfRule type="expression" dxfId="134" priority="28">
      <formula>AND($I96&lt;&gt;"",$AI98="")</formula>
    </cfRule>
    <cfRule type="expression" dxfId="133" priority="29">
      <formula>IF(AND($I96&lt;&gt;"",AI98&lt;&gt;"",$V78&lt;=$AI98),TRUE,FALSE)</formula>
    </cfRule>
  </conditionalFormatting>
  <conditionalFormatting sqref="AI103">
    <cfRule type="expression" dxfId="132" priority="31">
      <formula>AND($I101&lt;&gt;"",$AI103="")</formula>
    </cfRule>
    <cfRule type="expression" dxfId="131" priority="32">
      <formula>IF(AND($I101&lt;&gt;"",AI103&lt;&gt;"",$V78&lt;=$AI103),TRUE,FALSE)</formula>
    </cfRule>
  </conditionalFormatting>
  <conditionalFormatting sqref="AT31">
    <cfRule type="expression" dxfId="129" priority="37">
      <formula>AND($I31&lt;&gt;"",$AT31="")</formula>
    </cfRule>
  </conditionalFormatting>
  <conditionalFormatting sqref="AT36">
    <cfRule type="expression" dxfId="128" priority="14">
      <formula>AND($I36&lt;&gt;"",$AT36="")</formula>
    </cfRule>
  </conditionalFormatting>
  <conditionalFormatting sqref="AT41">
    <cfRule type="expression" dxfId="127" priority="13">
      <formula>AND($I41&lt;&gt;"",$AT41="")</formula>
    </cfRule>
  </conditionalFormatting>
  <conditionalFormatting sqref="AT46">
    <cfRule type="expression" dxfId="126" priority="12">
      <formula>AND($I46&lt;&gt;"",$AT46="")</formula>
    </cfRule>
  </conditionalFormatting>
  <conditionalFormatting sqref="AT51">
    <cfRule type="expression" dxfId="125" priority="11">
      <formula>AND($I51&lt;&gt;"",$AT51="")</formula>
    </cfRule>
  </conditionalFormatting>
  <conditionalFormatting sqref="AT56">
    <cfRule type="expression" dxfId="124" priority="10">
      <formula>AND($I56&lt;&gt;"",$AT56="")</formula>
    </cfRule>
  </conditionalFormatting>
  <conditionalFormatting sqref="AT61">
    <cfRule type="expression" dxfId="123" priority="9">
      <formula>AND($I61&lt;&gt;"",$AT61="")</formula>
    </cfRule>
  </conditionalFormatting>
  <conditionalFormatting sqref="AT66">
    <cfRule type="expression" dxfId="122" priority="8">
      <formula>AND($I66&lt;&gt;"",$AT66="")</formula>
    </cfRule>
  </conditionalFormatting>
  <conditionalFormatting sqref="AT71">
    <cfRule type="expression" dxfId="121" priority="7">
      <formula>AND($I71&lt;&gt;"",$AT71="")</formula>
    </cfRule>
  </conditionalFormatting>
  <conditionalFormatting sqref="AT76">
    <cfRule type="expression" dxfId="120" priority="6">
      <formula>AND($I76&lt;&gt;"",$AT76="")</formula>
    </cfRule>
  </conditionalFormatting>
  <conditionalFormatting sqref="AT81">
    <cfRule type="expression" dxfId="119" priority="5">
      <formula>AND($I81&lt;&gt;"",$AT81="")</formula>
    </cfRule>
  </conditionalFormatting>
  <conditionalFormatting sqref="AT86">
    <cfRule type="expression" dxfId="118" priority="4">
      <formula>AND($I86&lt;&gt;"",$AT86="")</formula>
    </cfRule>
  </conditionalFormatting>
  <conditionalFormatting sqref="AT91">
    <cfRule type="expression" dxfId="117" priority="3">
      <formula>AND($I91&lt;&gt;"",$AT91="")</formula>
    </cfRule>
  </conditionalFormatting>
  <conditionalFormatting sqref="AT96">
    <cfRule type="expression" dxfId="116" priority="2">
      <formula>AND($I96&lt;&gt;"",$AT96="")</formula>
    </cfRule>
  </conditionalFormatting>
  <conditionalFormatting sqref="AT101">
    <cfRule type="expression" dxfId="115" priority="1">
      <formula>AND($I101&lt;&gt;"",$AT101="")</formula>
    </cfRule>
  </conditionalFormatting>
  <dataValidations count="5">
    <dataValidation type="list" allowBlank="1" showInputMessage="1" showErrorMessage="1" sqref="AK8:AO8" xr:uid="{08516427-8B5B-4DE6-B05A-1A55C1E93217}">
      <formula1>"平成,昭和"</formula1>
    </dataValidation>
    <dataValidation type="list" allowBlank="1" showInputMessage="1" showErrorMessage="1" sqref="BU8 I33:O34 I38:O39 I43:O44 I48:O49 I53:O54 I58:O59 I63:O64 I83:O84 I103:O104 I98:O99 I93:O94 I88:O89 I78:O79 I68:O69 I73:O74" xr:uid="{0258B030-D4C7-4BD3-B792-3DD03057728C}">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AA5C424A-E349-4252-A1B7-4B5A91686112}">
      <formula1>"男,女"</formula1>
    </dataValidation>
    <dataValidation type="list" allowBlank="1" showInputMessage="1" showErrorMessage="1" sqref="S13:U13 S15:U15 S17:U17 S19:U19 AY13:BA13 AY15:BA15 AY17:BA17 AY19:BA19" xr:uid="{A68E2914-557F-4601-9B72-54C01F029FD1}">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0810CDB-B603-43A3-8594-D305DBB40008}">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CEA76659-EFED-4349-B858-9C210BB87D63}">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58879-C9C6-40BA-AF74-634D9A311AB5}">
  <sheetPr>
    <tabColor rgb="FFFFFF00"/>
    <pageSetUpPr fitToPage="1"/>
  </sheetPr>
  <dimension ref="A1:DK130"/>
  <sheetViews>
    <sheetView view="pageBreakPreview" zoomScale="85" zoomScaleNormal="145" zoomScaleSheetLayoutView="85" workbookViewId="0">
      <selection activeCell="I36" sqref="I36:AG37"/>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114" priority="38">
      <formula>AND($I31&lt;&gt;"",$I33="")</formula>
    </cfRule>
  </conditionalFormatting>
  <conditionalFormatting sqref="I73">
    <cfRule type="expression" dxfId="113" priority="15">
      <formula>AND($I71&lt;&gt;"",$I73="")</formula>
    </cfRule>
  </conditionalFormatting>
  <conditionalFormatting sqref="I78">
    <cfRule type="expression" dxfId="112" priority="33">
      <formula>AND($I76&lt;&gt;"",$I78="")</formula>
    </cfRule>
  </conditionalFormatting>
  <conditionalFormatting sqref="I83">
    <cfRule type="expression" dxfId="111" priority="18">
      <formula>AND($I81&lt;&gt;"",$I83="")</formula>
    </cfRule>
  </conditionalFormatting>
  <conditionalFormatting sqref="I88">
    <cfRule type="expression" dxfId="110" priority="21">
      <formula>AND($I86&lt;&gt;"",$I88="")</formula>
    </cfRule>
  </conditionalFormatting>
  <conditionalFormatting sqref="I93">
    <cfRule type="expression" dxfId="109" priority="24">
      <formula>AND($I91&lt;&gt;"",$I93="")</formula>
    </cfRule>
  </conditionalFormatting>
  <conditionalFormatting sqref="I98">
    <cfRule type="expression" dxfId="108" priority="27">
      <formula>AND($I96&lt;&gt;"",$I98="")</formula>
    </cfRule>
  </conditionalFormatting>
  <conditionalFormatting sqref="I103">
    <cfRule type="expression" dxfId="107" priority="30">
      <formula>AND($I101&lt;&gt;"",$I103="")</formula>
    </cfRule>
  </conditionalFormatting>
  <conditionalFormatting sqref="V33 V38 V43 V48 V53 V58 V63">
    <cfRule type="expression" dxfId="106" priority="43">
      <formula>IF(AND($I36&lt;&gt;"",$AI38&lt;&gt;"",$V33&lt;=$AI38),TRUE,FALSE)</formula>
    </cfRule>
    <cfRule type="expression" dxfId="105" priority="42">
      <formula>AND($I31&lt;&gt;"",$V33="")</formula>
    </cfRule>
  </conditionalFormatting>
  <conditionalFormatting sqref="V68">
    <cfRule type="expression" dxfId="104" priority="45">
      <formula>IF(AND(#REF!&lt;&gt;"",#REF!&lt;&gt;"",$V68&lt;=#REF!),TRUE,FALSE)</formula>
    </cfRule>
    <cfRule type="expression" dxfId="103" priority="44">
      <formula>AND($I66&lt;&gt;"",$V68="")</formula>
    </cfRule>
  </conditionalFormatting>
  <conditionalFormatting sqref="V73 V78 V83">
    <cfRule type="expression" dxfId="102" priority="47">
      <formula>IF(AND(#REF!&lt;&gt;"",#REF!&lt;&gt;"",$V73&lt;=#REF!),TRUE,FALSE)</formula>
    </cfRule>
    <cfRule type="expression" dxfId="101" priority="46">
      <formula>AND($I71&lt;&gt;"",$V73="")</formula>
    </cfRule>
  </conditionalFormatting>
  <conditionalFormatting sqref="V88">
    <cfRule type="expression" dxfId="100" priority="55">
      <formula>IF(AND(#REF!&lt;&gt;"",#REF!&lt;&gt;"",$V88&lt;=#REF!),TRUE,FALSE)</formula>
    </cfRule>
    <cfRule type="expression" dxfId="99" priority="54">
      <formula>AND($I86&lt;&gt;"",$V88="")</formula>
    </cfRule>
  </conditionalFormatting>
  <conditionalFormatting sqref="V93">
    <cfRule type="expression" dxfId="98" priority="52">
      <formula>AND($I91&lt;&gt;"",$V93="")</formula>
    </cfRule>
    <cfRule type="expression" dxfId="97" priority="53">
      <formula>IF(AND(#REF!&lt;&gt;"",#REF!&lt;&gt;"",$V93&lt;=#REF!),TRUE,FALSE)</formula>
    </cfRule>
  </conditionalFormatting>
  <conditionalFormatting sqref="V98">
    <cfRule type="expression" dxfId="96" priority="50">
      <formula>AND($I96&lt;&gt;"",$V98="")</formula>
    </cfRule>
    <cfRule type="expression" dxfId="95" priority="51">
      <formula>IF(AND(#REF!&lt;&gt;"",#REF!&lt;&gt;"",$V98&lt;=#REF!),TRUE,FALSE)</formula>
    </cfRule>
  </conditionalFormatting>
  <conditionalFormatting sqref="V103">
    <cfRule type="expression" dxfId="94" priority="48">
      <formula>AND($I101&lt;&gt;"",$V103="")</formula>
    </cfRule>
    <cfRule type="expression" dxfId="93" priority="49">
      <formula>IF(AND(#REF!&lt;&gt;"",#REF!&lt;&gt;"",$V103&lt;=#REF!),TRUE,FALSE)</formula>
    </cfRule>
  </conditionalFormatting>
  <conditionalFormatting sqref="AI33">
    <cfRule type="expression" dxfId="92" priority="36">
      <formula>AND($I$31&lt;&gt;"",$AI$33="")</formula>
    </cfRule>
  </conditionalFormatting>
  <conditionalFormatting sqref="AI38 AI43 AI48 AI53 AI58 AI63 AI68">
    <cfRule type="expression" dxfId="91" priority="41">
      <formula>IF(AND($I36&lt;&gt;"",AI38&lt;&gt;"",$V33&lt;=$AI38),TRUE,FALSE)</formula>
    </cfRule>
    <cfRule type="expression" dxfId="90" priority="40">
      <formula>AND($I36&lt;&gt;"",$AI38="")</formula>
    </cfRule>
  </conditionalFormatting>
  <conditionalFormatting sqref="AI73">
    <cfRule type="expression" dxfId="89" priority="16">
      <formula>AND($I71&lt;&gt;"",$AI73="")</formula>
    </cfRule>
    <cfRule type="expression" dxfId="88" priority="17">
      <formula>IF(AND($I71&lt;&gt;"",AI73&lt;&gt;"",$V63&lt;=$AI73),TRUE,FALSE)</formula>
    </cfRule>
  </conditionalFormatting>
  <conditionalFormatting sqref="AI78">
    <cfRule type="expression" dxfId="87" priority="35">
      <formula>IF(AND($I76&lt;&gt;"",AI78&lt;&gt;"",$V68&lt;=$AI78),TRUE,FALSE)</formula>
    </cfRule>
    <cfRule type="expression" dxfId="86" priority="34">
      <formula>AND($I76&lt;&gt;"",$AI78="")</formula>
    </cfRule>
  </conditionalFormatting>
  <conditionalFormatting sqref="AI83">
    <cfRule type="expression" dxfId="85" priority="19">
      <formula>AND($I81&lt;&gt;"",$AI83="")</formula>
    </cfRule>
    <cfRule type="expression" dxfId="84" priority="20">
      <formula>IF(AND($I81&lt;&gt;"",AI83&lt;&gt;"",$V78&lt;=$AI83),TRUE,FALSE)</formula>
    </cfRule>
  </conditionalFormatting>
  <conditionalFormatting sqref="AI88">
    <cfRule type="expression" dxfId="83" priority="22">
      <formula>AND($I86&lt;&gt;"",$AI88="")</formula>
    </cfRule>
    <cfRule type="expression" dxfId="82" priority="23">
      <formula>IF(AND($I86&lt;&gt;"",AI88&lt;&gt;"",$V78&lt;=$AI88),TRUE,FALSE)</formula>
    </cfRule>
  </conditionalFormatting>
  <conditionalFormatting sqref="AI93">
    <cfRule type="expression" dxfId="81" priority="26">
      <formula>IF(AND($I91&lt;&gt;"",AI93&lt;&gt;"",$V78&lt;=$AI93),TRUE,FALSE)</formula>
    </cfRule>
    <cfRule type="expression" dxfId="80" priority="25">
      <formula>AND($I91&lt;&gt;"",$AI93="")</formula>
    </cfRule>
  </conditionalFormatting>
  <conditionalFormatting sqref="AI98">
    <cfRule type="expression" dxfId="79" priority="28">
      <formula>AND($I96&lt;&gt;"",$AI98="")</formula>
    </cfRule>
    <cfRule type="expression" dxfId="78" priority="29">
      <formula>IF(AND($I96&lt;&gt;"",AI98&lt;&gt;"",$V78&lt;=$AI98),TRUE,FALSE)</formula>
    </cfRule>
  </conditionalFormatting>
  <conditionalFormatting sqref="AI103">
    <cfRule type="expression" dxfId="77" priority="31">
      <formula>AND($I101&lt;&gt;"",$AI103="")</formula>
    </cfRule>
    <cfRule type="expression" dxfId="76" priority="32">
      <formula>IF(AND($I101&lt;&gt;"",AI103&lt;&gt;"",$V78&lt;=$AI103),TRUE,FALSE)</formula>
    </cfRule>
  </conditionalFormatting>
  <conditionalFormatting sqref="AT31">
    <cfRule type="expression" dxfId="74" priority="37">
      <formula>AND($I31&lt;&gt;"",$AT31="")</formula>
    </cfRule>
  </conditionalFormatting>
  <conditionalFormatting sqref="AT36">
    <cfRule type="expression" dxfId="73" priority="14">
      <formula>AND($I36&lt;&gt;"",$AT36="")</formula>
    </cfRule>
  </conditionalFormatting>
  <conditionalFormatting sqref="AT41">
    <cfRule type="expression" dxfId="72" priority="13">
      <formula>AND($I41&lt;&gt;"",$AT41="")</formula>
    </cfRule>
  </conditionalFormatting>
  <conditionalFormatting sqref="AT46">
    <cfRule type="expression" dxfId="71" priority="12">
      <formula>AND($I46&lt;&gt;"",$AT46="")</formula>
    </cfRule>
  </conditionalFormatting>
  <conditionalFormatting sqref="AT51">
    <cfRule type="expression" dxfId="70" priority="11">
      <formula>AND($I51&lt;&gt;"",$AT51="")</formula>
    </cfRule>
  </conditionalFormatting>
  <conditionalFormatting sqref="AT56">
    <cfRule type="expression" dxfId="69" priority="10">
      <formula>AND($I56&lt;&gt;"",$AT56="")</formula>
    </cfRule>
  </conditionalFormatting>
  <conditionalFormatting sqref="AT61">
    <cfRule type="expression" dxfId="68" priority="9">
      <formula>AND($I61&lt;&gt;"",$AT61="")</formula>
    </cfRule>
  </conditionalFormatting>
  <conditionalFormatting sqref="AT66">
    <cfRule type="expression" dxfId="67" priority="8">
      <formula>AND($I66&lt;&gt;"",$AT66="")</formula>
    </cfRule>
  </conditionalFormatting>
  <conditionalFormatting sqref="AT71">
    <cfRule type="expression" dxfId="66" priority="7">
      <formula>AND($I71&lt;&gt;"",$AT71="")</formula>
    </cfRule>
  </conditionalFormatting>
  <conditionalFormatting sqref="AT76">
    <cfRule type="expression" dxfId="65" priority="6">
      <formula>AND($I76&lt;&gt;"",$AT76="")</formula>
    </cfRule>
  </conditionalFormatting>
  <conditionalFormatting sqref="AT81">
    <cfRule type="expression" dxfId="64" priority="5">
      <formula>AND($I81&lt;&gt;"",$AT81="")</formula>
    </cfRule>
  </conditionalFormatting>
  <conditionalFormatting sqref="AT86">
    <cfRule type="expression" dxfId="63" priority="4">
      <formula>AND($I86&lt;&gt;"",$AT86="")</formula>
    </cfRule>
  </conditionalFormatting>
  <conditionalFormatting sqref="AT91">
    <cfRule type="expression" dxfId="62" priority="3">
      <formula>AND($I91&lt;&gt;"",$AT91="")</formula>
    </cfRule>
  </conditionalFormatting>
  <conditionalFormatting sqref="AT96">
    <cfRule type="expression" dxfId="61" priority="2">
      <formula>AND($I96&lt;&gt;"",$AT96="")</formula>
    </cfRule>
  </conditionalFormatting>
  <conditionalFormatting sqref="AT101">
    <cfRule type="expression" dxfId="6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F1FBF05-F397-4227-AE0B-7959A27B27F4}">
      <formula1>$BU$28</formula1>
    </dataValidation>
    <dataValidation type="list" allowBlank="1" showInputMessage="1" showErrorMessage="1" sqref="S13:U13 S15:U15 S17:U17 S19:U19 AY13:BA13 AY15:BA15 AY17:BA17 AY19:BA19" xr:uid="{5546597B-E019-47B2-ABAF-BF5C791807C5}">
      <formula1>"昭和,平成,令和"</formula1>
    </dataValidation>
    <dataValidation type="list" allowBlank="1" showInputMessage="1" showErrorMessage="1" sqref="CY7" xr:uid="{DD37276B-B079-463D-82DA-9B43FA41D84B}">
      <formula1>"男,女"</formula1>
    </dataValidation>
    <dataValidation type="list" allowBlank="1" showInputMessage="1" showErrorMessage="1" sqref="BU8 I33:O34 I38:O39 I43:O44 I48:O49 I53:O54 I58:O59 I63:O64 I83:O84 I103:O104 I98:O99 I93:O94 I88:O89 I78:O79 I68:O69 I73:O74" xr:uid="{80785056-7EA7-422B-ADCD-C7821D947319}">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704C17DA-CDD1-4D3E-8200-38F02D816C69}">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C591BE38-7C16-4DA7-9E09-2E3254A6D03A}">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209ED-0299-4F93-9408-EC6042CFD882}">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 ref="A101:B104"/>
    <mergeCell ref="C101:H102"/>
    <mergeCell ref="I101:AG102"/>
    <mergeCell ref="AH101:AH102"/>
    <mergeCell ref="AI101:AJ102"/>
    <mergeCell ref="AK101:AK102"/>
    <mergeCell ref="AL101:AM102"/>
    <mergeCell ref="AN101:AS102"/>
    <mergeCell ref="AR98:AX99"/>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A81:B84"/>
    <mergeCell ref="C81:H82"/>
    <mergeCell ref="I81:AG82"/>
    <mergeCell ref="AH81:AH82"/>
    <mergeCell ref="AI81:AJ82"/>
    <mergeCell ref="AK81:AK82"/>
    <mergeCell ref="AL81:AM82"/>
    <mergeCell ref="AN81:AS82"/>
    <mergeCell ref="AR78:AX79"/>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A61:B64"/>
    <mergeCell ref="C61:H62"/>
    <mergeCell ref="I61:AG62"/>
    <mergeCell ref="AH61:AH62"/>
    <mergeCell ref="AI61:AJ62"/>
    <mergeCell ref="AK61:AK62"/>
    <mergeCell ref="AL61:AM62"/>
    <mergeCell ref="AN61:AS62"/>
    <mergeCell ref="AR58:AX59"/>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Y33:BB34"/>
    <mergeCell ref="BC33:BD34"/>
    <mergeCell ref="BE33:BH34"/>
    <mergeCell ref="BI33:BJ34"/>
    <mergeCell ref="BM34:CG34"/>
    <mergeCell ref="BM35:BS36"/>
    <mergeCell ref="BT35:BZ36"/>
    <mergeCell ref="CA35:CG36"/>
    <mergeCell ref="AL31:AM32"/>
    <mergeCell ref="AN31:AS32"/>
    <mergeCell ref="AT31:BJ32"/>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s>
  <phoneticPr fontId="4"/>
  <conditionalFormatting sqref="I33 I38 I43 I48 I53 I58 I63 I68">
    <cfRule type="expression" dxfId="59" priority="38">
      <formula>AND($I31&lt;&gt;"",$I33="")</formula>
    </cfRule>
  </conditionalFormatting>
  <conditionalFormatting sqref="I73">
    <cfRule type="expression" dxfId="58" priority="15">
      <formula>AND($I71&lt;&gt;"",$I73="")</formula>
    </cfRule>
  </conditionalFormatting>
  <conditionalFormatting sqref="I78">
    <cfRule type="expression" dxfId="57" priority="33">
      <formula>AND($I76&lt;&gt;"",$I78="")</formula>
    </cfRule>
  </conditionalFormatting>
  <conditionalFormatting sqref="I83">
    <cfRule type="expression" dxfId="56" priority="18">
      <formula>AND($I81&lt;&gt;"",$I83="")</formula>
    </cfRule>
  </conditionalFormatting>
  <conditionalFormatting sqref="I88">
    <cfRule type="expression" dxfId="55" priority="21">
      <formula>AND($I86&lt;&gt;"",$I88="")</formula>
    </cfRule>
  </conditionalFormatting>
  <conditionalFormatting sqref="I93">
    <cfRule type="expression" dxfId="54" priority="24">
      <formula>AND($I91&lt;&gt;"",$I93="")</formula>
    </cfRule>
  </conditionalFormatting>
  <conditionalFormatting sqref="I98">
    <cfRule type="expression" dxfId="53" priority="27">
      <formula>AND($I96&lt;&gt;"",$I98="")</formula>
    </cfRule>
  </conditionalFormatting>
  <conditionalFormatting sqref="I103">
    <cfRule type="expression" dxfId="52" priority="30">
      <formula>AND($I101&lt;&gt;"",$I103="")</formula>
    </cfRule>
  </conditionalFormatting>
  <conditionalFormatting sqref="V33 V38 V43 V48 V53 V58 V63">
    <cfRule type="expression" dxfId="51" priority="43">
      <formula>IF(AND($I36&lt;&gt;"",$AI38&lt;&gt;"",$V33&lt;=$AI38),TRUE,FALSE)</formula>
    </cfRule>
    <cfRule type="expression" dxfId="50" priority="42">
      <formula>AND($I31&lt;&gt;"",$V33="")</formula>
    </cfRule>
  </conditionalFormatting>
  <conditionalFormatting sqref="V68">
    <cfRule type="expression" dxfId="49" priority="45">
      <formula>IF(AND(#REF!&lt;&gt;"",#REF!&lt;&gt;"",$V68&lt;=#REF!),TRUE,FALSE)</formula>
    </cfRule>
    <cfRule type="expression" dxfId="48" priority="44">
      <formula>AND($I66&lt;&gt;"",$V68="")</formula>
    </cfRule>
  </conditionalFormatting>
  <conditionalFormatting sqref="V73 V78 V83">
    <cfRule type="expression" dxfId="47" priority="47">
      <formula>IF(AND(#REF!&lt;&gt;"",#REF!&lt;&gt;"",$V73&lt;=#REF!),TRUE,FALSE)</formula>
    </cfRule>
    <cfRule type="expression" dxfId="46" priority="46">
      <formula>AND($I71&lt;&gt;"",$V73="")</formula>
    </cfRule>
  </conditionalFormatting>
  <conditionalFormatting sqref="V88">
    <cfRule type="expression" dxfId="45" priority="55">
      <formula>IF(AND(#REF!&lt;&gt;"",#REF!&lt;&gt;"",$V88&lt;=#REF!),TRUE,FALSE)</formula>
    </cfRule>
    <cfRule type="expression" dxfId="44" priority="54">
      <formula>AND($I86&lt;&gt;"",$V88="")</formula>
    </cfRule>
  </conditionalFormatting>
  <conditionalFormatting sqref="V93">
    <cfRule type="expression" dxfId="43" priority="52">
      <formula>AND($I91&lt;&gt;"",$V93="")</formula>
    </cfRule>
    <cfRule type="expression" dxfId="42" priority="53">
      <formula>IF(AND(#REF!&lt;&gt;"",#REF!&lt;&gt;"",$V93&lt;=#REF!),TRUE,FALSE)</formula>
    </cfRule>
  </conditionalFormatting>
  <conditionalFormatting sqref="V98">
    <cfRule type="expression" dxfId="41" priority="50">
      <formula>AND($I96&lt;&gt;"",$V98="")</formula>
    </cfRule>
    <cfRule type="expression" dxfId="40" priority="51">
      <formula>IF(AND(#REF!&lt;&gt;"",#REF!&lt;&gt;"",$V98&lt;=#REF!),TRUE,FALSE)</formula>
    </cfRule>
  </conditionalFormatting>
  <conditionalFormatting sqref="V103">
    <cfRule type="expression" dxfId="39" priority="48">
      <formula>AND($I101&lt;&gt;"",$V103="")</formula>
    </cfRule>
    <cfRule type="expression" dxfId="38" priority="49">
      <formula>IF(AND(#REF!&lt;&gt;"",#REF!&lt;&gt;"",$V103&lt;=#REF!),TRUE,FALSE)</formula>
    </cfRule>
  </conditionalFormatting>
  <conditionalFormatting sqref="AI33">
    <cfRule type="expression" dxfId="37" priority="36">
      <formula>AND($I$31&lt;&gt;"",$AI$33="")</formula>
    </cfRule>
  </conditionalFormatting>
  <conditionalFormatting sqref="AI38 AI43 AI48 AI53 AI58 AI63 AI68">
    <cfRule type="expression" dxfId="36" priority="41">
      <formula>IF(AND($I36&lt;&gt;"",AI38&lt;&gt;"",$V33&lt;=$AI38),TRUE,FALSE)</formula>
    </cfRule>
    <cfRule type="expression" dxfId="35" priority="40">
      <formula>AND($I36&lt;&gt;"",$AI38="")</formula>
    </cfRule>
  </conditionalFormatting>
  <conditionalFormatting sqref="AI73">
    <cfRule type="expression" dxfId="34" priority="16">
      <formula>AND($I71&lt;&gt;"",$AI73="")</formula>
    </cfRule>
    <cfRule type="expression" dxfId="33" priority="17">
      <formula>IF(AND($I71&lt;&gt;"",AI73&lt;&gt;"",$V63&lt;=$AI73),TRUE,FALSE)</formula>
    </cfRule>
  </conditionalFormatting>
  <conditionalFormatting sqref="AI78">
    <cfRule type="expression" dxfId="32" priority="35">
      <formula>IF(AND($I76&lt;&gt;"",AI78&lt;&gt;"",$V68&lt;=$AI78),TRUE,FALSE)</formula>
    </cfRule>
    <cfRule type="expression" dxfId="31" priority="34">
      <formula>AND($I76&lt;&gt;"",$AI78="")</formula>
    </cfRule>
  </conditionalFormatting>
  <conditionalFormatting sqref="AI83">
    <cfRule type="expression" dxfId="30" priority="19">
      <formula>AND($I81&lt;&gt;"",$AI83="")</formula>
    </cfRule>
    <cfRule type="expression" dxfId="29" priority="20">
      <formula>IF(AND($I81&lt;&gt;"",AI83&lt;&gt;"",$V78&lt;=$AI83),TRUE,FALSE)</formula>
    </cfRule>
  </conditionalFormatting>
  <conditionalFormatting sqref="AI88">
    <cfRule type="expression" dxfId="28" priority="22">
      <formula>AND($I86&lt;&gt;"",$AI88="")</formula>
    </cfRule>
    <cfRule type="expression" dxfId="27" priority="23">
      <formula>IF(AND($I86&lt;&gt;"",AI88&lt;&gt;"",$V78&lt;=$AI88),TRUE,FALSE)</formula>
    </cfRule>
  </conditionalFormatting>
  <conditionalFormatting sqref="AI93">
    <cfRule type="expression" dxfId="26" priority="26">
      <formula>IF(AND($I91&lt;&gt;"",AI93&lt;&gt;"",$V78&lt;=$AI93),TRUE,FALSE)</formula>
    </cfRule>
    <cfRule type="expression" dxfId="25" priority="25">
      <formula>AND($I91&lt;&gt;"",$AI93="")</formula>
    </cfRule>
  </conditionalFormatting>
  <conditionalFormatting sqref="AI98">
    <cfRule type="expression" dxfId="24" priority="28">
      <formula>AND($I96&lt;&gt;"",$AI98="")</formula>
    </cfRule>
    <cfRule type="expression" dxfId="23" priority="29">
      <formula>IF(AND($I96&lt;&gt;"",AI98&lt;&gt;"",$V78&lt;=$AI98),TRUE,FALSE)</formula>
    </cfRule>
  </conditionalFormatting>
  <conditionalFormatting sqref="AI103">
    <cfRule type="expression" dxfId="22" priority="31">
      <formula>AND($I101&lt;&gt;"",$AI103="")</formula>
    </cfRule>
    <cfRule type="expression" dxfId="21" priority="32">
      <formula>IF(AND($I101&lt;&gt;"",AI103&lt;&gt;"",$V78&lt;=$AI103),TRUE,FALSE)</formula>
    </cfRule>
  </conditionalFormatting>
  <conditionalFormatting sqref="AT31">
    <cfRule type="expression" dxfId="19" priority="37">
      <formula>AND($I31&lt;&gt;"",$AT31="")</formula>
    </cfRule>
  </conditionalFormatting>
  <conditionalFormatting sqref="AT36">
    <cfRule type="expression" dxfId="18" priority="14">
      <formula>AND($I36&lt;&gt;"",$AT36="")</formula>
    </cfRule>
  </conditionalFormatting>
  <conditionalFormatting sqref="AT41">
    <cfRule type="expression" dxfId="17" priority="13">
      <formula>AND($I41&lt;&gt;"",$AT41="")</formula>
    </cfRule>
  </conditionalFormatting>
  <conditionalFormatting sqref="AT46">
    <cfRule type="expression" dxfId="16" priority="12">
      <formula>AND($I46&lt;&gt;"",$AT46="")</formula>
    </cfRule>
  </conditionalFormatting>
  <conditionalFormatting sqref="AT51">
    <cfRule type="expression" dxfId="15" priority="11">
      <formula>AND($I51&lt;&gt;"",$AT51="")</formula>
    </cfRule>
  </conditionalFormatting>
  <conditionalFormatting sqref="AT56">
    <cfRule type="expression" dxfId="14" priority="10">
      <formula>AND($I56&lt;&gt;"",$AT56="")</formula>
    </cfRule>
  </conditionalFormatting>
  <conditionalFormatting sqref="AT61">
    <cfRule type="expression" dxfId="13" priority="9">
      <formula>AND($I61&lt;&gt;"",$AT61="")</formula>
    </cfRule>
  </conditionalFormatting>
  <conditionalFormatting sqref="AT66">
    <cfRule type="expression" dxfId="12" priority="8">
      <formula>AND($I66&lt;&gt;"",$AT66="")</formula>
    </cfRule>
  </conditionalFormatting>
  <conditionalFormatting sqref="AT71">
    <cfRule type="expression" dxfId="11" priority="7">
      <formula>AND($I71&lt;&gt;"",$AT71="")</formula>
    </cfRule>
  </conditionalFormatting>
  <conditionalFormatting sqref="AT76">
    <cfRule type="expression" dxfId="10" priority="6">
      <formula>AND($I76&lt;&gt;"",$AT76="")</formula>
    </cfRule>
  </conditionalFormatting>
  <conditionalFormatting sqref="AT81">
    <cfRule type="expression" dxfId="9" priority="5">
      <formula>AND($I81&lt;&gt;"",$AT81="")</formula>
    </cfRule>
  </conditionalFormatting>
  <conditionalFormatting sqref="AT86">
    <cfRule type="expression" dxfId="8" priority="4">
      <formula>AND($I86&lt;&gt;"",$AT86="")</formula>
    </cfRule>
  </conditionalFormatting>
  <conditionalFormatting sqref="AT91">
    <cfRule type="expression" dxfId="7" priority="3">
      <formula>AND($I91&lt;&gt;"",$AT91="")</formula>
    </cfRule>
  </conditionalFormatting>
  <conditionalFormatting sqref="AT96">
    <cfRule type="expression" dxfId="6" priority="2">
      <formula>AND($I96&lt;&gt;"",$AT96="")</formula>
    </cfRule>
  </conditionalFormatting>
  <conditionalFormatting sqref="AT101">
    <cfRule type="expression" dxfId="5" priority="1">
      <formula>AND($I101&lt;&gt;"",$AT101="")</formula>
    </cfRule>
  </conditionalFormatting>
  <dataValidations count="5">
    <dataValidation type="list" allowBlank="1" showInputMessage="1" showErrorMessage="1" sqref="AK8:AO8" xr:uid="{1CEECE66-9B8B-455C-9177-4AC6EF8B4E0F}">
      <formula1>"平成,昭和"</formula1>
    </dataValidation>
    <dataValidation type="list" allowBlank="1" showInputMessage="1" showErrorMessage="1" sqref="BU8 I33:O34 I38:O39 I43:O44 I48:O49 I53:O54 I58:O59 I63:O64 I83:O84 I103:O104 I98:O99 I93:O94 I88:O89 I78:O79 I68:O69 I73:O74" xr:uid="{89648EDF-FABA-4AD5-BB37-0AA27361CED1}">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3B86B76-5109-4FA9-B0F2-C8D5F7B9E5F1}">
      <formula1>"男,女"</formula1>
    </dataValidation>
    <dataValidation type="list" allowBlank="1" showInputMessage="1" showErrorMessage="1" sqref="S13:U13 S15:U15 S17:U17 S19:U19 AY13:BA13 AY15:BA15 AY17:BA17 AY19:BA19" xr:uid="{BBA72BA4-B735-41ED-A8D7-466ACDC1EAFA}">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2D03981B-34E2-4AA9-97ED-7793F15832F9}">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A130D39D-FB24-4AE7-BCEA-4F29D7D901A0}">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55"/>
  <sheetViews>
    <sheetView workbookViewId="0">
      <pane ySplit="10" topLeftCell="A11" activePane="bottomLeft" state="frozen"/>
      <selection activeCell="EQ42" sqref="EQ42"/>
      <selection pane="bottomLeft" activeCell="H15" sqref="H15"/>
    </sheetView>
  </sheetViews>
  <sheetFormatPr defaultRowHeight="18.75"/>
  <cols>
    <col min="1" max="1" width="3.5" style="188" customWidth="1"/>
    <col min="2" max="2" width="17.125" style="188" customWidth="1"/>
    <col min="3" max="3" width="17.5" style="201" customWidth="1"/>
    <col min="4" max="4" width="14.875" style="188" customWidth="1"/>
    <col min="5" max="5" width="10.75" style="201" customWidth="1"/>
    <col min="6" max="7" width="12.5" style="188" customWidth="1"/>
    <col min="8" max="8" width="13" style="188" bestFit="1" customWidth="1"/>
    <col min="9" max="16384" width="9" style="188"/>
  </cols>
  <sheetData>
    <row r="1" spans="1:15" ht="18" customHeight="1">
      <c r="A1" s="185"/>
      <c r="B1" s="185"/>
      <c r="C1" s="186"/>
      <c r="D1" s="185"/>
      <c r="E1" s="185"/>
      <c r="F1" s="653" t="s">
        <v>238</v>
      </c>
      <c r="G1" s="653"/>
      <c r="H1" s="207" t="str">
        <f>IF(①職員名簿!H1="","",①職員名簿!H1)</f>
        <v>適</v>
      </c>
      <c r="I1" s="208"/>
      <c r="J1" s="185"/>
      <c r="K1" s="185"/>
      <c r="L1" s="185"/>
      <c r="M1" s="185"/>
      <c r="N1" s="185"/>
      <c r="O1" s="185"/>
    </row>
    <row r="2" spans="1:15" ht="18.75" customHeight="1">
      <c r="A2" s="189" t="s">
        <v>28</v>
      </c>
      <c r="B2" s="190"/>
      <c r="C2" s="669" t="e">
        <f>IF(①職員名簿!C2="","",①職員名簿!C2)</f>
        <v>#N/A</v>
      </c>
      <c r="D2" s="670"/>
      <c r="E2" s="185"/>
      <c r="F2" s="653" t="s">
        <v>30</v>
      </c>
      <c r="G2" s="653"/>
      <c r="H2" s="207" t="str">
        <f>IF(①職員名簿!H2="","",①職員名簿!H2)</f>
        <v>適</v>
      </c>
      <c r="I2" s="656" t="str">
        <f>IF(①職員名簿!I2="","",①職員名簿!I2)</f>
        <v>選択してください</v>
      </c>
      <c r="J2" s="657"/>
      <c r="K2" s="658"/>
      <c r="L2" s="185"/>
      <c r="M2" s="185"/>
      <c r="N2" s="185"/>
      <c r="O2" s="185"/>
    </row>
    <row r="3" spans="1:15" ht="18.75" customHeight="1">
      <c r="A3" s="189" t="s">
        <v>2</v>
      </c>
      <c r="B3" s="190"/>
      <c r="C3" s="669" t="e">
        <f>IF(①職員名簿!C3="","",①職員名簿!C3)</f>
        <v>#N/A</v>
      </c>
      <c r="D3" s="670"/>
      <c r="E3" s="185"/>
      <c r="F3" s="653" t="s">
        <v>239</v>
      </c>
      <c r="G3" s="653"/>
      <c r="H3" s="207" t="str">
        <f>IF(①職員名簿!H3="","",①職員名簿!H3)</f>
        <v>選択してください</v>
      </c>
      <c r="I3" s="185"/>
      <c r="J3" s="185"/>
      <c r="K3" s="185"/>
      <c r="L3" s="185"/>
      <c r="M3" s="185"/>
      <c r="N3" s="185"/>
      <c r="O3" s="185"/>
    </row>
    <row r="4" spans="1:15" ht="18.75" customHeight="1">
      <c r="A4" s="189" t="s">
        <v>3</v>
      </c>
      <c r="B4" s="190"/>
      <c r="C4" s="671" t="str">
        <f>IF(①職員名簿!C4="","",①職員名簿!C4)</f>
        <v/>
      </c>
      <c r="D4" s="672"/>
      <c r="E4" s="186"/>
      <c r="F4" s="185"/>
      <c r="G4" s="185"/>
      <c r="H4" s="185"/>
      <c r="I4" s="185"/>
      <c r="J4" s="185"/>
      <c r="K4" s="185"/>
      <c r="L4" s="185"/>
      <c r="M4" s="185"/>
      <c r="N4" s="185"/>
      <c r="O4" s="185"/>
    </row>
    <row r="5" spans="1:15" ht="18.75" customHeight="1">
      <c r="A5" s="189" t="s">
        <v>5</v>
      </c>
      <c r="B5" s="190"/>
      <c r="C5" s="669" t="e">
        <f>IF(①職員名簿!C5="","",①職員名簿!C5)</f>
        <v>#N/A</v>
      </c>
      <c r="D5" s="670"/>
      <c r="E5" s="186"/>
      <c r="F5" s="659" t="s">
        <v>224</v>
      </c>
      <c r="G5" s="660"/>
      <c r="H5" s="191" t="s">
        <v>225</v>
      </c>
      <c r="I5" s="185"/>
      <c r="J5" s="185"/>
      <c r="K5" s="185"/>
      <c r="L5" s="185"/>
      <c r="M5" s="185"/>
      <c r="N5" s="185"/>
      <c r="O5" s="185"/>
    </row>
    <row r="6" spans="1:15" ht="18.75" customHeight="1">
      <c r="A6" s="189" t="s">
        <v>175</v>
      </c>
      <c r="B6" s="190"/>
      <c r="C6" s="669" t="str">
        <f>IF(①職員名簿!C6="","",①職員名簿!C6)</f>
        <v/>
      </c>
      <c r="D6" s="670"/>
      <c r="E6" s="186"/>
      <c r="F6" s="661"/>
      <c r="G6" s="662"/>
      <c r="H6" s="192" t="str">
        <f>IF(①職員名簿!H6="","",①職員名簿!H6)</f>
        <v/>
      </c>
      <c r="I6" s="185"/>
      <c r="J6" s="185"/>
      <c r="K6" s="185"/>
      <c r="L6" s="185"/>
      <c r="M6" s="185"/>
      <c r="N6" s="185"/>
      <c r="O6" s="185"/>
    </row>
    <row r="7" spans="1:15" ht="18.75" customHeight="1">
      <c r="A7" s="189" t="s">
        <v>176</v>
      </c>
      <c r="B7" s="190"/>
      <c r="C7" s="673" t="str">
        <f>IF(①職員名簿!C7="","",①職員名簿!C7)</f>
        <v/>
      </c>
      <c r="D7" s="674"/>
      <c r="E7" s="186"/>
      <c r="F7" s="663"/>
      <c r="G7" s="664"/>
      <c r="H7" s="191" t="s">
        <v>223</v>
      </c>
      <c r="I7" s="185"/>
      <c r="J7" s="185"/>
      <c r="K7" s="185"/>
      <c r="L7" s="185"/>
      <c r="M7" s="185"/>
      <c r="N7" s="185"/>
      <c r="O7" s="185"/>
    </row>
    <row r="8" spans="1:15" ht="18.75" customHeight="1">
      <c r="A8" s="193" t="s">
        <v>281</v>
      </c>
      <c r="B8" s="22"/>
      <c r="C8" s="36" t="str">
        <f>IF(①職員名簿!C8="","",①職員名簿!C8)</f>
        <v/>
      </c>
      <c r="D8" s="223" t="str">
        <f>IF(①職員名簿!D8="","",①職員名簿!D8)</f>
        <v/>
      </c>
      <c r="E8" s="186"/>
      <c r="F8" s="185"/>
      <c r="G8" s="185"/>
      <c r="H8" s="185"/>
      <c r="I8" s="185"/>
      <c r="J8" s="185"/>
      <c r="K8" s="185"/>
      <c r="L8" s="185"/>
      <c r="M8" s="185"/>
      <c r="N8" s="185"/>
      <c r="O8" s="185"/>
    </row>
    <row r="9" spans="1:15" s="196" customFormat="1" ht="18.75" customHeight="1">
      <c r="A9" s="194"/>
      <c r="B9" s="665" t="s">
        <v>31</v>
      </c>
      <c r="C9" s="665" t="s">
        <v>32</v>
      </c>
      <c r="D9" s="667" t="s">
        <v>33</v>
      </c>
      <c r="E9" s="654" t="s">
        <v>34</v>
      </c>
      <c r="F9" s="654" t="s">
        <v>35</v>
      </c>
      <c r="G9" s="195"/>
      <c r="H9" s="195" t="s">
        <v>36</v>
      </c>
      <c r="I9" s="195"/>
      <c r="J9" s="195"/>
      <c r="K9" s="195"/>
      <c r="L9" s="195"/>
      <c r="M9" s="195"/>
      <c r="N9" s="195"/>
      <c r="O9" s="195"/>
    </row>
    <row r="10" spans="1:15" s="196" customFormat="1" ht="18.75" customHeight="1">
      <c r="A10" s="197"/>
      <c r="B10" s="666"/>
      <c r="C10" s="666"/>
      <c r="D10" s="668"/>
      <c r="E10" s="655"/>
      <c r="F10" s="655"/>
      <c r="G10" s="195"/>
      <c r="H10" s="195"/>
      <c r="I10" s="195"/>
      <c r="J10" s="195"/>
      <c r="K10" s="195"/>
      <c r="L10" s="195"/>
      <c r="M10" s="195"/>
      <c r="N10" s="195"/>
      <c r="O10" s="195"/>
    </row>
    <row r="11" spans="1:15" ht="18.75" customHeight="1">
      <c r="A11" s="198">
        <v>1</v>
      </c>
      <c r="B11" s="199" t="str">
        <f>IF(②第１号様式の１!C28="","",②第１号様式の１!C28)</f>
        <v/>
      </c>
      <c r="C11" s="199" t="str">
        <f>IF(②第１号様式の１!J28="","",②第１号様式の１!J28)</f>
        <v/>
      </c>
      <c r="D11" s="200" t="str">
        <f>IF(②第１号様式の１!P28="","",②第１号様式の１!P28)</f>
        <v/>
      </c>
      <c r="E11" s="187" t="str">
        <f>IF(②第１号様式の１!AA28="","",②第１号様式の１!AA28)</f>
        <v/>
      </c>
      <c r="F11" s="187" t="str">
        <f>IF(②第１号様式の１!AD28="","",②第１号様式の１!AD28)</f>
        <v/>
      </c>
      <c r="G11" s="185"/>
      <c r="H11" s="185"/>
      <c r="I11" s="185"/>
      <c r="J11" s="185"/>
      <c r="K11" s="185"/>
      <c r="L11" s="185"/>
      <c r="M11" s="185"/>
      <c r="N11" s="185"/>
      <c r="O11" s="185"/>
    </row>
    <row r="12" spans="1:15" ht="18.75" customHeight="1">
      <c r="A12" s="198">
        <v>2</v>
      </c>
      <c r="B12" s="199" t="str">
        <f>IF(②第１号様式の１!C29="","",②第１号様式の１!C29)</f>
        <v/>
      </c>
      <c r="C12" s="199" t="str">
        <f>IF(②第１号様式の１!J29="","",②第１号様式の１!J29)</f>
        <v/>
      </c>
      <c r="D12" s="200" t="str">
        <f>IF(②第１号様式の１!P29="","",②第１号様式の１!P29)</f>
        <v/>
      </c>
      <c r="E12" s="187" t="str">
        <f>IF(②第１号様式の１!AA29="","",②第１号様式の１!AA29)</f>
        <v/>
      </c>
      <c r="F12" s="187" t="str">
        <f>IF(②第１号様式の１!AD29="","",②第１号様式の１!AD29)</f>
        <v/>
      </c>
      <c r="G12" s="185"/>
      <c r="H12" s="185"/>
      <c r="I12" s="185"/>
      <c r="J12" s="185"/>
      <c r="K12" s="185"/>
      <c r="L12" s="185"/>
      <c r="M12" s="185"/>
      <c r="N12" s="185"/>
      <c r="O12" s="185"/>
    </row>
    <row r="13" spans="1:15" ht="18.75" customHeight="1">
      <c r="A13" s="198">
        <v>3</v>
      </c>
      <c r="B13" s="199" t="str">
        <f>IF(②第１号様式の１!C30="","",②第１号様式の１!C30)</f>
        <v/>
      </c>
      <c r="C13" s="199" t="str">
        <f>IF(②第１号様式の１!J30="","",②第１号様式の１!J30)</f>
        <v/>
      </c>
      <c r="D13" s="200" t="str">
        <f>IF(②第１号様式の１!P30="","",②第１号様式の１!P30)</f>
        <v/>
      </c>
      <c r="E13" s="187" t="str">
        <f>IF(②第１号様式の１!AA30="","",②第１号様式の１!AA30)</f>
        <v/>
      </c>
      <c r="F13" s="187" t="str">
        <f>IF(②第１号様式の１!AD30="","",②第１号様式の１!AD30)</f>
        <v/>
      </c>
      <c r="G13" s="185"/>
      <c r="H13" s="185"/>
      <c r="I13" s="185"/>
      <c r="J13" s="185"/>
      <c r="K13" s="185"/>
      <c r="L13" s="185"/>
      <c r="M13" s="185"/>
      <c r="N13" s="185"/>
      <c r="O13" s="185"/>
    </row>
    <row r="14" spans="1:15" ht="18.75" customHeight="1">
      <c r="A14" s="198">
        <v>4</v>
      </c>
      <c r="B14" s="199" t="str">
        <f>IF(②第１号様式の１!C31="","",②第１号様式の１!C31)</f>
        <v/>
      </c>
      <c r="C14" s="199" t="str">
        <f>IF(②第１号様式の１!J31="","",②第１号様式の１!J31)</f>
        <v/>
      </c>
      <c r="D14" s="200" t="str">
        <f>IF(②第１号様式の１!P31="","",②第１号様式の１!P31)</f>
        <v/>
      </c>
      <c r="E14" s="187" t="str">
        <f>IF(②第１号様式の１!AA31="","",②第１号様式の１!AA31)</f>
        <v/>
      </c>
      <c r="F14" s="187" t="str">
        <f>IF(②第１号様式の１!AD31="","",②第１号様式の１!AD31)</f>
        <v/>
      </c>
      <c r="G14" s="185"/>
      <c r="H14" s="185"/>
      <c r="I14" s="185"/>
      <c r="J14" s="185"/>
      <c r="K14" s="185"/>
      <c r="L14" s="185"/>
      <c r="M14" s="185"/>
      <c r="N14" s="185"/>
      <c r="O14" s="185"/>
    </row>
    <row r="15" spans="1:15" ht="18.75" customHeight="1">
      <c r="A15" s="198">
        <v>5</v>
      </c>
      <c r="B15" s="199" t="str">
        <f>IF(②第１号様式の１!C32="","",②第１号様式の１!C32)</f>
        <v/>
      </c>
      <c r="C15" s="199" t="str">
        <f>IF(②第１号様式の１!J32="","",②第１号様式の１!J32)</f>
        <v/>
      </c>
      <c r="D15" s="200" t="str">
        <f>IF(②第１号様式の１!P32="","",②第１号様式の１!P32)</f>
        <v/>
      </c>
      <c r="E15" s="187" t="str">
        <f>IF(②第１号様式の１!AA32="","",②第１号様式の１!AA32)</f>
        <v/>
      </c>
      <c r="F15" s="187" t="str">
        <f>IF(②第１号様式の１!AD32="","",②第１号様式の１!AD32)</f>
        <v/>
      </c>
      <c r="G15" s="185"/>
      <c r="H15" s="185"/>
      <c r="I15" s="185"/>
      <c r="J15" s="185"/>
      <c r="K15" s="185"/>
      <c r="L15" s="185"/>
      <c r="M15" s="185"/>
      <c r="N15" s="185"/>
      <c r="O15" s="185"/>
    </row>
    <row r="16" spans="1:15" ht="18.75" customHeight="1">
      <c r="A16" s="198">
        <v>6</v>
      </c>
      <c r="B16" s="199" t="str">
        <f>IF(②第１号様式の１!C33="","",②第１号様式の１!C33)</f>
        <v/>
      </c>
      <c r="C16" s="199" t="str">
        <f>IF(②第１号様式の１!J33="","",②第１号様式の１!J33)</f>
        <v/>
      </c>
      <c r="D16" s="200" t="str">
        <f>IF(②第１号様式の１!P33="","",②第１号様式の１!P33)</f>
        <v/>
      </c>
      <c r="E16" s="187" t="str">
        <f>IF(②第１号様式の１!AA33="","",②第１号様式の１!AA33)</f>
        <v/>
      </c>
      <c r="F16" s="187" t="str">
        <f>IF(②第１号様式の１!AD33="","",②第１号様式の１!AD33)</f>
        <v/>
      </c>
      <c r="G16" s="185"/>
      <c r="H16" s="185"/>
      <c r="I16" s="185"/>
      <c r="J16" s="185"/>
      <c r="K16" s="185"/>
      <c r="L16" s="185"/>
      <c r="M16" s="185"/>
      <c r="N16" s="185"/>
      <c r="O16" s="185"/>
    </row>
    <row r="17" spans="1:15" ht="18.75" customHeight="1">
      <c r="A17" s="198">
        <v>7</v>
      </c>
      <c r="B17" s="199" t="str">
        <f>IF(②第１号様式の１!C34="","",②第１号様式の１!C34)</f>
        <v/>
      </c>
      <c r="C17" s="199" t="str">
        <f>IF(②第１号様式の１!J34="","",②第１号様式の１!J34)</f>
        <v/>
      </c>
      <c r="D17" s="200" t="str">
        <f>IF(②第１号様式の１!P34="","",②第１号様式の１!P34)</f>
        <v/>
      </c>
      <c r="E17" s="187" t="str">
        <f>IF(②第１号様式の１!AA34="","",②第１号様式の１!AA34)</f>
        <v/>
      </c>
      <c r="F17" s="187" t="str">
        <f>IF(②第１号様式の１!AD34="","",②第１号様式の１!AD34)</f>
        <v/>
      </c>
      <c r="G17" s="185"/>
      <c r="H17" s="185"/>
      <c r="I17" s="185"/>
      <c r="J17" s="185"/>
      <c r="K17" s="185"/>
      <c r="L17" s="185"/>
      <c r="M17" s="185"/>
      <c r="N17" s="185"/>
      <c r="O17" s="185"/>
    </row>
    <row r="18" spans="1:15" ht="18.75" customHeight="1">
      <c r="A18" s="198">
        <v>8</v>
      </c>
      <c r="B18" s="199" t="str">
        <f>IF(②第１号様式の１!C35="","",②第１号様式の１!C35)</f>
        <v/>
      </c>
      <c r="C18" s="199" t="str">
        <f>IF(②第１号様式の１!J35="","",②第１号様式の１!J35)</f>
        <v/>
      </c>
      <c r="D18" s="200" t="str">
        <f>IF(②第１号様式の１!P35="","",②第１号様式の１!P35)</f>
        <v/>
      </c>
      <c r="E18" s="187" t="str">
        <f>IF(②第１号様式の１!AA35="","",②第１号様式の１!AA35)</f>
        <v/>
      </c>
      <c r="F18" s="187" t="str">
        <f>IF(②第１号様式の１!AD35="","",②第１号様式の１!AD35)</f>
        <v/>
      </c>
      <c r="G18" s="185"/>
      <c r="H18" s="185"/>
      <c r="I18" s="185"/>
      <c r="J18" s="185"/>
      <c r="K18" s="185"/>
      <c r="L18" s="185"/>
      <c r="M18" s="185"/>
      <c r="N18" s="185"/>
      <c r="O18" s="185"/>
    </row>
    <row r="19" spans="1:15" ht="18.75" customHeight="1">
      <c r="A19" s="198">
        <v>9</v>
      </c>
      <c r="B19" s="199" t="str">
        <f>IF(②第１号様式の１!C36="","",②第１号様式の１!C36)</f>
        <v/>
      </c>
      <c r="C19" s="199" t="str">
        <f>IF(②第１号様式の１!J36="","",②第１号様式の１!J36)</f>
        <v/>
      </c>
      <c r="D19" s="200" t="str">
        <f>IF(②第１号様式の１!P36="","",②第１号様式の１!P36)</f>
        <v/>
      </c>
      <c r="E19" s="187" t="str">
        <f>IF(②第１号様式の１!AA36="","",②第１号様式の１!AA36)</f>
        <v/>
      </c>
      <c r="F19" s="187" t="str">
        <f>IF(②第１号様式の１!AD36="","",②第１号様式の１!AD36)</f>
        <v/>
      </c>
      <c r="G19" s="185"/>
      <c r="H19" s="185"/>
      <c r="I19" s="185"/>
      <c r="J19" s="185"/>
      <c r="K19" s="185"/>
      <c r="L19" s="185"/>
      <c r="M19" s="185"/>
      <c r="N19" s="185"/>
      <c r="O19" s="185"/>
    </row>
    <row r="20" spans="1:15" ht="18.75" customHeight="1">
      <c r="A20" s="198">
        <v>10</v>
      </c>
      <c r="B20" s="199" t="str">
        <f>IF(②第１号様式の１!C37="","",②第１号様式の１!C37)</f>
        <v/>
      </c>
      <c r="C20" s="199" t="str">
        <f>IF(②第１号様式の１!J37="","",②第１号様式の１!J37)</f>
        <v/>
      </c>
      <c r="D20" s="200" t="str">
        <f>IF(②第１号様式の１!P37="","",②第１号様式の１!P37)</f>
        <v/>
      </c>
      <c r="E20" s="187" t="str">
        <f>IF(②第１号様式の１!AA37="","",②第１号様式の１!AA37)</f>
        <v/>
      </c>
      <c r="F20" s="187" t="str">
        <f>IF(②第１号様式の１!AD37="","",②第１号様式の１!AD37)</f>
        <v/>
      </c>
      <c r="G20" s="185"/>
      <c r="H20" s="185"/>
      <c r="I20" s="185"/>
      <c r="J20" s="185"/>
      <c r="K20" s="185"/>
      <c r="L20" s="185"/>
      <c r="M20" s="185"/>
      <c r="N20" s="185"/>
      <c r="O20" s="185"/>
    </row>
    <row r="21" spans="1:15" ht="18.75" customHeight="1">
      <c r="A21" s="198">
        <v>11</v>
      </c>
      <c r="B21" s="199" t="str">
        <f>IF(②第１号様式の１!C38="","",②第１号様式の１!C38)</f>
        <v/>
      </c>
      <c r="C21" s="199" t="str">
        <f>IF(②第１号様式の１!J38="","",②第１号様式の１!J38)</f>
        <v/>
      </c>
      <c r="D21" s="200" t="str">
        <f>IF(②第１号様式の１!P38="","",②第１号様式の１!P38)</f>
        <v/>
      </c>
      <c r="E21" s="187" t="str">
        <f>IF(②第１号様式の１!AA38="","",②第１号様式の１!AA38)</f>
        <v/>
      </c>
      <c r="F21" s="187" t="str">
        <f>IF(②第１号様式の１!AD38="","",②第１号様式の１!AD38)</f>
        <v/>
      </c>
      <c r="G21" s="185"/>
      <c r="H21" s="185"/>
      <c r="I21" s="185"/>
      <c r="J21" s="185"/>
      <c r="K21" s="185"/>
      <c r="L21" s="185"/>
      <c r="M21" s="185"/>
      <c r="N21" s="185"/>
      <c r="O21" s="185"/>
    </row>
    <row r="22" spans="1:15" ht="18.75" customHeight="1">
      <c r="A22" s="198">
        <v>12</v>
      </c>
      <c r="B22" s="199" t="str">
        <f>IF(②第１号様式の１!C39="","",②第１号様式の１!C39)</f>
        <v/>
      </c>
      <c r="C22" s="199" t="str">
        <f>IF(②第１号様式の１!J39="","",②第１号様式の１!J39)</f>
        <v/>
      </c>
      <c r="D22" s="200" t="str">
        <f>IF(②第１号様式の１!P39="","",②第１号様式の１!P39)</f>
        <v/>
      </c>
      <c r="E22" s="187" t="str">
        <f>IF(②第１号様式の１!AA39="","",②第１号様式の１!AA39)</f>
        <v/>
      </c>
      <c r="F22" s="187" t="str">
        <f>IF(②第１号様式の１!AD39="","",②第１号様式の１!AD39)</f>
        <v/>
      </c>
      <c r="G22" s="185"/>
      <c r="H22" s="185"/>
      <c r="I22" s="185"/>
      <c r="J22" s="185"/>
      <c r="K22" s="185"/>
      <c r="L22" s="185"/>
      <c r="M22" s="185"/>
      <c r="N22" s="185"/>
      <c r="O22" s="185"/>
    </row>
    <row r="23" spans="1:15" ht="18.75" customHeight="1">
      <c r="A23" s="198">
        <v>13</v>
      </c>
      <c r="B23" s="199" t="str">
        <f>IF(②第１号様式の１!C40="","",②第１号様式の１!C40)</f>
        <v/>
      </c>
      <c r="C23" s="199" t="str">
        <f>IF(②第１号様式の１!J40="","",②第１号様式の１!J40)</f>
        <v/>
      </c>
      <c r="D23" s="200" t="str">
        <f>IF(②第１号様式の１!P40="","",②第１号様式の１!P40)</f>
        <v/>
      </c>
      <c r="E23" s="187" t="str">
        <f>IF(②第１号様式の１!AA40="","",②第１号様式の１!AA40)</f>
        <v/>
      </c>
      <c r="F23" s="187" t="str">
        <f>IF(②第１号様式の１!AD40="","",②第１号様式の１!AD40)</f>
        <v/>
      </c>
      <c r="G23" s="185"/>
      <c r="H23" s="185"/>
      <c r="I23" s="185"/>
      <c r="J23" s="185"/>
      <c r="K23" s="185"/>
      <c r="L23" s="185"/>
      <c r="M23" s="185"/>
      <c r="N23" s="185"/>
      <c r="O23" s="185"/>
    </row>
    <row r="24" spans="1:15" ht="18.75" customHeight="1">
      <c r="A24" s="198">
        <v>14</v>
      </c>
      <c r="B24" s="199" t="str">
        <f>IF(②第１号様式の１!C41="","",②第１号様式の１!C41)</f>
        <v/>
      </c>
      <c r="C24" s="199" t="str">
        <f>IF(②第１号様式の１!J41="","",②第１号様式の１!J41)</f>
        <v/>
      </c>
      <c r="D24" s="200" t="str">
        <f>IF(②第１号様式の１!P41="","",②第１号様式の１!P41)</f>
        <v/>
      </c>
      <c r="E24" s="187" t="str">
        <f>IF(②第１号様式の１!AA41="","",②第１号様式の１!AA41)</f>
        <v/>
      </c>
      <c r="F24" s="187" t="str">
        <f>IF(②第１号様式の１!AD41="","",②第１号様式の１!AD41)</f>
        <v/>
      </c>
      <c r="G24" s="185"/>
      <c r="H24" s="185"/>
      <c r="I24" s="185"/>
      <c r="J24" s="185"/>
      <c r="K24" s="185"/>
      <c r="L24" s="185"/>
      <c r="M24" s="185"/>
      <c r="N24" s="185"/>
      <c r="O24" s="185"/>
    </row>
    <row r="25" spans="1:15" ht="18.75" customHeight="1">
      <c r="A25" s="198">
        <v>15</v>
      </c>
      <c r="B25" s="199" t="str">
        <f>IF(②第１号様式の１!C42="","",②第１号様式の１!C42)</f>
        <v/>
      </c>
      <c r="C25" s="199" t="str">
        <f>IF(②第１号様式の１!J42="","",②第１号様式の１!J42)</f>
        <v/>
      </c>
      <c r="D25" s="200" t="str">
        <f>IF(②第１号様式の１!P42="","",②第１号様式の１!P42)</f>
        <v/>
      </c>
      <c r="E25" s="187" t="str">
        <f>IF(②第１号様式の１!AA42="","",②第１号様式の１!AA42)</f>
        <v/>
      </c>
      <c r="F25" s="187" t="str">
        <f>IF(②第１号様式の１!AD42="","",②第１号様式の１!AD42)</f>
        <v/>
      </c>
      <c r="G25" s="185"/>
      <c r="H25" s="185"/>
      <c r="I25" s="185"/>
      <c r="J25" s="185"/>
      <c r="K25" s="185"/>
      <c r="L25" s="185"/>
      <c r="M25" s="185"/>
      <c r="N25" s="185"/>
      <c r="O25" s="185"/>
    </row>
    <row r="26" spans="1:15" ht="18.75" customHeight="1">
      <c r="A26" s="198">
        <v>16</v>
      </c>
      <c r="B26" s="199" t="str">
        <f>IF(②第１号様式の１!C43="","",②第１号様式の１!C43)</f>
        <v/>
      </c>
      <c r="C26" s="199" t="str">
        <f>IF(②第１号様式の１!J43="","",②第１号様式の１!J43)</f>
        <v/>
      </c>
      <c r="D26" s="200" t="str">
        <f>IF(②第１号様式の１!P43="","",②第１号様式の１!P43)</f>
        <v/>
      </c>
      <c r="E26" s="187" t="str">
        <f>IF(②第１号様式の１!AA43="","",②第１号様式の１!AA43)</f>
        <v/>
      </c>
      <c r="F26" s="187" t="str">
        <f>IF(②第１号様式の１!AD43="","",②第１号様式の１!AD43)</f>
        <v/>
      </c>
      <c r="G26" s="185"/>
      <c r="H26" s="185"/>
      <c r="I26" s="185"/>
      <c r="J26" s="185"/>
      <c r="K26" s="185"/>
      <c r="L26" s="185"/>
      <c r="M26" s="185"/>
      <c r="N26" s="185"/>
      <c r="O26" s="185"/>
    </row>
    <row r="27" spans="1:15" ht="18.75" customHeight="1">
      <c r="A27" s="198">
        <v>17</v>
      </c>
      <c r="B27" s="199" t="str">
        <f>IF(②第１号様式の１!C44="","",②第１号様式の１!C44)</f>
        <v/>
      </c>
      <c r="C27" s="199" t="str">
        <f>IF(②第１号様式の１!J44="","",②第１号様式の１!J44)</f>
        <v/>
      </c>
      <c r="D27" s="200" t="str">
        <f>IF(②第１号様式の１!P44="","",②第１号様式の１!P44)</f>
        <v/>
      </c>
      <c r="E27" s="187" t="str">
        <f>IF(②第１号様式の１!AA44="","",②第１号様式の１!AA44)</f>
        <v/>
      </c>
      <c r="F27" s="187" t="str">
        <f>IF(②第１号様式の１!AD44="","",②第１号様式の１!AD44)</f>
        <v/>
      </c>
      <c r="G27" s="185"/>
      <c r="H27" s="185"/>
      <c r="I27" s="185"/>
      <c r="J27" s="185"/>
      <c r="K27" s="185"/>
      <c r="L27" s="185"/>
      <c r="M27" s="185"/>
      <c r="N27" s="185"/>
      <c r="O27" s="185"/>
    </row>
    <row r="28" spans="1:15" ht="18.75" customHeight="1">
      <c r="A28" s="198">
        <v>18</v>
      </c>
      <c r="B28" s="199" t="str">
        <f>IF(②第１号様式の１!C45="","",②第１号様式の１!C45)</f>
        <v/>
      </c>
      <c r="C28" s="199" t="str">
        <f>IF(②第１号様式の１!J45="","",②第１号様式の１!J45)</f>
        <v/>
      </c>
      <c r="D28" s="200" t="str">
        <f>IF(②第１号様式の１!P45="","",②第１号様式の１!P45)</f>
        <v/>
      </c>
      <c r="E28" s="187" t="str">
        <f>IF(②第１号様式の１!AA45="","",②第１号様式の１!AA45)</f>
        <v/>
      </c>
      <c r="F28" s="187" t="str">
        <f>IF(②第１号様式の１!AD45="","",②第１号様式の１!AD45)</f>
        <v/>
      </c>
      <c r="G28" s="185"/>
      <c r="H28" s="185"/>
      <c r="I28" s="185"/>
      <c r="J28" s="185"/>
      <c r="K28" s="185"/>
      <c r="L28" s="185"/>
      <c r="M28" s="185"/>
      <c r="N28" s="185"/>
      <c r="O28" s="185"/>
    </row>
    <row r="29" spans="1:15" ht="18.75" customHeight="1">
      <c r="A29" s="198">
        <v>19</v>
      </c>
      <c r="B29" s="199" t="str">
        <f>IF(②第１号様式の１!C46="","",②第１号様式の１!C46)</f>
        <v/>
      </c>
      <c r="C29" s="199" t="str">
        <f>IF(②第１号様式の１!J46="","",②第１号様式の１!J46)</f>
        <v/>
      </c>
      <c r="D29" s="200" t="str">
        <f>IF(②第１号様式の１!P46="","",②第１号様式の１!P46)</f>
        <v/>
      </c>
      <c r="E29" s="187" t="str">
        <f>IF(②第１号様式の１!AA46="","",②第１号様式の１!AA46)</f>
        <v/>
      </c>
      <c r="F29" s="187" t="str">
        <f>IF(②第１号様式の１!AD46="","",②第１号様式の１!AD46)</f>
        <v/>
      </c>
      <c r="G29" s="185"/>
      <c r="H29" s="185"/>
      <c r="I29" s="185"/>
      <c r="J29" s="185"/>
      <c r="K29" s="185"/>
      <c r="L29" s="185"/>
      <c r="M29" s="185"/>
      <c r="N29" s="185"/>
      <c r="O29" s="185"/>
    </row>
    <row r="30" spans="1:15" ht="18.75" customHeight="1">
      <c r="A30" s="198">
        <v>20</v>
      </c>
      <c r="B30" s="199" t="str">
        <f>IF(②第１号様式の１!C47="","",②第１号様式の１!C47)</f>
        <v/>
      </c>
      <c r="C30" s="199" t="str">
        <f>IF(②第１号様式の１!J47="","",②第１号様式の１!J47)</f>
        <v/>
      </c>
      <c r="D30" s="200" t="str">
        <f>IF(②第１号様式の１!P47="","",②第１号様式の１!P47)</f>
        <v/>
      </c>
      <c r="E30" s="187" t="str">
        <f>IF(②第１号様式の１!AA47="","",②第１号様式の１!AA47)</f>
        <v/>
      </c>
      <c r="F30" s="187" t="str">
        <f>IF(②第１号様式の１!AD47="","",②第１号様式の１!AD47)</f>
        <v/>
      </c>
      <c r="G30" s="185"/>
      <c r="H30" s="185"/>
      <c r="I30" s="185"/>
      <c r="J30" s="185"/>
      <c r="K30" s="185"/>
      <c r="L30" s="185"/>
      <c r="M30" s="185"/>
      <c r="N30" s="185"/>
      <c r="O30" s="185"/>
    </row>
    <row r="31" spans="1:15" ht="18.75" customHeight="1">
      <c r="A31" s="198">
        <v>21</v>
      </c>
      <c r="B31" s="199" t="str">
        <f>IF(②第１号様式の１!C48="","",②第１号様式の１!C48)</f>
        <v/>
      </c>
      <c r="C31" s="199" t="str">
        <f>IF(②第１号様式の１!J48="","",②第１号様式の１!J48)</f>
        <v/>
      </c>
      <c r="D31" s="200" t="str">
        <f>IF(②第１号様式の１!P48="","",②第１号様式の１!P48)</f>
        <v/>
      </c>
      <c r="E31" s="187" t="str">
        <f>IF(②第１号様式の１!AA48="","",②第１号様式の１!AA48)</f>
        <v/>
      </c>
      <c r="F31" s="187" t="str">
        <f>IF(②第１号様式の１!AD48="","",②第１号様式の１!AD48)</f>
        <v/>
      </c>
      <c r="G31" s="185"/>
      <c r="H31" s="185"/>
      <c r="I31" s="185"/>
      <c r="J31" s="185"/>
      <c r="K31" s="185"/>
      <c r="L31" s="185"/>
      <c r="M31" s="185"/>
      <c r="N31" s="185"/>
      <c r="O31" s="185"/>
    </row>
    <row r="32" spans="1:15" ht="18.75" customHeight="1">
      <c r="A32" s="198">
        <v>22</v>
      </c>
      <c r="B32" s="199" t="str">
        <f>IF(②第１号様式の１!C49="","",②第１号様式の１!C49)</f>
        <v/>
      </c>
      <c r="C32" s="199" t="str">
        <f>IF(②第１号様式の１!J49="","",②第１号様式の１!J49)</f>
        <v/>
      </c>
      <c r="D32" s="200" t="str">
        <f>IF(②第１号様式の１!P49="","",②第１号様式の１!P49)</f>
        <v/>
      </c>
      <c r="E32" s="187" t="str">
        <f>IF(②第１号様式の１!AA49="","",②第１号様式の１!AA49)</f>
        <v/>
      </c>
      <c r="F32" s="187" t="str">
        <f>IF(②第１号様式の１!AD49="","",②第１号様式の１!AD49)</f>
        <v/>
      </c>
      <c r="G32" s="185"/>
      <c r="H32" s="185"/>
      <c r="I32" s="185"/>
      <c r="J32" s="185"/>
      <c r="K32" s="185"/>
      <c r="L32" s="185"/>
      <c r="M32" s="185"/>
      <c r="N32" s="185"/>
      <c r="O32" s="185"/>
    </row>
    <row r="33" spans="1:15" ht="18.75" customHeight="1">
      <c r="A33" s="198">
        <v>23</v>
      </c>
      <c r="B33" s="199" t="str">
        <f>IF(②第１号様式の１!C50="","",②第１号様式の１!C50)</f>
        <v/>
      </c>
      <c r="C33" s="199" t="str">
        <f>IF(②第１号様式の１!J50="","",②第１号様式の１!J50)</f>
        <v/>
      </c>
      <c r="D33" s="200" t="str">
        <f>IF(②第１号様式の１!P50="","",②第１号様式の１!P50)</f>
        <v/>
      </c>
      <c r="E33" s="187" t="str">
        <f>IF(②第１号様式の１!AA50="","",②第１号様式の１!AA50)</f>
        <v/>
      </c>
      <c r="F33" s="187" t="str">
        <f>IF(②第１号様式の１!AD50="","",②第１号様式の１!AD50)</f>
        <v/>
      </c>
      <c r="G33" s="185"/>
      <c r="H33" s="185"/>
      <c r="I33" s="185"/>
      <c r="J33" s="185"/>
      <c r="K33" s="185"/>
      <c r="L33" s="185"/>
      <c r="M33" s="185"/>
      <c r="N33" s="185"/>
      <c r="O33" s="185"/>
    </row>
    <row r="34" spans="1:15" ht="18.75" customHeight="1">
      <c r="A34" s="198">
        <v>24</v>
      </c>
      <c r="B34" s="199" t="str">
        <f>IF(②第１号様式の１!C51="","",②第１号様式の１!C51)</f>
        <v/>
      </c>
      <c r="C34" s="199" t="str">
        <f>IF(②第１号様式の１!J51="","",②第１号様式の１!J51)</f>
        <v/>
      </c>
      <c r="D34" s="200" t="str">
        <f>IF(②第１号様式の１!P51="","",②第１号様式の１!P51)</f>
        <v/>
      </c>
      <c r="E34" s="187" t="str">
        <f>IF(②第１号様式の１!AA51="","",②第１号様式の１!AA51)</f>
        <v/>
      </c>
      <c r="F34" s="187" t="str">
        <f>IF(②第１号様式の１!AD51="","",②第１号様式の１!AD51)</f>
        <v/>
      </c>
      <c r="G34" s="185"/>
      <c r="H34" s="185"/>
      <c r="I34" s="185"/>
      <c r="J34" s="185"/>
      <c r="K34" s="185"/>
      <c r="L34" s="185"/>
      <c r="M34" s="185"/>
      <c r="N34" s="185"/>
      <c r="O34" s="185"/>
    </row>
    <row r="35" spans="1:15" ht="18.75" customHeight="1">
      <c r="A35" s="198">
        <v>25</v>
      </c>
      <c r="B35" s="199" t="str">
        <f>IF(②第１号様式の１!C52="","",②第１号様式の１!C52)</f>
        <v/>
      </c>
      <c r="C35" s="199" t="str">
        <f>IF(②第１号様式の１!J52="","",②第１号様式の１!J52)</f>
        <v/>
      </c>
      <c r="D35" s="200" t="str">
        <f>IF(②第１号様式の１!P52="","",②第１号様式の１!P52)</f>
        <v/>
      </c>
      <c r="E35" s="187" t="str">
        <f>IF(②第１号様式の１!AA52="","",②第１号様式の１!AA52)</f>
        <v/>
      </c>
      <c r="F35" s="187" t="str">
        <f>IF(②第１号様式の１!AD52="","",②第１号様式の１!AD52)</f>
        <v/>
      </c>
      <c r="G35" s="185"/>
      <c r="H35" s="185"/>
      <c r="I35" s="185"/>
      <c r="J35" s="185"/>
      <c r="K35" s="185"/>
      <c r="L35" s="185"/>
      <c r="M35" s="185"/>
      <c r="N35" s="185"/>
      <c r="O35" s="185"/>
    </row>
    <row r="36" spans="1:15" ht="18.75" customHeight="1">
      <c r="A36" s="198">
        <v>26</v>
      </c>
      <c r="B36" s="199" t="str">
        <f>IF(②第１号様式の１!C53="","",②第１号様式の１!C53)</f>
        <v/>
      </c>
      <c r="C36" s="199" t="str">
        <f>IF(②第１号様式の１!J53="","",②第１号様式の１!J53)</f>
        <v/>
      </c>
      <c r="D36" s="200" t="str">
        <f>IF(②第１号様式の１!P53="","",②第１号様式の１!P53)</f>
        <v/>
      </c>
      <c r="E36" s="187" t="str">
        <f>IF(②第１号様式の１!AA53="","",②第１号様式の１!AA53)</f>
        <v/>
      </c>
      <c r="F36" s="187" t="str">
        <f>IF(②第１号様式の１!AD53="","",②第１号様式の１!AD53)</f>
        <v/>
      </c>
      <c r="G36" s="185"/>
      <c r="H36" s="185"/>
      <c r="I36" s="185"/>
      <c r="J36" s="185"/>
      <c r="K36" s="185"/>
      <c r="L36" s="185"/>
      <c r="M36" s="185"/>
      <c r="N36" s="185"/>
      <c r="O36" s="185"/>
    </row>
    <row r="37" spans="1:15" ht="18.75" customHeight="1">
      <c r="A37" s="198">
        <v>27</v>
      </c>
      <c r="B37" s="199" t="str">
        <f>IF(②第１号様式の１!C54="","",②第１号様式の１!C54)</f>
        <v/>
      </c>
      <c r="C37" s="199" t="str">
        <f>IF(②第１号様式の１!J54="","",②第１号様式の１!J54)</f>
        <v/>
      </c>
      <c r="D37" s="200" t="str">
        <f>IF(②第１号様式の１!P54="","",②第１号様式の１!P54)</f>
        <v/>
      </c>
      <c r="E37" s="187" t="str">
        <f>IF(②第１号様式の１!AA54="","",②第１号様式の１!AA54)</f>
        <v/>
      </c>
      <c r="F37" s="187" t="str">
        <f>IF(②第１号様式の１!AD54="","",②第１号様式の１!AD54)</f>
        <v/>
      </c>
      <c r="G37" s="185"/>
      <c r="H37" s="185"/>
      <c r="I37" s="185"/>
      <c r="J37" s="185"/>
      <c r="K37" s="185"/>
      <c r="L37" s="185"/>
      <c r="M37" s="185"/>
      <c r="N37" s="185"/>
      <c r="O37" s="185"/>
    </row>
    <row r="38" spans="1:15" ht="18.75" customHeight="1">
      <c r="A38" s="198">
        <v>28</v>
      </c>
      <c r="B38" s="199" t="str">
        <f>IF(②第１号様式の１!C55="","",②第１号様式の１!C55)</f>
        <v/>
      </c>
      <c r="C38" s="199" t="str">
        <f>IF(②第１号様式の１!J55="","",②第１号様式の１!J55)</f>
        <v/>
      </c>
      <c r="D38" s="200" t="str">
        <f>IF(②第１号様式の１!P55="","",②第１号様式の１!P55)</f>
        <v/>
      </c>
      <c r="E38" s="187" t="str">
        <f>IF(②第１号様式の１!AA55="","",②第１号様式の１!AA55)</f>
        <v/>
      </c>
      <c r="F38" s="187" t="str">
        <f>IF(②第１号様式の１!AD55="","",②第１号様式の１!AD55)</f>
        <v/>
      </c>
      <c r="G38" s="185"/>
      <c r="H38" s="185"/>
      <c r="I38" s="185"/>
      <c r="J38" s="185"/>
      <c r="K38" s="185"/>
      <c r="L38" s="185"/>
      <c r="M38" s="185"/>
      <c r="N38" s="185"/>
      <c r="O38" s="185"/>
    </row>
    <row r="39" spans="1:15" ht="18.75" customHeight="1">
      <c r="A39" s="198">
        <v>29</v>
      </c>
      <c r="B39" s="199" t="str">
        <f>IF(②第１号様式の１!C56="","",②第１号様式の１!C56)</f>
        <v/>
      </c>
      <c r="C39" s="199" t="str">
        <f>IF(②第１号様式の１!J56="","",②第１号様式の１!J56)</f>
        <v/>
      </c>
      <c r="D39" s="200" t="str">
        <f>IF(②第１号様式の１!P56="","",②第１号様式の１!P56)</f>
        <v/>
      </c>
      <c r="E39" s="187" t="str">
        <f>IF(②第１号様式の１!AA56="","",②第１号様式の１!AA56)</f>
        <v/>
      </c>
      <c r="F39" s="187" t="str">
        <f>IF(②第１号様式の１!AD56="","",②第１号様式の１!AD56)</f>
        <v/>
      </c>
      <c r="G39" s="185"/>
      <c r="H39" s="185"/>
      <c r="I39" s="185"/>
      <c r="J39" s="185"/>
      <c r="K39" s="185"/>
      <c r="L39" s="185"/>
      <c r="M39" s="185"/>
      <c r="N39" s="185"/>
      <c r="O39" s="185"/>
    </row>
    <row r="40" spans="1:15" ht="18.75" customHeight="1">
      <c r="A40" s="198">
        <v>30</v>
      </c>
      <c r="B40" s="199" t="str">
        <f>IF(②第１号様式の１!C57="","",②第１号様式の１!C57)</f>
        <v/>
      </c>
      <c r="C40" s="199" t="str">
        <f>IF(②第１号様式の１!J57="","",②第１号様式の１!J57)</f>
        <v/>
      </c>
      <c r="D40" s="200" t="str">
        <f>IF(②第１号様式の１!P57="","",②第１号様式の１!P57)</f>
        <v/>
      </c>
      <c r="E40" s="187" t="str">
        <f>IF(②第１号様式の１!AA57="","",②第１号様式の１!AA57)</f>
        <v/>
      </c>
      <c r="F40" s="187" t="str">
        <f>IF(②第１号様式の１!AD57="","",②第１号様式の１!AD57)</f>
        <v/>
      </c>
      <c r="G40" s="185"/>
      <c r="H40" s="185"/>
      <c r="I40" s="185"/>
      <c r="J40" s="185"/>
      <c r="K40" s="185"/>
      <c r="L40" s="185"/>
      <c r="M40" s="185"/>
      <c r="N40" s="185"/>
      <c r="O40" s="185"/>
    </row>
    <row r="41" spans="1:15" ht="18.75" customHeight="1">
      <c r="A41" s="198">
        <v>31</v>
      </c>
      <c r="B41" s="199" t="str">
        <f>IF(②第１号様式の１!C58="","",②第１号様式の１!C58)</f>
        <v/>
      </c>
      <c r="C41" s="199" t="str">
        <f>IF(②第１号様式の１!J58="","",②第１号様式の１!J58)</f>
        <v/>
      </c>
      <c r="D41" s="200" t="str">
        <f>IF(②第１号様式の１!P58="","",②第１号様式の１!P58)</f>
        <v/>
      </c>
      <c r="E41" s="187" t="str">
        <f>IF(②第１号様式の１!AA58="","",②第１号様式の１!AA58)</f>
        <v/>
      </c>
      <c r="F41" s="187" t="str">
        <f>IF(②第１号様式の１!AD58="","",②第１号様式の１!AD58)</f>
        <v/>
      </c>
      <c r="G41" s="185"/>
      <c r="H41" s="185"/>
      <c r="I41" s="185"/>
      <c r="J41" s="185"/>
      <c r="K41" s="185"/>
      <c r="L41" s="185"/>
      <c r="M41" s="185"/>
      <c r="N41" s="185"/>
      <c r="O41" s="185"/>
    </row>
    <row r="42" spans="1:15" ht="18.75" customHeight="1">
      <c r="A42" s="198">
        <v>32</v>
      </c>
      <c r="B42" s="199" t="str">
        <f>IF(②第１号様式の１!C59="","",②第１号様式の１!C59)</f>
        <v/>
      </c>
      <c r="C42" s="199" t="str">
        <f>IF(②第１号様式の１!J59="","",②第１号様式の１!J59)</f>
        <v/>
      </c>
      <c r="D42" s="200" t="str">
        <f>IF(②第１号様式の１!P59="","",②第１号様式の１!P59)</f>
        <v/>
      </c>
      <c r="E42" s="187" t="str">
        <f>IF(②第１号様式の１!AA59="","",②第１号様式の１!AA59)</f>
        <v/>
      </c>
      <c r="F42" s="187" t="str">
        <f>IF(②第１号様式の１!AD59="","",②第１号様式の１!AD59)</f>
        <v/>
      </c>
      <c r="G42" s="185"/>
      <c r="H42" s="185"/>
      <c r="I42" s="185"/>
      <c r="J42" s="185"/>
      <c r="K42" s="185"/>
      <c r="L42" s="185"/>
      <c r="M42" s="185"/>
      <c r="N42" s="185"/>
      <c r="O42" s="185"/>
    </row>
    <row r="43" spans="1:15" ht="18.75" customHeight="1">
      <c r="A43" s="198">
        <v>33</v>
      </c>
      <c r="B43" s="199" t="str">
        <f>IF(②第１号様式の１!C60="","",②第１号様式の１!C60)</f>
        <v/>
      </c>
      <c r="C43" s="199" t="str">
        <f>IF(②第１号様式の１!J60="","",②第１号様式の１!J60)</f>
        <v/>
      </c>
      <c r="D43" s="200" t="str">
        <f>IF(②第１号様式の１!P60="","",②第１号様式の１!P60)</f>
        <v/>
      </c>
      <c r="E43" s="187" t="str">
        <f>IF(②第１号様式の１!AA60="","",②第１号様式の１!AA60)</f>
        <v/>
      </c>
      <c r="F43" s="187" t="str">
        <f>IF(②第１号様式の１!AD60="","",②第１号様式の１!AD60)</f>
        <v/>
      </c>
      <c r="G43" s="185"/>
      <c r="H43" s="185"/>
      <c r="I43" s="185"/>
      <c r="J43" s="185"/>
      <c r="K43" s="185"/>
      <c r="L43" s="185"/>
      <c r="M43" s="185"/>
      <c r="N43" s="185"/>
      <c r="O43" s="185"/>
    </row>
    <row r="44" spans="1:15" ht="18.75" customHeight="1">
      <c r="A44" s="198">
        <v>34</v>
      </c>
      <c r="B44" s="199" t="str">
        <f>IF(②第１号様式の１!C61="","",②第１号様式の１!C61)</f>
        <v/>
      </c>
      <c r="C44" s="199" t="str">
        <f>IF(②第１号様式の１!J61="","",②第１号様式の１!J61)</f>
        <v/>
      </c>
      <c r="D44" s="200" t="str">
        <f>IF(②第１号様式の１!P61="","",②第１号様式の１!P61)</f>
        <v/>
      </c>
      <c r="E44" s="187" t="str">
        <f>IF(②第１号様式の１!AA61="","",②第１号様式の１!AA61)</f>
        <v/>
      </c>
      <c r="F44" s="187" t="str">
        <f>IF(②第１号様式の１!AD61="","",②第１号様式の１!AD61)</f>
        <v/>
      </c>
      <c r="G44" s="185"/>
      <c r="H44" s="185"/>
      <c r="I44" s="185"/>
      <c r="J44" s="185"/>
      <c r="K44" s="185"/>
      <c r="L44" s="185"/>
      <c r="M44" s="185"/>
      <c r="N44" s="185"/>
      <c r="O44" s="185"/>
    </row>
    <row r="45" spans="1:15" ht="18.75" customHeight="1">
      <c r="A45" s="198">
        <v>35</v>
      </c>
      <c r="B45" s="199" t="str">
        <f>IF(②第１号様式の１!C62="","",②第１号様式の１!C62)</f>
        <v/>
      </c>
      <c r="C45" s="199" t="str">
        <f>IF(②第１号様式の１!J62="","",②第１号様式の１!J62)</f>
        <v/>
      </c>
      <c r="D45" s="200" t="str">
        <f>IF(②第１号様式の１!P62="","",②第１号様式の１!P62)</f>
        <v/>
      </c>
      <c r="E45" s="187" t="str">
        <f>IF(②第１号様式の１!AA62="","",②第１号様式の１!AA62)</f>
        <v/>
      </c>
      <c r="F45" s="187" t="str">
        <f>IF(②第１号様式の１!AD62="","",②第１号様式の１!AD62)</f>
        <v/>
      </c>
      <c r="G45" s="185"/>
      <c r="H45" s="185"/>
      <c r="I45" s="185"/>
      <c r="J45" s="185"/>
      <c r="K45" s="185"/>
      <c r="L45" s="185"/>
      <c r="M45" s="185"/>
      <c r="N45" s="185"/>
      <c r="O45" s="185"/>
    </row>
    <row r="46" spans="1:15" ht="18.75" customHeight="1">
      <c r="A46" s="198">
        <v>36</v>
      </c>
      <c r="B46" s="199" t="str">
        <f>IF(②第１号様式の１!C63="","",②第１号様式の１!C63)</f>
        <v/>
      </c>
      <c r="C46" s="199" t="str">
        <f>IF(②第１号様式の１!J63="","",②第１号様式の１!J63)</f>
        <v/>
      </c>
      <c r="D46" s="200" t="str">
        <f>IF(②第１号様式の１!P63="","",②第１号様式の１!P63)</f>
        <v/>
      </c>
      <c r="E46" s="187" t="str">
        <f>IF(②第１号様式の１!AA63="","",②第１号様式の１!AA63)</f>
        <v/>
      </c>
      <c r="F46" s="187" t="str">
        <f>IF(②第１号様式の１!AD63="","",②第１号様式の１!AD63)</f>
        <v/>
      </c>
      <c r="G46" s="185"/>
      <c r="H46" s="185"/>
      <c r="I46" s="185"/>
      <c r="J46" s="185"/>
      <c r="K46" s="185"/>
      <c r="L46" s="185"/>
      <c r="M46" s="185"/>
      <c r="N46" s="185"/>
      <c r="O46" s="185"/>
    </row>
    <row r="47" spans="1:15" ht="18.75" customHeight="1">
      <c r="A47" s="198">
        <v>37</v>
      </c>
      <c r="B47" s="199" t="str">
        <f>IF(②第１号様式の１!C64="","",②第１号様式の１!C64)</f>
        <v/>
      </c>
      <c r="C47" s="199" t="str">
        <f>IF(②第１号様式の１!J64="","",②第１号様式の１!J64)</f>
        <v/>
      </c>
      <c r="D47" s="200" t="str">
        <f>IF(②第１号様式の１!P64="","",②第１号様式の１!P64)</f>
        <v/>
      </c>
      <c r="E47" s="187" t="str">
        <f>IF(②第１号様式の１!AA64="","",②第１号様式の１!AA64)</f>
        <v/>
      </c>
      <c r="F47" s="187" t="str">
        <f>IF(②第１号様式の１!AD64="","",②第１号様式の１!AD64)</f>
        <v/>
      </c>
      <c r="G47" s="185"/>
      <c r="H47" s="185"/>
      <c r="I47" s="185"/>
      <c r="J47" s="185"/>
      <c r="K47" s="185"/>
      <c r="L47" s="185"/>
      <c r="M47" s="185"/>
      <c r="N47" s="185"/>
      <c r="O47" s="185"/>
    </row>
    <row r="48" spans="1:15" ht="18.75" customHeight="1">
      <c r="A48" s="198">
        <v>38</v>
      </c>
      <c r="B48" s="199" t="str">
        <f>IF(②第１号様式の１!C65="","",②第１号様式の１!C65)</f>
        <v/>
      </c>
      <c r="C48" s="199" t="str">
        <f>IF(②第１号様式の１!J65="","",②第１号様式の１!J65)</f>
        <v/>
      </c>
      <c r="D48" s="200" t="str">
        <f>IF(②第１号様式の１!P65="","",②第１号様式の１!P65)</f>
        <v/>
      </c>
      <c r="E48" s="187" t="str">
        <f>IF(②第１号様式の１!AA65="","",②第１号様式の１!AA65)</f>
        <v/>
      </c>
      <c r="F48" s="187" t="str">
        <f>IF(②第１号様式の１!AD65="","",②第１号様式の１!AD65)</f>
        <v/>
      </c>
      <c r="G48" s="185"/>
      <c r="H48" s="185"/>
      <c r="I48" s="185"/>
      <c r="J48" s="185"/>
      <c r="K48" s="185"/>
      <c r="L48" s="185"/>
      <c r="M48" s="185"/>
      <c r="N48" s="185"/>
      <c r="O48" s="185"/>
    </row>
    <row r="49" spans="1:15" ht="18.75" customHeight="1">
      <c r="A49" s="198">
        <v>39</v>
      </c>
      <c r="B49" s="199" t="str">
        <f>IF(②第１号様式の１!C66="","",②第１号様式の１!C66)</f>
        <v/>
      </c>
      <c r="C49" s="199" t="str">
        <f>IF(②第１号様式の１!J66="","",②第１号様式の１!J66)</f>
        <v/>
      </c>
      <c r="D49" s="200" t="str">
        <f>IF(②第１号様式の１!P66="","",②第１号様式の１!P66)</f>
        <v/>
      </c>
      <c r="E49" s="187" t="str">
        <f>IF(②第１号様式の１!AA66="","",②第１号様式の１!AA66)</f>
        <v/>
      </c>
      <c r="F49" s="187" t="str">
        <f>IF(②第１号様式の１!AD66="","",②第１号様式の１!AD66)</f>
        <v/>
      </c>
      <c r="G49" s="185"/>
      <c r="H49" s="185"/>
      <c r="I49" s="185"/>
      <c r="J49" s="185"/>
      <c r="K49" s="185"/>
      <c r="L49" s="185"/>
      <c r="M49" s="185"/>
      <c r="N49" s="185"/>
      <c r="O49" s="185"/>
    </row>
    <row r="50" spans="1:15" ht="18.75" customHeight="1">
      <c r="A50" s="198">
        <v>40</v>
      </c>
      <c r="B50" s="199" t="str">
        <f>IF(②第１号様式の１!C67="","",②第１号様式の１!C67)</f>
        <v/>
      </c>
      <c r="C50" s="199" t="str">
        <f>IF(②第１号様式の１!J67="","",②第１号様式の１!J67)</f>
        <v/>
      </c>
      <c r="D50" s="200" t="str">
        <f>IF(②第１号様式の１!P67="","",②第１号様式の１!P67)</f>
        <v/>
      </c>
      <c r="E50" s="187" t="str">
        <f>IF(②第１号様式の１!AA67="","",②第１号様式の１!AA67)</f>
        <v/>
      </c>
      <c r="F50" s="187" t="str">
        <f>IF(②第１号様式の１!AD67="","",②第１号様式の１!AD67)</f>
        <v/>
      </c>
      <c r="G50" s="185"/>
      <c r="H50" s="185"/>
      <c r="I50" s="185"/>
      <c r="J50" s="185"/>
      <c r="K50" s="185"/>
      <c r="L50" s="185"/>
      <c r="M50" s="185"/>
      <c r="N50" s="185"/>
      <c r="O50" s="185"/>
    </row>
    <row r="51" spans="1:15" ht="18.75" customHeight="1">
      <c r="A51" s="198">
        <v>41</v>
      </c>
      <c r="B51" s="199" t="str">
        <f>IF(②第１号様式の１!C68="","",②第１号様式の１!C68)</f>
        <v/>
      </c>
      <c r="C51" s="199" t="str">
        <f>IF(②第１号様式の１!J68="","",②第１号様式の１!J68)</f>
        <v/>
      </c>
      <c r="D51" s="200" t="str">
        <f>IF(②第１号様式の１!P68="","",②第１号様式の１!P68)</f>
        <v/>
      </c>
      <c r="E51" s="187" t="str">
        <f>IF(②第１号様式の１!AA68="","",②第１号様式の１!AA68)</f>
        <v/>
      </c>
      <c r="F51" s="187" t="str">
        <f>IF(②第１号様式の１!AD68="","",②第１号様式の１!AD68)</f>
        <v/>
      </c>
      <c r="G51" s="185"/>
      <c r="H51" s="185"/>
      <c r="I51" s="185"/>
      <c r="J51" s="185"/>
      <c r="K51" s="185"/>
      <c r="L51" s="185"/>
      <c r="M51" s="185"/>
      <c r="N51" s="185"/>
      <c r="O51" s="185"/>
    </row>
    <row r="52" spans="1:15" ht="18.75" customHeight="1">
      <c r="A52" s="198">
        <v>42</v>
      </c>
      <c r="B52" s="199" t="str">
        <f>IF(②第１号様式の１!C69="","",②第１号様式の１!C69)</f>
        <v/>
      </c>
      <c r="C52" s="199" t="str">
        <f>IF(②第１号様式の１!J69="","",②第１号様式の１!J69)</f>
        <v/>
      </c>
      <c r="D52" s="200" t="str">
        <f>IF(②第１号様式の１!P69="","",②第１号様式の１!P69)</f>
        <v/>
      </c>
      <c r="E52" s="187" t="str">
        <f>IF(②第１号様式の１!AA69="","",②第１号様式の１!AA69)</f>
        <v/>
      </c>
      <c r="F52" s="187" t="str">
        <f>IF(②第１号様式の１!AD69="","",②第１号様式の１!AD69)</f>
        <v/>
      </c>
      <c r="G52" s="185"/>
      <c r="H52" s="185"/>
      <c r="I52" s="185"/>
      <c r="J52" s="185"/>
      <c r="K52" s="185"/>
      <c r="L52" s="185"/>
      <c r="M52" s="185"/>
      <c r="N52" s="185"/>
      <c r="O52" s="185"/>
    </row>
    <row r="53" spans="1:15" ht="18.75" customHeight="1">
      <c r="A53" s="198">
        <v>43</v>
      </c>
      <c r="B53" s="199" t="str">
        <f>IF(②第１号様式の１!C70="","",②第１号様式の１!C70)</f>
        <v/>
      </c>
      <c r="C53" s="199" t="str">
        <f>IF(②第１号様式の１!J70="","",②第１号様式の１!J70)</f>
        <v/>
      </c>
      <c r="D53" s="200" t="str">
        <f>IF(②第１号様式の１!P70="","",②第１号様式の１!P70)</f>
        <v/>
      </c>
      <c r="E53" s="187" t="str">
        <f>IF(②第１号様式の１!AA70="","",②第１号様式の１!AA70)</f>
        <v/>
      </c>
      <c r="F53" s="187" t="str">
        <f>IF(②第１号様式の１!AD70="","",②第１号様式の１!AD70)</f>
        <v/>
      </c>
      <c r="G53" s="185"/>
      <c r="H53" s="185"/>
      <c r="I53" s="185"/>
      <c r="J53" s="185"/>
      <c r="K53" s="185"/>
      <c r="L53" s="185"/>
      <c r="M53" s="185"/>
      <c r="N53" s="185"/>
      <c r="O53" s="185"/>
    </row>
    <row r="54" spans="1:15" ht="18.75" customHeight="1">
      <c r="A54" s="198">
        <v>44</v>
      </c>
      <c r="B54" s="199" t="str">
        <f>IF(②第１号様式の１!C71="","",②第１号様式の１!C71)</f>
        <v/>
      </c>
      <c r="C54" s="199" t="str">
        <f>IF(②第１号様式の１!J71="","",②第１号様式の１!J71)</f>
        <v/>
      </c>
      <c r="D54" s="200" t="str">
        <f>IF(②第１号様式の１!P71="","",②第１号様式の１!P71)</f>
        <v/>
      </c>
      <c r="E54" s="187" t="str">
        <f>IF(②第１号様式の１!AA71="","",②第１号様式の１!AA71)</f>
        <v/>
      </c>
      <c r="F54" s="187" t="str">
        <f>IF(②第１号様式の１!AD71="","",②第１号様式の１!AD71)</f>
        <v/>
      </c>
      <c r="G54" s="185"/>
      <c r="H54" s="185"/>
      <c r="I54" s="185"/>
      <c r="J54" s="185"/>
      <c r="K54" s="185"/>
      <c r="L54" s="185"/>
      <c r="M54" s="185"/>
      <c r="N54" s="185"/>
      <c r="O54" s="185"/>
    </row>
    <row r="55" spans="1:15" ht="18.75" customHeight="1">
      <c r="A55" s="198">
        <v>45</v>
      </c>
      <c r="B55" s="199" t="str">
        <f>IF(②第１号様式の１!C72="","",②第１号様式の１!C72)</f>
        <v/>
      </c>
      <c r="C55" s="199" t="str">
        <f>IF(②第１号様式の１!J72="","",②第１号様式の１!J72)</f>
        <v/>
      </c>
      <c r="D55" s="200" t="str">
        <f>IF(②第１号様式の１!P72="","",②第１号様式の１!P72)</f>
        <v/>
      </c>
      <c r="E55" s="187" t="str">
        <f>IF(②第１号様式の１!AA72="","",②第１号様式の１!AA72)</f>
        <v/>
      </c>
      <c r="F55" s="187" t="str">
        <f>IF(②第１号様式の１!AD72="","",②第１号様式の１!AD72)</f>
        <v/>
      </c>
      <c r="G55" s="185"/>
      <c r="H55" s="185"/>
      <c r="I55" s="185"/>
      <c r="J55" s="185"/>
      <c r="K55" s="185"/>
      <c r="L55" s="185"/>
      <c r="M55" s="185"/>
      <c r="N55" s="185"/>
      <c r="O55" s="185"/>
    </row>
    <row r="56" spans="1:15" ht="18.75" customHeight="1">
      <c r="A56" s="198">
        <v>46</v>
      </c>
      <c r="B56" s="199" t="str">
        <f>IF(②第１号様式の１!C73="","",②第１号様式の１!C73)</f>
        <v/>
      </c>
      <c r="C56" s="199" t="str">
        <f>IF(②第１号様式の１!J73="","",②第１号様式の１!J73)</f>
        <v/>
      </c>
      <c r="D56" s="200" t="str">
        <f>IF(②第１号様式の１!P73="","",②第１号様式の１!P73)</f>
        <v/>
      </c>
      <c r="E56" s="187" t="str">
        <f>IF(②第１号様式の１!AA73="","",②第１号様式の１!AA73)</f>
        <v/>
      </c>
      <c r="F56" s="187" t="str">
        <f>IF(②第１号様式の１!AD73="","",②第１号様式の１!AD73)</f>
        <v/>
      </c>
      <c r="G56" s="185"/>
      <c r="H56" s="185"/>
      <c r="I56" s="185"/>
      <c r="J56" s="185"/>
      <c r="K56" s="185"/>
      <c r="L56" s="185"/>
      <c r="M56" s="185"/>
      <c r="N56" s="185"/>
      <c r="O56" s="185"/>
    </row>
    <row r="57" spans="1:15" ht="18.75" customHeight="1">
      <c r="A57" s="198">
        <v>47</v>
      </c>
      <c r="B57" s="199" t="str">
        <f>IF(②第１号様式の１!C74="","",②第１号様式の１!C74)</f>
        <v/>
      </c>
      <c r="C57" s="199" t="str">
        <f>IF(②第１号様式の１!J74="","",②第１号様式の１!J74)</f>
        <v/>
      </c>
      <c r="D57" s="200" t="str">
        <f>IF(②第１号様式の１!P74="","",②第１号様式の１!P74)</f>
        <v/>
      </c>
      <c r="E57" s="187" t="str">
        <f>IF(②第１号様式の１!AA74="","",②第１号様式の１!AA74)</f>
        <v/>
      </c>
      <c r="F57" s="187" t="str">
        <f>IF(②第１号様式の１!AD74="","",②第１号様式の１!AD74)</f>
        <v/>
      </c>
      <c r="G57" s="185"/>
      <c r="H57" s="185"/>
      <c r="I57" s="185"/>
      <c r="J57" s="185"/>
      <c r="K57" s="185"/>
      <c r="L57" s="185"/>
      <c r="M57" s="185"/>
      <c r="N57" s="185"/>
      <c r="O57" s="185"/>
    </row>
    <row r="58" spans="1:15" ht="18.75" customHeight="1">
      <c r="A58" s="198">
        <v>48</v>
      </c>
      <c r="B58" s="199" t="str">
        <f>IF(②第１号様式の１!C75="","",②第１号様式の１!C75)</f>
        <v/>
      </c>
      <c r="C58" s="199" t="str">
        <f>IF(②第１号様式の１!J75="","",②第１号様式の１!J75)</f>
        <v/>
      </c>
      <c r="D58" s="200" t="str">
        <f>IF(②第１号様式の１!P75="","",②第１号様式の１!P75)</f>
        <v/>
      </c>
      <c r="E58" s="187" t="str">
        <f>IF(②第１号様式の１!AA75="","",②第１号様式の１!AA75)</f>
        <v/>
      </c>
      <c r="F58" s="187" t="str">
        <f>IF(②第１号様式の１!AD75="","",②第１号様式の１!AD75)</f>
        <v/>
      </c>
      <c r="G58" s="185"/>
      <c r="H58" s="185"/>
      <c r="I58" s="185"/>
      <c r="J58" s="185"/>
      <c r="K58" s="185"/>
      <c r="L58" s="185"/>
      <c r="M58" s="185"/>
      <c r="N58" s="185"/>
      <c r="O58" s="185"/>
    </row>
    <row r="59" spans="1:15" ht="18.75" customHeight="1">
      <c r="A59" s="198">
        <v>49</v>
      </c>
      <c r="B59" s="199" t="str">
        <f>IF(②第１号様式の１!C76="","",②第１号様式の１!C76)</f>
        <v/>
      </c>
      <c r="C59" s="199" t="str">
        <f>IF(②第１号様式の１!J76="","",②第１号様式の１!J76)</f>
        <v/>
      </c>
      <c r="D59" s="200" t="str">
        <f>IF(②第１号様式の１!P76="","",②第１号様式の１!P76)</f>
        <v/>
      </c>
      <c r="E59" s="187" t="str">
        <f>IF(②第１号様式の１!AA76="","",②第１号様式の１!AA76)</f>
        <v/>
      </c>
      <c r="F59" s="187" t="str">
        <f>IF(②第１号様式の１!AD76="","",②第１号様式の１!AD76)</f>
        <v/>
      </c>
      <c r="G59" s="185"/>
      <c r="H59" s="185"/>
      <c r="I59" s="185"/>
      <c r="J59" s="185"/>
      <c r="K59" s="185"/>
      <c r="L59" s="185"/>
      <c r="M59" s="185"/>
      <c r="N59" s="185"/>
      <c r="O59" s="185"/>
    </row>
    <row r="60" spans="1:15" ht="18.75" customHeight="1">
      <c r="A60" s="198">
        <v>50</v>
      </c>
      <c r="B60" s="199" t="str">
        <f>IF(②第１号様式の１!C77="","",②第１号様式の１!C77)</f>
        <v/>
      </c>
      <c r="C60" s="199" t="str">
        <f>IF(②第１号様式の１!J77="","",②第１号様式の１!J77)</f>
        <v/>
      </c>
      <c r="D60" s="200" t="str">
        <f>IF(②第１号様式の１!P77="","",②第１号様式の１!P77)</f>
        <v/>
      </c>
      <c r="E60" s="187" t="str">
        <f>IF(②第１号様式の１!AA77="","",②第１号様式の１!AA77)</f>
        <v/>
      </c>
      <c r="F60" s="187" t="str">
        <f>IF(②第１号様式の１!AD77="","",②第１号様式の１!AD77)</f>
        <v/>
      </c>
      <c r="G60" s="185"/>
      <c r="H60" s="185"/>
      <c r="I60" s="185"/>
      <c r="J60" s="185"/>
      <c r="K60" s="185"/>
      <c r="L60" s="185"/>
      <c r="M60" s="185"/>
      <c r="N60" s="185"/>
      <c r="O60" s="185"/>
    </row>
    <row r="61" spans="1:15" ht="18.75" customHeight="1">
      <c r="A61" s="198">
        <v>51</v>
      </c>
      <c r="B61" s="199" t="str">
        <f>IF(②第１号様式の１!C78="","",②第１号様式の１!C78)</f>
        <v/>
      </c>
      <c r="C61" s="199" t="str">
        <f>IF(②第１号様式の１!J78="","",②第１号様式の１!J78)</f>
        <v/>
      </c>
      <c r="D61" s="200" t="str">
        <f>IF(②第１号様式の１!P78="","",②第１号様式の１!P78)</f>
        <v/>
      </c>
      <c r="E61" s="187" t="str">
        <f>IF(②第１号様式の１!AA78="","",②第１号様式の１!AA78)</f>
        <v/>
      </c>
      <c r="F61" s="187" t="str">
        <f>IF(②第１号様式の１!AD78="","",②第１号様式の１!AD78)</f>
        <v/>
      </c>
      <c r="G61" s="185"/>
      <c r="H61" s="185"/>
      <c r="I61" s="185"/>
      <c r="J61" s="185"/>
      <c r="K61" s="185"/>
      <c r="L61" s="185"/>
      <c r="M61" s="185"/>
      <c r="N61" s="185"/>
      <c r="O61" s="185"/>
    </row>
    <row r="62" spans="1:15" ht="18.75" customHeight="1">
      <c r="A62" s="198">
        <v>52</v>
      </c>
      <c r="B62" s="199" t="str">
        <f>IF(②第１号様式の１!C79="","",②第１号様式の１!C79)</f>
        <v/>
      </c>
      <c r="C62" s="199" t="str">
        <f>IF(②第１号様式の１!J79="","",②第１号様式の１!J79)</f>
        <v/>
      </c>
      <c r="D62" s="200" t="str">
        <f>IF(②第１号様式の１!P79="","",②第１号様式の１!P79)</f>
        <v/>
      </c>
      <c r="E62" s="187" t="str">
        <f>IF(②第１号様式の１!AA79="","",②第１号様式の１!AA79)</f>
        <v/>
      </c>
      <c r="F62" s="187" t="str">
        <f>IF(②第１号様式の１!AD79="","",②第１号様式の１!AD79)</f>
        <v/>
      </c>
      <c r="G62" s="185"/>
      <c r="H62" s="185"/>
      <c r="I62" s="185"/>
      <c r="J62" s="185"/>
      <c r="K62" s="185"/>
      <c r="L62" s="185"/>
      <c r="M62" s="185"/>
      <c r="N62" s="185"/>
      <c r="O62" s="185"/>
    </row>
    <row r="63" spans="1:15" ht="18.75" customHeight="1">
      <c r="A63" s="198">
        <v>53</v>
      </c>
      <c r="B63" s="199" t="str">
        <f>IF(②第１号様式の１!C80="","",②第１号様式の１!C80)</f>
        <v/>
      </c>
      <c r="C63" s="199" t="str">
        <f>IF(②第１号様式の１!J80="","",②第１号様式の１!J80)</f>
        <v/>
      </c>
      <c r="D63" s="200" t="str">
        <f>IF(②第１号様式の１!P80="","",②第１号様式の１!P80)</f>
        <v/>
      </c>
      <c r="E63" s="187" t="str">
        <f>IF(②第１号様式の１!AA80="","",②第１号様式の１!AA80)</f>
        <v/>
      </c>
      <c r="F63" s="187" t="str">
        <f>IF(②第１号様式の１!AD80="","",②第１号様式の１!AD80)</f>
        <v/>
      </c>
      <c r="G63" s="185"/>
      <c r="H63" s="185"/>
      <c r="I63" s="185"/>
      <c r="J63" s="185"/>
      <c r="K63" s="185"/>
      <c r="L63" s="185"/>
      <c r="M63" s="185"/>
      <c r="N63" s="185"/>
      <c r="O63" s="185"/>
    </row>
    <row r="64" spans="1:15" ht="18.75" customHeight="1">
      <c r="A64" s="198">
        <v>54</v>
      </c>
      <c r="B64" s="199" t="str">
        <f>IF(②第１号様式の１!C81="","",②第１号様式の１!C81)</f>
        <v/>
      </c>
      <c r="C64" s="199" t="str">
        <f>IF(②第１号様式の１!J81="","",②第１号様式の１!J81)</f>
        <v/>
      </c>
      <c r="D64" s="200" t="str">
        <f>IF(②第１号様式の１!P81="","",②第１号様式の１!P81)</f>
        <v/>
      </c>
      <c r="E64" s="187" t="str">
        <f>IF(②第１号様式の１!AA81="","",②第１号様式の１!AA81)</f>
        <v/>
      </c>
      <c r="F64" s="187" t="str">
        <f>IF(②第１号様式の１!AD81="","",②第１号様式の１!AD81)</f>
        <v/>
      </c>
      <c r="G64" s="185"/>
      <c r="H64" s="185"/>
      <c r="I64" s="185"/>
      <c r="J64" s="185"/>
      <c r="K64" s="185"/>
      <c r="L64" s="185"/>
      <c r="M64" s="185"/>
      <c r="N64" s="185"/>
      <c r="O64" s="185"/>
    </row>
    <row r="65" spans="1:15" ht="18.75" customHeight="1">
      <c r="A65" s="198">
        <v>55</v>
      </c>
      <c r="B65" s="199" t="str">
        <f>IF(②第１号様式の１!C82="","",②第１号様式の１!C82)</f>
        <v/>
      </c>
      <c r="C65" s="199" t="str">
        <f>IF(②第１号様式の１!J82="","",②第１号様式の１!J82)</f>
        <v/>
      </c>
      <c r="D65" s="200" t="str">
        <f>IF(②第１号様式の１!P82="","",②第１号様式の１!P82)</f>
        <v/>
      </c>
      <c r="E65" s="187" t="str">
        <f>IF(②第１号様式の１!AA82="","",②第１号様式の１!AA82)</f>
        <v/>
      </c>
      <c r="F65" s="187" t="str">
        <f>IF(②第１号様式の１!AD82="","",②第１号様式の１!AD82)</f>
        <v/>
      </c>
      <c r="G65" s="185"/>
      <c r="H65" s="185"/>
      <c r="I65" s="185"/>
      <c r="J65" s="185"/>
      <c r="K65" s="185"/>
      <c r="L65" s="185"/>
      <c r="M65" s="185"/>
      <c r="N65" s="185"/>
      <c r="O65" s="185"/>
    </row>
    <row r="66" spans="1:15" ht="18.75" customHeight="1">
      <c r="A66" s="198">
        <v>56</v>
      </c>
      <c r="B66" s="199" t="str">
        <f>IF(②第１号様式の１!C83="","",②第１号様式の１!C83)</f>
        <v/>
      </c>
      <c r="C66" s="199" t="str">
        <f>IF(②第１号様式の１!J83="","",②第１号様式の１!J83)</f>
        <v/>
      </c>
      <c r="D66" s="200" t="str">
        <f>IF(②第１号様式の１!P83="","",②第１号様式の１!P83)</f>
        <v/>
      </c>
      <c r="E66" s="187" t="str">
        <f>IF(②第１号様式の１!AA83="","",②第１号様式の１!AA83)</f>
        <v/>
      </c>
      <c r="F66" s="187" t="str">
        <f>IF(②第１号様式の１!AD83="","",②第１号様式の１!AD83)</f>
        <v/>
      </c>
      <c r="G66" s="185"/>
      <c r="H66" s="185"/>
      <c r="I66" s="185"/>
      <c r="J66" s="185"/>
      <c r="K66" s="185"/>
      <c r="L66" s="185"/>
      <c r="M66" s="185"/>
      <c r="N66" s="185"/>
      <c r="O66" s="185"/>
    </row>
    <row r="67" spans="1:15" ht="18.75" customHeight="1">
      <c r="A67" s="198">
        <v>57</v>
      </c>
      <c r="B67" s="199" t="str">
        <f>IF(②第１号様式の１!C84="","",②第１号様式の１!C84)</f>
        <v/>
      </c>
      <c r="C67" s="199" t="str">
        <f>IF(②第１号様式の１!J84="","",②第１号様式の１!J84)</f>
        <v/>
      </c>
      <c r="D67" s="200" t="str">
        <f>IF(②第１号様式の１!P84="","",②第１号様式の１!P84)</f>
        <v/>
      </c>
      <c r="E67" s="187" t="str">
        <f>IF(②第１号様式の１!AA84="","",②第１号様式の１!AA84)</f>
        <v/>
      </c>
      <c r="F67" s="187" t="str">
        <f>IF(②第１号様式の１!AD84="","",②第１号様式の１!AD84)</f>
        <v/>
      </c>
      <c r="G67" s="185"/>
      <c r="H67" s="185"/>
      <c r="I67" s="185"/>
      <c r="J67" s="185"/>
      <c r="K67" s="185"/>
      <c r="L67" s="185"/>
      <c r="M67" s="185"/>
      <c r="N67" s="185"/>
      <c r="O67" s="185"/>
    </row>
    <row r="68" spans="1:15" ht="18.75" customHeight="1">
      <c r="A68" s="198">
        <v>58</v>
      </c>
      <c r="B68" s="199" t="str">
        <f>IF(②第１号様式の１!C85="","",②第１号様式の１!C85)</f>
        <v/>
      </c>
      <c r="C68" s="199" t="str">
        <f>IF(②第１号様式の１!J85="","",②第１号様式の１!J85)</f>
        <v/>
      </c>
      <c r="D68" s="200" t="str">
        <f>IF(②第１号様式の１!P85="","",②第１号様式の１!P85)</f>
        <v/>
      </c>
      <c r="E68" s="187" t="str">
        <f>IF(②第１号様式の１!AA85="","",②第１号様式の１!AA85)</f>
        <v/>
      </c>
      <c r="F68" s="187" t="str">
        <f>IF(②第１号様式の１!AD85="","",②第１号様式の１!AD85)</f>
        <v/>
      </c>
      <c r="G68" s="185"/>
      <c r="H68" s="185"/>
      <c r="I68" s="185"/>
      <c r="J68" s="185"/>
      <c r="K68" s="185"/>
      <c r="L68" s="185"/>
      <c r="M68" s="185"/>
      <c r="N68" s="185"/>
      <c r="O68" s="185"/>
    </row>
    <row r="69" spans="1:15" ht="18.75" customHeight="1">
      <c r="A69" s="198">
        <v>59</v>
      </c>
      <c r="B69" s="199" t="str">
        <f>IF(②第１号様式の１!C86="","",②第１号様式の１!C86)</f>
        <v/>
      </c>
      <c r="C69" s="199" t="str">
        <f>IF(②第１号様式の１!J86="","",②第１号様式の１!J86)</f>
        <v/>
      </c>
      <c r="D69" s="200" t="str">
        <f>IF(②第１号様式の１!P86="","",②第１号様式の１!P86)</f>
        <v/>
      </c>
      <c r="E69" s="187" t="str">
        <f>IF(②第１号様式の１!AA86="","",②第１号様式の１!AA86)</f>
        <v/>
      </c>
      <c r="F69" s="187" t="str">
        <f>IF(②第１号様式の１!AD86="","",②第１号様式の１!AD86)</f>
        <v/>
      </c>
      <c r="G69" s="185"/>
      <c r="H69" s="185"/>
      <c r="I69" s="185"/>
      <c r="J69" s="185"/>
      <c r="K69" s="185"/>
      <c r="L69" s="185"/>
      <c r="M69" s="185"/>
      <c r="N69" s="185"/>
      <c r="O69" s="185"/>
    </row>
    <row r="70" spans="1:15" ht="18.75" customHeight="1">
      <c r="A70" s="198">
        <v>60</v>
      </c>
      <c r="B70" s="199" t="str">
        <f>IF(②第１号様式の１!C87="","",②第１号様式の１!C87)</f>
        <v/>
      </c>
      <c r="C70" s="199" t="str">
        <f>IF(②第１号様式の１!J87="","",②第１号様式の１!J87)</f>
        <v/>
      </c>
      <c r="D70" s="200" t="str">
        <f>IF(②第１号様式の１!P87="","",②第１号様式の１!P87)</f>
        <v/>
      </c>
      <c r="E70" s="187" t="str">
        <f>IF(②第１号様式の１!AA87="","",②第１号様式の１!AA87)</f>
        <v/>
      </c>
      <c r="F70" s="187" t="str">
        <f>IF(②第１号様式の１!AD87="","",②第１号様式の１!AD87)</f>
        <v/>
      </c>
      <c r="G70" s="185"/>
      <c r="H70" s="185"/>
      <c r="I70" s="185"/>
      <c r="J70" s="185"/>
      <c r="K70" s="185"/>
      <c r="L70" s="185"/>
      <c r="M70" s="185"/>
      <c r="N70" s="185"/>
      <c r="O70" s="185"/>
    </row>
    <row r="71" spans="1:15" ht="18.75" customHeight="1">
      <c r="A71" s="198">
        <v>61</v>
      </c>
      <c r="B71" s="199" t="str">
        <f>IF(②第１号様式の１!C88="","",②第１号様式の１!C88)</f>
        <v/>
      </c>
      <c r="C71" s="199" t="str">
        <f>IF(②第１号様式の１!J88="","",②第１号様式の１!J88)</f>
        <v/>
      </c>
      <c r="D71" s="200" t="str">
        <f>IF(②第１号様式の１!P88="","",②第１号様式の１!P88)</f>
        <v/>
      </c>
      <c r="E71" s="187" t="str">
        <f>IF(②第１号様式の１!AA88="","",②第１号様式の１!AA88)</f>
        <v/>
      </c>
      <c r="F71" s="187" t="str">
        <f>IF(②第１号様式の１!AD88="","",②第１号様式の１!AD88)</f>
        <v/>
      </c>
      <c r="G71" s="185"/>
      <c r="H71" s="185"/>
      <c r="I71" s="185"/>
      <c r="J71" s="185"/>
      <c r="K71" s="185"/>
      <c r="L71" s="185"/>
      <c r="M71" s="185"/>
      <c r="N71" s="185"/>
      <c r="O71" s="185"/>
    </row>
    <row r="72" spans="1:15" ht="18.75" customHeight="1">
      <c r="A72" s="198">
        <v>62</v>
      </c>
      <c r="B72" s="199" t="str">
        <f>IF(②第１号様式の１!C89="","",②第１号様式の１!C89)</f>
        <v/>
      </c>
      <c r="C72" s="199" t="str">
        <f>IF(②第１号様式の１!J89="","",②第１号様式の１!J89)</f>
        <v/>
      </c>
      <c r="D72" s="200" t="str">
        <f>IF(②第１号様式の１!P89="","",②第１号様式の１!P89)</f>
        <v/>
      </c>
      <c r="E72" s="187" t="str">
        <f>IF(②第１号様式の１!AA89="","",②第１号様式の１!AA89)</f>
        <v/>
      </c>
      <c r="F72" s="187" t="str">
        <f>IF(②第１号様式の１!AD89="","",②第１号様式の１!AD89)</f>
        <v/>
      </c>
      <c r="G72" s="185"/>
      <c r="H72" s="185"/>
      <c r="I72" s="185"/>
      <c r="J72" s="185"/>
      <c r="K72" s="185"/>
      <c r="L72" s="185"/>
      <c r="M72" s="185"/>
      <c r="N72" s="185"/>
      <c r="O72" s="185"/>
    </row>
    <row r="73" spans="1:15" ht="18.75" customHeight="1">
      <c r="A73" s="198">
        <v>63</v>
      </c>
      <c r="B73" s="199" t="str">
        <f>IF(②第１号様式の１!C90="","",②第１号様式の１!C90)</f>
        <v/>
      </c>
      <c r="C73" s="199" t="str">
        <f>IF(②第１号様式の１!J90="","",②第１号様式の１!J90)</f>
        <v/>
      </c>
      <c r="D73" s="200" t="str">
        <f>IF(②第１号様式の１!P90="","",②第１号様式の１!P90)</f>
        <v/>
      </c>
      <c r="E73" s="187" t="str">
        <f>IF(②第１号様式の１!AA90="","",②第１号様式の１!AA90)</f>
        <v/>
      </c>
      <c r="F73" s="187" t="str">
        <f>IF(②第１号様式の１!AD90="","",②第１号様式の１!AD90)</f>
        <v/>
      </c>
      <c r="G73" s="185"/>
      <c r="H73" s="185"/>
      <c r="I73" s="185"/>
      <c r="J73" s="185"/>
      <c r="K73" s="185"/>
      <c r="L73" s="185"/>
      <c r="M73" s="185"/>
      <c r="N73" s="185"/>
      <c r="O73" s="185"/>
    </row>
    <row r="74" spans="1:15" ht="18.75" customHeight="1">
      <c r="A74" s="198">
        <v>64</v>
      </c>
      <c r="B74" s="199" t="str">
        <f>IF(②第１号様式の１!C91="","",②第１号様式の１!C91)</f>
        <v/>
      </c>
      <c r="C74" s="199" t="str">
        <f>IF(②第１号様式の１!J91="","",②第１号様式の１!J91)</f>
        <v/>
      </c>
      <c r="D74" s="200" t="str">
        <f>IF(②第１号様式の１!P91="","",②第１号様式の１!P91)</f>
        <v/>
      </c>
      <c r="E74" s="187" t="str">
        <f>IF(②第１号様式の１!AA91="","",②第１号様式の１!AA91)</f>
        <v/>
      </c>
      <c r="F74" s="187" t="str">
        <f>IF(②第１号様式の１!AD91="","",②第１号様式の１!AD91)</f>
        <v/>
      </c>
      <c r="G74" s="185"/>
      <c r="H74" s="185"/>
      <c r="I74" s="185"/>
      <c r="J74" s="185"/>
      <c r="K74" s="185"/>
      <c r="L74" s="185"/>
      <c r="M74" s="185"/>
      <c r="N74" s="185"/>
      <c r="O74" s="185"/>
    </row>
    <row r="75" spans="1:15" ht="18.75" customHeight="1">
      <c r="A75" s="198">
        <v>65</v>
      </c>
      <c r="B75" s="199" t="str">
        <f>IF(②第１号様式の１!C92="","",②第１号様式の１!C92)</f>
        <v/>
      </c>
      <c r="C75" s="199" t="str">
        <f>IF(②第１号様式の１!J92="","",②第１号様式の１!J92)</f>
        <v/>
      </c>
      <c r="D75" s="200" t="str">
        <f>IF(②第１号様式の１!P92="","",②第１号様式の１!P92)</f>
        <v/>
      </c>
      <c r="E75" s="187" t="str">
        <f>IF(②第１号様式の１!AA92="","",②第１号様式の１!AA92)</f>
        <v/>
      </c>
      <c r="F75" s="187" t="str">
        <f>IF(②第１号様式の１!AD92="","",②第１号様式の１!AD92)</f>
        <v/>
      </c>
      <c r="G75" s="185"/>
      <c r="H75" s="185"/>
      <c r="I75" s="185"/>
      <c r="J75" s="185"/>
      <c r="K75" s="185"/>
      <c r="L75" s="185"/>
      <c r="M75" s="185"/>
      <c r="N75" s="185"/>
      <c r="O75" s="185"/>
    </row>
    <row r="76" spans="1:15" ht="18.75" customHeight="1">
      <c r="A76" s="198">
        <v>66</v>
      </c>
      <c r="B76" s="199" t="str">
        <f>IF(②第１号様式の１!C93="","",②第１号様式の１!C93)</f>
        <v/>
      </c>
      <c r="C76" s="199" t="str">
        <f>IF(②第１号様式の１!J93="","",②第１号様式の１!J93)</f>
        <v/>
      </c>
      <c r="D76" s="200" t="str">
        <f>IF(②第１号様式の１!P93="","",②第１号様式の１!P93)</f>
        <v/>
      </c>
      <c r="E76" s="187" t="str">
        <f>IF(②第１号様式の１!AA93="","",②第１号様式の１!AA93)</f>
        <v/>
      </c>
      <c r="F76" s="187" t="str">
        <f>IF(②第１号様式の１!AD93="","",②第１号様式の１!AD93)</f>
        <v/>
      </c>
      <c r="G76" s="185"/>
      <c r="H76" s="185"/>
      <c r="I76" s="185"/>
      <c r="J76" s="185"/>
      <c r="K76" s="185"/>
      <c r="L76" s="185"/>
      <c r="M76" s="185"/>
      <c r="N76" s="185"/>
      <c r="O76" s="185"/>
    </row>
    <row r="77" spans="1:15" ht="18.75" customHeight="1">
      <c r="A77" s="198">
        <v>67</v>
      </c>
      <c r="B77" s="199" t="str">
        <f>IF(②第１号様式の１!C94="","",②第１号様式の１!C94)</f>
        <v/>
      </c>
      <c r="C77" s="199" t="str">
        <f>IF(②第１号様式の１!J94="","",②第１号様式の１!J94)</f>
        <v/>
      </c>
      <c r="D77" s="200" t="str">
        <f>IF(②第１号様式の１!P94="","",②第１号様式の１!P94)</f>
        <v/>
      </c>
      <c r="E77" s="187" t="str">
        <f>IF(②第１号様式の１!AA94="","",②第１号様式の１!AA94)</f>
        <v/>
      </c>
      <c r="F77" s="187" t="str">
        <f>IF(②第１号様式の１!AD94="","",②第１号様式の１!AD94)</f>
        <v/>
      </c>
      <c r="G77" s="185"/>
      <c r="H77" s="185"/>
      <c r="I77" s="185"/>
      <c r="J77" s="185"/>
      <c r="K77" s="185"/>
      <c r="L77" s="185"/>
      <c r="M77" s="185"/>
      <c r="N77" s="185"/>
      <c r="O77" s="185"/>
    </row>
    <row r="78" spans="1:15" ht="18.75" customHeight="1">
      <c r="A78" s="198">
        <v>68</v>
      </c>
      <c r="B78" s="199" t="str">
        <f>IF(②第１号様式の１!C95="","",②第１号様式の１!C95)</f>
        <v/>
      </c>
      <c r="C78" s="199" t="str">
        <f>IF(②第１号様式の１!J95="","",②第１号様式の１!J95)</f>
        <v/>
      </c>
      <c r="D78" s="200" t="str">
        <f>IF(②第１号様式の１!P95="","",②第１号様式の１!P95)</f>
        <v/>
      </c>
      <c r="E78" s="187" t="str">
        <f>IF(②第１号様式の１!AA95="","",②第１号様式の１!AA95)</f>
        <v/>
      </c>
      <c r="F78" s="187" t="str">
        <f>IF(②第１号様式の１!AD95="","",②第１号様式の１!AD95)</f>
        <v/>
      </c>
      <c r="G78" s="185"/>
      <c r="H78" s="185"/>
      <c r="I78" s="185"/>
      <c r="J78" s="185"/>
      <c r="K78" s="185"/>
      <c r="L78" s="185"/>
      <c r="M78" s="185"/>
      <c r="N78" s="185"/>
      <c r="O78" s="185"/>
    </row>
    <row r="79" spans="1:15" ht="18.75" customHeight="1">
      <c r="A79" s="198">
        <v>69</v>
      </c>
      <c r="B79" s="199" t="str">
        <f>IF(②第１号様式の１!C96="","",②第１号様式の１!C96)</f>
        <v/>
      </c>
      <c r="C79" s="199" t="str">
        <f>IF(②第１号様式の１!J96="","",②第１号様式の１!J96)</f>
        <v/>
      </c>
      <c r="D79" s="200" t="str">
        <f>IF(②第１号様式の１!P96="","",②第１号様式の１!P96)</f>
        <v/>
      </c>
      <c r="E79" s="187" t="str">
        <f>IF(②第１号様式の１!AA96="","",②第１号様式の１!AA96)</f>
        <v/>
      </c>
      <c r="F79" s="187" t="str">
        <f>IF(②第１号様式の１!AD96="","",②第１号様式の１!AD96)</f>
        <v/>
      </c>
      <c r="G79" s="185"/>
      <c r="H79" s="185"/>
      <c r="I79" s="185"/>
      <c r="J79" s="185"/>
      <c r="K79" s="185"/>
      <c r="L79" s="185"/>
      <c r="M79" s="185"/>
      <c r="N79" s="185"/>
      <c r="O79" s="185"/>
    </row>
    <row r="80" spans="1:15" ht="18.75" customHeight="1">
      <c r="A80" s="198">
        <v>70</v>
      </c>
      <c r="B80" s="199" t="str">
        <f>IF(②第１号様式の１!C97="","",②第１号様式の１!C97)</f>
        <v/>
      </c>
      <c r="C80" s="199" t="str">
        <f>IF(②第１号様式の１!J97="","",②第１号様式の１!J97)</f>
        <v/>
      </c>
      <c r="D80" s="200" t="str">
        <f>IF(②第１号様式の１!P97="","",②第１号様式の１!P97)</f>
        <v/>
      </c>
      <c r="E80" s="187" t="str">
        <f>IF(②第１号様式の１!AA97="","",②第１号様式の１!AA97)</f>
        <v/>
      </c>
      <c r="F80" s="187" t="str">
        <f>IF(②第１号様式の１!AD97="","",②第１号様式の１!AD97)</f>
        <v/>
      </c>
      <c r="G80" s="185"/>
      <c r="H80" s="185"/>
      <c r="I80" s="185"/>
      <c r="J80" s="185"/>
      <c r="K80" s="185"/>
      <c r="L80" s="185"/>
      <c r="M80" s="185"/>
      <c r="N80" s="185"/>
      <c r="O80" s="185"/>
    </row>
    <row r="81" spans="1:15" ht="18.75" customHeight="1">
      <c r="A81" s="198">
        <v>71</v>
      </c>
      <c r="B81" s="199" t="str">
        <f>IF(②第１号様式の１!C98="","",②第１号様式の１!C98)</f>
        <v/>
      </c>
      <c r="C81" s="199" t="str">
        <f>IF(②第１号様式の１!J98="","",②第１号様式の１!J98)</f>
        <v/>
      </c>
      <c r="D81" s="200" t="str">
        <f>IF(②第１号様式の１!P98="","",②第１号様式の１!P98)</f>
        <v/>
      </c>
      <c r="E81" s="187" t="str">
        <f>IF(②第１号様式の１!AA98="","",②第１号様式の１!AA98)</f>
        <v/>
      </c>
      <c r="F81" s="187" t="str">
        <f>IF(②第１号様式の１!AD98="","",②第１号様式の１!AD98)</f>
        <v/>
      </c>
      <c r="G81" s="185"/>
      <c r="H81" s="185"/>
      <c r="I81" s="185"/>
      <c r="J81" s="185"/>
      <c r="K81" s="185"/>
      <c r="L81" s="185"/>
      <c r="M81" s="185"/>
      <c r="N81" s="185"/>
      <c r="O81" s="185"/>
    </row>
    <row r="82" spans="1:15" ht="18.75" customHeight="1">
      <c r="A82" s="198">
        <v>72</v>
      </c>
      <c r="B82" s="199" t="str">
        <f>IF(②第１号様式の１!C99="","",②第１号様式の１!C99)</f>
        <v/>
      </c>
      <c r="C82" s="199" t="str">
        <f>IF(②第１号様式の１!J99="","",②第１号様式の１!J99)</f>
        <v/>
      </c>
      <c r="D82" s="200" t="str">
        <f>IF(②第１号様式の１!P99="","",②第１号様式の１!P99)</f>
        <v/>
      </c>
      <c r="E82" s="187" t="str">
        <f>IF(②第１号様式の１!AA99="","",②第１号様式の１!AA99)</f>
        <v/>
      </c>
      <c r="F82" s="187" t="str">
        <f>IF(②第１号様式の１!AD99="","",②第１号様式の１!AD99)</f>
        <v/>
      </c>
      <c r="G82" s="185"/>
      <c r="H82" s="185"/>
      <c r="I82" s="185"/>
      <c r="J82" s="185"/>
      <c r="K82" s="185"/>
      <c r="L82" s="185"/>
      <c r="M82" s="185"/>
      <c r="N82" s="185"/>
      <c r="O82" s="185"/>
    </row>
    <row r="83" spans="1:15" ht="18.75" customHeight="1">
      <c r="A83" s="198">
        <v>73</v>
      </c>
      <c r="B83" s="199" t="str">
        <f>IF(②第１号様式の１!C100="","",②第１号様式の１!C100)</f>
        <v/>
      </c>
      <c r="C83" s="199" t="str">
        <f>IF(②第１号様式の１!J100="","",②第１号様式の１!J100)</f>
        <v/>
      </c>
      <c r="D83" s="200" t="str">
        <f>IF(②第１号様式の１!P100="","",②第１号様式の１!P100)</f>
        <v/>
      </c>
      <c r="E83" s="187" t="str">
        <f>IF(②第１号様式の１!AA100="","",②第１号様式の１!AA100)</f>
        <v/>
      </c>
      <c r="F83" s="187" t="str">
        <f>IF(②第１号様式の１!AD100="","",②第１号様式の１!AD100)</f>
        <v/>
      </c>
      <c r="G83" s="185"/>
      <c r="H83" s="185"/>
      <c r="I83" s="185"/>
      <c r="J83" s="185"/>
      <c r="K83" s="185"/>
      <c r="L83" s="185"/>
      <c r="M83" s="185"/>
      <c r="N83" s="185"/>
      <c r="O83" s="185"/>
    </row>
    <row r="84" spans="1:15" ht="18.75" customHeight="1">
      <c r="A84" s="198">
        <v>74</v>
      </c>
      <c r="B84" s="199" t="str">
        <f>IF(②第１号様式の１!C101="","",②第１号様式の１!C101)</f>
        <v/>
      </c>
      <c r="C84" s="199" t="str">
        <f>IF(②第１号様式の１!J101="","",②第１号様式の１!J101)</f>
        <v/>
      </c>
      <c r="D84" s="200" t="str">
        <f>IF(②第１号様式の１!P101="","",②第１号様式の１!P101)</f>
        <v/>
      </c>
      <c r="E84" s="187" t="str">
        <f>IF(②第１号様式の１!AA101="","",②第１号様式の１!AA101)</f>
        <v/>
      </c>
      <c r="F84" s="187" t="str">
        <f>IF(②第１号様式の１!AD101="","",②第１号様式の１!AD101)</f>
        <v/>
      </c>
      <c r="G84" s="185"/>
      <c r="H84" s="185"/>
      <c r="I84" s="185"/>
      <c r="J84" s="185"/>
      <c r="K84" s="185"/>
      <c r="L84" s="185"/>
      <c r="M84" s="185"/>
      <c r="N84" s="185"/>
      <c r="O84" s="185"/>
    </row>
    <row r="85" spans="1:15" ht="18.75" customHeight="1">
      <c r="A85" s="198">
        <v>75</v>
      </c>
      <c r="B85" s="199" t="str">
        <f>IF(②第１号様式の１!C102="","",②第１号様式の１!C102)</f>
        <v/>
      </c>
      <c r="C85" s="199" t="str">
        <f>IF(②第１号様式の１!J102="","",②第１号様式の１!J102)</f>
        <v/>
      </c>
      <c r="D85" s="200" t="str">
        <f>IF(②第１号様式の１!P102="","",②第１号様式の１!P102)</f>
        <v/>
      </c>
      <c r="E85" s="187" t="str">
        <f>IF(②第１号様式の１!AA102="","",②第１号様式の１!AA102)</f>
        <v/>
      </c>
      <c r="F85" s="187" t="str">
        <f>IF(②第１号様式の１!AD102="","",②第１号様式の１!AD102)</f>
        <v/>
      </c>
      <c r="G85" s="185"/>
      <c r="H85" s="185"/>
      <c r="I85" s="185"/>
      <c r="J85" s="185"/>
      <c r="K85" s="185"/>
      <c r="L85" s="185"/>
      <c r="M85" s="185"/>
      <c r="N85" s="185"/>
      <c r="O85" s="185"/>
    </row>
    <row r="86" spans="1:15">
      <c r="A86" s="185"/>
      <c r="B86" s="185"/>
      <c r="C86" s="186"/>
      <c r="D86" s="185"/>
      <c r="E86" s="186"/>
      <c r="F86" s="185"/>
      <c r="G86" s="185"/>
      <c r="H86" s="185"/>
      <c r="I86" s="185"/>
      <c r="J86" s="185"/>
      <c r="K86" s="185"/>
      <c r="L86" s="185"/>
      <c r="M86" s="185"/>
      <c r="N86" s="185"/>
      <c r="O86" s="185"/>
    </row>
    <row r="87" spans="1:15">
      <c r="A87" s="185"/>
      <c r="B87" s="185"/>
      <c r="C87" s="186"/>
      <c r="D87" s="185"/>
      <c r="E87" s="186"/>
      <c r="F87" s="185"/>
      <c r="G87" s="185"/>
      <c r="H87" s="185"/>
      <c r="I87" s="185"/>
      <c r="J87" s="185"/>
      <c r="K87" s="185"/>
      <c r="L87" s="185"/>
      <c r="M87" s="185"/>
      <c r="N87" s="185"/>
      <c r="O87" s="185"/>
    </row>
    <row r="88" spans="1:15">
      <c r="A88" s="185"/>
      <c r="B88" s="185"/>
      <c r="C88" s="186"/>
      <c r="D88" s="185"/>
      <c r="E88" s="186"/>
      <c r="F88" s="185"/>
      <c r="G88" s="185"/>
      <c r="H88" s="185"/>
      <c r="I88" s="185"/>
      <c r="J88" s="185"/>
      <c r="K88" s="185"/>
      <c r="L88" s="185"/>
      <c r="M88" s="185"/>
      <c r="N88" s="185"/>
      <c r="O88" s="185"/>
    </row>
    <row r="89" spans="1:15">
      <c r="A89" s="185"/>
      <c r="B89" s="185"/>
      <c r="C89" s="186"/>
      <c r="D89" s="185"/>
      <c r="E89" s="186"/>
      <c r="F89" s="185"/>
      <c r="G89" s="185"/>
      <c r="H89" s="185"/>
      <c r="I89" s="185"/>
      <c r="J89" s="185"/>
      <c r="K89" s="185"/>
      <c r="L89" s="185"/>
      <c r="M89" s="185"/>
      <c r="N89" s="185"/>
      <c r="O89" s="185"/>
    </row>
    <row r="90" spans="1:15">
      <c r="A90" s="185"/>
      <c r="B90" s="185"/>
      <c r="C90" s="186"/>
      <c r="D90" s="185"/>
      <c r="E90" s="186"/>
      <c r="F90" s="185"/>
      <c r="G90" s="185"/>
      <c r="H90" s="185"/>
      <c r="I90" s="185"/>
      <c r="J90" s="185"/>
      <c r="K90" s="185"/>
      <c r="L90" s="185"/>
      <c r="M90" s="185"/>
      <c r="N90" s="185"/>
      <c r="O90" s="185"/>
    </row>
    <row r="91" spans="1:15">
      <c r="A91" s="185"/>
      <c r="B91" s="185"/>
      <c r="C91" s="186"/>
      <c r="D91" s="185"/>
      <c r="E91" s="186"/>
      <c r="F91" s="185"/>
      <c r="G91" s="185"/>
      <c r="H91" s="185"/>
      <c r="I91" s="185"/>
      <c r="J91" s="185"/>
      <c r="K91" s="185"/>
      <c r="L91" s="185"/>
      <c r="M91" s="185"/>
      <c r="N91" s="185"/>
      <c r="O91" s="185"/>
    </row>
    <row r="92" spans="1:15">
      <c r="A92" s="185"/>
      <c r="B92" s="185"/>
      <c r="C92" s="186"/>
      <c r="D92" s="185"/>
      <c r="E92" s="186"/>
      <c r="F92" s="185"/>
      <c r="G92" s="185"/>
      <c r="H92" s="185"/>
      <c r="I92" s="185"/>
      <c r="J92" s="185"/>
      <c r="K92" s="185"/>
      <c r="L92" s="185"/>
      <c r="M92" s="185"/>
      <c r="N92" s="185"/>
      <c r="O92" s="185"/>
    </row>
    <row r="93" spans="1:15">
      <c r="A93" s="185"/>
      <c r="B93" s="185"/>
      <c r="C93" s="186"/>
      <c r="D93" s="185"/>
      <c r="E93" s="186"/>
      <c r="F93" s="185"/>
      <c r="G93" s="185"/>
      <c r="H93" s="185"/>
      <c r="I93" s="185"/>
      <c r="J93" s="185"/>
      <c r="K93" s="185"/>
      <c r="L93" s="185"/>
      <c r="M93" s="185"/>
      <c r="N93" s="185"/>
      <c r="O93" s="185"/>
    </row>
    <row r="94" spans="1:15">
      <c r="A94" s="185"/>
      <c r="B94" s="185"/>
      <c r="C94" s="186"/>
      <c r="D94" s="185"/>
      <c r="E94" s="186"/>
      <c r="F94" s="185"/>
      <c r="G94" s="185"/>
      <c r="H94" s="185"/>
      <c r="I94" s="185"/>
      <c r="J94" s="185"/>
      <c r="K94" s="185"/>
      <c r="L94" s="185"/>
      <c r="M94" s="185"/>
      <c r="N94" s="185"/>
      <c r="O94" s="185"/>
    </row>
    <row r="95" spans="1:15">
      <c r="A95" s="185"/>
      <c r="B95" s="185"/>
      <c r="C95" s="186"/>
      <c r="D95" s="185"/>
      <c r="E95" s="186"/>
      <c r="F95" s="185"/>
      <c r="G95" s="185"/>
      <c r="H95" s="185"/>
      <c r="I95" s="185"/>
      <c r="J95" s="185"/>
      <c r="K95" s="185"/>
      <c r="L95" s="185"/>
      <c r="M95" s="185"/>
      <c r="N95" s="185"/>
      <c r="O95" s="185"/>
    </row>
    <row r="96" spans="1:15">
      <c r="A96" s="185"/>
      <c r="B96" s="185"/>
      <c r="C96" s="186"/>
      <c r="D96" s="185"/>
      <c r="E96" s="186"/>
      <c r="F96" s="185"/>
      <c r="G96" s="185"/>
      <c r="H96" s="185"/>
      <c r="I96" s="185"/>
      <c r="J96" s="185"/>
      <c r="K96" s="185"/>
      <c r="L96" s="185"/>
      <c r="M96" s="185"/>
      <c r="N96" s="185"/>
      <c r="O96" s="185"/>
    </row>
    <row r="97" spans="1:15">
      <c r="A97" s="185"/>
      <c r="B97" s="185"/>
      <c r="C97" s="186"/>
      <c r="D97" s="185"/>
      <c r="E97" s="186"/>
      <c r="F97" s="185"/>
      <c r="G97" s="185"/>
      <c r="H97" s="185"/>
      <c r="I97" s="185"/>
      <c r="J97" s="185"/>
      <c r="K97" s="185"/>
      <c r="L97" s="185"/>
      <c r="M97" s="185"/>
      <c r="N97" s="185"/>
      <c r="O97" s="185"/>
    </row>
    <row r="98" spans="1:15">
      <c r="A98" s="185"/>
      <c r="B98" s="185"/>
      <c r="C98" s="186"/>
      <c r="D98" s="185"/>
      <c r="E98" s="186"/>
      <c r="F98" s="185"/>
      <c r="G98" s="185"/>
      <c r="H98" s="185"/>
      <c r="I98" s="185"/>
      <c r="J98" s="185"/>
      <c r="K98" s="185"/>
      <c r="L98" s="185"/>
      <c r="M98" s="185"/>
      <c r="N98" s="185"/>
      <c r="O98" s="185"/>
    </row>
    <row r="99" spans="1:15">
      <c r="A99" s="185"/>
      <c r="B99" s="185"/>
      <c r="C99" s="186"/>
      <c r="D99" s="185"/>
      <c r="E99" s="186"/>
      <c r="F99" s="185"/>
      <c r="G99" s="185"/>
      <c r="H99" s="185"/>
      <c r="I99" s="185"/>
      <c r="J99" s="185"/>
      <c r="K99" s="185"/>
      <c r="L99" s="185"/>
      <c r="M99" s="185"/>
      <c r="N99" s="185"/>
      <c r="O99" s="185"/>
    </row>
    <row r="100" spans="1:15">
      <c r="A100" s="185"/>
      <c r="B100" s="185"/>
      <c r="C100" s="186"/>
      <c r="D100" s="185"/>
      <c r="E100" s="186"/>
      <c r="F100" s="185"/>
      <c r="G100" s="185"/>
      <c r="H100" s="185"/>
      <c r="I100" s="185"/>
      <c r="J100" s="185"/>
      <c r="K100" s="185"/>
      <c r="L100" s="185"/>
      <c r="M100" s="185"/>
      <c r="N100" s="185"/>
      <c r="O100" s="185"/>
    </row>
    <row r="101" spans="1:15">
      <c r="A101" s="185"/>
      <c r="B101" s="185"/>
      <c r="C101" s="186"/>
      <c r="D101" s="185"/>
      <c r="E101" s="186"/>
      <c r="F101" s="185"/>
      <c r="G101" s="185"/>
      <c r="H101" s="185"/>
      <c r="I101" s="185"/>
      <c r="J101" s="185"/>
      <c r="K101" s="185"/>
      <c r="L101" s="185"/>
      <c r="M101" s="185"/>
      <c r="N101" s="185"/>
      <c r="O101" s="185"/>
    </row>
    <row r="102" spans="1:15">
      <c r="A102" s="185"/>
      <c r="B102" s="185"/>
      <c r="C102" s="186"/>
      <c r="D102" s="185"/>
      <c r="E102" s="186"/>
      <c r="F102" s="185"/>
      <c r="G102" s="185"/>
      <c r="H102" s="185"/>
      <c r="I102" s="185"/>
      <c r="J102" s="185"/>
      <c r="K102" s="185"/>
      <c r="L102" s="185"/>
      <c r="M102" s="185"/>
      <c r="N102" s="185"/>
      <c r="O102" s="185"/>
    </row>
    <row r="103" spans="1:15">
      <c r="A103" s="185"/>
      <c r="B103" s="185"/>
      <c r="C103" s="186"/>
      <c r="D103" s="185"/>
      <c r="E103" s="186"/>
      <c r="F103" s="185"/>
      <c r="G103" s="185"/>
      <c r="H103" s="185"/>
      <c r="I103" s="185"/>
      <c r="J103" s="185"/>
      <c r="K103" s="185"/>
      <c r="L103" s="185"/>
      <c r="M103" s="185"/>
      <c r="N103" s="185"/>
      <c r="O103" s="185"/>
    </row>
    <row r="104" spans="1:15">
      <c r="A104" s="185"/>
      <c r="B104" s="185"/>
      <c r="C104" s="186"/>
      <c r="D104" s="185"/>
      <c r="E104" s="186"/>
      <c r="F104" s="185"/>
      <c r="G104" s="185"/>
      <c r="H104" s="185"/>
      <c r="I104" s="185"/>
      <c r="J104" s="185"/>
      <c r="K104" s="185"/>
      <c r="L104" s="185"/>
      <c r="M104" s="185"/>
      <c r="N104" s="185"/>
      <c r="O104" s="185"/>
    </row>
    <row r="105" spans="1:15">
      <c r="A105" s="185"/>
      <c r="B105" s="185"/>
      <c r="C105" s="186"/>
      <c r="D105" s="185"/>
      <c r="E105" s="186"/>
      <c r="F105" s="185"/>
      <c r="G105" s="185"/>
      <c r="H105" s="185"/>
      <c r="I105" s="185"/>
      <c r="J105" s="185"/>
      <c r="K105" s="185"/>
      <c r="L105" s="185"/>
      <c r="M105" s="185"/>
      <c r="N105" s="185"/>
      <c r="O105" s="185"/>
    </row>
    <row r="106" spans="1:15">
      <c r="A106" s="185"/>
      <c r="B106" s="185"/>
      <c r="C106" s="186"/>
      <c r="D106" s="185"/>
      <c r="E106" s="186"/>
      <c r="F106" s="185"/>
      <c r="G106" s="185"/>
      <c r="H106" s="185"/>
      <c r="I106" s="185"/>
      <c r="J106" s="185"/>
      <c r="K106" s="185"/>
      <c r="L106" s="185"/>
      <c r="M106" s="185"/>
      <c r="N106" s="185"/>
      <c r="O106" s="185"/>
    </row>
    <row r="107" spans="1:15">
      <c r="A107" s="185"/>
      <c r="B107" s="185"/>
      <c r="C107" s="186"/>
      <c r="D107" s="185"/>
      <c r="E107" s="186"/>
      <c r="F107" s="185"/>
      <c r="G107" s="185"/>
      <c r="H107" s="185"/>
      <c r="I107" s="185"/>
      <c r="J107" s="185"/>
      <c r="K107" s="185"/>
      <c r="L107" s="185"/>
      <c r="M107" s="185"/>
      <c r="N107" s="185"/>
      <c r="O107" s="185"/>
    </row>
    <row r="108" spans="1:15">
      <c r="A108" s="185"/>
      <c r="B108" s="185"/>
      <c r="C108" s="186"/>
      <c r="D108" s="185"/>
      <c r="E108" s="186"/>
      <c r="F108" s="185"/>
      <c r="G108" s="185"/>
      <c r="H108" s="185"/>
      <c r="I108" s="185"/>
      <c r="J108" s="185"/>
      <c r="K108" s="185"/>
      <c r="L108" s="185"/>
      <c r="M108" s="185"/>
      <c r="N108" s="185"/>
      <c r="O108" s="185"/>
    </row>
    <row r="109" spans="1:15">
      <c r="A109" s="185"/>
      <c r="B109" s="185"/>
      <c r="C109" s="186"/>
      <c r="D109" s="185"/>
      <c r="E109" s="186"/>
      <c r="F109" s="185"/>
      <c r="G109" s="185"/>
      <c r="H109" s="185"/>
      <c r="I109" s="185"/>
      <c r="J109" s="185"/>
      <c r="K109" s="185"/>
      <c r="L109" s="185"/>
      <c r="M109" s="185"/>
      <c r="N109" s="185"/>
      <c r="O109" s="185"/>
    </row>
    <row r="110" spans="1:15">
      <c r="A110" s="185"/>
      <c r="B110" s="185"/>
      <c r="C110" s="186"/>
      <c r="D110" s="185"/>
      <c r="E110" s="186"/>
      <c r="F110" s="185"/>
      <c r="G110" s="185"/>
      <c r="H110" s="185"/>
      <c r="I110" s="185"/>
      <c r="J110" s="185"/>
      <c r="K110" s="185"/>
      <c r="L110" s="185"/>
      <c r="M110" s="185"/>
      <c r="N110" s="185"/>
      <c r="O110" s="185"/>
    </row>
    <row r="111" spans="1:15">
      <c r="A111" s="185"/>
      <c r="B111" s="185"/>
      <c r="C111" s="186"/>
      <c r="D111" s="185"/>
      <c r="E111" s="186"/>
      <c r="F111" s="185"/>
      <c r="G111" s="185"/>
      <c r="H111" s="185"/>
      <c r="I111" s="185"/>
      <c r="J111" s="185"/>
      <c r="K111" s="185"/>
      <c r="L111" s="185"/>
      <c r="M111" s="185"/>
      <c r="N111" s="185"/>
      <c r="O111" s="185"/>
    </row>
    <row r="112" spans="1:15">
      <c r="A112" s="185"/>
      <c r="B112" s="185"/>
      <c r="C112" s="186"/>
      <c r="D112" s="185"/>
      <c r="E112" s="186"/>
      <c r="F112" s="185"/>
      <c r="G112" s="185"/>
      <c r="H112" s="185"/>
      <c r="I112" s="185"/>
      <c r="J112" s="185"/>
      <c r="K112" s="185"/>
      <c r="L112" s="185"/>
      <c r="M112" s="185"/>
      <c r="N112" s="185"/>
      <c r="O112" s="185"/>
    </row>
    <row r="113" spans="1:15">
      <c r="A113" s="185"/>
      <c r="B113" s="185"/>
      <c r="C113" s="186"/>
      <c r="D113" s="185"/>
      <c r="E113" s="186"/>
      <c r="F113" s="185"/>
      <c r="G113" s="185"/>
      <c r="H113" s="185"/>
      <c r="I113" s="185"/>
      <c r="J113" s="185"/>
      <c r="K113" s="185"/>
      <c r="L113" s="185"/>
      <c r="M113" s="185"/>
      <c r="N113" s="185"/>
      <c r="O113" s="185"/>
    </row>
    <row r="114" spans="1:15">
      <c r="A114" s="185"/>
      <c r="B114" s="185"/>
      <c r="C114" s="186"/>
      <c r="D114" s="185"/>
      <c r="E114" s="186"/>
      <c r="F114" s="185"/>
      <c r="G114" s="185"/>
      <c r="H114" s="185"/>
      <c r="I114" s="185"/>
      <c r="J114" s="185"/>
      <c r="K114" s="185"/>
      <c r="L114" s="185"/>
      <c r="M114" s="185"/>
      <c r="N114" s="185"/>
      <c r="O114" s="185"/>
    </row>
    <row r="115" spans="1:15">
      <c r="A115" s="185"/>
      <c r="B115" s="185"/>
      <c r="C115" s="186"/>
      <c r="D115" s="185"/>
      <c r="E115" s="186"/>
      <c r="F115" s="185"/>
      <c r="G115" s="185"/>
      <c r="H115" s="185"/>
      <c r="I115" s="185"/>
      <c r="J115" s="185"/>
      <c r="K115" s="185"/>
      <c r="L115" s="185"/>
      <c r="M115" s="185"/>
      <c r="N115" s="185"/>
      <c r="O115" s="185"/>
    </row>
    <row r="116" spans="1:15">
      <c r="A116" s="185"/>
      <c r="B116" s="185"/>
      <c r="C116" s="186"/>
      <c r="D116" s="185"/>
      <c r="E116" s="186"/>
      <c r="F116" s="185"/>
      <c r="G116" s="185"/>
      <c r="H116" s="185"/>
      <c r="I116" s="185"/>
      <c r="J116" s="185"/>
      <c r="K116" s="185"/>
      <c r="L116" s="185"/>
      <c r="M116" s="185"/>
      <c r="N116" s="185"/>
      <c r="O116" s="185"/>
    </row>
    <row r="117" spans="1:15">
      <c r="A117" s="185"/>
      <c r="B117" s="185"/>
      <c r="C117" s="186"/>
      <c r="D117" s="185"/>
      <c r="E117" s="186"/>
      <c r="F117" s="185"/>
      <c r="G117" s="185"/>
      <c r="H117" s="185"/>
      <c r="I117" s="185"/>
      <c r="J117" s="185"/>
      <c r="K117" s="185"/>
      <c r="L117" s="185"/>
      <c r="M117" s="185"/>
      <c r="N117" s="185"/>
      <c r="O117" s="185"/>
    </row>
    <row r="118" spans="1:15">
      <c r="A118" s="185"/>
      <c r="B118" s="185"/>
      <c r="C118" s="186"/>
      <c r="D118" s="185"/>
      <c r="E118" s="186"/>
      <c r="F118" s="185"/>
      <c r="G118" s="185"/>
      <c r="H118" s="185"/>
      <c r="I118" s="185"/>
      <c r="J118" s="185"/>
      <c r="K118" s="185"/>
      <c r="L118" s="185"/>
      <c r="M118" s="185"/>
      <c r="N118" s="185"/>
      <c r="O118" s="185"/>
    </row>
    <row r="119" spans="1:15">
      <c r="A119" s="185"/>
      <c r="B119" s="185"/>
      <c r="C119" s="186"/>
      <c r="D119" s="185"/>
      <c r="E119" s="186"/>
      <c r="F119" s="185"/>
      <c r="G119" s="185"/>
      <c r="H119" s="185"/>
      <c r="I119" s="185"/>
      <c r="J119" s="185"/>
      <c r="K119" s="185"/>
      <c r="L119" s="185"/>
      <c r="M119" s="185"/>
      <c r="N119" s="185"/>
      <c r="O119" s="185"/>
    </row>
    <row r="120" spans="1:15">
      <c r="A120" s="185"/>
      <c r="B120" s="185"/>
      <c r="C120" s="186"/>
      <c r="D120" s="185"/>
      <c r="E120" s="186"/>
      <c r="F120" s="185"/>
      <c r="G120" s="185"/>
      <c r="H120" s="185"/>
      <c r="I120" s="185"/>
      <c r="J120" s="185"/>
      <c r="K120" s="185"/>
      <c r="L120" s="185"/>
      <c r="M120" s="185"/>
      <c r="N120" s="185"/>
      <c r="O120" s="185"/>
    </row>
    <row r="121" spans="1:15">
      <c r="A121" s="185"/>
      <c r="B121" s="185"/>
      <c r="C121" s="186"/>
      <c r="D121" s="185"/>
      <c r="E121" s="186"/>
      <c r="F121" s="185"/>
      <c r="G121" s="185"/>
      <c r="H121" s="185"/>
      <c r="I121" s="185"/>
      <c r="J121" s="185"/>
      <c r="K121" s="185"/>
      <c r="L121" s="185"/>
      <c r="M121" s="185"/>
      <c r="N121" s="185"/>
      <c r="O121" s="185"/>
    </row>
    <row r="122" spans="1:15">
      <c r="A122" s="185"/>
      <c r="B122" s="185"/>
      <c r="C122" s="186"/>
      <c r="D122" s="185"/>
      <c r="E122" s="186"/>
      <c r="F122" s="185"/>
      <c r="G122" s="185"/>
      <c r="H122" s="185"/>
      <c r="I122" s="185"/>
      <c r="J122" s="185"/>
      <c r="K122" s="185"/>
      <c r="L122" s="185"/>
      <c r="M122" s="185"/>
      <c r="N122" s="185"/>
      <c r="O122" s="185"/>
    </row>
    <row r="123" spans="1:15">
      <c r="A123" s="185"/>
      <c r="B123" s="185"/>
      <c r="C123" s="186"/>
      <c r="D123" s="185"/>
      <c r="E123" s="186"/>
      <c r="F123" s="185"/>
      <c r="G123" s="185"/>
      <c r="H123" s="185"/>
      <c r="I123" s="185"/>
      <c r="J123" s="185"/>
      <c r="K123" s="185"/>
      <c r="L123" s="185"/>
      <c r="M123" s="185"/>
      <c r="N123" s="185"/>
      <c r="O123" s="185"/>
    </row>
    <row r="124" spans="1:15">
      <c r="A124" s="185"/>
      <c r="B124" s="185"/>
      <c r="C124" s="186"/>
      <c r="D124" s="185"/>
      <c r="E124" s="186"/>
      <c r="F124" s="185"/>
      <c r="G124" s="185"/>
      <c r="H124" s="185"/>
      <c r="I124" s="185"/>
      <c r="J124" s="185"/>
      <c r="K124" s="185"/>
      <c r="L124" s="185"/>
      <c r="M124" s="185"/>
      <c r="N124" s="185"/>
      <c r="O124" s="185"/>
    </row>
    <row r="125" spans="1:15">
      <c r="A125" s="185"/>
      <c r="B125" s="185"/>
      <c r="C125" s="186"/>
      <c r="D125" s="185"/>
      <c r="E125" s="186"/>
      <c r="F125" s="185"/>
      <c r="G125" s="185"/>
      <c r="H125" s="185"/>
      <c r="I125" s="185"/>
      <c r="J125" s="185"/>
      <c r="K125" s="185"/>
      <c r="L125" s="185"/>
      <c r="M125" s="185"/>
      <c r="N125" s="185"/>
      <c r="O125" s="185"/>
    </row>
    <row r="126" spans="1:15">
      <c r="A126" s="185"/>
      <c r="B126" s="185"/>
      <c r="C126" s="186"/>
      <c r="D126" s="185"/>
      <c r="E126" s="186"/>
      <c r="F126" s="185"/>
      <c r="G126" s="185"/>
      <c r="H126" s="185"/>
      <c r="I126" s="185"/>
      <c r="J126" s="185"/>
      <c r="K126" s="185"/>
      <c r="L126" s="185"/>
      <c r="M126" s="185"/>
      <c r="N126" s="185"/>
      <c r="O126" s="185"/>
    </row>
    <row r="127" spans="1:15">
      <c r="A127" s="185"/>
      <c r="B127" s="185"/>
      <c r="C127" s="186"/>
      <c r="D127" s="185"/>
      <c r="E127" s="186"/>
      <c r="F127" s="185"/>
      <c r="G127" s="185"/>
      <c r="H127" s="185"/>
      <c r="I127" s="185"/>
      <c r="J127" s="185"/>
      <c r="K127" s="185"/>
      <c r="L127" s="185"/>
      <c r="M127" s="185"/>
      <c r="N127" s="185"/>
      <c r="O127" s="185"/>
    </row>
    <row r="128" spans="1:15">
      <c r="A128" s="185"/>
      <c r="B128" s="185"/>
      <c r="C128" s="186"/>
      <c r="D128" s="185"/>
      <c r="E128" s="186"/>
      <c r="F128" s="185"/>
      <c r="G128" s="185"/>
      <c r="H128" s="185"/>
      <c r="I128" s="185"/>
      <c r="J128" s="185"/>
      <c r="K128" s="185"/>
      <c r="L128" s="185"/>
      <c r="M128" s="185"/>
      <c r="N128" s="185"/>
      <c r="O128" s="185"/>
    </row>
    <row r="129" spans="1:15">
      <c r="A129" s="185"/>
      <c r="B129" s="185"/>
      <c r="C129" s="186"/>
      <c r="D129" s="185"/>
      <c r="E129" s="186"/>
      <c r="F129" s="185"/>
      <c r="G129" s="185"/>
      <c r="H129" s="185"/>
      <c r="I129" s="185"/>
      <c r="J129" s="185"/>
      <c r="K129" s="185"/>
      <c r="L129" s="185"/>
      <c r="M129" s="185"/>
      <c r="N129" s="185"/>
      <c r="O129" s="185"/>
    </row>
    <row r="130" spans="1:15">
      <c r="A130" s="185"/>
      <c r="B130" s="185"/>
      <c r="C130" s="186"/>
      <c r="D130" s="185"/>
      <c r="E130" s="186"/>
      <c r="F130" s="185"/>
      <c r="G130" s="185"/>
      <c r="H130" s="185"/>
      <c r="I130" s="185"/>
      <c r="J130" s="185"/>
      <c r="K130" s="185"/>
      <c r="L130" s="185"/>
      <c r="M130" s="185"/>
      <c r="N130" s="185"/>
      <c r="O130" s="185"/>
    </row>
    <row r="131" spans="1:15">
      <c r="A131" s="185"/>
      <c r="B131" s="185"/>
      <c r="C131" s="186"/>
      <c r="D131" s="185"/>
      <c r="E131" s="186"/>
      <c r="F131" s="185"/>
      <c r="G131" s="185"/>
      <c r="H131" s="185"/>
      <c r="I131" s="185"/>
      <c r="J131" s="185"/>
      <c r="K131" s="185"/>
      <c r="L131" s="185"/>
      <c r="M131" s="185"/>
      <c r="N131" s="185"/>
      <c r="O131" s="185"/>
    </row>
    <row r="132" spans="1:15">
      <c r="A132" s="185"/>
      <c r="B132" s="185"/>
      <c r="C132" s="186"/>
      <c r="D132" s="185"/>
      <c r="E132" s="186"/>
      <c r="F132" s="185"/>
      <c r="G132" s="185"/>
      <c r="H132" s="185"/>
      <c r="I132" s="185"/>
      <c r="J132" s="185"/>
      <c r="K132" s="185"/>
      <c r="L132" s="185"/>
      <c r="M132" s="185"/>
      <c r="N132" s="185"/>
      <c r="O132" s="185"/>
    </row>
    <row r="133" spans="1:15">
      <c r="A133" s="185"/>
      <c r="B133" s="185"/>
      <c r="C133" s="186"/>
      <c r="D133" s="185"/>
      <c r="E133" s="186"/>
      <c r="F133" s="185"/>
      <c r="G133" s="185"/>
      <c r="H133" s="185"/>
      <c r="I133" s="185"/>
      <c r="J133" s="185"/>
      <c r="K133" s="185"/>
      <c r="L133" s="185"/>
      <c r="M133" s="185"/>
      <c r="N133" s="185"/>
      <c r="O133" s="185"/>
    </row>
    <row r="134" spans="1:15">
      <c r="A134" s="185"/>
      <c r="B134" s="185"/>
      <c r="C134" s="186"/>
      <c r="D134" s="185"/>
      <c r="E134" s="186"/>
      <c r="F134" s="185"/>
      <c r="G134" s="185"/>
      <c r="H134" s="185"/>
      <c r="I134" s="185"/>
      <c r="J134" s="185"/>
      <c r="K134" s="185"/>
      <c r="L134" s="185"/>
      <c r="M134" s="185"/>
      <c r="N134" s="185"/>
      <c r="O134" s="185"/>
    </row>
    <row r="135" spans="1:15">
      <c r="A135" s="185"/>
      <c r="B135" s="185"/>
      <c r="C135" s="186"/>
      <c r="D135" s="185"/>
      <c r="E135" s="186"/>
      <c r="F135" s="185"/>
      <c r="G135" s="185"/>
      <c r="H135" s="185"/>
      <c r="I135" s="185"/>
      <c r="J135" s="185"/>
      <c r="K135" s="185"/>
      <c r="L135" s="185"/>
      <c r="M135" s="185"/>
      <c r="N135" s="185"/>
      <c r="O135" s="185"/>
    </row>
    <row r="136" spans="1:15">
      <c r="A136" s="185"/>
      <c r="B136" s="185"/>
      <c r="C136" s="186"/>
      <c r="D136" s="185"/>
      <c r="E136" s="186"/>
      <c r="F136" s="185"/>
      <c r="G136" s="185"/>
      <c r="H136" s="185"/>
      <c r="I136" s="185"/>
      <c r="J136" s="185"/>
      <c r="K136" s="185"/>
      <c r="L136" s="185"/>
      <c r="M136" s="185"/>
      <c r="N136" s="185"/>
      <c r="O136" s="185"/>
    </row>
    <row r="137" spans="1:15">
      <c r="A137" s="185"/>
      <c r="B137" s="185"/>
      <c r="C137" s="186"/>
      <c r="D137" s="185"/>
      <c r="E137" s="186"/>
      <c r="F137" s="185"/>
      <c r="G137" s="185"/>
      <c r="H137" s="185"/>
      <c r="I137" s="185"/>
      <c r="J137" s="185"/>
      <c r="K137" s="185"/>
      <c r="L137" s="185"/>
      <c r="M137" s="185"/>
      <c r="N137" s="185"/>
      <c r="O137" s="185"/>
    </row>
    <row r="138" spans="1:15">
      <c r="A138" s="185"/>
      <c r="B138" s="185"/>
      <c r="C138" s="186"/>
      <c r="D138" s="185"/>
      <c r="E138" s="186"/>
      <c r="F138" s="185"/>
      <c r="G138" s="185"/>
      <c r="H138" s="185"/>
      <c r="I138" s="185"/>
      <c r="J138" s="185"/>
      <c r="K138" s="185"/>
      <c r="L138" s="185"/>
      <c r="M138" s="185"/>
      <c r="N138" s="185"/>
      <c r="O138" s="185"/>
    </row>
    <row r="139" spans="1:15">
      <c r="A139" s="185"/>
      <c r="B139" s="185"/>
      <c r="C139" s="186"/>
      <c r="D139" s="185"/>
      <c r="E139" s="186"/>
      <c r="F139" s="185"/>
      <c r="G139" s="185"/>
      <c r="H139" s="185"/>
      <c r="I139" s="185"/>
      <c r="J139" s="185"/>
      <c r="K139" s="185"/>
      <c r="L139" s="185"/>
      <c r="M139" s="185"/>
      <c r="N139" s="185"/>
      <c r="O139" s="185"/>
    </row>
    <row r="140" spans="1:15">
      <c r="A140" s="185"/>
      <c r="B140" s="185"/>
      <c r="C140" s="186"/>
      <c r="D140" s="185"/>
      <c r="E140" s="186"/>
      <c r="F140" s="185"/>
      <c r="G140" s="185"/>
      <c r="H140" s="185"/>
      <c r="I140" s="185"/>
      <c r="J140" s="185"/>
      <c r="K140" s="185"/>
      <c r="L140" s="185"/>
      <c r="M140" s="185"/>
      <c r="N140" s="185"/>
      <c r="O140" s="185"/>
    </row>
    <row r="141" spans="1:15">
      <c r="A141" s="185"/>
      <c r="B141" s="185"/>
      <c r="C141" s="186"/>
      <c r="D141" s="185"/>
      <c r="E141" s="186"/>
      <c r="F141" s="185"/>
      <c r="G141" s="185"/>
      <c r="H141" s="185"/>
      <c r="I141" s="185"/>
      <c r="J141" s="185"/>
      <c r="K141" s="185"/>
      <c r="L141" s="185"/>
      <c r="M141" s="185"/>
      <c r="N141" s="185"/>
      <c r="O141" s="185"/>
    </row>
    <row r="142" spans="1:15">
      <c r="A142" s="185"/>
      <c r="B142" s="185"/>
      <c r="C142" s="186"/>
      <c r="D142" s="185"/>
      <c r="E142" s="186"/>
      <c r="F142" s="185"/>
      <c r="G142" s="185"/>
      <c r="H142" s="185"/>
      <c r="I142" s="185"/>
      <c r="J142" s="185"/>
      <c r="K142" s="185"/>
      <c r="L142" s="185"/>
      <c r="M142" s="185"/>
      <c r="N142" s="185"/>
      <c r="O142" s="185"/>
    </row>
    <row r="143" spans="1:15">
      <c r="A143" s="185"/>
      <c r="B143" s="185"/>
      <c r="C143" s="186"/>
      <c r="D143" s="185"/>
      <c r="E143" s="186"/>
      <c r="F143" s="185"/>
      <c r="G143" s="185"/>
      <c r="H143" s="185"/>
      <c r="I143" s="185"/>
      <c r="J143" s="185"/>
      <c r="K143" s="185"/>
      <c r="L143" s="185"/>
      <c r="M143" s="185"/>
      <c r="N143" s="185"/>
      <c r="O143" s="185"/>
    </row>
    <row r="144" spans="1:15">
      <c r="A144" s="185"/>
      <c r="B144" s="185"/>
      <c r="C144" s="186"/>
      <c r="D144" s="185"/>
      <c r="E144" s="186"/>
      <c r="F144" s="185"/>
      <c r="G144" s="185"/>
      <c r="H144" s="185"/>
      <c r="I144" s="185"/>
      <c r="J144" s="185"/>
      <c r="K144" s="185"/>
      <c r="L144" s="185"/>
      <c r="M144" s="185"/>
      <c r="N144" s="185"/>
      <c r="O144" s="185"/>
    </row>
    <row r="145" spans="1:15">
      <c r="A145" s="185"/>
      <c r="B145" s="185"/>
      <c r="C145" s="186"/>
      <c r="D145" s="185"/>
      <c r="E145" s="186"/>
      <c r="F145" s="185"/>
      <c r="G145" s="185"/>
      <c r="H145" s="185"/>
      <c r="I145" s="185"/>
      <c r="J145" s="185"/>
      <c r="K145" s="185"/>
      <c r="L145" s="185"/>
      <c r="M145" s="185"/>
      <c r="N145" s="185"/>
      <c r="O145" s="185"/>
    </row>
    <row r="146" spans="1:15">
      <c r="A146" s="185"/>
      <c r="B146" s="185"/>
      <c r="C146" s="186"/>
      <c r="D146" s="185"/>
      <c r="E146" s="186"/>
      <c r="F146" s="185"/>
      <c r="G146" s="185"/>
      <c r="H146" s="185"/>
      <c r="I146" s="185"/>
      <c r="J146" s="185"/>
      <c r="K146" s="185"/>
      <c r="L146" s="185"/>
      <c r="M146" s="185"/>
      <c r="N146" s="185"/>
      <c r="O146" s="185"/>
    </row>
    <row r="147" spans="1:15">
      <c r="A147" s="185"/>
      <c r="B147" s="185"/>
      <c r="C147" s="186"/>
      <c r="D147" s="185"/>
      <c r="E147" s="186"/>
      <c r="F147" s="185"/>
      <c r="G147" s="185"/>
      <c r="H147" s="185"/>
      <c r="I147" s="185"/>
      <c r="J147" s="185"/>
      <c r="K147" s="185"/>
      <c r="L147" s="185"/>
      <c r="M147" s="185"/>
      <c r="N147" s="185"/>
      <c r="O147" s="185"/>
    </row>
    <row r="148" spans="1:15">
      <c r="A148" s="185"/>
      <c r="B148" s="185"/>
      <c r="C148" s="186"/>
      <c r="D148" s="185"/>
      <c r="E148" s="186"/>
      <c r="F148" s="185"/>
      <c r="G148" s="185"/>
      <c r="H148" s="185"/>
      <c r="I148" s="185"/>
      <c r="J148" s="185"/>
      <c r="K148" s="185"/>
      <c r="L148" s="185"/>
      <c r="M148" s="185"/>
      <c r="N148" s="185"/>
      <c r="O148" s="185"/>
    </row>
    <row r="149" spans="1:15">
      <c r="A149" s="185"/>
      <c r="B149" s="185"/>
      <c r="C149" s="186"/>
      <c r="D149" s="185"/>
      <c r="E149" s="186"/>
      <c r="F149" s="185"/>
      <c r="G149" s="185"/>
      <c r="H149" s="185"/>
      <c r="I149" s="185"/>
      <c r="J149" s="185"/>
      <c r="K149" s="185"/>
      <c r="L149" s="185"/>
      <c r="M149" s="185"/>
      <c r="N149" s="185"/>
      <c r="O149" s="185"/>
    </row>
    <row r="150" spans="1:15">
      <c r="A150" s="185"/>
      <c r="B150" s="185"/>
      <c r="C150" s="186"/>
      <c r="D150" s="185"/>
      <c r="E150" s="186"/>
      <c r="F150" s="185"/>
      <c r="G150" s="185"/>
      <c r="H150" s="185"/>
      <c r="I150" s="185"/>
      <c r="J150" s="185"/>
      <c r="K150" s="185"/>
      <c r="L150" s="185"/>
      <c r="M150" s="185"/>
      <c r="N150" s="185"/>
      <c r="O150" s="185"/>
    </row>
    <row r="151" spans="1:15">
      <c r="A151" s="185"/>
      <c r="B151" s="185"/>
      <c r="C151" s="186"/>
      <c r="D151" s="185"/>
      <c r="E151" s="186"/>
      <c r="F151" s="185"/>
      <c r="G151" s="185"/>
      <c r="H151" s="185"/>
      <c r="I151" s="185"/>
      <c r="J151" s="185"/>
      <c r="K151" s="185"/>
      <c r="L151" s="185"/>
      <c r="M151" s="185"/>
      <c r="N151" s="185"/>
      <c r="O151" s="185"/>
    </row>
    <row r="152" spans="1:15">
      <c r="A152" s="185"/>
      <c r="B152" s="185"/>
      <c r="C152" s="186"/>
      <c r="D152" s="185"/>
      <c r="E152" s="186"/>
      <c r="F152" s="185"/>
      <c r="G152" s="185"/>
      <c r="H152" s="185"/>
      <c r="I152" s="185"/>
      <c r="J152" s="185"/>
      <c r="K152" s="185"/>
      <c r="L152" s="185"/>
      <c r="M152" s="185"/>
      <c r="N152" s="185"/>
      <c r="O152" s="185"/>
    </row>
    <row r="153" spans="1:15">
      <c r="A153" s="185"/>
      <c r="B153" s="185"/>
      <c r="C153" s="186"/>
      <c r="D153" s="185"/>
      <c r="E153" s="186"/>
      <c r="F153" s="185"/>
      <c r="G153" s="185"/>
      <c r="H153" s="185"/>
      <c r="I153" s="185"/>
      <c r="J153" s="185"/>
      <c r="K153" s="185"/>
      <c r="L153" s="185"/>
      <c r="M153" s="185"/>
      <c r="N153" s="185"/>
      <c r="O153" s="185"/>
    </row>
    <row r="154" spans="1:15">
      <c r="A154" s="185"/>
      <c r="B154" s="185"/>
      <c r="C154" s="186"/>
      <c r="D154" s="185"/>
      <c r="E154" s="186"/>
      <c r="F154" s="185"/>
      <c r="G154" s="185"/>
      <c r="H154" s="185"/>
      <c r="I154" s="185"/>
      <c r="J154" s="185"/>
      <c r="K154" s="185"/>
      <c r="L154" s="185"/>
      <c r="M154" s="185"/>
      <c r="N154" s="185"/>
      <c r="O154" s="185"/>
    </row>
    <row r="155" spans="1:15">
      <c r="A155" s="185"/>
      <c r="B155" s="185"/>
      <c r="C155" s="186"/>
      <c r="D155" s="185"/>
      <c r="E155" s="186"/>
      <c r="F155" s="185"/>
      <c r="G155" s="185"/>
      <c r="H155" s="185"/>
      <c r="I155" s="185"/>
      <c r="J155" s="185"/>
      <c r="K155" s="185"/>
      <c r="L155" s="185"/>
      <c r="M155" s="185"/>
      <c r="N155" s="185"/>
      <c r="O155" s="185"/>
    </row>
  </sheetData>
  <sheetProtection algorithmName="SHA-512" hashValue="dcscVWtu3kEX5RZg7nv1Ylh7cYAkxGEVqpxKOo14xwyk7z8vC+Uo+hy5nvmrG8/JxEF2VnllvHt11y5Wk3FJ9w==" saltValue="gdcfSVopxT6LrkKRUHoP2A==" spinCount="100000" sheet="1" objects="1" scenarios="1"/>
  <mergeCells count="16">
    <mergeCell ref="I2:K2"/>
    <mergeCell ref="F5:G7"/>
    <mergeCell ref="B9:B10"/>
    <mergeCell ref="C9:C10"/>
    <mergeCell ref="D9:D10"/>
    <mergeCell ref="C2:D2"/>
    <mergeCell ref="C3:D3"/>
    <mergeCell ref="C4:D4"/>
    <mergeCell ref="C5:D5"/>
    <mergeCell ref="C7:D7"/>
    <mergeCell ref="C6:D6"/>
    <mergeCell ref="F1:G1"/>
    <mergeCell ref="E9:E10"/>
    <mergeCell ref="F2:G2"/>
    <mergeCell ref="F3:G3"/>
    <mergeCell ref="F9:F10"/>
  </mergeCells>
  <phoneticPr fontId="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BC64"/>
  <sheetViews>
    <sheetView view="pageBreakPreview" zoomScaleNormal="100" zoomScaleSheetLayoutView="100" workbookViewId="0">
      <selection activeCell="A36" sqref="A36:AM47"/>
    </sheetView>
  </sheetViews>
  <sheetFormatPr defaultRowHeight="13.5"/>
  <cols>
    <col min="1" max="1" width="2.625" style="151" customWidth="1"/>
    <col min="2" max="39" width="2.25" style="151" customWidth="1"/>
    <col min="40" max="40" width="7.125" style="151" hidden="1" customWidth="1"/>
    <col min="41" max="42" width="2.25" style="151" customWidth="1"/>
    <col min="43" max="43" width="2.125" style="151" customWidth="1"/>
    <col min="44" max="51" width="2.25" style="151" customWidth="1"/>
    <col min="52" max="54" width="9" style="151"/>
    <col min="55" max="55" width="0" style="151" hidden="1" customWidth="1"/>
    <col min="56" max="16384" width="9" style="151"/>
  </cols>
  <sheetData>
    <row r="1" spans="1:55">
      <c r="A1" s="150" t="s">
        <v>280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row>
    <row r="2" spans="1:55">
      <c r="A2" s="706" t="s">
        <v>302</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row>
    <row r="3" spans="1:55">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row>
    <row r="4" spans="1:55" ht="13.5" customHeight="1">
      <c r="A4" s="152"/>
      <c r="B4" s="152"/>
      <c r="C4" s="152"/>
      <c r="D4" s="152"/>
      <c r="E4" s="152"/>
      <c r="F4" s="152"/>
      <c r="G4" s="152"/>
      <c r="H4" s="152"/>
      <c r="I4" s="152"/>
      <c r="J4" s="152"/>
      <c r="K4" s="152"/>
      <c r="L4" s="152"/>
      <c r="M4" s="152"/>
      <c r="N4" s="152"/>
      <c r="O4" s="152"/>
      <c r="P4" s="152"/>
      <c r="Q4" s="152"/>
      <c r="R4" s="152"/>
      <c r="S4" s="153"/>
      <c r="T4" s="153"/>
      <c r="U4" s="153"/>
      <c r="V4" s="153"/>
      <c r="W4" s="153"/>
      <c r="X4" s="153"/>
      <c r="Y4" s="153"/>
      <c r="Z4" s="153"/>
      <c r="AA4" s="153"/>
      <c r="AB4" s="153"/>
      <c r="AC4" s="707">
        <v>46113</v>
      </c>
      <c r="AD4" s="707"/>
      <c r="AE4" s="707"/>
      <c r="AF4" s="707"/>
      <c r="AG4" s="707"/>
      <c r="AH4" s="707"/>
      <c r="AI4" s="707"/>
      <c r="AJ4" s="707"/>
      <c r="AK4" s="707"/>
      <c r="AL4" s="707"/>
      <c r="AM4" s="707"/>
    </row>
    <row r="5" spans="1:55" ht="13.5" customHeight="1" thickBot="1">
      <c r="A5" s="153" t="s">
        <v>132</v>
      </c>
      <c r="B5" s="152"/>
      <c r="C5" s="152"/>
      <c r="D5" s="152"/>
      <c r="E5" s="152"/>
      <c r="F5" s="152"/>
      <c r="G5" s="152"/>
      <c r="H5" s="152"/>
      <c r="I5" s="152"/>
      <c r="J5" s="152"/>
      <c r="K5" s="152"/>
      <c r="L5" s="152"/>
      <c r="M5" s="152"/>
      <c r="N5" s="152"/>
      <c r="O5" s="152"/>
      <c r="P5" s="152"/>
      <c r="Q5" s="152"/>
      <c r="R5" s="152"/>
      <c r="S5" s="153"/>
      <c r="T5" s="153"/>
      <c r="U5" s="153"/>
      <c r="V5" s="153"/>
      <c r="W5" s="153"/>
      <c r="X5" s="153"/>
      <c r="Y5" s="153"/>
      <c r="Z5" s="153"/>
      <c r="AA5" s="153"/>
      <c r="AB5" s="153"/>
      <c r="AC5" s="153"/>
      <c r="AD5" s="153"/>
      <c r="AE5" s="153"/>
      <c r="AF5" s="153"/>
      <c r="AG5" s="153"/>
      <c r="AH5" s="153"/>
      <c r="AI5" s="153"/>
      <c r="AJ5" s="153"/>
      <c r="AK5" s="153"/>
      <c r="AL5" s="153"/>
      <c r="AM5" s="153"/>
    </row>
    <row r="6" spans="1:55">
      <c r="A6" s="153"/>
      <c r="B6" s="153"/>
      <c r="C6" s="153"/>
      <c r="D6" s="153"/>
      <c r="E6" s="153"/>
      <c r="F6" s="153"/>
      <c r="G6" s="153"/>
      <c r="H6" s="153"/>
      <c r="I6" s="153"/>
      <c r="J6" s="153"/>
      <c r="K6" s="153"/>
      <c r="L6" s="153"/>
      <c r="M6" s="153"/>
      <c r="N6" s="153"/>
      <c r="O6" s="153"/>
      <c r="P6" s="153"/>
      <c r="Q6" s="153"/>
      <c r="R6" s="153"/>
      <c r="S6" s="153"/>
      <c r="T6" s="153"/>
      <c r="U6" s="153"/>
      <c r="V6" s="708" t="s">
        <v>133</v>
      </c>
      <c r="W6" s="709"/>
      <c r="X6" s="709"/>
      <c r="Y6" s="709"/>
      <c r="Z6" s="709"/>
      <c r="AA6" s="709"/>
      <c r="AB6" s="710"/>
      <c r="AC6" s="711" t="s">
        <v>0</v>
      </c>
      <c r="AD6" s="712"/>
      <c r="AE6" s="712"/>
      <c r="AF6" s="712"/>
      <c r="AG6" s="712" t="e">
        <f>①職員名簿!C2</f>
        <v>#N/A</v>
      </c>
      <c r="AH6" s="712"/>
      <c r="AI6" s="712"/>
      <c r="AJ6" s="712"/>
      <c r="AK6" s="712"/>
      <c r="AL6" s="712" t="s">
        <v>1</v>
      </c>
      <c r="AM6" s="713"/>
    </row>
    <row r="7" spans="1:55">
      <c r="A7" s="153"/>
      <c r="B7" s="153"/>
      <c r="C7" s="153"/>
      <c r="D7" s="153"/>
      <c r="E7" s="153"/>
      <c r="F7" s="153"/>
      <c r="G7" s="153"/>
      <c r="H7" s="153"/>
      <c r="I7" s="153"/>
      <c r="J7" s="153"/>
      <c r="K7" s="153"/>
      <c r="L7" s="153"/>
      <c r="M7" s="153"/>
      <c r="N7" s="153"/>
      <c r="O7" s="153"/>
      <c r="P7" s="153"/>
      <c r="Q7" s="153"/>
      <c r="R7" s="153"/>
      <c r="S7" s="153"/>
      <c r="T7" s="153"/>
      <c r="U7" s="153"/>
      <c r="V7" s="697" t="s">
        <v>309</v>
      </c>
      <c r="W7" s="698"/>
      <c r="X7" s="698"/>
      <c r="Y7" s="698"/>
      <c r="Z7" s="698"/>
      <c r="AA7" s="698"/>
      <c r="AB7" s="699"/>
      <c r="AC7" s="700" t="e">
        <f>①職員名簿!C3</f>
        <v>#N/A</v>
      </c>
      <c r="AD7" s="701"/>
      <c r="AE7" s="701"/>
      <c r="AF7" s="701"/>
      <c r="AG7" s="701"/>
      <c r="AH7" s="701"/>
      <c r="AI7" s="701"/>
      <c r="AJ7" s="701"/>
      <c r="AK7" s="701"/>
      <c r="AL7" s="701"/>
      <c r="AM7" s="702"/>
    </row>
    <row r="8" spans="1:55">
      <c r="A8" s="153"/>
      <c r="B8" s="153"/>
      <c r="C8" s="153"/>
      <c r="D8" s="153"/>
      <c r="E8" s="153"/>
      <c r="F8" s="153"/>
      <c r="G8" s="153"/>
      <c r="H8" s="153"/>
      <c r="I8" s="153"/>
      <c r="J8" s="153"/>
      <c r="K8" s="153"/>
      <c r="L8" s="153"/>
      <c r="M8" s="153"/>
      <c r="N8" s="153"/>
      <c r="O8" s="153"/>
      <c r="P8" s="153"/>
      <c r="Q8" s="153"/>
      <c r="R8" s="153"/>
      <c r="S8" s="153"/>
      <c r="T8" s="153"/>
      <c r="U8" s="153"/>
      <c r="V8" s="697" t="s">
        <v>134</v>
      </c>
      <c r="W8" s="698"/>
      <c r="X8" s="698"/>
      <c r="Y8" s="698"/>
      <c r="Z8" s="698"/>
      <c r="AA8" s="698"/>
      <c r="AB8" s="699"/>
      <c r="AC8" s="703">
        <f>①職員名簿!C4</f>
        <v>0</v>
      </c>
      <c r="AD8" s="704"/>
      <c r="AE8" s="704"/>
      <c r="AF8" s="704"/>
      <c r="AG8" s="704"/>
      <c r="AH8" s="704"/>
      <c r="AI8" s="704"/>
      <c r="AJ8" s="704"/>
      <c r="AK8" s="704"/>
      <c r="AL8" s="704"/>
      <c r="AM8" s="705"/>
    </row>
    <row r="9" spans="1:55">
      <c r="A9" s="153"/>
      <c r="B9" s="153"/>
      <c r="C9" s="153"/>
      <c r="D9" s="153"/>
      <c r="E9" s="153"/>
      <c r="F9" s="153"/>
      <c r="G9" s="153"/>
      <c r="H9" s="153"/>
      <c r="I9" s="153"/>
      <c r="J9" s="153"/>
      <c r="K9" s="153"/>
      <c r="L9" s="153"/>
      <c r="M9" s="153"/>
      <c r="N9" s="153"/>
      <c r="O9" s="153"/>
      <c r="P9" s="153"/>
      <c r="Q9" s="153"/>
      <c r="R9" s="153"/>
      <c r="S9" s="153"/>
      <c r="T9" s="153"/>
      <c r="U9" s="153"/>
      <c r="V9" s="697" t="s">
        <v>5</v>
      </c>
      <c r="W9" s="698"/>
      <c r="X9" s="698"/>
      <c r="Y9" s="698"/>
      <c r="Z9" s="698"/>
      <c r="AA9" s="698"/>
      <c r="AB9" s="699"/>
      <c r="AC9" s="700" t="e">
        <f>①職員名簿!C5</f>
        <v>#N/A</v>
      </c>
      <c r="AD9" s="701"/>
      <c r="AE9" s="701"/>
      <c r="AF9" s="701"/>
      <c r="AG9" s="701"/>
      <c r="AH9" s="701"/>
      <c r="AI9" s="701"/>
      <c r="AJ9" s="701"/>
      <c r="AK9" s="701"/>
      <c r="AL9" s="701"/>
      <c r="AM9" s="702"/>
    </row>
    <row r="10" spans="1:55" ht="14.25" thickBot="1">
      <c r="A10" s="153"/>
      <c r="B10" s="153"/>
      <c r="C10" s="153"/>
      <c r="D10" s="153"/>
      <c r="E10" s="153"/>
      <c r="F10" s="153"/>
      <c r="G10" s="153"/>
      <c r="H10" s="153"/>
      <c r="I10" s="153"/>
      <c r="J10" s="153"/>
      <c r="K10" s="153"/>
      <c r="L10" s="153"/>
      <c r="M10" s="153"/>
      <c r="N10" s="153"/>
      <c r="O10" s="153"/>
      <c r="P10" s="153"/>
      <c r="Q10" s="153"/>
      <c r="R10" s="153"/>
      <c r="S10" s="153"/>
      <c r="T10" s="153"/>
      <c r="U10" s="153"/>
      <c r="V10" s="678" t="s">
        <v>135</v>
      </c>
      <c r="W10" s="679"/>
      <c r="X10" s="679"/>
      <c r="Y10" s="679"/>
      <c r="Z10" s="679"/>
      <c r="AA10" s="679"/>
      <c r="AB10" s="680"/>
      <c r="AC10" s="681" t="str">
        <f>①職員名簿!C6&amp;①職員名簿!C7</f>
        <v/>
      </c>
      <c r="AD10" s="682"/>
      <c r="AE10" s="682"/>
      <c r="AF10" s="682"/>
      <c r="AG10" s="682"/>
      <c r="AH10" s="682"/>
      <c r="AI10" s="682"/>
      <c r="AJ10" s="682"/>
      <c r="AK10" s="682"/>
      <c r="AL10" s="682"/>
      <c r="AM10" s="683"/>
    </row>
    <row r="11" spans="1:55" ht="6.75" customHeight="1">
      <c r="A11" s="153"/>
      <c r="B11" s="153"/>
      <c r="C11" s="153"/>
      <c r="D11" s="153"/>
      <c r="E11" s="153"/>
      <c r="F11" s="153"/>
      <c r="G11" s="153"/>
      <c r="H11" s="153"/>
      <c r="I11" s="153"/>
      <c r="J11" s="153"/>
      <c r="K11" s="153"/>
      <c r="L11" s="153"/>
      <c r="M11" s="153"/>
      <c r="N11" s="153"/>
      <c r="O11" s="153"/>
      <c r="P11" s="153"/>
      <c r="Q11" s="153"/>
      <c r="R11" s="153"/>
      <c r="S11" s="154"/>
      <c r="T11" s="154"/>
      <c r="U11" s="154"/>
      <c r="V11" s="154"/>
      <c r="W11" s="154"/>
      <c r="X11" s="154"/>
      <c r="Y11" s="154"/>
      <c r="Z11" s="154"/>
      <c r="AA11" s="154"/>
      <c r="AB11" s="154"/>
      <c r="AC11" s="154"/>
      <c r="AD11" s="154"/>
      <c r="AE11" s="154"/>
      <c r="AF11" s="154"/>
      <c r="AG11" s="154"/>
      <c r="AH11" s="154"/>
      <c r="AI11" s="154"/>
      <c r="AJ11" s="154"/>
      <c r="AK11" s="154"/>
      <c r="AL11" s="154"/>
      <c r="AM11" s="155"/>
    </row>
    <row r="12" spans="1:55">
      <c r="A12" s="684" t="s">
        <v>240</v>
      </c>
      <c r="B12" s="684"/>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row>
    <row r="13" spans="1:55" ht="6.75" customHeight="1">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row>
    <row r="14" spans="1:55">
      <c r="A14" s="153" t="s">
        <v>241</v>
      </c>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row>
    <row r="15" spans="1:55">
      <c r="A15" s="685" t="s">
        <v>292</v>
      </c>
      <c r="B15" s="686"/>
      <c r="C15" s="686"/>
      <c r="D15" s="686"/>
      <c r="E15" s="686"/>
      <c r="F15" s="686"/>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7"/>
      <c r="BC15" s="151" t="s">
        <v>290</v>
      </c>
    </row>
    <row r="16" spans="1:55" ht="14.25" thickBot="1">
      <c r="A16" s="156" t="s">
        <v>242</v>
      </c>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7"/>
      <c r="BC16" s="151" t="s">
        <v>291</v>
      </c>
    </row>
    <row r="17" spans="1:40" ht="14.25" customHeight="1" thickTop="1">
      <c r="A17" s="158" t="s">
        <v>243</v>
      </c>
      <c r="B17" s="158" t="s">
        <v>244</v>
      </c>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688" t="s">
        <v>290</v>
      </c>
      <c r="AG17" s="689"/>
      <c r="AH17" s="689"/>
      <c r="AI17" s="689"/>
      <c r="AJ17" s="689"/>
      <c r="AK17" s="689"/>
      <c r="AL17" s="689"/>
      <c r="AM17" s="690"/>
    </row>
    <row r="18" spans="1:40" ht="13.5" customHeight="1">
      <c r="A18" s="160"/>
      <c r="B18" s="161" t="s">
        <v>245</v>
      </c>
      <c r="C18" s="162" t="s">
        <v>246</v>
      </c>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691"/>
      <c r="AG18" s="692"/>
      <c r="AH18" s="692"/>
      <c r="AI18" s="692"/>
      <c r="AJ18" s="692"/>
      <c r="AK18" s="692"/>
      <c r="AL18" s="692"/>
      <c r="AM18" s="693"/>
      <c r="AN18" s="163" t="b">
        <v>0</v>
      </c>
    </row>
    <row r="19" spans="1:40" ht="13.5" customHeight="1">
      <c r="A19" s="160"/>
      <c r="B19" s="161" t="s">
        <v>247</v>
      </c>
      <c r="C19" s="162" t="s">
        <v>248</v>
      </c>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691"/>
      <c r="AG19" s="692"/>
      <c r="AH19" s="692"/>
      <c r="AI19" s="692"/>
      <c r="AJ19" s="692"/>
      <c r="AK19" s="692"/>
      <c r="AL19" s="692"/>
      <c r="AM19" s="693"/>
      <c r="AN19" s="163" t="b">
        <v>1</v>
      </c>
    </row>
    <row r="20" spans="1:40" ht="14.25" thickBot="1">
      <c r="A20" s="164"/>
      <c r="B20" s="165" t="s">
        <v>249</v>
      </c>
      <c r="C20" s="166" t="s">
        <v>250</v>
      </c>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694"/>
      <c r="AG20" s="695"/>
      <c r="AH20" s="695"/>
      <c r="AI20" s="695"/>
      <c r="AJ20" s="695"/>
      <c r="AK20" s="695"/>
      <c r="AL20" s="695"/>
      <c r="AM20" s="696"/>
    </row>
    <row r="21" spans="1:40" ht="14.25" thickTop="1">
      <c r="A21" s="153"/>
      <c r="B21" s="162" t="s">
        <v>141</v>
      </c>
      <c r="C21" s="162"/>
      <c r="D21" s="168" t="s">
        <v>251</v>
      </c>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row>
    <row r="22" spans="1:40">
      <c r="A22" s="153"/>
      <c r="B22" s="162" t="s">
        <v>143</v>
      </c>
      <c r="C22" s="162"/>
      <c r="D22" s="168" t="s">
        <v>252</v>
      </c>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row>
    <row r="23" spans="1:40">
      <c r="A23" s="153"/>
      <c r="B23" s="162" t="s">
        <v>198</v>
      </c>
      <c r="C23" s="162"/>
      <c r="D23" s="168" t="s">
        <v>253</v>
      </c>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row>
    <row r="24" spans="1:40">
      <c r="A24" s="153"/>
      <c r="B24" s="162" t="s">
        <v>199</v>
      </c>
      <c r="C24" s="162"/>
      <c r="D24" s="675" t="s">
        <v>254</v>
      </c>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row>
    <row r="25" spans="1:40">
      <c r="A25" s="153"/>
      <c r="B25" s="168"/>
      <c r="C25" s="168"/>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row>
    <row r="26" spans="1:40">
      <c r="A26" s="153"/>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row>
    <row r="27" spans="1:40">
      <c r="A27" s="153" t="s">
        <v>255</v>
      </c>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row>
    <row r="28" spans="1:40" ht="13.5" customHeight="1">
      <c r="A28" s="676" t="s">
        <v>256</v>
      </c>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row>
    <row r="29" spans="1:40">
      <c r="A29" s="676"/>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row>
    <row r="30" spans="1:40">
      <c r="A30" s="676"/>
      <c r="B30" s="676"/>
      <c r="C30" s="676"/>
      <c r="D30" s="676"/>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row>
    <row r="31" spans="1:40">
      <c r="A31" s="676"/>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row>
    <row r="32" spans="1:40">
      <c r="A32" s="676"/>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row>
    <row r="33" spans="1:39">
      <c r="A33" s="676"/>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row>
    <row r="34" spans="1:39">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row>
    <row r="35" spans="1:39">
      <c r="A35" s="169" t="s">
        <v>257</v>
      </c>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row>
    <row r="36" spans="1:39" ht="13.5" customHeight="1">
      <c r="A36" s="676" t="s">
        <v>298</v>
      </c>
      <c r="B36" s="676"/>
      <c r="C36" s="676"/>
      <c r="D36" s="676"/>
      <c r="E36" s="676"/>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row>
    <row r="37" spans="1:39">
      <c r="A37" s="676"/>
      <c r="B37" s="676"/>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row>
    <row r="38" spans="1:39">
      <c r="A38" s="676"/>
      <c r="B38" s="676"/>
      <c r="C38" s="676"/>
      <c r="D38" s="676"/>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row>
    <row r="39" spans="1:39">
      <c r="A39" s="676"/>
      <c r="B39" s="676"/>
      <c r="C39" s="676"/>
      <c r="D39" s="676"/>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row>
    <row r="40" spans="1:39">
      <c r="A40" s="676"/>
      <c r="B40" s="676"/>
      <c r="C40" s="676"/>
      <c r="D40" s="676"/>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row>
    <row r="41" spans="1:39">
      <c r="A41" s="676"/>
      <c r="B41" s="676"/>
      <c r="C41" s="676"/>
      <c r="D41" s="676"/>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row>
    <row r="42" spans="1:39">
      <c r="A42" s="676"/>
      <c r="B42" s="676"/>
      <c r="C42" s="676"/>
      <c r="D42" s="676"/>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row>
    <row r="43" spans="1:39">
      <c r="A43" s="676"/>
      <c r="B43" s="676"/>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row>
    <row r="44" spans="1:39">
      <c r="A44" s="676"/>
      <c r="B44" s="676"/>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row>
    <row r="45" spans="1:39">
      <c r="A45" s="676"/>
      <c r="B45" s="676"/>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row>
    <row r="46" spans="1:39">
      <c r="A46" s="676"/>
      <c r="B46" s="676"/>
      <c r="C46" s="676"/>
      <c r="D46" s="676"/>
      <c r="E46" s="676"/>
      <c r="F46" s="676"/>
      <c r="G46" s="676"/>
      <c r="H46" s="676"/>
      <c r="I46" s="676"/>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row>
    <row r="47" spans="1:39">
      <c r="A47" s="676"/>
      <c r="B47" s="676"/>
      <c r="C47" s="676"/>
      <c r="D47" s="676"/>
      <c r="E47" s="676"/>
      <c r="F47" s="676"/>
      <c r="G47" s="676"/>
      <c r="H47" s="676"/>
      <c r="I47" s="676"/>
      <c r="J47" s="676"/>
      <c r="K47" s="676"/>
      <c r="L47" s="676"/>
      <c r="M47" s="676"/>
      <c r="N47" s="676"/>
      <c r="O47" s="676"/>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row>
    <row r="48" spans="1:39">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row>
    <row r="49" spans="1:42" ht="14.25" thickBot="1">
      <c r="A49" s="153" t="s">
        <v>258</v>
      </c>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row>
    <row r="50" spans="1:42" ht="14.25" thickTop="1">
      <c r="A50" s="170"/>
      <c r="B50" s="171" t="s">
        <v>259</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53"/>
      <c r="AF50" s="153"/>
      <c r="AG50" s="153"/>
      <c r="AH50" s="153"/>
      <c r="AI50" s="153"/>
      <c r="AJ50" s="153"/>
      <c r="AK50" s="153"/>
      <c r="AL50" s="153"/>
      <c r="AM50" s="153"/>
    </row>
    <row r="51" spans="1:42">
      <c r="A51" s="173"/>
      <c r="B51" s="174" t="s">
        <v>260</v>
      </c>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5"/>
      <c r="AE51" s="153"/>
      <c r="AF51" s="153"/>
      <c r="AG51" s="153"/>
      <c r="AH51" s="153"/>
      <c r="AI51" s="153"/>
      <c r="AJ51" s="153"/>
      <c r="AK51" s="153"/>
      <c r="AL51" s="153"/>
      <c r="AM51" s="153"/>
    </row>
    <row r="52" spans="1:42" ht="14.25" thickBot="1">
      <c r="A52" s="176"/>
      <c r="B52" s="177" t="s">
        <v>261</v>
      </c>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8"/>
      <c r="AE52" s="153"/>
      <c r="AF52" s="153"/>
      <c r="AG52" s="153"/>
      <c r="AH52" s="153"/>
      <c r="AI52" s="153"/>
      <c r="AJ52" s="153"/>
      <c r="AK52" s="153"/>
      <c r="AL52" s="153"/>
      <c r="AM52" s="153"/>
    </row>
    <row r="53" spans="1:42" ht="14.25" thickTop="1">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53"/>
      <c r="AF53" s="153"/>
      <c r="AG53" s="153"/>
      <c r="AH53" s="153"/>
      <c r="AI53" s="153"/>
      <c r="AJ53" s="153"/>
      <c r="AK53" s="153"/>
      <c r="AL53" s="153"/>
      <c r="AM53" s="153"/>
    </row>
    <row r="54" spans="1:42" ht="13.5" hidden="1" customHeight="1">
      <c r="A54" s="153"/>
      <c r="B54" s="677"/>
      <c r="C54" s="677"/>
      <c r="D54" s="677"/>
      <c r="E54" s="677"/>
      <c r="F54" s="677"/>
      <c r="G54" s="677"/>
      <c r="H54" s="677"/>
      <c r="I54" s="677"/>
      <c r="J54" s="677"/>
      <c r="K54" s="677"/>
      <c r="L54" s="677"/>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row>
    <row r="55" spans="1:42" hidden="1">
      <c r="A55" s="153"/>
      <c r="B55" s="677"/>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row>
    <row r="56" spans="1:42" hidden="1">
      <c r="A56" s="153"/>
      <c r="B56" s="677"/>
      <c r="C56" s="677"/>
      <c r="D56" s="677"/>
      <c r="E56" s="677"/>
      <c r="F56" s="677"/>
      <c r="G56" s="677"/>
      <c r="H56" s="677"/>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row>
    <row r="57" spans="1:42" hidden="1">
      <c r="A57" s="153"/>
      <c r="B57" s="677"/>
      <c r="C57" s="677"/>
      <c r="D57" s="677"/>
      <c r="E57" s="677"/>
      <c r="F57" s="677"/>
      <c r="G57" s="677"/>
      <c r="H57" s="677"/>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row>
    <row r="58" spans="1:42" hidden="1">
      <c r="A58" s="153"/>
      <c r="B58" s="677"/>
      <c r="C58" s="677"/>
      <c r="D58" s="677"/>
      <c r="E58" s="677"/>
      <c r="F58" s="677"/>
      <c r="G58" s="677"/>
      <c r="H58" s="677"/>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row>
    <row r="61" spans="1:42" ht="14.25">
      <c r="A61" s="153"/>
      <c r="C61" s="180"/>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row>
    <row r="62" spans="1:42">
      <c r="A62" s="153"/>
    </row>
    <row r="63" spans="1:42">
      <c r="A63" s="153"/>
    </row>
    <row r="64" spans="1:42">
      <c r="A64" s="153"/>
    </row>
  </sheetData>
  <sheetProtection algorithmName="SHA-512" hashValue="y2EeBELAs6AcXKIiv35cjktKVKsGIRDhIwsjTTrLb3KQPdT1hgl1GO/i3pat7M8ATIkyTZ15YpZG/oeHmuqxIg==" saltValue="Fb+tAGXsajCX3PDtaq0zpg==" spinCount="100000" sheet="1" objects="1" scenarios="1"/>
  <mergeCells count="21">
    <mergeCell ref="A2:AM3"/>
    <mergeCell ref="AC4:AM4"/>
    <mergeCell ref="V6:AB6"/>
    <mergeCell ref="AC6:AF6"/>
    <mergeCell ref="AG6:AK6"/>
    <mergeCell ref="AL6:AM6"/>
    <mergeCell ref="V7:AB7"/>
    <mergeCell ref="AC7:AM7"/>
    <mergeCell ref="V8:AB8"/>
    <mergeCell ref="AC8:AM8"/>
    <mergeCell ref="V9:AB9"/>
    <mergeCell ref="AC9:AM9"/>
    <mergeCell ref="D24:AM25"/>
    <mergeCell ref="A28:AM33"/>
    <mergeCell ref="A36:AM47"/>
    <mergeCell ref="B54:AM58"/>
    <mergeCell ref="V10:AB10"/>
    <mergeCell ref="AC10:AM10"/>
    <mergeCell ref="A12:AM12"/>
    <mergeCell ref="A15:AM15"/>
    <mergeCell ref="AF17:AM20"/>
  </mergeCells>
  <phoneticPr fontId="4"/>
  <conditionalFormatting sqref="AF17">
    <cfRule type="expression" dxfId="4" priority="3">
      <formula>AND($AN$18=FALSE,$AN$19=FALSE)</formula>
    </cfRule>
  </conditionalFormatting>
  <conditionalFormatting sqref="AF17:AM20">
    <cfRule type="containsBlanks" dxfId="3" priority="1">
      <formula>LEN(TRIM(AF17))=0</formula>
    </cfRule>
  </conditionalFormatting>
  <dataValidations count="1">
    <dataValidation type="list" allowBlank="1" showInputMessage="1" showErrorMessage="1" sqref="AF17:AM20" xr:uid="{00000000-0002-0000-1A00-000000000000}">
      <formula1>$BC$15:$BC$16</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1" r:id="rId4" name="Check Box 11">
              <controlPr defaultSize="0" autoFill="0" autoLine="0" autoPict="0">
                <anchor moveWithCells="1">
                  <from>
                    <xdr:col>0</xdr:col>
                    <xdr:colOff>0</xdr:colOff>
                    <xdr:row>48</xdr:row>
                    <xdr:rowOff>123825</xdr:rowOff>
                  </from>
                  <to>
                    <xdr:col>7</xdr:col>
                    <xdr:colOff>0</xdr:colOff>
                    <xdr:row>50</xdr:row>
                    <xdr:rowOff>66675</xdr:rowOff>
                  </to>
                </anchor>
              </controlPr>
            </control>
          </mc:Choice>
        </mc:AlternateContent>
        <mc:AlternateContent xmlns:mc="http://schemas.openxmlformats.org/markup-compatibility/2006">
          <mc:Choice Requires="x14">
            <control shapeId="51212" r:id="rId5" name="Check Box 12">
              <controlPr defaultSize="0" autoFill="0" autoLine="0" autoPict="0">
                <anchor moveWithCells="1">
                  <from>
                    <xdr:col>0</xdr:col>
                    <xdr:colOff>0</xdr:colOff>
                    <xdr:row>49</xdr:row>
                    <xdr:rowOff>114300</xdr:rowOff>
                  </from>
                  <to>
                    <xdr:col>7</xdr:col>
                    <xdr:colOff>0</xdr:colOff>
                    <xdr:row>51</xdr:row>
                    <xdr:rowOff>76200</xdr:rowOff>
                  </to>
                </anchor>
              </controlPr>
            </control>
          </mc:Choice>
        </mc:AlternateContent>
        <mc:AlternateContent xmlns:mc="http://schemas.openxmlformats.org/markup-compatibility/2006">
          <mc:Choice Requires="x14">
            <control shapeId="51213" r:id="rId6" name="Check Box 13">
              <controlPr defaultSize="0" autoFill="0" autoLine="0" autoPict="0">
                <anchor moveWithCells="1">
                  <from>
                    <xdr:col>0</xdr:col>
                    <xdr:colOff>0</xdr:colOff>
                    <xdr:row>50</xdr:row>
                    <xdr:rowOff>104775</xdr:rowOff>
                  </from>
                  <to>
                    <xdr:col>7</xdr:col>
                    <xdr:colOff>0</xdr:colOff>
                    <xdr:row>52</xdr:row>
                    <xdr:rowOff>66675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BR42"/>
  <sheetViews>
    <sheetView view="pageBreakPreview" zoomScale="85" zoomScaleNormal="70" zoomScaleSheetLayoutView="85" workbookViewId="0">
      <selection activeCell="W4" sqref="W4:Z5"/>
    </sheetView>
  </sheetViews>
  <sheetFormatPr defaultRowHeight="13.5"/>
  <cols>
    <col min="1" max="60" width="2.25" style="153" customWidth="1"/>
    <col min="61" max="61" width="10" style="153" hidden="1" customWidth="1"/>
    <col min="62" max="62" width="2.25" style="153" hidden="1" customWidth="1"/>
    <col min="63" max="69" width="2.25" style="153" customWidth="1"/>
    <col min="70" max="70" width="2.25" style="153" hidden="1" customWidth="1"/>
    <col min="71" max="72" width="2.25" style="153" customWidth="1"/>
    <col min="73" max="16384" width="9" style="153"/>
  </cols>
  <sheetData>
    <row r="1" spans="1:70" ht="13.5" customHeight="1">
      <c r="A1" s="153" t="s">
        <v>280</v>
      </c>
      <c r="AA1" s="765" t="s">
        <v>262</v>
      </c>
      <c r="AB1" s="766"/>
      <c r="AC1" s="766"/>
      <c r="AD1" s="769" t="e">
        <f>①職員名簿!C2</f>
        <v>#N/A</v>
      </c>
      <c r="AE1" s="769"/>
      <c r="AF1" s="769"/>
      <c r="AG1" s="771" t="s">
        <v>1</v>
      </c>
      <c r="AH1" s="773" t="s">
        <v>263</v>
      </c>
      <c r="AI1" s="766"/>
      <c r="AJ1" s="766"/>
      <c r="AK1" s="766"/>
      <c r="AL1" s="766"/>
      <c r="AM1" s="766"/>
      <c r="AN1" s="774">
        <f>①職員名簿!C4</f>
        <v>0</v>
      </c>
      <c r="AO1" s="774"/>
      <c r="AP1" s="774"/>
      <c r="AQ1" s="774"/>
      <c r="AR1" s="774"/>
      <c r="AS1" s="774"/>
      <c r="AT1" s="774"/>
      <c r="AU1" s="775"/>
      <c r="AV1" s="773" t="s">
        <v>264</v>
      </c>
      <c r="AW1" s="778"/>
      <c r="AX1" s="778"/>
      <c r="AY1" s="778"/>
      <c r="AZ1" s="750" t="e">
        <f>①職員名簿!C5</f>
        <v>#N/A</v>
      </c>
      <c r="BA1" s="750"/>
      <c r="BB1" s="750"/>
      <c r="BC1" s="750"/>
      <c r="BD1" s="750"/>
      <c r="BE1" s="750"/>
      <c r="BF1" s="750"/>
      <c r="BG1" s="750"/>
      <c r="BH1" s="751"/>
    </row>
    <row r="2" spans="1:70">
      <c r="AA2" s="767"/>
      <c r="AB2" s="768"/>
      <c r="AC2" s="768"/>
      <c r="AD2" s="770"/>
      <c r="AE2" s="770"/>
      <c r="AF2" s="770"/>
      <c r="AG2" s="772"/>
      <c r="AH2" s="767"/>
      <c r="AI2" s="768"/>
      <c r="AJ2" s="768"/>
      <c r="AK2" s="768"/>
      <c r="AL2" s="768"/>
      <c r="AM2" s="768"/>
      <c r="AN2" s="776"/>
      <c r="AO2" s="776"/>
      <c r="AP2" s="776"/>
      <c r="AQ2" s="776"/>
      <c r="AR2" s="776"/>
      <c r="AS2" s="776"/>
      <c r="AT2" s="776"/>
      <c r="AU2" s="777"/>
      <c r="AV2" s="779"/>
      <c r="AW2" s="780"/>
      <c r="AX2" s="780"/>
      <c r="AY2" s="780"/>
      <c r="AZ2" s="752"/>
      <c r="BA2" s="752"/>
      <c r="BB2" s="752"/>
      <c r="BC2" s="752"/>
      <c r="BD2" s="752"/>
      <c r="BE2" s="752"/>
      <c r="BF2" s="752"/>
      <c r="BG2" s="752"/>
      <c r="BH2" s="753"/>
    </row>
    <row r="3" spans="1:70" ht="4.5" customHeight="1" thickBot="1">
      <c r="AA3" s="182"/>
      <c r="AB3" s="182"/>
      <c r="AC3" s="182"/>
      <c r="AD3" s="154"/>
      <c r="AE3" s="154"/>
      <c r="AF3" s="154"/>
      <c r="AG3" s="182"/>
      <c r="AH3" s="182"/>
      <c r="AI3" s="182"/>
      <c r="AJ3" s="182"/>
      <c r="AK3" s="182"/>
      <c r="AL3" s="182"/>
      <c r="AM3" s="182"/>
      <c r="AN3" s="182"/>
      <c r="AO3" s="182"/>
      <c r="AP3" s="182"/>
      <c r="AQ3" s="182"/>
      <c r="AR3" s="182"/>
      <c r="AS3" s="182"/>
      <c r="AT3" s="182"/>
      <c r="AU3" s="182"/>
      <c r="AV3" s="183"/>
      <c r="AW3" s="183"/>
      <c r="AX3" s="183"/>
      <c r="AY3" s="183"/>
      <c r="AZ3" s="182"/>
      <c r="BA3" s="182"/>
      <c r="BB3" s="182"/>
      <c r="BC3" s="182"/>
      <c r="BD3" s="182"/>
      <c r="BE3" s="182"/>
      <c r="BF3" s="182"/>
      <c r="BG3" s="182"/>
      <c r="BH3" s="182"/>
    </row>
    <row r="4" spans="1:70" ht="12" customHeight="1">
      <c r="A4" s="754" t="s">
        <v>265</v>
      </c>
      <c r="B4" s="754"/>
      <c r="C4" s="754"/>
      <c r="D4" s="754"/>
      <c r="E4" s="754"/>
      <c r="F4" s="754"/>
      <c r="G4" s="754"/>
      <c r="H4" s="754"/>
      <c r="I4" s="754"/>
      <c r="J4" s="754"/>
      <c r="K4" s="754"/>
      <c r="L4" s="754"/>
      <c r="M4" s="754"/>
      <c r="N4" s="754"/>
      <c r="O4" s="754"/>
      <c r="P4" s="754"/>
      <c r="Q4" s="754"/>
      <c r="R4" s="754"/>
      <c r="S4" s="754"/>
      <c r="T4" s="754"/>
      <c r="U4" s="754"/>
      <c r="V4" s="755"/>
      <c r="W4" s="781" t="s">
        <v>290</v>
      </c>
      <c r="X4" s="782"/>
      <c r="Y4" s="782"/>
      <c r="Z4" s="783"/>
      <c r="BI4" s="184" t="b">
        <v>1</v>
      </c>
      <c r="BR4" s="168" t="s">
        <v>290</v>
      </c>
    </row>
    <row r="5" spans="1:70" ht="14.25" customHeight="1" thickBot="1">
      <c r="A5" s="754"/>
      <c r="B5" s="754"/>
      <c r="C5" s="754"/>
      <c r="D5" s="754"/>
      <c r="E5" s="754"/>
      <c r="F5" s="754"/>
      <c r="G5" s="754"/>
      <c r="H5" s="754"/>
      <c r="I5" s="754"/>
      <c r="J5" s="754"/>
      <c r="K5" s="754"/>
      <c r="L5" s="754"/>
      <c r="M5" s="754"/>
      <c r="N5" s="754"/>
      <c r="O5" s="754"/>
      <c r="P5" s="754"/>
      <c r="Q5" s="754"/>
      <c r="R5" s="754"/>
      <c r="S5" s="754"/>
      <c r="T5" s="754"/>
      <c r="U5" s="754"/>
      <c r="V5" s="755"/>
      <c r="W5" s="784"/>
      <c r="X5" s="785"/>
      <c r="Y5" s="785"/>
      <c r="Z5" s="786"/>
      <c r="BI5" s="184" t="b">
        <v>0</v>
      </c>
      <c r="BR5" s="168" t="s">
        <v>291</v>
      </c>
    </row>
    <row r="6" spans="1:70" ht="3" customHeight="1"/>
    <row r="7" spans="1:70" ht="12" customHeight="1">
      <c r="A7" s="756" t="s">
        <v>266</v>
      </c>
      <c r="B7" s="757"/>
      <c r="C7" s="757"/>
      <c r="D7" s="757"/>
      <c r="E7" s="757"/>
      <c r="F7" s="757"/>
      <c r="G7" s="757"/>
      <c r="H7" s="757"/>
      <c r="I7" s="758"/>
      <c r="J7" s="725"/>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7"/>
    </row>
    <row r="8" spans="1:70" ht="12" customHeight="1">
      <c r="A8" s="759"/>
      <c r="B8" s="760"/>
      <c r="C8" s="760"/>
      <c r="D8" s="760"/>
      <c r="E8" s="760"/>
      <c r="F8" s="760"/>
      <c r="G8" s="760"/>
      <c r="H8" s="760"/>
      <c r="I8" s="761"/>
      <c r="J8" s="728"/>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c r="AT8" s="729"/>
      <c r="AU8" s="729"/>
      <c r="AV8" s="729"/>
      <c r="AW8" s="729"/>
      <c r="AX8" s="729"/>
      <c r="AY8" s="729"/>
      <c r="AZ8" s="729"/>
      <c r="BA8" s="729"/>
      <c r="BB8" s="729"/>
      <c r="BC8" s="729"/>
      <c r="BD8" s="729"/>
      <c r="BE8" s="729"/>
      <c r="BF8" s="729"/>
      <c r="BG8" s="729"/>
      <c r="BH8" s="730"/>
    </row>
    <row r="9" spans="1:70" ht="12" customHeight="1">
      <c r="A9" s="762"/>
      <c r="B9" s="763"/>
      <c r="C9" s="763"/>
      <c r="D9" s="763"/>
      <c r="E9" s="763"/>
      <c r="F9" s="763"/>
      <c r="G9" s="763"/>
      <c r="H9" s="763"/>
      <c r="I9" s="764"/>
      <c r="J9" s="731"/>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3"/>
    </row>
    <row r="10" spans="1:70" ht="4.5" customHeight="1"/>
    <row r="11" spans="1:70">
      <c r="A11" s="734" t="s">
        <v>267</v>
      </c>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6"/>
      <c r="Z11" s="735" t="s">
        <v>268</v>
      </c>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6"/>
    </row>
    <row r="12" spans="1:70" ht="13.5" customHeight="1">
      <c r="A12" s="737" t="s">
        <v>269</v>
      </c>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8" t="s">
        <v>270</v>
      </c>
      <c r="AA12" s="739"/>
      <c r="AB12" s="739"/>
      <c r="AC12" s="739"/>
      <c r="AD12" s="739"/>
      <c r="AE12" s="739"/>
      <c r="AF12" s="739"/>
      <c r="AG12" s="739"/>
      <c r="AH12" s="739"/>
      <c r="AI12" s="739"/>
      <c r="AJ12" s="739"/>
      <c r="AK12" s="739"/>
      <c r="AL12" s="739"/>
      <c r="AM12" s="739"/>
      <c r="AN12" s="739"/>
      <c r="AO12" s="739"/>
      <c r="AP12" s="739"/>
      <c r="AQ12" s="739"/>
      <c r="AR12" s="739"/>
      <c r="AS12" s="739"/>
      <c r="AT12" s="739"/>
      <c r="AU12" s="739"/>
      <c r="AV12" s="739"/>
      <c r="AW12" s="739"/>
      <c r="AX12" s="739"/>
      <c r="AY12" s="739"/>
      <c r="AZ12" s="739"/>
      <c r="BA12" s="739"/>
      <c r="BB12" s="739"/>
      <c r="BC12" s="739"/>
      <c r="BD12" s="739"/>
      <c r="BE12" s="739"/>
      <c r="BF12" s="739"/>
      <c r="BG12" s="739"/>
      <c r="BH12" s="740"/>
    </row>
    <row r="13" spans="1:70">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8" t="s">
        <v>271</v>
      </c>
      <c r="AA13" s="739"/>
      <c r="AB13" s="739"/>
      <c r="AC13" s="739"/>
      <c r="AD13" s="739"/>
      <c r="AE13" s="739"/>
      <c r="AF13" s="739"/>
      <c r="AG13" s="739"/>
      <c r="AH13" s="739"/>
      <c r="AI13" s="739"/>
      <c r="AJ13" s="739"/>
      <c r="AK13" s="739"/>
      <c r="AL13" s="739"/>
      <c r="AM13" s="739"/>
      <c r="AN13" s="739"/>
      <c r="AO13" s="739"/>
      <c r="AP13" s="739"/>
      <c r="AQ13" s="739"/>
      <c r="AR13" s="739"/>
      <c r="AS13" s="739"/>
      <c r="AT13" s="739"/>
      <c r="AU13" s="739"/>
      <c r="AV13" s="739"/>
      <c r="AW13" s="739"/>
      <c r="AX13" s="739"/>
      <c r="AY13" s="740"/>
      <c r="AZ13" s="734" t="s">
        <v>272</v>
      </c>
      <c r="BA13" s="735"/>
      <c r="BB13" s="735"/>
      <c r="BC13" s="735"/>
      <c r="BD13" s="735"/>
      <c r="BE13" s="735"/>
      <c r="BF13" s="735"/>
      <c r="BG13" s="735"/>
      <c r="BH13" s="736"/>
    </row>
    <row r="14" spans="1:70" ht="13.5" customHeight="1">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41" t="s">
        <v>299</v>
      </c>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3"/>
      <c r="AZ14" s="741" t="s">
        <v>273</v>
      </c>
      <c r="BA14" s="742"/>
      <c r="BB14" s="742"/>
      <c r="BC14" s="742"/>
      <c r="BD14" s="742"/>
      <c r="BE14" s="742"/>
      <c r="BF14" s="742"/>
      <c r="BG14" s="742"/>
      <c r="BH14" s="743"/>
    </row>
    <row r="15" spans="1:70">
      <c r="A15" s="737"/>
      <c r="B15" s="737"/>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44"/>
      <c r="AA15" s="745"/>
      <c r="AB15" s="745"/>
      <c r="AC15" s="745"/>
      <c r="AD15" s="745"/>
      <c r="AE15" s="745"/>
      <c r="AF15" s="745"/>
      <c r="AG15" s="745"/>
      <c r="AH15" s="745"/>
      <c r="AI15" s="745"/>
      <c r="AJ15" s="745"/>
      <c r="AK15" s="745"/>
      <c r="AL15" s="745"/>
      <c r="AM15" s="745"/>
      <c r="AN15" s="745"/>
      <c r="AO15" s="745"/>
      <c r="AP15" s="745"/>
      <c r="AQ15" s="745"/>
      <c r="AR15" s="745"/>
      <c r="AS15" s="745"/>
      <c r="AT15" s="745"/>
      <c r="AU15" s="745"/>
      <c r="AV15" s="745"/>
      <c r="AW15" s="745"/>
      <c r="AX15" s="745"/>
      <c r="AY15" s="746"/>
      <c r="AZ15" s="744"/>
      <c r="BA15" s="745"/>
      <c r="BB15" s="745"/>
      <c r="BC15" s="745"/>
      <c r="BD15" s="745"/>
      <c r="BE15" s="745"/>
      <c r="BF15" s="745"/>
      <c r="BG15" s="745"/>
      <c r="BH15" s="746"/>
    </row>
    <row r="16" spans="1:70">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44"/>
      <c r="AA16" s="745"/>
      <c r="AB16" s="745"/>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6"/>
      <c r="AZ16" s="744"/>
      <c r="BA16" s="745"/>
      <c r="BB16" s="745"/>
      <c r="BC16" s="745"/>
      <c r="BD16" s="745"/>
      <c r="BE16" s="745"/>
      <c r="BF16" s="745"/>
      <c r="BG16" s="745"/>
      <c r="BH16" s="746"/>
    </row>
    <row r="17" spans="1:60">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47"/>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9"/>
      <c r="AZ17" s="747"/>
      <c r="BA17" s="748"/>
      <c r="BB17" s="748"/>
      <c r="BC17" s="748"/>
      <c r="BD17" s="748"/>
      <c r="BE17" s="748"/>
      <c r="BF17" s="748"/>
      <c r="BG17" s="748"/>
      <c r="BH17" s="749"/>
    </row>
    <row r="18" spans="1:60">
      <c r="A18" s="723" t="s">
        <v>274</v>
      </c>
      <c r="B18" s="723"/>
      <c r="C18" s="723"/>
      <c r="D18" s="724"/>
      <c r="E18" s="724"/>
      <c r="F18" s="724"/>
      <c r="G18" s="724"/>
      <c r="H18" s="724"/>
      <c r="I18" s="724"/>
      <c r="J18" s="724"/>
      <c r="K18" s="724"/>
      <c r="L18" s="724"/>
      <c r="M18" s="724"/>
      <c r="N18" s="724"/>
      <c r="O18" s="724"/>
      <c r="P18" s="724"/>
      <c r="Q18" s="724"/>
      <c r="R18" s="724"/>
      <c r="S18" s="724"/>
      <c r="T18" s="724"/>
      <c r="U18" s="724"/>
      <c r="V18" s="724"/>
      <c r="W18" s="724"/>
      <c r="X18" s="724"/>
      <c r="Y18" s="724"/>
      <c r="Z18" s="723" t="s">
        <v>274</v>
      </c>
      <c r="AA18" s="723"/>
      <c r="AB18" s="723"/>
      <c r="AC18" s="714"/>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6"/>
      <c r="AZ18" s="725"/>
      <c r="BA18" s="726"/>
      <c r="BB18" s="726"/>
      <c r="BC18" s="726"/>
      <c r="BD18" s="726"/>
      <c r="BE18" s="726"/>
      <c r="BF18" s="726"/>
      <c r="BG18" s="726"/>
      <c r="BH18" s="727"/>
    </row>
    <row r="19" spans="1:60">
      <c r="A19" s="723"/>
      <c r="B19" s="723"/>
      <c r="C19" s="723"/>
      <c r="D19" s="724"/>
      <c r="E19" s="724"/>
      <c r="F19" s="724"/>
      <c r="G19" s="724"/>
      <c r="H19" s="724"/>
      <c r="I19" s="724"/>
      <c r="J19" s="724"/>
      <c r="K19" s="724"/>
      <c r="L19" s="724"/>
      <c r="M19" s="724"/>
      <c r="N19" s="724"/>
      <c r="O19" s="724"/>
      <c r="P19" s="724"/>
      <c r="Q19" s="724"/>
      <c r="R19" s="724"/>
      <c r="S19" s="724"/>
      <c r="T19" s="724"/>
      <c r="U19" s="724"/>
      <c r="V19" s="724"/>
      <c r="W19" s="724"/>
      <c r="X19" s="724"/>
      <c r="Y19" s="724"/>
      <c r="Z19" s="723"/>
      <c r="AA19" s="723"/>
      <c r="AB19" s="723"/>
      <c r="AC19" s="717"/>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9"/>
      <c r="AZ19" s="728"/>
      <c r="BA19" s="729"/>
      <c r="BB19" s="729"/>
      <c r="BC19" s="729"/>
      <c r="BD19" s="729"/>
      <c r="BE19" s="729"/>
      <c r="BF19" s="729"/>
      <c r="BG19" s="729"/>
      <c r="BH19" s="730"/>
    </row>
    <row r="20" spans="1:60">
      <c r="A20" s="723"/>
      <c r="B20" s="723"/>
      <c r="C20" s="723"/>
      <c r="D20" s="724"/>
      <c r="E20" s="724"/>
      <c r="F20" s="724"/>
      <c r="G20" s="724"/>
      <c r="H20" s="724"/>
      <c r="I20" s="724"/>
      <c r="J20" s="724"/>
      <c r="K20" s="724"/>
      <c r="L20" s="724"/>
      <c r="M20" s="724"/>
      <c r="N20" s="724"/>
      <c r="O20" s="724"/>
      <c r="P20" s="724"/>
      <c r="Q20" s="724"/>
      <c r="R20" s="724"/>
      <c r="S20" s="724"/>
      <c r="T20" s="724"/>
      <c r="U20" s="724"/>
      <c r="V20" s="724"/>
      <c r="W20" s="724"/>
      <c r="X20" s="724"/>
      <c r="Y20" s="724"/>
      <c r="Z20" s="723"/>
      <c r="AA20" s="723"/>
      <c r="AB20" s="723"/>
      <c r="AC20" s="717"/>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9"/>
      <c r="AZ20" s="728"/>
      <c r="BA20" s="729"/>
      <c r="BB20" s="729"/>
      <c r="BC20" s="729"/>
      <c r="BD20" s="729"/>
      <c r="BE20" s="729"/>
      <c r="BF20" s="729"/>
      <c r="BG20" s="729"/>
      <c r="BH20" s="730"/>
    </row>
    <row r="21" spans="1:60">
      <c r="A21" s="723"/>
      <c r="B21" s="723"/>
      <c r="C21" s="723"/>
      <c r="D21" s="724"/>
      <c r="E21" s="724"/>
      <c r="F21" s="724"/>
      <c r="G21" s="724"/>
      <c r="H21" s="724"/>
      <c r="I21" s="724"/>
      <c r="J21" s="724"/>
      <c r="K21" s="724"/>
      <c r="L21" s="724"/>
      <c r="M21" s="724"/>
      <c r="N21" s="724"/>
      <c r="O21" s="724"/>
      <c r="P21" s="724"/>
      <c r="Q21" s="724"/>
      <c r="R21" s="724"/>
      <c r="S21" s="724"/>
      <c r="T21" s="724"/>
      <c r="U21" s="724"/>
      <c r="V21" s="724"/>
      <c r="W21" s="724"/>
      <c r="X21" s="724"/>
      <c r="Y21" s="724"/>
      <c r="Z21" s="723"/>
      <c r="AA21" s="723"/>
      <c r="AB21" s="723"/>
      <c r="AC21" s="717"/>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9"/>
      <c r="AZ21" s="728"/>
      <c r="BA21" s="729"/>
      <c r="BB21" s="729"/>
      <c r="BC21" s="729"/>
      <c r="BD21" s="729"/>
      <c r="BE21" s="729"/>
      <c r="BF21" s="729"/>
      <c r="BG21" s="729"/>
      <c r="BH21" s="730"/>
    </row>
    <row r="22" spans="1:60">
      <c r="A22" s="723"/>
      <c r="B22" s="723"/>
      <c r="C22" s="723"/>
      <c r="D22" s="724"/>
      <c r="E22" s="724"/>
      <c r="F22" s="724"/>
      <c r="G22" s="724"/>
      <c r="H22" s="724"/>
      <c r="I22" s="724"/>
      <c r="J22" s="724"/>
      <c r="K22" s="724"/>
      <c r="L22" s="724"/>
      <c r="M22" s="724"/>
      <c r="N22" s="724"/>
      <c r="O22" s="724"/>
      <c r="P22" s="724"/>
      <c r="Q22" s="724"/>
      <c r="R22" s="724"/>
      <c r="S22" s="724"/>
      <c r="T22" s="724"/>
      <c r="U22" s="724"/>
      <c r="V22" s="724"/>
      <c r="W22" s="724"/>
      <c r="X22" s="724"/>
      <c r="Y22" s="724"/>
      <c r="Z22" s="723"/>
      <c r="AA22" s="723"/>
      <c r="AB22" s="723"/>
      <c r="AC22" s="720"/>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2"/>
      <c r="AZ22" s="728"/>
      <c r="BA22" s="729"/>
      <c r="BB22" s="729"/>
      <c r="BC22" s="729"/>
      <c r="BD22" s="729"/>
      <c r="BE22" s="729"/>
      <c r="BF22" s="729"/>
      <c r="BG22" s="729"/>
      <c r="BH22" s="730"/>
    </row>
    <row r="23" spans="1:60">
      <c r="A23" s="723" t="s">
        <v>275</v>
      </c>
      <c r="B23" s="723"/>
      <c r="C23" s="723"/>
      <c r="D23" s="724"/>
      <c r="E23" s="724"/>
      <c r="F23" s="724"/>
      <c r="G23" s="724"/>
      <c r="H23" s="724"/>
      <c r="I23" s="724"/>
      <c r="J23" s="724"/>
      <c r="K23" s="724"/>
      <c r="L23" s="724"/>
      <c r="M23" s="724"/>
      <c r="N23" s="724"/>
      <c r="O23" s="724"/>
      <c r="P23" s="724"/>
      <c r="Q23" s="724"/>
      <c r="R23" s="724"/>
      <c r="S23" s="724"/>
      <c r="T23" s="724"/>
      <c r="U23" s="724"/>
      <c r="V23" s="724"/>
      <c r="W23" s="724"/>
      <c r="X23" s="724"/>
      <c r="Y23" s="724"/>
      <c r="Z23" s="723" t="s">
        <v>275</v>
      </c>
      <c r="AA23" s="723"/>
      <c r="AB23" s="723"/>
      <c r="AC23" s="714"/>
      <c r="AD23" s="715"/>
      <c r="AE23" s="715"/>
      <c r="AF23" s="715"/>
      <c r="AG23" s="715"/>
      <c r="AH23" s="715"/>
      <c r="AI23" s="715"/>
      <c r="AJ23" s="715"/>
      <c r="AK23" s="715"/>
      <c r="AL23" s="715"/>
      <c r="AM23" s="715"/>
      <c r="AN23" s="715"/>
      <c r="AO23" s="715"/>
      <c r="AP23" s="715"/>
      <c r="AQ23" s="715"/>
      <c r="AR23" s="715"/>
      <c r="AS23" s="715"/>
      <c r="AT23" s="715"/>
      <c r="AU23" s="715"/>
      <c r="AV23" s="715"/>
      <c r="AW23" s="715"/>
      <c r="AX23" s="715"/>
      <c r="AY23" s="716"/>
      <c r="AZ23" s="728"/>
      <c r="BA23" s="729"/>
      <c r="BB23" s="729"/>
      <c r="BC23" s="729"/>
      <c r="BD23" s="729"/>
      <c r="BE23" s="729"/>
      <c r="BF23" s="729"/>
      <c r="BG23" s="729"/>
      <c r="BH23" s="730"/>
    </row>
    <row r="24" spans="1:60">
      <c r="A24" s="723"/>
      <c r="B24" s="723"/>
      <c r="C24" s="723"/>
      <c r="D24" s="724"/>
      <c r="E24" s="724"/>
      <c r="F24" s="724"/>
      <c r="G24" s="724"/>
      <c r="H24" s="724"/>
      <c r="I24" s="724"/>
      <c r="J24" s="724"/>
      <c r="K24" s="724"/>
      <c r="L24" s="724"/>
      <c r="M24" s="724"/>
      <c r="N24" s="724"/>
      <c r="O24" s="724"/>
      <c r="P24" s="724"/>
      <c r="Q24" s="724"/>
      <c r="R24" s="724"/>
      <c r="S24" s="724"/>
      <c r="T24" s="724"/>
      <c r="U24" s="724"/>
      <c r="V24" s="724"/>
      <c r="W24" s="724"/>
      <c r="X24" s="724"/>
      <c r="Y24" s="724"/>
      <c r="Z24" s="723"/>
      <c r="AA24" s="723"/>
      <c r="AB24" s="723"/>
      <c r="AC24" s="717"/>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9"/>
      <c r="AZ24" s="728"/>
      <c r="BA24" s="729"/>
      <c r="BB24" s="729"/>
      <c r="BC24" s="729"/>
      <c r="BD24" s="729"/>
      <c r="BE24" s="729"/>
      <c r="BF24" s="729"/>
      <c r="BG24" s="729"/>
      <c r="BH24" s="730"/>
    </row>
    <row r="25" spans="1:60">
      <c r="A25" s="723"/>
      <c r="B25" s="723"/>
      <c r="C25" s="723"/>
      <c r="D25" s="724"/>
      <c r="E25" s="724"/>
      <c r="F25" s="724"/>
      <c r="G25" s="724"/>
      <c r="H25" s="724"/>
      <c r="I25" s="724"/>
      <c r="J25" s="724"/>
      <c r="K25" s="724"/>
      <c r="L25" s="724"/>
      <c r="M25" s="724"/>
      <c r="N25" s="724"/>
      <c r="O25" s="724"/>
      <c r="P25" s="724"/>
      <c r="Q25" s="724"/>
      <c r="R25" s="724"/>
      <c r="S25" s="724"/>
      <c r="T25" s="724"/>
      <c r="U25" s="724"/>
      <c r="V25" s="724"/>
      <c r="W25" s="724"/>
      <c r="X25" s="724"/>
      <c r="Y25" s="724"/>
      <c r="Z25" s="723"/>
      <c r="AA25" s="723"/>
      <c r="AB25" s="723"/>
      <c r="AC25" s="717"/>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9"/>
      <c r="AZ25" s="728"/>
      <c r="BA25" s="729"/>
      <c r="BB25" s="729"/>
      <c r="BC25" s="729"/>
      <c r="BD25" s="729"/>
      <c r="BE25" s="729"/>
      <c r="BF25" s="729"/>
      <c r="BG25" s="729"/>
      <c r="BH25" s="730"/>
    </row>
    <row r="26" spans="1:60">
      <c r="A26" s="723"/>
      <c r="B26" s="723"/>
      <c r="C26" s="723"/>
      <c r="D26" s="724"/>
      <c r="E26" s="724"/>
      <c r="F26" s="724"/>
      <c r="G26" s="724"/>
      <c r="H26" s="724"/>
      <c r="I26" s="724"/>
      <c r="J26" s="724"/>
      <c r="K26" s="724"/>
      <c r="L26" s="724"/>
      <c r="M26" s="724"/>
      <c r="N26" s="724"/>
      <c r="O26" s="724"/>
      <c r="P26" s="724"/>
      <c r="Q26" s="724"/>
      <c r="R26" s="724"/>
      <c r="S26" s="724"/>
      <c r="T26" s="724"/>
      <c r="U26" s="724"/>
      <c r="V26" s="724"/>
      <c r="W26" s="724"/>
      <c r="X26" s="724"/>
      <c r="Y26" s="724"/>
      <c r="Z26" s="723"/>
      <c r="AA26" s="723"/>
      <c r="AB26" s="723"/>
      <c r="AC26" s="717"/>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9"/>
      <c r="AZ26" s="728"/>
      <c r="BA26" s="729"/>
      <c r="BB26" s="729"/>
      <c r="BC26" s="729"/>
      <c r="BD26" s="729"/>
      <c r="BE26" s="729"/>
      <c r="BF26" s="729"/>
      <c r="BG26" s="729"/>
      <c r="BH26" s="730"/>
    </row>
    <row r="27" spans="1:60">
      <c r="A27" s="723"/>
      <c r="B27" s="723"/>
      <c r="C27" s="723"/>
      <c r="D27" s="724"/>
      <c r="E27" s="724"/>
      <c r="F27" s="724"/>
      <c r="G27" s="724"/>
      <c r="H27" s="724"/>
      <c r="I27" s="724"/>
      <c r="J27" s="724"/>
      <c r="K27" s="724"/>
      <c r="L27" s="724"/>
      <c r="M27" s="724"/>
      <c r="N27" s="724"/>
      <c r="O27" s="724"/>
      <c r="P27" s="724"/>
      <c r="Q27" s="724"/>
      <c r="R27" s="724"/>
      <c r="S27" s="724"/>
      <c r="T27" s="724"/>
      <c r="U27" s="724"/>
      <c r="V27" s="724"/>
      <c r="W27" s="724"/>
      <c r="X27" s="724"/>
      <c r="Y27" s="724"/>
      <c r="Z27" s="723"/>
      <c r="AA27" s="723"/>
      <c r="AB27" s="723"/>
      <c r="AC27" s="720"/>
      <c r="AD27" s="721"/>
      <c r="AE27" s="721"/>
      <c r="AF27" s="721"/>
      <c r="AG27" s="721"/>
      <c r="AH27" s="721"/>
      <c r="AI27" s="721"/>
      <c r="AJ27" s="721"/>
      <c r="AK27" s="721"/>
      <c r="AL27" s="721"/>
      <c r="AM27" s="721"/>
      <c r="AN27" s="721"/>
      <c r="AO27" s="721"/>
      <c r="AP27" s="721"/>
      <c r="AQ27" s="721"/>
      <c r="AR27" s="721"/>
      <c r="AS27" s="721"/>
      <c r="AT27" s="721"/>
      <c r="AU27" s="721"/>
      <c r="AV27" s="721"/>
      <c r="AW27" s="721"/>
      <c r="AX27" s="721"/>
      <c r="AY27" s="722"/>
      <c r="AZ27" s="728"/>
      <c r="BA27" s="729"/>
      <c r="BB27" s="729"/>
      <c r="BC27" s="729"/>
      <c r="BD27" s="729"/>
      <c r="BE27" s="729"/>
      <c r="BF27" s="729"/>
      <c r="BG27" s="729"/>
      <c r="BH27" s="730"/>
    </row>
    <row r="28" spans="1:60">
      <c r="A28" s="723" t="s">
        <v>276</v>
      </c>
      <c r="B28" s="723"/>
      <c r="C28" s="723"/>
      <c r="D28" s="724"/>
      <c r="E28" s="724"/>
      <c r="F28" s="724"/>
      <c r="G28" s="724"/>
      <c r="H28" s="724"/>
      <c r="I28" s="724"/>
      <c r="J28" s="724"/>
      <c r="K28" s="724"/>
      <c r="L28" s="724"/>
      <c r="M28" s="724"/>
      <c r="N28" s="724"/>
      <c r="O28" s="724"/>
      <c r="P28" s="724"/>
      <c r="Q28" s="724"/>
      <c r="R28" s="724"/>
      <c r="S28" s="724"/>
      <c r="T28" s="724"/>
      <c r="U28" s="724"/>
      <c r="V28" s="724"/>
      <c r="W28" s="724"/>
      <c r="X28" s="724"/>
      <c r="Y28" s="724"/>
      <c r="Z28" s="723" t="s">
        <v>276</v>
      </c>
      <c r="AA28" s="723"/>
      <c r="AB28" s="723"/>
      <c r="AC28" s="714"/>
      <c r="AD28" s="715"/>
      <c r="AE28" s="715"/>
      <c r="AF28" s="715"/>
      <c r="AG28" s="715"/>
      <c r="AH28" s="715"/>
      <c r="AI28" s="715"/>
      <c r="AJ28" s="715"/>
      <c r="AK28" s="715"/>
      <c r="AL28" s="715"/>
      <c r="AM28" s="715"/>
      <c r="AN28" s="715"/>
      <c r="AO28" s="715"/>
      <c r="AP28" s="715"/>
      <c r="AQ28" s="715"/>
      <c r="AR28" s="715"/>
      <c r="AS28" s="715"/>
      <c r="AT28" s="715"/>
      <c r="AU28" s="715"/>
      <c r="AV28" s="715"/>
      <c r="AW28" s="715"/>
      <c r="AX28" s="715"/>
      <c r="AY28" s="716"/>
      <c r="AZ28" s="728"/>
      <c r="BA28" s="729"/>
      <c r="BB28" s="729"/>
      <c r="BC28" s="729"/>
      <c r="BD28" s="729"/>
      <c r="BE28" s="729"/>
      <c r="BF28" s="729"/>
      <c r="BG28" s="729"/>
      <c r="BH28" s="730"/>
    </row>
    <row r="29" spans="1:60">
      <c r="A29" s="723"/>
      <c r="B29" s="723"/>
      <c r="C29" s="723"/>
      <c r="D29" s="724"/>
      <c r="E29" s="724"/>
      <c r="F29" s="724"/>
      <c r="G29" s="724"/>
      <c r="H29" s="724"/>
      <c r="I29" s="724"/>
      <c r="J29" s="724"/>
      <c r="K29" s="724"/>
      <c r="L29" s="724"/>
      <c r="M29" s="724"/>
      <c r="N29" s="724"/>
      <c r="O29" s="724"/>
      <c r="P29" s="724"/>
      <c r="Q29" s="724"/>
      <c r="R29" s="724"/>
      <c r="S29" s="724"/>
      <c r="T29" s="724"/>
      <c r="U29" s="724"/>
      <c r="V29" s="724"/>
      <c r="W29" s="724"/>
      <c r="X29" s="724"/>
      <c r="Y29" s="724"/>
      <c r="Z29" s="723"/>
      <c r="AA29" s="723"/>
      <c r="AB29" s="723"/>
      <c r="AC29" s="717"/>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9"/>
      <c r="AZ29" s="728"/>
      <c r="BA29" s="729"/>
      <c r="BB29" s="729"/>
      <c r="BC29" s="729"/>
      <c r="BD29" s="729"/>
      <c r="BE29" s="729"/>
      <c r="BF29" s="729"/>
      <c r="BG29" s="729"/>
      <c r="BH29" s="730"/>
    </row>
    <row r="30" spans="1:60">
      <c r="A30" s="723"/>
      <c r="B30" s="723"/>
      <c r="C30" s="723"/>
      <c r="D30" s="724"/>
      <c r="E30" s="724"/>
      <c r="F30" s="724"/>
      <c r="G30" s="724"/>
      <c r="H30" s="724"/>
      <c r="I30" s="724"/>
      <c r="J30" s="724"/>
      <c r="K30" s="724"/>
      <c r="L30" s="724"/>
      <c r="M30" s="724"/>
      <c r="N30" s="724"/>
      <c r="O30" s="724"/>
      <c r="P30" s="724"/>
      <c r="Q30" s="724"/>
      <c r="R30" s="724"/>
      <c r="S30" s="724"/>
      <c r="T30" s="724"/>
      <c r="U30" s="724"/>
      <c r="V30" s="724"/>
      <c r="W30" s="724"/>
      <c r="X30" s="724"/>
      <c r="Y30" s="724"/>
      <c r="Z30" s="723"/>
      <c r="AA30" s="723"/>
      <c r="AB30" s="723"/>
      <c r="AC30" s="717"/>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9"/>
      <c r="AZ30" s="728"/>
      <c r="BA30" s="729"/>
      <c r="BB30" s="729"/>
      <c r="BC30" s="729"/>
      <c r="BD30" s="729"/>
      <c r="BE30" s="729"/>
      <c r="BF30" s="729"/>
      <c r="BG30" s="729"/>
      <c r="BH30" s="730"/>
    </row>
    <row r="31" spans="1:60">
      <c r="A31" s="723"/>
      <c r="B31" s="723"/>
      <c r="C31" s="723"/>
      <c r="D31" s="724"/>
      <c r="E31" s="724"/>
      <c r="F31" s="724"/>
      <c r="G31" s="724"/>
      <c r="H31" s="724"/>
      <c r="I31" s="724"/>
      <c r="J31" s="724"/>
      <c r="K31" s="724"/>
      <c r="L31" s="724"/>
      <c r="M31" s="724"/>
      <c r="N31" s="724"/>
      <c r="O31" s="724"/>
      <c r="P31" s="724"/>
      <c r="Q31" s="724"/>
      <c r="R31" s="724"/>
      <c r="S31" s="724"/>
      <c r="T31" s="724"/>
      <c r="U31" s="724"/>
      <c r="V31" s="724"/>
      <c r="W31" s="724"/>
      <c r="X31" s="724"/>
      <c r="Y31" s="724"/>
      <c r="Z31" s="723"/>
      <c r="AA31" s="723"/>
      <c r="AB31" s="723"/>
      <c r="AC31" s="717"/>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9"/>
      <c r="AZ31" s="728"/>
      <c r="BA31" s="729"/>
      <c r="BB31" s="729"/>
      <c r="BC31" s="729"/>
      <c r="BD31" s="729"/>
      <c r="BE31" s="729"/>
      <c r="BF31" s="729"/>
      <c r="BG31" s="729"/>
      <c r="BH31" s="730"/>
    </row>
    <row r="32" spans="1:60">
      <c r="A32" s="723"/>
      <c r="B32" s="723"/>
      <c r="C32" s="723"/>
      <c r="D32" s="724"/>
      <c r="E32" s="724"/>
      <c r="F32" s="724"/>
      <c r="G32" s="724"/>
      <c r="H32" s="724"/>
      <c r="I32" s="724"/>
      <c r="J32" s="724"/>
      <c r="K32" s="724"/>
      <c r="L32" s="724"/>
      <c r="M32" s="724"/>
      <c r="N32" s="724"/>
      <c r="O32" s="724"/>
      <c r="P32" s="724"/>
      <c r="Q32" s="724"/>
      <c r="R32" s="724"/>
      <c r="S32" s="724"/>
      <c r="T32" s="724"/>
      <c r="U32" s="724"/>
      <c r="V32" s="724"/>
      <c r="W32" s="724"/>
      <c r="X32" s="724"/>
      <c r="Y32" s="724"/>
      <c r="Z32" s="723"/>
      <c r="AA32" s="723"/>
      <c r="AB32" s="723"/>
      <c r="AC32" s="720"/>
      <c r="AD32" s="721"/>
      <c r="AE32" s="721"/>
      <c r="AF32" s="721"/>
      <c r="AG32" s="721"/>
      <c r="AH32" s="721"/>
      <c r="AI32" s="721"/>
      <c r="AJ32" s="721"/>
      <c r="AK32" s="721"/>
      <c r="AL32" s="721"/>
      <c r="AM32" s="721"/>
      <c r="AN32" s="721"/>
      <c r="AO32" s="721"/>
      <c r="AP32" s="721"/>
      <c r="AQ32" s="721"/>
      <c r="AR32" s="721"/>
      <c r="AS32" s="721"/>
      <c r="AT32" s="721"/>
      <c r="AU32" s="721"/>
      <c r="AV32" s="721"/>
      <c r="AW32" s="721"/>
      <c r="AX32" s="721"/>
      <c r="AY32" s="722"/>
      <c r="AZ32" s="728"/>
      <c r="BA32" s="729"/>
      <c r="BB32" s="729"/>
      <c r="BC32" s="729"/>
      <c r="BD32" s="729"/>
      <c r="BE32" s="729"/>
      <c r="BF32" s="729"/>
      <c r="BG32" s="729"/>
      <c r="BH32" s="730"/>
    </row>
    <row r="33" spans="1:60">
      <c r="A33" s="723" t="s">
        <v>277</v>
      </c>
      <c r="B33" s="723"/>
      <c r="C33" s="723"/>
      <c r="D33" s="724"/>
      <c r="E33" s="724"/>
      <c r="F33" s="724"/>
      <c r="G33" s="724"/>
      <c r="H33" s="724"/>
      <c r="I33" s="724"/>
      <c r="J33" s="724"/>
      <c r="K33" s="724"/>
      <c r="L33" s="724"/>
      <c r="M33" s="724"/>
      <c r="N33" s="724"/>
      <c r="O33" s="724"/>
      <c r="P33" s="724"/>
      <c r="Q33" s="724"/>
      <c r="R33" s="724"/>
      <c r="S33" s="724"/>
      <c r="T33" s="724"/>
      <c r="U33" s="724"/>
      <c r="V33" s="724"/>
      <c r="W33" s="724"/>
      <c r="X33" s="724"/>
      <c r="Y33" s="724"/>
      <c r="Z33" s="723" t="s">
        <v>277</v>
      </c>
      <c r="AA33" s="723"/>
      <c r="AB33" s="723"/>
      <c r="AC33" s="714"/>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6"/>
      <c r="AZ33" s="728"/>
      <c r="BA33" s="729"/>
      <c r="BB33" s="729"/>
      <c r="BC33" s="729"/>
      <c r="BD33" s="729"/>
      <c r="BE33" s="729"/>
      <c r="BF33" s="729"/>
      <c r="BG33" s="729"/>
      <c r="BH33" s="730"/>
    </row>
    <row r="34" spans="1:60">
      <c r="A34" s="723"/>
      <c r="B34" s="723"/>
      <c r="C34" s="723"/>
      <c r="D34" s="724"/>
      <c r="E34" s="724"/>
      <c r="F34" s="724"/>
      <c r="G34" s="724"/>
      <c r="H34" s="724"/>
      <c r="I34" s="724"/>
      <c r="J34" s="724"/>
      <c r="K34" s="724"/>
      <c r="L34" s="724"/>
      <c r="M34" s="724"/>
      <c r="N34" s="724"/>
      <c r="O34" s="724"/>
      <c r="P34" s="724"/>
      <c r="Q34" s="724"/>
      <c r="R34" s="724"/>
      <c r="S34" s="724"/>
      <c r="T34" s="724"/>
      <c r="U34" s="724"/>
      <c r="V34" s="724"/>
      <c r="W34" s="724"/>
      <c r="X34" s="724"/>
      <c r="Y34" s="724"/>
      <c r="Z34" s="723"/>
      <c r="AA34" s="723"/>
      <c r="AB34" s="723"/>
      <c r="AC34" s="717"/>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9"/>
      <c r="AZ34" s="728"/>
      <c r="BA34" s="729"/>
      <c r="BB34" s="729"/>
      <c r="BC34" s="729"/>
      <c r="BD34" s="729"/>
      <c r="BE34" s="729"/>
      <c r="BF34" s="729"/>
      <c r="BG34" s="729"/>
      <c r="BH34" s="730"/>
    </row>
    <row r="35" spans="1:60">
      <c r="A35" s="723"/>
      <c r="B35" s="723"/>
      <c r="C35" s="723"/>
      <c r="D35" s="724"/>
      <c r="E35" s="724"/>
      <c r="F35" s="724"/>
      <c r="G35" s="724"/>
      <c r="H35" s="724"/>
      <c r="I35" s="724"/>
      <c r="J35" s="724"/>
      <c r="K35" s="724"/>
      <c r="L35" s="724"/>
      <c r="M35" s="724"/>
      <c r="N35" s="724"/>
      <c r="O35" s="724"/>
      <c r="P35" s="724"/>
      <c r="Q35" s="724"/>
      <c r="R35" s="724"/>
      <c r="S35" s="724"/>
      <c r="T35" s="724"/>
      <c r="U35" s="724"/>
      <c r="V35" s="724"/>
      <c r="W35" s="724"/>
      <c r="X35" s="724"/>
      <c r="Y35" s="724"/>
      <c r="Z35" s="723"/>
      <c r="AA35" s="723"/>
      <c r="AB35" s="723"/>
      <c r="AC35" s="717"/>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9"/>
      <c r="AZ35" s="728"/>
      <c r="BA35" s="729"/>
      <c r="BB35" s="729"/>
      <c r="BC35" s="729"/>
      <c r="BD35" s="729"/>
      <c r="BE35" s="729"/>
      <c r="BF35" s="729"/>
      <c r="BG35" s="729"/>
      <c r="BH35" s="730"/>
    </row>
    <row r="36" spans="1:60">
      <c r="A36" s="723"/>
      <c r="B36" s="723"/>
      <c r="C36" s="723"/>
      <c r="D36" s="724"/>
      <c r="E36" s="724"/>
      <c r="F36" s="724"/>
      <c r="G36" s="724"/>
      <c r="H36" s="724"/>
      <c r="I36" s="724"/>
      <c r="J36" s="724"/>
      <c r="K36" s="724"/>
      <c r="L36" s="724"/>
      <c r="M36" s="724"/>
      <c r="N36" s="724"/>
      <c r="O36" s="724"/>
      <c r="P36" s="724"/>
      <c r="Q36" s="724"/>
      <c r="R36" s="724"/>
      <c r="S36" s="724"/>
      <c r="T36" s="724"/>
      <c r="U36" s="724"/>
      <c r="V36" s="724"/>
      <c r="W36" s="724"/>
      <c r="X36" s="724"/>
      <c r="Y36" s="724"/>
      <c r="Z36" s="723"/>
      <c r="AA36" s="723"/>
      <c r="AB36" s="723"/>
      <c r="AC36" s="717"/>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9"/>
      <c r="AZ36" s="728"/>
      <c r="BA36" s="729"/>
      <c r="BB36" s="729"/>
      <c r="BC36" s="729"/>
      <c r="BD36" s="729"/>
      <c r="BE36" s="729"/>
      <c r="BF36" s="729"/>
      <c r="BG36" s="729"/>
      <c r="BH36" s="730"/>
    </row>
    <row r="37" spans="1:60">
      <c r="A37" s="723"/>
      <c r="B37" s="723"/>
      <c r="C37" s="723"/>
      <c r="D37" s="724"/>
      <c r="E37" s="724"/>
      <c r="F37" s="724"/>
      <c r="G37" s="724"/>
      <c r="H37" s="724"/>
      <c r="I37" s="724"/>
      <c r="J37" s="724"/>
      <c r="K37" s="724"/>
      <c r="L37" s="724"/>
      <c r="M37" s="724"/>
      <c r="N37" s="724"/>
      <c r="O37" s="724"/>
      <c r="P37" s="724"/>
      <c r="Q37" s="724"/>
      <c r="R37" s="724"/>
      <c r="S37" s="724"/>
      <c r="T37" s="724"/>
      <c r="U37" s="724"/>
      <c r="V37" s="724"/>
      <c r="W37" s="724"/>
      <c r="X37" s="724"/>
      <c r="Y37" s="724"/>
      <c r="Z37" s="723"/>
      <c r="AA37" s="723"/>
      <c r="AB37" s="723"/>
      <c r="AC37" s="720"/>
      <c r="AD37" s="721"/>
      <c r="AE37" s="721"/>
      <c r="AF37" s="721"/>
      <c r="AG37" s="721"/>
      <c r="AH37" s="721"/>
      <c r="AI37" s="721"/>
      <c r="AJ37" s="721"/>
      <c r="AK37" s="721"/>
      <c r="AL37" s="721"/>
      <c r="AM37" s="721"/>
      <c r="AN37" s="721"/>
      <c r="AO37" s="721"/>
      <c r="AP37" s="721"/>
      <c r="AQ37" s="721"/>
      <c r="AR37" s="721"/>
      <c r="AS37" s="721"/>
      <c r="AT37" s="721"/>
      <c r="AU37" s="721"/>
      <c r="AV37" s="721"/>
      <c r="AW37" s="721"/>
      <c r="AX37" s="721"/>
      <c r="AY37" s="722"/>
      <c r="AZ37" s="728"/>
      <c r="BA37" s="729"/>
      <c r="BB37" s="729"/>
      <c r="BC37" s="729"/>
      <c r="BD37" s="729"/>
      <c r="BE37" s="729"/>
      <c r="BF37" s="729"/>
      <c r="BG37" s="729"/>
      <c r="BH37" s="730"/>
    </row>
    <row r="38" spans="1:60">
      <c r="A38" s="723" t="s">
        <v>278</v>
      </c>
      <c r="B38" s="723"/>
      <c r="C38" s="723"/>
      <c r="D38" s="724"/>
      <c r="E38" s="724"/>
      <c r="F38" s="724"/>
      <c r="G38" s="724"/>
      <c r="H38" s="724"/>
      <c r="I38" s="724"/>
      <c r="J38" s="724"/>
      <c r="K38" s="724"/>
      <c r="L38" s="724"/>
      <c r="M38" s="724"/>
      <c r="N38" s="724"/>
      <c r="O38" s="724"/>
      <c r="P38" s="724"/>
      <c r="Q38" s="724"/>
      <c r="R38" s="724"/>
      <c r="S38" s="724"/>
      <c r="T38" s="724"/>
      <c r="U38" s="724"/>
      <c r="V38" s="724"/>
      <c r="W38" s="724"/>
      <c r="X38" s="724"/>
      <c r="Y38" s="724"/>
      <c r="Z38" s="723" t="s">
        <v>278</v>
      </c>
      <c r="AA38" s="723"/>
      <c r="AB38" s="723"/>
      <c r="AC38" s="714"/>
      <c r="AD38" s="715"/>
      <c r="AE38" s="715"/>
      <c r="AF38" s="715"/>
      <c r="AG38" s="715"/>
      <c r="AH38" s="715"/>
      <c r="AI38" s="715"/>
      <c r="AJ38" s="715"/>
      <c r="AK38" s="715"/>
      <c r="AL38" s="715"/>
      <c r="AM38" s="715"/>
      <c r="AN38" s="715"/>
      <c r="AO38" s="715"/>
      <c r="AP38" s="715"/>
      <c r="AQ38" s="715"/>
      <c r="AR38" s="715"/>
      <c r="AS38" s="715"/>
      <c r="AT38" s="715"/>
      <c r="AU38" s="715"/>
      <c r="AV38" s="715"/>
      <c r="AW38" s="715"/>
      <c r="AX38" s="715"/>
      <c r="AY38" s="716"/>
      <c r="AZ38" s="728"/>
      <c r="BA38" s="729"/>
      <c r="BB38" s="729"/>
      <c r="BC38" s="729"/>
      <c r="BD38" s="729"/>
      <c r="BE38" s="729"/>
      <c r="BF38" s="729"/>
      <c r="BG38" s="729"/>
      <c r="BH38" s="730"/>
    </row>
    <row r="39" spans="1:60">
      <c r="A39" s="723"/>
      <c r="B39" s="723"/>
      <c r="C39" s="723"/>
      <c r="D39" s="724"/>
      <c r="E39" s="724"/>
      <c r="F39" s="724"/>
      <c r="G39" s="724"/>
      <c r="H39" s="724"/>
      <c r="I39" s="724"/>
      <c r="J39" s="724"/>
      <c r="K39" s="724"/>
      <c r="L39" s="724"/>
      <c r="M39" s="724"/>
      <c r="N39" s="724"/>
      <c r="O39" s="724"/>
      <c r="P39" s="724"/>
      <c r="Q39" s="724"/>
      <c r="R39" s="724"/>
      <c r="S39" s="724"/>
      <c r="T39" s="724"/>
      <c r="U39" s="724"/>
      <c r="V39" s="724"/>
      <c r="W39" s="724"/>
      <c r="X39" s="724"/>
      <c r="Y39" s="724"/>
      <c r="Z39" s="723"/>
      <c r="AA39" s="723"/>
      <c r="AB39" s="723"/>
      <c r="AC39" s="717"/>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9"/>
      <c r="AZ39" s="728"/>
      <c r="BA39" s="729"/>
      <c r="BB39" s="729"/>
      <c r="BC39" s="729"/>
      <c r="BD39" s="729"/>
      <c r="BE39" s="729"/>
      <c r="BF39" s="729"/>
      <c r="BG39" s="729"/>
      <c r="BH39" s="730"/>
    </row>
    <row r="40" spans="1:60">
      <c r="A40" s="723"/>
      <c r="B40" s="723"/>
      <c r="C40" s="723"/>
      <c r="D40" s="724"/>
      <c r="E40" s="724"/>
      <c r="F40" s="724"/>
      <c r="G40" s="724"/>
      <c r="H40" s="724"/>
      <c r="I40" s="724"/>
      <c r="J40" s="724"/>
      <c r="K40" s="724"/>
      <c r="L40" s="724"/>
      <c r="M40" s="724"/>
      <c r="N40" s="724"/>
      <c r="O40" s="724"/>
      <c r="P40" s="724"/>
      <c r="Q40" s="724"/>
      <c r="R40" s="724"/>
      <c r="S40" s="724"/>
      <c r="T40" s="724"/>
      <c r="U40" s="724"/>
      <c r="V40" s="724"/>
      <c r="W40" s="724"/>
      <c r="X40" s="724"/>
      <c r="Y40" s="724"/>
      <c r="Z40" s="723"/>
      <c r="AA40" s="723"/>
      <c r="AB40" s="723"/>
      <c r="AC40" s="717"/>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9"/>
      <c r="AZ40" s="728"/>
      <c r="BA40" s="729"/>
      <c r="BB40" s="729"/>
      <c r="BC40" s="729"/>
      <c r="BD40" s="729"/>
      <c r="BE40" s="729"/>
      <c r="BF40" s="729"/>
      <c r="BG40" s="729"/>
      <c r="BH40" s="730"/>
    </row>
    <row r="41" spans="1:60">
      <c r="A41" s="723"/>
      <c r="B41" s="723"/>
      <c r="C41" s="723"/>
      <c r="D41" s="724"/>
      <c r="E41" s="724"/>
      <c r="F41" s="724"/>
      <c r="G41" s="724"/>
      <c r="H41" s="724"/>
      <c r="I41" s="724"/>
      <c r="J41" s="724"/>
      <c r="K41" s="724"/>
      <c r="L41" s="724"/>
      <c r="M41" s="724"/>
      <c r="N41" s="724"/>
      <c r="O41" s="724"/>
      <c r="P41" s="724"/>
      <c r="Q41" s="724"/>
      <c r="R41" s="724"/>
      <c r="S41" s="724"/>
      <c r="T41" s="724"/>
      <c r="U41" s="724"/>
      <c r="V41" s="724"/>
      <c r="W41" s="724"/>
      <c r="X41" s="724"/>
      <c r="Y41" s="724"/>
      <c r="Z41" s="723"/>
      <c r="AA41" s="723"/>
      <c r="AB41" s="723"/>
      <c r="AC41" s="717"/>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9"/>
      <c r="AZ41" s="728"/>
      <c r="BA41" s="729"/>
      <c r="BB41" s="729"/>
      <c r="BC41" s="729"/>
      <c r="BD41" s="729"/>
      <c r="BE41" s="729"/>
      <c r="BF41" s="729"/>
      <c r="BG41" s="729"/>
      <c r="BH41" s="730"/>
    </row>
    <row r="42" spans="1:60">
      <c r="A42" s="723"/>
      <c r="B42" s="723"/>
      <c r="C42" s="723"/>
      <c r="D42" s="724"/>
      <c r="E42" s="724"/>
      <c r="F42" s="724"/>
      <c r="G42" s="724"/>
      <c r="H42" s="724"/>
      <c r="I42" s="724"/>
      <c r="J42" s="724"/>
      <c r="K42" s="724"/>
      <c r="L42" s="724"/>
      <c r="M42" s="724"/>
      <c r="N42" s="724"/>
      <c r="O42" s="724"/>
      <c r="P42" s="724"/>
      <c r="Q42" s="724"/>
      <c r="R42" s="724"/>
      <c r="S42" s="724"/>
      <c r="T42" s="724"/>
      <c r="U42" s="724"/>
      <c r="V42" s="724"/>
      <c r="W42" s="724"/>
      <c r="X42" s="724"/>
      <c r="Y42" s="724"/>
      <c r="Z42" s="723"/>
      <c r="AA42" s="723"/>
      <c r="AB42" s="723"/>
      <c r="AC42" s="720"/>
      <c r="AD42" s="721"/>
      <c r="AE42" s="721"/>
      <c r="AF42" s="721"/>
      <c r="AG42" s="721"/>
      <c r="AH42" s="721"/>
      <c r="AI42" s="721"/>
      <c r="AJ42" s="721"/>
      <c r="AK42" s="721"/>
      <c r="AL42" s="721"/>
      <c r="AM42" s="721"/>
      <c r="AN42" s="721"/>
      <c r="AO42" s="721"/>
      <c r="AP42" s="721"/>
      <c r="AQ42" s="721"/>
      <c r="AR42" s="721"/>
      <c r="AS42" s="721"/>
      <c r="AT42" s="721"/>
      <c r="AU42" s="721"/>
      <c r="AV42" s="721"/>
      <c r="AW42" s="721"/>
      <c r="AX42" s="721"/>
      <c r="AY42" s="722"/>
      <c r="AZ42" s="731"/>
      <c r="BA42" s="732"/>
      <c r="BB42" s="732"/>
      <c r="BC42" s="732"/>
      <c r="BD42" s="732"/>
      <c r="BE42" s="732"/>
      <c r="BF42" s="732"/>
      <c r="BG42" s="732"/>
      <c r="BH42" s="733"/>
    </row>
  </sheetData>
  <sheetProtection algorithmName="SHA-512" hashValue="1JSXhskTDX6sLo3A+Wf22eky70Knv0GtQqfXYvrcj2mSCXWeDyazgAH0x1hY8Fy1+Sa0Yu9FyNdKgCAKntdFDg==" saltValue="Fcm+/8DH0JHsiSf5Ec2YuQ==" spinCount="100000" sheet="1" objects="1" scenarios="1"/>
  <mergeCells count="40">
    <mergeCell ref="AZ1:BH2"/>
    <mergeCell ref="A4:V5"/>
    <mergeCell ref="A7:I9"/>
    <mergeCell ref="J7:BH9"/>
    <mergeCell ref="AA1:AC2"/>
    <mergeCell ref="AD1:AF2"/>
    <mergeCell ref="AG1:AG2"/>
    <mergeCell ref="AH1:AM2"/>
    <mergeCell ref="AN1:AU2"/>
    <mergeCell ref="AV1:AY2"/>
    <mergeCell ref="W4:Z5"/>
    <mergeCell ref="A11:Y11"/>
    <mergeCell ref="Z11:BH11"/>
    <mergeCell ref="A12:Y17"/>
    <mergeCell ref="Z12:BH12"/>
    <mergeCell ref="Z13:AY13"/>
    <mergeCell ref="AZ13:BH13"/>
    <mergeCell ref="Z14:AY17"/>
    <mergeCell ref="AZ14:BH17"/>
    <mergeCell ref="A18:C22"/>
    <mergeCell ref="D18:Y22"/>
    <mergeCell ref="Z18:AB22"/>
    <mergeCell ref="AC18:AY22"/>
    <mergeCell ref="AZ18:BH42"/>
    <mergeCell ref="A23:C27"/>
    <mergeCell ref="D23:Y27"/>
    <mergeCell ref="Z23:AB27"/>
    <mergeCell ref="AC23:AY27"/>
    <mergeCell ref="A28:C32"/>
    <mergeCell ref="A38:C42"/>
    <mergeCell ref="D38:Y42"/>
    <mergeCell ref="Z38:AB42"/>
    <mergeCell ref="AC38:AY42"/>
    <mergeCell ref="D28:Y32"/>
    <mergeCell ref="Z28:AB32"/>
    <mergeCell ref="AC28:AY32"/>
    <mergeCell ref="A33:C37"/>
    <mergeCell ref="D33:Y37"/>
    <mergeCell ref="Z33:AB37"/>
    <mergeCell ref="AC33:AY37"/>
  </mergeCells>
  <phoneticPr fontId="4"/>
  <conditionalFormatting sqref="J7:BH9 D18:Y42 AC18:BH42">
    <cfRule type="containsBlanks" dxfId="2" priority="4">
      <formula>LEN(TRIM(D7))=0</formula>
    </cfRule>
  </conditionalFormatting>
  <conditionalFormatting sqref="W4">
    <cfRule type="expression" dxfId="1" priority="2">
      <formula>AND($BI$4=FALSE,$BI$5=FALSE)</formula>
    </cfRule>
  </conditionalFormatting>
  <conditionalFormatting sqref="W4:Z5">
    <cfRule type="containsBlanks" dxfId="0" priority="1">
      <formula>LEN(TRIM(W4))=0</formula>
    </cfRule>
  </conditionalFormatting>
  <dataValidations count="1">
    <dataValidation type="list" allowBlank="1" showInputMessage="1" showErrorMessage="1" sqref="W4:Z5" xr:uid="{00000000-0002-0000-1B00-000000000000}">
      <formula1>$BR$4:$BR$5</formula1>
    </dataValidation>
  </dataValidations>
  <pageMargins left="0.7" right="0.7" top="0.75" bottom="0.75" header="0.3" footer="0.3"/>
  <pageSetup paperSize="9" scale="5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2060"/>
  </sheetPr>
  <dimension ref="B3:K20"/>
  <sheetViews>
    <sheetView topLeftCell="E1" workbookViewId="0">
      <selection activeCell="E8" sqref="E8"/>
    </sheetView>
  </sheetViews>
  <sheetFormatPr defaultRowHeight="18.75"/>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11">
      <c r="B3" s="2" t="s">
        <v>47</v>
      </c>
      <c r="C3" t="s">
        <v>148</v>
      </c>
      <c r="D3" s="1" t="s">
        <v>50</v>
      </c>
      <c r="E3" t="s">
        <v>146</v>
      </c>
      <c r="F3" t="s">
        <v>144</v>
      </c>
      <c r="G3" t="s">
        <v>136</v>
      </c>
      <c r="H3" t="s">
        <v>282</v>
      </c>
      <c r="I3" t="s">
        <v>203</v>
      </c>
      <c r="J3" t="s">
        <v>290</v>
      </c>
      <c r="K3" t="s">
        <v>319</v>
      </c>
    </row>
    <row r="4" spans="2:11">
      <c r="B4" t="s">
        <v>154</v>
      </c>
      <c r="C4" t="s">
        <v>149</v>
      </c>
      <c r="D4" s="1" t="s">
        <v>51</v>
      </c>
      <c r="E4" t="s">
        <v>185</v>
      </c>
      <c r="F4" s="4">
        <f>DATE(YEAR(②第１号様式の１!$AV$25)-1,MONTH(②第１号様式の１!$AV$25),DAY(②第１号様式の１!$AV$25)+1)</f>
        <v>45749</v>
      </c>
      <c r="G4" t="s">
        <v>32</v>
      </c>
      <c r="H4" t="s">
        <v>233</v>
      </c>
      <c r="I4" t="s">
        <v>204</v>
      </c>
      <c r="J4" t="s">
        <v>291</v>
      </c>
      <c r="K4" t="s">
        <v>317</v>
      </c>
    </row>
    <row r="5" spans="2:11">
      <c r="C5" t="s">
        <v>150</v>
      </c>
      <c r="D5" s="1" t="s">
        <v>52</v>
      </c>
      <c r="E5" t="s">
        <v>182</v>
      </c>
      <c r="F5" t="s">
        <v>145</v>
      </c>
      <c r="G5" t="s">
        <v>152</v>
      </c>
      <c r="H5" t="s">
        <v>234</v>
      </c>
      <c r="I5" t="s">
        <v>205</v>
      </c>
      <c r="K5" t="s">
        <v>318</v>
      </c>
    </row>
    <row r="6" spans="2:11">
      <c r="C6" t="s">
        <v>151</v>
      </c>
      <c r="D6" s="1" t="s">
        <v>53</v>
      </c>
      <c r="E6" t="s">
        <v>183</v>
      </c>
      <c r="F6" s="4">
        <f>(②第１号様式の１!$AV$25)</f>
        <v>46113</v>
      </c>
      <c r="G6" t="s">
        <v>156</v>
      </c>
      <c r="H6" t="s">
        <v>283</v>
      </c>
      <c r="I6" t="s">
        <v>206</v>
      </c>
    </row>
    <row r="7" spans="2:11">
      <c r="C7" t="s">
        <v>164</v>
      </c>
      <c r="D7" s="1" t="s">
        <v>48</v>
      </c>
      <c r="E7" t="s">
        <v>3147</v>
      </c>
      <c r="G7" t="s">
        <v>157</v>
      </c>
      <c r="H7" t="s">
        <v>202</v>
      </c>
      <c r="I7" t="s">
        <v>207</v>
      </c>
    </row>
    <row r="8" spans="2:11">
      <c r="D8" s="1" t="s">
        <v>54</v>
      </c>
      <c r="E8" t="s">
        <v>147</v>
      </c>
      <c r="G8" t="s">
        <v>147</v>
      </c>
      <c r="H8" t="s">
        <v>284</v>
      </c>
      <c r="I8" t="s">
        <v>208</v>
      </c>
    </row>
    <row r="9" spans="2:11">
      <c r="D9" s="1" t="s">
        <v>55</v>
      </c>
      <c r="H9" t="s">
        <v>285</v>
      </c>
      <c r="I9" t="s">
        <v>209</v>
      </c>
    </row>
    <row r="10" spans="2:11">
      <c r="D10" s="1" t="s">
        <v>56</v>
      </c>
      <c r="H10" t="s">
        <v>286</v>
      </c>
      <c r="I10" t="s">
        <v>210</v>
      </c>
    </row>
    <row r="11" spans="2:11">
      <c r="D11" s="1" t="s">
        <v>57</v>
      </c>
      <c r="H11" t="s">
        <v>201</v>
      </c>
      <c r="I11" t="s">
        <v>211</v>
      </c>
    </row>
    <row r="12" spans="2:11">
      <c r="D12" s="1" t="s">
        <v>58</v>
      </c>
      <c r="H12" t="s">
        <v>287</v>
      </c>
      <c r="I12" t="s">
        <v>212</v>
      </c>
    </row>
    <row r="13" spans="2:11">
      <c r="D13" s="1" t="s">
        <v>59</v>
      </c>
      <c r="H13" t="s">
        <v>288</v>
      </c>
      <c r="I13" t="s">
        <v>213</v>
      </c>
    </row>
    <row r="14" spans="2:11">
      <c r="D14" s="1" t="s">
        <v>60</v>
      </c>
      <c r="I14" t="s">
        <v>214</v>
      </c>
    </row>
    <row r="15" spans="2:11">
      <c r="D15" s="1" t="s">
        <v>61</v>
      </c>
      <c r="I15" t="s">
        <v>215</v>
      </c>
    </row>
    <row r="16" spans="2:11">
      <c r="D16" s="1" t="s">
        <v>49</v>
      </c>
      <c r="I16" t="s">
        <v>216</v>
      </c>
    </row>
    <row r="17" spans="9:9">
      <c r="I17" t="s">
        <v>217</v>
      </c>
    </row>
    <row r="18" spans="9:9">
      <c r="I18" t="s">
        <v>218</v>
      </c>
    </row>
    <row r="19" spans="9:9">
      <c r="I19" t="s">
        <v>219</v>
      </c>
    </row>
    <row r="20" spans="9:9">
      <c r="I20" t="s">
        <v>220</v>
      </c>
    </row>
  </sheetData>
  <phoneticPr fontId="4"/>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96:B99"/>
    <mergeCell ref="A86:B89"/>
    <mergeCell ref="A71:B74"/>
    <mergeCell ref="A31:B34"/>
    <mergeCell ref="A36:B39"/>
    <mergeCell ref="A41:B44"/>
    <mergeCell ref="A46:B49"/>
    <mergeCell ref="A51:B54"/>
    <mergeCell ref="A56:B59"/>
    <mergeCell ref="A61:B64"/>
    <mergeCell ref="A66:B69"/>
    <mergeCell ref="A76:B79"/>
    <mergeCell ref="A81:B84"/>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AG20:BJ20"/>
    <mergeCell ref="C28:AB29"/>
    <mergeCell ref="AC28:AF29"/>
    <mergeCell ref="AG28:AV29"/>
    <mergeCell ref="AW28:AZ29"/>
    <mergeCell ref="BA28:BB29"/>
    <mergeCell ref="BC28:BF29"/>
    <mergeCell ref="BG28:BH29"/>
    <mergeCell ref="V33:AD34"/>
    <mergeCell ref="AE33:AH34"/>
    <mergeCell ref="C31:H32"/>
    <mergeCell ref="AN31:AS32"/>
    <mergeCell ref="AI33:AQ34"/>
    <mergeCell ref="AR33:AX34"/>
    <mergeCell ref="AY33:BB34"/>
    <mergeCell ref="BC33:BD34"/>
    <mergeCell ref="AT31:BJ32"/>
    <mergeCell ref="C33:H34"/>
    <mergeCell ref="I33:O34"/>
    <mergeCell ref="P33:U34"/>
    <mergeCell ref="I31:AG32"/>
    <mergeCell ref="AI31:AJ32"/>
    <mergeCell ref="AL31:AM32"/>
    <mergeCell ref="AK31:AK32"/>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C41:H42"/>
    <mergeCell ref="AN41:AS42"/>
    <mergeCell ref="AT41:BJ42"/>
    <mergeCell ref="BM37:BS38"/>
    <mergeCell ref="AY38:BB39"/>
    <mergeCell ref="BC38:BD39"/>
    <mergeCell ref="BE38:BH39"/>
    <mergeCell ref="BI38:BJ39"/>
    <mergeCell ref="AR38:AX39"/>
    <mergeCell ref="C36:H37"/>
    <mergeCell ref="AN36:AS37"/>
    <mergeCell ref="AT36:BJ37"/>
    <mergeCell ref="C46:H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I46:AG47"/>
    <mergeCell ref="AH46:AH47"/>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AI46:AJ47"/>
    <mergeCell ref="AK46:AK47"/>
    <mergeCell ref="AL46:AM47"/>
    <mergeCell ref="BM58:BS59"/>
    <mergeCell ref="C51:H52"/>
    <mergeCell ref="AN51:AS52"/>
    <mergeCell ref="AT51:BJ52"/>
    <mergeCell ref="AR53:AX54"/>
    <mergeCell ref="AY53:BB54"/>
    <mergeCell ref="BC53:BD54"/>
    <mergeCell ref="C53:H54"/>
    <mergeCell ref="I53:O54"/>
    <mergeCell ref="P53:U54"/>
    <mergeCell ref="V53:AD54"/>
    <mergeCell ref="AE53:AH54"/>
    <mergeCell ref="AI53:AQ54"/>
    <mergeCell ref="I51:AG52"/>
    <mergeCell ref="AH51:AH52"/>
    <mergeCell ref="AI51:AJ52"/>
    <mergeCell ref="AK51:AK52"/>
    <mergeCell ref="AL51:AM52"/>
    <mergeCell ref="I56:AG57"/>
    <mergeCell ref="AH56:AH57"/>
    <mergeCell ref="AI56:AJ57"/>
    <mergeCell ref="AK56:AK57"/>
    <mergeCell ref="AL56:AM57"/>
    <mergeCell ref="CA53:CG54"/>
    <mergeCell ref="BE53:BH54"/>
    <mergeCell ref="BI53:BJ54"/>
    <mergeCell ref="C61:H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AN56:AS57"/>
    <mergeCell ref="AT56:BJ57"/>
    <mergeCell ref="BM53:BS54"/>
    <mergeCell ref="BT53:BZ54"/>
    <mergeCell ref="C58:H59"/>
    <mergeCell ref="I58:O59"/>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I66:AG67"/>
    <mergeCell ref="AH66:AH67"/>
    <mergeCell ref="AR78:AX79"/>
    <mergeCell ref="AY78:BB79"/>
    <mergeCell ref="BC78:BD79"/>
    <mergeCell ref="C66:H67"/>
    <mergeCell ref="AN66:AS67"/>
    <mergeCell ref="AT66:BJ67"/>
    <mergeCell ref="AR73:AX74"/>
    <mergeCell ref="AY73:BB74"/>
    <mergeCell ref="BC73:BD74"/>
    <mergeCell ref="BE73:BH74"/>
    <mergeCell ref="BI73:BJ74"/>
    <mergeCell ref="I71:AG72"/>
    <mergeCell ref="AH71:AH72"/>
    <mergeCell ref="AI71:AJ72"/>
    <mergeCell ref="AK71:AK72"/>
    <mergeCell ref="AL71:AM72"/>
    <mergeCell ref="I76:AG77"/>
    <mergeCell ref="AH76:AH77"/>
    <mergeCell ref="AI76:AJ77"/>
    <mergeCell ref="AK76:AK77"/>
    <mergeCell ref="AL76:AM77"/>
    <mergeCell ref="CA103:CG104"/>
    <mergeCell ref="CA68:CG69"/>
    <mergeCell ref="AI68:AQ69"/>
    <mergeCell ref="AR68:AX69"/>
    <mergeCell ref="AY68:BB69"/>
    <mergeCell ref="BC68:BD69"/>
    <mergeCell ref="BE68:BH69"/>
    <mergeCell ref="BI68:BJ69"/>
    <mergeCell ref="C76:H77"/>
    <mergeCell ref="AN76:AS77"/>
    <mergeCell ref="AT76:BJ77"/>
    <mergeCell ref="BM73:BS74"/>
    <mergeCell ref="BT73:BZ74"/>
    <mergeCell ref="CA73:CG74"/>
    <mergeCell ref="C71:H72"/>
    <mergeCell ref="AN71:AS72"/>
    <mergeCell ref="AT71:BJ72"/>
    <mergeCell ref="C73:H74"/>
    <mergeCell ref="I73:O74"/>
    <mergeCell ref="P73:U74"/>
    <mergeCell ref="V73:AD74"/>
    <mergeCell ref="AE73:AH74"/>
    <mergeCell ref="AI73:AQ74"/>
    <mergeCell ref="C78:H79"/>
    <mergeCell ref="BE98:BH99"/>
    <mergeCell ref="BI98:BJ99"/>
    <mergeCell ref="BE78:BH79"/>
    <mergeCell ref="BI78:BJ79"/>
    <mergeCell ref="BM78:BS79"/>
    <mergeCell ref="BT78:BZ79"/>
    <mergeCell ref="CA78:CG79"/>
    <mergeCell ref="A101:B104"/>
    <mergeCell ref="C101:H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98:H99"/>
    <mergeCell ref="I98:O99"/>
    <mergeCell ref="P98:U99"/>
    <mergeCell ref="V98:AD99"/>
    <mergeCell ref="AE98:AH99"/>
    <mergeCell ref="AI98:AQ99"/>
    <mergeCell ref="AR98:AX99"/>
    <mergeCell ref="AY98:BB99"/>
    <mergeCell ref="BC98:BD99"/>
    <mergeCell ref="BM98:BS99"/>
    <mergeCell ref="BT98:BZ99"/>
    <mergeCell ref="CA98:CG99"/>
    <mergeCell ref="A91:B94"/>
    <mergeCell ref="C91:H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AN96:AS97"/>
    <mergeCell ref="AT96:BJ97"/>
    <mergeCell ref="BT83:BZ84"/>
    <mergeCell ref="CA83:CG84"/>
    <mergeCell ref="C86:H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BM88:BS89"/>
    <mergeCell ref="BT88:BZ89"/>
    <mergeCell ref="CA88:CG89"/>
    <mergeCell ref="BM83:BS84"/>
    <mergeCell ref="I86:AG87"/>
    <mergeCell ref="AH86:AH87"/>
    <mergeCell ref="AI86:AJ87"/>
    <mergeCell ref="AK86:AK87"/>
    <mergeCell ref="C81:H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 ref="I81:AG82"/>
    <mergeCell ref="AH81:AH82"/>
    <mergeCell ref="AI81:AJ82"/>
    <mergeCell ref="AK81:AK82"/>
    <mergeCell ref="AL81:AM82"/>
    <mergeCell ref="AH31:AH32"/>
    <mergeCell ref="I36:AG37"/>
    <mergeCell ref="AH36:AH37"/>
    <mergeCell ref="AI36:AJ37"/>
    <mergeCell ref="AK36:AK37"/>
    <mergeCell ref="AL36:AM37"/>
    <mergeCell ref="I41:AG42"/>
    <mergeCell ref="AH41:AH42"/>
    <mergeCell ref="AI41:AJ42"/>
    <mergeCell ref="AK41:AK42"/>
    <mergeCell ref="AL41:AM42"/>
    <mergeCell ref="I61:AG62"/>
    <mergeCell ref="AH61:AH62"/>
    <mergeCell ref="AI61:AJ62"/>
    <mergeCell ref="AK61:AK62"/>
    <mergeCell ref="AL61:AM62"/>
    <mergeCell ref="P58:U59"/>
    <mergeCell ref="V58:AD59"/>
    <mergeCell ref="AE58:AH59"/>
    <mergeCell ref="AI66:AJ67"/>
    <mergeCell ref="AK66:AK67"/>
    <mergeCell ref="AL66:AM67"/>
    <mergeCell ref="AL86:AM87"/>
    <mergeCell ref="I78:O79"/>
    <mergeCell ref="P78:U79"/>
    <mergeCell ref="V78:AD79"/>
    <mergeCell ref="AE78:AH79"/>
    <mergeCell ref="AI78:AQ79"/>
    <mergeCell ref="I101:AG102"/>
    <mergeCell ref="AH101:AH102"/>
    <mergeCell ref="AI101:AJ102"/>
    <mergeCell ref="AK101:AK102"/>
    <mergeCell ref="AL101:AM102"/>
    <mergeCell ref="I91:AG92"/>
    <mergeCell ref="AH91:AH92"/>
    <mergeCell ref="AI91:AJ92"/>
    <mergeCell ref="AK91:AK92"/>
    <mergeCell ref="AL91:AM92"/>
    <mergeCell ref="I96:AG97"/>
    <mergeCell ref="AH96:AH97"/>
    <mergeCell ref="AI96:AJ97"/>
    <mergeCell ref="AK96:AK97"/>
    <mergeCell ref="AL96:AM97"/>
  </mergeCells>
  <phoneticPr fontId="4"/>
  <conditionalFormatting sqref="I33 I38 I43 I48 I53 I58 I63 I68">
    <cfRule type="expression" dxfId="2754" priority="98">
      <formula>AND($I31&lt;&gt;"",$I33="")</formula>
    </cfRule>
  </conditionalFormatting>
  <conditionalFormatting sqref="I73">
    <cfRule type="expression" dxfId="2753" priority="16">
      <formula>AND($I71&lt;&gt;"",$I73="")</formula>
    </cfRule>
  </conditionalFormatting>
  <conditionalFormatting sqref="I78">
    <cfRule type="expression" dxfId="2752" priority="52">
      <formula>AND($I76&lt;&gt;"",$I78="")</formula>
    </cfRule>
  </conditionalFormatting>
  <conditionalFormatting sqref="I83">
    <cfRule type="expression" dxfId="2751" priority="22">
      <formula>AND($I81&lt;&gt;"",$I83="")</formula>
    </cfRule>
  </conditionalFormatting>
  <conditionalFormatting sqref="I88">
    <cfRule type="expression" dxfId="2750" priority="28">
      <formula>AND($I86&lt;&gt;"",$I88="")</formula>
    </cfRule>
  </conditionalFormatting>
  <conditionalFormatting sqref="I93">
    <cfRule type="expression" dxfId="2749" priority="34">
      <formula>AND($I91&lt;&gt;"",$I93="")</formula>
    </cfRule>
  </conditionalFormatting>
  <conditionalFormatting sqref="I98">
    <cfRule type="expression" dxfId="2748" priority="40">
      <formula>AND($I96&lt;&gt;"",$I98="")</formula>
    </cfRule>
  </conditionalFormatting>
  <conditionalFormatting sqref="I103">
    <cfRule type="expression" dxfId="2747" priority="46">
      <formula>AND($I101&lt;&gt;"",$I103="")</formula>
    </cfRule>
  </conditionalFormatting>
  <conditionalFormatting sqref="V33 V38 V43 V48 V53 V58 V63">
    <cfRule type="expression" dxfId="2746" priority="108">
      <formula>IF(AND($I36&lt;&gt;"",$AI38&lt;&gt;"",$V33&lt;=$AI38),TRUE,FALSE)</formula>
    </cfRule>
    <cfRule type="expression" dxfId="2745" priority="107">
      <formula>AND($I31&lt;&gt;"",$V33="")</formula>
    </cfRule>
  </conditionalFormatting>
  <conditionalFormatting sqref="V68">
    <cfRule type="expression" dxfId="2744" priority="114">
      <formula>IF(AND(#REF!&lt;&gt;"",#REF!&lt;&gt;"",$V68&lt;=#REF!),TRUE,FALSE)</formula>
    </cfRule>
    <cfRule type="expression" dxfId="2743" priority="113">
      <formula>AND($I66&lt;&gt;"",$V68="")</formula>
    </cfRule>
  </conditionalFormatting>
  <conditionalFormatting sqref="V73 V78 V83">
    <cfRule type="expression" dxfId="2742" priority="116">
      <formula>IF(AND(#REF!&lt;&gt;"",#REF!&lt;&gt;"",$V73&lt;=#REF!),TRUE,FALSE)</formula>
    </cfRule>
    <cfRule type="expression" dxfId="2741" priority="115">
      <formula>AND($I71&lt;&gt;"",$V73="")</formula>
    </cfRule>
  </conditionalFormatting>
  <conditionalFormatting sqref="V88">
    <cfRule type="expression" dxfId="2740" priority="124">
      <formula>IF(AND(#REF!&lt;&gt;"",#REF!&lt;&gt;"",$V88&lt;=#REF!),TRUE,FALSE)</formula>
    </cfRule>
    <cfRule type="expression" dxfId="2739" priority="123">
      <formula>AND($I86&lt;&gt;"",$V88="")</formula>
    </cfRule>
  </conditionalFormatting>
  <conditionalFormatting sqref="V93">
    <cfRule type="expression" dxfId="2738" priority="121">
      <formula>AND($I91&lt;&gt;"",$V93="")</formula>
    </cfRule>
    <cfRule type="expression" dxfId="2737" priority="122">
      <formula>IF(AND(#REF!&lt;&gt;"",#REF!&lt;&gt;"",$V93&lt;=#REF!),TRUE,FALSE)</formula>
    </cfRule>
  </conditionalFormatting>
  <conditionalFormatting sqref="V98">
    <cfRule type="expression" dxfId="2736" priority="119">
      <formula>AND($I96&lt;&gt;"",$V98="")</formula>
    </cfRule>
    <cfRule type="expression" dxfId="2735" priority="120">
      <formula>IF(AND(#REF!&lt;&gt;"",#REF!&lt;&gt;"",$V98&lt;=#REF!),TRUE,FALSE)</formula>
    </cfRule>
  </conditionalFormatting>
  <conditionalFormatting sqref="V103">
    <cfRule type="expression" dxfId="2734" priority="117">
      <formula>AND($I101&lt;&gt;"",$V103="")</formula>
    </cfRule>
    <cfRule type="expression" dxfId="2733" priority="118">
      <formula>IF(AND(#REF!&lt;&gt;"",#REF!&lt;&gt;"",$V103&lt;=#REF!),TRUE,FALSE)</formula>
    </cfRule>
  </conditionalFormatting>
  <conditionalFormatting sqref="AI33">
    <cfRule type="expression" dxfId="2732" priority="82">
      <formula>AND($I$31&lt;&gt;"",$AI$33="")</formula>
    </cfRule>
  </conditionalFormatting>
  <conditionalFormatting sqref="AI38 AI43 AI48 AI53 AI58 AI63 AI68">
    <cfRule type="expression" dxfId="2731" priority="103">
      <formula>IF(AND($I36&lt;&gt;"",AI38&lt;&gt;"",$V33&lt;=$AI38),TRUE,FALSE)</formula>
    </cfRule>
    <cfRule type="expression" dxfId="2730" priority="102">
      <formula>AND($I36&lt;&gt;"",$AI38="")</formula>
    </cfRule>
  </conditionalFormatting>
  <conditionalFormatting sqref="AI73">
    <cfRule type="expression" dxfId="2729" priority="17">
      <formula>AND($I71&lt;&gt;"",$AI73="")</formula>
    </cfRule>
    <cfRule type="expression" dxfId="2728" priority="18">
      <formula>IF(AND($I71&lt;&gt;"",AI73&lt;&gt;"",$V63&lt;=$AI73),TRUE,FALSE)</formula>
    </cfRule>
  </conditionalFormatting>
  <conditionalFormatting sqref="AI78">
    <cfRule type="expression" dxfId="2727" priority="54">
      <formula>IF(AND($I76&lt;&gt;"",AI78&lt;&gt;"",$V68&lt;=$AI78),TRUE,FALSE)</formula>
    </cfRule>
    <cfRule type="expression" dxfId="2726" priority="53">
      <formula>AND($I76&lt;&gt;"",$AI78="")</formula>
    </cfRule>
  </conditionalFormatting>
  <conditionalFormatting sqref="AI83">
    <cfRule type="expression" dxfId="2725" priority="23">
      <formula>AND($I81&lt;&gt;"",$AI83="")</formula>
    </cfRule>
    <cfRule type="expression" dxfId="2724" priority="24">
      <formula>IF(AND($I81&lt;&gt;"",AI83&lt;&gt;"",$V78&lt;=$AI83),TRUE,FALSE)</formula>
    </cfRule>
  </conditionalFormatting>
  <conditionalFormatting sqref="AI88">
    <cfRule type="expression" dxfId="2723" priority="29">
      <formula>AND($I86&lt;&gt;"",$AI88="")</formula>
    </cfRule>
    <cfRule type="expression" dxfId="2722" priority="30">
      <formula>IF(AND($I86&lt;&gt;"",AI88&lt;&gt;"",$V78&lt;=$AI88),TRUE,FALSE)</formula>
    </cfRule>
  </conditionalFormatting>
  <conditionalFormatting sqref="AI93">
    <cfRule type="expression" dxfId="2721" priority="36">
      <formula>IF(AND($I91&lt;&gt;"",AI93&lt;&gt;"",$V78&lt;=$AI93),TRUE,FALSE)</formula>
    </cfRule>
    <cfRule type="expression" dxfId="2720" priority="35">
      <formula>AND($I91&lt;&gt;"",$AI93="")</formula>
    </cfRule>
  </conditionalFormatting>
  <conditionalFormatting sqref="AI98">
    <cfRule type="expression" dxfId="2719" priority="41">
      <formula>AND($I96&lt;&gt;"",$AI98="")</formula>
    </cfRule>
    <cfRule type="expression" dxfId="2718" priority="42">
      <formula>IF(AND($I96&lt;&gt;"",AI98&lt;&gt;"",$V78&lt;=$AI98),TRUE,FALSE)</formula>
    </cfRule>
  </conditionalFormatting>
  <conditionalFormatting sqref="AI103">
    <cfRule type="expression" dxfId="2717" priority="47">
      <formula>AND($I101&lt;&gt;"",$AI103="")</formula>
    </cfRule>
    <cfRule type="expression" dxfId="2716" priority="48">
      <formula>IF(AND($I101&lt;&gt;"",AI103&lt;&gt;"",$V78&lt;=$AI103),TRUE,FALSE)</formula>
    </cfRule>
  </conditionalFormatting>
  <conditionalFormatting sqref="AT31">
    <cfRule type="expression" dxfId="2714" priority="86">
      <formula>AND($I31&lt;&gt;"",$AT31="")</formula>
    </cfRule>
  </conditionalFormatting>
  <conditionalFormatting sqref="AT36">
    <cfRule type="expression" dxfId="2713" priority="14">
      <formula>AND($I36&lt;&gt;"",$AT36="")</formula>
    </cfRule>
  </conditionalFormatting>
  <conditionalFormatting sqref="AT41">
    <cfRule type="expression" dxfId="2712" priority="13">
      <formula>AND($I41&lt;&gt;"",$AT41="")</formula>
    </cfRule>
  </conditionalFormatting>
  <conditionalFormatting sqref="AT46">
    <cfRule type="expression" dxfId="2711" priority="12">
      <formula>AND($I46&lt;&gt;"",$AT46="")</formula>
    </cfRule>
  </conditionalFormatting>
  <conditionalFormatting sqref="AT51">
    <cfRule type="expression" dxfId="2710" priority="11">
      <formula>AND($I51&lt;&gt;"",$AT51="")</formula>
    </cfRule>
  </conditionalFormatting>
  <conditionalFormatting sqref="AT56">
    <cfRule type="expression" dxfId="2709" priority="10">
      <formula>AND($I56&lt;&gt;"",$AT56="")</formula>
    </cfRule>
  </conditionalFormatting>
  <conditionalFormatting sqref="AT61">
    <cfRule type="expression" dxfId="2708" priority="9">
      <formula>AND($I61&lt;&gt;"",$AT61="")</formula>
    </cfRule>
  </conditionalFormatting>
  <conditionalFormatting sqref="AT66">
    <cfRule type="expression" dxfId="2707" priority="8">
      <formula>AND($I66&lt;&gt;"",$AT66="")</formula>
    </cfRule>
  </conditionalFormatting>
  <conditionalFormatting sqref="AT71">
    <cfRule type="expression" dxfId="2706" priority="7">
      <formula>AND($I71&lt;&gt;"",$AT71="")</formula>
    </cfRule>
  </conditionalFormatting>
  <conditionalFormatting sqref="AT76">
    <cfRule type="expression" dxfId="2705" priority="6">
      <formula>AND($I76&lt;&gt;"",$AT76="")</formula>
    </cfRule>
  </conditionalFormatting>
  <conditionalFormatting sqref="AT81">
    <cfRule type="expression" dxfId="2704" priority="5">
      <formula>AND($I81&lt;&gt;"",$AT81="")</formula>
    </cfRule>
  </conditionalFormatting>
  <conditionalFormatting sqref="AT86">
    <cfRule type="expression" dxfId="2703" priority="4">
      <formula>AND($I86&lt;&gt;"",$AT86="")</formula>
    </cfRule>
  </conditionalFormatting>
  <conditionalFormatting sqref="AT91">
    <cfRule type="expression" dxfId="2702" priority="3">
      <formula>AND($I91&lt;&gt;"",$AT91="")</formula>
    </cfRule>
  </conditionalFormatting>
  <conditionalFormatting sqref="AT96">
    <cfRule type="expression" dxfId="2701" priority="2">
      <formula>AND($I96&lt;&gt;"",$AT96="")</formula>
    </cfRule>
  </conditionalFormatting>
  <conditionalFormatting sqref="AT101">
    <cfRule type="expression" dxfId="2700" priority="1">
      <formula>AND($I101&lt;&gt;"",$AT101="")</formula>
    </cfRule>
  </conditionalFormatting>
  <dataValidations count="5">
    <dataValidation type="list" allowBlank="1" showInputMessage="1" showErrorMessage="1" sqref="AK8:AO8" xr:uid="{00000000-0002-0000-0500-000000000000}">
      <formula1>"平成,昭和"</formula1>
    </dataValidation>
    <dataValidation type="list" allowBlank="1" showInputMessage="1" showErrorMessage="1" sqref="BU8 I33:O34 I38:O39 I43:O44 I48:O49 I53:O54 I58:O59 I63:O64 I83:O84 I103:O104 I98:O99 I93:O94 I88:O89 I78:O79 I68:O69 I73:O74" xr:uid="{00000000-0002-0000-0500-000001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0000000-0002-0000-0500-000002000000}">
      <formula1>"男,女"</formula1>
    </dataValidation>
    <dataValidation type="list" allowBlank="1" showInputMessage="1" showErrorMessage="1" sqref="S13:U13 S15:U15 S17:U17 S19:U19 AY13:BA13 AY15:BA15 AY17:BA17 AY19:BA19" xr:uid="{00000000-0002-0000-0500-000003000000}">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00000000-0002-0000-0500-000004000000}">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1" id="{150DFF26-70FA-4CA2-9606-F0DC6B924BA8}">
            <xm:f>IF(AND($I31&lt;&gt;"",AI33&lt;&gt;"",マスタ!$F$6&lt;=$AI33),TRUE,FALSE)</xm:f>
            <x14:dxf>
              <fill>
                <patternFill>
                  <bgColor rgb="FFFF6600"/>
                </patternFill>
              </fill>
            </x14:dxf>
          </x14:cfRule>
          <xm:sqref>AI33:AQ34</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052D4-DDA6-4867-87EA-E163BB126F0E}">
  <dimension ref="A1:G1336"/>
  <sheetViews>
    <sheetView workbookViewId="0">
      <selection activeCell="F1327" sqref="F1327"/>
    </sheetView>
  </sheetViews>
  <sheetFormatPr defaultRowHeight="18.75"/>
  <cols>
    <col min="1" max="1" width="20.25" style="225" customWidth="1"/>
    <col min="2" max="2" width="2.5" style="3" customWidth="1"/>
    <col min="3" max="3" width="17.5" style="3" customWidth="1"/>
    <col min="4" max="4" width="17.75" style="3" customWidth="1"/>
    <col min="5" max="5" width="17.875" style="3" customWidth="1"/>
    <col min="6" max="6" width="29.875" style="3" customWidth="1"/>
    <col min="7" max="7" width="44.125" style="3" customWidth="1"/>
  </cols>
  <sheetData>
    <row r="1" spans="1:7" ht="44.25" customHeight="1">
      <c r="A1" s="225" t="s">
        <v>321</v>
      </c>
      <c r="B1" s="3" t="s">
        <v>322</v>
      </c>
      <c r="C1" s="3" t="s">
        <v>323</v>
      </c>
      <c r="D1" s="3" t="s">
        <v>324</v>
      </c>
      <c r="E1" s="3" t="s">
        <v>325</v>
      </c>
      <c r="F1" s="3" t="s">
        <v>326</v>
      </c>
      <c r="G1" s="3" t="s">
        <v>327</v>
      </c>
    </row>
    <row r="2" spans="1:7">
      <c r="A2" s="225">
        <v>1410051013654</v>
      </c>
      <c r="B2" s="3">
        <v>6</v>
      </c>
      <c r="C2" s="3" t="s">
        <v>282</v>
      </c>
      <c r="D2" s="3" t="s">
        <v>328</v>
      </c>
      <c r="E2" s="3" t="s">
        <v>329</v>
      </c>
      <c r="F2" s="3" t="s">
        <v>330</v>
      </c>
      <c r="G2" s="3" t="s">
        <v>331</v>
      </c>
    </row>
    <row r="3" spans="1:7">
      <c r="A3" s="225">
        <v>1410051013662</v>
      </c>
      <c r="B3" s="3">
        <v>6</v>
      </c>
      <c r="C3" s="3" t="s">
        <v>282</v>
      </c>
      <c r="D3" s="3" t="s">
        <v>332</v>
      </c>
      <c r="E3" s="3" t="s">
        <v>333</v>
      </c>
      <c r="F3" s="3" t="s">
        <v>334</v>
      </c>
      <c r="G3" s="3" t="s">
        <v>335</v>
      </c>
    </row>
    <row r="4" spans="1:7">
      <c r="A4" s="225">
        <v>1410051013670</v>
      </c>
      <c r="B4" s="3">
        <v>6</v>
      </c>
      <c r="C4" s="3" t="s">
        <v>282</v>
      </c>
      <c r="D4" s="3" t="s">
        <v>332</v>
      </c>
      <c r="E4" s="3" t="s">
        <v>333</v>
      </c>
      <c r="F4" s="3" t="s">
        <v>336</v>
      </c>
      <c r="G4" s="3" t="s">
        <v>337</v>
      </c>
    </row>
    <row r="5" spans="1:7">
      <c r="A5" s="225">
        <v>1410051013688</v>
      </c>
      <c r="B5" s="3">
        <v>6</v>
      </c>
      <c r="C5" s="3" t="s">
        <v>282</v>
      </c>
      <c r="D5" s="3" t="s">
        <v>332</v>
      </c>
      <c r="E5" s="3" t="s">
        <v>333</v>
      </c>
      <c r="F5" s="3" t="s">
        <v>338</v>
      </c>
      <c r="G5" s="3" t="s">
        <v>339</v>
      </c>
    </row>
    <row r="6" spans="1:7">
      <c r="A6" s="225">
        <v>1410051013696</v>
      </c>
      <c r="B6" s="3">
        <v>6</v>
      </c>
      <c r="C6" s="3" t="s">
        <v>282</v>
      </c>
      <c r="D6" s="3" t="s">
        <v>332</v>
      </c>
      <c r="E6" s="3" t="s">
        <v>333</v>
      </c>
      <c r="F6" s="3" t="s">
        <v>340</v>
      </c>
      <c r="G6" s="3" t="s">
        <v>341</v>
      </c>
    </row>
    <row r="7" spans="1:7">
      <c r="A7" s="225">
        <v>1410051013704</v>
      </c>
      <c r="B7" s="3">
        <v>6</v>
      </c>
      <c r="C7" s="3" t="s">
        <v>282</v>
      </c>
      <c r="D7" s="3" t="s">
        <v>332</v>
      </c>
      <c r="E7" s="3" t="s">
        <v>333</v>
      </c>
      <c r="F7" s="3" t="s">
        <v>342</v>
      </c>
      <c r="G7" s="3" t="s">
        <v>343</v>
      </c>
    </row>
    <row r="8" spans="1:7">
      <c r="A8" s="225">
        <v>1410051013712</v>
      </c>
      <c r="B8" s="3">
        <v>6</v>
      </c>
      <c r="C8" s="3" t="s">
        <v>282</v>
      </c>
      <c r="D8" s="3" t="s">
        <v>332</v>
      </c>
      <c r="E8" s="3" t="s">
        <v>333</v>
      </c>
      <c r="F8" s="3" t="s">
        <v>344</v>
      </c>
      <c r="G8" s="3" t="s">
        <v>345</v>
      </c>
    </row>
    <row r="9" spans="1:7">
      <c r="A9" s="225">
        <v>1410051013720</v>
      </c>
      <c r="B9" s="3">
        <v>6</v>
      </c>
      <c r="C9" s="3" t="s">
        <v>282</v>
      </c>
      <c r="D9" s="3" t="s">
        <v>332</v>
      </c>
      <c r="E9" s="3" t="s">
        <v>333</v>
      </c>
      <c r="F9" s="3" t="s">
        <v>346</v>
      </c>
      <c r="G9" s="3" t="s">
        <v>347</v>
      </c>
    </row>
    <row r="10" spans="1:7">
      <c r="A10" s="225">
        <v>1410051013738</v>
      </c>
      <c r="B10" s="3">
        <v>6</v>
      </c>
      <c r="C10" s="3" t="s">
        <v>282</v>
      </c>
      <c r="D10" s="3" t="s">
        <v>332</v>
      </c>
      <c r="E10" s="3" t="s">
        <v>333</v>
      </c>
      <c r="F10" s="3" t="s">
        <v>348</v>
      </c>
      <c r="G10" s="3" t="s">
        <v>349</v>
      </c>
    </row>
    <row r="11" spans="1:7">
      <c r="A11" s="225">
        <v>1410051013761</v>
      </c>
      <c r="B11" s="3">
        <v>6</v>
      </c>
      <c r="C11" s="3" t="s">
        <v>282</v>
      </c>
      <c r="D11" s="3" t="s">
        <v>332</v>
      </c>
      <c r="E11" s="3" t="s">
        <v>333</v>
      </c>
      <c r="F11" s="3" t="s">
        <v>350</v>
      </c>
      <c r="G11" s="3" t="s">
        <v>351</v>
      </c>
    </row>
    <row r="12" spans="1:7">
      <c r="A12" s="225">
        <v>1410051013779</v>
      </c>
      <c r="B12" s="3">
        <v>6</v>
      </c>
      <c r="C12" s="3" t="s">
        <v>282</v>
      </c>
      <c r="D12" s="3" t="s">
        <v>332</v>
      </c>
      <c r="E12" s="3" t="s">
        <v>333</v>
      </c>
      <c r="F12" s="3" t="s">
        <v>352</v>
      </c>
      <c r="G12" s="3" t="s">
        <v>353</v>
      </c>
    </row>
    <row r="13" spans="1:7">
      <c r="A13" s="225">
        <v>1410051013787</v>
      </c>
      <c r="B13" s="3">
        <v>6</v>
      </c>
      <c r="C13" s="3" t="s">
        <v>282</v>
      </c>
      <c r="D13" s="3" t="s">
        <v>332</v>
      </c>
      <c r="E13" s="3" t="s">
        <v>333</v>
      </c>
      <c r="F13" s="3" t="s">
        <v>354</v>
      </c>
      <c r="G13" s="3" t="s">
        <v>355</v>
      </c>
    </row>
    <row r="14" spans="1:7">
      <c r="A14" s="225">
        <v>1410051013795</v>
      </c>
      <c r="B14" s="3">
        <v>6</v>
      </c>
      <c r="C14" s="3" t="s">
        <v>282</v>
      </c>
      <c r="D14" s="3" t="s">
        <v>332</v>
      </c>
      <c r="E14" s="3" t="s">
        <v>333</v>
      </c>
      <c r="F14" s="3" t="s">
        <v>356</v>
      </c>
      <c r="G14" s="3" t="s">
        <v>357</v>
      </c>
    </row>
    <row r="15" spans="1:7">
      <c r="A15" s="225">
        <v>1410051013803</v>
      </c>
      <c r="B15" s="3">
        <v>6</v>
      </c>
      <c r="C15" s="3" t="s">
        <v>282</v>
      </c>
      <c r="D15" s="3" t="s">
        <v>332</v>
      </c>
      <c r="E15" s="3" t="s">
        <v>333</v>
      </c>
      <c r="F15" s="3" t="s">
        <v>358</v>
      </c>
      <c r="G15" s="3" t="s">
        <v>359</v>
      </c>
    </row>
    <row r="16" spans="1:7">
      <c r="A16" s="225">
        <v>1410051013811</v>
      </c>
      <c r="B16" s="3">
        <v>6</v>
      </c>
      <c r="C16" s="3" t="s">
        <v>282</v>
      </c>
      <c r="D16" s="3" t="s">
        <v>332</v>
      </c>
      <c r="E16" s="3" t="s">
        <v>333</v>
      </c>
      <c r="F16" s="3" t="s">
        <v>360</v>
      </c>
      <c r="G16" s="3" t="s">
        <v>361</v>
      </c>
    </row>
    <row r="17" spans="1:7">
      <c r="A17" s="225">
        <v>1410051013837</v>
      </c>
      <c r="B17" s="3">
        <v>6</v>
      </c>
      <c r="C17" s="3" t="s">
        <v>282</v>
      </c>
      <c r="D17" s="3" t="s">
        <v>328</v>
      </c>
      <c r="E17" s="3" t="s">
        <v>329</v>
      </c>
      <c r="F17" s="3" t="s">
        <v>362</v>
      </c>
      <c r="G17" s="3" t="s">
        <v>363</v>
      </c>
    </row>
    <row r="18" spans="1:7">
      <c r="A18" s="225">
        <v>1410051013845</v>
      </c>
      <c r="B18" s="3">
        <v>6</v>
      </c>
      <c r="C18" s="3" t="s">
        <v>282</v>
      </c>
      <c r="D18" s="3" t="s">
        <v>328</v>
      </c>
      <c r="E18" s="3" t="s">
        <v>329</v>
      </c>
      <c r="F18" s="3" t="s">
        <v>364</v>
      </c>
      <c r="G18" s="3" t="s">
        <v>365</v>
      </c>
    </row>
    <row r="19" spans="1:7">
      <c r="A19" s="225">
        <v>1410051013852</v>
      </c>
      <c r="B19" s="3">
        <v>6</v>
      </c>
      <c r="C19" s="3" t="s">
        <v>282</v>
      </c>
      <c r="D19" s="3" t="s">
        <v>328</v>
      </c>
      <c r="E19" s="3" t="s">
        <v>329</v>
      </c>
      <c r="F19" s="3" t="s">
        <v>366</v>
      </c>
      <c r="G19" s="3" t="s">
        <v>367</v>
      </c>
    </row>
    <row r="20" spans="1:7">
      <c r="A20" s="225">
        <v>1410051013860</v>
      </c>
      <c r="B20" s="3">
        <v>6</v>
      </c>
      <c r="C20" s="3" t="s">
        <v>282</v>
      </c>
      <c r="D20" s="3" t="s">
        <v>328</v>
      </c>
      <c r="E20" s="3" t="s">
        <v>329</v>
      </c>
      <c r="F20" s="3" t="s">
        <v>368</v>
      </c>
      <c r="G20" s="3" t="s">
        <v>369</v>
      </c>
    </row>
    <row r="21" spans="1:7">
      <c r="A21" s="225">
        <v>1410051013878</v>
      </c>
      <c r="B21" s="3">
        <v>6</v>
      </c>
      <c r="C21" s="3" t="s">
        <v>282</v>
      </c>
      <c r="D21" s="3" t="s">
        <v>328</v>
      </c>
      <c r="E21" s="3" t="s">
        <v>329</v>
      </c>
      <c r="F21" s="3" t="s">
        <v>370</v>
      </c>
      <c r="G21" s="3" t="s">
        <v>371</v>
      </c>
    </row>
    <row r="22" spans="1:7">
      <c r="A22" s="225">
        <v>1410051013886</v>
      </c>
      <c r="B22" s="3">
        <v>6</v>
      </c>
      <c r="C22" s="3" t="s">
        <v>282</v>
      </c>
      <c r="D22" s="3" t="s">
        <v>328</v>
      </c>
      <c r="E22" s="3" t="s">
        <v>329</v>
      </c>
      <c r="F22" s="3" t="s">
        <v>372</v>
      </c>
      <c r="G22" s="3" t="s">
        <v>373</v>
      </c>
    </row>
    <row r="23" spans="1:7">
      <c r="A23" s="225">
        <v>1410051013894</v>
      </c>
      <c r="B23" s="3">
        <v>6</v>
      </c>
      <c r="C23" s="3" t="s">
        <v>282</v>
      </c>
      <c r="D23" s="3" t="s">
        <v>328</v>
      </c>
      <c r="E23" s="3" t="s">
        <v>329</v>
      </c>
      <c r="F23" s="3" t="s">
        <v>374</v>
      </c>
      <c r="G23" s="3" t="s">
        <v>375</v>
      </c>
    </row>
    <row r="24" spans="1:7">
      <c r="A24" s="225">
        <v>1410051013902</v>
      </c>
      <c r="B24" s="3">
        <v>6</v>
      </c>
      <c r="C24" s="3" t="s">
        <v>282</v>
      </c>
      <c r="D24" s="3" t="s">
        <v>376</v>
      </c>
      <c r="E24" s="3" t="s">
        <v>377</v>
      </c>
      <c r="F24" s="3" t="s">
        <v>378</v>
      </c>
      <c r="G24" s="3" t="s">
        <v>379</v>
      </c>
    </row>
    <row r="25" spans="1:7">
      <c r="A25" s="225">
        <v>1410051013910</v>
      </c>
      <c r="B25" s="3">
        <v>6</v>
      </c>
      <c r="C25" s="3" t="s">
        <v>282</v>
      </c>
      <c r="D25" s="3" t="s">
        <v>380</v>
      </c>
      <c r="E25" s="3" t="s">
        <v>381</v>
      </c>
      <c r="F25" s="3" t="s">
        <v>382</v>
      </c>
      <c r="G25" s="3" t="s">
        <v>383</v>
      </c>
    </row>
    <row r="26" spans="1:7">
      <c r="A26" s="225">
        <v>1410051013928</v>
      </c>
      <c r="B26" s="3">
        <v>6</v>
      </c>
      <c r="C26" s="3" t="s">
        <v>282</v>
      </c>
      <c r="D26" s="3" t="s">
        <v>380</v>
      </c>
      <c r="E26" s="3" t="s">
        <v>381</v>
      </c>
      <c r="F26" s="3" t="s">
        <v>384</v>
      </c>
      <c r="G26" s="3" t="s">
        <v>385</v>
      </c>
    </row>
    <row r="27" spans="1:7">
      <c r="A27" s="225">
        <v>1410051013936</v>
      </c>
      <c r="B27" s="3">
        <v>6</v>
      </c>
      <c r="C27" s="3" t="s">
        <v>282</v>
      </c>
      <c r="D27" s="3" t="s">
        <v>380</v>
      </c>
      <c r="E27" s="3" t="s">
        <v>381</v>
      </c>
      <c r="F27" s="3" t="s">
        <v>386</v>
      </c>
      <c r="G27" s="3" t="s">
        <v>387</v>
      </c>
    </row>
    <row r="28" spans="1:7">
      <c r="A28" s="225">
        <v>1410051013951</v>
      </c>
      <c r="B28" s="3">
        <v>6</v>
      </c>
      <c r="C28" s="3" t="s">
        <v>282</v>
      </c>
      <c r="D28" s="3" t="s">
        <v>388</v>
      </c>
      <c r="E28" s="3" t="s">
        <v>389</v>
      </c>
      <c r="F28" s="3" t="s">
        <v>390</v>
      </c>
      <c r="G28" s="3" t="s">
        <v>391</v>
      </c>
    </row>
    <row r="29" spans="1:7">
      <c r="A29" s="225">
        <v>1410051013969</v>
      </c>
      <c r="B29" s="3">
        <v>6</v>
      </c>
      <c r="C29" s="3" t="s">
        <v>282</v>
      </c>
      <c r="D29" s="3" t="s">
        <v>388</v>
      </c>
      <c r="E29" s="3" t="s">
        <v>389</v>
      </c>
      <c r="F29" s="3" t="s">
        <v>392</v>
      </c>
      <c r="G29" s="3" t="s">
        <v>393</v>
      </c>
    </row>
    <row r="30" spans="1:7">
      <c r="A30" s="225">
        <v>1410051013985</v>
      </c>
      <c r="B30" s="3">
        <v>6</v>
      </c>
      <c r="C30" s="3" t="s">
        <v>282</v>
      </c>
      <c r="D30" s="3" t="s">
        <v>394</v>
      </c>
      <c r="E30" s="3" t="s">
        <v>395</v>
      </c>
      <c r="F30" s="3" t="s">
        <v>396</v>
      </c>
      <c r="G30" s="3" t="s">
        <v>397</v>
      </c>
    </row>
    <row r="31" spans="1:7">
      <c r="A31" s="225">
        <v>1410051014009</v>
      </c>
      <c r="B31" s="3">
        <v>6</v>
      </c>
      <c r="C31" s="3" t="s">
        <v>282</v>
      </c>
      <c r="D31" s="3" t="s">
        <v>394</v>
      </c>
      <c r="E31" s="3" t="s">
        <v>395</v>
      </c>
      <c r="F31" s="3" t="s">
        <v>398</v>
      </c>
      <c r="G31" s="3" t="s">
        <v>399</v>
      </c>
    </row>
    <row r="32" spans="1:7">
      <c r="A32" s="225">
        <v>1410051014017</v>
      </c>
      <c r="B32" s="3">
        <v>6</v>
      </c>
      <c r="C32" s="3" t="s">
        <v>282</v>
      </c>
      <c r="D32" s="3" t="s">
        <v>394</v>
      </c>
      <c r="E32" s="3" t="s">
        <v>395</v>
      </c>
      <c r="F32" s="3" t="s">
        <v>400</v>
      </c>
      <c r="G32" s="3" t="s">
        <v>401</v>
      </c>
    </row>
    <row r="33" spans="1:7">
      <c r="A33" s="225">
        <v>1410051014025</v>
      </c>
      <c r="B33" s="3">
        <v>6</v>
      </c>
      <c r="C33" s="3" t="s">
        <v>282</v>
      </c>
      <c r="D33" s="3" t="s">
        <v>394</v>
      </c>
      <c r="E33" s="3" t="s">
        <v>395</v>
      </c>
      <c r="F33" s="3" t="s">
        <v>402</v>
      </c>
      <c r="G33" s="3" t="s">
        <v>403</v>
      </c>
    </row>
    <row r="34" spans="1:7">
      <c r="A34" s="225">
        <v>1410051014058</v>
      </c>
      <c r="B34" s="3">
        <v>6</v>
      </c>
      <c r="C34" s="3" t="s">
        <v>282</v>
      </c>
      <c r="D34" s="3" t="s">
        <v>394</v>
      </c>
      <c r="E34" s="3" t="s">
        <v>395</v>
      </c>
      <c r="F34" s="3" t="s">
        <v>404</v>
      </c>
      <c r="G34" s="3" t="s">
        <v>405</v>
      </c>
    </row>
    <row r="35" spans="1:7">
      <c r="A35" s="225">
        <v>1410051014066</v>
      </c>
      <c r="B35" s="3">
        <v>6</v>
      </c>
      <c r="C35" s="3" t="s">
        <v>282</v>
      </c>
      <c r="D35" s="3" t="s">
        <v>406</v>
      </c>
      <c r="E35" s="3" t="s">
        <v>407</v>
      </c>
      <c r="F35" s="3" t="s">
        <v>408</v>
      </c>
      <c r="G35" s="3" t="s">
        <v>409</v>
      </c>
    </row>
    <row r="36" spans="1:7">
      <c r="A36" s="225">
        <v>1410051014074</v>
      </c>
      <c r="B36" s="3">
        <v>6</v>
      </c>
      <c r="C36" s="3" t="s">
        <v>282</v>
      </c>
      <c r="D36" s="3" t="s">
        <v>406</v>
      </c>
      <c r="E36" s="3" t="s">
        <v>407</v>
      </c>
      <c r="F36" s="3" t="s">
        <v>410</v>
      </c>
      <c r="G36" s="3" t="s">
        <v>411</v>
      </c>
    </row>
    <row r="37" spans="1:7">
      <c r="A37" s="225">
        <v>1410051014082</v>
      </c>
      <c r="B37" s="3">
        <v>6</v>
      </c>
      <c r="C37" s="3" t="s">
        <v>282</v>
      </c>
      <c r="D37" s="3" t="s">
        <v>406</v>
      </c>
      <c r="E37" s="3" t="s">
        <v>407</v>
      </c>
      <c r="F37" s="3" t="s">
        <v>412</v>
      </c>
      <c r="G37" s="3" t="s">
        <v>413</v>
      </c>
    </row>
    <row r="38" spans="1:7">
      <c r="A38" s="225">
        <v>1410051014108</v>
      </c>
      <c r="B38" s="3">
        <v>6</v>
      </c>
      <c r="C38" s="3" t="s">
        <v>282</v>
      </c>
      <c r="D38" s="3" t="s">
        <v>406</v>
      </c>
      <c r="E38" s="3" t="s">
        <v>407</v>
      </c>
      <c r="F38" s="3" t="s">
        <v>414</v>
      </c>
      <c r="G38" s="3" t="s">
        <v>415</v>
      </c>
    </row>
    <row r="39" spans="1:7">
      <c r="A39" s="225">
        <v>1410051014116</v>
      </c>
      <c r="B39" s="3">
        <v>6</v>
      </c>
      <c r="C39" s="3" t="s">
        <v>282</v>
      </c>
      <c r="D39" s="3" t="s">
        <v>406</v>
      </c>
      <c r="E39" s="3" t="s">
        <v>407</v>
      </c>
      <c r="F39" s="3" t="s">
        <v>416</v>
      </c>
      <c r="G39" s="3" t="s">
        <v>417</v>
      </c>
    </row>
    <row r="40" spans="1:7">
      <c r="A40" s="225">
        <v>1410051014124</v>
      </c>
      <c r="B40" s="3">
        <v>6</v>
      </c>
      <c r="C40" s="3" t="s">
        <v>282</v>
      </c>
      <c r="D40" s="3" t="s">
        <v>418</v>
      </c>
      <c r="E40" s="3" t="s">
        <v>419</v>
      </c>
      <c r="F40" s="3" t="s">
        <v>420</v>
      </c>
      <c r="G40" s="3" t="s">
        <v>421</v>
      </c>
    </row>
    <row r="41" spans="1:7">
      <c r="A41" s="225">
        <v>1410051014132</v>
      </c>
      <c r="B41" s="3">
        <v>6</v>
      </c>
      <c r="C41" s="3" t="s">
        <v>282</v>
      </c>
      <c r="D41" s="3" t="s">
        <v>418</v>
      </c>
      <c r="E41" s="3" t="s">
        <v>419</v>
      </c>
      <c r="F41" s="3" t="s">
        <v>422</v>
      </c>
      <c r="G41" s="3" t="s">
        <v>423</v>
      </c>
    </row>
    <row r="42" spans="1:7">
      <c r="A42" s="225">
        <v>1410051014140</v>
      </c>
      <c r="B42" s="3">
        <v>6</v>
      </c>
      <c r="C42" s="3" t="s">
        <v>282</v>
      </c>
      <c r="D42" s="3" t="s">
        <v>418</v>
      </c>
      <c r="E42" s="3" t="s">
        <v>419</v>
      </c>
      <c r="F42" s="3" t="s">
        <v>424</v>
      </c>
      <c r="G42" s="3" t="s">
        <v>425</v>
      </c>
    </row>
    <row r="43" spans="1:7">
      <c r="A43" s="225">
        <v>1410051014157</v>
      </c>
      <c r="B43" s="3">
        <v>6</v>
      </c>
      <c r="C43" s="3" t="s">
        <v>282</v>
      </c>
      <c r="D43" s="3" t="s">
        <v>418</v>
      </c>
      <c r="E43" s="3" t="s">
        <v>419</v>
      </c>
      <c r="F43" s="3" t="s">
        <v>426</v>
      </c>
      <c r="G43" s="3" t="s">
        <v>427</v>
      </c>
    </row>
    <row r="44" spans="1:7">
      <c r="A44" s="225">
        <v>1410051014165</v>
      </c>
      <c r="B44" s="3">
        <v>6</v>
      </c>
      <c r="C44" s="3" t="s">
        <v>282</v>
      </c>
      <c r="D44" s="3" t="s">
        <v>418</v>
      </c>
      <c r="E44" s="3" t="s">
        <v>419</v>
      </c>
      <c r="F44" s="3" t="s">
        <v>428</v>
      </c>
      <c r="G44" s="3" t="s">
        <v>429</v>
      </c>
    </row>
    <row r="45" spans="1:7">
      <c r="A45" s="225">
        <v>1410051014173</v>
      </c>
      <c r="B45" s="3">
        <v>6</v>
      </c>
      <c r="C45" s="3" t="s">
        <v>282</v>
      </c>
      <c r="D45" s="3" t="s">
        <v>418</v>
      </c>
      <c r="E45" s="3" t="s">
        <v>419</v>
      </c>
      <c r="F45" s="3" t="s">
        <v>430</v>
      </c>
      <c r="G45" s="3" t="s">
        <v>431</v>
      </c>
    </row>
    <row r="46" spans="1:7">
      <c r="A46" s="225">
        <v>1410051014181</v>
      </c>
      <c r="B46" s="3">
        <v>6</v>
      </c>
      <c r="C46" s="3" t="s">
        <v>282</v>
      </c>
      <c r="D46" s="3" t="s">
        <v>418</v>
      </c>
      <c r="E46" s="3" t="s">
        <v>419</v>
      </c>
      <c r="F46" s="3" t="s">
        <v>432</v>
      </c>
      <c r="G46" s="3" t="s">
        <v>433</v>
      </c>
    </row>
    <row r="47" spans="1:7">
      <c r="A47" s="225">
        <v>1410051014199</v>
      </c>
      <c r="B47" s="3">
        <v>6</v>
      </c>
      <c r="C47" s="3" t="s">
        <v>282</v>
      </c>
      <c r="D47" s="3" t="s">
        <v>418</v>
      </c>
      <c r="E47" s="3" t="s">
        <v>419</v>
      </c>
      <c r="F47" s="3" t="s">
        <v>434</v>
      </c>
      <c r="G47" s="3" t="s">
        <v>435</v>
      </c>
    </row>
    <row r="48" spans="1:7">
      <c r="A48" s="225">
        <v>1410051014223</v>
      </c>
      <c r="B48" s="3">
        <v>6</v>
      </c>
      <c r="C48" s="3" t="s">
        <v>282</v>
      </c>
      <c r="D48" s="3" t="s">
        <v>436</v>
      </c>
      <c r="E48" s="3" t="s">
        <v>437</v>
      </c>
      <c r="F48" s="3" t="s">
        <v>438</v>
      </c>
      <c r="G48" s="3" t="s">
        <v>439</v>
      </c>
    </row>
    <row r="49" spans="1:7">
      <c r="A49" s="225">
        <v>1410051014231</v>
      </c>
      <c r="B49" s="3">
        <v>6</v>
      </c>
      <c r="C49" s="3" t="s">
        <v>282</v>
      </c>
      <c r="D49" s="3" t="s">
        <v>436</v>
      </c>
      <c r="E49" s="3" t="s">
        <v>437</v>
      </c>
      <c r="F49" s="3" t="s">
        <v>440</v>
      </c>
      <c r="G49" s="3" t="s">
        <v>441</v>
      </c>
    </row>
    <row r="50" spans="1:7">
      <c r="A50" s="225">
        <v>1410051014249</v>
      </c>
      <c r="B50" s="3">
        <v>6</v>
      </c>
      <c r="C50" s="3" t="s">
        <v>282</v>
      </c>
      <c r="D50" s="3" t="s">
        <v>442</v>
      </c>
      <c r="E50" s="3" t="s">
        <v>443</v>
      </c>
      <c r="F50" s="3" t="s">
        <v>444</v>
      </c>
      <c r="G50" s="3" t="s">
        <v>445</v>
      </c>
    </row>
    <row r="51" spans="1:7">
      <c r="A51" s="225">
        <v>1410051014256</v>
      </c>
      <c r="B51" s="3">
        <v>6</v>
      </c>
      <c r="C51" s="3" t="s">
        <v>282</v>
      </c>
      <c r="D51" s="3" t="s">
        <v>442</v>
      </c>
      <c r="E51" s="3" t="s">
        <v>443</v>
      </c>
      <c r="F51" s="3" t="s">
        <v>446</v>
      </c>
      <c r="G51" s="3" t="s">
        <v>447</v>
      </c>
    </row>
    <row r="52" spans="1:7">
      <c r="A52" s="225">
        <v>1410051014264</v>
      </c>
      <c r="B52" s="3">
        <v>6</v>
      </c>
      <c r="C52" s="3" t="s">
        <v>282</v>
      </c>
      <c r="D52" s="3" t="s">
        <v>448</v>
      </c>
      <c r="E52" s="3" t="s">
        <v>449</v>
      </c>
      <c r="F52" s="3" t="s">
        <v>450</v>
      </c>
      <c r="G52" s="3" t="s">
        <v>451</v>
      </c>
    </row>
    <row r="53" spans="1:7">
      <c r="A53" s="225">
        <v>1410051014280</v>
      </c>
      <c r="B53" s="3">
        <v>6</v>
      </c>
      <c r="C53" s="3" t="s">
        <v>282</v>
      </c>
      <c r="D53" s="3" t="s">
        <v>448</v>
      </c>
      <c r="E53" s="3" t="s">
        <v>449</v>
      </c>
      <c r="F53" s="3" t="s">
        <v>452</v>
      </c>
      <c r="G53" s="3" t="s">
        <v>453</v>
      </c>
    </row>
    <row r="54" spans="1:7">
      <c r="A54" s="225">
        <v>1410051014298</v>
      </c>
      <c r="B54" s="3">
        <v>6</v>
      </c>
      <c r="C54" s="3" t="s">
        <v>282</v>
      </c>
      <c r="D54" s="3" t="s">
        <v>448</v>
      </c>
      <c r="E54" s="3" t="s">
        <v>449</v>
      </c>
      <c r="F54" s="3" t="s">
        <v>454</v>
      </c>
      <c r="G54" s="3" t="s">
        <v>455</v>
      </c>
    </row>
    <row r="55" spans="1:7">
      <c r="A55" s="225">
        <v>1410051014322</v>
      </c>
      <c r="B55" s="3">
        <v>6</v>
      </c>
      <c r="C55" s="3" t="s">
        <v>282</v>
      </c>
      <c r="D55" s="3" t="s">
        <v>456</v>
      </c>
      <c r="E55" s="3" t="s">
        <v>457</v>
      </c>
      <c r="F55" s="3" t="s">
        <v>458</v>
      </c>
      <c r="G55" s="3" t="s">
        <v>459</v>
      </c>
    </row>
    <row r="56" spans="1:7">
      <c r="A56" s="225">
        <v>1410051014330</v>
      </c>
      <c r="B56" s="3">
        <v>6</v>
      </c>
      <c r="C56" s="3" t="s">
        <v>282</v>
      </c>
      <c r="D56" s="3" t="s">
        <v>456</v>
      </c>
      <c r="E56" s="3" t="s">
        <v>457</v>
      </c>
      <c r="F56" s="3" t="s">
        <v>460</v>
      </c>
      <c r="G56" s="3" t="s">
        <v>461</v>
      </c>
    </row>
    <row r="57" spans="1:7">
      <c r="A57" s="225">
        <v>1410051014348</v>
      </c>
      <c r="B57" s="3">
        <v>6</v>
      </c>
      <c r="C57" s="3" t="s">
        <v>282</v>
      </c>
      <c r="D57" s="3" t="s">
        <v>456</v>
      </c>
      <c r="E57" s="3" t="s">
        <v>457</v>
      </c>
      <c r="F57" s="3" t="s">
        <v>462</v>
      </c>
      <c r="G57" s="3" t="s">
        <v>463</v>
      </c>
    </row>
    <row r="58" spans="1:7">
      <c r="A58" s="225">
        <v>1410051014363</v>
      </c>
      <c r="B58" s="3">
        <v>6</v>
      </c>
      <c r="C58" s="3" t="s">
        <v>282</v>
      </c>
      <c r="D58" s="3" t="s">
        <v>456</v>
      </c>
      <c r="E58" s="3" t="s">
        <v>457</v>
      </c>
      <c r="F58" s="3" t="s">
        <v>464</v>
      </c>
      <c r="G58" s="3" t="s">
        <v>465</v>
      </c>
    </row>
    <row r="59" spans="1:7">
      <c r="A59" s="225">
        <v>1410051014371</v>
      </c>
      <c r="B59" s="3">
        <v>6</v>
      </c>
      <c r="C59" s="3" t="s">
        <v>282</v>
      </c>
      <c r="D59" s="3" t="s">
        <v>456</v>
      </c>
      <c r="E59" s="3" t="s">
        <v>457</v>
      </c>
      <c r="F59" s="3" t="s">
        <v>466</v>
      </c>
      <c r="G59" s="3" t="s">
        <v>467</v>
      </c>
    </row>
    <row r="60" spans="1:7">
      <c r="A60" s="225">
        <v>1410051014389</v>
      </c>
      <c r="B60" s="3">
        <v>6</v>
      </c>
      <c r="C60" s="3" t="s">
        <v>282</v>
      </c>
      <c r="D60" s="3" t="s">
        <v>456</v>
      </c>
      <c r="E60" s="3" t="s">
        <v>457</v>
      </c>
      <c r="F60" s="3" t="s">
        <v>468</v>
      </c>
      <c r="G60" s="3" t="s">
        <v>469</v>
      </c>
    </row>
    <row r="61" spans="1:7">
      <c r="A61" s="225">
        <v>1410051014397</v>
      </c>
      <c r="B61" s="3">
        <v>6</v>
      </c>
      <c r="C61" s="3" t="s">
        <v>282</v>
      </c>
      <c r="D61" s="3" t="s">
        <v>470</v>
      </c>
      <c r="E61" s="3" t="s">
        <v>471</v>
      </c>
      <c r="F61" s="3" t="s">
        <v>472</v>
      </c>
      <c r="G61" s="3" t="s">
        <v>473</v>
      </c>
    </row>
    <row r="62" spans="1:7">
      <c r="A62" s="225">
        <v>1410051014405</v>
      </c>
      <c r="B62" s="3">
        <v>6</v>
      </c>
      <c r="C62" s="3" t="s">
        <v>282</v>
      </c>
      <c r="D62" s="3" t="s">
        <v>470</v>
      </c>
      <c r="E62" s="3" t="s">
        <v>471</v>
      </c>
      <c r="F62" s="3" t="s">
        <v>474</v>
      </c>
      <c r="G62" s="3" t="s">
        <v>475</v>
      </c>
    </row>
    <row r="63" spans="1:7">
      <c r="A63" s="225">
        <v>1410051014413</v>
      </c>
      <c r="B63" s="3">
        <v>6</v>
      </c>
      <c r="C63" s="3" t="s">
        <v>282</v>
      </c>
      <c r="D63" s="3" t="s">
        <v>470</v>
      </c>
      <c r="E63" s="3" t="s">
        <v>471</v>
      </c>
      <c r="F63" s="3" t="s">
        <v>476</v>
      </c>
      <c r="G63" s="3" t="s">
        <v>477</v>
      </c>
    </row>
    <row r="64" spans="1:7">
      <c r="A64" s="225">
        <v>1410051014439</v>
      </c>
      <c r="B64" s="3">
        <v>6</v>
      </c>
      <c r="C64" s="3" t="s">
        <v>282</v>
      </c>
      <c r="D64" s="3" t="s">
        <v>470</v>
      </c>
      <c r="E64" s="3" t="s">
        <v>471</v>
      </c>
      <c r="F64" s="3" t="s">
        <v>478</v>
      </c>
      <c r="G64" s="3" t="s">
        <v>479</v>
      </c>
    </row>
    <row r="65" spans="1:7">
      <c r="A65" s="225">
        <v>1410051014447</v>
      </c>
      <c r="B65" s="3">
        <v>6</v>
      </c>
      <c r="C65" s="3" t="s">
        <v>282</v>
      </c>
      <c r="D65" s="3" t="s">
        <v>470</v>
      </c>
      <c r="E65" s="3" t="s">
        <v>471</v>
      </c>
      <c r="F65" s="3" t="s">
        <v>480</v>
      </c>
      <c r="G65" s="3" t="s">
        <v>481</v>
      </c>
    </row>
    <row r="66" spans="1:7">
      <c r="A66" s="225">
        <v>1410051014454</v>
      </c>
      <c r="B66" s="3">
        <v>6</v>
      </c>
      <c r="C66" s="3" t="s">
        <v>282</v>
      </c>
      <c r="D66" s="3" t="s">
        <v>470</v>
      </c>
      <c r="E66" s="3" t="s">
        <v>471</v>
      </c>
      <c r="F66" s="3" t="s">
        <v>482</v>
      </c>
      <c r="G66" s="3" t="s">
        <v>483</v>
      </c>
    </row>
    <row r="67" spans="1:7">
      <c r="A67" s="225">
        <v>1410051014462</v>
      </c>
      <c r="B67" s="3">
        <v>6</v>
      </c>
      <c r="C67" s="3" t="s">
        <v>282</v>
      </c>
      <c r="D67" s="3" t="s">
        <v>470</v>
      </c>
      <c r="E67" s="3" t="s">
        <v>471</v>
      </c>
      <c r="F67" s="3" t="s">
        <v>484</v>
      </c>
      <c r="G67" s="3" t="s">
        <v>485</v>
      </c>
    </row>
    <row r="68" spans="1:7">
      <c r="A68" s="225">
        <v>1410051014470</v>
      </c>
      <c r="B68" s="3">
        <v>6</v>
      </c>
      <c r="C68" s="3" t="s">
        <v>282</v>
      </c>
      <c r="D68" s="3" t="s">
        <v>470</v>
      </c>
      <c r="E68" s="3" t="s">
        <v>471</v>
      </c>
      <c r="F68" s="3" t="s">
        <v>486</v>
      </c>
      <c r="G68" s="3" t="s">
        <v>487</v>
      </c>
    </row>
    <row r="69" spans="1:7">
      <c r="A69" s="225">
        <v>1410051014488</v>
      </c>
      <c r="B69" s="3">
        <v>6</v>
      </c>
      <c r="C69" s="3" t="s">
        <v>282</v>
      </c>
      <c r="D69" s="3" t="s">
        <v>488</v>
      </c>
      <c r="E69" s="3" t="s">
        <v>489</v>
      </c>
      <c r="F69" s="3" t="s">
        <v>490</v>
      </c>
      <c r="G69" s="3" t="s">
        <v>491</v>
      </c>
    </row>
    <row r="70" spans="1:7">
      <c r="A70" s="225">
        <v>1410051014496</v>
      </c>
      <c r="B70" s="3">
        <v>6</v>
      </c>
      <c r="C70" s="3" t="s">
        <v>282</v>
      </c>
      <c r="D70" s="3" t="s">
        <v>488</v>
      </c>
      <c r="E70" s="3" t="s">
        <v>489</v>
      </c>
      <c r="F70" s="3" t="s">
        <v>492</v>
      </c>
      <c r="G70" s="3" t="s">
        <v>493</v>
      </c>
    </row>
    <row r="71" spans="1:7">
      <c r="A71" s="225">
        <v>1410051014504</v>
      </c>
      <c r="B71" s="3">
        <v>6</v>
      </c>
      <c r="C71" s="3" t="s">
        <v>282</v>
      </c>
      <c r="D71" s="3" t="s">
        <v>488</v>
      </c>
      <c r="E71" s="3" t="s">
        <v>489</v>
      </c>
      <c r="F71" s="3" t="s">
        <v>494</v>
      </c>
      <c r="G71" s="3" t="s">
        <v>495</v>
      </c>
    </row>
    <row r="72" spans="1:7">
      <c r="A72" s="225">
        <v>1410051014512</v>
      </c>
      <c r="B72" s="3">
        <v>6</v>
      </c>
      <c r="C72" s="3" t="s">
        <v>282</v>
      </c>
      <c r="D72" s="3" t="s">
        <v>496</v>
      </c>
      <c r="E72" s="3" t="s">
        <v>497</v>
      </c>
      <c r="F72" s="3" t="s">
        <v>498</v>
      </c>
      <c r="G72" s="3" t="s">
        <v>499</v>
      </c>
    </row>
    <row r="73" spans="1:7">
      <c r="A73" s="225">
        <v>1410051014520</v>
      </c>
      <c r="B73" s="3">
        <v>6</v>
      </c>
      <c r="C73" s="3" t="s">
        <v>282</v>
      </c>
      <c r="D73" s="3" t="s">
        <v>496</v>
      </c>
      <c r="E73" s="3" t="s">
        <v>497</v>
      </c>
      <c r="F73" s="3" t="s">
        <v>500</v>
      </c>
      <c r="G73" s="3" t="s">
        <v>501</v>
      </c>
    </row>
    <row r="74" spans="1:7">
      <c r="A74" s="225">
        <v>1410051014538</v>
      </c>
      <c r="B74" s="3">
        <v>6</v>
      </c>
      <c r="C74" s="3" t="s">
        <v>282</v>
      </c>
      <c r="D74" s="3" t="s">
        <v>496</v>
      </c>
      <c r="E74" s="3" t="s">
        <v>497</v>
      </c>
      <c r="F74" s="3" t="s">
        <v>502</v>
      </c>
      <c r="G74" s="3" t="s">
        <v>503</v>
      </c>
    </row>
    <row r="75" spans="1:7">
      <c r="A75" s="225">
        <v>1410051014546</v>
      </c>
      <c r="B75" s="3">
        <v>6</v>
      </c>
      <c r="C75" s="3" t="s">
        <v>282</v>
      </c>
      <c r="D75" s="3" t="s">
        <v>496</v>
      </c>
      <c r="E75" s="3" t="s">
        <v>497</v>
      </c>
      <c r="F75" s="3" t="s">
        <v>504</v>
      </c>
      <c r="G75" s="3" t="s">
        <v>505</v>
      </c>
    </row>
    <row r="76" spans="1:7">
      <c r="A76" s="225">
        <v>1410051014553</v>
      </c>
      <c r="B76" s="3">
        <v>6</v>
      </c>
      <c r="C76" s="3" t="s">
        <v>282</v>
      </c>
      <c r="D76" s="3" t="s">
        <v>506</v>
      </c>
      <c r="E76" s="3" t="s">
        <v>507</v>
      </c>
      <c r="F76" s="3" t="s">
        <v>508</v>
      </c>
      <c r="G76" s="3" t="s">
        <v>509</v>
      </c>
    </row>
    <row r="77" spans="1:7">
      <c r="A77" s="225">
        <v>1410051014561</v>
      </c>
      <c r="B77" s="3">
        <v>6</v>
      </c>
      <c r="C77" s="3" t="s">
        <v>282</v>
      </c>
      <c r="D77" s="3" t="s">
        <v>506</v>
      </c>
      <c r="E77" s="3" t="s">
        <v>507</v>
      </c>
      <c r="F77" s="3" t="s">
        <v>510</v>
      </c>
      <c r="G77" s="3" t="s">
        <v>511</v>
      </c>
    </row>
    <row r="78" spans="1:7">
      <c r="A78" s="225">
        <v>1410051014587</v>
      </c>
      <c r="B78" s="3">
        <v>6</v>
      </c>
      <c r="C78" s="3" t="s">
        <v>282</v>
      </c>
      <c r="D78" s="3" t="s">
        <v>512</v>
      </c>
      <c r="E78" s="3" t="s">
        <v>513</v>
      </c>
      <c r="F78" s="3" t="s">
        <v>514</v>
      </c>
      <c r="G78" s="3" t="s">
        <v>515</v>
      </c>
    </row>
    <row r="79" spans="1:7">
      <c r="A79" s="225">
        <v>1410051014595</v>
      </c>
      <c r="B79" s="3">
        <v>6</v>
      </c>
      <c r="C79" s="3" t="s">
        <v>282</v>
      </c>
      <c r="D79" s="3" t="s">
        <v>516</v>
      </c>
      <c r="E79" s="3" t="s">
        <v>517</v>
      </c>
      <c r="F79" s="3" t="s">
        <v>518</v>
      </c>
      <c r="G79" s="3" t="s">
        <v>519</v>
      </c>
    </row>
    <row r="80" spans="1:7">
      <c r="A80" s="225">
        <v>1410051014603</v>
      </c>
      <c r="B80" s="3">
        <v>6</v>
      </c>
      <c r="C80" s="3" t="s">
        <v>282</v>
      </c>
      <c r="D80" s="3" t="s">
        <v>516</v>
      </c>
      <c r="E80" s="3" t="s">
        <v>517</v>
      </c>
      <c r="F80" s="3" t="s">
        <v>520</v>
      </c>
      <c r="G80" s="3" t="s">
        <v>521</v>
      </c>
    </row>
    <row r="81" spans="1:7">
      <c r="A81" s="225">
        <v>1410051014611</v>
      </c>
      <c r="B81" s="3">
        <v>6</v>
      </c>
      <c r="C81" s="3" t="s">
        <v>282</v>
      </c>
      <c r="D81" s="3" t="s">
        <v>516</v>
      </c>
      <c r="E81" s="3" t="s">
        <v>517</v>
      </c>
      <c r="F81" s="3" t="s">
        <v>522</v>
      </c>
      <c r="G81" s="3" t="s">
        <v>523</v>
      </c>
    </row>
    <row r="82" spans="1:7">
      <c r="A82" s="225">
        <v>1410051014629</v>
      </c>
      <c r="B82" s="3">
        <v>6</v>
      </c>
      <c r="C82" s="3" t="s">
        <v>282</v>
      </c>
      <c r="D82" s="3" t="s">
        <v>516</v>
      </c>
      <c r="E82" s="3" t="s">
        <v>517</v>
      </c>
      <c r="F82" s="3" t="s">
        <v>524</v>
      </c>
      <c r="G82" s="3" t="s">
        <v>525</v>
      </c>
    </row>
    <row r="83" spans="1:7">
      <c r="A83" s="225">
        <v>1410051014637</v>
      </c>
      <c r="B83" s="3">
        <v>6</v>
      </c>
      <c r="C83" s="3" t="s">
        <v>282</v>
      </c>
      <c r="D83" s="3" t="s">
        <v>516</v>
      </c>
      <c r="E83" s="3" t="s">
        <v>517</v>
      </c>
      <c r="F83" s="3" t="s">
        <v>526</v>
      </c>
      <c r="G83" s="3" t="s">
        <v>527</v>
      </c>
    </row>
    <row r="84" spans="1:7">
      <c r="A84" s="225">
        <v>1410051014645</v>
      </c>
      <c r="B84" s="3">
        <v>6</v>
      </c>
      <c r="C84" s="3" t="s">
        <v>282</v>
      </c>
      <c r="D84" s="3" t="s">
        <v>332</v>
      </c>
      <c r="E84" s="3" t="s">
        <v>333</v>
      </c>
      <c r="F84" s="3" t="s">
        <v>528</v>
      </c>
      <c r="G84" s="3" t="s">
        <v>529</v>
      </c>
    </row>
    <row r="85" spans="1:7">
      <c r="A85" s="225">
        <v>1410051014652</v>
      </c>
      <c r="B85" s="3">
        <v>6</v>
      </c>
      <c r="C85" s="3" t="s">
        <v>282</v>
      </c>
      <c r="D85" s="3" t="s">
        <v>328</v>
      </c>
      <c r="E85" s="3" t="s">
        <v>329</v>
      </c>
      <c r="F85" s="3" t="s">
        <v>530</v>
      </c>
      <c r="G85" s="3" t="s">
        <v>531</v>
      </c>
    </row>
    <row r="86" spans="1:7">
      <c r="A86" s="225">
        <v>1410051014660</v>
      </c>
      <c r="B86" s="3">
        <v>6</v>
      </c>
      <c r="C86" s="3" t="s">
        <v>282</v>
      </c>
      <c r="D86" s="3" t="s">
        <v>328</v>
      </c>
      <c r="E86" s="3" t="s">
        <v>329</v>
      </c>
      <c r="F86" s="3" t="s">
        <v>532</v>
      </c>
      <c r="G86" s="3" t="s">
        <v>533</v>
      </c>
    </row>
    <row r="87" spans="1:7">
      <c r="A87" s="225">
        <v>1410051014678</v>
      </c>
      <c r="B87" s="3">
        <v>6</v>
      </c>
      <c r="C87" s="3" t="s">
        <v>282</v>
      </c>
      <c r="D87" s="3" t="s">
        <v>328</v>
      </c>
      <c r="E87" s="3" t="s">
        <v>329</v>
      </c>
      <c r="F87" s="3" t="s">
        <v>534</v>
      </c>
      <c r="G87" s="3" t="s">
        <v>535</v>
      </c>
    </row>
    <row r="88" spans="1:7">
      <c r="A88" s="225">
        <v>1410051014686</v>
      </c>
      <c r="B88" s="3">
        <v>6</v>
      </c>
      <c r="C88" s="3" t="s">
        <v>282</v>
      </c>
      <c r="D88" s="3" t="s">
        <v>376</v>
      </c>
      <c r="E88" s="3" t="s">
        <v>377</v>
      </c>
      <c r="F88" s="3" t="s">
        <v>536</v>
      </c>
      <c r="G88" s="3" t="s">
        <v>537</v>
      </c>
    </row>
    <row r="89" spans="1:7">
      <c r="A89" s="225">
        <v>1410051014694</v>
      </c>
      <c r="B89" s="3">
        <v>6</v>
      </c>
      <c r="C89" s="3" t="s">
        <v>282</v>
      </c>
      <c r="D89" s="3" t="s">
        <v>376</v>
      </c>
      <c r="E89" s="3" t="s">
        <v>377</v>
      </c>
      <c r="F89" s="3" t="s">
        <v>538</v>
      </c>
      <c r="G89" s="3" t="s">
        <v>539</v>
      </c>
    </row>
    <row r="90" spans="1:7">
      <c r="A90" s="225">
        <v>1410051014702</v>
      </c>
      <c r="B90" s="3">
        <v>6</v>
      </c>
      <c r="C90" s="3" t="s">
        <v>282</v>
      </c>
      <c r="D90" s="3" t="s">
        <v>376</v>
      </c>
      <c r="E90" s="3" t="s">
        <v>377</v>
      </c>
      <c r="F90" s="3" t="s">
        <v>540</v>
      </c>
      <c r="G90" s="3" t="s">
        <v>541</v>
      </c>
    </row>
    <row r="91" spans="1:7">
      <c r="A91" s="225">
        <v>1410051014744</v>
      </c>
      <c r="B91" s="3">
        <v>6</v>
      </c>
      <c r="C91" s="3" t="s">
        <v>282</v>
      </c>
      <c r="D91" s="3" t="s">
        <v>388</v>
      </c>
      <c r="E91" s="3" t="s">
        <v>389</v>
      </c>
      <c r="F91" s="3" t="s">
        <v>542</v>
      </c>
      <c r="G91" s="3" t="s">
        <v>543</v>
      </c>
    </row>
    <row r="92" spans="1:7">
      <c r="A92" s="225">
        <v>1410051014751</v>
      </c>
      <c r="B92" s="3">
        <v>6</v>
      </c>
      <c r="C92" s="3" t="s">
        <v>282</v>
      </c>
      <c r="D92" s="3" t="s">
        <v>388</v>
      </c>
      <c r="E92" s="3" t="s">
        <v>389</v>
      </c>
      <c r="F92" s="3" t="s">
        <v>544</v>
      </c>
      <c r="G92" s="3" t="s">
        <v>545</v>
      </c>
    </row>
    <row r="93" spans="1:7">
      <c r="A93" s="225">
        <v>1410051014769</v>
      </c>
      <c r="B93" s="3">
        <v>6</v>
      </c>
      <c r="C93" s="3" t="s">
        <v>282</v>
      </c>
      <c r="D93" s="3" t="s">
        <v>388</v>
      </c>
      <c r="E93" s="3" t="s">
        <v>389</v>
      </c>
      <c r="F93" s="3" t="s">
        <v>546</v>
      </c>
      <c r="G93" s="3" t="s">
        <v>547</v>
      </c>
    </row>
    <row r="94" spans="1:7">
      <c r="A94" s="225">
        <v>1410051014777</v>
      </c>
      <c r="B94" s="3">
        <v>6</v>
      </c>
      <c r="C94" s="3" t="s">
        <v>282</v>
      </c>
      <c r="D94" s="3" t="s">
        <v>388</v>
      </c>
      <c r="E94" s="3" t="s">
        <v>389</v>
      </c>
      <c r="F94" s="3" t="s">
        <v>548</v>
      </c>
      <c r="G94" s="3" t="s">
        <v>549</v>
      </c>
    </row>
    <row r="95" spans="1:7">
      <c r="A95" s="225">
        <v>1410051014793</v>
      </c>
      <c r="B95" s="3">
        <v>6</v>
      </c>
      <c r="C95" s="3" t="s">
        <v>282</v>
      </c>
      <c r="D95" s="3" t="s">
        <v>388</v>
      </c>
      <c r="E95" s="3" t="s">
        <v>389</v>
      </c>
      <c r="F95" s="3" t="s">
        <v>550</v>
      </c>
      <c r="G95" s="3" t="s">
        <v>551</v>
      </c>
    </row>
    <row r="96" spans="1:7">
      <c r="A96" s="225">
        <v>1410051014801</v>
      </c>
      <c r="B96" s="3">
        <v>6</v>
      </c>
      <c r="C96" s="3" t="s">
        <v>282</v>
      </c>
      <c r="D96" s="3" t="s">
        <v>394</v>
      </c>
      <c r="E96" s="3" t="s">
        <v>395</v>
      </c>
      <c r="F96" s="3" t="s">
        <v>552</v>
      </c>
      <c r="G96" s="3" t="s">
        <v>553</v>
      </c>
    </row>
    <row r="97" spans="1:7">
      <c r="A97" s="225">
        <v>1410051014819</v>
      </c>
      <c r="B97" s="3">
        <v>6</v>
      </c>
      <c r="C97" s="3" t="s">
        <v>282</v>
      </c>
      <c r="D97" s="3" t="s">
        <v>394</v>
      </c>
      <c r="E97" s="3" t="s">
        <v>395</v>
      </c>
      <c r="F97" s="3" t="s">
        <v>554</v>
      </c>
      <c r="G97" s="3" t="s">
        <v>555</v>
      </c>
    </row>
    <row r="98" spans="1:7">
      <c r="A98" s="225">
        <v>1410051014827</v>
      </c>
      <c r="B98" s="3">
        <v>6</v>
      </c>
      <c r="C98" s="3" t="s">
        <v>282</v>
      </c>
      <c r="D98" s="3" t="s">
        <v>394</v>
      </c>
      <c r="E98" s="3" t="s">
        <v>395</v>
      </c>
      <c r="F98" s="3" t="s">
        <v>556</v>
      </c>
      <c r="G98" s="3" t="s">
        <v>557</v>
      </c>
    </row>
    <row r="99" spans="1:7">
      <c r="A99" s="225">
        <v>1410051014835</v>
      </c>
      <c r="B99" s="3">
        <v>6</v>
      </c>
      <c r="C99" s="3" t="s">
        <v>282</v>
      </c>
      <c r="D99" s="3" t="s">
        <v>418</v>
      </c>
      <c r="E99" s="3" t="s">
        <v>419</v>
      </c>
      <c r="F99" s="3" t="s">
        <v>558</v>
      </c>
      <c r="G99" s="3" t="s">
        <v>559</v>
      </c>
    </row>
    <row r="100" spans="1:7">
      <c r="A100" s="225">
        <v>1410051014843</v>
      </c>
      <c r="B100" s="3">
        <v>6</v>
      </c>
      <c r="C100" s="3" t="s">
        <v>282</v>
      </c>
      <c r="D100" s="3" t="s">
        <v>436</v>
      </c>
      <c r="E100" s="3" t="s">
        <v>437</v>
      </c>
      <c r="F100" s="3" t="s">
        <v>560</v>
      </c>
      <c r="G100" s="3" t="s">
        <v>561</v>
      </c>
    </row>
    <row r="101" spans="1:7">
      <c r="A101" s="225">
        <v>1410051014850</v>
      </c>
      <c r="B101" s="3">
        <v>6</v>
      </c>
      <c r="C101" s="3" t="s">
        <v>282</v>
      </c>
      <c r="D101" s="3" t="s">
        <v>442</v>
      </c>
      <c r="E101" s="3" t="s">
        <v>443</v>
      </c>
      <c r="F101" s="3" t="s">
        <v>562</v>
      </c>
      <c r="G101" s="3" t="s">
        <v>563</v>
      </c>
    </row>
    <row r="102" spans="1:7">
      <c r="A102" s="225">
        <v>1410051014868</v>
      </c>
      <c r="B102" s="3">
        <v>6</v>
      </c>
      <c r="C102" s="3" t="s">
        <v>282</v>
      </c>
      <c r="D102" s="3" t="s">
        <v>442</v>
      </c>
      <c r="E102" s="3" t="s">
        <v>443</v>
      </c>
      <c r="F102" s="3" t="s">
        <v>564</v>
      </c>
      <c r="G102" s="3" t="s">
        <v>565</v>
      </c>
    </row>
    <row r="103" spans="1:7">
      <c r="A103" s="225">
        <v>1410051014876</v>
      </c>
      <c r="B103" s="3">
        <v>6</v>
      </c>
      <c r="C103" s="3" t="s">
        <v>282</v>
      </c>
      <c r="D103" s="3" t="s">
        <v>442</v>
      </c>
      <c r="E103" s="3" t="s">
        <v>443</v>
      </c>
      <c r="F103" s="3" t="s">
        <v>566</v>
      </c>
      <c r="G103" s="3" t="s">
        <v>567</v>
      </c>
    </row>
    <row r="104" spans="1:7">
      <c r="A104" s="225">
        <v>1410051014884</v>
      </c>
      <c r="B104" s="3">
        <v>6</v>
      </c>
      <c r="C104" s="3" t="s">
        <v>282</v>
      </c>
      <c r="D104" s="3" t="s">
        <v>448</v>
      </c>
      <c r="E104" s="3" t="s">
        <v>449</v>
      </c>
      <c r="F104" s="3" t="s">
        <v>568</v>
      </c>
      <c r="G104" s="3" t="s">
        <v>569</v>
      </c>
    </row>
    <row r="105" spans="1:7">
      <c r="A105" s="225">
        <v>1410051014900</v>
      </c>
      <c r="B105" s="3">
        <v>6</v>
      </c>
      <c r="C105" s="3" t="s">
        <v>282</v>
      </c>
      <c r="D105" s="3" t="s">
        <v>448</v>
      </c>
      <c r="E105" s="3" t="s">
        <v>449</v>
      </c>
      <c r="F105" s="3" t="s">
        <v>570</v>
      </c>
      <c r="G105" s="3" t="s">
        <v>571</v>
      </c>
    </row>
    <row r="106" spans="1:7">
      <c r="A106" s="225">
        <v>1410051014918</v>
      </c>
      <c r="B106" s="3">
        <v>6</v>
      </c>
      <c r="C106" s="3" t="s">
        <v>282</v>
      </c>
      <c r="D106" s="3" t="s">
        <v>448</v>
      </c>
      <c r="E106" s="3" t="s">
        <v>449</v>
      </c>
      <c r="F106" s="3" t="s">
        <v>572</v>
      </c>
      <c r="G106" s="3" t="s">
        <v>573</v>
      </c>
    </row>
    <row r="107" spans="1:7">
      <c r="A107" s="225">
        <v>1410051014934</v>
      </c>
      <c r="B107" s="3">
        <v>6</v>
      </c>
      <c r="C107" s="3" t="s">
        <v>282</v>
      </c>
      <c r="D107" s="3" t="s">
        <v>448</v>
      </c>
      <c r="E107" s="3" t="s">
        <v>449</v>
      </c>
      <c r="F107" s="3" t="s">
        <v>574</v>
      </c>
      <c r="G107" s="3" t="s">
        <v>575</v>
      </c>
    </row>
    <row r="108" spans="1:7">
      <c r="A108" s="225">
        <v>1410051014942</v>
      </c>
      <c r="B108" s="3">
        <v>6</v>
      </c>
      <c r="C108" s="3" t="s">
        <v>282</v>
      </c>
      <c r="D108" s="3" t="s">
        <v>448</v>
      </c>
      <c r="E108" s="3" t="s">
        <v>449</v>
      </c>
      <c r="F108" s="3" t="s">
        <v>576</v>
      </c>
      <c r="G108" s="3" t="s">
        <v>577</v>
      </c>
    </row>
    <row r="109" spans="1:7">
      <c r="A109" s="225">
        <v>1410051014959</v>
      </c>
      <c r="B109" s="3">
        <v>6</v>
      </c>
      <c r="C109" s="3" t="s">
        <v>282</v>
      </c>
      <c r="D109" s="3" t="s">
        <v>448</v>
      </c>
      <c r="E109" s="3" t="s">
        <v>449</v>
      </c>
      <c r="F109" s="3" t="s">
        <v>578</v>
      </c>
      <c r="G109" s="3" t="s">
        <v>579</v>
      </c>
    </row>
    <row r="110" spans="1:7">
      <c r="A110" s="225">
        <v>1410051014967</v>
      </c>
      <c r="B110" s="3">
        <v>6</v>
      </c>
      <c r="C110" s="3" t="s">
        <v>282</v>
      </c>
      <c r="D110" s="3" t="s">
        <v>456</v>
      </c>
      <c r="E110" s="3" t="s">
        <v>457</v>
      </c>
      <c r="F110" s="3" t="s">
        <v>580</v>
      </c>
      <c r="G110" s="3" t="s">
        <v>581</v>
      </c>
    </row>
    <row r="111" spans="1:7">
      <c r="A111" s="225">
        <v>1410051014991</v>
      </c>
      <c r="B111" s="3">
        <v>6</v>
      </c>
      <c r="C111" s="3" t="s">
        <v>282</v>
      </c>
      <c r="D111" s="3" t="s">
        <v>456</v>
      </c>
      <c r="E111" s="3" t="s">
        <v>457</v>
      </c>
      <c r="F111" s="3" t="s">
        <v>582</v>
      </c>
      <c r="G111" s="3" t="s">
        <v>583</v>
      </c>
    </row>
    <row r="112" spans="1:7">
      <c r="A112" s="225">
        <v>1410051015006</v>
      </c>
      <c r="B112" s="3">
        <v>6</v>
      </c>
      <c r="C112" s="3" t="s">
        <v>282</v>
      </c>
      <c r="D112" s="3" t="s">
        <v>456</v>
      </c>
      <c r="E112" s="3" t="s">
        <v>457</v>
      </c>
      <c r="F112" s="3" t="s">
        <v>584</v>
      </c>
      <c r="G112" s="3" t="s">
        <v>585</v>
      </c>
    </row>
    <row r="113" spans="1:7">
      <c r="A113" s="225">
        <v>1410051015014</v>
      </c>
      <c r="B113" s="3">
        <v>6</v>
      </c>
      <c r="C113" s="3" t="s">
        <v>282</v>
      </c>
      <c r="D113" s="3" t="s">
        <v>470</v>
      </c>
      <c r="E113" s="3" t="s">
        <v>471</v>
      </c>
      <c r="F113" s="3" t="s">
        <v>586</v>
      </c>
      <c r="G113" s="3" t="s">
        <v>587</v>
      </c>
    </row>
    <row r="114" spans="1:7">
      <c r="A114" s="225">
        <v>1410051015030</v>
      </c>
      <c r="B114" s="3">
        <v>6</v>
      </c>
      <c r="C114" s="3" t="s">
        <v>282</v>
      </c>
      <c r="D114" s="3" t="s">
        <v>470</v>
      </c>
      <c r="E114" s="3" t="s">
        <v>471</v>
      </c>
      <c r="F114" s="3" t="s">
        <v>588</v>
      </c>
      <c r="G114" s="3" t="s">
        <v>589</v>
      </c>
    </row>
    <row r="115" spans="1:7">
      <c r="A115" s="225">
        <v>1410051015048</v>
      </c>
      <c r="B115" s="3">
        <v>6</v>
      </c>
      <c r="C115" s="3" t="s">
        <v>282</v>
      </c>
      <c r="D115" s="3" t="s">
        <v>470</v>
      </c>
      <c r="E115" s="3" t="s">
        <v>471</v>
      </c>
      <c r="F115" s="3" t="s">
        <v>590</v>
      </c>
      <c r="G115" s="3" t="s">
        <v>591</v>
      </c>
    </row>
    <row r="116" spans="1:7">
      <c r="A116" s="225">
        <v>1410051015063</v>
      </c>
      <c r="B116" s="3">
        <v>6</v>
      </c>
      <c r="C116" s="3" t="s">
        <v>282</v>
      </c>
      <c r="D116" s="3" t="s">
        <v>488</v>
      </c>
      <c r="E116" s="3" t="s">
        <v>489</v>
      </c>
      <c r="F116" s="3" t="s">
        <v>592</v>
      </c>
      <c r="G116" s="3" t="s">
        <v>593</v>
      </c>
    </row>
    <row r="117" spans="1:7">
      <c r="A117" s="225">
        <v>1410051015071</v>
      </c>
      <c r="B117" s="3">
        <v>6</v>
      </c>
      <c r="C117" s="3" t="s">
        <v>282</v>
      </c>
      <c r="D117" s="3" t="s">
        <v>488</v>
      </c>
      <c r="E117" s="3" t="s">
        <v>489</v>
      </c>
      <c r="F117" s="3" t="s">
        <v>594</v>
      </c>
      <c r="G117" s="3" t="s">
        <v>595</v>
      </c>
    </row>
    <row r="118" spans="1:7">
      <c r="A118" s="225">
        <v>1410051015089</v>
      </c>
      <c r="B118" s="3">
        <v>6</v>
      </c>
      <c r="C118" s="3" t="s">
        <v>282</v>
      </c>
      <c r="D118" s="3" t="s">
        <v>512</v>
      </c>
      <c r="E118" s="3" t="s">
        <v>513</v>
      </c>
      <c r="F118" s="3" t="s">
        <v>596</v>
      </c>
      <c r="G118" s="3" t="s">
        <v>597</v>
      </c>
    </row>
    <row r="119" spans="1:7">
      <c r="A119" s="225">
        <v>1410051015097</v>
      </c>
      <c r="B119" s="3">
        <v>6</v>
      </c>
      <c r="C119" s="3" t="s">
        <v>282</v>
      </c>
      <c r="D119" s="3" t="s">
        <v>332</v>
      </c>
      <c r="E119" s="3" t="s">
        <v>333</v>
      </c>
      <c r="F119" s="3" t="s">
        <v>598</v>
      </c>
      <c r="G119" s="3" t="s">
        <v>599</v>
      </c>
    </row>
    <row r="120" spans="1:7">
      <c r="A120" s="225">
        <v>1410051015105</v>
      </c>
      <c r="B120" s="3">
        <v>6</v>
      </c>
      <c r="C120" s="3" t="s">
        <v>282</v>
      </c>
      <c r="D120" s="3" t="s">
        <v>332</v>
      </c>
      <c r="E120" s="3" t="s">
        <v>333</v>
      </c>
      <c r="F120" s="3" t="s">
        <v>600</v>
      </c>
      <c r="G120" s="3" t="s">
        <v>601</v>
      </c>
    </row>
    <row r="121" spans="1:7">
      <c r="A121" s="225">
        <v>1410051015113</v>
      </c>
      <c r="B121" s="3">
        <v>6</v>
      </c>
      <c r="C121" s="3" t="s">
        <v>282</v>
      </c>
      <c r="D121" s="3" t="s">
        <v>332</v>
      </c>
      <c r="E121" s="3" t="s">
        <v>333</v>
      </c>
      <c r="F121" s="3" t="s">
        <v>602</v>
      </c>
      <c r="G121" s="3" t="s">
        <v>603</v>
      </c>
    </row>
    <row r="122" spans="1:7">
      <c r="A122" s="225">
        <v>1410051015139</v>
      </c>
      <c r="B122" s="3">
        <v>6</v>
      </c>
      <c r="C122" s="3" t="s">
        <v>282</v>
      </c>
      <c r="D122" s="3" t="s">
        <v>332</v>
      </c>
      <c r="E122" s="3" t="s">
        <v>333</v>
      </c>
      <c r="F122" s="3" t="s">
        <v>604</v>
      </c>
      <c r="G122" s="3" t="s">
        <v>605</v>
      </c>
    </row>
    <row r="123" spans="1:7">
      <c r="A123" s="225">
        <v>1410051015147</v>
      </c>
      <c r="B123" s="3">
        <v>6</v>
      </c>
      <c r="C123" s="3" t="s">
        <v>282</v>
      </c>
      <c r="D123" s="3" t="s">
        <v>328</v>
      </c>
      <c r="E123" s="3" t="s">
        <v>329</v>
      </c>
      <c r="F123" s="3" t="s">
        <v>606</v>
      </c>
      <c r="G123" s="3" t="s">
        <v>607</v>
      </c>
    </row>
    <row r="124" spans="1:7">
      <c r="A124" s="225">
        <v>1410051015154</v>
      </c>
      <c r="B124" s="3">
        <v>6</v>
      </c>
      <c r="C124" s="3" t="s">
        <v>282</v>
      </c>
      <c r="D124" s="3" t="s">
        <v>380</v>
      </c>
      <c r="E124" s="3" t="s">
        <v>381</v>
      </c>
      <c r="F124" s="3" t="s">
        <v>608</v>
      </c>
      <c r="G124" s="3" t="s">
        <v>609</v>
      </c>
    </row>
    <row r="125" spans="1:7">
      <c r="A125" s="225">
        <v>1410051015162</v>
      </c>
      <c r="B125" s="3">
        <v>6</v>
      </c>
      <c r="C125" s="3" t="s">
        <v>282</v>
      </c>
      <c r="D125" s="3" t="s">
        <v>388</v>
      </c>
      <c r="E125" s="3" t="s">
        <v>389</v>
      </c>
      <c r="F125" s="3" t="s">
        <v>610</v>
      </c>
      <c r="G125" s="3" t="s">
        <v>611</v>
      </c>
    </row>
    <row r="126" spans="1:7">
      <c r="A126" s="225">
        <v>1410051015170</v>
      </c>
      <c r="B126" s="3">
        <v>6</v>
      </c>
      <c r="C126" s="3" t="s">
        <v>282</v>
      </c>
      <c r="D126" s="3" t="s">
        <v>406</v>
      </c>
      <c r="E126" s="3" t="s">
        <v>407</v>
      </c>
      <c r="F126" s="3" t="s">
        <v>612</v>
      </c>
      <c r="G126" s="3" t="s">
        <v>613</v>
      </c>
    </row>
    <row r="127" spans="1:7">
      <c r="A127" s="225">
        <v>1410051015188</v>
      </c>
      <c r="B127" s="3">
        <v>6</v>
      </c>
      <c r="C127" s="3" t="s">
        <v>282</v>
      </c>
      <c r="D127" s="3" t="s">
        <v>418</v>
      </c>
      <c r="E127" s="3" t="s">
        <v>419</v>
      </c>
      <c r="F127" s="3" t="s">
        <v>614</v>
      </c>
      <c r="G127" s="3" t="s">
        <v>615</v>
      </c>
    </row>
    <row r="128" spans="1:7">
      <c r="A128" s="225">
        <v>1410051015196</v>
      </c>
      <c r="B128" s="3">
        <v>6</v>
      </c>
      <c r="C128" s="3" t="s">
        <v>282</v>
      </c>
      <c r="D128" s="3" t="s">
        <v>436</v>
      </c>
      <c r="E128" s="3" t="s">
        <v>437</v>
      </c>
      <c r="F128" s="3" t="s">
        <v>616</v>
      </c>
      <c r="G128" s="3" t="s">
        <v>617</v>
      </c>
    </row>
    <row r="129" spans="1:7">
      <c r="A129" s="225">
        <v>1410051015204</v>
      </c>
      <c r="B129" s="3">
        <v>6</v>
      </c>
      <c r="C129" s="3" t="s">
        <v>282</v>
      </c>
      <c r="D129" s="3" t="s">
        <v>436</v>
      </c>
      <c r="E129" s="3" t="s">
        <v>437</v>
      </c>
      <c r="F129" s="3" t="s">
        <v>618</v>
      </c>
      <c r="G129" s="3" t="s">
        <v>619</v>
      </c>
    </row>
    <row r="130" spans="1:7">
      <c r="A130" s="225">
        <v>1410051015212</v>
      </c>
      <c r="B130" s="3">
        <v>6</v>
      </c>
      <c r="C130" s="3" t="s">
        <v>282</v>
      </c>
      <c r="D130" s="3" t="s">
        <v>448</v>
      </c>
      <c r="E130" s="3" t="s">
        <v>449</v>
      </c>
      <c r="F130" s="3" t="s">
        <v>620</v>
      </c>
      <c r="G130" s="3" t="s">
        <v>621</v>
      </c>
    </row>
    <row r="131" spans="1:7">
      <c r="A131" s="225">
        <v>1410051015220</v>
      </c>
      <c r="B131" s="3">
        <v>6</v>
      </c>
      <c r="C131" s="3" t="s">
        <v>282</v>
      </c>
      <c r="D131" s="3" t="s">
        <v>448</v>
      </c>
      <c r="E131" s="3" t="s">
        <v>449</v>
      </c>
      <c r="F131" s="3" t="s">
        <v>622</v>
      </c>
      <c r="G131" s="3" t="s">
        <v>623</v>
      </c>
    </row>
    <row r="132" spans="1:7">
      <c r="A132" s="225">
        <v>1410051015246</v>
      </c>
      <c r="B132" s="3">
        <v>6</v>
      </c>
      <c r="C132" s="3" t="s">
        <v>282</v>
      </c>
      <c r="D132" s="3" t="s">
        <v>470</v>
      </c>
      <c r="E132" s="3" t="s">
        <v>471</v>
      </c>
      <c r="F132" s="3" t="s">
        <v>624</v>
      </c>
      <c r="G132" s="3" t="s">
        <v>625</v>
      </c>
    </row>
    <row r="133" spans="1:7">
      <c r="A133" s="225">
        <v>1410051015261</v>
      </c>
      <c r="B133" s="3">
        <v>6</v>
      </c>
      <c r="C133" s="3" t="s">
        <v>282</v>
      </c>
      <c r="D133" s="3" t="s">
        <v>470</v>
      </c>
      <c r="E133" s="3" t="s">
        <v>471</v>
      </c>
      <c r="F133" s="3" t="s">
        <v>626</v>
      </c>
      <c r="G133" s="3" t="s">
        <v>627</v>
      </c>
    </row>
    <row r="134" spans="1:7">
      <c r="A134" s="225">
        <v>1410051015287</v>
      </c>
      <c r="B134" s="3">
        <v>6</v>
      </c>
      <c r="C134" s="3" t="s">
        <v>282</v>
      </c>
      <c r="D134" s="3" t="s">
        <v>496</v>
      </c>
      <c r="E134" s="3" t="s">
        <v>497</v>
      </c>
      <c r="F134" s="3" t="s">
        <v>628</v>
      </c>
      <c r="G134" s="3" t="s">
        <v>629</v>
      </c>
    </row>
    <row r="135" spans="1:7">
      <c r="A135" s="225">
        <v>1410051015295</v>
      </c>
      <c r="B135" s="3">
        <v>6</v>
      </c>
      <c r="C135" s="3" t="s">
        <v>282</v>
      </c>
      <c r="D135" s="3" t="s">
        <v>506</v>
      </c>
      <c r="E135" s="3" t="s">
        <v>507</v>
      </c>
      <c r="F135" s="3" t="s">
        <v>630</v>
      </c>
      <c r="G135" s="3" t="s">
        <v>631</v>
      </c>
    </row>
    <row r="136" spans="1:7">
      <c r="A136" s="225">
        <v>1410051015303</v>
      </c>
      <c r="B136" s="3">
        <v>6</v>
      </c>
      <c r="C136" s="3" t="s">
        <v>282</v>
      </c>
      <c r="D136" s="3" t="s">
        <v>512</v>
      </c>
      <c r="E136" s="3" t="s">
        <v>513</v>
      </c>
      <c r="F136" s="3" t="s">
        <v>632</v>
      </c>
      <c r="G136" s="3" t="s">
        <v>633</v>
      </c>
    </row>
    <row r="137" spans="1:7">
      <c r="A137" s="225">
        <v>1410051015311</v>
      </c>
      <c r="B137" s="3">
        <v>6</v>
      </c>
      <c r="C137" s="3" t="s">
        <v>282</v>
      </c>
      <c r="D137" s="3" t="s">
        <v>512</v>
      </c>
      <c r="E137" s="3" t="s">
        <v>513</v>
      </c>
      <c r="F137" s="3" t="s">
        <v>634</v>
      </c>
      <c r="G137" s="3" t="s">
        <v>635</v>
      </c>
    </row>
    <row r="138" spans="1:7">
      <c r="A138" s="225">
        <v>1410051015329</v>
      </c>
      <c r="B138" s="3">
        <v>6</v>
      </c>
      <c r="C138" s="3" t="s">
        <v>282</v>
      </c>
      <c r="D138" s="3" t="s">
        <v>516</v>
      </c>
      <c r="E138" s="3" t="s">
        <v>517</v>
      </c>
      <c r="F138" s="3" t="s">
        <v>636</v>
      </c>
      <c r="G138" s="3" t="s">
        <v>637</v>
      </c>
    </row>
    <row r="139" spans="1:7">
      <c r="A139" s="225">
        <v>1410051015345</v>
      </c>
      <c r="B139" s="3">
        <v>6</v>
      </c>
      <c r="C139" s="3" t="s">
        <v>282</v>
      </c>
      <c r="D139" s="3" t="s">
        <v>332</v>
      </c>
      <c r="E139" s="3" t="s">
        <v>333</v>
      </c>
      <c r="F139" s="3" t="s">
        <v>638</v>
      </c>
      <c r="G139" s="3" t="s">
        <v>639</v>
      </c>
    </row>
    <row r="140" spans="1:7">
      <c r="A140" s="225">
        <v>1410051015352</v>
      </c>
      <c r="B140" s="3">
        <v>6</v>
      </c>
      <c r="C140" s="3" t="s">
        <v>282</v>
      </c>
      <c r="D140" s="3" t="s">
        <v>376</v>
      </c>
      <c r="E140" s="3" t="s">
        <v>377</v>
      </c>
      <c r="F140" s="3" t="s">
        <v>640</v>
      </c>
      <c r="G140" s="3" t="s">
        <v>641</v>
      </c>
    </row>
    <row r="141" spans="1:7">
      <c r="A141" s="225">
        <v>1410051015360</v>
      </c>
      <c r="B141" s="3">
        <v>6</v>
      </c>
      <c r="C141" s="3" t="s">
        <v>282</v>
      </c>
      <c r="D141" s="3" t="s">
        <v>380</v>
      </c>
      <c r="E141" s="3" t="s">
        <v>381</v>
      </c>
      <c r="F141" s="3" t="s">
        <v>642</v>
      </c>
      <c r="G141" s="3" t="s">
        <v>643</v>
      </c>
    </row>
    <row r="142" spans="1:7">
      <c r="A142" s="225">
        <v>1410051015378</v>
      </c>
      <c r="B142" s="3">
        <v>6</v>
      </c>
      <c r="C142" s="3" t="s">
        <v>282</v>
      </c>
      <c r="D142" s="3" t="s">
        <v>394</v>
      </c>
      <c r="E142" s="3" t="s">
        <v>395</v>
      </c>
      <c r="F142" s="3" t="s">
        <v>644</v>
      </c>
      <c r="G142" s="3" t="s">
        <v>645</v>
      </c>
    </row>
    <row r="143" spans="1:7">
      <c r="A143" s="225">
        <v>1410051015386</v>
      </c>
      <c r="B143" s="3">
        <v>6</v>
      </c>
      <c r="C143" s="3" t="s">
        <v>282</v>
      </c>
      <c r="D143" s="3" t="s">
        <v>406</v>
      </c>
      <c r="E143" s="3" t="s">
        <v>407</v>
      </c>
      <c r="F143" s="3" t="s">
        <v>646</v>
      </c>
      <c r="G143" s="3" t="s">
        <v>647</v>
      </c>
    </row>
    <row r="144" spans="1:7">
      <c r="A144" s="225">
        <v>1410051015394</v>
      </c>
      <c r="B144" s="3">
        <v>6</v>
      </c>
      <c r="C144" s="3" t="s">
        <v>282</v>
      </c>
      <c r="D144" s="3" t="s">
        <v>406</v>
      </c>
      <c r="E144" s="3" t="s">
        <v>407</v>
      </c>
      <c r="F144" s="3" t="s">
        <v>648</v>
      </c>
      <c r="G144" s="3" t="s">
        <v>649</v>
      </c>
    </row>
    <row r="145" spans="1:7">
      <c r="A145" s="225">
        <v>1410051015402</v>
      </c>
      <c r="B145" s="3">
        <v>6</v>
      </c>
      <c r="C145" s="3" t="s">
        <v>282</v>
      </c>
      <c r="D145" s="3" t="s">
        <v>406</v>
      </c>
      <c r="E145" s="3" t="s">
        <v>407</v>
      </c>
      <c r="F145" s="3" t="s">
        <v>650</v>
      </c>
      <c r="G145" s="3" t="s">
        <v>651</v>
      </c>
    </row>
    <row r="146" spans="1:7">
      <c r="A146" s="225">
        <v>1410051015428</v>
      </c>
      <c r="B146" s="3">
        <v>6</v>
      </c>
      <c r="C146" s="3" t="s">
        <v>282</v>
      </c>
      <c r="D146" s="3" t="s">
        <v>418</v>
      </c>
      <c r="E146" s="3" t="s">
        <v>419</v>
      </c>
      <c r="F146" s="3" t="s">
        <v>652</v>
      </c>
      <c r="G146" s="3" t="s">
        <v>653</v>
      </c>
    </row>
    <row r="147" spans="1:7">
      <c r="A147" s="225">
        <v>1410051015436</v>
      </c>
      <c r="B147" s="3">
        <v>6</v>
      </c>
      <c r="C147" s="3" t="s">
        <v>282</v>
      </c>
      <c r="D147" s="3" t="s">
        <v>418</v>
      </c>
      <c r="E147" s="3" t="s">
        <v>419</v>
      </c>
      <c r="F147" s="3" t="s">
        <v>654</v>
      </c>
      <c r="G147" s="3" t="s">
        <v>655</v>
      </c>
    </row>
    <row r="148" spans="1:7">
      <c r="A148" s="225">
        <v>1410051015444</v>
      </c>
      <c r="B148" s="3">
        <v>6</v>
      </c>
      <c r="C148" s="3" t="s">
        <v>282</v>
      </c>
      <c r="D148" s="3" t="s">
        <v>418</v>
      </c>
      <c r="E148" s="3" t="s">
        <v>419</v>
      </c>
      <c r="F148" s="3" t="s">
        <v>656</v>
      </c>
      <c r="G148" s="3" t="s">
        <v>657</v>
      </c>
    </row>
    <row r="149" spans="1:7">
      <c r="A149" s="225">
        <v>1410051015451</v>
      </c>
      <c r="B149" s="3">
        <v>6</v>
      </c>
      <c r="C149" s="3" t="s">
        <v>282</v>
      </c>
      <c r="D149" s="3" t="s">
        <v>418</v>
      </c>
      <c r="E149" s="3" t="s">
        <v>419</v>
      </c>
      <c r="F149" s="3" t="s">
        <v>658</v>
      </c>
      <c r="G149" s="3" t="s">
        <v>659</v>
      </c>
    </row>
    <row r="150" spans="1:7">
      <c r="A150" s="225">
        <v>1410051015469</v>
      </c>
      <c r="B150" s="3">
        <v>6</v>
      </c>
      <c r="C150" s="3" t="s">
        <v>282</v>
      </c>
      <c r="D150" s="3" t="s">
        <v>436</v>
      </c>
      <c r="E150" s="3" t="s">
        <v>437</v>
      </c>
      <c r="F150" s="3" t="s">
        <v>660</v>
      </c>
      <c r="G150" s="3" t="s">
        <v>661</v>
      </c>
    </row>
    <row r="151" spans="1:7">
      <c r="A151" s="225">
        <v>1410051015477</v>
      </c>
      <c r="B151" s="3">
        <v>6</v>
      </c>
      <c r="C151" s="3" t="s">
        <v>282</v>
      </c>
      <c r="D151" s="3" t="s">
        <v>436</v>
      </c>
      <c r="E151" s="3" t="s">
        <v>437</v>
      </c>
      <c r="F151" s="3" t="s">
        <v>662</v>
      </c>
      <c r="G151" s="3" t="s">
        <v>663</v>
      </c>
    </row>
    <row r="152" spans="1:7">
      <c r="A152" s="225">
        <v>1410051015485</v>
      </c>
      <c r="B152" s="3">
        <v>6</v>
      </c>
      <c r="C152" s="3" t="s">
        <v>282</v>
      </c>
      <c r="D152" s="3" t="s">
        <v>436</v>
      </c>
      <c r="E152" s="3" t="s">
        <v>437</v>
      </c>
      <c r="F152" s="3" t="s">
        <v>664</v>
      </c>
      <c r="G152" s="3" t="s">
        <v>665</v>
      </c>
    </row>
    <row r="153" spans="1:7">
      <c r="A153" s="225">
        <v>1410051015493</v>
      </c>
      <c r="B153" s="3">
        <v>6</v>
      </c>
      <c r="C153" s="3" t="s">
        <v>282</v>
      </c>
      <c r="D153" s="3" t="s">
        <v>436</v>
      </c>
      <c r="E153" s="3" t="s">
        <v>437</v>
      </c>
      <c r="F153" s="3" t="s">
        <v>666</v>
      </c>
      <c r="G153" s="3" t="s">
        <v>667</v>
      </c>
    </row>
    <row r="154" spans="1:7">
      <c r="A154" s="225">
        <v>1410051015501</v>
      </c>
      <c r="B154" s="3">
        <v>6</v>
      </c>
      <c r="C154" s="3" t="s">
        <v>282</v>
      </c>
      <c r="D154" s="3" t="s">
        <v>436</v>
      </c>
      <c r="E154" s="3" t="s">
        <v>437</v>
      </c>
      <c r="F154" s="3" t="s">
        <v>668</v>
      </c>
      <c r="G154" s="3" t="s">
        <v>669</v>
      </c>
    </row>
    <row r="155" spans="1:7">
      <c r="A155" s="225">
        <v>1410051015519</v>
      </c>
      <c r="B155" s="3">
        <v>6</v>
      </c>
      <c r="C155" s="3" t="s">
        <v>282</v>
      </c>
      <c r="D155" s="3" t="s">
        <v>436</v>
      </c>
      <c r="E155" s="3" t="s">
        <v>437</v>
      </c>
      <c r="F155" s="3" t="s">
        <v>670</v>
      </c>
      <c r="G155" s="3" t="s">
        <v>671</v>
      </c>
    </row>
    <row r="156" spans="1:7">
      <c r="A156" s="225">
        <v>1410051015527</v>
      </c>
      <c r="B156" s="3">
        <v>6</v>
      </c>
      <c r="C156" s="3" t="s">
        <v>282</v>
      </c>
      <c r="D156" s="3" t="s">
        <v>442</v>
      </c>
      <c r="E156" s="3" t="s">
        <v>443</v>
      </c>
      <c r="F156" s="3" t="s">
        <v>672</v>
      </c>
      <c r="G156" s="3" t="s">
        <v>673</v>
      </c>
    </row>
    <row r="157" spans="1:7">
      <c r="A157" s="225">
        <v>1410051015535</v>
      </c>
      <c r="B157" s="3">
        <v>6</v>
      </c>
      <c r="C157" s="3" t="s">
        <v>282</v>
      </c>
      <c r="D157" s="3" t="s">
        <v>442</v>
      </c>
      <c r="E157" s="3" t="s">
        <v>443</v>
      </c>
      <c r="F157" s="3" t="s">
        <v>674</v>
      </c>
      <c r="G157" s="3" t="s">
        <v>675</v>
      </c>
    </row>
    <row r="158" spans="1:7">
      <c r="A158" s="225">
        <v>1410051015543</v>
      </c>
      <c r="B158" s="3">
        <v>6</v>
      </c>
      <c r="C158" s="3" t="s">
        <v>282</v>
      </c>
      <c r="D158" s="3" t="s">
        <v>442</v>
      </c>
      <c r="E158" s="3" t="s">
        <v>443</v>
      </c>
      <c r="F158" s="3" t="s">
        <v>676</v>
      </c>
      <c r="G158" s="3" t="s">
        <v>677</v>
      </c>
    </row>
    <row r="159" spans="1:7">
      <c r="A159" s="225">
        <v>1410051015550</v>
      </c>
      <c r="B159" s="3">
        <v>6</v>
      </c>
      <c r="C159" s="3" t="s">
        <v>282</v>
      </c>
      <c r="D159" s="3" t="s">
        <v>442</v>
      </c>
      <c r="E159" s="3" t="s">
        <v>443</v>
      </c>
      <c r="F159" s="3" t="s">
        <v>678</v>
      </c>
      <c r="G159" s="3" t="s">
        <v>679</v>
      </c>
    </row>
    <row r="160" spans="1:7">
      <c r="A160" s="225">
        <v>1410051015568</v>
      </c>
      <c r="B160" s="3">
        <v>6</v>
      </c>
      <c r="C160" s="3" t="s">
        <v>282</v>
      </c>
      <c r="D160" s="3" t="s">
        <v>442</v>
      </c>
      <c r="E160" s="3" t="s">
        <v>443</v>
      </c>
      <c r="F160" s="3" t="s">
        <v>680</v>
      </c>
      <c r="G160" s="3" t="s">
        <v>681</v>
      </c>
    </row>
    <row r="161" spans="1:7">
      <c r="A161" s="225">
        <v>1410051015576</v>
      </c>
      <c r="B161" s="3">
        <v>6</v>
      </c>
      <c r="C161" s="3" t="s">
        <v>282</v>
      </c>
      <c r="D161" s="3" t="s">
        <v>442</v>
      </c>
      <c r="E161" s="3" t="s">
        <v>443</v>
      </c>
      <c r="F161" s="3" t="s">
        <v>682</v>
      </c>
      <c r="G161" s="3" t="s">
        <v>683</v>
      </c>
    </row>
    <row r="162" spans="1:7">
      <c r="A162" s="225">
        <v>1410051015584</v>
      </c>
      <c r="B162" s="3">
        <v>6</v>
      </c>
      <c r="C162" s="3" t="s">
        <v>282</v>
      </c>
      <c r="D162" s="3" t="s">
        <v>442</v>
      </c>
      <c r="E162" s="3" t="s">
        <v>443</v>
      </c>
      <c r="F162" s="3" t="s">
        <v>684</v>
      </c>
      <c r="G162" s="3" t="s">
        <v>685</v>
      </c>
    </row>
    <row r="163" spans="1:7">
      <c r="A163" s="225">
        <v>1410051015592</v>
      </c>
      <c r="B163" s="3">
        <v>6</v>
      </c>
      <c r="C163" s="3" t="s">
        <v>282</v>
      </c>
      <c r="D163" s="3" t="s">
        <v>448</v>
      </c>
      <c r="E163" s="3" t="s">
        <v>449</v>
      </c>
      <c r="F163" s="3" t="s">
        <v>686</v>
      </c>
      <c r="G163" s="3" t="s">
        <v>687</v>
      </c>
    </row>
    <row r="164" spans="1:7">
      <c r="A164" s="225">
        <v>1410051015600</v>
      </c>
      <c r="B164" s="3">
        <v>6</v>
      </c>
      <c r="C164" s="3" t="s">
        <v>282</v>
      </c>
      <c r="D164" s="3" t="s">
        <v>448</v>
      </c>
      <c r="E164" s="3" t="s">
        <v>449</v>
      </c>
      <c r="F164" s="3" t="s">
        <v>688</v>
      </c>
      <c r="G164" s="3" t="s">
        <v>689</v>
      </c>
    </row>
    <row r="165" spans="1:7">
      <c r="A165" s="225">
        <v>1410051015618</v>
      </c>
      <c r="B165" s="3">
        <v>6</v>
      </c>
      <c r="C165" s="3" t="s">
        <v>282</v>
      </c>
      <c r="D165" s="3" t="s">
        <v>448</v>
      </c>
      <c r="E165" s="3" t="s">
        <v>449</v>
      </c>
      <c r="F165" s="3" t="s">
        <v>690</v>
      </c>
      <c r="G165" s="3" t="s">
        <v>691</v>
      </c>
    </row>
    <row r="166" spans="1:7">
      <c r="A166" s="225">
        <v>1410051015634</v>
      </c>
      <c r="B166" s="3">
        <v>6</v>
      </c>
      <c r="C166" s="3" t="s">
        <v>282</v>
      </c>
      <c r="D166" s="3" t="s">
        <v>448</v>
      </c>
      <c r="E166" s="3" t="s">
        <v>449</v>
      </c>
      <c r="F166" s="3" t="s">
        <v>692</v>
      </c>
      <c r="G166" s="3" t="s">
        <v>693</v>
      </c>
    </row>
    <row r="167" spans="1:7">
      <c r="A167" s="225">
        <v>1410051015642</v>
      </c>
      <c r="B167" s="3">
        <v>6</v>
      </c>
      <c r="C167" s="3" t="s">
        <v>282</v>
      </c>
      <c r="D167" s="3" t="s">
        <v>448</v>
      </c>
      <c r="E167" s="3" t="s">
        <v>449</v>
      </c>
      <c r="F167" s="3" t="s">
        <v>694</v>
      </c>
      <c r="G167" s="3" t="s">
        <v>695</v>
      </c>
    </row>
    <row r="168" spans="1:7">
      <c r="A168" s="225">
        <v>1410051015659</v>
      </c>
      <c r="B168" s="3">
        <v>6</v>
      </c>
      <c r="C168" s="3" t="s">
        <v>282</v>
      </c>
      <c r="D168" s="3" t="s">
        <v>448</v>
      </c>
      <c r="E168" s="3" t="s">
        <v>449</v>
      </c>
      <c r="F168" s="3" t="s">
        <v>696</v>
      </c>
      <c r="G168" s="3" t="s">
        <v>697</v>
      </c>
    </row>
    <row r="169" spans="1:7">
      <c r="A169" s="225">
        <v>1410051015667</v>
      </c>
      <c r="B169" s="3">
        <v>6</v>
      </c>
      <c r="C169" s="3" t="s">
        <v>282</v>
      </c>
      <c r="D169" s="3" t="s">
        <v>448</v>
      </c>
      <c r="E169" s="3" t="s">
        <v>449</v>
      </c>
      <c r="F169" s="3" t="s">
        <v>698</v>
      </c>
      <c r="G169" s="3" t="s">
        <v>699</v>
      </c>
    </row>
    <row r="170" spans="1:7">
      <c r="A170" s="225">
        <v>1410051015675</v>
      </c>
      <c r="B170" s="3">
        <v>6</v>
      </c>
      <c r="C170" s="3" t="s">
        <v>282</v>
      </c>
      <c r="D170" s="3" t="s">
        <v>448</v>
      </c>
      <c r="E170" s="3" t="s">
        <v>449</v>
      </c>
      <c r="F170" s="3" t="s">
        <v>700</v>
      </c>
      <c r="G170" s="3" t="s">
        <v>701</v>
      </c>
    </row>
    <row r="171" spans="1:7">
      <c r="A171" s="225">
        <v>1410051015683</v>
      </c>
      <c r="B171" s="3">
        <v>6</v>
      </c>
      <c r="C171" s="3" t="s">
        <v>282</v>
      </c>
      <c r="D171" s="3" t="s">
        <v>448</v>
      </c>
      <c r="E171" s="3" t="s">
        <v>449</v>
      </c>
      <c r="F171" s="3" t="s">
        <v>702</v>
      </c>
      <c r="G171" s="3" t="s">
        <v>703</v>
      </c>
    </row>
    <row r="172" spans="1:7">
      <c r="A172" s="225">
        <v>1410051015691</v>
      </c>
      <c r="B172" s="3">
        <v>6</v>
      </c>
      <c r="C172" s="3" t="s">
        <v>282</v>
      </c>
      <c r="D172" s="3" t="s">
        <v>448</v>
      </c>
      <c r="E172" s="3" t="s">
        <v>449</v>
      </c>
      <c r="F172" s="3" t="s">
        <v>704</v>
      </c>
      <c r="G172" s="3" t="s">
        <v>705</v>
      </c>
    </row>
    <row r="173" spans="1:7">
      <c r="A173" s="225">
        <v>1410051015709</v>
      </c>
      <c r="B173" s="3">
        <v>6</v>
      </c>
      <c r="C173" s="3" t="s">
        <v>282</v>
      </c>
      <c r="D173" s="3" t="s">
        <v>448</v>
      </c>
      <c r="E173" s="3" t="s">
        <v>449</v>
      </c>
      <c r="F173" s="3" t="s">
        <v>706</v>
      </c>
      <c r="G173" s="3" t="s">
        <v>707</v>
      </c>
    </row>
    <row r="174" spans="1:7">
      <c r="A174" s="225">
        <v>1410051015725</v>
      </c>
      <c r="B174" s="3">
        <v>6</v>
      </c>
      <c r="C174" s="3" t="s">
        <v>282</v>
      </c>
      <c r="D174" s="3" t="s">
        <v>448</v>
      </c>
      <c r="E174" s="3" t="s">
        <v>449</v>
      </c>
      <c r="F174" s="3" t="s">
        <v>708</v>
      </c>
      <c r="G174" s="3" t="s">
        <v>709</v>
      </c>
    </row>
    <row r="175" spans="1:7">
      <c r="A175" s="225">
        <v>1410051015741</v>
      </c>
      <c r="B175" s="3">
        <v>6</v>
      </c>
      <c r="C175" s="3" t="s">
        <v>282</v>
      </c>
      <c r="D175" s="3" t="s">
        <v>448</v>
      </c>
      <c r="E175" s="3" t="s">
        <v>449</v>
      </c>
      <c r="F175" s="3" t="s">
        <v>710</v>
      </c>
      <c r="G175" s="3" t="s">
        <v>711</v>
      </c>
    </row>
    <row r="176" spans="1:7">
      <c r="A176" s="225">
        <v>1410051015758</v>
      </c>
      <c r="B176" s="3">
        <v>6</v>
      </c>
      <c r="C176" s="3" t="s">
        <v>282</v>
      </c>
      <c r="D176" s="3" t="s">
        <v>448</v>
      </c>
      <c r="E176" s="3" t="s">
        <v>449</v>
      </c>
      <c r="F176" s="3" t="s">
        <v>712</v>
      </c>
      <c r="G176" s="3" t="s">
        <v>713</v>
      </c>
    </row>
    <row r="177" spans="1:7">
      <c r="A177" s="225">
        <v>1410051015766</v>
      </c>
      <c r="B177" s="3">
        <v>6</v>
      </c>
      <c r="C177" s="3" t="s">
        <v>282</v>
      </c>
      <c r="D177" s="3" t="s">
        <v>456</v>
      </c>
      <c r="E177" s="3" t="s">
        <v>457</v>
      </c>
      <c r="F177" s="3" t="s">
        <v>714</v>
      </c>
      <c r="G177" s="3" t="s">
        <v>715</v>
      </c>
    </row>
    <row r="178" spans="1:7">
      <c r="A178" s="225">
        <v>1410051015782</v>
      </c>
      <c r="B178" s="3">
        <v>6</v>
      </c>
      <c r="C178" s="3" t="s">
        <v>282</v>
      </c>
      <c r="D178" s="3" t="s">
        <v>470</v>
      </c>
      <c r="E178" s="3" t="s">
        <v>471</v>
      </c>
      <c r="F178" s="3" t="s">
        <v>716</v>
      </c>
      <c r="G178" s="3" t="s">
        <v>717</v>
      </c>
    </row>
    <row r="179" spans="1:7">
      <c r="A179" s="225">
        <v>1410051015790</v>
      </c>
      <c r="B179" s="3">
        <v>6</v>
      </c>
      <c r="C179" s="3" t="s">
        <v>282</v>
      </c>
      <c r="D179" s="3" t="s">
        <v>470</v>
      </c>
      <c r="E179" s="3" t="s">
        <v>471</v>
      </c>
      <c r="F179" s="3" t="s">
        <v>718</v>
      </c>
      <c r="G179" s="3" t="s">
        <v>719</v>
      </c>
    </row>
    <row r="180" spans="1:7">
      <c r="A180" s="225">
        <v>1410051015816</v>
      </c>
      <c r="B180" s="3">
        <v>6</v>
      </c>
      <c r="C180" s="3" t="s">
        <v>282</v>
      </c>
      <c r="D180" s="3" t="s">
        <v>470</v>
      </c>
      <c r="E180" s="3" t="s">
        <v>471</v>
      </c>
      <c r="F180" s="3" t="s">
        <v>720</v>
      </c>
      <c r="G180" s="3" t="s">
        <v>721</v>
      </c>
    </row>
    <row r="181" spans="1:7">
      <c r="A181" s="225">
        <v>1410051015824</v>
      </c>
      <c r="B181" s="3">
        <v>6</v>
      </c>
      <c r="C181" s="3" t="s">
        <v>282</v>
      </c>
      <c r="D181" s="3" t="s">
        <v>470</v>
      </c>
      <c r="E181" s="3" t="s">
        <v>471</v>
      </c>
      <c r="F181" s="3" t="s">
        <v>722</v>
      </c>
      <c r="G181" s="3" t="s">
        <v>723</v>
      </c>
    </row>
    <row r="182" spans="1:7">
      <c r="A182" s="225">
        <v>1410051015832</v>
      </c>
      <c r="B182" s="3">
        <v>6</v>
      </c>
      <c r="C182" s="3" t="s">
        <v>282</v>
      </c>
      <c r="D182" s="3" t="s">
        <v>470</v>
      </c>
      <c r="E182" s="3" t="s">
        <v>471</v>
      </c>
      <c r="F182" s="3" t="s">
        <v>724</v>
      </c>
      <c r="G182" s="3" t="s">
        <v>725</v>
      </c>
    </row>
    <row r="183" spans="1:7">
      <c r="A183" s="225">
        <v>1410051015840</v>
      </c>
      <c r="B183" s="3">
        <v>6</v>
      </c>
      <c r="C183" s="3" t="s">
        <v>282</v>
      </c>
      <c r="D183" s="3" t="s">
        <v>470</v>
      </c>
      <c r="E183" s="3" t="s">
        <v>471</v>
      </c>
      <c r="F183" s="3" t="s">
        <v>726</v>
      </c>
      <c r="G183" s="3" t="s">
        <v>727</v>
      </c>
    </row>
    <row r="184" spans="1:7">
      <c r="A184" s="225">
        <v>1410051015857</v>
      </c>
      <c r="B184" s="3">
        <v>6</v>
      </c>
      <c r="C184" s="3" t="s">
        <v>282</v>
      </c>
      <c r="D184" s="3" t="s">
        <v>470</v>
      </c>
      <c r="E184" s="3" t="s">
        <v>471</v>
      </c>
      <c r="F184" s="3" t="s">
        <v>728</v>
      </c>
      <c r="G184" s="3" t="s">
        <v>729</v>
      </c>
    </row>
    <row r="185" spans="1:7">
      <c r="A185" s="225">
        <v>1410051015865</v>
      </c>
      <c r="B185" s="3">
        <v>6</v>
      </c>
      <c r="C185" s="3" t="s">
        <v>282</v>
      </c>
      <c r="D185" s="3" t="s">
        <v>488</v>
      </c>
      <c r="E185" s="3" t="s">
        <v>489</v>
      </c>
      <c r="F185" s="3" t="s">
        <v>730</v>
      </c>
      <c r="G185" s="3" t="s">
        <v>731</v>
      </c>
    </row>
    <row r="186" spans="1:7">
      <c r="A186" s="225">
        <v>1410051015873</v>
      </c>
      <c r="B186" s="3">
        <v>6</v>
      </c>
      <c r="C186" s="3" t="s">
        <v>282</v>
      </c>
      <c r="D186" s="3" t="s">
        <v>488</v>
      </c>
      <c r="E186" s="3" t="s">
        <v>489</v>
      </c>
      <c r="F186" s="3" t="s">
        <v>732</v>
      </c>
      <c r="G186" s="3" t="s">
        <v>733</v>
      </c>
    </row>
    <row r="187" spans="1:7">
      <c r="A187" s="225">
        <v>1410051015881</v>
      </c>
      <c r="B187" s="3">
        <v>6</v>
      </c>
      <c r="C187" s="3" t="s">
        <v>282</v>
      </c>
      <c r="D187" s="3" t="s">
        <v>488</v>
      </c>
      <c r="E187" s="3" t="s">
        <v>489</v>
      </c>
      <c r="F187" s="3" t="s">
        <v>734</v>
      </c>
      <c r="G187" s="3" t="s">
        <v>735</v>
      </c>
    </row>
    <row r="188" spans="1:7">
      <c r="A188" s="225">
        <v>1410051015899</v>
      </c>
      <c r="B188" s="3">
        <v>6</v>
      </c>
      <c r="C188" s="3" t="s">
        <v>282</v>
      </c>
      <c r="D188" s="3" t="s">
        <v>488</v>
      </c>
      <c r="E188" s="3" t="s">
        <v>489</v>
      </c>
      <c r="F188" s="3" t="s">
        <v>736</v>
      </c>
      <c r="G188" s="3" t="s">
        <v>737</v>
      </c>
    </row>
    <row r="189" spans="1:7">
      <c r="A189" s="225">
        <v>1410051015907</v>
      </c>
      <c r="B189" s="3">
        <v>6</v>
      </c>
      <c r="C189" s="3" t="s">
        <v>282</v>
      </c>
      <c r="D189" s="3" t="s">
        <v>488</v>
      </c>
      <c r="E189" s="3" t="s">
        <v>489</v>
      </c>
      <c r="F189" s="3" t="s">
        <v>738</v>
      </c>
      <c r="G189" s="3" t="s">
        <v>739</v>
      </c>
    </row>
    <row r="190" spans="1:7">
      <c r="A190" s="225">
        <v>1410051015915</v>
      </c>
      <c r="B190" s="3">
        <v>6</v>
      </c>
      <c r="C190" s="3" t="s">
        <v>282</v>
      </c>
      <c r="D190" s="3" t="s">
        <v>488</v>
      </c>
      <c r="E190" s="3" t="s">
        <v>489</v>
      </c>
      <c r="F190" s="3" t="s">
        <v>740</v>
      </c>
      <c r="G190" s="3" t="s">
        <v>741</v>
      </c>
    </row>
    <row r="191" spans="1:7">
      <c r="A191" s="225">
        <v>1410051015923</v>
      </c>
      <c r="B191" s="3">
        <v>6</v>
      </c>
      <c r="C191" s="3" t="s">
        <v>282</v>
      </c>
      <c r="D191" s="3" t="s">
        <v>488</v>
      </c>
      <c r="E191" s="3" t="s">
        <v>489</v>
      </c>
      <c r="F191" s="3" t="s">
        <v>742</v>
      </c>
      <c r="G191" s="3" t="s">
        <v>743</v>
      </c>
    </row>
    <row r="192" spans="1:7">
      <c r="A192" s="225">
        <v>1410051015931</v>
      </c>
      <c r="B192" s="3">
        <v>6</v>
      </c>
      <c r="C192" s="3" t="s">
        <v>282</v>
      </c>
      <c r="D192" s="3" t="s">
        <v>496</v>
      </c>
      <c r="E192" s="3" t="s">
        <v>497</v>
      </c>
      <c r="F192" s="3" t="s">
        <v>744</v>
      </c>
      <c r="G192" s="3" t="s">
        <v>745</v>
      </c>
    </row>
    <row r="193" spans="1:7">
      <c r="A193" s="225">
        <v>1410051015949</v>
      </c>
      <c r="B193" s="3">
        <v>6</v>
      </c>
      <c r="C193" s="3" t="s">
        <v>282</v>
      </c>
      <c r="D193" s="3" t="s">
        <v>496</v>
      </c>
      <c r="E193" s="3" t="s">
        <v>497</v>
      </c>
      <c r="F193" s="3" t="s">
        <v>746</v>
      </c>
      <c r="G193" s="3" t="s">
        <v>747</v>
      </c>
    </row>
    <row r="194" spans="1:7">
      <c r="A194" s="225">
        <v>1410051015956</v>
      </c>
      <c r="B194" s="3">
        <v>6</v>
      </c>
      <c r="C194" s="3" t="s">
        <v>282</v>
      </c>
      <c r="D194" s="3" t="s">
        <v>496</v>
      </c>
      <c r="E194" s="3" t="s">
        <v>497</v>
      </c>
      <c r="F194" s="3" t="s">
        <v>748</v>
      </c>
      <c r="G194" s="3" t="s">
        <v>749</v>
      </c>
    </row>
    <row r="195" spans="1:7">
      <c r="A195" s="225">
        <v>1410051015964</v>
      </c>
      <c r="B195" s="3">
        <v>6</v>
      </c>
      <c r="C195" s="3" t="s">
        <v>282</v>
      </c>
      <c r="D195" s="3" t="s">
        <v>496</v>
      </c>
      <c r="E195" s="3" t="s">
        <v>497</v>
      </c>
      <c r="F195" s="3" t="s">
        <v>750</v>
      </c>
      <c r="G195" s="3" t="s">
        <v>751</v>
      </c>
    </row>
    <row r="196" spans="1:7">
      <c r="A196" s="225">
        <v>1410051015972</v>
      </c>
      <c r="B196" s="3">
        <v>6</v>
      </c>
      <c r="C196" s="3" t="s">
        <v>282</v>
      </c>
      <c r="D196" s="3" t="s">
        <v>496</v>
      </c>
      <c r="E196" s="3" t="s">
        <v>497</v>
      </c>
      <c r="F196" s="3" t="s">
        <v>752</v>
      </c>
      <c r="G196" s="3" t="s">
        <v>753</v>
      </c>
    </row>
    <row r="197" spans="1:7">
      <c r="A197" s="225">
        <v>1410051015980</v>
      </c>
      <c r="B197" s="3">
        <v>6</v>
      </c>
      <c r="C197" s="3" t="s">
        <v>282</v>
      </c>
      <c r="D197" s="3" t="s">
        <v>496</v>
      </c>
      <c r="E197" s="3" t="s">
        <v>497</v>
      </c>
      <c r="F197" s="3" t="s">
        <v>754</v>
      </c>
      <c r="G197" s="3" t="s">
        <v>755</v>
      </c>
    </row>
    <row r="198" spans="1:7">
      <c r="A198" s="225">
        <v>1410051015998</v>
      </c>
      <c r="B198" s="3">
        <v>6</v>
      </c>
      <c r="C198" s="3" t="s">
        <v>282</v>
      </c>
      <c r="D198" s="3" t="s">
        <v>496</v>
      </c>
      <c r="E198" s="3" t="s">
        <v>497</v>
      </c>
      <c r="F198" s="3" t="s">
        <v>756</v>
      </c>
      <c r="G198" s="3" t="s">
        <v>757</v>
      </c>
    </row>
    <row r="199" spans="1:7">
      <c r="A199" s="225">
        <v>1410051016004</v>
      </c>
      <c r="B199" s="3">
        <v>6</v>
      </c>
      <c r="C199" s="3" t="s">
        <v>282</v>
      </c>
      <c r="D199" s="3" t="s">
        <v>496</v>
      </c>
      <c r="E199" s="3" t="s">
        <v>497</v>
      </c>
      <c r="F199" s="3" t="s">
        <v>758</v>
      </c>
      <c r="G199" s="3" t="s">
        <v>759</v>
      </c>
    </row>
    <row r="200" spans="1:7">
      <c r="A200" s="225">
        <v>1410051016012</v>
      </c>
      <c r="B200" s="3">
        <v>6</v>
      </c>
      <c r="C200" s="3" t="s">
        <v>282</v>
      </c>
      <c r="D200" s="3" t="s">
        <v>496</v>
      </c>
      <c r="E200" s="3" t="s">
        <v>497</v>
      </c>
      <c r="F200" s="3" t="s">
        <v>760</v>
      </c>
      <c r="G200" s="3" t="s">
        <v>761</v>
      </c>
    </row>
    <row r="201" spans="1:7">
      <c r="A201" s="225">
        <v>1410051016038</v>
      </c>
      <c r="B201" s="3">
        <v>6</v>
      </c>
      <c r="C201" s="3" t="s">
        <v>282</v>
      </c>
      <c r="D201" s="3" t="s">
        <v>496</v>
      </c>
      <c r="E201" s="3" t="s">
        <v>497</v>
      </c>
      <c r="F201" s="3" t="s">
        <v>762</v>
      </c>
      <c r="G201" s="3" t="s">
        <v>763</v>
      </c>
    </row>
    <row r="202" spans="1:7">
      <c r="A202" s="225">
        <v>1410051016046</v>
      </c>
      <c r="B202" s="3">
        <v>6</v>
      </c>
      <c r="C202" s="3" t="s">
        <v>282</v>
      </c>
      <c r="D202" s="3" t="s">
        <v>496</v>
      </c>
      <c r="E202" s="3" t="s">
        <v>497</v>
      </c>
      <c r="F202" s="3" t="s">
        <v>764</v>
      </c>
      <c r="G202" s="3" t="s">
        <v>765</v>
      </c>
    </row>
    <row r="203" spans="1:7">
      <c r="A203" s="225">
        <v>1410051016053</v>
      </c>
      <c r="B203" s="3">
        <v>6</v>
      </c>
      <c r="C203" s="3" t="s">
        <v>282</v>
      </c>
      <c r="D203" s="3" t="s">
        <v>496</v>
      </c>
      <c r="E203" s="3" t="s">
        <v>497</v>
      </c>
      <c r="F203" s="3" t="s">
        <v>766</v>
      </c>
      <c r="G203" s="3" t="s">
        <v>767</v>
      </c>
    </row>
    <row r="204" spans="1:7">
      <c r="A204" s="225">
        <v>1410051016079</v>
      </c>
      <c r="B204" s="3">
        <v>6</v>
      </c>
      <c r="C204" s="3" t="s">
        <v>282</v>
      </c>
      <c r="D204" s="3" t="s">
        <v>512</v>
      </c>
      <c r="E204" s="3" t="s">
        <v>513</v>
      </c>
      <c r="F204" s="3" t="s">
        <v>768</v>
      </c>
      <c r="G204" s="3" t="s">
        <v>769</v>
      </c>
    </row>
    <row r="205" spans="1:7">
      <c r="A205" s="225">
        <v>1410051016087</v>
      </c>
      <c r="B205" s="3">
        <v>6</v>
      </c>
      <c r="C205" s="3" t="s">
        <v>282</v>
      </c>
      <c r="D205" s="3" t="s">
        <v>512</v>
      </c>
      <c r="E205" s="3" t="s">
        <v>513</v>
      </c>
      <c r="F205" s="3" t="s">
        <v>770</v>
      </c>
      <c r="G205" s="3" t="s">
        <v>771</v>
      </c>
    </row>
    <row r="206" spans="1:7">
      <c r="A206" s="225">
        <v>1410051016095</v>
      </c>
      <c r="B206" s="3">
        <v>6</v>
      </c>
      <c r="C206" s="3" t="s">
        <v>282</v>
      </c>
      <c r="D206" s="3" t="s">
        <v>512</v>
      </c>
      <c r="E206" s="3" t="s">
        <v>513</v>
      </c>
      <c r="F206" s="3" t="s">
        <v>772</v>
      </c>
      <c r="G206" s="3" t="s">
        <v>773</v>
      </c>
    </row>
    <row r="207" spans="1:7">
      <c r="A207" s="225">
        <v>1410051016103</v>
      </c>
      <c r="B207" s="3">
        <v>6</v>
      </c>
      <c r="C207" s="3" t="s">
        <v>282</v>
      </c>
      <c r="D207" s="3" t="s">
        <v>512</v>
      </c>
      <c r="E207" s="3" t="s">
        <v>513</v>
      </c>
      <c r="F207" s="3" t="s">
        <v>774</v>
      </c>
      <c r="G207" s="3" t="s">
        <v>775</v>
      </c>
    </row>
    <row r="208" spans="1:7">
      <c r="A208" s="225">
        <v>1410051016111</v>
      </c>
      <c r="B208" s="3">
        <v>6</v>
      </c>
      <c r="C208" s="3" t="s">
        <v>282</v>
      </c>
      <c r="D208" s="3" t="s">
        <v>512</v>
      </c>
      <c r="E208" s="3" t="s">
        <v>513</v>
      </c>
      <c r="F208" s="3" t="s">
        <v>776</v>
      </c>
      <c r="G208" s="3" t="s">
        <v>777</v>
      </c>
    </row>
    <row r="209" spans="1:7">
      <c r="A209" s="225">
        <v>1410051016129</v>
      </c>
      <c r="B209" s="3">
        <v>6</v>
      </c>
      <c r="C209" s="3" t="s">
        <v>282</v>
      </c>
      <c r="D209" s="3" t="s">
        <v>512</v>
      </c>
      <c r="E209" s="3" t="s">
        <v>513</v>
      </c>
      <c r="F209" s="3" t="s">
        <v>778</v>
      </c>
      <c r="G209" s="3" t="s">
        <v>779</v>
      </c>
    </row>
    <row r="210" spans="1:7">
      <c r="A210" s="225">
        <v>1410051016145</v>
      </c>
      <c r="B210" s="3">
        <v>6</v>
      </c>
      <c r="C210" s="3" t="s">
        <v>282</v>
      </c>
      <c r="D210" s="3" t="s">
        <v>516</v>
      </c>
      <c r="E210" s="3" t="s">
        <v>517</v>
      </c>
      <c r="F210" s="3" t="s">
        <v>780</v>
      </c>
      <c r="G210" s="3" t="s">
        <v>781</v>
      </c>
    </row>
    <row r="211" spans="1:7">
      <c r="A211" s="225">
        <v>1410051016152</v>
      </c>
      <c r="B211" s="3">
        <v>6</v>
      </c>
      <c r="C211" s="3" t="s">
        <v>282</v>
      </c>
      <c r="D211" s="3" t="s">
        <v>332</v>
      </c>
      <c r="E211" s="3" t="s">
        <v>333</v>
      </c>
      <c r="F211" s="3" t="s">
        <v>782</v>
      </c>
      <c r="G211" s="3" t="s">
        <v>783</v>
      </c>
    </row>
    <row r="212" spans="1:7">
      <c r="A212" s="225">
        <v>1410051016160</v>
      </c>
      <c r="B212" s="3">
        <v>6</v>
      </c>
      <c r="C212" s="3" t="s">
        <v>282</v>
      </c>
      <c r="D212" s="3" t="s">
        <v>332</v>
      </c>
      <c r="E212" s="3" t="s">
        <v>333</v>
      </c>
      <c r="F212" s="3" t="s">
        <v>784</v>
      </c>
      <c r="G212" s="3" t="s">
        <v>785</v>
      </c>
    </row>
    <row r="213" spans="1:7">
      <c r="A213" s="225">
        <v>1410051016186</v>
      </c>
      <c r="B213" s="3">
        <v>6</v>
      </c>
      <c r="C213" s="3" t="s">
        <v>282</v>
      </c>
      <c r="D213" s="3" t="s">
        <v>332</v>
      </c>
      <c r="E213" s="3" t="s">
        <v>333</v>
      </c>
      <c r="F213" s="3" t="s">
        <v>786</v>
      </c>
      <c r="G213" s="3" t="s">
        <v>787</v>
      </c>
    </row>
    <row r="214" spans="1:7">
      <c r="A214" s="225">
        <v>1410051016194</v>
      </c>
      <c r="B214" s="3">
        <v>6</v>
      </c>
      <c r="C214" s="3" t="s">
        <v>282</v>
      </c>
      <c r="D214" s="3" t="s">
        <v>332</v>
      </c>
      <c r="E214" s="3" t="s">
        <v>333</v>
      </c>
      <c r="F214" s="3" t="s">
        <v>788</v>
      </c>
      <c r="G214" s="3" t="s">
        <v>789</v>
      </c>
    </row>
    <row r="215" spans="1:7">
      <c r="A215" s="225">
        <v>1410051016202</v>
      </c>
      <c r="B215" s="3">
        <v>6</v>
      </c>
      <c r="C215" s="3" t="s">
        <v>282</v>
      </c>
      <c r="D215" s="3" t="s">
        <v>332</v>
      </c>
      <c r="E215" s="3" t="s">
        <v>333</v>
      </c>
      <c r="F215" s="3" t="s">
        <v>790</v>
      </c>
      <c r="G215" s="3" t="s">
        <v>791</v>
      </c>
    </row>
    <row r="216" spans="1:7">
      <c r="A216" s="225">
        <v>1410051016210</v>
      </c>
      <c r="B216" s="3">
        <v>6</v>
      </c>
      <c r="C216" s="3" t="s">
        <v>282</v>
      </c>
      <c r="D216" s="3" t="s">
        <v>332</v>
      </c>
      <c r="E216" s="3" t="s">
        <v>333</v>
      </c>
      <c r="F216" s="3" t="s">
        <v>792</v>
      </c>
      <c r="G216" s="3" t="s">
        <v>793</v>
      </c>
    </row>
    <row r="217" spans="1:7">
      <c r="A217" s="225">
        <v>1410051016228</v>
      </c>
      <c r="B217" s="3">
        <v>6</v>
      </c>
      <c r="C217" s="3" t="s">
        <v>282</v>
      </c>
      <c r="D217" s="3" t="s">
        <v>332</v>
      </c>
      <c r="E217" s="3" t="s">
        <v>333</v>
      </c>
      <c r="F217" s="3" t="s">
        <v>794</v>
      </c>
      <c r="G217" s="3" t="s">
        <v>795</v>
      </c>
    </row>
    <row r="218" spans="1:7">
      <c r="A218" s="225">
        <v>1410051016236</v>
      </c>
      <c r="B218" s="3">
        <v>6</v>
      </c>
      <c r="C218" s="3" t="s">
        <v>282</v>
      </c>
      <c r="D218" s="3" t="s">
        <v>332</v>
      </c>
      <c r="E218" s="3" t="s">
        <v>333</v>
      </c>
      <c r="F218" s="3" t="s">
        <v>796</v>
      </c>
      <c r="G218" s="3" t="s">
        <v>797</v>
      </c>
    </row>
    <row r="219" spans="1:7">
      <c r="A219" s="225">
        <v>1410051016244</v>
      </c>
      <c r="B219" s="3">
        <v>6</v>
      </c>
      <c r="C219" s="3" t="s">
        <v>282</v>
      </c>
      <c r="D219" s="3" t="s">
        <v>332</v>
      </c>
      <c r="E219" s="3" t="s">
        <v>333</v>
      </c>
      <c r="F219" s="3" t="s">
        <v>798</v>
      </c>
      <c r="G219" s="3" t="s">
        <v>799</v>
      </c>
    </row>
    <row r="220" spans="1:7">
      <c r="A220" s="225">
        <v>1410051016251</v>
      </c>
      <c r="B220" s="3">
        <v>6</v>
      </c>
      <c r="C220" s="3" t="s">
        <v>282</v>
      </c>
      <c r="D220" s="3" t="s">
        <v>332</v>
      </c>
      <c r="E220" s="3" t="s">
        <v>333</v>
      </c>
      <c r="F220" s="3" t="s">
        <v>800</v>
      </c>
      <c r="G220" s="3" t="s">
        <v>801</v>
      </c>
    </row>
    <row r="221" spans="1:7">
      <c r="A221" s="225">
        <v>1410051016277</v>
      </c>
      <c r="B221" s="3">
        <v>6</v>
      </c>
      <c r="C221" s="3" t="s">
        <v>282</v>
      </c>
      <c r="D221" s="3" t="s">
        <v>328</v>
      </c>
      <c r="E221" s="3" t="s">
        <v>329</v>
      </c>
      <c r="F221" s="3" t="s">
        <v>802</v>
      </c>
      <c r="G221" s="3" t="s">
        <v>803</v>
      </c>
    </row>
    <row r="222" spans="1:7">
      <c r="A222" s="225">
        <v>1410051016293</v>
      </c>
      <c r="B222" s="3">
        <v>6</v>
      </c>
      <c r="C222" s="3" t="s">
        <v>282</v>
      </c>
      <c r="D222" s="3" t="s">
        <v>328</v>
      </c>
      <c r="E222" s="3" t="s">
        <v>329</v>
      </c>
      <c r="F222" s="3" t="s">
        <v>804</v>
      </c>
      <c r="G222" s="3" t="s">
        <v>805</v>
      </c>
    </row>
    <row r="223" spans="1:7">
      <c r="A223" s="225">
        <v>1410051016301</v>
      </c>
      <c r="B223" s="3">
        <v>6</v>
      </c>
      <c r="C223" s="3" t="s">
        <v>282</v>
      </c>
      <c r="D223" s="3" t="s">
        <v>328</v>
      </c>
      <c r="E223" s="3" t="s">
        <v>329</v>
      </c>
      <c r="F223" s="3" t="s">
        <v>806</v>
      </c>
      <c r="G223" s="3" t="s">
        <v>807</v>
      </c>
    </row>
    <row r="224" spans="1:7">
      <c r="A224" s="225">
        <v>1410051016319</v>
      </c>
      <c r="B224" s="3">
        <v>6</v>
      </c>
      <c r="C224" s="3" t="s">
        <v>282</v>
      </c>
      <c r="D224" s="3" t="s">
        <v>328</v>
      </c>
      <c r="E224" s="3" t="s">
        <v>329</v>
      </c>
      <c r="F224" s="3" t="s">
        <v>808</v>
      </c>
      <c r="G224" s="3" t="s">
        <v>809</v>
      </c>
    </row>
    <row r="225" spans="1:7">
      <c r="A225" s="225">
        <v>1410051016327</v>
      </c>
      <c r="B225" s="3">
        <v>6</v>
      </c>
      <c r="C225" s="3" t="s">
        <v>282</v>
      </c>
      <c r="D225" s="3" t="s">
        <v>328</v>
      </c>
      <c r="E225" s="3" t="s">
        <v>329</v>
      </c>
      <c r="F225" s="3" t="s">
        <v>810</v>
      </c>
      <c r="G225" s="3" t="s">
        <v>811</v>
      </c>
    </row>
    <row r="226" spans="1:7">
      <c r="A226" s="225">
        <v>1410051016343</v>
      </c>
      <c r="B226" s="3">
        <v>6</v>
      </c>
      <c r="C226" s="3" t="s">
        <v>282</v>
      </c>
      <c r="D226" s="3" t="s">
        <v>328</v>
      </c>
      <c r="E226" s="3" t="s">
        <v>329</v>
      </c>
      <c r="F226" s="3" t="s">
        <v>812</v>
      </c>
      <c r="G226" s="3" t="s">
        <v>813</v>
      </c>
    </row>
    <row r="227" spans="1:7">
      <c r="A227" s="225">
        <v>1410051016350</v>
      </c>
      <c r="B227" s="3">
        <v>6</v>
      </c>
      <c r="C227" s="3" t="s">
        <v>282</v>
      </c>
      <c r="D227" s="3" t="s">
        <v>328</v>
      </c>
      <c r="E227" s="3" t="s">
        <v>329</v>
      </c>
      <c r="F227" s="3" t="s">
        <v>814</v>
      </c>
      <c r="G227" s="3" t="s">
        <v>815</v>
      </c>
    </row>
    <row r="228" spans="1:7">
      <c r="A228" s="225">
        <v>1410051016368</v>
      </c>
      <c r="B228" s="3">
        <v>6</v>
      </c>
      <c r="C228" s="3" t="s">
        <v>282</v>
      </c>
      <c r="D228" s="3" t="s">
        <v>376</v>
      </c>
      <c r="E228" s="3" t="s">
        <v>377</v>
      </c>
      <c r="F228" s="3" t="s">
        <v>816</v>
      </c>
      <c r="G228" s="3" t="s">
        <v>817</v>
      </c>
    </row>
    <row r="229" spans="1:7">
      <c r="A229" s="225">
        <v>1410051016384</v>
      </c>
      <c r="B229" s="3">
        <v>6</v>
      </c>
      <c r="C229" s="3" t="s">
        <v>282</v>
      </c>
      <c r="D229" s="3" t="s">
        <v>376</v>
      </c>
      <c r="E229" s="3" t="s">
        <v>377</v>
      </c>
      <c r="F229" s="3" t="s">
        <v>818</v>
      </c>
      <c r="G229" s="3" t="s">
        <v>819</v>
      </c>
    </row>
    <row r="230" spans="1:7">
      <c r="A230" s="225">
        <v>1410051016392</v>
      </c>
      <c r="B230" s="3">
        <v>6</v>
      </c>
      <c r="C230" s="3" t="s">
        <v>282</v>
      </c>
      <c r="D230" s="3" t="s">
        <v>376</v>
      </c>
      <c r="E230" s="3" t="s">
        <v>377</v>
      </c>
      <c r="F230" s="3" t="s">
        <v>820</v>
      </c>
      <c r="G230" s="3" t="s">
        <v>821</v>
      </c>
    </row>
    <row r="231" spans="1:7">
      <c r="A231" s="225">
        <v>1410051016400</v>
      </c>
      <c r="B231" s="3">
        <v>6</v>
      </c>
      <c r="C231" s="3" t="s">
        <v>282</v>
      </c>
      <c r="D231" s="3" t="s">
        <v>376</v>
      </c>
      <c r="E231" s="3" t="s">
        <v>377</v>
      </c>
      <c r="F231" s="3" t="s">
        <v>822</v>
      </c>
      <c r="G231" s="3" t="s">
        <v>823</v>
      </c>
    </row>
    <row r="232" spans="1:7">
      <c r="A232" s="225">
        <v>1410051016418</v>
      </c>
      <c r="B232" s="3">
        <v>6</v>
      </c>
      <c r="C232" s="3" t="s">
        <v>282</v>
      </c>
      <c r="D232" s="3" t="s">
        <v>380</v>
      </c>
      <c r="E232" s="3" t="s">
        <v>381</v>
      </c>
      <c r="F232" s="3" t="s">
        <v>824</v>
      </c>
      <c r="G232" s="3" t="s">
        <v>825</v>
      </c>
    </row>
    <row r="233" spans="1:7">
      <c r="A233" s="225">
        <v>1410051016426</v>
      </c>
      <c r="B233" s="3">
        <v>6</v>
      </c>
      <c r="C233" s="3" t="s">
        <v>282</v>
      </c>
      <c r="D233" s="3" t="s">
        <v>380</v>
      </c>
      <c r="E233" s="3" t="s">
        <v>381</v>
      </c>
      <c r="F233" s="3" t="s">
        <v>826</v>
      </c>
      <c r="G233" s="3" t="s">
        <v>827</v>
      </c>
    </row>
    <row r="234" spans="1:7">
      <c r="A234" s="225">
        <v>1410051016434</v>
      </c>
      <c r="B234" s="3">
        <v>6</v>
      </c>
      <c r="C234" s="3" t="s">
        <v>282</v>
      </c>
      <c r="D234" s="3" t="s">
        <v>380</v>
      </c>
      <c r="E234" s="3" t="s">
        <v>381</v>
      </c>
      <c r="F234" s="3" t="s">
        <v>828</v>
      </c>
      <c r="G234" s="3" t="s">
        <v>829</v>
      </c>
    </row>
    <row r="235" spans="1:7">
      <c r="A235" s="225">
        <v>1410051016442</v>
      </c>
      <c r="B235" s="3">
        <v>6</v>
      </c>
      <c r="C235" s="3" t="s">
        <v>282</v>
      </c>
      <c r="D235" s="3" t="s">
        <v>380</v>
      </c>
      <c r="E235" s="3" t="s">
        <v>381</v>
      </c>
      <c r="F235" s="3" t="s">
        <v>830</v>
      </c>
      <c r="G235" s="3" t="s">
        <v>831</v>
      </c>
    </row>
    <row r="236" spans="1:7">
      <c r="A236" s="225">
        <v>1410051016459</v>
      </c>
      <c r="B236" s="3">
        <v>6</v>
      </c>
      <c r="C236" s="3" t="s">
        <v>282</v>
      </c>
      <c r="D236" s="3" t="s">
        <v>380</v>
      </c>
      <c r="E236" s="3" t="s">
        <v>381</v>
      </c>
      <c r="F236" s="3" t="s">
        <v>832</v>
      </c>
      <c r="G236" s="3" t="s">
        <v>833</v>
      </c>
    </row>
    <row r="237" spans="1:7">
      <c r="A237" s="225">
        <v>1410051016467</v>
      </c>
      <c r="B237" s="3">
        <v>6</v>
      </c>
      <c r="C237" s="3" t="s">
        <v>282</v>
      </c>
      <c r="D237" s="3" t="s">
        <v>380</v>
      </c>
      <c r="E237" s="3" t="s">
        <v>381</v>
      </c>
      <c r="F237" s="3" t="s">
        <v>834</v>
      </c>
      <c r="G237" s="3" t="s">
        <v>835</v>
      </c>
    </row>
    <row r="238" spans="1:7">
      <c r="A238" s="225">
        <v>1410051016475</v>
      </c>
      <c r="B238" s="3">
        <v>6</v>
      </c>
      <c r="C238" s="3" t="s">
        <v>282</v>
      </c>
      <c r="D238" s="3" t="s">
        <v>380</v>
      </c>
      <c r="E238" s="3" t="s">
        <v>381</v>
      </c>
      <c r="F238" s="3" t="s">
        <v>836</v>
      </c>
      <c r="G238" s="3" t="s">
        <v>837</v>
      </c>
    </row>
    <row r="239" spans="1:7">
      <c r="A239" s="225">
        <v>1410051016483</v>
      </c>
      <c r="B239" s="3">
        <v>6</v>
      </c>
      <c r="C239" s="3" t="s">
        <v>282</v>
      </c>
      <c r="D239" s="3" t="s">
        <v>380</v>
      </c>
      <c r="E239" s="3" t="s">
        <v>381</v>
      </c>
      <c r="F239" s="3" t="s">
        <v>838</v>
      </c>
      <c r="G239" s="3" t="s">
        <v>839</v>
      </c>
    </row>
    <row r="240" spans="1:7">
      <c r="A240" s="225">
        <v>1410051016491</v>
      </c>
      <c r="B240" s="3">
        <v>6</v>
      </c>
      <c r="C240" s="3" t="s">
        <v>282</v>
      </c>
      <c r="D240" s="3" t="s">
        <v>380</v>
      </c>
      <c r="E240" s="3" t="s">
        <v>381</v>
      </c>
      <c r="F240" s="3" t="s">
        <v>840</v>
      </c>
      <c r="G240" s="3" t="s">
        <v>841</v>
      </c>
    </row>
    <row r="241" spans="1:7">
      <c r="A241" s="225">
        <v>1410051016509</v>
      </c>
      <c r="B241" s="3">
        <v>6</v>
      </c>
      <c r="C241" s="3" t="s">
        <v>282</v>
      </c>
      <c r="D241" s="3" t="s">
        <v>388</v>
      </c>
      <c r="E241" s="3" t="s">
        <v>389</v>
      </c>
      <c r="F241" s="3" t="s">
        <v>842</v>
      </c>
      <c r="G241" s="3" t="s">
        <v>843</v>
      </c>
    </row>
    <row r="242" spans="1:7">
      <c r="A242" s="225">
        <v>1410051016517</v>
      </c>
      <c r="B242" s="3">
        <v>6</v>
      </c>
      <c r="C242" s="3" t="s">
        <v>282</v>
      </c>
      <c r="D242" s="3" t="s">
        <v>388</v>
      </c>
      <c r="E242" s="3" t="s">
        <v>389</v>
      </c>
      <c r="F242" s="3" t="s">
        <v>844</v>
      </c>
      <c r="G242" s="3" t="s">
        <v>845</v>
      </c>
    </row>
    <row r="243" spans="1:7">
      <c r="A243" s="225">
        <v>1410051016525</v>
      </c>
      <c r="B243" s="3">
        <v>6</v>
      </c>
      <c r="C243" s="3" t="s">
        <v>282</v>
      </c>
      <c r="D243" s="3" t="s">
        <v>388</v>
      </c>
      <c r="E243" s="3" t="s">
        <v>389</v>
      </c>
      <c r="F243" s="3" t="s">
        <v>846</v>
      </c>
      <c r="G243" s="3" t="s">
        <v>847</v>
      </c>
    </row>
    <row r="244" spans="1:7">
      <c r="A244" s="225">
        <v>1410051016533</v>
      </c>
      <c r="B244" s="3">
        <v>6</v>
      </c>
      <c r="C244" s="3" t="s">
        <v>282</v>
      </c>
      <c r="D244" s="3" t="s">
        <v>388</v>
      </c>
      <c r="E244" s="3" t="s">
        <v>389</v>
      </c>
      <c r="F244" s="3" t="s">
        <v>848</v>
      </c>
      <c r="G244" s="3" t="s">
        <v>849</v>
      </c>
    </row>
    <row r="245" spans="1:7">
      <c r="A245" s="225">
        <v>1410051016541</v>
      </c>
      <c r="B245" s="3">
        <v>6</v>
      </c>
      <c r="C245" s="3" t="s">
        <v>282</v>
      </c>
      <c r="D245" s="3" t="s">
        <v>388</v>
      </c>
      <c r="E245" s="3" t="s">
        <v>389</v>
      </c>
      <c r="F245" s="3" t="s">
        <v>850</v>
      </c>
      <c r="G245" s="3" t="s">
        <v>851</v>
      </c>
    </row>
    <row r="246" spans="1:7">
      <c r="A246" s="225">
        <v>1410051016558</v>
      </c>
      <c r="B246" s="3">
        <v>6</v>
      </c>
      <c r="C246" s="3" t="s">
        <v>282</v>
      </c>
      <c r="D246" s="3" t="s">
        <v>388</v>
      </c>
      <c r="E246" s="3" t="s">
        <v>389</v>
      </c>
      <c r="F246" s="3" t="s">
        <v>852</v>
      </c>
      <c r="G246" s="3" t="s">
        <v>853</v>
      </c>
    </row>
    <row r="247" spans="1:7">
      <c r="A247" s="225">
        <v>1410051016566</v>
      </c>
      <c r="B247" s="3">
        <v>6</v>
      </c>
      <c r="C247" s="3" t="s">
        <v>282</v>
      </c>
      <c r="D247" s="3" t="s">
        <v>388</v>
      </c>
      <c r="E247" s="3" t="s">
        <v>389</v>
      </c>
      <c r="F247" s="3" t="s">
        <v>854</v>
      </c>
      <c r="G247" s="3" t="s">
        <v>855</v>
      </c>
    </row>
    <row r="248" spans="1:7">
      <c r="A248" s="225">
        <v>1410051016574</v>
      </c>
      <c r="B248" s="3">
        <v>6</v>
      </c>
      <c r="C248" s="3" t="s">
        <v>282</v>
      </c>
      <c r="D248" s="3" t="s">
        <v>388</v>
      </c>
      <c r="E248" s="3" t="s">
        <v>389</v>
      </c>
      <c r="F248" s="3" t="s">
        <v>856</v>
      </c>
      <c r="G248" s="3" t="s">
        <v>857</v>
      </c>
    </row>
    <row r="249" spans="1:7">
      <c r="A249" s="225">
        <v>1410051016582</v>
      </c>
      <c r="B249" s="3">
        <v>6</v>
      </c>
      <c r="C249" s="3" t="s">
        <v>282</v>
      </c>
      <c r="D249" s="3" t="s">
        <v>388</v>
      </c>
      <c r="E249" s="3" t="s">
        <v>389</v>
      </c>
      <c r="F249" s="3" t="s">
        <v>858</v>
      </c>
      <c r="G249" s="3" t="s">
        <v>859</v>
      </c>
    </row>
    <row r="250" spans="1:7">
      <c r="A250" s="225">
        <v>1410051016590</v>
      </c>
      <c r="B250" s="3">
        <v>6</v>
      </c>
      <c r="C250" s="3" t="s">
        <v>282</v>
      </c>
      <c r="D250" s="3" t="s">
        <v>394</v>
      </c>
      <c r="E250" s="3" t="s">
        <v>395</v>
      </c>
      <c r="F250" s="3" t="s">
        <v>860</v>
      </c>
      <c r="G250" s="3" t="s">
        <v>861</v>
      </c>
    </row>
    <row r="251" spans="1:7">
      <c r="A251" s="225">
        <v>1410051016608</v>
      </c>
      <c r="B251" s="3">
        <v>6</v>
      </c>
      <c r="C251" s="3" t="s">
        <v>282</v>
      </c>
      <c r="D251" s="3" t="s">
        <v>394</v>
      </c>
      <c r="E251" s="3" t="s">
        <v>395</v>
      </c>
      <c r="F251" s="3" t="s">
        <v>862</v>
      </c>
      <c r="G251" s="3" t="s">
        <v>863</v>
      </c>
    </row>
    <row r="252" spans="1:7">
      <c r="A252" s="225">
        <v>1410051016616</v>
      </c>
      <c r="B252" s="3">
        <v>6</v>
      </c>
      <c r="C252" s="3" t="s">
        <v>282</v>
      </c>
      <c r="D252" s="3" t="s">
        <v>394</v>
      </c>
      <c r="E252" s="3" t="s">
        <v>395</v>
      </c>
      <c r="F252" s="3" t="s">
        <v>864</v>
      </c>
      <c r="G252" s="3" t="s">
        <v>865</v>
      </c>
    </row>
    <row r="253" spans="1:7">
      <c r="A253" s="225">
        <v>1410051016624</v>
      </c>
      <c r="B253" s="3">
        <v>6</v>
      </c>
      <c r="C253" s="3" t="s">
        <v>282</v>
      </c>
      <c r="D253" s="3" t="s">
        <v>394</v>
      </c>
      <c r="E253" s="3" t="s">
        <v>395</v>
      </c>
      <c r="F253" s="3" t="s">
        <v>866</v>
      </c>
      <c r="G253" s="3" t="s">
        <v>867</v>
      </c>
    </row>
    <row r="254" spans="1:7">
      <c r="A254" s="225">
        <v>1410051016632</v>
      </c>
      <c r="B254" s="3">
        <v>6</v>
      </c>
      <c r="C254" s="3" t="s">
        <v>282</v>
      </c>
      <c r="D254" s="3" t="s">
        <v>394</v>
      </c>
      <c r="E254" s="3" t="s">
        <v>395</v>
      </c>
      <c r="F254" s="3" t="s">
        <v>868</v>
      </c>
      <c r="G254" s="3" t="s">
        <v>869</v>
      </c>
    </row>
    <row r="255" spans="1:7">
      <c r="A255" s="225">
        <v>1410051016640</v>
      </c>
      <c r="B255" s="3">
        <v>6</v>
      </c>
      <c r="C255" s="3" t="s">
        <v>282</v>
      </c>
      <c r="D255" s="3" t="s">
        <v>394</v>
      </c>
      <c r="E255" s="3" t="s">
        <v>395</v>
      </c>
      <c r="F255" s="3" t="s">
        <v>870</v>
      </c>
      <c r="G255" s="3" t="s">
        <v>871</v>
      </c>
    </row>
    <row r="256" spans="1:7">
      <c r="A256" s="225">
        <v>1410051016657</v>
      </c>
      <c r="B256" s="3">
        <v>6</v>
      </c>
      <c r="C256" s="3" t="s">
        <v>282</v>
      </c>
      <c r="D256" s="3" t="s">
        <v>394</v>
      </c>
      <c r="E256" s="3" t="s">
        <v>395</v>
      </c>
      <c r="F256" s="3" t="s">
        <v>872</v>
      </c>
      <c r="G256" s="3" t="s">
        <v>873</v>
      </c>
    </row>
    <row r="257" spans="1:7">
      <c r="A257" s="225">
        <v>1410051016665</v>
      </c>
      <c r="B257" s="3">
        <v>6</v>
      </c>
      <c r="C257" s="3" t="s">
        <v>282</v>
      </c>
      <c r="D257" s="3" t="s">
        <v>394</v>
      </c>
      <c r="E257" s="3" t="s">
        <v>395</v>
      </c>
      <c r="F257" s="3" t="s">
        <v>874</v>
      </c>
      <c r="G257" s="3" t="s">
        <v>875</v>
      </c>
    </row>
    <row r="258" spans="1:7">
      <c r="A258" s="225">
        <v>1410051016673</v>
      </c>
      <c r="B258" s="3">
        <v>6</v>
      </c>
      <c r="C258" s="3" t="s">
        <v>282</v>
      </c>
      <c r="D258" s="3" t="s">
        <v>394</v>
      </c>
      <c r="E258" s="3" t="s">
        <v>395</v>
      </c>
      <c r="F258" s="3" t="s">
        <v>876</v>
      </c>
      <c r="G258" s="3" t="s">
        <v>877</v>
      </c>
    </row>
    <row r="259" spans="1:7">
      <c r="A259" s="225">
        <v>1410051016699</v>
      </c>
      <c r="B259" s="3">
        <v>6</v>
      </c>
      <c r="C259" s="3" t="s">
        <v>282</v>
      </c>
      <c r="D259" s="3" t="s">
        <v>406</v>
      </c>
      <c r="E259" s="3" t="s">
        <v>407</v>
      </c>
      <c r="F259" s="3" t="s">
        <v>878</v>
      </c>
      <c r="G259" s="3" t="s">
        <v>879</v>
      </c>
    </row>
    <row r="260" spans="1:7">
      <c r="A260" s="225">
        <v>1410051016715</v>
      </c>
      <c r="B260" s="3">
        <v>6</v>
      </c>
      <c r="C260" s="3" t="s">
        <v>282</v>
      </c>
      <c r="D260" s="3" t="s">
        <v>406</v>
      </c>
      <c r="E260" s="3" t="s">
        <v>407</v>
      </c>
      <c r="F260" s="3" t="s">
        <v>880</v>
      </c>
      <c r="G260" s="3" t="s">
        <v>881</v>
      </c>
    </row>
    <row r="261" spans="1:7">
      <c r="A261" s="225">
        <v>1410051016723</v>
      </c>
      <c r="B261" s="3">
        <v>6</v>
      </c>
      <c r="C261" s="3" t="s">
        <v>282</v>
      </c>
      <c r="D261" s="3" t="s">
        <v>406</v>
      </c>
      <c r="E261" s="3" t="s">
        <v>407</v>
      </c>
      <c r="F261" s="3" t="s">
        <v>882</v>
      </c>
      <c r="G261" s="3" t="s">
        <v>883</v>
      </c>
    </row>
    <row r="262" spans="1:7">
      <c r="A262" s="225">
        <v>1410051016731</v>
      </c>
      <c r="B262" s="3">
        <v>6</v>
      </c>
      <c r="C262" s="3" t="s">
        <v>282</v>
      </c>
      <c r="D262" s="3" t="s">
        <v>406</v>
      </c>
      <c r="E262" s="3" t="s">
        <v>407</v>
      </c>
      <c r="F262" s="3" t="s">
        <v>884</v>
      </c>
      <c r="G262" s="3" t="s">
        <v>885</v>
      </c>
    </row>
    <row r="263" spans="1:7">
      <c r="A263" s="225">
        <v>1410051016756</v>
      </c>
      <c r="B263" s="3">
        <v>6</v>
      </c>
      <c r="C263" s="3" t="s">
        <v>282</v>
      </c>
      <c r="D263" s="3" t="s">
        <v>406</v>
      </c>
      <c r="E263" s="3" t="s">
        <v>407</v>
      </c>
      <c r="F263" s="3" t="s">
        <v>886</v>
      </c>
      <c r="G263" s="3" t="s">
        <v>887</v>
      </c>
    </row>
    <row r="264" spans="1:7">
      <c r="A264" s="225">
        <v>1410051016772</v>
      </c>
      <c r="B264" s="3">
        <v>6</v>
      </c>
      <c r="C264" s="3" t="s">
        <v>282</v>
      </c>
      <c r="D264" s="3" t="s">
        <v>406</v>
      </c>
      <c r="E264" s="3" t="s">
        <v>407</v>
      </c>
      <c r="F264" s="3" t="s">
        <v>888</v>
      </c>
      <c r="G264" s="3" t="s">
        <v>889</v>
      </c>
    </row>
    <row r="265" spans="1:7">
      <c r="A265" s="225">
        <v>1410051016780</v>
      </c>
      <c r="B265" s="3">
        <v>6</v>
      </c>
      <c r="C265" s="3" t="s">
        <v>282</v>
      </c>
      <c r="D265" s="3" t="s">
        <v>406</v>
      </c>
      <c r="E265" s="3" t="s">
        <v>407</v>
      </c>
      <c r="F265" s="3" t="s">
        <v>890</v>
      </c>
      <c r="G265" s="3" t="s">
        <v>891</v>
      </c>
    </row>
    <row r="266" spans="1:7">
      <c r="A266" s="225">
        <v>1410051016806</v>
      </c>
      <c r="B266" s="3">
        <v>6</v>
      </c>
      <c r="C266" s="3" t="s">
        <v>282</v>
      </c>
      <c r="D266" s="3" t="s">
        <v>418</v>
      </c>
      <c r="E266" s="3" t="s">
        <v>419</v>
      </c>
      <c r="F266" s="3" t="s">
        <v>892</v>
      </c>
      <c r="G266" s="3" t="s">
        <v>893</v>
      </c>
    </row>
    <row r="267" spans="1:7">
      <c r="A267" s="225">
        <v>1410051016814</v>
      </c>
      <c r="B267" s="3">
        <v>6</v>
      </c>
      <c r="C267" s="3" t="s">
        <v>282</v>
      </c>
      <c r="D267" s="3" t="s">
        <v>418</v>
      </c>
      <c r="E267" s="3" t="s">
        <v>419</v>
      </c>
      <c r="F267" s="3" t="s">
        <v>894</v>
      </c>
      <c r="G267" s="3" t="s">
        <v>895</v>
      </c>
    </row>
    <row r="268" spans="1:7">
      <c r="A268" s="225">
        <v>1410051016830</v>
      </c>
      <c r="B268" s="3">
        <v>6</v>
      </c>
      <c r="C268" s="3" t="s">
        <v>282</v>
      </c>
      <c r="D268" s="3" t="s">
        <v>418</v>
      </c>
      <c r="E268" s="3" t="s">
        <v>419</v>
      </c>
      <c r="F268" s="3" t="s">
        <v>896</v>
      </c>
      <c r="G268" s="3" t="s">
        <v>897</v>
      </c>
    </row>
    <row r="269" spans="1:7">
      <c r="A269" s="225">
        <v>1410051016848</v>
      </c>
      <c r="B269" s="3">
        <v>6</v>
      </c>
      <c r="C269" s="3" t="s">
        <v>282</v>
      </c>
      <c r="D269" s="3" t="s">
        <v>418</v>
      </c>
      <c r="E269" s="3" t="s">
        <v>419</v>
      </c>
      <c r="F269" s="3" t="s">
        <v>898</v>
      </c>
      <c r="G269" s="3" t="s">
        <v>899</v>
      </c>
    </row>
    <row r="270" spans="1:7">
      <c r="A270" s="225">
        <v>1410051016855</v>
      </c>
      <c r="B270" s="3">
        <v>6</v>
      </c>
      <c r="C270" s="3" t="s">
        <v>282</v>
      </c>
      <c r="D270" s="3" t="s">
        <v>418</v>
      </c>
      <c r="E270" s="3" t="s">
        <v>419</v>
      </c>
      <c r="F270" s="3" t="s">
        <v>900</v>
      </c>
      <c r="G270" s="3" t="s">
        <v>901</v>
      </c>
    </row>
    <row r="271" spans="1:7">
      <c r="A271" s="225">
        <v>1410051016863</v>
      </c>
      <c r="B271" s="3">
        <v>6</v>
      </c>
      <c r="C271" s="3" t="s">
        <v>282</v>
      </c>
      <c r="D271" s="3" t="s">
        <v>418</v>
      </c>
      <c r="E271" s="3" t="s">
        <v>419</v>
      </c>
      <c r="F271" s="3" t="s">
        <v>902</v>
      </c>
      <c r="G271" s="3" t="s">
        <v>903</v>
      </c>
    </row>
    <row r="272" spans="1:7">
      <c r="A272" s="225">
        <v>1410051016871</v>
      </c>
      <c r="B272" s="3">
        <v>6</v>
      </c>
      <c r="C272" s="3" t="s">
        <v>282</v>
      </c>
      <c r="D272" s="3" t="s">
        <v>418</v>
      </c>
      <c r="E272" s="3" t="s">
        <v>419</v>
      </c>
      <c r="F272" s="3" t="s">
        <v>904</v>
      </c>
      <c r="G272" s="3" t="s">
        <v>905</v>
      </c>
    </row>
    <row r="273" spans="1:7">
      <c r="A273" s="225">
        <v>1410051016889</v>
      </c>
      <c r="B273" s="3">
        <v>6</v>
      </c>
      <c r="C273" s="3" t="s">
        <v>282</v>
      </c>
      <c r="D273" s="3" t="s">
        <v>418</v>
      </c>
      <c r="E273" s="3" t="s">
        <v>419</v>
      </c>
      <c r="F273" s="3" t="s">
        <v>906</v>
      </c>
      <c r="G273" s="3" t="s">
        <v>907</v>
      </c>
    </row>
    <row r="274" spans="1:7">
      <c r="A274" s="225">
        <v>1410051016897</v>
      </c>
      <c r="B274" s="3">
        <v>6</v>
      </c>
      <c r="C274" s="3" t="s">
        <v>282</v>
      </c>
      <c r="D274" s="3" t="s">
        <v>418</v>
      </c>
      <c r="E274" s="3" t="s">
        <v>419</v>
      </c>
      <c r="F274" s="3" t="s">
        <v>908</v>
      </c>
      <c r="G274" s="3" t="s">
        <v>909</v>
      </c>
    </row>
    <row r="275" spans="1:7">
      <c r="A275" s="225">
        <v>1410051016913</v>
      </c>
      <c r="B275" s="3">
        <v>6</v>
      </c>
      <c r="C275" s="3" t="s">
        <v>282</v>
      </c>
      <c r="D275" s="3" t="s">
        <v>436</v>
      </c>
      <c r="E275" s="3" t="s">
        <v>437</v>
      </c>
      <c r="F275" s="3" t="s">
        <v>910</v>
      </c>
      <c r="G275" s="3" t="s">
        <v>911</v>
      </c>
    </row>
    <row r="276" spans="1:7">
      <c r="A276" s="225">
        <v>1410051016921</v>
      </c>
      <c r="B276" s="3">
        <v>6</v>
      </c>
      <c r="C276" s="3" t="s">
        <v>282</v>
      </c>
      <c r="D276" s="3" t="s">
        <v>436</v>
      </c>
      <c r="E276" s="3" t="s">
        <v>437</v>
      </c>
      <c r="F276" s="3" t="s">
        <v>912</v>
      </c>
      <c r="G276" s="3" t="s">
        <v>913</v>
      </c>
    </row>
    <row r="277" spans="1:7">
      <c r="A277" s="225">
        <v>1410051016947</v>
      </c>
      <c r="B277" s="3">
        <v>6</v>
      </c>
      <c r="C277" s="3" t="s">
        <v>282</v>
      </c>
      <c r="D277" s="3" t="s">
        <v>436</v>
      </c>
      <c r="E277" s="3" t="s">
        <v>437</v>
      </c>
      <c r="F277" s="3" t="s">
        <v>914</v>
      </c>
      <c r="G277" s="3" t="s">
        <v>915</v>
      </c>
    </row>
    <row r="278" spans="1:7">
      <c r="A278" s="225">
        <v>1410051016954</v>
      </c>
      <c r="B278" s="3">
        <v>6</v>
      </c>
      <c r="C278" s="3" t="s">
        <v>282</v>
      </c>
      <c r="D278" s="3" t="s">
        <v>436</v>
      </c>
      <c r="E278" s="3" t="s">
        <v>437</v>
      </c>
      <c r="F278" s="3" t="s">
        <v>916</v>
      </c>
      <c r="G278" s="3" t="s">
        <v>917</v>
      </c>
    </row>
    <row r="279" spans="1:7">
      <c r="A279" s="225">
        <v>1410051016962</v>
      </c>
      <c r="B279" s="3">
        <v>6</v>
      </c>
      <c r="C279" s="3" t="s">
        <v>282</v>
      </c>
      <c r="D279" s="3" t="s">
        <v>436</v>
      </c>
      <c r="E279" s="3" t="s">
        <v>437</v>
      </c>
      <c r="F279" s="3" t="s">
        <v>918</v>
      </c>
      <c r="G279" s="3" t="s">
        <v>919</v>
      </c>
    </row>
    <row r="280" spans="1:7">
      <c r="A280" s="225">
        <v>1410051016970</v>
      </c>
      <c r="B280" s="3">
        <v>6</v>
      </c>
      <c r="C280" s="3" t="s">
        <v>282</v>
      </c>
      <c r="D280" s="3" t="s">
        <v>436</v>
      </c>
      <c r="E280" s="3" t="s">
        <v>437</v>
      </c>
      <c r="F280" s="3" t="s">
        <v>920</v>
      </c>
      <c r="G280" s="3" t="s">
        <v>921</v>
      </c>
    </row>
    <row r="281" spans="1:7">
      <c r="A281" s="225">
        <v>1410051016988</v>
      </c>
      <c r="B281" s="3">
        <v>6</v>
      </c>
      <c r="C281" s="3" t="s">
        <v>282</v>
      </c>
      <c r="D281" s="3" t="s">
        <v>436</v>
      </c>
      <c r="E281" s="3" t="s">
        <v>437</v>
      </c>
      <c r="F281" s="3" t="s">
        <v>922</v>
      </c>
      <c r="G281" s="3" t="s">
        <v>923</v>
      </c>
    </row>
    <row r="282" spans="1:7">
      <c r="A282" s="225">
        <v>1410051016996</v>
      </c>
      <c r="B282" s="3">
        <v>6</v>
      </c>
      <c r="C282" s="3" t="s">
        <v>282</v>
      </c>
      <c r="D282" s="3" t="s">
        <v>442</v>
      </c>
      <c r="E282" s="3" t="s">
        <v>443</v>
      </c>
      <c r="F282" s="3" t="s">
        <v>924</v>
      </c>
      <c r="G282" s="3" t="s">
        <v>925</v>
      </c>
    </row>
    <row r="283" spans="1:7">
      <c r="A283" s="225">
        <v>1410051017002</v>
      </c>
      <c r="B283" s="3">
        <v>6</v>
      </c>
      <c r="C283" s="3" t="s">
        <v>282</v>
      </c>
      <c r="D283" s="3" t="s">
        <v>442</v>
      </c>
      <c r="E283" s="3" t="s">
        <v>443</v>
      </c>
      <c r="F283" s="3" t="s">
        <v>926</v>
      </c>
      <c r="G283" s="3" t="s">
        <v>927</v>
      </c>
    </row>
    <row r="284" spans="1:7">
      <c r="A284" s="225">
        <v>1410051017010</v>
      </c>
      <c r="B284" s="3">
        <v>6</v>
      </c>
      <c r="C284" s="3" t="s">
        <v>282</v>
      </c>
      <c r="D284" s="3" t="s">
        <v>442</v>
      </c>
      <c r="E284" s="3" t="s">
        <v>443</v>
      </c>
      <c r="F284" s="3" t="s">
        <v>928</v>
      </c>
      <c r="G284" s="3" t="s">
        <v>929</v>
      </c>
    </row>
    <row r="285" spans="1:7">
      <c r="A285" s="225">
        <v>1410051017036</v>
      </c>
      <c r="B285" s="3">
        <v>6</v>
      </c>
      <c r="C285" s="3" t="s">
        <v>282</v>
      </c>
      <c r="D285" s="3" t="s">
        <v>442</v>
      </c>
      <c r="E285" s="3" t="s">
        <v>443</v>
      </c>
      <c r="F285" s="3" t="s">
        <v>930</v>
      </c>
      <c r="G285" s="3" t="s">
        <v>931</v>
      </c>
    </row>
    <row r="286" spans="1:7">
      <c r="A286" s="225">
        <v>1410051017044</v>
      </c>
      <c r="B286" s="3">
        <v>6</v>
      </c>
      <c r="C286" s="3" t="s">
        <v>282</v>
      </c>
      <c r="D286" s="3" t="s">
        <v>442</v>
      </c>
      <c r="E286" s="3" t="s">
        <v>443</v>
      </c>
      <c r="F286" s="3" t="s">
        <v>932</v>
      </c>
      <c r="G286" s="3" t="s">
        <v>933</v>
      </c>
    </row>
    <row r="287" spans="1:7">
      <c r="A287" s="225">
        <v>1410051017051</v>
      </c>
      <c r="B287" s="3">
        <v>6</v>
      </c>
      <c r="C287" s="3" t="s">
        <v>282</v>
      </c>
      <c r="D287" s="3" t="s">
        <v>442</v>
      </c>
      <c r="E287" s="3" t="s">
        <v>443</v>
      </c>
      <c r="F287" s="3" t="s">
        <v>934</v>
      </c>
      <c r="G287" s="3" t="s">
        <v>935</v>
      </c>
    </row>
    <row r="288" spans="1:7">
      <c r="A288" s="225">
        <v>1410051017069</v>
      </c>
      <c r="B288" s="3">
        <v>6</v>
      </c>
      <c r="C288" s="3" t="s">
        <v>282</v>
      </c>
      <c r="D288" s="3" t="s">
        <v>442</v>
      </c>
      <c r="E288" s="3" t="s">
        <v>443</v>
      </c>
      <c r="F288" s="3" t="s">
        <v>936</v>
      </c>
      <c r="G288" s="3" t="s">
        <v>937</v>
      </c>
    </row>
    <row r="289" spans="1:7">
      <c r="A289" s="225">
        <v>1410051017077</v>
      </c>
      <c r="B289" s="3">
        <v>6</v>
      </c>
      <c r="C289" s="3" t="s">
        <v>282</v>
      </c>
      <c r="D289" s="3" t="s">
        <v>442</v>
      </c>
      <c r="E289" s="3" t="s">
        <v>443</v>
      </c>
      <c r="F289" s="3" t="s">
        <v>938</v>
      </c>
      <c r="G289" s="3" t="s">
        <v>939</v>
      </c>
    </row>
    <row r="290" spans="1:7">
      <c r="A290" s="225">
        <v>1410051017085</v>
      </c>
      <c r="B290" s="3">
        <v>6</v>
      </c>
      <c r="C290" s="3" t="s">
        <v>282</v>
      </c>
      <c r="D290" s="3" t="s">
        <v>442</v>
      </c>
      <c r="E290" s="3" t="s">
        <v>443</v>
      </c>
      <c r="F290" s="3" t="s">
        <v>940</v>
      </c>
      <c r="G290" s="3" t="s">
        <v>941</v>
      </c>
    </row>
    <row r="291" spans="1:7">
      <c r="A291" s="225">
        <v>1410051017093</v>
      </c>
      <c r="B291" s="3">
        <v>6</v>
      </c>
      <c r="C291" s="3" t="s">
        <v>282</v>
      </c>
      <c r="D291" s="3" t="s">
        <v>448</v>
      </c>
      <c r="E291" s="3" t="s">
        <v>449</v>
      </c>
      <c r="F291" s="3" t="s">
        <v>942</v>
      </c>
      <c r="G291" s="3" t="s">
        <v>943</v>
      </c>
    </row>
    <row r="292" spans="1:7">
      <c r="A292" s="225">
        <v>1410051017101</v>
      </c>
      <c r="B292" s="3">
        <v>6</v>
      </c>
      <c r="C292" s="3" t="s">
        <v>282</v>
      </c>
      <c r="D292" s="3" t="s">
        <v>448</v>
      </c>
      <c r="E292" s="3" t="s">
        <v>449</v>
      </c>
      <c r="F292" s="3" t="s">
        <v>944</v>
      </c>
      <c r="G292" s="3" t="s">
        <v>945</v>
      </c>
    </row>
    <row r="293" spans="1:7">
      <c r="A293" s="225">
        <v>1410051017119</v>
      </c>
      <c r="B293" s="3">
        <v>6</v>
      </c>
      <c r="C293" s="3" t="s">
        <v>282</v>
      </c>
      <c r="D293" s="3" t="s">
        <v>448</v>
      </c>
      <c r="E293" s="3" t="s">
        <v>449</v>
      </c>
      <c r="F293" s="3" t="s">
        <v>946</v>
      </c>
      <c r="G293" s="3" t="s">
        <v>947</v>
      </c>
    </row>
    <row r="294" spans="1:7">
      <c r="A294" s="225">
        <v>1410051017127</v>
      </c>
      <c r="B294" s="3">
        <v>6</v>
      </c>
      <c r="C294" s="3" t="s">
        <v>282</v>
      </c>
      <c r="D294" s="3" t="s">
        <v>448</v>
      </c>
      <c r="E294" s="3" t="s">
        <v>449</v>
      </c>
      <c r="F294" s="3" t="s">
        <v>948</v>
      </c>
      <c r="G294" s="3" t="s">
        <v>949</v>
      </c>
    </row>
    <row r="295" spans="1:7">
      <c r="A295" s="225">
        <v>1410051017135</v>
      </c>
      <c r="B295" s="3">
        <v>6</v>
      </c>
      <c r="C295" s="3" t="s">
        <v>282</v>
      </c>
      <c r="D295" s="3" t="s">
        <v>448</v>
      </c>
      <c r="E295" s="3" t="s">
        <v>449</v>
      </c>
      <c r="F295" s="3" t="s">
        <v>950</v>
      </c>
      <c r="G295" s="3" t="s">
        <v>951</v>
      </c>
    </row>
    <row r="296" spans="1:7">
      <c r="A296" s="225">
        <v>1410051017168</v>
      </c>
      <c r="B296" s="3">
        <v>6</v>
      </c>
      <c r="C296" s="3" t="s">
        <v>282</v>
      </c>
      <c r="D296" s="3" t="s">
        <v>448</v>
      </c>
      <c r="E296" s="3" t="s">
        <v>449</v>
      </c>
      <c r="F296" s="3" t="s">
        <v>952</v>
      </c>
      <c r="G296" s="3" t="s">
        <v>953</v>
      </c>
    </row>
    <row r="297" spans="1:7">
      <c r="A297" s="225">
        <v>1410051017176</v>
      </c>
      <c r="B297" s="3">
        <v>6</v>
      </c>
      <c r="C297" s="3" t="s">
        <v>282</v>
      </c>
      <c r="D297" s="3" t="s">
        <v>448</v>
      </c>
      <c r="E297" s="3" t="s">
        <v>449</v>
      </c>
      <c r="F297" s="3" t="s">
        <v>954</v>
      </c>
      <c r="G297" s="3" t="s">
        <v>955</v>
      </c>
    </row>
    <row r="298" spans="1:7">
      <c r="A298" s="225">
        <v>1410051017184</v>
      </c>
      <c r="B298" s="3">
        <v>6</v>
      </c>
      <c r="C298" s="3" t="s">
        <v>282</v>
      </c>
      <c r="D298" s="3" t="s">
        <v>448</v>
      </c>
      <c r="E298" s="3" t="s">
        <v>449</v>
      </c>
      <c r="F298" s="3" t="s">
        <v>956</v>
      </c>
      <c r="G298" s="3" t="s">
        <v>957</v>
      </c>
    </row>
    <row r="299" spans="1:7">
      <c r="A299" s="225">
        <v>1410051017200</v>
      </c>
      <c r="B299" s="3">
        <v>6</v>
      </c>
      <c r="C299" s="3" t="s">
        <v>282</v>
      </c>
      <c r="D299" s="3" t="s">
        <v>448</v>
      </c>
      <c r="E299" s="3" t="s">
        <v>449</v>
      </c>
      <c r="F299" s="3" t="s">
        <v>958</v>
      </c>
      <c r="G299" s="3" t="s">
        <v>958</v>
      </c>
    </row>
    <row r="300" spans="1:7">
      <c r="A300" s="225">
        <v>1410051017218</v>
      </c>
      <c r="B300" s="3">
        <v>6</v>
      </c>
      <c r="C300" s="3" t="s">
        <v>282</v>
      </c>
      <c r="D300" s="3" t="s">
        <v>448</v>
      </c>
      <c r="E300" s="3" t="s">
        <v>449</v>
      </c>
      <c r="F300" s="3" t="s">
        <v>959</v>
      </c>
      <c r="G300" s="3" t="s">
        <v>960</v>
      </c>
    </row>
    <row r="301" spans="1:7">
      <c r="A301" s="225">
        <v>1410051017226</v>
      </c>
      <c r="B301" s="3">
        <v>6</v>
      </c>
      <c r="C301" s="3" t="s">
        <v>282</v>
      </c>
      <c r="D301" s="3" t="s">
        <v>448</v>
      </c>
      <c r="E301" s="3" t="s">
        <v>449</v>
      </c>
      <c r="F301" s="3" t="s">
        <v>961</v>
      </c>
      <c r="G301" s="3" t="s">
        <v>962</v>
      </c>
    </row>
    <row r="302" spans="1:7">
      <c r="A302" s="225">
        <v>1410051017242</v>
      </c>
      <c r="B302" s="3">
        <v>6</v>
      </c>
      <c r="C302" s="3" t="s">
        <v>282</v>
      </c>
      <c r="D302" s="3" t="s">
        <v>448</v>
      </c>
      <c r="E302" s="3" t="s">
        <v>449</v>
      </c>
      <c r="F302" s="3" t="s">
        <v>963</v>
      </c>
      <c r="G302" s="3" t="s">
        <v>964</v>
      </c>
    </row>
    <row r="303" spans="1:7">
      <c r="A303" s="225">
        <v>1410051017259</v>
      </c>
      <c r="B303" s="3">
        <v>6</v>
      </c>
      <c r="C303" s="3" t="s">
        <v>282</v>
      </c>
      <c r="D303" s="3" t="s">
        <v>448</v>
      </c>
      <c r="E303" s="3" t="s">
        <v>449</v>
      </c>
      <c r="F303" s="3" t="s">
        <v>965</v>
      </c>
      <c r="G303" s="3" t="s">
        <v>966</v>
      </c>
    </row>
    <row r="304" spans="1:7">
      <c r="A304" s="225">
        <v>1410051017275</v>
      </c>
      <c r="B304" s="3">
        <v>6</v>
      </c>
      <c r="C304" s="3" t="s">
        <v>282</v>
      </c>
      <c r="D304" s="3" t="s">
        <v>448</v>
      </c>
      <c r="E304" s="3" t="s">
        <v>449</v>
      </c>
      <c r="F304" s="3" t="s">
        <v>967</v>
      </c>
      <c r="G304" s="3" t="s">
        <v>968</v>
      </c>
    </row>
    <row r="305" spans="1:7">
      <c r="A305" s="225">
        <v>1410051017283</v>
      </c>
      <c r="B305" s="3">
        <v>6</v>
      </c>
      <c r="C305" s="3" t="s">
        <v>282</v>
      </c>
      <c r="D305" s="3" t="s">
        <v>456</v>
      </c>
      <c r="E305" s="3" t="s">
        <v>457</v>
      </c>
      <c r="F305" s="3" t="s">
        <v>969</v>
      </c>
      <c r="G305" s="3" t="s">
        <v>970</v>
      </c>
    </row>
    <row r="306" spans="1:7">
      <c r="A306" s="225">
        <v>1410051017291</v>
      </c>
      <c r="B306" s="3">
        <v>6</v>
      </c>
      <c r="C306" s="3" t="s">
        <v>282</v>
      </c>
      <c r="D306" s="3" t="s">
        <v>456</v>
      </c>
      <c r="E306" s="3" t="s">
        <v>457</v>
      </c>
      <c r="F306" s="3" t="s">
        <v>971</v>
      </c>
      <c r="G306" s="3" t="s">
        <v>972</v>
      </c>
    </row>
    <row r="307" spans="1:7">
      <c r="A307" s="225">
        <v>1410051017317</v>
      </c>
      <c r="B307" s="3">
        <v>6</v>
      </c>
      <c r="C307" s="3" t="s">
        <v>282</v>
      </c>
      <c r="D307" s="3" t="s">
        <v>456</v>
      </c>
      <c r="E307" s="3" t="s">
        <v>457</v>
      </c>
      <c r="F307" s="3" t="s">
        <v>973</v>
      </c>
      <c r="G307" s="3" t="s">
        <v>974</v>
      </c>
    </row>
    <row r="308" spans="1:7">
      <c r="A308" s="225">
        <v>1410051017325</v>
      </c>
      <c r="B308" s="3">
        <v>6</v>
      </c>
      <c r="C308" s="3" t="s">
        <v>282</v>
      </c>
      <c r="D308" s="3" t="s">
        <v>456</v>
      </c>
      <c r="E308" s="3" t="s">
        <v>457</v>
      </c>
      <c r="F308" s="3" t="s">
        <v>975</v>
      </c>
      <c r="G308" s="3" t="s">
        <v>976</v>
      </c>
    </row>
    <row r="309" spans="1:7">
      <c r="A309" s="225">
        <v>1410051017333</v>
      </c>
      <c r="B309" s="3">
        <v>6</v>
      </c>
      <c r="C309" s="3" t="s">
        <v>282</v>
      </c>
      <c r="D309" s="3" t="s">
        <v>456</v>
      </c>
      <c r="E309" s="3" t="s">
        <v>457</v>
      </c>
      <c r="F309" s="3" t="s">
        <v>977</v>
      </c>
      <c r="G309" s="3" t="s">
        <v>978</v>
      </c>
    </row>
    <row r="310" spans="1:7">
      <c r="A310" s="225">
        <v>1410051017341</v>
      </c>
      <c r="B310" s="3">
        <v>6</v>
      </c>
      <c r="C310" s="3" t="s">
        <v>282</v>
      </c>
      <c r="D310" s="3" t="s">
        <v>456</v>
      </c>
      <c r="E310" s="3" t="s">
        <v>457</v>
      </c>
      <c r="F310" s="3" t="s">
        <v>979</v>
      </c>
      <c r="G310" s="3" t="s">
        <v>980</v>
      </c>
    </row>
    <row r="311" spans="1:7">
      <c r="A311" s="225">
        <v>1410051017358</v>
      </c>
      <c r="B311" s="3">
        <v>6</v>
      </c>
      <c r="C311" s="3" t="s">
        <v>282</v>
      </c>
      <c r="D311" s="3" t="s">
        <v>456</v>
      </c>
      <c r="E311" s="3" t="s">
        <v>457</v>
      </c>
      <c r="F311" s="3" t="s">
        <v>981</v>
      </c>
      <c r="G311" s="3" t="s">
        <v>982</v>
      </c>
    </row>
    <row r="312" spans="1:7">
      <c r="A312" s="225">
        <v>1410051017374</v>
      </c>
      <c r="B312" s="3">
        <v>6</v>
      </c>
      <c r="C312" s="3" t="s">
        <v>282</v>
      </c>
      <c r="D312" s="3" t="s">
        <v>456</v>
      </c>
      <c r="E312" s="3" t="s">
        <v>457</v>
      </c>
      <c r="F312" s="3" t="s">
        <v>983</v>
      </c>
      <c r="G312" s="3" t="s">
        <v>984</v>
      </c>
    </row>
    <row r="313" spans="1:7">
      <c r="A313" s="225">
        <v>1410051017382</v>
      </c>
      <c r="B313" s="3">
        <v>6</v>
      </c>
      <c r="C313" s="3" t="s">
        <v>282</v>
      </c>
      <c r="D313" s="3" t="s">
        <v>470</v>
      </c>
      <c r="E313" s="3" t="s">
        <v>471</v>
      </c>
      <c r="F313" s="3" t="s">
        <v>985</v>
      </c>
      <c r="G313" s="3" t="s">
        <v>986</v>
      </c>
    </row>
    <row r="314" spans="1:7">
      <c r="A314" s="225">
        <v>1410051017390</v>
      </c>
      <c r="B314" s="3">
        <v>6</v>
      </c>
      <c r="C314" s="3" t="s">
        <v>282</v>
      </c>
      <c r="D314" s="3" t="s">
        <v>470</v>
      </c>
      <c r="E314" s="3" t="s">
        <v>471</v>
      </c>
      <c r="F314" s="3" t="s">
        <v>987</v>
      </c>
      <c r="G314" s="3" t="s">
        <v>988</v>
      </c>
    </row>
    <row r="315" spans="1:7">
      <c r="A315" s="225">
        <v>1410051017408</v>
      </c>
      <c r="B315" s="3">
        <v>6</v>
      </c>
      <c r="C315" s="3" t="s">
        <v>282</v>
      </c>
      <c r="D315" s="3" t="s">
        <v>470</v>
      </c>
      <c r="E315" s="3" t="s">
        <v>471</v>
      </c>
      <c r="F315" s="3" t="s">
        <v>989</v>
      </c>
      <c r="G315" s="3" t="s">
        <v>990</v>
      </c>
    </row>
    <row r="316" spans="1:7">
      <c r="A316" s="225">
        <v>1410051017416</v>
      </c>
      <c r="B316" s="3">
        <v>6</v>
      </c>
      <c r="C316" s="3" t="s">
        <v>282</v>
      </c>
      <c r="D316" s="3" t="s">
        <v>470</v>
      </c>
      <c r="E316" s="3" t="s">
        <v>471</v>
      </c>
      <c r="F316" s="3" t="s">
        <v>991</v>
      </c>
      <c r="G316" s="3" t="s">
        <v>992</v>
      </c>
    </row>
    <row r="317" spans="1:7">
      <c r="A317" s="225">
        <v>1410051017432</v>
      </c>
      <c r="B317" s="3">
        <v>6</v>
      </c>
      <c r="C317" s="3" t="s">
        <v>282</v>
      </c>
      <c r="D317" s="3" t="s">
        <v>470</v>
      </c>
      <c r="E317" s="3" t="s">
        <v>471</v>
      </c>
      <c r="F317" s="3" t="s">
        <v>993</v>
      </c>
      <c r="G317" s="3" t="s">
        <v>994</v>
      </c>
    </row>
    <row r="318" spans="1:7">
      <c r="A318" s="225">
        <v>1410051017457</v>
      </c>
      <c r="B318" s="3">
        <v>6</v>
      </c>
      <c r="C318" s="3" t="s">
        <v>282</v>
      </c>
      <c r="D318" s="3" t="s">
        <v>470</v>
      </c>
      <c r="E318" s="3" t="s">
        <v>471</v>
      </c>
      <c r="F318" s="3" t="s">
        <v>995</v>
      </c>
      <c r="G318" s="3" t="s">
        <v>996</v>
      </c>
    </row>
    <row r="319" spans="1:7">
      <c r="A319" s="225">
        <v>1410051017465</v>
      </c>
      <c r="B319" s="3">
        <v>6</v>
      </c>
      <c r="C319" s="3" t="s">
        <v>282</v>
      </c>
      <c r="D319" s="3" t="s">
        <v>470</v>
      </c>
      <c r="E319" s="3" t="s">
        <v>471</v>
      </c>
      <c r="F319" s="3" t="s">
        <v>997</v>
      </c>
      <c r="G319" s="3" t="s">
        <v>998</v>
      </c>
    </row>
    <row r="320" spans="1:7">
      <c r="A320" s="225">
        <v>1410051017473</v>
      </c>
      <c r="B320" s="3">
        <v>6</v>
      </c>
      <c r="C320" s="3" t="s">
        <v>282</v>
      </c>
      <c r="D320" s="3" t="s">
        <v>470</v>
      </c>
      <c r="E320" s="3" t="s">
        <v>471</v>
      </c>
      <c r="F320" s="3" t="s">
        <v>999</v>
      </c>
      <c r="G320" s="3" t="s">
        <v>1000</v>
      </c>
    </row>
    <row r="321" spans="1:7">
      <c r="A321" s="225">
        <v>1410051017481</v>
      </c>
      <c r="B321" s="3">
        <v>6</v>
      </c>
      <c r="C321" s="3" t="s">
        <v>282</v>
      </c>
      <c r="D321" s="3" t="s">
        <v>470</v>
      </c>
      <c r="E321" s="3" t="s">
        <v>471</v>
      </c>
      <c r="F321" s="3" t="s">
        <v>1001</v>
      </c>
      <c r="G321" s="3" t="s">
        <v>1002</v>
      </c>
    </row>
    <row r="322" spans="1:7">
      <c r="A322" s="225">
        <v>1410051017499</v>
      </c>
      <c r="B322" s="3">
        <v>6</v>
      </c>
      <c r="C322" s="3" t="s">
        <v>282</v>
      </c>
      <c r="D322" s="3" t="s">
        <v>470</v>
      </c>
      <c r="E322" s="3" t="s">
        <v>471</v>
      </c>
      <c r="F322" s="3" t="s">
        <v>1003</v>
      </c>
      <c r="G322" s="3" t="s">
        <v>1004</v>
      </c>
    </row>
    <row r="323" spans="1:7">
      <c r="A323" s="225">
        <v>1410051017507</v>
      </c>
      <c r="B323" s="3">
        <v>6</v>
      </c>
      <c r="C323" s="3" t="s">
        <v>282</v>
      </c>
      <c r="D323" s="3" t="s">
        <v>488</v>
      </c>
      <c r="E323" s="3" t="s">
        <v>489</v>
      </c>
      <c r="F323" s="3" t="s">
        <v>1005</v>
      </c>
      <c r="G323" s="3" t="s">
        <v>1006</v>
      </c>
    </row>
    <row r="324" spans="1:7">
      <c r="A324" s="225">
        <v>1410051017515</v>
      </c>
      <c r="B324" s="3">
        <v>6</v>
      </c>
      <c r="C324" s="3" t="s">
        <v>282</v>
      </c>
      <c r="D324" s="3" t="s">
        <v>488</v>
      </c>
      <c r="E324" s="3" t="s">
        <v>489</v>
      </c>
      <c r="F324" s="3" t="s">
        <v>1007</v>
      </c>
      <c r="G324" s="3" t="s">
        <v>1008</v>
      </c>
    </row>
    <row r="325" spans="1:7">
      <c r="A325" s="225">
        <v>1410051017523</v>
      </c>
      <c r="B325" s="3">
        <v>6</v>
      </c>
      <c r="C325" s="3" t="s">
        <v>282</v>
      </c>
      <c r="D325" s="3" t="s">
        <v>488</v>
      </c>
      <c r="E325" s="3" t="s">
        <v>489</v>
      </c>
      <c r="F325" s="3" t="s">
        <v>1009</v>
      </c>
      <c r="G325" s="3" t="s">
        <v>1010</v>
      </c>
    </row>
    <row r="326" spans="1:7">
      <c r="A326" s="225">
        <v>1410051017531</v>
      </c>
      <c r="B326" s="3">
        <v>6</v>
      </c>
      <c r="C326" s="3" t="s">
        <v>282</v>
      </c>
      <c r="D326" s="3" t="s">
        <v>488</v>
      </c>
      <c r="E326" s="3" t="s">
        <v>489</v>
      </c>
      <c r="F326" s="3" t="s">
        <v>1011</v>
      </c>
      <c r="G326" s="3" t="s">
        <v>1012</v>
      </c>
    </row>
    <row r="327" spans="1:7">
      <c r="A327" s="225">
        <v>1410051017549</v>
      </c>
      <c r="B327" s="3">
        <v>6</v>
      </c>
      <c r="C327" s="3" t="s">
        <v>282</v>
      </c>
      <c r="D327" s="3" t="s">
        <v>488</v>
      </c>
      <c r="E327" s="3" t="s">
        <v>489</v>
      </c>
      <c r="F327" s="3" t="s">
        <v>1013</v>
      </c>
      <c r="G327" s="3" t="s">
        <v>1014</v>
      </c>
    </row>
    <row r="328" spans="1:7">
      <c r="A328" s="225">
        <v>1410051017556</v>
      </c>
      <c r="B328" s="3">
        <v>6</v>
      </c>
      <c r="C328" s="3" t="s">
        <v>282</v>
      </c>
      <c r="D328" s="3" t="s">
        <v>488</v>
      </c>
      <c r="E328" s="3" t="s">
        <v>489</v>
      </c>
      <c r="F328" s="3" t="s">
        <v>1015</v>
      </c>
      <c r="G328" s="3" t="s">
        <v>1016</v>
      </c>
    </row>
    <row r="329" spans="1:7">
      <c r="A329" s="225">
        <v>1410051017564</v>
      </c>
      <c r="B329" s="3">
        <v>6</v>
      </c>
      <c r="C329" s="3" t="s">
        <v>282</v>
      </c>
      <c r="D329" s="3" t="s">
        <v>488</v>
      </c>
      <c r="E329" s="3" t="s">
        <v>489</v>
      </c>
      <c r="F329" s="3" t="s">
        <v>1017</v>
      </c>
      <c r="G329" s="3" t="s">
        <v>1018</v>
      </c>
    </row>
    <row r="330" spans="1:7">
      <c r="A330" s="225">
        <v>1410051017572</v>
      </c>
      <c r="B330" s="3">
        <v>6</v>
      </c>
      <c r="C330" s="3" t="s">
        <v>282</v>
      </c>
      <c r="D330" s="3" t="s">
        <v>488</v>
      </c>
      <c r="E330" s="3" t="s">
        <v>489</v>
      </c>
      <c r="F330" s="3" t="s">
        <v>1019</v>
      </c>
      <c r="G330" s="3" t="s">
        <v>1020</v>
      </c>
    </row>
    <row r="331" spans="1:7">
      <c r="A331" s="225">
        <v>1410051017580</v>
      </c>
      <c r="B331" s="3">
        <v>6</v>
      </c>
      <c r="C331" s="3" t="s">
        <v>282</v>
      </c>
      <c r="D331" s="3" t="s">
        <v>488</v>
      </c>
      <c r="E331" s="3" t="s">
        <v>489</v>
      </c>
      <c r="F331" s="3" t="s">
        <v>1021</v>
      </c>
      <c r="G331" s="3" t="s">
        <v>1022</v>
      </c>
    </row>
    <row r="332" spans="1:7">
      <c r="A332" s="225">
        <v>1410051017598</v>
      </c>
      <c r="B332" s="3">
        <v>6</v>
      </c>
      <c r="C332" s="3" t="s">
        <v>282</v>
      </c>
      <c r="D332" s="3" t="s">
        <v>488</v>
      </c>
      <c r="E332" s="3" t="s">
        <v>489</v>
      </c>
      <c r="F332" s="3" t="s">
        <v>1023</v>
      </c>
      <c r="G332" s="3" t="s">
        <v>1024</v>
      </c>
    </row>
    <row r="333" spans="1:7">
      <c r="A333" s="225">
        <v>1410051017606</v>
      </c>
      <c r="B333" s="3">
        <v>6</v>
      </c>
      <c r="C333" s="3" t="s">
        <v>282</v>
      </c>
      <c r="D333" s="3" t="s">
        <v>488</v>
      </c>
      <c r="E333" s="3" t="s">
        <v>489</v>
      </c>
      <c r="F333" s="3" t="s">
        <v>1025</v>
      </c>
      <c r="G333" s="3" t="s">
        <v>1026</v>
      </c>
    </row>
    <row r="334" spans="1:7">
      <c r="A334" s="225">
        <v>1410051017614</v>
      </c>
      <c r="B334" s="3">
        <v>6</v>
      </c>
      <c r="C334" s="3" t="s">
        <v>282</v>
      </c>
      <c r="D334" s="3" t="s">
        <v>496</v>
      </c>
      <c r="E334" s="3" t="s">
        <v>497</v>
      </c>
      <c r="F334" s="3" t="s">
        <v>1027</v>
      </c>
      <c r="G334" s="3" t="s">
        <v>1028</v>
      </c>
    </row>
    <row r="335" spans="1:7">
      <c r="A335" s="225">
        <v>1410051017622</v>
      </c>
      <c r="B335" s="3">
        <v>6</v>
      </c>
      <c r="C335" s="3" t="s">
        <v>282</v>
      </c>
      <c r="D335" s="3" t="s">
        <v>496</v>
      </c>
      <c r="E335" s="3" t="s">
        <v>497</v>
      </c>
      <c r="F335" s="3" t="s">
        <v>1029</v>
      </c>
      <c r="G335" s="3" t="s">
        <v>1030</v>
      </c>
    </row>
    <row r="336" spans="1:7">
      <c r="A336" s="225">
        <v>1410051017630</v>
      </c>
      <c r="B336" s="3">
        <v>6</v>
      </c>
      <c r="C336" s="3" t="s">
        <v>282</v>
      </c>
      <c r="D336" s="3" t="s">
        <v>496</v>
      </c>
      <c r="E336" s="3" t="s">
        <v>497</v>
      </c>
      <c r="F336" s="3" t="s">
        <v>1031</v>
      </c>
      <c r="G336" s="3" t="s">
        <v>1032</v>
      </c>
    </row>
    <row r="337" spans="1:7">
      <c r="A337" s="225">
        <v>1410051017648</v>
      </c>
      <c r="B337" s="3">
        <v>6</v>
      </c>
      <c r="C337" s="3" t="s">
        <v>282</v>
      </c>
      <c r="D337" s="3" t="s">
        <v>496</v>
      </c>
      <c r="E337" s="3" t="s">
        <v>497</v>
      </c>
      <c r="F337" s="3" t="s">
        <v>1033</v>
      </c>
      <c r="G337" s="3" t="s">
        <v>1034</v>
      </c>
    </row>
    <row r="338" spans="1:7">
      <c r="A338" s="225">
        <v>1410051017655</v>
      </c>
      <c r="B338" s="3">
        <v>6</v>
      </c>
      <c r="C338" s="3" t="s">
        <v>282</v>
      </c>
      <c r="D338" s="3" t="s">
        <v>496</v>
      </c>
      <c r="E338" s="3" t="s">
        <v>497</v>
      </c>
      <c r="F338" s="3" t="s">
        <v>1035</v>
      </c>
      <c r="G338" s="3" t="s">
        <v>1036</v>
      </c>
    </row>
    <row r="339" spans="1:7">
      <c r="A339" s="225">
        <v>1410051017663</v>
      </c>
      <c r="B339" s="3">
        <v>6</v>
      </c>
      <c r="C339" s="3" t="s">
        <v>282</v>
      </c>
      <c r="D339" s="3" t="s">
        <v>496</v>
      </c>
      <c r="E339" s="3" t="s">
        <v>497</v>
      </c>
      <c r="F339" s="3" t="s">
        <v>1037</v>
      </c>
      <c r="G339" s="3" t="s">
        <v>1038</v>
      </c>
    </row>
    <row r="340" spans="1:7">
      <c r="A340" s="225">
        <v>1410051017671</v>
      </c>
      <c r="B340" s="3">
        <v>6</v>
      </c>
      <c r="C340" s="3" t="s">
        <v>282</v>
      </c>
      <c r="D340" s="3" t="s">
        <v>496</v>
      </c>
      <c r="E340" s="3" t="s">
        <v>497</v>
      </c>
      <c r="F340" s="3" t="s">
        <v>1039</v>
      </c>
      <c r="G340" s="3" t="s">
        <v>1040</v>
      </c>
    </row>
    <row r="341" spans="1:7">
      <c r="A341" s="225">
        <v>1410051017689</v>
      </c>
      <c r="B341" s="3">
        <v>6</v>
      </c>
      <c r="C341" s="3" t="s">
        <v>282</v>
      </c>
      <c r="D341" s="3" t="s">
        <v>496</v>
      </c>
      <c r="E341" s="3" t="s">
        <v>497</v>
      </c>
      <c r="F341" s="3" t="s">
        <v>1041</v>
      </c>
      <c r="G341" s="3" t="s">
        <v>1042</v>
      </c>
    </row>
    <row r="342" spans="1:7">
      <c r="A342" s="225">
        <v>1410051017697</v>
      </c>
      <c r="B342" s="3">
        <v>6</v>
      </c>
      <c r="C342" s="3" t="s">
        <v>282</v>
      </c>
      <c r="D342" s="3" t="s">
        <v>496</v>
      </c>
      <c r="E342" s="3" t="s">
        <v>497</v>
      </c>
      <c r="F342" s="3" t="s">
        <v>1043</v>
      </c>
      <c r="G342" s="3" t="s">
        <v>1044</v>
      </c>
    </row>
    <row r="343" spans="1:7">
      <c r="A343" s="225">
        <v>1410051017705</v>
      </c>
      <c r="B343" s="3">
        <v>6</v>
      </c>
      <c r="C343" s="3" t="s">
        <v>282</v>
      </c>
      <c r="D343" s="3" t="s">
        <v>496</v>
      </c>
      <c r="E343" s="3" t="s">
        <v>497</v>
      </c>
      <c r="F343" s="3" t="s">
        <v>1045</v>
      </c>
      <c r="G343" s="3" t="s">
        <v>1046</v>
      </c>
    </row>
    <row r="344" spans="1:7">
      <c r="A344" s="225">
        <v>1410051017713</v>
      </c>
      <c r="B344" s="3">
        <v>6</v>
      </c>
      <c r="C344" s="3" t="s">
        <v>282</v>
      </c>
      <c r="D344" s="3" t="s">
        <v>496</v>
      </c>
      <c r="E344" s="3" t="s">
        <v>497</v>
      </c>
      <c r="F344" s="3" t="s">
        <v>1047</v>
      </c>
      <c r="G344" s="3" t="s">
        <v>1048</v>
      </c>
    </row>
    <row r="345" spans="1:7">
      <c r="A345" s="225">
        <v>1410051017721</v>
      </c>
      <c r="B345" s="3">
        <v>6</v>
      </c>
      <c r="C345" s="3" t="s">
        <v>282</v>
      </c>
      <c r="D345" s="3" t="s">
        <v>506</v>
      </c>
      <c r="E345" s="3" t="s">
        <v>507</v>
      </c>
      <c r="F345" s="3" t="s">
        <v>1049</v>
      </c>
      <c r="G345" s="3" t="s">
        <v>1050</v>
      </c>
    </row>
    <row r="346" spans="1:7">
      <c r="A346" s="225">
        <v>1410051017739</v>
      </c>
      <c r="B346" s="3">
        <v>6</v>
      </c>
      <c r="C346" s="3" t="s">
        <v>282</v>
      </c>
      <c r="D346" s="3" t="s">
        <v>506</v>
      </c>
      <c r="E346" s="3" t="s">
        <v>507</v>
      </c>
      <c r="F346" s="3" t="s">
        <v>1051</v>
      </c>
      <c r="G346" s="3" t="s">
        <v>1052</v>
      </c>
    </row>
    <row r="347" spans="1:7">
      <c r="A347" s="225">
        <v>1410051017747</v>
      </c>
      <c r="B347" s="3">
        <v>6</v>
      </c>
      <c r="C347" s="3" t="s">
        <v>282</v>
      </c>
      <c r="D347" s="3" t="s">
        <v>506</v>
      </c>
      <c r="E347" s="3" t="s">
        <v>507</v>
      </c>
      <c r="F347" s="3" t="s">
        <v>1053</v>
      </c>
      <c r="G347" s="3" t="s">
        <v>1054</v>
      </c>
    </row>
    <row r="348" spans="1:7">
      <c r="A348" s="225">
        <v>1410051017762</v>
      </c>
      <c r="B348" s="3">
        <v>6</v>
      </c>
      <c r="C348" s="3" t="s">
        <v>282</v>
      </c>
      <c r="D348" s="3" t="s">
        <v>512</v>
      </c>
      <c r="E348" s="3" t="s">
        <v>513</v>
      </c>
      <c r="F348" s="3" t="s">
        <v>1055</v>
      </c>
      <c r="G348" s="3" t="s">
        <v>1056</v>
      </c>
    </row>
    <row r="349" spans="1:7">
      <c r="A349" s="225">
        <v>1410051017770</v>
      </c>
      <c r="B349" s="3">
        <v>6</v>
      </c>
      <c r="C349" s="3" t="s">
        <v>282</v>
      </c>
      <c r="D349" s="3" t="s">
        <v>512</v>
      </c>
      <c r="E349" s="3" t="s">
        <v>513</v>
      </c>
      <c r="F349" s="3" t="s">
        <v>1057</v>
      </c>
      <c r="G349" s="3" t="s">
        <v>1058</v>
      </c>
    </row>
    <row r="350" spans="1:7">
      <c r="A350" s="225">
        <v>1410051017796</v>
      </c>
      <c r="B350" s="3">
        <v>6</v>
      </c>
      <c r="C350" s="3" t="s">
        <v>282</v>
      </c>
      <c r="D350" s="3" t="s">
        <v>512</v>
      </c>
      <c r="E350" s="3" t="s">
        <v>513</v>
      </c>
      <c r="F350" s="3" t="s">
        <v>1059</v>
      </c>
      <c r="G350" s="3" t="s">
        <v>1060</v>
      </c>
    </row>
    <row r="351" spans="1:7">
      <c r="A351" s="225">
        <v>1410051017804</v>
      </c>
      <c r="B351" s="3">
        <v>6</v>
      </c>
      <c r="C351" s="3" t="s">
        <v>282</v>
      </c>
      <c r="D351" s="3" t="s">
        <v>512</v>
      </c>
      <c r="E351" s="3" t="s">
        <v>513</v>
      </c>
      <c r="F351" s="3" t="s">
        <v>1061</v>
      </c>
      <c r="G351" s="3" t="s">
        <v>1062</v>
      </c>
    </row>
    <row r="352" spans="1:7">
      <c r="A352" s="225">
        <v>1410051017812</v>
      </c>
      <c r="B352" s="3">
        <v>6</v>
      </c>
      <c r="C352" s="3" t="s">
        <v>282</v>
      </c>
      <c r="D352" s="3" t="s">
        <v>512</v>
      </c>
      <c r="E352" s="3" t="s">
        <v>513</v>
      </c>
      <c r="F352" s="3" t="s">
        <v>1063</v>
      </c>
      <c r="G352" s="3" t="s">
        <v>1064</v>
      </c>
    </row>
    <row r="353" spans="1:7">
      <c r="A353" s="225">
        <v>1410051017820</v>
      </c>
      <c r="B353" s="3">
        <v>6</v>
      </c>
      <c r="C353" s="3" t="s">
        <v>282</v>
      </c>
      <c r="D353" s="3" t="s">
        <v>512</v>
      </c>
      <c r="E353" s="3" t="s">
        <v>513</v>
      </c>
      <c r="F353" s="3" t="s">
        <v>1065</v>
      </c>
      <c r="G353" s="3" t="s">
        <v>1066</v>
      </c>
    </row>
    <row r="354" spans="1:7">
      <c r="A354" s="225">
        <v>1410051017838</v>
      </c>
      <c r="B354" s="3">
        <v>6</v>
      </c>
      <c r="C354" s="3" t="s">
        <v>282</v>
      </c>
      <c r="D354" s="3" t="s">
        <v>512</v>
      </c>
      <c r="E354" s="3" t="s">
        <v>513</v>
      </c>
      <c r="F354" s="3" t="s">
        <v>1067</v>
      </c>
      <c r="G354" s="3" t="s">
        <v>1068</v>
      </c>
    </row>
    <row r="355" spans="1:7">
      <c r="A355" s="225">
        <v>1410051017846</v>
      </c>
      <c r="B355" s="3">
        <v>6</v>
      </c>
      <c r="C355" s="3" t="s">
        <v>282</v>
      </c>
      <c r="D355" s="3" t="s">
        <v>516</v>
      </c>
      <c r="E355" s="3" t="s">
        <v>517</v>
      </c>
      <c r="F355" s="3" t="s">
        <v>1069</v>
      </c>
      <c r="G355" s="3" t="s">
        <v>1070</v>
      </c>
    </row>
    <row r="356" spans="1:7">
      <c r="A356" s="225">
        <v>1410051017861</v>
      </c>
      <c r="B356" s="3">
        <v>6</v>
      </c>
      <c r="C356" s="3" t="s">
        <v>282</v>
      </c>
      <c r="D356" s="3" t="s">
        <v>332</v>
      </c>
      <c r="E356" s="3" t="s">
        <v>333</v>
      </c>
      <c r="F356" s="3" t="s">
        <v>1071</v>
      </c>
      <c r="G356" s="3" t="s">
        <v>1072</v>
      </c>
    </row>
    <row r="357" spans="1:7">
      <c r="A357" s="225">
        <v>1410051017879</v>
      </c>
      <c r="B357" s="3">
        <v>6</v>
      </c>
      <c r="C357" s="3" t="s">
        <v>282</v>
      </c>
      <c r="D357" s="3" t="s">
        <v>332</v>
      </c>
      <c r="E357" s="3" t="s">
        <v>333</v>
      </c>
      <c r="F357" s="3" t="s">
        <v>1073</v>
      </c>
      <c r="G357" s="3" t="s">
        <v>1074</v>
      </c>
    </row>
    <row r="358" spans="1:7">
      <c r="A358" s="225">
        <v>1410051017887</v>
      </c>
      <c r="B358" s="3">
        <v>6</v>
      </c>
      <c r="C358" s="3" t="s">
        <v>282</v>
      </c>
      <c r="D358" s="3" t="s">
        <v>332</v>
      </c>
      <c r="E358" s="3" t="s">
        <v>333</v>
      </c>
      <c r="F358" s="3" t="s">
        <v>1075</v>
      </c>
      <c r="G358" s="3" t="s">
        <v>1076</v>
      </c>
    </row>
    <row r="359" spans="1:7">
      <c r="A359" s="225">
        <v>1410051017895</v>
      </c>
      <c r="B359" s="3">
        <v>6</v>
      </c>
      <c r="C359" s="3" t="s">
        <v>282</v>
      </c>
      <c r="D359" s="3" t="s">
        <v>332</v>
      </c>
      <c r="E359" s="3" t="s">
        <v>333</v>
      </c>
      <c r="F359" s="3" t="s">
        <v>1077</v>
      </c>
      <c r="G359" s="3" t="s">
        <v>1078</v>
      </c>
    </row>
    <row r="360" spans="1:7">
      <c r="A360" s="225">
        <v>1410051017903</v>
      </c>
      <c r="B360" s="3">
        <v>6</v>
      </c>
      <c r="C360" s="3" t="s">
        <v>282</v>
      </c>
      <c r="D360" s="3" t="s">
        <v>332</v>
      </c>
      <c r="E360" s="3" t="s">
        <v>333</v>
      </c>
      <c r="F360" s="3" t="s">
        <v>1079</v>
      </c>
      <c r="G360" s="3" t="s">
        <v>1080</v>
      </c>
    </row>
    <row r="361" spans="1:7">
      <c r="A361" s="225">
        <v>1410051017911</v>
      </c>
      <c r="B361" s="3">
        <v>6</v>
      </c>
      <c r="C361" s="3" t="s">
        <v>282</v>
      </c>
      <c r="D361" s="3" t="s">
        <v>332</v>
      </c>
      <c r="E361" s="3" t="s">
        <v>333</v>
      </c>
      <c r="F361" s="3" t="s">
        <v>1081</v>
      </c>
      <c r="G361" s="3" t="s">
        <v>1082</v>
      </c>
    </row>
    <row r="362" spans="1:7">
      <c r="A362" s="225">
        <v>1410051017929</v>
      </c>
      <c r="B362" s="3">
        <v>6</v>
      </c>
      <c r="C362" s="3" t="s">
        <v>282</v>
      </c>
      <c r="D362" s="3" t="s">
        <v>332</v>
      </c>
      <c r="E362" s="3" t="s">
        <v>333</v>
      </c>
      <c r="F362" s="3" t="s">
        <v>1083</v>
      </c>
      <c r="G362" s="3" t="s">
        <v>1084</v>
      </c>
    </row>
    <row r="363" spans="1:7">
      <c r="A363" s="225">
        <v>1410051017937</v>
      </c>
      <c r="B363" s="3">
        <v>6</v>
      </c>
      <c r="C363" s="3" t="s">
        <v>282</v>
      </c>
      <c r="D363" s="3" t="s">
        <v>332</v>
      </c>
      <c r="E363" s="3" t="s">
        <v>333</v>
      </c>
      <c r="F363" s="3" t="s">
        <v>1085</v>
      </c>
      <c r="G363" s="3" t="s">
        <v>1086</v>
      </c>
    </row>
    <row r="364" spans="1:7">
      <c r="A364" s="225">
        <v>1410051017945</v>
      </c>
      <c r="B364" s="3">
        <v>6</v>
      </c>
      <c r="C364" s="3" t="s">
        <v>282</v>
      </c>
      <c r="D364" s="3" t="s">
        <v>332</v>
      </c>
      <c r="E364" s="3" t="s">
        <v>333</v>
      </c>
      <c r="F364" s="3" t="s">
        <v>1087</v>
      </c>
      <c r="G364" s="3" t="s">
        <v>1088</v>
      </c>
    </row>
    <row r="365" spans="1:7">
      <c r="A365" s="225">
        <v>1410051017952</v>
      </c>
      <c r="B365" s="3">
        <v>6</v>
      </c>
      <c r="C365" s="3" t="s">
        <v>282</v>
      </c>
      <c r="D365" s="3" t="s">
        <v>328</v>
      </c>
      <c r="E365" s="3" t="s">
        <v>329</v>
      </c>
      <c r="F365" s="3" t="s">
        <v>1089</v>
      </c>
      <c r="G365" s="3" t="s">
        <v>1090</v>
      </c>
    </row>
    <row r="366" spans="1:7">
      <c r="A366" s="225">
        <v>1410051017960</v>
      </c>
      <c r="B366" s="3">
        <v>6</v>
      </c>
      <c r="C366" s="3" t="s">
        <v>282</v>
      </c>
      <c r="D366" s="3" t="s">
        <v>328</v>
      </c>
      <c r="E366" s="3" t="s">
        <v>329</v>
      </c>
      <c r="F366" s="3" t="s">
        <v>1091</v>
      </c>
      <c r="G366" s="3" t="s">
        <v>1092</v>
      </c>
    </row>
    <row r="367" spans="1:7">
      <c r="A367" s="225">
        <v>1410051017978</v>
      </c>
      <c r="B367" s="3">
        <v>6</v>
      </c>
      <c r="C367" s="3" t="s">
        <v>282</v>
      </c>
      <c r="D367" s="3" t="s">
        <v>328</v>
      </c>
      <c r="E367" s="3" t="s">
        <v>329</v>
      </c>
      <c r="F367" s="3" t="s">
        <v>1093</v>
      </c>
      <c r="G367" s="3" t="s">
        <v>1094</v>
      </c>
    </row>
    <row r="368" spans="1:7">
      <c r="A368" s="225">
        <v>1410051017986</v>
      </c>
      <c r="B368" s="3">
        <v>6</v>
      </c>
      <c r="C368" s="3" t="s">
        <v>282</v>
      </c>
      <c r="D368" s="3" t="s">
        <v>328</v>
      </c>
      <c r="E368" s="3" t="s">
        <v>329</v>
      </c>
      <c r="F368" s="3" t="s">
        <v>1095</v>
      </c>
      <c r="G368" s="3" t="s">
        <v>1096</v>
      </c>
    </row>
    <row r="369" spans="1:7">
      <c r="A369" s="225">
        <v>1410051017994</v>
      </c>
      <c r="B369" s="3">
        <v>6</v>
      </c>
      <c r="C369" s="3" t="s">
        <v>282</v>
      </c>
      <c r="D369" s="3" t="s">
        <v>328</v>
      </c>
      <c r="E369" s="3" t="s">
        <v>329</v>
      </c>
      <c r="F369" s="3" t="s">
        <v>1097</v>
      </c>
      <c r="G369" s="3" t="s">
        <v>1098</v>
      </c>
    </row>
    <row r="370" spans="1:7">
      <c r="A370" s="225">
        <v>1410051018000</v>
      </c>
      <c r="B370" s="3">
        <v>6</v>
      </c>
      <c r="C370" s="3" t="s">
        <v>282</v>
      </c>
      <c r="D370" s="3" t="s">
        <v>328</v>
      </c>
      <c r="E370" s="3" t="s">
        <v>329</v>
      </c>
      <c r="F370" s="3" t="s">
        <v>1099</v>
      </c>
      <c r="G370" s="3" t="s">
        <v>1100</v>
      </c>
    </row>
    <row r="371" spans="1:7">
      <c r="A371" s="225">
        <v>1410051018026</v>
      </c>
      <c r="B371" s="3">
        <v>6</v>
      </c>
      <c r="C371" s="3" t="s">
        <v>282</v>
      </c>
      <c r="D371" s="3" t="s">
        <v>328</v>
      </c>
      <c r="E371" s="3" t="s">
        <v>329</v>
      </c>
      <c r="F371" s="3" t="s">
        <v>1101</v>
      </c>
      <c r="G371" s="3" t="s">
        <v>1102</v>
      </c>
    </row>
    <row r="372" spans="1:7">
      <c r="A372" s="225">
        <v>1410051018034</v>
      </c>
      <c r="B372" s="3">
        <v>6</v>
      </c>
      <c r="C372" s="3" t="s">
        <v>282</v>
      </c>
      <c r="D372" s="3" t="s">
        <v>376</v>
      </c>
      <c r="E372" s="3" t="s">
        <v>377</v>
      </c>
      <c r="F372" s="3" t="s">
        <v>1103</v>
      </c>
      <c r="G372" s="3" t="s">
        <v>1104</v>
      </c>
    </row>
    <row r="373" spans="1:7">
      <c r="A373" s="225">
        <v>1410051018042</v>
      </c>
      <c r="B373" s="3">
        <v>6</v>
      </c>
      <c r="C373" s="3" t="s">
        <v>282</v>
      </c>
      <c r="D373" s="3" t="s">
        <v>380</v>
      </c>
      <c r="E373" s="3" t="s">
        <v>381</v>
      </c>
      <c r="F373" s="3" t="s">
        <v>1105</v>
      </c>
      <c r="G373" s="3" t="s">
        <v>1106</v>
      </c>
    </row>
    <row r="374" spans="1:7">
      <c r="A374" s="225">
        <v>1410051018059</v>
      </c>
      <c r="B374" s="3">
        <v>6</v>
      </c>
      <c r="C374" s="3" t="s">
        <v>282</v>
      </c>
      <c r="D374" s="3" t="s">
        <v>388</v>
      </c>
      <c r="E374" s="3" t="s">
        <v>389</v>
      </c>
      <c r="F374" s="3" t="s">
        <v>1107</v>
      </c>
      <c r="G374" s="3" t="s">
        <v>1108</v>
      </c>
    </row>
    <row r="375" spans="1:7">
      <c r="A375" s="225">
        <v>1410051018067</v>
      </c>
      <c r="B375" s="3">
        <v>6</v>
      </c>
      <c r="C375" s="3" t="s">
        <v>282</v>
      </c>
      <c r="D375" s="3" t="s">
        <v>394</v>
      </c>
      <c r="E375" s="3" t="s">
        <v>395</v>
      </c>
      <c r="F375" s="3" t="s">
        <v>1109</v>
      </c>
      <c r="G375" s="3" t="s">
        <v>1110</v>
      </c>
    </row>
    <row r="376" spans="1:7">
      <c r="A376" s="225">
        <v>1410051018075</v>
      </c>
      <c r="B376" s="3">
        <v>6</v>
      </c>
      <c r="C376" s="3" t="s">
        <v>282</v>
      </c>
      <c r="D376" s="3" t="s">
        <v>394</v>
      </c>
      <c r="E376" s="3" t="s">
        <v>395</v>
      </c>
      <c r="F376" s="3" t="s">
        <v>1111</v>
      </c>
      <c r="G376" s="3" t="s">
        <v>1112</v>
      </c>
    </row>
    <row r="377" spans="1:7">
      <c r="A377" s="225">
        <v>1410051018083</v>
      </c>
      <c r="B377" s="3">
        <v>6</v>
      </c>
      <c r="C377" s="3" t="s">
        <v>282</v>
      </c>
      <c r="D377" s="3" t="s">
        <v>394</v>
      </c>
      <c r="E377" s="3" t="s">
        <v>395</v>
      </c>
      <c r="F377" s="3" t="s">
        <v>1113</v>
      </c>
      <c r="G377" s="3" t="s">
        <v>1114</v>
      </c>
    </row>
    <row r="378" spans="1:7">
      <c r="A378" s="225">
        <v>1410051018109</v>
      </c>
      <c r="B378" s="3">
        <v>6</v>
      </c>
      <c r="C378" s="3" t="s">
        <v>282</v>
      </c>
      <c r="D378" s="3" t="s">
        <v>406</v>
      </c>
      <c r="E378" s="3" t="s">
        <v>407</v>
      </c>
      <c r="F378" s="3" t="s">
        <v>1115</v>
      </c>
      <c r="G378" s="3" t="s">
        <v>1116</v>
      </c>
    </row>
    <row r="379" spans="1:7">
      <c r="A379" s="225">
        <v>1410051018117</v>
      </c>
      <c r="B379" s="3">
        <v>6</v>
      </c>
      <c r="C379" s="3" t="s">
        <v>282</v>
      </c>
      <c r="D379" s="3" t="s">
        <v>406</v>
      </c>
      <c r="E379" s="3" t="s">
        <v>407</v>
      </c>
      <c r="F379" s="3" t="s">
        <v>1117</v>
      </c>
      <c r="G379" s="3" t="s">
        <v>1118</v>
      </c>
    </row>
    <row r="380" spans="1:7">
      <c r="A380" s="225">
        <v>1410051018125</v>
      </c>
      <c r="B380" s="3">
        <v>6</v>
      </c>
      <c r="C380" s="3" t="s">
        <v>282</v>
      </c>
      <c r="D380" s="3" t="s">
        <v>406</v>
      </c>
      <c r="E380" s="3" t="s">
        <v>407</v>
      </c>
      <c r="F380" s="3" t="s">
        <v>1119</v>
      </c>
      <c r="G380" s="3" t="s">
        <v>1120</v>
      </c>
    </row>
    <row r="381" spans="1:7">
      <c r="A381" s="225">
        <v>1410051018133</v>
      </c>
      <c r="B381" s="3">
        <v>6</v>
      </c>
      <c r="C381" s="3" t="s">
        <v>282</v>
      </c>
      <c r="D381" s="3" t="s">
        <v>418</v>
      </c>
      <c r="E381" s="3" t="s">
        <v>419</v>
      </c>
      <c r="F381" s="3" t="s">
        <v>1121</v>
      </c>
      <c r="G381" s="3" t="s">
        <v>1122</v>
      </c>
    </row>
    <row r="382" spans="1:7">
      <c r="A382" s="225">
        <v>1410051018141</v>
      </c>
      <c r="B382" s="3">
        <v>6</v>
      </c>
      <c r="C382" s="3" t="s">
        <v>282</v>
      </c>
      <c r="D382" s="3" t="s">
        <v>418</v>
      </c>
      <c r="E382" s="3" t="s">
        <v>419</v>
      </c>
      <c r="F382" s="3" t="s">
        <v>1123</v>
      </c>
      <c r="G382" s="3" t="s">
        <v>1124</v>
      </c>
    </row>
    <row r="383" spans="1:7">
      <c r="A383" s="225">
        <v>1410051018166</v>
      </c>
      <c r="B383" s="3">
        <v>6</v>
      </c>
      <c r="C383" s="3" t="s">
        <v>282</v>
      </c>
      <c r="D383" s="3" t="s">
        <v>442</v>
      </c>
      <c r="E383" s="3" t="s">
        <v>443</v>
      </c>
      <c r="F383" s="3" t="s">
        <v>1125</v>
      </c>
      <c r="G383" s="3" t="s">
        <v>1126</v>
      </c>
    </row>
    <row r="384" spans="1:7">
      <c r="A384" s="225">
        <v>1410051018174</v>
      </c>
      <c r="B384" s="3">
        <v>6</v>
      </c>
      <c r="C384" s="3" t="s">
        <v>282</v>
      </c>
      <c r="D384" s="3" t="s">
        <v>442</v>
      </c>
      <c r="E384" s="3" t="s">
        <v>443</v>
      </c>
      <c r="F384" s="3" t="s">
        <v>1127</v>
      </c>
      <c r="G384" s="3" t="s">
        <v>1128</v>
      </c>
    </row>
    <row r="385" spans="1:7">
      <c r="A385" s="225">
        <v>1410051018182</v>
      </c>
      <c r="B385" s="3">
        <v>6</v>
      </c>
      <c r="C385" s="3" t="s">
        <v>282</v>
      </c>
      <c r="D385" s="3" t="s">
        <v>442</v>
      </c>
      <c r="E385" s="3" t="s">
        <v>443</v>
      </c>
      <c r="F385" s="3" t="s">
        <v>1129</v>
      </c>
      <c r="G385" s="3" t="s">
        <v>1130</v>
      </c>
    </row>
    <row r="386" spans="1:7">
      <c r="A386" s="225">
        <v>1410051018190</v>
      </c>
      <c r="B386" s="3">
        <v>6</v>
      </c>
      <c r="C386" s="3" t="s">
        <v>282</v>
      </c>
      <c r="D386" s="3" t="s">
        <v>442</v>
      </c>
      <c r="E386" s="3" t="s">
        <v>443</v>
      </c>
      <c r="F386" s="3" t="s">
        <v>1131</v>
      </c>
      <c r="G386" s="3" t="s">
        <v>1132</v>
      </c>
    </row>
    <row r="387" spans="1:7">
      <c r="A387" s="225">
        <v>1410051018208</v>
      </c>
      <c r="B387" s="3">
        <v>6</v>
      </c>
      <c r="C387" s="3" t="s">
        <v>282</v>
      </c>
      <c r="D387" s="3" t="s">
        <v>442</v>
      </c>
      <c r="E387" s="3" t="s">
        <v>443</v>
      </c>
      <c r="F387" s="3" t="s">
        <v>1133</v>
      </c>
      <c r="G387" s="3" t="s">
        <v>1134</v>
      </c>
    </row>
    <row r="388" spans="1:7">
      <c r="A388" s="225">
        <v>1410051018216</v>
      </c>
      <c r="B388" s="3">
        <v>6</v>
      </c>
      <c r="C388" s="3" t="s">
        <v>282</v>
      </c>
      <c r="D388" s="3" t="s">
        <v>448</v>
      </c>
      <c r="E388" s="3" t="s">
        <v>449</v>
      </c>
      <c r="F388" s="3" t="s">
        <v>1135</v>
      </c>
      <c r="G388" s="3" t="s">
        <v>1136</v>
      </c>
    </row>
    <row r="389" spans="1:7">
      <c r="A389" s="225">
        <v>1410051018232</v>
      </c>
      <c r="B389" s="3">
        <v>6</v>
      </c>
      <c r="C389" s="3" t="s">
        <v>282</v>
      </c>
      <c r="D389" s="3" t="s">
        <v>448</v>
      </c>
      <c r="E389" s="3" t="s">
        <v>449</v>
      </c>
      <c r="F389" s="3" t="s">
        <v>1137</v>
      </c>
      <c r="G389" s="3" t="s">
        <v>1138</v>
      </c>
    </row>
    <row r="390" spans="1:7">
      <c r="A390" s="225">
        <v>1410051018240</v>
      </c>
      <c r="B390" s="3">
        <v>6</v>
      </c>
      <c r="C390" s="3" t="s">
        <v>282</v>
      </c>
      <c r="D390" s="3" t="s">
        <v>448</v>
      </c>
      <c r="E390" s="3" t="s">
        <v>449</v>
      </c>
      <c r="F390" s="3" t="s">
        <v>1139</v>
      </c>
      <c r="G390" s="3" t="s">
        <v>1140</v>
      </c>
    </row>
    <row r="391" spans="1:7">
      <c r="A391" s="225">
        <v>1410051018257</v>
      </c>
      <c r="B391" s="3">
        <v>6</v>
      </c>
      <c r="C391" s="3" t="s">
        <v>282</v>
      </c>
      <c r="D391" s="3" t="s">
        <v>448</v>
      </c>
      <c r="E391" s="3" t="s">
        <v>449</v>
      </c>
      <c r="F391" s="3" t="s">
        <v>1141</v>
      </c>
      <c r="G391" s="3" t="s">
        <v>1142</v>
      </c>
    </row>
    <row r="392" spans="1:7">
      <c r="A392" s="225">
        <v>1410051018265</v>
      </c>
      <c r="B392" s="3">
        <v>6</v>
      </c>
      <c r="C392" s="3" t="s">
        <v>282</v>
      </c>
      <c r="D392" s="3" t="s">
        <v>448</v>
      </c>
      <c r="E392" s="3" t="s">
        <v>449</v>
      </c>
      <c r="F392" s="3" t="s">
        <v>1143</v>
      </c>
      <c r="G392" s="3" t="s">
        <v>1144</v>
      </c>
    </row>
    <row r="393" spans="1:7">
      <c r="A393" s="225">
        <v>1410051018273</v>
      </c>
      <c r="B393" s="3">
        <v>6</v>
      </c>
      <c r="C393" s="3" t="s">
        <v>282</v>
      </c>
      <c r="D393" s="3" t="s">
        <v>448</v>
      </c>
      <c r="E393" s="3" t="s">
        <v>449</v>
      </c>
      <c r="F393" s="3" t="s">
        <v>1145</v>
      </c>
      <c r="G393" s="3" t="s">
        <v>1146</v>
      </c>
    </row>
    <row r="394" spans="1:7">
      <c r="A394" s="225">
        <v>1410051018281</v>
      </c>
      <c r="B394" s="3">
        <v>6</v>
      </c>
      <c r="C394" s="3" t="s">
        <v>282</v>
      </c>
      <c r="D394" s="3" t="s">
        <v>448</v>
      </c>
      <c r="E394" s="3" t="s">
        <v>449</v>
      </c>
      <c r="F394" s="3" t="s">
        <v>1147</v>
      </c>
      <c r="G394" s="3" t="s">
        <v>1148</v>
      </c>
    </row>
    <row r="395" spans="1:7">
      <c r="A395" s="225">
        <v>1410051018299</v>
      </c>
      <c r="B395" s="3">
        <v>6</v>
      </c>
      <c r="C395" s="3" t="s">
        <v>282</v>
      </c>
      <c r="D395" s="3" t="s">
        <v>456</v>
      </c>
      <c r="E395" s="3" t="s">
        <v>457</v>
      </c>
      <c r="F395" s="3" t="s">
        <v>1149</v>
      </c>
      <c r="G395" s="3" t="s">
        <v>1150</v>
      </c>
    </row>
    <row r="396" spans="1:7">
      <c r="A396" s="225">
        <v>1410051018307</v>
      </c>
      <c r="B396" s="3">
        <v>6</v>
      </c>
      <c r="C396" s="3" t="s">
        <v>282</v>
      </c>
      <c r="D396" s="3" t="s">
        <v>456</v>
      </c>
      <c r="E396" s="3" t="s">
        <v>457</v>
      </c>
      <c r="F396" s="3" t="s">
        <v>1151</v>
      </c>
      <c r="G396" s="3" t="s">
        <v>1152</v>
      </c>
    </row>
    <row r="397" spans="1:7">
      <c r="A397" s="225">
        <v>1410051018315</v>
      </c>
      <c r="B397" s="3">
        <v>6</v>
      </c>
      <c r="C397" s="3" t="s">
        <v>282</v>
      </c>
      <c r="D397" s="3" t="s">
        <v>456</v>
      </c>
      <c r="E397" s="3" t="s">
        <v>457</v>
      </c>
      <c r="F397" s="3" t="s">
        <v>1153</v>
      </c>
      <c r="G397" s="3" t="s">
        <v>1154</v>
      </c>
    </row>
    <row r="398" spans="1:7">
      <c r="A398" s="225">
        <v>1410051018323</v>
      </c>
      <c r="B398" s="3">
        <v>6</v>
      </c>
      <c r="C398" s="3" t="s">
        <v>282</v>
      </c>
      <c r="D398" s="3" t="s">
        <v>470</v>
      </c>
      <c r="E398" s="3" t="s">
        <v>471</v>
      </c>
      <c r="F398" s="3" t="s">
        <v>1155</v>
      </c>
      <c r="G398" s="3" t="s">
        <v>1156</v>
      </c>
    </row>
    <row r="399" spans="1:7">
      <c r="A399" s="225">
        <v>1410051018331</v>
      </c>
      <c r="B399" s="3">
        <v>6</v>
      </c>
      <c r="C399" s="3" t="s">
        <v>282</v>
      </c>
      <c r="D399" s="3" t="s">
        <v>470</v>
      </c>
      <c r="E399" s="3" t="s">
        <v>471</v>
      </c>
      <c r="F399" s="3" t="s">
        <v>1157</v>
      </c>
      <c r="G399" s="3" t="s">
        <v>1158</v>
      </c>
    </row>
    <row r="400" spans="1:7">
      <c r="A400" s="225">
        <v>1410051018349</v>
      </c>
      <c r="B400" s="3">
        <v>6</v>
      </c>
      <c r="C400" s="3" t="s">
        <v>282</v>
      </c>
      <c r="D400" s="3" t="s">
        <v>470</v>
      </c>
      <c r="E400" s="3" t="s">
        <v>471</v>
      </c>
      <c r="F400" s="3" t="s">
        <v>1159</v>
      </c>
      <c r="G400" s="3" t="s">
        <v>1160</v>
      </c>
    </row>
    <row r="401" spans="1:7">
      <c r="A401" s="225">
        <v>1410051018356</v>
      </c>
      <c r="B401" s="3">
        <v>6</v>
      </c>
      <c r="C401" s="3" t="s">
        <v>282</v>
      </c>
      <c r="D401" s="3" t="s">
        <v>488</v>
      </c>
      <c r="E401" s="3" t="s">
        <v>489</v>
      </c>
      <c r="F401" s="3" t="s">
        <v>1161</v>
      </c>
      <c r="G401" s="3" t="s">
        <v>1162</v>
      </c>
    </row>
    <row r="402" spans="1:7">
      <c r="A402" s="225">
        <v>1410051018364</v>
      </c>
      <c r="B402" s="3">
        <v>6</v>
      </c>
      <c r="C402" s="3" t="s">
        <v>282</v>
      </c>
      <c r="D402" s="3" t="s">
        <v>488</v>
      </c>
      <c r="E402" s="3" t="s">
        <v>489</v>
      </c>
      <c r="F402" s="3" t="s">
        <v>1163</v>
      </c>
      <c r="G402" s="3" t="s">
        <v>1164</v>
      </c>
    </row>
    <row r="403" spans="1:7">
      <c r="A403" s="225">
        <v>1410051018372</v>
      </c>
      <c r="B403" s="3">
        <v>6</v>
      </c>
      <c r="C403" s="3" t="s">
        <v>282</v>
      </c>
      <c r="D403" s="3" t="s">
        <v>488</v>
      </c>
      <c r="E403" s="3" t="s">
        <v>489</v>
      </c>
      <c r="F403" s="3" t="s">
        <v>1165</v>
      </c>
      <c r="G403" s="3" t="s">
        <v>1166</v>
      </c>
    </row>
    <row r="404" spans="1:7">
      <c r="A404" s="225">
        <v>1410051018380</v>
      </c>
      <c r="B404" s="3">
        <v>6</v>
      </c>
      <c r="C404" s="3" t="s">
        <v>282</v>
      </c>
      <c r="D404" s="3" t="s">
        <v>488</v>
      </c>
      <c r="E404" s="3" t="s">
        <v>489</v>
      </c>
      <c r="F404" s="3" t="s">
        <v>1167</v>
      </c>
      <c r="G404" s="3" t="s">
        <v>1168</v>
      </c>
    </row>
    <row r="405" spans="1:7">
      <c r="A405" s="225">
        <v>1410051018398</v>
      </c>
      <c r="B405" s="3">
        <v>6</v>
      </c>
      <c r="C405" s="3" t="s">
        <v>282</v>
      </c>
      <c r="D405" s="3" t="s">
        <v>488</v>
      </c>
      <c r="E405" s="3" t="s">
        <v>489</v>
      </c>
      <c r="F405" s="3" t="s">
        <v>1169</v>
      </c>
      <c r="G405" s="3" t="s">
        <v>1170</v>
      </c>
    </row>
    <row r="406" spans="1:7">
      <c r="A406" s="225">
        <v>1410051018406</v>
      </c>
      <c r="B406" s="3">
        <v>6</v>
      </c>
      <c r="C406" s="3" t="s">
        <v>282</v>
      </c>
      <c r="D406" s="3" t="s">
        <v>488</v>
      </c>
      <c r="E406" s="3" t="s">
        <v>489</v>
      </c>
      <c r="F406" s="3" t="s">
        <v>1171</v>
      </c>
      <c r="G406" s="3" t="s">
        <v>1172</v>
      </c>
    </row>
    <row r="407" spans="1:7">
      <c r="A407" s="225">
        <v>1410051018414</v>
      </c>
      <c r="B407" s="3">
        <v>6</v>
      </c>
      <c r="C407" s="3" t="s">
        <v>282</v>
      </c>
      <c r="D407" s="3" t="s">
        <v>496</v>
      </c>
      <c r="E407" s="3" t="s">
        <v>497</v>
      </c>
      <c r="F407" s="3" t="s">
        <v>1173</v>
      </c>
      <c r="G407" s="3" t="s">
        <v>1174</v>
      </c>
    </row>
    <row r="408" spans="1:7">
      <c r="A408" s="225">
        <v>1410051018430</v>
      </c>
      <c r="B408" s="3">
        <v>6</v>
      </c>
      <c r="C408" s="3" t="s">
        <v>282</v>
      </c>
      <c r="D408" s="3" t="s">
        <v>496</v>
      </c>
      <c r="E408" s="3" t="s">
        <v>497</v>
      </c>
      <c r="F408" s="3" t="s">
        <v>1175</v>
      </c>
      <c r="G408" s="3" t="s">
        <v>1176</v>
      </c>
    </row>
    <row r="409" spans="1:7">
      <c r="A409" s="225">
        <v>1410051018448</v>
      </c>
      <c r="B409" s="3">
        <v>6</v>
      </c>
      <c r="C409" s="3" t="s">
        <v>282</v>
      </c>
      <c r="D409" s="3" t="s">
        <v>496</v>
      </c>
      <c r="E409" s="3" t="s">
        <v>497</v>
      </c>
      <c r="F409" s="3" t="s">
        <v>1177</v>
      </c>
      <c r="G409" s="3" t="s">
        <v>1178</v>
      </c>
    </row>
    <row r="410" spans="1:7">
      <c r="A410" s="225">
        <v>1410051018463</v>
      </c>
      <c r="B410" s="3">
        <v>6</v>
      </c>
      <c r="C410" s="3" t="s">
        <v>282</v>
      </c>
      <c r="D410" s="3" t="s">
        <v>496</v>
      </c>
      <c r="E410" s="3" t="s">
        <v>497</v>
      </c>
      <c r="F410" s="3" t="s">
        <v>1179</v>
      </c>
      <c r="G410" s="3" t="s">
        <v>1180</v>
      </c>
    </row>
    <row r="411" spans="1:7">
      <c r="A411" s="225">
        <v>1410051018471</v>
      </c>
      <c r="B411" s="3">
        <v>6</v>
      </c>
      <c r="C411" s="3" t="s">
        <v>282</v>
      </c>
      <c r="D411" s="3" t="s">
        <v>506</v>
      </c>
      <c r="E411" s="3" t="s">
        <v>507</v>
      </c>
      <c r="F411" s="3" t="s">
        <v>1181</v>
      </c>
      <c r="G411" s="3" t="s">
        <v>1182</v>
      </c>
    </row>
    <row r="412" spans="1:7">
      <c r="A412" s="225">
        <v>1410051018489</v>
      </c>
      <c r="B412" s="3">
        <v>6</v>
      </c>
      <c r="C412" s="3" t="s">
        <v>282</v>
      </c>
      <c r="D412" s="3" t="s">
        <v>512</v>
      </c>
      <c r="E412" s="3" t="s">
        <v>513</v>
      </c>
      <c r="F412" s="3" t="s">
        <v>1183</v>
      </c>
      <c r="G412" s="3" t="s">
        <v>1184</v>
      </c>
    </row>
    <row r="413" spans="1:7">
      <c r="A413" s="225">
        <v>1410051018497</v>
      </c>
      <c r="B413" s="3">
        <v>6</v>
      </c>
      <c r="C413" s="3" t="s">
        <v>282</v>
      </c>
      <c r="D413" s="3" t="s">
        <v>512</v>
      </c>
      <c r="E413" s="3" t="s">
        <v>513</v>
      </c>
      <c r="F413" s="3" t="s">
        <v>1185</v>
      </c>
      <c r="G413" s="3" t="s">
        <v>1186</v>
      </c>
    </row>
    <row r="414" spans="1:7">
      <c r="A414" s="225">
        <v>1410051018505</v>
      </c>
      <c r="B414" s="3">
        <v>6</v>
      </c>
      <c r="C414" s="3" t="s">
        <v>282</v>
      </c>
      <c r="D414" s="3" t="s">
        <v>516</v>
      </c>
      <c r="E414" s="3" t="s">
        <v>517</v>
      </c>
      <c r="F414" s="3" t="s">
        <v>1187</v>
      </c>
      <c r="G414" s="3" t="s">
        <v>1188</v>
      </c>
    </row>
    <row r="415" spans="1:7">
      <c r="A415" s="225">
        <v>1410051018521</v>
      </c>
      <c r="B415" s="3">
        <v>6</v>
      </c>
      <c r="C415" s="3" t="s">
        <v>282</v>
      </c>
      <c r="D415" s="3" t="s">
        <v>332</v>
      </c>
      <c r="E415" s="3" t="s">
        <v>333</v>
      </c>
      <c r="F415" s="3" t="s">
        <v>1189</v>
      </c>
      <c r="G415" s="3" t="s">
        <v>1190</v>
      </c>
    </row>
    <row r="416" spans="1:7">
      <c r="A416" s="225">
        <v>1410051018539</v>
      </c>
      <c r="B416" s="3">
        <v>6</v>
      </c>
      <c r="C416" s="3" t="s">
        <v>282</v>
      </c>
      <c r="D416" s="3" t="s">
        <v>332</v>
      </c>
      <c r="E416" s="3" t="s">
        <v>333</v>
      </c>
      <c r="F416" s="3" t="s">
        <v>1191</v>
      </c>
      <c r="G416" s="3" t="s">
        <v>1192</v>
      </c>
    </row>
    <row r="417" spans="1:7">
      <c r="A417" s="225">
        <v>1410051018547</v>
      </c>
      <c r="B417" s="3">
        <v>6</v>
      </c>
      <c r="C417" s="3" t="s">
        <v>282</v>
      </c>
      <c r="D417" s="3" t="s">
        <v>332</v>
      </c>
      <c r="E417" s="3" t="s">
        <v>333</v>
      </c>
      <c r="F417" s="3" t="s">
        <v>1193</v>
      </c>
      <c r="G417" s="3" t="s">
        <v>1194</v>
      </c>
    </row>
    <row r="418" spans="1:7">
      <c r="A418" s="225">
        <v>1410051018570</v>
      </c>
      <c r="B418" s="3">
        <v>6</v>
      </c>
      <c r="C418" s="3" t="s">
        <v>282</v>
      </c>
      <c r="D418" s="3" t="s">
        <v>328</v>
      </c>
      <c r="E418" s="3" t="s">
        <v>329</v>
      </c>
      <c r="F418" s="3" t="s">
        <v>1195</v>
      </c>
      <c r="G418" s="3" t="s">
        <v>1196</v>
      </c>
    </row>
    <row r="419" spans="1:7">
      <c r="A419" s="225">
        <v>1410051018588</v>
      </c>
      <c r="B419" s="3">
        <v>6</v>
      </c>
      <c r="C419" s="3" t="s">
        <v>282</v>
      </c>
      <c r="D419" s="3" t="s">
        <v>380</v>
      </c>
      <c r="E419" s="3" t="s">
        <v>381</v>
      </c>
      <c r="F419" s="3" t="s">
        <v>1197</v>
      </c>
      <c r="G419" s="3" t="s">
        <v>1198</v>
      </c>
    </row>
    <row r="420" spans="1:7">
      <c r="A420" s="225">
        <v>1410051018596</v>
      </c>
      <c r="B420" s="3">
        <v>6</v>
      </c>
      <c r="C420" s="3" t="s">
        <v>282</v>
      </c>
      <c r="D420" s="3" t="s">
        <v>394</v>
      </c>
      <c r="E420" s="3" t="s">
        <v>395</v>
      </c>
      <c r="F420" s="3" t="s">
        <v>1199</v>
      </c>
      <c r="G420" s="3" t="s">
        <v>1200</v>
      </c>
    </row>
    <row r="421" spans="1:7">
      <c r="A421" s="225">
        <v>1410051018604</v>
      </c>
      <c r="B421" s="3">
        <v>6</v>
      </c>
      <c r="C421" s="3" t="s">
        <v>282</v>
      </c>
      <c r="D421" s="3" t="s">
        <v>394</v>
      </c>
      <c r="E421" s="3" t="s">
        <v>395</v>
      </c>
      <c r="F421" s="3" t="s">
        <v>1201</v>
      </c>
      <c r="G421" s="3" t="s">
        <v>1202</v>
      </c>
    </row>
    <row r="422" spans="1:7">
      <c r="A422" s="225">
        <v>1410051018612</v>
      </c>
      <c r="B422" s="3">
        <v>6</v>
      </c>
      <c r="C422" s="3" t="s">
        <v>282</v>
      </c>
      <c r="D422" s="3" t="s">
        <v>442</v>
      </c>
      <c r="E422" s="3" t="s">
        <v>443</v>
      </c>
      <c r="F422" s="3" t="s">
        <v>1203</v>
      </c>
      <c r="G422" s="3" t="s">
        <v>1204</v>
      </c>
    </row>
    <row r="423" spans="1:7">
      <c r="A423" s="225">
        <v>1410051018620</v>
      </c>
      <c r="B423" s="3">
        <v>6</v>
      </c>
      <c r="C423" s="3" t="s">
        <v>282</v>
      </c>
      <c r="D423" s="3" t="s">
        <v>442</v>
      </c>
      <c r="E423" s="3" t="s">
        <v>443</v>
      </c>
      <c r="F423" s="3" t="s">
        <v>1205</v>
      </c>
      <c r="G423" s="3" t="s">
        <v>1206</v>
      </c>
    </row>
    <row r="424" spans="1:7">
      <c r="A424" s="225">
        <v>1410051018638</v>
      </c>
      <c r="B424" s="3">
        <v>6</v>
      </c>
      <c r="C424" s="3" t="s">
        <v>282</v>
      </c>
      <c r="D424" s="3" t="s">
        <v>448</v>
      </c>
      <c r="E424" s="3" t="s">
        <v>449</v>
      </c>
      <c r="F424" s="3" t="s">
        <v>1207</v>
      </c>
      <c r="G424" s="3" t="s">
        <v>1208</v>
      </c>
    </row>
    <row r="425" spans="1:7">
      <c r="A425" s="225">
        <v>1410051018653</v>
      </c>
      <c r="B425" s="3">
        <v>6</v>
      </c>
      <c r="C425" s="3" t="s">
        <v>282</v>
      </c>
      <c r="D425" s="3" t="s">
        <v>456</v>
      </c>
      <c r="E425" s="3" t="s">
        <v>457</v>
      </c>
      <c r="F425" s="3" t="s">
        <v>1209</v>
      </c>
      <c r="G425" s="3" t="s">
        <v>1210</v>
      </c>
    </row>
    <row r="426" spans="1:7">
      <c r="A426" s="225">
        <v>1410051018661</v>
      </c>
      <c r="B426" s="3">
        <v>6</v>
      </c>
      <c r="C426" s="3" t="s">
        <v>282</v>
      </c>
      <c r="D426" s="3" t="s">
        <v>456</v>
      </c>
      <c r="E426" s="3" t="s">
        <v>457</v>
      </c>
      <c r="F426" s="3" t="s">
        <v>1211</v>
      </c>
      <c r="G426" s="3" t="s">
        <v>1212</v>
      </c>
    </row>
    <row r="427" spans="1:7">
      <c r="A427" s="225">
        <v>1410051018679</v>
      </c>
      <c r="B427" s="3">
        <v>6</v>
      </c>
      <c r="C427" s="3" t="s">
        <v>282</v>
      </c>
      <c r="D427" s="3" t="s">
        <v>456</v>
      </c>
      <c r="E427" s="3" t="s">
        <v>457</v>
      </c>
      <c r="F427" s="3" t="s">
        <v>1213</v>
      </c>
      <c r="G427" s="3" t="s">
        <v>1214</v>
      </c>
    </row>
    <row r="428" spans="1:7">
      <c r="A428" s="225">
        <v>1410051018687</v>
      </c>
      <c r="B428" s="3">
        <v>6</v>
      </c>
      <c r="C428" s="3" t="s">
        <v>282</v>
      </c>
      <c r="D428" s="3" t="s">
        <v>456</v>
      </c>
      <c r="E428" s="3" t="s">
        <v>457</v>
      </c>
      <c r="F428" s="3" t="s">
        <v>1215</v>
      </c>
      <c r="G428" s="3" t="s">
        <v>1216</v>
      </c>
    </row>
    <row r="429" spans="1:7">
      <c r="A429" s="225">
        <v>1410051018695</v>
      </c>
      <c r="B429" s="3">
        <v>6</v>
      </c>
      <c r="C429" s="3" t="s">
        <v>282</v>
      </c>
      <c r="D429" s="3" t="s">
        <v>456</v>
      </c>
      <c r="E429" s="3" t="s">
        <v>457</v>
      </c>
      <c r="F429" s="3" t="s">
        <v>1217</v>
      </c>
      <c r="G429" s="3" t="s">
        <v>1218</v>
      </c>
    </row>
    <row r="430" spans="1:7">
      <c r="A430" s="225">
        <v>1410051018703</v>
      </c>
      <c r="B430" s="3">
        <v>6</v>
      </c>
      <c r="C430" s="3" t="s">
        <v>282</v>
      </c>
      <c r="D430" s="3" t="s">
        <v>470</v>
      </c>
      <c r="E430" s="3" t="s">
        <v>471</v>
      </c>
      <c r="F430" s="3" t="s">
        <v>1219</v>
      </c>
      <c r="G430" s="3" t="s">
        <v>1220</v>
      </c>
    </row>
    <row r="431" spans="1:7">
      <c r="A431" s="225">
        <v>1410051018729</v>
      </c>
      <c r="B431" s="3">
        <v>6</v>
      </c>
      <c r="C431" s="3" t="s">
        <v>282</v>
      </c>
      <c r="D431" s="3" t="s">
        <v>488</v>
      </c>
      <c r="E431" s="3" t="s">
        <v>489</v>
      </c>
      <c r="F431" s="3" t="s">
        <v>1221</v>
      </c>
      <c r="G431" s="3" t="s">
        <v>1222</v>
      </c>
    </row>
    <row r="432" spans="1:7">
      <c r="A432" s="225">
        <v>1410051018737</v>
      </c>
      <c r="B432" s="3">
        <v>6</v>
      </c>
      <c r="C432" s="3" t="s">
        <v>282</v>
      </c>
      <c r="D432" s="3" t="s">
        <v>496</v>
      </c>
      <c r="E432" s="3" t="s">
        <v>497</v>
      </c>
      <c r="F432" s="3" t="s">
        <v>1223</v>
      </c>
      <c r="G432" s="3" t="s">
        <v>1224</v>
      </c>
    </row>
    <row r="433" spans="1:7">
      <c r="A433" s="225">
        <v>1410051018745</v>
      </c>
      <c r="B433" s="3">
        <v>6</v>
      </c>
      <c r="C433" s="3" t="s">
        <v>282</v>
      </c>
      <c r="D433" s="3" t="s">
        <v>496</v>
      </c>
      <c r="E433" s="3" t="s">
        <v>497</v>
      </c>
      <c r="F433" s="3" t="s">
        <v>1225</v>
      </c>
      <c r="G433" s="3" t="s">
        <v>1226</v>
      </c>
    </row>
    <row r="434" spans="1:7">
      <c r="A434" s="225">
        <v>1410051018752</v>
      </c>
      <c r="B434" s="3">
        <v>6</v>
      </c>
      <c r="C434" s="3" t="s">
        <v>282</v>
      </c>
      <c r="D434" s="3" t="s">
        <v>496</v>
      </c>
      <c r="E434" s="3" t="s">
        <v>497</v>
      </c>
      <c r="F434" s="3" t="s">
        <v>1227</v>
      </c>
      <c r="G434" s="3" t="s">
        <v>1228</v>
      </c>
    </row>
    <row r="435" spans="1:7">
      <c r="A435" s="225">
        <v>1410051019222</v>
      </c>
      <c r="B435" s="3">
        <v>6</v>
      </c>
      <c r="C435" s="3" t="s">
        <v>282</v>
      </c>
      <c r="D435" s="3" t="s">
        <v>328</v>
      </c>
      <c r="E435" s="3" t="s">
        <v>329</v>
      </c>
      <c r="F435" s="3" t="s">
        <v>1229</v>
      </c>
      <c r="G435" s="3" t="s">
        <v>1230</v>
      </c>
    </row>
    <row r="436" spans="1:7">
      <c r="A436" s="225">
        <v>1410051019230</v>
      </c>
      <c r="B436" s="3">
        <v>6</v>
      </c>
      <c r="C436" s="3" t="s">
        <v>282</v>
      </c>
      <c r="D436" s="3" t="s">
        <v>376</v>
      </c>
      <c r="E436" s="3" t="s">
        <v>377</v>
      </c>
      <c r="F436" s="3" t="s">
        <v>1231</v>
      </c>
      <c r="G436" s="3" t="s">
        <v>1232</v>
      </c>
    </row>
    <row r="437" spans="1:7">
      <c r="A437" s="225">
        <v>1410051019248</v>
      </c>
      <c r="B437" s="3">
        <v>6</v>
      </c>
      <c r="C437" s="3" t="s">
        <v>282</v>
      </c>
      <c r="D437" s="3" t="s">
        <v>376</v>
      </c>
      <c r="E437" s="3" t="s">
        <v>377</v>
      </c>
      <c r="F437" s="3" t="s">
        <v>1233</v>
      </c>
      <c r="G437" s="3" t="s">
        <v>1234</v>
      </c>
    </row>
    <row r="438" spans="1:7">
      <c r="A438" s="225">
        <v>1410051019263</v>
      </c>
      <c r="B438" s="3">
        <v>6</v>
      </c>
      <c r="C438" s="3" t="s">
        <v>282</v>
      </c>
      <c r="D438" s="3" t="s">
        <v>418</v>
      </c>
      <c r="E438" s="3" t="s">
        <v>419</v>
      </c>
      <c r="F438" s="3" t="s">
        <v>1235</v>
      </c>
      <c r="G438" s="3" t="s">
        <v>1236</v>
      </c>
    </row>
    <row r="439" spans="1:7">
      <c r="A439" s="225">
        <v>1410051019289</v>
      </c>
      <c r="B439" s="3">
        <v>6</v>
      </c>
      <c r="C439" s="3" t="s">
        <v>282</v>
      </c>
      <c r="D439" s="3" t="s">
        <v>448</v>
      </c>
      <c r="E439" s="3" t="s">
        <v>449</v>
      </c>
      <c r="F439" s="3" t="s">
        <v>1237</v>
      </c>
      <c r="G439" s="3" t="s">
        <v>1238</v>
      </c>
    </row>
    <row r="440" spans="1:7">
      <c r="A440" s="225">
        <v>1410051019297</v>
      </c>
      <c r="B440" s="3">
        <v>6</v>
      </c>
      <c r="C440" s="3" t="s">
        <v>282</v>
      </c>
      <c r="D440" s="3" t="s">
        <v>488</v>
      </c>
      <c r="E440" s="3" t="s">
        <v>489</v>
      </c>
      <c r="F440" s="3" t="s">
        <v>1239</v>
      </c>
      <c r="G440" s="3" t="s">
        <v>1240</v>
      </c>
    </row>
    <row r="441" spans="1:7">
      <c r="A441" s="225">
        <v>1410051019305</v>
      </c>
      <c r="B441" s="3">
        <v>6</v>
      </c>
      <c r="C441" s="3" t="s">
        <v>282</v>
      </c>
      <c r="D441" s="3" t="s">
        <v>376</v>
      </c>
      <c r="E441" s="3" t="s">
        <v>377</v>
      </c>
      <c r="F441" s="3" t="s">
        <v>1241</v>
      </c>
      <c r="G441" s="3" t="s">
        <v>1242</v>
      </c>
    </row>
    <row r="442" spans="1:7">
      <c r="A442" s="225">
        <v>1410051019313</v>
      </c>
      <c r="B442" s="3">
        <v>6</v>
      </c>
      <c r="C442" s="3" t="s">
        <v>282</v>
      </c>
      <c r="D442" s="3" t="s">
        <v>376</v>
      </c>
      <c r="E442" s="3" t="s">
        <v>377</v>
      </c>
      <c r="F442" s="3" t="s">
        <v>1243</v>
      </c>
      <c r="G442" s="3" t="s">
        <v>1244</v>
      </c>
    </row>
    <row r="443" spans="1:7">
      <c r="A443" s="225">
        <v>1410051019321</v>
      </c>
      <c r="B443" s="3">
        <v>6</v>
      </c>
      <c r="C443" s="3" t="s">
        <v>282</v>
      </c>
      <c r="D443" s="3" t="s">
        <v>380</v>
      </c>
      <c r="E443" s="3" t="s">
        <v>381</v>
      </c>
      <c r="F443" s="3" t="s">
        <v>1245</v>
      </c>
      <c r="G443" s="3" t="s">
        <v>1246</v>
      </c>
    </row>
    <row r="444" spans="1:7">
      <c r="A444" s="225">
        <v>1410051019339</v>
      </c>
      <c r="B444" s="3">
        <v>6</v>
      </c>
      <c r="C444" s="3" t="s">
        <v>282</v>
      </c>
      <c r="D444" s="3" t="s">
        <v>388</v>
      </c>
      <c r="E444" s="3" t="s">
        <v>389</v>
      </c>
      <c r="F444" s="3" t="s">
        <v>1247</v>
      </c>
      <c r="G444" s="3" t="s">
        <v>1248</v>
      </c>
    </row>
    <row r="445" spans="1:7">
      <c r="A445" s="225">
        <v>1410051019347</v>
      </c>
      <c r="B445" s="3">
        <v>6</v>
      </c>
      <c r="C445" s="3" t="s">
        <v>282</v>
      </c>
      <c r="D445" s="3" t="s">
        <v>394</v>
      </c>
      <c r="E445" s="3" t="s">
        <v>395</v>
      </c>
      <c r="F445" s="3" t="s">
        <v>1249</v>
      </c>
      <c r="G445" s="3" t="s">
        <v>1250</v>
      </c>
    </row>
    <row r="446" spans="1:7">
      <c r="A446" s="225">
        <v>1410051019354</v>
      </c>
      <c r="B446" s="3">
        <v>6</v>
      </c>
      <c r="C446" s="3" t="s">
        <v>282</v>
      </c>
      <c r="D446" s="3" t="s">
        <v>394</v>
      </c>
      <c r="E446" s="3" t="s">
        <v>395</v>
      </c>
      <c r="F446" s="3" t="s">
        <v>1251</v>
      </c>
      <c r="G446" s="3" t="s">
        <v>1252</v>
      </c>
    </row>
    <row r="447" spans="1:7">
      <c r="A447" s="225">
        <v>1410051019362</v>
      </c>
      <c r="B447" s="3">
        <v>6</v>
      </c>
      <c r="C447" s="3" t="s">
        <v>282</v>
      </c>
      <c r="D447" s="3" t="s">
        <v>442</v>
      </c>
      <c r="E447" s="3" t="s">
        <v>443</v>
      </c>
      <c r="F447" s="3" t="s">
        <v>1253</v>
      </c>
      <c r="G447" s="3" t="s">
        <v>1254</v>
      </c>
    </row>
    <row r="448" spans="1:7">
      <c r="A448" s="225">
        <v>1410051019370</v>
      </c>
      <c r="B448" s="3">
        <v>6</v>
      </c>
      <c r="C448" s="3" t="s">
        <v>282</v>
      </c>
      <c r="D448" s="3" t="s">
        <v>470</v>
      </c>
      <c r="E448" s="3" t="s">
        <v>471</v>
      </c>
      <c r="F448" s="3" t="s">
        <v>1255</v>
      </c>
      <c r="G448" s="3" t="s">
        <v>1256</v>
      </c>
    </row>
    <row r="449" spans="1:7">
      <c r="A449" s="225">
        <v>1410051019388</v>
      </c>
      <c r="B449" s="3">
        <v>6</v>
      </c>
      <c r="C449" s="3" t="s">
        <v>282</v>
      </c>
      <c r="D449" s="3" t="s">
        <v>488</v>
      </c>
      <c r="E449" s="3" t="s">
        <v>489</v>
      </c>
      <c r="F449" s="3" t="s">
        <v>1257</v>
      </c>
      <c r="G449" s="3" t="s">
        <v>1258</v>
      </c>
    </row>
    <row r="450" spans="1:7">
      <c r="A450" s="225">
        <v>1410051019396</v>
      </c>
      <c r="B450" s="3">
        <v>6</v>
      </c>
      <c r="C450" s="3" t="s">
        <v>282</v>
      </c>
      <c r="D450" s="3" t="s">
        <v>496</v>
      </c>
      <c r="E450" s="3" t="s">
        <v>497</v>
      </c>
      <c r="F450" s="3" t="s">
        <v>1259</v>
      </c>
      <c r="G450" s="3" t="s">
        <v>1260</v>
      </c>
    </row>
    <row r="451" spans="1:7">
      <c r="A451" s="225">
        <v>1410051019404</v>
      </c>
      <c r="B451" s="3">
        <v>6</v>
      </c>
      <c r="C451" s="3" t="s">
        <v>282</v>
      </c>
      <c r="D451" s="3" t="s">
        <v>516</v>
      </c>
      <c r="E451" s="3" t="s">
        <v>517</v>
      </c>
      <c r="F451" s="3" t="s">
        <v>1261</v>
      </c>
      <c r="G451" s="3" t="s">
        <v>1262</v>
      </c>
    </row>
    <row r="452" spans="1:7">
      <c r="A452" s="225">
        <v>1410051019453</v>
      </c>
      <c r="B452" s="3">
        <v>6</v>
      </c>
      <c r="C452" s="3" t="s">
        <v>282</v>
      </c>
      <c r="D452" s="3" t="s">
        <v>332</v>
      </c>
      <c r="E452" s="3" t="s">
        <v>333</v>
      </c>
      <c r="F452" s="3" t="s">
        <v>1263</v>
      </c>
      <c r="G452" s="3" t="s">
        <v>1264</v>
      </c>
    </row>
    <row r="453" spans="1:7">
      <c r="A453" s="225">
        <v>1410051019461</v>
      </c>
      <c r="B453" s="3">
        <v>6</v>
      </c>
      <c r="C453" s="3" t="s">
        <v>282</v>
      </c>
      <c r="D453" s="3" t="s">
        <v>332</v>
      </c>
      <c r="E453" s="3" t="s">
        <v>333</v>
      </c>
      <c r="F453" s="3" t="s">
        <v>1265</v>
      </c>
      <c r="G453" s="3" t="s">
        <v>1266</v>
      </c>
    </row>
    <row r="454" spans="1:7">
      <c r="A454" s="225">
        <v>1410051019479</v>
      </c>
      <c r="B454" s="3">
        <v>6</v>
      </c>
      <c r="C454" s="3" t="s">
        <v>282</v>
      </c>
      <c r="D454" s="3" t="s">
        <v>332</v>
      </c>
      <c r="E454" s="3" t="s">
        <v>333</v>
      </c>
      <c r="F454" s="3" t="s">
        <v>1267</v>
      </c>
      <c r="G454" s="3" t="s">
        <v>1268</v>
      </c>
    </row>
    <row r="455" spans="1:7">
      <c r="A455" s="225">
        <v>1410051019487</v>
      </c>
      <c r="B455" s="3">
        <v>6</v>
      </c>
      <c r="C455" s="3" t="s">
        <v>282</v>
      </c>
      <c r="D455" s="3" t="s">
        <v>332</v>
      </c>
      <c r="E455" s="3" t="s">
        <v>333</v>
      </c>
      <c r="F455" s="3" t="s">
        <v>1269</v>
      </c>
      <c r="G455" s="3" t="s">
        <v>1270</v>
      </c>
    </row>
    <row r="456" spans="1:7">
      <c r="A456" s="225">
        <v>1410051019495</v>
      </c>
      <c r="B456" s="3">
        <v>6</v>
      </c>
      <c r="C456" s="3" t="s">
        <v>282</v>
      </c>
      <c r="D456" s="3" t="s">
        <v>332</v>
      </c>
      <c r="E456" s="3" t="s">
        <v>333</v>
      </c>
      <c r="F456" s="3" t="s">
        <v>1271</v>
      </c>
      <c r="G456" s="3" t="s">
        <v>1272</v>
      </c>
    </row>
    <row r="457" spans="1:7">
      <c r="A457" s="225">
        <v>1410051019503</v>
      </c>
      <c r="B457" s="3">
        <v>6</v>
      </c>
      <c r="C457" s="3" t="s">
        <v>282</v>
      </c>
      <c r="D457" s="3" t="s">
        <v>328</v>
      </c>
      <c r="E457" s="3" t="s">
        <v>329</v>
      </c>
      <c r="F457" s="3" t="s">
        <v>1273</v>
      </c>
      <c r="G457" s="3" t="s">
        <v>1274</v>
      </c>
    </row>
    <row r="458" spans="1:7">
      <c r="A458" s="225">
        <v>1410051019511</v>
      </c>
      <c r="B458" s="3">
        <v>6</v>
      </c>
      <c r="C458" s="3" t="s">
        <v>282</v>
      </c>
      <c r="D458" s="3" t="s">
        <v>328</v>
      </c>
      <c r="E458" s="3" t="s">
        <v>329</v>
      </c>
      <c r="F458" s="3" t="s">
        <v>1275</v>
      </c>
      <c r="G458" s="3" t="s">
        <v>1276</v>
      </c>
    </row>
    <row r="459" spans="1:7">
      <c r="A459" s="225">
        <v>1410051019529</v>
      </c>
      <c r="B459" s="3">
        <v>6</v>
      </c>
      <c r="C459" s="3" t="s">
        <v>282</v>
      </c>
      <c r="D459" s="3" t="s">
        <v>328</v>
      </c>
      <c r="E459" s="3" t="s">
        <v>329</v>
      </c>
      <c r="F459" s="3" t="s">
        <v>1277</v>
      </c>
      <c r="G459" s="3" t="s">
        <v>1278</v>
      </c>
    </row>
    <row r="460" spans="1:7">
      <c r="A460" s="225">
        <v>1410051019537</v>
      </c>
      <c r="B460" s="3">
        <v>6</v>
      </c>
      <c r="C460" s="3" t="s">
        <v>282</v>
      </c>
      <c r="D460" s="3" t="s">
        <v>394</v>
      </c>
      <c r="E460" s="3" t="s">
        <v>395</v>
      </c>
      <c r="F460" s="3" t="s">
        <v>1279</v>
      </c>
      <c r="G460" s="3" t="s">
        <v>1280</v>
      </c>
    </row>
    <row r="461" spans="1:7">
      <c r="A461" s="225">
        <v>1410051019545</v>
      </c>
      <c r="B461" s="3">
        <v>6</v>
      </c>
      <c r="C461" s="3" t="s">
        <v>282</v>
      </c>
      <c r="D461" s="3" t="s">
        <v>394</v>
      </c>
      <c r="E461" s="3" t="s">
        <v>395</v>
      </c>
      <c r="F461" s="3" t="s">
        <v>1281</v>
      </c>
      <c r="G461" s="3" t="s">
        <v>1282</v>
      </c>
    </row>
    <row r="462" spans="1:7">
      <c r="A462" s="225">
        <v>1410051019552</v>
      </c>
      <c r="B462" s="3">
        <v>6</v>
      </c>
      <c r="C462" s="3" t="s">
        <v>282</v>
      </c>
      <c r="D462" s="3" t="s">
        <v>394</v>
      </c>
      <c r="E462" s="3" t="s">
        <v>395</v>
      </c>
      <c r="F462" s="3" t="s">
        <v>1283</v>
      </c>
      <c r="G462" s="3" t="s">
        <v>1284</v>
      </c>
    </row>
    <row r="463" spans="1:7">
      <c r="A463" s="225">
        <v>1410051019560</v>
      </c>
      <c r="B463" s="3">
        <v>6</v>
      </c>
      <c r="C463" s="3" t="s">
        <v>282</v>
      </c>
      <c r="D463" s="3" t="s">
        <v>406</v>
      </c>
      <c r="E463" s="3" t="s">
        <v>407</v>
      </c>
      <c r="F463" s="3" t="s">
        <v>1285</v>
      </c>
      <c r="G463" s="3" t="s">
        <v>1286</v>
      </c>
    </row>
    <row r="464" spans="1:7">
      <c r="A464" s="225">
        <v>1410051019578</v>
      </c>
      <c r="B464" s="3">
        <v>6</v>
      </c>
      <c r="C464" s="3" t="s">
        <v>282</v>
      </c>
      <c r="D464" s="3" t="s">
        <v>406</v>
      </c>
      <c r="E464" s="3" t="s">
        <v>407</v>
      </c>
      <c r="F464" s="3" t="s">
        <v>1287</v>
      </c>
      <c r="G464" s="3" t="s">
        <v>1288</v>
      </c>
    </row>
    <row r="465" spans="1:7">
      <c r="A465" s="225">
        <v>1410051019594</v>
      </c>
      <c r="B465" s="3">
        <v>6</v>
      </c>
      <c r="C465" s="3" t="s">
        <v>282</v>
      </c>
      <c r="D465" s="3" t="s">
        <v>406</v>
      </c>
      <c r="E465" s="3" t="s">
        <v>407</v>
      </c>
      <c r="F465" s="3" t="s">
        <v>1289</v>
      </c>
      <c r="G465" s="3" t="s">
        <v>1290</v>
      </c>
    </row>
    <row r="466" spans="1:7">
      <c r="A466" s="225">
        <v>1410051019602</v>
      </c>
      <c r="B466" s="3">
        <v>6</v>
      </c>
      <c r="C466" s="3" t="s">
        <v>282</v>
      </c>
      <c r="D466" s="3" t="s">
        <v>418</v>
      </c>
      <c r="E466" s="3" t="s">
        <v>419</v>
      </c>
      <c r="F466" s="3" t="s">
        <v>1291</v>
      </c>
      <c r="G466" s="3" t="s">
        <v>1292</v>
      </c>
    </row>
    <row r="467" spans="1:7">
      <c r="A467" s="225">
        <v>1410051019610</v>
      </c>
      <c r="B467" s="3">
        <v>6</v>
      </c>
      <c r="C467" s="3" t="s">
        <v>282</v>
      </c>
      <c r="D467" s="3" t="s">
        <v>436</v>
      </c>
      <c r="E467" s="3" t="s">
        <v>437</v>
      </c>
      <c r="F467" s="3" t="s">
        <v>1293</v>
      </c>
      <c r="G467" s="3" t="s">
        <v>1294</v>
      </c>
    </row>
    <row r="468" spans="1:7">
      <c r="A468" s="225">
        <v>1410051019628</v>
      </c>
      <c r="B468" s="3">
        <v>6</v>
      </c>
      <c r="C468" s="3" t="s">
        <v>282</v>
      </c>
      <c r="D468" s="3" t="s">
        <v>448</v>
      </c>
      <c r="E468" s="3" t="s">
        <v>449</v>
      </c>
      <c r="F468" s="3" t="s">
        <v>1295</v>
      </c>
      <c r="G468" s="3" t="s">
        <v>1296</v>
      </c>
    </row>
    <row r="469" spans="1:7">
      <c r="A469" s="225">
        <v>1410051019636</v>
      </c>
      <c r="B469" s="3">
        <v>6</v>
      </c>
      <c r="C469" s="3" t="s">
        <v>282</v>
      </c>
      <c r="D469" s="3" t="s">
        <v>448</v>
      </c>
      <c r="E469" s="3" t="s">
        <v>449</v>
      </c>
      <c r="F469" s="3" t="s">
        <v>1297</v>
      </c>
      <c r="G469" s="3" t="s">
        <v>1298</v>
      </c>
    </row>
    <row r="470" spans="1:7">
      <c r="A470" s="225">
        <v>1410051019644</v>
      </c>
      <c r="B470" s="3">
        <v>6</v>
      </c>
      <c r="C470" s="3" t="s">
        <v>282</v>
      </c>
      <c r="D470" s="3" t="s">
        <v>448</v>
      </c>
      <c r="E470" s="3" t="s">
        <v>449</v>
      </c>
      <c r="F470" s="3" t="s">
        <v>1299</v>
      </c>
      <c r="G470" s="3" t="s">
        <v>1300</v>
      </c>
    </row>
    <row r="471" spans="1:7">
      <c r="A471" s="225">
        <v>1410051019651</v>
      </c>
      <c r="B471" s="3">
        <v>6</v>
      </c>
      <c r="C471" s="3" t="s">
        <v>282</v>
      </c>
      <c r="D471" s="3" t="s">
        <v>448</v>
      </c>
      <c r="E471" s="3" t="s">
        <v>449</v>
      </c>
      <c r="F471" s="3" t="s">
        <v>1301</v>
      </c>
      <c r="G471" s="3" t="s">
        <v>1302</v>
      </c>
    </row>
    <row r="472" spans="1:7">
      <c r="A472" s="225">
        <v>1410051019669</v>
      </c>
      <c r="B472" s="3">
        <v>6</v>
      </c>
      <c r="C472" s="3" t="s">
        <v>282</v>
      </c>
      <c r="D472" s="3" t="s">
        <v>448</v>
      </c>
      <c r="E472" s="3" t="s">
        <v>449</v>
      </c>
      <c r="F472" s="3" t="s">
        <v>1303</v>
      </c>
      <c r="G472" s="3" t="s">
        <v>1304</v>
      </c>
    </row>
    <row r="473" spans="1:7">
      <c r="A473" s="225">
        <v>1410051019685</v>
      </c>
      <c r="B473" s="3">
        <v>6</v>
      </c>
      <c r="C473" s="3" t="s">
        <v>282</v>
      </c>
      <c r="D473" s="3" t="s">
        <v>456</v>
      </c>
      <c r="E473" s="3" t="s">
        <v>457</v>
      </c>
      <c r="F473" s="3" t="s">
        <v>1305</v>
      </c>
      <c r="G473" s="3" t="s">
        <v>1306</v>
      </c>
    </row>
    <row r="474" spans="1:7">
      <c r="A474" s="225">
        <v>1410051019701</v>
      </c>
      <c r="B474" s="3">
        <v>6</v>
      </c>
      <c r="C474" s="3" t="s">
        <v>282</v>
      </c>
      <c r="D474" s="3" t="s">
        <v>470</v>
      </c>
      <c r="E474" s="3" t="s">
        <v>471</v>
      </c>
      <c r="F474" s="3" t="s">
        <v>1307</v>
      </c>
      <c r="G474" s="3" t="s">
        <v>1308</v>
      </c>
    </row>
    <row r="475" spans="1:7">
      <c r="A475" s="225">
        <v>1410051019719</v>
      </c>
      <c r="B475" s="3">
        <v>6</v>
      </c>
      <c r="C475" s="3" t="s">
        <v>282</v>
      </c>
      <c r="D475" s="3" t="s">
        <v>470</v>
      </c>
      <c r="E475" s="3" t="s">
        <v>471</v>
      </c>
      <c r="F475" s="3" t="s">
        <v>1309</v>
      </c>
      <c r="G475" s="3" t="s">
        <v>1310</v>
      </c>
    </row>
    <row r="476" spans="1:7">
      <c r="A476" s="225">
        <v>1410051019727</v>
      </c>
      <c r="B476" s="3">
        <v>6</v>
      </c>
      <c r="C476" s="3" t="s">
        <v>282</v>
      </c>
      <c r="D476" s="3" t="s">
        <v>470</v>
      </c>
      <c r="E476" s="3" t="s">
        <v>471</v>
      </c>
      <c r="F476" s="3" t="s">
        <v>1311</v>
      </c>
      <c r="G476" s="3" t="s">
        <v>1312</v>
      </c>
    </row>
    <row r="477" spans="1:7">
      <c r="A477" s="225">
        <v>1410051019743</v>
      </c>
      <c r="B477" s="3">
        <v>6</v>
      </c>
      <c r="C477" s="3" t="s">
        <v>282</v>
      </c>
      <c r="D477" s="3" t="s">
        <v>488</v>
      </c>
      <c r="E477" s="3" t="s">
        <v>489</v>
      </c>
      <c r="F477" s="3" t="s">
        <v>1313</v>
      </c>
      <c r="G477" s="3" t="s">
        <v>1314</v>
      </c>
    </row>
    <row r="478" spans="1:7">
      <c r="A478" s="225">
        <v>1410051019750</v>
      </c>
      <c r="B478" s="3">
        <v>6</v>
      </c>
      <c r="C478" s="3" t="s">
        <v>282</v>
      </c>
      <c r="D478" s="3" t="s">
        <v>488</v>
      </c>
      <c r="E478" s="3" t="s">
        <v>489</v>
      </c>
      <c r="F478" s="3" t="s">
        <v>1315</v>
      </c>
      <c r="G478" s="3" t="s">
        <v>1316</v>
      </c>
    </row>
    <row r="479" spans="1:7">
      <c r="A479" s="225">
        <v>1410051019768</v>
      </c>
      <c r="B479" s="3">
        <v>6</v>
      </c>
      <c r="C479" s="3" t="s">
        <v>282</v>
      </c>
      <c r="D479" s="3" t="s">
        <v>488</v>
      </c>
      <c r="E479" s="3" t="s">
        <v>489</v>
      </c>
      <c r="F479" s="3" t="s">
        <v>1317</v>
      </c>
      <c r="G479" s="3" t="s">
        <v>1318</v>
      </c>
    </row>
    <row r="480" spans="1:7">
      <c r="A480" s="225">
        <v>1410051019784</v>
      </c>
      <c r="B480" s="3">
        <v>6</v>
      </c>
      <c r="C480" s="3" t="s">
        <v>282</v>
      </c>
      <c r="D480" s="3" t="s">
        <v>506</v>
      </c>
      <c r="E480" s="3" t="s">
        <v>507</v>
      </c>
      <c r="F480" s="3" t="s">
        <v>1319</v>
      </c>
      <c r="G480" s="3" t="s">
        <v>1320</v>
      </c>
    </row>
    <row r="481" spans="1:7">
      <c r="A481" s="225">
        <v>1410051019800</v>
      </c>
      <c r="B481" s="3">
        <v>6</v>
      </c>
      <c r="C481" s="3" t="s">
        <v>282</v>
      </c>
      <c r="D481" s="3" t="s">
        <v>406</v>
      </c>
      <c r="E481" s="3" t="s">
        <v>407</v>
      </c>
      <c r="F481" s="3" t="s">
        <v>1321</v>
      </c>
      <c r="G481" s="3" t="s">
        <v>1322</v>
      </c>
    </row>
    <row r="482" spans="1:7">
      <c r="A482" s="225">
        <v>1410051019826</v>
      </c>
      <c r="B482" s="3">
        <v>6</v>
      </c>
      <c r="C482" s="3" t="s">
        <v>282</v>
      </c>
      <c r="D482" s="3" t="s">
        <v>442</v>
      </c>
      <c r="E482" s="3" t="s">
        <v>443</v>
      </c>
      <c r="F482" s="3" t="s">
        <v>1323</v>
      </c>
      <c r="G482" s="3" t="s">
        <v>1324</v>
      </c>
    </row>
    <row r="483" spans="1:7">
      <c r="A483" s="225">
        <v>1410051019834</v>
      </c>
      <c r="B483" s="3">
        <v>6</v>
      </c>
      <c r="C483" s="3" t="s">
        <v>282</v>
      </c>
      <c r="D483" s="3" t="s">
        <v>470</v>
      </c>
      <c r="E483" s="3" t="s">
        <v>471</v>
      </c>
      <c r="F483" s="3" t="s">
        <v>1325</v>
      </c>
      <c r="G483" s="3" t="s">
        <v>1326</v>
      </c>
    </row>
    <row r="484" spans="1:7">
      <c r="A484" s="225">
        <v>1410051019859</v>
      </c>
      <c r="B484" s="3">
        <v>6</v>
      </c>
      <c r="C484" s="3" t="s">
        <v>282</v>
      </c>
      <c r="D484" s="3" t="s">
        <v>496</v>
      </c>
      <c r="E484" s="3" t="s">
        <v>497</v>
      </c>
      <c r="F484" s="3" t="s">
        <v>1327</v>
      </c>
      <c r="G484" s="3" t="s">
        <v>1328</v>
      </c>
    </row>
    <row r="485" spans="1:7">
      <c r="A485" s="225">
        <v>1410051019867</v>
      </c>
      <c r="B485" s="3">
        <v>6</v>
      </c>
      <c r="C485" s="3" t="s">
        <v>282</v>
      </c>
      <c r="D485" s="3" t="s">
        <v>332</v>
      </c>
      <c r="E485" s="3" t="s">
        <v>333</v>
      </c>
      <c r="F485" s="3" t="s">
        <v>1329</v>
      </c>
      <c r="G485" s="3" t="s">
        <v>1330</v>
      </c>
    </row>
    <row r="486" spans="1:7">
      <c r="A486" s="225">
        <v>1410051019883</v>
      </c>
      <c r="B486" s="3">
        <v>6</v>
      </c>
      <c r="C486" s="3" t="s">
        <v>282</v>
      </c>
      <c r="D486" s="3" t="s">
        <v>376</v>
      </c>
      <c r="E486" s="3" t="s">
        <v>377</v>
      </c>
      <c r="F486" s="3" t="s">
        <v>1331</v>
      </c>
      <c r="G486" s="3" t="s">
        <v>1332</v>
      </c>
    </row>
    <row r="487" spans="1:7">
      <c r="A487" s="225">
        <v>1410051019891</v>
      </c>
      <c r="B487" s="3">
        <v>6</v>
      </c>
      <c r="C487" s="3" t="s">
        <v>282</v>
      </c>
      <c r="D487" s="3" t="s">
        <v>380</v>
      </c>
      <c r="E487" s="3" t="s">
        <v>381</v>
      </c>
      <c r="F487" s="3" t="s">
        <v>1333</v>
      </c>
      <c r="G487" s="3" t="s">
        <v>1334</v>
      </c>
    </row>
    <row r="488" spans="1:7">
      <c r="A488" s="225">
        <v>1410051019909</v>
      </c>
      <c r="B488" s="3">
        <v>6</v>
      </c>
      <c r="C488" s="3" t="s">
        <v>282</v>
      </c>
      <c r="D488" s="3" t="s">
        <v>388</v>
      </c>
      <c r="E488" s="3" t="s">
        <v>389</v>
      </c>
      <c r="F488" s="3" t="s">
        <v>1335</v>
      </c>
      <c r="G488" s="3" t="s">
        <v>1336</v>
      </c>
    </row>
    <row r="489" spans="1:7">
      <c r="A489" s="225">
        <v>1410051019925</v>
      </c>
      <c r="B489" s="3">
        <v>6</v>
      </c>
      <c r="C489" s="3" t="s">
        <v>282</v>
      </c>
      <c r="D489" s="3" t="s">
        <v>456</v>
      </c>
      <c r="E489" s="3" t="s">
        <v>457</v>
      </c>
      <c r="F489" s="3" t="s">
        <v>1337</v>
      </c>
      <c r="G489" s="3" t="s">
        <v>1338</v>
      </c>
    </row>
    <row r="490" spans="1:7">
      <c r="A490" s="225">
        <v>1410051020394</v>
      </c>
      <c r="B490" s="3">
        <v>6</v>
      </c>
      <c r="C490" s="3" t="s">
        <v>282</v>
      </c>
      <c r="D490" s="3" t="s">
        <v>376</v>
      </c>
      <c r="E490" s="3" t="s">
        <v>377</v>
      </c>
      <c r="F490" s="3" t="s">
        <v>1339</v>
      </c>
      <c r="G490" s="3" t="s">
        <v>1340</v>
      </c>
    </row>
    <row r="491" spans="1:7">
      <c r="A491" s="225">
        <v>1410051020428</v>
      </c>
      <c r="B491" s="3">
        <v>6</v>
      </c>
      <c r="C491" s="3" t="s">
        <v>282</v>
      </c>
      <c r="D491" s="3" t="s">
        <v>506</v>
      </c>
      <c r="E491" s="3" t="s">
        <v>507</v>
      </c>
      <c r="F491" s="3" t="s">
        <v>1341</v>
      </c>
      <c r="G491" s="3" t="s">
        <v>1342</v>
      </c>
    </row>
    <row r="492" spans="1:7">
      <c r="A492" s="225">
        <v>1410051020451</v>
      </c>
      <c r="B492" s="3">
        <v>6</v>
      </c>
      <c r="C492" s="3" t="s">
        <v>282</v>
      </c>
      <c r="D492" s="3" t="s">
        <v>418</v>
      </c>
      <c r="E492" s="3" t="s">
        <v>419</v>
      </c>
      <c r="F492" s="3" t="s">
        <v>1343</v>
      </c>
      <c r="G492" s="3" t="s">
        <v>1344</v>
      </c>
    </row>
    <row r="493" spans="1:7">
      <c r="A493" s="225">
        <v>1410051020469</v>
      </c>
      <c r="B493" s="3">
        <v>1</v>
      </c>
      <c r="C493" s="3" t="s">
        <v>233</v>
      </c>
      <c r="D493" s="3" t="s">
        <v>328</v>
      </c>
      <c r="E493" s="3" t="s">
        <v>329</v>
      </c>
      <c r="F493" s="3" t="s">
        <v>1345</v>
      </c>
      <c r="G493" s="3" t="s">
        <v>1346</v>
      </c>
    </row>
    <row r="494" spans="1:7">
      <c r="A494" s="225">
        <v>1410051020477</v>
      </c>
      <c r="B494" s="3">
        <v>1</v>
      </c>
      <c r="C494" s="3" t="s">
        <v>233</v>
      </c>
      <c r="D494" s="3" t="s">
        <v>388</v>
      </c>
      <c r="E494" s="3" t="s">
        <v>389</v>
      </c>
      <c r="F494" s="3" t="s">
        <v>1347</v>
      </c>
      <c r="G494" s="3" t="s">
        <v>1348</v>
      </c>
    </row>
    <row r="495" spans="1:7">
      <c r="A495" s="225">
        <v>1410051020485</v>
      </c>
      <c r="B495" s="3">
        <v>1</v>
      </c>
      <c r="C495" s="3" t="s">
        <v>233</v>
      </c>
      <c r="D495" s="3" t="s">
        <v>442</v>
      </c>
      <c r="E495" s="3" t="s">
        <v>443</v>
      </c>
      <c r="F495" s="3" t="s">
        <v>1349</v>
      </c>
      <c r="G495" s="3" t="s">
        <v>1350</v>
      </c>
    </row>
    <row r="496" spans="1:7">
      <c r="A496" s="225">
        <v>1410051020493</v>
      </c>
      <c r="B496" s="3">
        <v>1</v>
      </c>
      <c r="C496" s="3" t="s">
        <v>233</v>
      </c>
      <c r="D496" s="3" t="s">
        <v>506</v>
      </c>
      <c r="E496" s="3" t="s">
        <v>507</v>
      </c>
      <c r="F496" s="3" t="s">
        <v>1351</v>
      </c>
      <c r="G496" s="3" t="s">
        <v>1352</v>
      </c>
    </row>
    <row r="497" spans="1:7">
      <c r="A497" s="225">
        <v>1410051020501</v>
      </c>
      <c r="B497" s="3">
        <v>1</v>
      </c>
      <c r="C497" s="3" t="s">
        <v>233</v>
      </c>
      <c r="D497" s="3" t="s">
        <v>506</v>
      </c>
      <c r="E497" s="3" t="s">
        <v>507</v>
      </c>
      <c r="F497" s="3" t="s">
        <v>1353</v>
      </c>
      <c r="G497" s="3" t="s">
        <v>1354</v>
      </c>
    </row>
    <row r="498" spans="1:7">
      <c r="A498" s="225">
        <v>1410051020527</v>
      </c>
      <c r="B498" s="3">
        <v>1</v>
      </c>
      <c r="C498" s="3" t="s">
        <v>233</v>
      </c>
      <c r="D498" s="3" t="s">
        <v>394</v>
      </c>
      <c r="E498" s="3" t="s">
        <v>395</v>
      </c>
      <c r="F498" s="3" t="s">
        <v>1355</v>
      </c>
      <c r="G498" s="3" t="s">
        <v>1356</v>
      </c>
    </row>
    <row r="499" spans="1:7">
      <c r="A499" s="225">
        <v>1410051020535</v>
      </c>
      <c r="B499" s="3">
        <v>1</v>
      </c>
      <c r="C499" s="3" t="s">
        <v>233</v>
      </c>
      <c r="D499" s="3" t="s">
        <v>394</v>
      </c>
      <c r="E499" s="3" t="s">
        <v>395</v>
      </c>
      <c r="F499" s="3" t="s">
        <v>1357</v>
      </c>
      <c r="G499" s="3" t="s">
        <v>1358</v>
      </c>
    </row>
    <row r="500" spans="1:7">
      <c r="A500" s="225">
        <v>1410051020543</v>
      </c>
      <c r="B500" s="3">
        <v>1</v>
      </c>
      <c r="C500" s="3" t="s">
        <v>233</v>
      </c>
      <c r="D500" s="3" t="s">
        <v>418</v>
      </c>
      <c r="E500" s="3" t="s">
        <v>419</v>
      </c>
      <c r="F500" s="3" t="s">
        <v>1359</v>
      </c>
      <c r="G500" s="3" t="s">
        <v>1360</v>
      </c>
    </row>
    <row r="501" spans="1:7">
      <c r="A501" s="225">
        <v>1410051020550</v>
      </c>
      <c r="B501" s="3">
        <v>1</v>
      </c>
      <c r="C501" s="3" t="s">
        <v>233</v>
      </c>
      <c r="D501" s="3" t="s">
        <v>516</v>
      </c>
      <c r="E501" s="3" t="s">
        <v>517</v>
      </c>
      <c r="F501" s="3" t="s">
        <v>1361</v>
      </c>
      <c r="G501" s="3" t="s">
        <v>1362</v>
      </c>
    </row>
    <row r="502" spans="1:7">
      <c r="A502" s="225">
        <v>1410051020568</v>
      </c>
      <c r="B502" s="3">
        <v>1</v>
      </c>
      <c r="C502" s="3" t="s">
        <v>233</v>
      </c>
      <c r="D502" s="3" t="s">
        <v>516</v>
      </c>
      <c r="E502" s="3" t="s">
        <v>517</v>
      </c>
      <c r="F502" s="3" t="s">
        <v>1363</v>
      </c>
      <c r="G502" s="3" t="s">
        <v>1364</v>
      </c>
    </row>
    <row r="503" spans="1:7">
      <c r="A503" s="225">
        <v>1410051020576</v>
      </c>
      <c r="B503" s="3">
        <v>1</v>
      </c>
      <c r="C503" s="3" t="s">
        <v>233</v>
      </c>
      <c r="D503" s="3" t="s">
        <v>470</v>
      </c>
      <c r="E503" s="3" t="s">
        <v>471</v>
      </c>
      <c r="F503" s="3" t="s">
        <v>1365</v>
      </c>
      <c r="G503" s="3" t="s">
        <v>1366</v>
      </c>
    </row>
    <row r="504" spans="1:7">
      <c r="A504" s="225">
        <v>1410051020584</v>
      </c>
      <c r="B504" s="3">
        <v>1</v>
      </c>
      <c r="C504" s="3" t="s">
        <v>233</v>
      </c>
      <c r="D504" s="3" t="s">
        <v>488</v>
      </c>
      <c r="E504" s="3" t="s">
        <v>489</v>
      </c>
      <c r="F504" s="3" t="s">
        <v>1367</v>
      </c>
      <c r="G504" s="3" t="s">
        <v>1368</v>
      </c>
    </row>
    <row r="505" spans="1:7">
      <c r="A505" s="225">
        <v>1410051020600</v>
      </c>
      <c r="B505" s="3">
        <v>1</v>
      </c>
      <c r="C505" s="3" t="s">
        <v>233</v>
      </c>
      <c r="D505" s="3" t="s">
        <v>488</v>
      </c>
      <c r="E505" s="3" t="s">
        <v>489</v>
      </c>
      <c r="F505" s="3" t="s">
        <v>1369</v>
      </c>
      <c r="G505" s="3" t="s">
        <v>1370</v>
      </c>
    </row>
    <row r="506" spans="1:7">
      <c r="A506" s="225">
        <v>1410051020626</v>
      </c>
      <c r="B506" s="3">
        <v>5</v>
      </c>
      <c r="C506" s="3" t="s">
        <v>202</v>
      </c>
      <c r="D506" s="3" t="s">
        <v>332</v>
      </c>
      <c r="E506" s="3" t="s">
        <v>333</v>
      </c>
      <c r="F506" s="3" t="s">
        <v>1371</v>
      </c>
      <c r="G506" s="3" t="s">
        <v>1372</v>
      </c>
    </row>
    <row r="507" spans="1:7">
      <c r="A507" s="225">
        <v>1410051020667</v>
      </c>
      <c r="B507" s="3">
        <v>5</v>
      </c>
      <c r="C507" s="3" t="s">
        <v>202</v>
      </c>
      <c r="D507" s="3" t="s">
        <v>332</v>
      </c>
      <c r="E507" s="3" t="s">
        <v>333</v>
      </c>
      <c r="F507" s="3" t="s">
        <v>1373</v>
      </c>
      <c r="G507" s="3" t="s">
        <v>1374</v>
      </c>
    </row>
    <row r="508" spans="1:7">
      <c r="A508" s="225">
        <v>1410051020675</v>
      </c>
      <c r="B508" s="3">
        <v>5</v>
      </c>
      <c r="C508" s="3" t="s">
        <v>202</v>
      </c>
      <c r="D508" s="3" t="s">
        <v>332</v>
      </c>
      <c r="E508" s="3" t="s">
        <v>333</v>
      </c>
      <c r="F508" s="3" t="s">
        <v>1375</v>
      </c>
      <c r="G508" s="3" t="s">
        <v>1376</v>
      </c>
    </row>
    <row r="509" spans="1:7">
      <c r="A509" s="225">
        <v>1410051020758</v>
      </c>
      <c r="B509" s="3">
        <v>5</v>
      </c>
      <c r="C509" s="3" t="s">
        <v>202</v>
      </c>
      <c r="D509" s="3" t="s">
        <v>332</v>
      </c>
      <c r="E509" s="3" t="s">
        <v>333</v>
      </c>
      <c r="F509" s="3" t="s">
        <v>1377</v>
      </c>
      <c r="G509" s="3" t="s">
        <v>1378</v>
      </c>
    </row>
    <row r="510" spans="1:7">
      <c r="A510" s="225">
        <v>1410051020832</v>
      </c>
      <c r="B510" s="3">
        <v>5</v>
      </c>
      <c r="C510" s="3" t="s">
        <v>202</v>
      </c>
      <c r="D510" s="3" t="s">
        <v>328</v>
      </c>
      <c r="E510" s="3" t="s">
        <v>329</v>
      </c>
      <c r="F510" s="3" t="s">
        <v>1379</v>
      </c>
      <c r="G510" s="3" t="s">
        <v>1380</v>
      </c>
    </row>
    <row r="511" spans="1:7">
      <c r="A511" s="225">
        <v>1410051020840</v>
      </c>
      <c r="B511" s="3">
        <v>5</v>
      </c>
      <c r="C511" s="3" t="s">
        <v>202</v>
      </c>
      <c r="D511" s="3" t="s">
        <v>328</v>
      </c>
      <c r="E511" s="3" t="s">
        <v>329</v>
      </c>
      <c r="F511" s="3" t="s">
        <v>1381</v>
      </c>
      <c r="G511" s="3" t="s">
        <v>1382</v>
      </c>
    </row>
    <row r="512" spans="1:7">
      <c r="A512" s="225">
        <v>1410051020907</v>
      </c>
      <c r="B512" s="3">
        <v>5</v>
      </c>
      <c r="C512" s="3" t="s">
        <v>202</v>
      </c>
      <c r="D512" s="3" t="s">
        <v>328</v>
      </c>
      <c r="E512" s="3" t="s">
        <v>329</v>
      </c>
      <c r="F512" s="3" t="s">
        <v>1383</v>
      </c>
      <c r="G512" s="3" t="s">
        <v>1384</v>
      </c>
    </row>
    <row r="513" spans="1:7">
      <c r="A513" s="225">
        <v>1410051020915</v>
      </c>
      <c r="B513" s="3">
        <v>5</v>
      </c>
      <c r="C513" s="3" t="s">
        <v>202</v>
      </c>
      <c r="D513" s="3" t="s">
        <v>328</v>
      </c>
      <c r="E513" s="3" t="s">
        <v>329</v>
      </c>
      <c r="F513" s="3" t="s">
        <v>1385</v>
      </c>
      <c r="G513" s="3" t="s">
        <v>1386</v>
      </c>
    </row>
    <row r="514" spans="1:7">
      <c r="A514" s="225">
        <v>1410051020964</v>
      </c>
      <c r="B514" s="3">
        <v>5</v>
      </c>
      <c r="C514" s="3" t="s">
        <v>1387</v>
      </c>
      <c r="D514" s="3" t="s">
        <v>1388</v>
      </c>
      <c r="E514" s="3" t="s">
        <v>377</v>
      </c>
      <c r="F514" s="3" t="s">
        <v>1389</v>
      </c>
      <c r="G514" s="3" t="s">
        <v>1390</v>
      </c>
    </row>
    <row r="515" spans="1:7">
      <c r="A515" s="225">
        <v>1410051020980</v>
      </c>
      <c r="B515" s="3">
        <v>5</v>
      </c>
      <c r="C515" s="3" t="s">
        <v>202</v>
      </c>
      <c r="D515" s="3" t="s">
        <v>376</v>
      </c>
      <c r="E515" s="3" t="s">
        <v>377</v>
      </c>
      <c r="F515" s="3" t="s">
        <v>1391</v>
      </c>
      <c r="G515" s="3" t="s">
        <v>1392</v>
      </c>
    </row>
    <row r="516" spans="1:7">
      <c r="A516" s="225">
        <v>1410051020998</v>
      </c>
      <c r="B516" s="3">
        <v>5</v>
      </c>
      <c r="C516" s="3" t="s">
        <v>202</v>
      </c>
      <c r="D516" s="3" t="s">
        <v>380</v>
      </c>
      <c r="E516" s="3" t="s">
        <v>381</v>
      </c>
      <c r="F516" s="3" t="s">
        <v>1393</v>
      </c>
      <c r="G516" s="3" t="s">
        <v>1394</v>
      </c>
    </row>
    <row r="517" spans="1:7">
      <c r="A517" s="225">
        <v>1410051021012</v>
      </c>
      <c r="B517" s="3">
        <v>5</v>
      </c>
      <c r="C517" s="3" t="s">
        <v>202</v>
      </c>
      <c r="D517" s="3" t="s">
        <v>380</v>
      </c>
      <c r="E517" s="3" t="s">
        <v>381</v>
      </c>
      <c r="F517" s="3" t="s">
        <v>1395</v>
      </c>
      <c r="G517" s="3" t="s">
        <v>1396</v>
      </c>
    </row>
    <row r="518" spans="1:7">
      <c r="A518" s="225">
        <v>1410051021046</v>
      </c>
      <c r="B518" s="3">
        <v>5</v>
      </c>
      <c r="C518" s="3" t="s">
        <v>202</v>
      </c>
      <c r="D518" s="3" t="s">
        <v>380</v>
      </c>
      <c r="E518" s="3" t="s">
        <v>381</v>
      </c>
      <c r="F518" s="3" t="s">
        <v>1397</v>
      </c>
      <c r="G518" s="3" t="s">
        <v>1398</v>
      </c>
    </row>
    <row r="519" spans="1:7">
      <c r="A519" s="225">
        <v>1410051021103</v>
      </c>
      <c r="B519" s="3">
        <v>5</v>
      </c>
      <c r="C519" s="3" t="s">
        <v>202</v>
      </c>
      <c r="D519" s="3" t="s">
        <v>380</v>
      </c>
      <c r="E519" s="3" t="s">
        <v>381</v>
      </c>
      <c r="F519" s="3" t="s">
        <v>1399</v>
      </c>
      <c r="G519" s="3" t="s">
        <v>1400</v>
      </c>
    </row>
    <row r="520" spans="1:7">
      <c r="A520" s="225">
        <v>1410051021376</v>
      </c>
      <c r="B520" s="3">
        <v>1</v>
      </c>
      <c r="C520" s="3" t="s">
        <v>233</v>
      </c>
      <c r="D520" s="3" t="s">
        <v>406</v>
      </c>
      <c r="E520" s="3" t="s">
        <v>407</v>
      </c>
      <c r="F520" s="3" t="s">
        <v>1401</v>
      </c>
      <c r="G520" s="3" t="s">
        <v>1402</v>
      </c>
    </row>
    <row r="521" spans="1:7">
      <c r="A521" s="225">
        <v>1410051021517</v>
      </c>
      <c r="B521" s="3">
        <v>5</v>
      </c>
      <c r="C521" s="3" t="s">
        <v>202</v>
      </c>
      <c r="D521" s="3" t="s">
        <v>436</v>
      </c>
      <c r="E521" s="3" t="s">
        <v>437</v>
      </c>
      <c r="F521" s="3" t="s">
        <v>1403</v>
      </c>
      <c r="G521" s="3" t="s">
        <v>1404</v>
      </c>
    </row>
    <row r="522" spans="1:7">
      <c r="A522" s="225">
        <v>1410051021541</v>
      </c>
      <c r="B522" s="3">
        <v>5</v>
      </c>
      <c r="C522" s="3" t="s">
        <v>202</v>
      </c>
      <c r="D522" s="3" t="s">
        <v>442</v>
      </c>
      <c r="E522" s="3" t="s">
        <v>443</v>
      </c>
      <c r="F522" s="3" t="s">
        <v>1405</v>
      </c>
      <c r="G522" s="3" t="s">
        <v>1406</v>
      </c>
    </row>
    <row r="523" spans="1:7">
      <c r="A523" s="225">
        <v>1410051021558</v>
      </c>
      <c r="B523" s="3">
        <v>5</v>
      </c>
      <c r="C523" s="3" t="s">
        <v>202</v>
      </c>
      <c r="D523" s="3" t="s">
        <v>442</v>
      </c>
      <c r="E523" s="3" t="s">
        <v>443</v>
      </c>
      <c r="F523" s="3" t="s">
        <v>1407</v>
      </c>
      <c r="G523" s="3" t="s">
        <v>1408</v>
      </c>
    </row>
    <row r="524" spans="1:7">
      <c r="A524" s="225">
        <v>1410051021590</v>
      </c>
      <c r="B524" s="3">
        <v>5</v>
      </c>
      <c r="C524" s="3" t="s">
        <v>202</v>
      </c>
      <c r="D524" s="3" t="s">
        <v>442</v>
      </c>
      <c r="E524" s="3" t="s">
        <v>443</v>
      </c>
      <c r="F524" s="3" t="s">
        <v>1409</v>
      </c>
      <c r="G524" s="3" t="s">
        <v>1410</v>
      </c>
    </row>
    <row r="525" spans="1:7">
      <c r="A525" s="225">
        <v>1410051021608</v>
      </c>
      <c r="B525" s="3">
        <v>5</v>
      </c>
      <c r="C525" s="3" t="s">
        <v>202</v>
      </c>
      <c r="D525" s="3" t="s">
        <v>442</v>
      </c>
      <c r="E525" s="3" t="s">
        <v>443</v>
      </c>
      <c r="F525" s="3" t="s">
        <v>1411</v>
      </c>
      <c r="G525" s="3" t="s">
        <v>1412</v>
      </c>
    </row>
    <row r="526" spans="1:7">
      <c r="A526" s="225">
        <v>1410051021624</v>
      </c>
      <c r="B526" s="3">
        <v>5</v>
      </c>
      <c r="C526" s="3" t="s">
        <v>202</v>
      </c>
      <c r="D526" s="3" t="s">
        <v>442</v>
      </c>
      <c r="E526" s="3" t="s">
        <v>443</v>
      </c>
      <c r="F526" s="3" t="s">
        <v>1413</v>
      </c>
      <c r="G526" s="3" t="s">
        <v>1414</v>
      </c>
    </row>
    <row r="527" spans="1:7">
      <c r="A527" s="225">
        <v>1410051021699</v>
      </c>
      <c r="B527" s="3">
        <v>5</v>
      </c>
      <c r="C527" s="3" t="s">
        <v>202</v>
      </c>
      <c r="D527" s="3" t="s">
        <v>448</v>
      </c>
      <c r="E527" s="3" t="s">
        <v>449</v>
      </c>
      <c r="F527" s="3" t="s">
        <v>1415</v>
      </c>
      <c r="G527" s="3" t="s">
        <v>1416</v>
      </c>
    </row>
    <row r="528" spans="1:7">
      <c r="A528" s="225">
        <v>1410051021715</v>
      </c>
      <c r="B528" s="3">
        <v>5</v>
      </c>
      <c r="C528" s="3" t="s">
        <v>202</v>
      </c>
      <c r="D528" s="3" t="s">
        <v>448</v>
      </c>
      <c r="E528" s="3" t="s">
        <v>449</v>
      </c>
      <c r="F528" s="3" t="s">
        <v>1417</v>
      </c>
      <c r="G528" s="3" t="s">
        <v>1418</v>
      </c>
    </row>
    <row r="529" spans="1:7">
      <c r="A529" s="225">
        <v>1410051021731</v>
      </c>
      <c r="B529" s="3">
        <v>5</v>
      </c>
      <c r="C529" s="3" t="s">
        <v>202</v>
      </c>
      <c r="D529" s="3" t="s">
        <v>448</v>
      </c>
      <c r="E529" s="3" t="s">
        <v>449</v>
      </c>
      <c r="F529" s="3" t="s">
        <v>1419</v>
      </c>
      <c r="G529" s="3" t="s">
        <v>1420</v>
      </c>
    </row>
    <row r="530" spans="1:7">
      <c r="A530" s="225">
        <v>1410051021749</v>
      </c>
      <c r="B530" s="3">
        <v>5</v>
      </c>
      <c r="C530" s="3" t="s">
        <v>202</v>
      </c>
      <c r="D530" s="3" t="s">
        <v>448</v>
      </c>
      <c r="E530" s="3" t="s">
        <v>449</v>
      </c>
      <c r="F530" s="3" t="s">
        <v>1421</v>
      </c>
      <c r="G530" s="3" t="s">
        <v>1422</v>
      </c>
    </row>
    <row r="531" spans="1:7">
      <c r="A531" s="225">
        <v>1410051021780</v>
      </c>
      <c r="B531" s="3">
        <v>2</v>
      </c>
      <c r="C531" s="3" t="s">
        <v>1423</v>
      </c>
      <c r="D531" s="3" t="s">
        <v>1424</v>
      </c>
      <c r="E531" s="3" t="s">
        <v>449</v>
      </c>
      <c r="F531" s="3" t="s">
        <v>1425</v>
      </c>
      <c r="G531" s="3" t="s">
        <v>1426</v>
      </c>
    </row>
    <row r="532" spans="1:7">
      <c r="A532" s="225">
        <v>1410051021798</v>
      </c>
      <c r="B532" s="3">
        <v>5</v>
      </c>
      <c r="C532" s="3" t="s">
        <v>202</v>
      </c>
      <c r="D532" s="3" t="s">
        <v>448</v>
      </c>
      <c r="E532" s="3" t="s">
        <v>449</v>
      </c>
      <c r="F532" s="3" t="s">
        <v>1427</v>
      </c>
      <c r="G532" s="3" t="s">
        <v>1428</v>
      </c>
    </row>
    <row r="533" spans="1:7">
      <c r="A533" s="225">
        <v>1410051021806</v>
      </c>
      <c r="B533" s="3">
        <v>5</v>
      </c>
      <c r="C533" s="3" t="s">
        <v>202</v>
      </c>
      <c r="D533" s="3" t="s">
        <v>448</v>
      </c>
      <c r="E533" s="3" t="s">
        <v>449</v>
      </c>
      <c r="F533" s="3" t="s">
        <v>1429</v>
      </c>
      <c r="G533" s="3" t="s">
        <v>1430</v>
      </c>
    </row>
    <row r="534" spans="1:7">
      <c r="A534" s="225">
        <v>1410051021814</v>
      </c>
      <c r="B534" s="3">
        <v>5</v>
      </c>
      <c r="C534" s="3" t="s">
        <v>202</v>
      </c>
      <c r="D534" s="3" t="s">
        <v>448</v>
      </c>
      <c r="E534" s="3" t="s">
        <v>449</v>
      </c>
      <c r="F534" s="3" t="s">
        <v>1431</v>
      </c>
      <c r="G534" s="3" t="s">
        <v>1432</v>
      </c>
    </row>
    <row r="535" spans="1:7">
      <c r="A535" s="225">
        <v>1410051021822</v>
      </c>
      <c r="B535" s="3">
        <v>5</v>
      </c>
      <c r="C535" s="3" t="s">
        <v>202</v>
      </c>
      <c r="D535" s="3" t="s">
        <v>448</v>
      </c>
      <c r="E535" s="3" t="s">
        <v>449</v>
      </c>
      <c r="F535" s="3" t="s">
        <v>1433</v>
      </c>
      <c r="G535" s="3" t="s">
        <v>1434</v>
      </c>
    </row>
    <row r="536" spans="1:7">
      <c r="A536" s="225">
        <v>1410051021830</v>
      </c>
      <c r="B536" s="3">
        <v>5</v>
      </c>
      <c r="C536" s="3" t="s">
        <v>202</v>
      </c>
      <c r="D536" s="3" t="s">
        <v>448</v>
      </c>
      <c r="E536" s="3" t="s">
        <v>449</v>
      </c>
      <c r="F536" s="3" t="s">
        <v>1435</v>
      </c>
      <c r="G536" s="3" t="s">
        <v>1436</v>
      </c>
    </row>
    <row r="537" spans="1:7">
      <c r="A537" s="225">
        <v>1410051021889</v>
      </c>
      <c r="B537" s="3">
        <v>5</v>
      </c>
      <c r="C537" s="3" t="s">
        <v>202</v>
      </c>
      <c r="D537" s="3" t="s">
        <v>448</v>
      </c>
      <c r="E537" s="3" t="s">
        <v>449</v>
      </c>
      <c r="F537" s="3" t="s">
        <v>1437</v>
      </c>
      <c r="G537" s="3" t="s">
        <v>1438</v>
      </c>
    </row>
    <row r="538" spans="1:7">
      <c r="A538" s="225">
        <v>1410051021905</v>
      </c>
      <c r="B538" s="3">
        <v>5</v>
      </c>
      <c r="C538" s="3" t="s">
        <v>202</v>
      </c>
      <c r="D538" s="3" t="s">
        <v>448</v>
      </c>
      <c r="E538" s="3" t="s">
        <v>449</v>
      </c>
      <c r="F538" s="3" t="s">
        <v>1439</v>
      </c>
      <c r="G538" s="3" t="s">
        <v>1440</v>
      </c>
    </row>
    <row r="539" spans="1:7">
      <c r="A539" s="225">
        <v>1410051021921</v>
      </c>
      <c r="B539" s="3">
        <v>2</v>
      </c>
      <c r="C539" s="3" t="s">
        <v>1423</v>
      </c>
      <c r="D539" s="3" t="s">
        <v>1441</v>
      </c>
      <c r="E539" s="3" t="s">
        <v>497</v>
      </c>
      <c r="F539" s="3" t="s">
        <v>1442</v>
      </c>
      <c r="G539" s="3" t="s">
        <v>1443</v>
      </c>
    </row>
    <row r="540" spans="1:7">
      <c r="A540" s="225">
        <v>1410051021962</v>
      </c>
      <c r="B540" s="3">
        <v>5</v>
      </c>
      <c r="C540" s="3" t="s">
        <v>202</v>
      </c>
      <c r="D540" s="3" t="s">
        <v>496</v>
      </c>
      <c r="E540" s="3" t="s">
        <v>497</v>
      </c>
      <c r="F540" s="3" t="s">
        <v>1444</v>
      </c>
      <c r="G540" s="3" t="s">
        <v>1445</v>
      </c>
    </row>
    <row r="541" spans="1:7">
      <c r="A541" s="225">
        <v>1410051021996</v>
      </c>
      <c r="B541" s="3">
        <v>5</v>
      </c>
      <c r="C541" s="3" t="s">
        <v>202</v>
      </c>
      <c r="D541" s="3" t="s">
        <v>496</v>
      </c>
      <c r="E541" s="3" t="s">
        <v>497</v>
      </c>
      <c r="F541" s="3" t="s">
        <v>1446</v>
      </c>
      <c r="G541" s="3" t="s">
        <v>1447</v>
      </c>
    </row>
    <row r="542" spans="1:7">
      <c r="A542" s="225">
        <v>1410051022010</v>
      </c>
      <c r="B542" s="3">
        <v>5</v>
      </c>
      <c r="C542" s="3" t="s">
        <v>202</v>
      </c>
      <c r="D542" s="3" t="s">
        <v>496</v>
      </c>
      <c r="E542" s="3" t="s">
        <v>497</v>
      </c>
      <c r="F542" s="3" t="s">
        <v>1448</v>
      </c>
      <c r="G542" s="3" t="s">
        <v>1449</v>
      </c>
    </row>
    <row r="543" spans="1:7">
      <c r="A543" s="225">
        <v>1410051022077</v>
      </c>
      <c r="B543" s="3">
        <v>5</v>
      </c>
      <c r="C543" s="3" t="s">
        <v>202</v>
      </c>
      <c r="D543" s="3" t="s">
        <v>496</v>
      </c>
      <c r="E543" s="3" t="s">
        <v>497</v>
      </c>
      <c r="F543" s="3" t="s">
        <v>1450</v>
      </c>
      <c r="G543" s="3" t="s">
        <v>1451</v>
      </c>
    </row>
    <row r="544" spans="1:7">
      <c r="A544" s="225">
        <v>1410051022101</v>
      </c>
      <c r="B544" s="3">
        <v>1</v>
      </c>
      <c r="C544" s="3" t="s">
        <v>233</v>
      </c>
      <c r="D544" s="3" t="s">
        <v>496</v>
      </c>
      <c r="E544" s="3" t="s">
        <v>497</v>
      </c>
      <c r="F544" s="3" t="s">
        <v>1452</v>
      </c>
      <c r="G544" s="3" t="s">
        <v>1453</v>
      </c>
    </row>
    <row r="545" spans="1:7">
      <c r="A545" s="225">
        <v>1410051022150</v>
      </c>
      <c r="B545" s="3">
        <v>5</v>
      </c>
      <c r="C545" s="3" t="s">
        <v>1387</v>
      </c>
      <c r="D545" s="3" t="s">
        <v>1454</v>
      </c>
      <c r="E545" s="3" t="s">
        <v>395</v>
      </c>
      <c r="F545" s="3" t="s">
        <v>1455</v>
      </c>
      <c r="G545" s="3" t="s">
        <v>1456</v>
      </c>
    </row>
    <row r="546" spans="1:7">
      <c r="A546" s="225">
        <v>1410051022176</v>
      </c>
      <c r="B546" s="3">
        <v>5</v>
      </c>
      <c r="C546" s="3" t="s">
        <v>202</v>
      </c>
      <c r="D546" s="3" t="s">
        <v>394</v>
      </c>
      <c r="E546" s="3" t="s">
        <v>395</v>
      </c>
      <c r="F546" s="3" t="s">
        <v>1457</v>
      </c>
      <c r="G546" s="3" t="s">
        <v>1458</v>
      </c>
    </row>
    <row r="547" spans="1:7">
      <c r="A547" s="225">
        <v>1410051022200</v>
      </c>
      <c r="B547" s="3">
        <v>5</v>
      </c>
      <c r="C547" s="3" t="s">
        <v>202</v>
      </c>
      <c r="D547" s="3" t="s">
        <v>394</v>
      </c>
      <c r="E547" s="3" t="s">
        <v>395</v>
      </c>
      <c r="F547" s="3" t="s">
        <v>1459</v>
      </c>
      <c r="G547" s="3" t="s">
        <v>1460</v>
      </c>
    </row>
    <row r="548" spans="1:7">
      <c r="A548" s="225">
        <v>1410051022226</v>
      </c>
      <c r="B548" s="3">
        <v>5</v>
      </c>
      <c r="C548" s="3" t="s">
        <v>202</v>
      </c>
      <c r="D548" s="3" t="s">
        <v>394</v>
      </c>
      <c r="E548" s="3" t="s">
        <v>395</v>
      </c>
      <c r="F548" s="3" t="s">
        <v>1461</v>
      </c>
      <c r="G548" s="3" t="s">
        <v>1462</v>
      </c>
    </row>
    <row r="549" spans="1:7">
      <c r="A549" s="225">
        <v>1410051022234</v>
      </c>
      <c r="B549" s="3">
        <v>2</v>
      </c>
      <c r="C549" s="3" t="s">
        <v>234</v>
      </c>
      <c r="D549" s="3" t="s">
        <v>394</v>
      </c>
      <c r="E549" s="3" t="s">
        <v>395</v>
      </c>
      <c r="F549" s="3" t="s">
        <v>1463</v>
      </c>
      <c r="G549" s="3" t="s">
        <v>1464</v>
      </c>
    </row>
    <row r="550" spans="1:7">
      <c r="A550" s="225">
        <v>1410051022259</v>
      </c>
      <c r="B550" s="3">
        <v>5</v>
      </c>
      <c r="C550" s="3" t="s">
        <v>202</v>
      </c>
      <c r="D550" s="3" t="s">
        <v>394</v>
      </c>
      <c r="E550" s="3" t="s">
        <v>395</v>
      </c>
      <c r="F550" s="3" t="s">
        <v>1465</v>
      </c>
      <c r="G550" s="3" t="s">
        <v>1466</v>
      </c>
    </row>
    <row r="551" spans="1:7">
      <c r="A551" s="225">
        <v>1410051022283</v>
      </c>
      <c r="B551" s="3">
        <v>2</v>
      </c>
      <c r="C551" s="3" t="s">
        <v>234</v>
      </c>
      <c r="D551" s="3" t="s">
        <v>394</v>
      </c>
      <c r="E551" s="3" t="s">
        <v>395</v>
      </c>
      <c r="F551" s="3" t="s">
        <v>1467</v>
      </c>
      <c r="G551" s="3" t="s">
        <v>1468</v>
      </c>
    </row>
    <row r="552" spans="1:7">
      <c r="A552" s="225">
        <v>1410051022341</v>
      </c>
      <c r="B552" s="3">
        <v>5</v>
      </c>
      <c r="C552" s="3" t="s">
        <v>1387</v>
      </c>
      <c r="D552" s="3" t="s">
        <v>1469</v>
      </c>
      <c r="E552" s="3" t="s">
        <v>419</v>
      </c>
      <c r="F552" s="3" t="s">
        <v>1470</v>
      </c>
      <c r="G552" s="3" t="s">
        <v>1471</v>
      </c>
    </row>
    <row r="553" spans="1:7">
      <c r="A553" s="225">
        <v>1410051022366</v>
      </c>
      <c r="B553" s="3">
        <v>5</v>
      </c>
      <c r="C553" s="3" t="s">
        <v>202</v>
      </c>
      <c r="D553" s="3" t="s">
        <v>418</v>
      </c>
      <c r="E553" s="3" t="s">
        <v>419</v>
      </c>
      <c r="F553" s="3" t="s">
        <v>1472</v>
      </c>
      <c r="G553" s="3" t="s">
        <v>1473</v>
      </c>
    </row>
    <row r="554" spans="1:7">
      <c r="A554" s="225">
        <v>1410051022390</v>
      </c>
      <c r="B554" s="3">
        <v>5</v>
      </c>
      <c r="C554" s="3" t="s">
        <v>202</v>
      </c>
      <c r="D554" s="3" t="s">
        <v>418</v>
      </c>
      <c r="E554" s="3" t="s">
        <v>419</v>
      </c>
      <c r="F554" s="3" t="s">
        <v>1474</v>
      </c>
      <c r="G554" s="3" t="s">
        <v>1475</v>
      </c>
    </row>
    <row r="555" spans="1:7">
      <c r="A555" s="225">
        <v>1410051022416</v>
      </c>
      <c r="B555" s="3">
        <v>5</v>
      </c>
      <c r="C555" s="3" t="s">
        <v>1387</v>
      </c>
      <c r="D555" s="3" t="s">
        <v>1469</v>
      </c>
      <c r="E555" s="3" t="s">
        <v>419</v>
      </c>
      <c r="F555" s="3" t="s">
        <v>1476</v>
      </c>
      <c r="G555" s="3" t="s">
        <v>1477</v>
      </c>
    </row>
    <row r="556" spans="1:7">
      <c r="A556" s="225">
        <v>1410051022440</v>
      </c>
      <c r="B556" s="3">
        <v>5</v>
      </c>
      <c r="C556" s="3" t="s">
        <v>202</v>
      </c>
      <c r="D556" s="3" t="s">
        <v>418</v>
      </c>
      <c r="E556" s="3" t="s">
        <v>419</v>
      </c>
      <c r="F556" s="3" t="s">
        <v>1478</v>
      </c>
      <c r="G556" s="3" t="s">
        <v>1479</v>
      </c>
    </row>
    <row r="557" spans="1:7">
      <c r="A557" s="225">
        <v>1410051022465</v>
      </c>
      <c r="B557" s="3">
        <v>5</v>
      </c>
      <c r="C557" s="3" t="s">
        <v>202</v>
      </c>
      <c r="D557" s="3" t="s">
        <v>418</v>
      </c>
      <c r="E557" s="3" t="s">
        <v>419</v>
      </c>
      <c r="F557" s="3" t="s">
        <v>1480</v>
      </c>
      <c r="G557" s="3" t="s">
        <v>1481</v>
      </c>
    </row>
    <row r="558" spans="1:7">
      <c r="A558" s="225">
        <v>1410051022473</v>
      </c>
      <c r="B558" s="3">
        <v>1</v>
      </c>
      <c r="C558" s="3" t="s">
        <v>233</v>
      </c>
      <c r="D558" s="3" t="s">
        <v>418</v>
      </c>
      <c r="E558" s="3" t="s">
        <v>419</v>
      </c>
      <c r="F558" s="3" t="s">
        <v>1482</v>
      </c>
      <c r="G558" s="3" t="s">
        <v>1483</v>
      </c>
    </row>
    <row r="559" spans="1:7">
      <c r="A559" s="225">
        <v>1410051022481</v>
      </c>
      <c r="B559" s="3">
        <v>5</v>
      </c>
      <c r="C559" s="3" t="s">
        <v>1387</v>
      </c>
      <c r="D559" s="3" t="s">
        <v>1469</v>
      </c>
      <c r="E559" s="3" t="s">
        <v>419</v>
      </c>
      <c r="F559" s="3" t="s">
        <v>1484</v>
      </c>
      <c r="G559" s="3" t="s">
        <v>1485</v>
      </c>
    </row>
    <row r="560" spans="1:7">
      <c r="A560" s="225">
        <v>1410051022499</v>
      </c>
      <c r="B560" s="3">
        <v>5</v>
      </c>
      <c r="C560" s="3" t="s">
        <v>202</v>
      </c>
      <c r="D560" s="3" t="s">
        <v>418</v>
      </c>
      <c r="E560" s="3" t="s">
        <v>419</v>
      </c>
      <c r="F560" s="3" t="s">
        <v>1486</v>
      </c>
      <c r="G560" s="3" t="s">
        <v>1487</v>
      </c>
    </row>
    <row r="561" spans="1:7">
      <c r="A561" s="225">
        <v>1410051022507</v>
      </c>
      <c r="B561" s="3">
        <v>5</v>
      </c>
      <c r="C561" s="3" t="s">
        <v>202</v>
      </c>
      <c r="D561" s="3" t="s">
        <v>418</v>
      </c>
      <c r="E561" s="3" t="s">
        <v>419</v>
      </c>
      <c r="F561" s="3" t="s">
        <v>1488</v>
      </c>
      <c r="G561" s="3" t="s">
        <v>1489</v>
      </c>
    </row>
    <row r="562" spans="1:7">
      <c r="A562" s="225">
        <v>1410051022531</v>
      </c>
      <c r="B562" s="3">
        <v>5</v>
      </c>
      <c r="C562" s="3" t="s">
        <v>202</v>
      </c>
      <c r="D562" s="3" t="s">
        <v>418</v>
      </c>
      <c r="E562" s="3" t="s">
        <v>419</v>
      </c>
      <c r="F562" s="3" t="s">
        <v>1490</v>
      </c>
      <c r="G562" s="3" t="s">
        <v>1491</v>
      </c>
    </row>
    <row r="563" spans="1:7">
      <c r="A563" s="225">
        <v>1410051022572</v>
      </c>
      <c r="B563" s="3">
        <v>5</v>
      </c>
      <c r="C563" s="3" t="s">
        <v>202</v>
      </c>
      <c r="D563" s="3" t="s">
        <v>456</v>
      </c>
      <c r="E563" s="3" t="s">
        <v>457</v>
      </c>
      <c r="F563" s="3" t="s">
        <v>1492</v>
      </c>
      <c r="G563" s="3" t="s">
        <v>1493</v>
      </c>
    </row>
    <row r="564" spans="1:7">
      <c r="A564" s="225">
        <v>1410051022580</v>
      </c>
      <c r="B564" s="3">
        <v>5</v>
      </c>
      <c r="C564" s="3" t="s">
        <v>202</v>
      </c>
      <c r="D564" s="3" t="s">
        <v>456</v>
      </c>
      <c r="E564" s="3" t="s">
        <v>457</v>
      </c>
      <c r="F564" s="3" t="s">
        <v>1494</v>
      </c>
      <c r="G564" s="3" t="s">
        <v>1495</v>
      </c>
    </row>
    <row r="565" spans="1:7">
      <c r="A565" s="225">
        <v>1410051022614</v>
      </c>
      <c r="B565" s="3">
        <v>5</v>
      </c>
      <c r="C565" s="3" t="s">
        <v>202</v>
      </c>
      <c r="D565" s="3" t="s">
        <v>456</v>
      </c>
      <c r="E565" s="3" t="s">
        <v>457</v>
      </c>
      <c r="F565" s="3" t="s">
        <v>1496</v>
      </c>
      <c r="G565" s="3" t="s">
        <v>1497</v>
      </c>
    </row>
    <row r="566" spans="1:7">
      <c r="A566" s="225">
        <v>1410051022630</v>
      </c>
      <c r="B566" s="3">
        <v>5</v>
      </c>
      <c r="C566" s="3" t="s">
        <v>202</v>
      </c>
      <c r="D566" s="3" t="s">
        <v>456</v>
      </c>
      <c r="E566" s="3" t="s">
        <v>457</v>
      </c>
      <c r="F566" s="3" t="s">
        <v>1498</v>
      </c>
      <c r="G566" s="3" t="s">
        <v>1499</v>
      </c>
    </row>
    <row r="567" spans="1:7">
      <c r="A567" s="225">
        <v>1410051022663</v>
      </c>
      <c r="B567" s="3">
        <v>5</v>
      </c>
      <c r="C567" s="3" t="s">
        <v>202</v>
      </c>
      <c r="D567" s="3" t="s">
        <v>456</v>
      </c>
      <c r="E567" s="3" t="s">
        <v>457</v>
      </c>
      <c r="F567" s="3" t="s">
        <v>1500</v>
      </c>
      <c r="G567" s="3" t="s">
        <v>1501</v>
      </c>
    </row>
    <row r="568" spans="1:7">
      <c r="A568" s="225">
        <v>1410051022689</v>
      </c>
      <c r="B568" s="3">
        <v>2</v>
      </c>
      <c r="C568" s="3" t="s">
        <v>234</v>
      </c>
      <c r="D568" s="3" t="s">
        <v>456</v>
      </c>
      <c r="E568" s="3" t="s">
        <v>457</v>
      </c>
      <c r="F568" s="3" t="s">
        <v>1502</v>
      </c>
      <c r="G568" s="3" t="s">
        <v>1503</v>
      </c>
    </row>
    <row r="569" spans="1:7">
      <c r="A569" s="225">
        <v>1410051022705</v>
      </c>
      <c r="B569" s="3">
        <v>2</v>
      </c>
      <c r="C569" s="3" t="s">
        <v>234</v>
      </c>
      <c r="D569" s="3" t="s">
        <v>456</v>
      </c>
      <c r="E569" s="3" t="s">
        <v>457</v>
      </c>
      <c r="F569" s="3" t="s">
        <v>1504</v>
      </c>
      <c r="G569" s="3" t="s">
        <v>1505</v>
      </c>
    </row>
    <row r="570" spans="1:7">
      <c r="A570" s="225">
        <v>1410051022762</v>
      </c>
      <c r="B570" s="3">
        <v>5</v>
      </c>
      <c r="C570" s="3" t="s">
        <v>1387</v>
      </c>
      <c r="D570" s="3" t="s">
        <v>1506</v>
      </c>
      <c r="E570" s="3" t="s">
        <v>517</v>
      </c>
      <c r="F570" s="3" t="s">
        <v>1507</v>
      </c>
      <c r="G570" s="3" t="s">
        <v>1508</v>
      </c>
    </row>
    <row r="571" spans="1:7">
      <c r="A571" s="225">
        <v>1410051022812</v>
      </c>
      <c r="B571" s="3">
        <v>5</v>
      </c>
      <c r="C571" s="3" t="s">
        <v>202</v>
      </c>
      <c r="D571" s="3" t="s">
        <v>516</v>
      </c>
      <c r="E571" s="3" t="s">
        <v>517</v>
      </c>
      <c r="F571" s="3" t="s">
        <v>1509</v>
      </c>
      <c r="G571" s="3" t="s">
        <v>1510</v>
      </c>
    </row>
    <row r="572" spans="1:7">
      <c r="A572" s="225">
        <v>1410051022846</v>
      </c>
      <c r="B572" s="3">
        <v>5</v>
      </c>
      <c r="C572" s="3" t="s">
        <v>202</v>
      </c>
      <c r="D572" s="3" t="s">
        <v>516</v>
      </c>
      <c r="E572" s="3" t="s">
        <v>517</v>
      </c>
      <c r="F572" s="3" t="s">
        <v>1511</v>
      </c>
      <c r="G572" s="3" t="s">
        <v>1512</v>
      </c>
    </row>
    <row r="573" spans="1:7">
      <c r="A573" s="225">
        <v>1410051022853</v>
      </c>
      <c r="B573" s="3">
        <v>5</v>
      </c>
      <c r="C573" s="3" t="s">
        <v>202</v>
      </c>
      <c r="D573" s="3" t="s">
        <v>506</v>
      </c>
      <c r="E573" s="3" t="s">
        <v>507</v>
      </c>
      <c r="F573" s="3" t="s">
        <v>1513</v>
      </c>
      <c r="G573" s="3" t="s">
        <v>1514</v>
      </c>
    </row>
    <row r="574" spans="1:7">
      <c r="A574" s="225">
        <v>1410051022903</v>
      </c>
      <c r="B574" s="3">
        <v>5</v>
      </c>
      <c r="C574" s="3" t="s">
        <v>202</v>
      </c>
      <c r="D574" s="3" t="s">
        <v>506</v>
      </c>
      <c r="E574" s="3" t="s">
        <v>507</v>
      </c>
      <c r="F574" s="3" t="s">
        <v>1515</v>
      </c>
      <c r="G574" s="3" t="s">
        <v>1516</v>
      </c>
    </row>
    <row r="575" spans="1:7">
      <c r="A575" s="225">
        <v>1410051022911</v>
      </c>
      <c r="B575" s="3">
        <v>5</v>
      </c>
      <c r="C575" s="3" t="s">
        <v>202</v>
      </c>
      <c r="D575" s="3" t="s">
        <v>506</v>
      </c>
      <c r="E575" s="3" t="s">
        <v>507</v>
      </c>
      <c r="F575" s="3" t="s">
        <v>1517</v>
      </c>
      <c r="G575" s="3" t="s">
        <v>1518</v>
      </c>
    </row>
    <row r="576" spans="1:7">
      <c r="A576" s="225">
        <v>1410051022929</v>
      </c>
      <c r="B576" s="3">
        <v>5</v>
      </c>
      <c r="C576" s="3" t="s">
        <v>202</v>
      </c>
      <c r="D576" s="3" t="s">
        <v>506</v>
      </c>
      <c r="E576" s="3" t="s">
        <v>507</v>
      </c>
      <c r="F576" s="3" t="s">
        <v>1519</v>
      </c>
      <c r="G576" s="3" t="s">
        <v>1520</v>
      </c>
    </row>
    <row r="577" spans="1:7">
      <c r="A577" s="225">
        <v>1410051022960</v>
      </c>
      <c r="B577" s="3">
        <v>5</v>
      </c>
      <c r="C577" s="3" t="s">
        <v>202</v>
      </c>
      <c r="D577" s="3" t="s">
        <v>512</v>
      </c>
      <c r="E577" s="3" t="s">
        <v>513</v>
      </c>
      <c r="F577" s="3" t="s">
        <v>1521</v>
      </c>
      <c r="G577" s="3" t="s">
        <v>1522</v>
      </c>
    </row>
    <row r="578" spans="1:7">
      <c r="A578" s="225">
        <v>1410051022994</v>
      </c>
      <c r="B578" s="3">
        <v>5</v>
      </c>
      <c r="C578" s="3" t="s">
        <v>1387</v>
      </c>
      <c r="D578" s="3" t="s">
        <v>1523</v>
      </c>
      <c r="E578" s="3" t="s">
        <v>513</v>
      </c>
      <c r="F578" s="3" t="s">
        <v>1524</v>
      </c>
      <c r="G578" s="3" t="s">
        <v>1525</v>
      </c>
    </row>
    <row r="579" spans="1:7">
      <c r="A579" s="225">
        <v>1410051023067</v>
      </c>
      <c r="B579" s="3">
        <v>5</v>
      </c>
      <c r="C579" s="3" t="s">
        <v>202</v>
      </c>
      <c r="D579" s="3" t="s">
        <v>512</v>
      </c>
      <c r="E579" s="3" t="s">
        <v>513</v>
      </c>
      <c r="F579" s="3" t="s">
        <v>1526</v>
      </c>
      <c r="G579" s="3" t="s">
        <v>1527</v>
      </c>
    </row>
    <row r="580" spans="1:7">
      <c r="A580" s="225">
        <v>1410051023109</v>
      </c>
      <c r="B580" s="3">
        <v>5</v>
      </c>
      <c r="C580" s="3" t="s">
        <v>1387</v>
      </c>
      <c r="D580" s="3" t="s">
        <v>1528</v>
      </c>
      <c r="E580" s="3" t="s">
        <v>471</v>
      </c>
      <c r="F580" s="3" t="s">
        <v>1529</v>
      </c>
      <c r="G580" s="3" t="s">
        <v>1530</v>
      </c>
    </row>
    <row r="581" spans="1:7">
      <c r="A581" s="225">
        <v>1410051023117</v>
      </c>
      <c r="B581" s="3">
        <v>5</v>
      </c>
      <c r="C581" s="3" t="s">
        <v>1387</v>
      </c>
      <c r="D581" s="3" t="s">
        <v>1528</v>
      </c>
      <c r="E581" s="3" t="s">
        <v>471</v>
      </c>
      <c r="F581" s="3" t="s">
        <v>1531</v>
      </c>
      <c r="G581" s="3" t="s">
        <v>1532</v>
      </c>
    </row>
    <row r="582" spans="1:7">
      <c r="A582" s="225">
        <v>1410051023141</v>
      </c>
      <c r="B582" s="3">
        <v>5</v>
      </c>
      <c r="C582" s="3" t="s">
        <v>202</v>
      </c>
      <c r="D582" s="3" t="s">
        <v>470</v>
      </c>
      <c r="E582" s="3" t="s">
        <v>471</v>
      </c>
      <c r="F582" s="3" t="s">
        <v>1533</v>
      </c>
      <c r="G582" s="3" t="s">
        <v>1534</v>
      </c>
    </row>
    <row r="583" spans="1:7">
      <c r="A583" s="225">
        <v>1410051023208</v>
      </c>
      <c r="B583" s="3">
        <v>5</v>
      </c>
      <c r="C583" s="3" t="s">
        <v>202</v>
      </c>
      <c r="D583" s="3" t="s">
        <v>470</v>
      </c>
      <c r="E583" s="3" t="s">
        <v>471</v>
      </c>
      <c r="F583" s="3" t="s">
        <v>1535</v>
      </c>
      <c r="G583" s="3" t="s">
        <v>1536</v>
      </c>
    </row>
    <row r="584" spans="1:7">
      <c r="A584" s="225">
        <v>1410051023240</v>
      </c>
      <c r="B584" s="3">
        <v>2</v>
      </c>
      <c r="C584" s="3" t="s">
        <v>1423</v>
      </c>
      <c r="D584" s="3" t="s">
        <v>1528</v>
      </c>
      <c r="E584" s="3" t="s">
        <v>471</v>
      </c>
      <c r="F584" s="3" t="s">
        <v>1537</v>
      </c>
      <c r="G584" s="3" t="s">
        <v>1538</v>
      </c>
    </row>
    <row r="585" spans="1:7">
      <c r="A585" s="225">
        <v>1410051023257</v>
      </c>
      <c r="B585" s="3">
        <v>5</v>
      </c>
      <c r="C585" s="3" t="s">
        <v>202</v>
      </c>
      <c r="D585" s="3" t="s">
        <v>470</v>
      </c>
      <c r="E585" s="3" t="s">
        <v>471</v>
      </c>
      <c r="F585" s="3" t="s">
        <v>1539</v>
      </c>
      <c r="G585" s="3" t="s">
        <v>1540</v>
      </c>
    </row>
    <row r="586" spans="1:7">
      <c r="A586" s="225">
        <v>1410051023265</v>
      </c>
      <c r="B586" s="3">
        <v>5</v>
      </c>
      <c r="C586" s="3" t="s">
        <v>1387</v>
      </c>
      <c r="D586" s="3" t="s">
        <v>1528</v>
      </c>
      <c r="E586" s="3" t="s">
        <v>471</v>
      </c>
      <c r="F586" s="3" t="s">
        <v>1541</v>
      </c>
      <c r="G586" s="3" t="s">
        <v>1542</v>
      </c>
    </row>
    <row r="587" spans="1:7">
      <c r="A587" s="225">
        <v>1410051023331</v>
      </c>
      <c r="B587" s="3">
        <v>5</v>
      </c>
      <c r="C587" s="3" t="s">
        <v>202</v>
      </c>
      <c r="D587" s="3" t="s">
        <v>488</v>
      </c>
      <c r="E587" s="3" t="s">
        <v>489</v>
      </c>
      <c r="F587" s="3" t="s">
        <v>1543</v>
      </c>
      <c r="G587" s="3" t="s">
        <v>1544</v>
      </c>
    </row>
    <row r="588" spans="1:7">
      <c r="A588" s="225">
        <v>1410051023349</v>
      </c>
      <c r="B588" s="3">
        <v>5</v>
      </c>
      <c r="C588" s="3" t="s">
        <v>202</v>
      </c>
      <c r="D588" s="3" t="s">
        <v>488</v>
      </c>
      <c r="E588" s="3" t="s">
        <v>489</v>
      </c>
      <c r="F588" s="3" t="s">
        <v>1545</v>
      </c>
      <c r="G588" s="3" t="s">
        <v>1546</v>
      </c>
    </row>
    <row r="589" spans="1:7">
      <c r="A589" s="225">
        <v>1410051023422</v>
      </c>
      <c r="B589" s="3">
        <v>5</v>
      </c>
      <c r="C589" s="3" t="s">
        <v>1387</v>
      </c>
      <c r="D589" s="3" t="s">
        <v>1547</v>
      </c>
      <c r="E589" s="3" t="s">
        <v>489</v>
      </c>
      <c r="F589" s="3" t="s">
        <v>1548</v>
      </c>
      <c r="G589" s="3" t="s">
        <v>1549</v>
      </c>
    </row>
    <row r="590" spans="1:7">
      <c r="A590" s="225">
        <v>1410051023430</v>
      </c>
      <c r="B590" s="3">
        <v>2</v>
      </c>
      <c r="C590" s="3" t="s">
        <v>234</v>
      </c>
      <c r="D590" s="3" t="s">
        <v>488</v>
      </c>
      <c r="E590" s="3" t="s">
        <v>489</v>
      </c>
      <c r="F590" s="3" t="s">
        <v>1550</v>
      </c>
      <c r="G590" s="3" t="s">
        <v>1551</v>
      </c>
    </row>
    <row r="591" spans="1:7">
      <c r="A591" s="225">
        <v>1410051023463</v>
      </c>
      <c r="B591" s="3">
        <v>6</v>
      </c>
      <c r="C591" s="3" t="s">
        <v>282</v>
      </c>
      <c r="D591" s="3" t="s">
        <v>436</v>
      </c>
      <c r="E591" s="3" t="s">
        <v>437</v>
      </c>
      <c r="F591" s="3" t="s">
        <v>1552</v>
      </c>
      <c r="G591" s="3" t="s">
        <v>1553</v>
      </c>
    </row>
    <row r="592" spans="1:7">
      <c r="A592" s="225">
        <v>1410051023471</v>
      </c>
      <c r="B592" s="3">
        <v>6</v>
      </c>
      <c r="C592" s="3" t="s">
        <v>282</v>
      </c>
      <c r="D592" s="3" t="s">
        <v>470</v>
      </c>
      <c r="E592" s="3" t="s">
        <v>471</v>
      </c>
      <c r="F592" s="3" t="s">
        <v>1554</v>
      </c>
      <c r="G592" s="3" t="s">
        <v>1555</v>
      </c>
    </row>
    <row r="593" spans="1:7">
      <c r="A593" s="225">
        <v>1410051023513</v>
      </c>
      <c r="B593" s="3">
        <v>6</v>
      </c>
      <c r="C593" s="3" t="s">
        <v>282</v>
      </c>
      <c r="D593" s="3" t="s">
        <v>332</v>
      </c>
      <c r="E593" s="3" t="s">
        <v>333</v>
      </c>
      <c r="F593" s="3" t="s">
        <v>1556</v>
      </c>
      <c r="G593" s="3" t="s">
        <v>1557</v>
      </c>
    </row>
    <row r="594" spans="1:7">
      <c r="A594" s="225">
        <v>1410051023521</v>
      </c>
      <c r="B594" s="3">
        <v>6</v>
      </c>
      <c r="C594" s="3" t="s">
        <v>282</v>
      </c>
      <c r="D594" s="3" t="s">
        <v>328</v>
      </c>
      <c r="E594" s="3" t="s">
        <v>329</v>
      </c>
      <c r="F594" s="3" t="s">
        <v>1558</v>
      </c>
      <c r="G594" s="3" t="s">
        <v>1559</v>
      </c>
    </row>
    <row r="595" spans="1:7">
      <c r="A595" s="225">
        <v>1410051023547</v>
      </c>
      <c r="B595" s="3">
        <v>6</v>
      </c>
      <c r="C595" s="3" t="s">
        <v>282</v>
      </c>
      <c r="D595" s="3" t="s">
        <v>436</v>
      </c>
      <c r="E595" s="3" t="s">
        <v>437</v>
      </c>
      <c r="F595" s="3" t="s">
        <v>1560</v>
      </c>
      <c r="G595" s="3" t="s">
        <v>1561</v>
      </c>
    </row>
    <row r="596" spans="1:7">
      <c r="A596" s="225">
        <v>1410051023562</v>
      </c>
      <c r="B596" s="3">
        <v>6</v>
      </c>
      <c r="C596" s="3" t="s">
        <v>282</v>
      </c>
      <c r="D596" s="3" t="s">
        <v>488</v>
      </c>
      <c r="E596" s="3" t="s">
        <v>489</v>
      </c>
      <c r="F596" s="3" t="s">
        <v>1562</v>
      </c>
      <c r="G596" s="3" t="s">
        <v>1563</v>
      </c>
    </row>
    <row r="597" spans="1:7">
      <c r="A597" s="225">
        <v>1410051023570</v>
      </c>
      <c r="B597" s="3">
        <v>6</v>
      </c>
      <c r="C597" s="3" t="s">
        <v>282</v>
      </c>
      <c r="D597" s="3" t="s">
        <v>496</v>
      </c>
      <c r="E597" s="3" t="s">
        <v>497</v>
      </c>
      <c r="F597" s="3" t="s">
        <v>1564</v>
      </c>
      <c r="G597" s="3" t="s">
        <v>1565</v>
      </c>
    </row>
    <row r="598" spans="1:7">
      <c r="A598" s="225">
        <v>1410051023588</v>
      </c>
      <c r="B598" s="3">
        <v>6</v>
      </c>
      <c r="C598" s="3" t="s">
        <v>282</v>
      </c>
      <c r="D598" s="3" t="s">
        <v>388</v>
      </c>
      <c r="E598" s="3" t="s">
        <v>389</v>
      </c>
      <c r="F598" s="3" t="s">
        <v>1566</v>
      </c>
      <c r="G598" s="3" t="s">
        <v>1567</v>
      </c>
    </row>
    <row r="599" spans="1:7">
      <c r="A599" s="225">
        <v>1410051023596</v>
      </c>
      <c r="B599" s="3">
        <v>6</v>
      </c>
      <c r="C599" s="3" t="s">
        <v>282</v>
      </c>
      <c r="D599" s="3" t="s">
        <v>436</v>
      </c>
      <c r="E599" s="3" t="s">
        <v>437</v>
      </c>
      <c r="F599" s="3" t="s">
        <v>1568</v>
      </c>
      <c r="G599" s="3" t="s">
        <v>1569</v>
      </c>
    </row>
    <row r="600" spans="1:7">
      <c r="A600" s="225">
        <v>1410051023604</v>
      </c>
      <c r="B600" s="3">
        <v>6</v>
      </c>
      <c r="C600" s="3" t="s">
        <v>282</v>
      </c>
      <c r="D600" s="3" t="s">
        <v>380</v>
      </c>
      <c r="E600" s="3" t="s">
        <v>381</v>
      </c>
      <c r="F600" s="3" t="s">
        <v>1570</v>
      </c>
      <c r="G600" s="3" t="s">
        <v>1571</v>
      </c>
    </row>
    <row r="601" spans="1:7">
      <c r="A601" s="225">
        <v>1410051023612</v>
      </c>
      <c r="B601" s="3">
        <v>6</v>
      </c>
      <c r="C601" s="3" t="s">
        <v>282</v>
      </c>
      <c r="D601" s="3" t="s">
        <v>394</v>
      </c>
      <c r="E601" s="3" t="s">
        <v>395</v>
      </c>
      <c r="F601" s="3" t="s">
        <v>1572</v>
      </c>
      <c r="G601" s="3" t="s">
        <v>1573</v>
      </c>
    </row>
    <row r="602" spans="1:7">
      <c r="A602" s="225">
        <v>1410051023620</v>
      </c>
      <c r="B602" s="3">
        <v>6</v>
      </c>
      <c r="C602" s="3" t="s">
        <v>282</v>
      </c>
      <c r="D602" s="3" t="s">
        <v>406</v>
      </c>
      <c r="E602" s="3" t="s">
        <v>407</v>
      </c>
      <c r="F602" s="3" t="s">
        <v>1574</v>
      </c>
      <c r="G602" s="3" t="s">
        <v>1575</v>
      </c>
    </row>
    <row r="603" spans="1:7">
      <c r="A603" s="225">
        <v>1410051023638</v>
      </c>
      <c r="B603" s="3">
        <v>6</v>
      </c>
      <c r="C603" s="3" t="s">
        <v>282</v>
      </c>
      <c r="D603" s="3" t="s">
        <v>328</v>
      </c>
      <c r="E603" s="3" t="s">
        <v>329</v>
      </c>
      <c r="F603" s="3" t="s">
        <v>1576</v>
      </c>
      <c r="G603" s="3" t="s">
        <v>1577</v>
      </c>
    </row>
    <row r="604" spans="1:7">
      <c r="A604" s="225">
        <v>1410051023646</v>
      </c>
      <c r="B604" s="3">
        <v>6</v>
      </c>
      <c r="C604" s="3" t="s">
        <v>282</v>
      </c>
      <c r="D604" s="3" t="s">
        <v>394</v>
      </c>
      <c r="E604" s="3" t="s">
        <v>395</v>
      </c>
      <c r="F604" s="3" t="s">
        <v>1578</v>
      </c>
      <c r="G604" s="3" t="s">
        <v>1579</v>
      </c>
    </row>
    <row r="605" spans="1:7">
      <c r="A605" s="225">
        <v>1410051023653</v>
      </c>
      <c r="B605" s="3">
        <v>6</v>
      </c>
      <c r="C605" s="3" t="s">
        <v>282</v>
      </c>
      <c r="D605" s="3" t="s">
        <v>442</v>
      </c>
      <c r="E605" s="3" t="s">
        <v>443</v>
      </c>
      <c r="F605" s="3" t="s">
        <v>1580</v>
      </c>
      <c r="G605" s="3" t="s">
        <v>1581</v>
      </c>
    </row>
    <row r="606" spans="1:7">
      <c r="A606" s="225">
        <v>1410051023661</v>
      </c>
      <c r="B606" s="3">
        <v>6</v>
      </c>
      <c r="C606" s="3" t="s">
        <v>282</v>
      </c>
      <c r="D606" s="3" t="s">
        <v>488</v>
      </c>
      <c r="E606" s="3" t="s">
        <v>489</v>
      </c>
      <c r="F606" s="3" t="s">
        <v>1582</v>
      </c>
      <c r="G606" s="3" t="s">
        <v>1583</v>
      </c>
    </row>
    <row r="607" spans="1:7">
      <c r="A607" s="225">
        <v>1410051023679</v>
      </c>
      <c r="B607" s="3">
        <v>6</v>
      </c>
      <c r="C607" s="3" t="s">
        <v>282</v>
      </c>
      <c r="D607" s="3" t="s">
        <v>496</v>
      </c>
      <c r="E607" s="3" t="s">
        <v>497</v>
      </c>
      <c r="F607" s="3" t="s">
        <v>1584</v>
      </c>
      <c r="G607" s="3" t="s">
        <v>1585</v>
      </c>
    </row>
    <row r="608" spans="1:7">
      <c r="A608" s="225">
        <v>1410051023687</v>
      </c>
      <c r="B608" s="3">
        <v>6</v>
      </c>
      <c r="C608" s="3" t="s">
        <v>282</v>
      </c>
      <c r="D608" s="3" t="s">
        <v>496</v>
      </c>
      <c r="E608" s="3" t="s">
        <v>497</v>
      </c>
      <c r="F608" s="3" t="s">
        <v>1586</v>
      </c>
      <c r="G608" s="3" t="s">
        <v>1587</v>
      </c>
    </row>
    <row r="609" spans="1:7">
      <c r="A609" s="225">
        <v>1410051023695</v>
      </c>
      <c r="B609" s="3">
        <v>6</v>
      </c>
      <c r="C609" s="3" t="s">
        <v>282</v>
      </c>
      <c r="D609" s="3" t="s">
        <v>512</v>
      </c>
      <c r="E609" s="3" t="s">
        <v>513</v>
      </c>
      <c r="F609" s="3" t="s">
        <v>1588</v>
      </c>
      <c r="G609" s="3" t="s">
        <v>1589</v>
      </c>
    </row>
    <row r="610" spans="1:7">
      <c r="A610" s="225">
        <v>1410051023703</v>
      </c>
      <c r="B610" s="3">
        <v>6</v>
      </c>
      <c r="C610" s="3" t="s">
        <v>282</v>
      </c>
      <c r="D610" s="3" t="s">
        <v>388</v>
      </c>
      <c r="E610" s="3" t="s">
        <v>389</v>
      </c>
      <c r="F610" s="3" t="s">
        <v>1590</v>
      </c>
      <c r="G610" s="3" t="s">
        <v>1591</v>
      </c>
    </row>
    <row r="611" spans="1:7">
      <c r="A611" s="225">
        <v>1410051023711</v>
      </c>
      <c r="B611" s="3">
        <v>6</v>
      </c>
      <c r="C611" s="3" t="s">
        <v>282</v>
      </c>
      <c r="D611" s="3" t="s">
        <v>1592</v>
      </c>
      <c r="E611" s="3" t="s">
        <v>381</v>
      </c>
      <c r="F611" s="3" t="s">
        <v>1593</v>
      </c>
      <c r="G611" s="3" t="s">
        <v>1594</v>
      </c>
    </row>
    <row r="612" spans="1:7">
      <c r="A612" s="225">
        <v>1410051023729</v>
      </c>
      <c r="B612" s="3">
        <v>1</v>
      </c>
      <c r="C612" s="3" t="s">
        <v>233</v>
      </c>
      <c r="D612" s="3" t="s">
        <v>512</v>
      </c>
      <c r="E612" s="3" t="s">
        <v>513</v>
      </c>
      <c r="F612" s="3" t="s">
        <v>1595</v>
      </c>
      <c r="G612" s="3" t="s">
        <v>1596</v>
      </c>
    </row>
    <row r="613" spans="1:7">
      <c r="A613" s="225">
        <v>1410051023737</v>
      </c>
      <c r="B613" s="3">
        <v>6</v>
      </c>
      <c r="C613" s="3" t="s">
        <v>282</v>
      </c>
      <c r="D613" s="3" t="s">
        <v>332</v>
      </c>
      <c r="E613" s="3" t="s">
        <v>333</v>
      </c>
      <c r="F613" s="3" t="s">
        <v>1597</v>
      </c>
      <c r="G613" s="3" t="s">
        <v>1598</v>
      </c>
    </row>
    <row r="614" spans="1:7">
      <c r="A614" s="225">
        <v>1410051023745</v>
      </c>
      <c r="B614" s="3">
        <v>6</v>
      </c>
      <c r="C614" s="3" t="s">
        <v>282</v>
      </c>
      <c r="D614" s="3" t="s">
        <v>328</v>
      </c>
      <c r="E614" s="3" t="s">
        <v>329</v>
      </c>
      <c r="F614" s="3" t="s">
        <v>1599</v>
      </c>
      <c r="G614" s="3" t="s">
        <v>1600</v>
      </c>
    </row>
    <row r="615" spans="1:7">
      <c r="A615" s="225">
        <v>1410051023760</v>
      </c>
      <c r="B615" s="3">
        <v>6</v>
      </c>
      <c r="C615" s="3" t="s">
        <v>282</v>
      </c>
      <c r="D615" s="3" t="s">
        <v>448</v>
      </c>
      <c r="E615" s="3" t="s">
        <v>449</v>
      </c>
      <c r="F615" s="3" t="s">
        <v>1601</v>
      </c>
      <c r="G615" s="3" t="s">
        <v>1602</v>
      </c>
    </row>
    <row r="616" spans="1:7">
      <c r="A616" s="225">
        <v>1410051023778</v>
      </c>
      <c r="B616" s="3">
        <v>6</v>
      </c>
      <c r="C616" s="3" t="s">
        <v>282</v>
      </c>
      <c r="D616" s="3" t="s">
        <v>496</v>
      </c>
      <c r="E616" s="3" t="s">
        <v>497</v>
      </c>
      <c r="F616" s="3" t="s">
        <v>1603</v>
      </c>
      <c r="G616" s="3" t="s">
        <v>1604</v>
      </c>
    </row>
    <row r="617" spans="1:7">
      <c r="A617" s="225">
        <v>1410051023786</v>
      </c>
      <c r="B617" s="3">
        <v>6</v>
      </c>
      <c r="C617" s="3" t="s">
        <v>282</v>
      </c>
      <c r="D617" s="3" t="s">
        <v>448</v>
      </c>
      <c r="E617" s="3" t="s">
        <v>449</v>
      </c>
      <c r="F617" s="3" t="s">
        <v>1605</v>
      </c>
      <c r="G617" s="3" t="s">
        <v>1606</v>
      </c>
    </row>
    <row r="618" spans="1:7">
      <c r="A618" s="225">
        <v>1410051023802</v>
      </c>
      <c r="B618" s="3">
        <v>1</v>
      </c>
      <c r="C618" s="3" t="s">
        <v>233</v>
      </c>
      <c r="D618" s="3" t="s">
        <v>506</v>
      </c>
      <c r="E618" s="3" t="s">
        <v>507</v>
      </c>
      <c r="F618" s="3" t="s">
        <v>1607</v>
      </c>
      <c r="G618" s="3" t="s">
        <v>1608</v>
      </c>
    </row>
    <row r="619" spans="1:7">
      <c r="A619" s="225">
        <v>1410051023810</v>
      </c>
      <c r="B619" s="3">
        <v>1</v>
      </c>
      <c r="C619" s="3" t="s">
        <v>233</v>
      </c>
      <c r="D619" s="3" t="s">
        <v>488</v>
      </c>
      <c r="E619" s="3" t="s">
        <v>489</v>
      </c>
      <c r="F619" s="3" t="s">
        <v>1609</v>
      </c>
      <c r="G619" s="3" t="s">
        <v>1610</v>
      </c>
    </row>
    <row r="620" spans="1:7">
      <c r="A620" s="225">
        <v>1410051023844</v>
      </c>
      <c r="B620" s="3">
        <v>6</v>
      </c>
      <c r="C620" s="3" t="s">
        <v>282</v>
      </c>
      <c r="D620" s="3" t="s">
        <v>470</v>
      </c>
      <c r="E620" s="3" t="s">
        <v>471</v>
      </c>
      <c r="F620" s="3" t="s">
        <v>1611</v>
      </c>
      <c r="G620" s="3" t="s">
        <v>1612</v>
      </c>
    </row>
    <row r="621" spans="1:7">
      <c r="A621" s="225">
        <v>1410051023851</v>
      </c>
      <c r="B621" s="3">
        <v>6</v>
      </c>
      <c r="C621" s="3" t="s">
        <v>282</v>
      </c>
      <c r="D621" s="3" t="s">
        <v>1613</v>
      </c>
      <c r="E621" s="3" t="s">
        <v>333</v>
      </c>
      <c r="F621" s="3" t="s">
        <v>1614</v>
      </c>
      <c r="G621" s="3" t="s">
        <v>1615</v>
      </c>
    </row>
    <row r="622" spans="1:7">
      <c r="A622" s="225">
        <v>1410051023869</v>
      </c>
      <c r="B622" s="3">
        <v>6</v>
      </c>
      <c r="C622" s="3" t="s">
        <v>282</v>
      </c>
      <c r="D622" s="3" t="s">
        <v>1616</v>
      </c>
      <c r="E622" s="3" t="s">
        <v>471</v>
      </c>
      <c r="F622" s="3" t="s">
        <v>1617</v>
      </c>
      <c r="G622" s="3" t="s">
        <v>1618</v>
      </c>
    </row>
    <row r="623" spans="1:7">
      <c r="A623" s="225">
        <v>1410051023877</v>
      </c>
      <c r="B623" s="3">
        <v>6</v>
      </c>
      <c r="C623" s="3" t="s">
        <v>282</v>
      </c>
      <c r="D623" s="3" t="s">
        <v>448</v>
      </c>
      <c r="E623" s="3" t="s">
        <v>449</v>
      </c>
      <c r="F623" s="3" t="s">
        <v>1619</v>
      </c>
      <c r="G623" s="3" t="s">
        <v>1620</v>
      </c>
    </row>
    <row r="624" spans="1:7">
      <c r="A624" s="225">
        <v>1410051023885</v>
      </c>
      <c r="B624" s="3">
        <v>6</v>
      </c>
      <c r="C624" s="3" t="s">
        <v>282</v>
      </c>
      <c r="D624" s="3" t="s">
        <v>406</v>
      </c>
      <c r="E624" s="3" t="s">
        <v>407</v>
      </c>
      <c r="F624" s="3" t="s">
        <v>1621</v>
      </c>
      <c r="G624" s="3" t="s">
        <v>1622</v>
      </c>
    </row>
    <row r="625" spans="1:7">
      <c r="A625" s="225">
        <v>1410051023893</v>
      </c>
      <c r="B625" s="3">
        <v>6</v>
      </c>
      <c r="C625" s="3" t="s">
        <v>282</v>
      </c>
      <c r="D625" s="3" t="s">
        <v>436</v>
      </c>
      <c r="E625" s="3" t="s">
        <v>437</v>
      </c>
      <c r="F625" s="3" t="s">
        <v>1623</v>
      </c>
      <c r="G625" s="3" t="s">
        <v>1624</v>
      </c>
    </row>
    <row r="626" spans="1:7">
      <c r="A626" s="225">
        <v>1410051023927</v>
      </c>
      <c r="B626" s="3">
        <v>2</v>
      </c>
      <c r="C626" s="3" t="s">
        <v>234</v>
      </c>
      <c r="D626" s="3" t="s">
        <v>394</v>
      </c>
      <c r="E626" s="3" t="s">
        <v>395</v>
      </c>
      <c r="F626" s="3" t="s">
        <v>1625</v>
      </c>
      <c r="G626" s="3" t="s">
        <v>1626</v>
      </c>
    </row>
    <row r="627" spans="1:7">
      <c r="A627" s="225">
        <v>1410051023935</v>
      </c>
      <c r="B627" s="3">
        <v>2</v>
      </c>
      <c r="C627" s="3" t="s">
        <v>234</v>
      </c>
      <c r="D627" s="3" t="s">
        <v>512</v>
      </c>
      <c r="E627" s="3" t="s">
        <v>513</v>
      </c>
      <c r="F627" s="3" t="s">
        <v>1627</v>
      </c>
      <c r="G627" s="3" t="s">
        <v>1628</v>
      </c>
    </row>
    <row r="628" spans="1:7">
      <c r="A628" s="225">
        <v>1410051023943</v>
      </c>
      <c r="B628" s="3">
        <v>6</v>
      </c>
      <c r="C628" s="3" t="s">
        <v>282</v>
      </c>
      <c r="D628" s="3" t="s">
        <v>332</v>
      </c>
      <c r="E628" s="3" t="s">
        <v>333</v>
      </c>
      <c r="F628" s="3" t="s">
        <v>1629</v>
      </c>
      <c r="G628" s="3" t="s">
        <v>1630</v>
      </c>
    </row>
    <row r="629" spans="1:7">
      <c r="A629" s="225">
        <v>1410051023950</v>
      </c>
      <c r="B629" s="3">
        <v>6</v>
      </c>
      <c r="C629" s="3" t="s">
        <v>282</v>
      </c>
      <c r="D629" s="3" t="s">
        <v>406</v>
      </c>
      <c r="E629" s="3" t="s">
        <v>407</v>
      </c>
      <c r="F629" s="3" t="s">
        <v>1631</v>
      </c>
      <c r="G629" s="3" t="s">
        <v>1632</v>
      </c>
    </row>
    <row r="630" spans="1:7">
      <c r="A630" s="225">
        <v>1410051023968</v>
      </c>
      <c r="B630" s="3">
        <v>6</v>
      </c>
      <c r="C630" s="3" t="s">
        <v>282</v>
      </c>
      <c r="D630" s="3" t="s">
        <v>418</v>
      </c>
      <c r="E630" s="3" t="s">
        <v>419</v>
      </c>
      <c r="F630" s="3" t="s">
        <v>1633</v>
      </c>
      <c r="G630" s="3" t="s">
        <v>1634</v>
      </c>
    </row>
    <row r="631" spans="1:7">
      <c r="A631" s="225">
        <v>1410051023976</v>
      </c>
      <c r="B631" s="3">
        <v>6</v>
      </c>
      <c r="C631" s="3" t="s">
        <v>282</v>
      </c>
      <c r="D631" s="3" t="s">
        <v>448</v>
      </c>
      <c r="E631" s="3" t="s">
        <v>449</v>
      </c>
      <c r="F631" s="3" t="s">
        <v>1635</v>
      </c>
      <c r="G631" s="3" t="s">
        <v>1636</v>
      </c>
    </row>
    <row r="632" spans="1:7">
      <c r="A632" s="225">
        <v>1410051023984</v>
      </c>
      <c r="B632" s="3">
        <v>6</v>
      </c>
      <c r="C632" s="3" t="s">
        <v>282</v>
      </c>
      <c r="D632" s="3" t="s">
        <v>448</v>
      </c>
      <c r="E632" s="3" t="s">
        <v>449</v>
      </c>
      <c r="F632" s="3" t="s">
        <v>1637</v>
      </c>
      <c r="G632" s="3" t="s">
        <v>1638</v>
      </c>
    </row>
    <row r="633" spans="1:7">
      <c r="A633" s="225">
        <v>1410051023992</v>
      </c>
      <c r="B633" s="3">
        <v>6</v>
      </c>
      <c r="C633" s="3" t="s">
        <v>282</v>
      </c>
      <c r="D633" s="3" t="s">
        <v>448</v>
      </c>
      <c r="E633" s="3" t="s">
        <v>449</v>
      </c>
      <c r="F633" s="3" t="s">
        <v>1639</v>
      </c>
      <c r="G633" s="3" t="s">
        <v>1640</v>
      </c>
    </row>
    <row r="634" spans="1:7">
      <c r="A634" s="225">
        <v>1410051024008</v>
      </c>
      <c r="B634" s="3">
        <v>6</v>
      </c>
      <c r="C634" s="3" t="s">
        <v>282</v>
      </c>
      <c r="D634" s="3" t="s">
        <v>448</v>
      </c>
      <c r="E634" s="3" t="s">
        <v>449</v>
      </c>
      <c r="F634" s="3" t="s">
        <v>1641</v>
      </c>
      <c r="G634" s="3" t="s">
        <v>1642</v>
      </c>
    </row>
    <row r="635" spans="1:7">
      <c r="A635" s="225">
        <v>1410051024016</v>
      </c>
      <c r="B635" s="3">
        <v>6</v>
      </c>
      <c r="C635" s="3" t="s">
        <v>282</v>
      </c>
      <c r="D635" s="3" t="s">
        <v>448</v>
      </c>
      <c r="E635" s="3" t="s">
        <v>449</v>
      </c>
      <c r="F635" s="3" t="s">
        <v>1643</v>
      </c>
      <c r="G635" s="3" t="s">
        <v>1644</v>
      </c>
    </row>
    <row r="636" spans="1:7">
      <c r="A636" s="225">
        <v>1410051024024</v>
      </c>
      <c r="B636" s="3">
        <v>6</v>
      </c>
      <c r="C636" s="3" t="s">
        <v>282</v>
      </c>
      <c r="D636" s="3" t="s">
        <v>448</v>
      </c>
      <c r="E636" s="3" t="s">
        <v>449</v>
      </c>
      <c r="F636" s="3" t="s">
        <v>1645</v>
      </c>
      <c r="G636" s="3" t="s">
        <v>1646</v>
      </c>
    </row>
    <row r="637" spans="1:7">
      <c r="A637" s="225">
        <v>1410051024032</v>
      </c>
      <c r="B637" s="3">
        <v>6</v>
      </c>
      <c r="C637" s="3" t="s">
        <v>282</v>
      </c>
      <c r="D637" s="3" t="s">
        <v>456</v>
      </c>
      <c r="E637" s="3" t="s">
        <v>457</v>
      </c>
      <c r="F637" s="3" t="s">
        <v>1647</v>
      </c>
      <c r="G637" s="3" t="s">
        <v>1648</v>
      </c>
    </row>
    <row r="638" spans="1:7">
      <c r="A638" s="225">
        <v>1410051024040</v>
      </c>
      <c r="B638" s="3">
        <v>6</v>
      </c>
      <c r="C638" s="3" t="s">
        <v>282</v>
      </c>
      <c r="D638" s="3" t="s">
        <v>496</v>
      </c>
      <c r="E638" s="3" t="s">
        <v>497</v>
      </c>
      <c r="F638" s="3" t="s">
        <v>1649</v>
      </c>
      <c r="G638" s="3" t="s">
        <v>1650</v>
      </c>
    </row>
    <row r="639" spans="1:7">
      <c r="A639" s="225">
        <v>1410051024073</v>
      </c>
      <c r="B639" s="3">
        <v>6</v>
      </c>
      <c r="C639" s="3" t="s">
        <v>282</v>
      </c>
      <c r="D639" s="3" t="s">
        <v>436</v>
      </c>
      <c r="E639" s="3" t="s">
        <v>437</v>
      </c>
      <c r="F639" s="3" t="s">
        <v>1651</v>
      </c>
      <c r="G639" s="3" t="s">
        <v>1652</v>
      </c>
    </row>
    <row r="640" spans="1:7">
      <c r="A640" s="225">
        <v>1410051024081</v>
      </c>
      <c r="B640" s="3">
        <v>6</v>
      </c>
      <c r="C640" s="3" t="s">
        <v>282</v>
      </c>
      <c r="D640" s="3" t="s">
        <v>376</v>
      </c>
      <c r="E640" s="3" t="s">
        <v>377</v>
      </c>
      <c r="F640" s="3" t="s">
        <v>1653</v>
      </c>
      <c r="G640" s="3" t="s">
        <v>1654</v>
      </c>
    </row>
    <row r="641" spans="1:7">
      <c r="A641" s="225">
        <v>1410051024107</v>
      </c>
      <c r="B641" s="3">
        <v>6</v>
      </c>
      <c r="C641" s="3" t="s">
        <v>282</v>
      </c>
      <c r="D641" s="3" t="s">
        <v>456</v>
      </c>
      <c r="E641" s="3" t="s">
        <v>457</v>
      </c>
      <c r="F641" s="3" t="s">
        <v>1655</v>
      </c>
      <c r="G641" s="3" t="s">
        <v>1656</v>
      </c>
    </row>
    <row r="642" spans="1:7">
      <c r="A642" s="225">
        <v>1410051024115</v>
      </c>
      <c r="B642" s="3">
        <v>1</v>
      </c>
      <c r="C642" s="3" t="s">
        <v>233</v>
      </c>
      <c r="D642" s="3" t="s">
        <v>496</v>
      </c>
      <c r="E642" s="3" t="s">
        <v>497</v>
      </c>
      <c r="F642" s="3" t="s">
        <v>1657</v>
      </c>
      <c r="G642" s="3" t="s">
        <v>1658</v>
      </c>
    </row>
    <row r="643" spans="1:7">
      <c r="A643" s="225">
        <v>1410051024123</v>
      </c>
      <c r="B643" s="3">
        <v>1</v>
      </c>
      <c r="C643" s="3" t="s">
        <v>233</v>
      </c>
      <c r="D643" s="3" t="s">
        <v>516</v>
      </c>
      <c r="E643" s="3" t="s">
        <v>517</v>
      </c>
      <c r="F643" s="3" t="s">
        <v>1659</v>
      </c>
      <c r="G643" s="3" t="s">
        <v>1660</v>
      </c>
    </row>
    <row r="644" spans="1:7">
      <c r="A644" s="225">
        <v>1410051024131</v>
      </c>
      <c r="B644" s="3">
        <v>6</v>
      </c>
      <c r="C644" s="3" t="s">
        <v>282</v>
      </c>
      <c r="D644" s="3" t="s">
        <v>470</v>
      </c>
      <c r="E644" s="3" t="s">
        <v>471</v>
      </c>
      <c r="F644" s="3" t="s">
        <v>1661</v>
      </c>
      <c r="G644" s="3" t="s">
        <v>1662</v>
      </c>
    </row>
    <row r="645" spans="1:7">
      <c r="A645" s="225">
        <v>1410051024149</v>
      </c>
      <c r="B645" s="3">
        <v>6</v>
      </c>
      <c r="C645" s="3" t="s">
        <v>282</v>
      </c>
      <c r="D645" s="3" t="s">
        <v>332</v>
      </c>
      <c r="E645" s="3" t="s">
        <v>333</v>
      </c>
      <c r="F645" s="3" t="s">
        <v>1663</v>
      </c>
      <c r="G645" s="3" t="s">
        <v>1664</v>
      </c>
    </row>
    <row r="646" spans="1:7">
      <c r="A646" s="225">
        <v>1410051024156</v>
      </c>
      <c r="B646" s="3">
        <v>6</v>
      </c>
      <c r="C646" s="3" t="s">
        <v>282</v>
      </c>
      <c r="D646" s="3" t="s">
        <v>328</v>
      </c>
      <c r="E646" s="3" t="s">
        <v>329</v>
      </c>
      <c r="F646" s="3" t="s">
        <v>1665</v>
      </c>
      <c r="G646" s="3" t="s">
        <v>1666</v>
      </c>
    </row>
    <row r="647" spans="1:7">
      <c r="A647" s="225">
        <v>1410051024172</v>
      </c>
      <c r="B647" s="3">
        <v>6</v>
      </c>
      <c r="C647" s="3" t="s">
        <v>282</v>
      </c>
      <c r="D647" s="3" t="s">
        <v>376</v>
      </c>
      <c r="E647" s="3" t="s">
        <v>377</v>
      </c>
      <c r="F647" s="3" t="s">
        <v>1667</v>
      </c>
      <c r="G647" s="3" t="s">
        <v>1668</v>
      </c>
    </row>
    <row r="648" spans="1:7">
      <c r="A648" s="225">
        <v>1410051024180</v>
      </c>
      <c r="B648" s="3">
        <v>6</v>
      </c>
      <c r="C648" s="3" t="s">
        <v>282</v>
      </c>
      <c r="D648" s="3" t="s">
        <v>380</v>
      </c>
      <c r="E648" s="3" t="s">
        <v>381</v>
      </c>
      <c r="F648" s="3" t="s">
        <v>1669</v>
      </c>
      <c r="G648" s="3" t="s">
        <v>1670</v>
      </c>
    </row>
    <row r="649" spans="1:7">
      <c r="A649" s="225">
        <v>1410051024198</v>
      </c>
      <c r="B649" s="3">
        <v>6</v>
      </c>
      <c r="C649" s="3" t="s">
        <v>282</v>
      </c>
      <c r="D649" s="3" t="s">
        <v>448</v>
      </c>
      <c r="E649" s="3" t="s">
        <v>449</v>
      </c>
      <c r="F649" s="3" t="s">
        <v>1671</v>
      </c>
      <c r="G649" s="3" t="s">
        <v>1672</v>
      </c>
    </row>
    <row r="650" spans="1:7">
      <c r="A650" s="225">
        <v>1410051024206</v>
      </c>
      <c r="B650" s="3">
        <v>6</v>
      </c>
      <c r="C650" s="3" t="s">
        <v>282</v>
      </c>
      <c r="D650" s="3" t="s">
        <v>406</v>
      </c>
      <c r="E650" s="3" t="s">
        <v>407</v>
      </c>
      <c r="F650" s="3" t="s">
        <v>1673</v>
      </c>
      <c r="G650" s="3" t="s">
        <v>1674</v>
      </c>
    </row>
    <row r="651" spans="1:7">
      <c r="A651" s="225">
        <v>1410051024214</v>
      </c>
      <c r="B651" s="3">
        <v>6</v>
      </c>
      <c r="C651" s="3" t="s">
        <v>282</v>
      </c>
      <c r="D651" s="3" t="s">
        <v>506</v>
      </c>
      <c r="E651" s="3" t="s">
        <v>507</v>
      </c>
      <c r="F651" s="3" t="s">
        <v>1675</v>
      </c>
      <c r="G651" s="3" t="s">
        <v>1676</v>
      </c>
    </row>
    <row r="652" spans="1:7">
      <c r="A652" s="225">
        <v>1410051024230</v>
      </c>
      <c r="B652" s="3">
        <v>6</v>
      </c>
      <c r="C652" s="3" t="s">
        <v>282</v>
      </c>
      <c r="D652" s="3" t="s">
        <v>448</v>
      </c>
      <c r="E652" s="3" t="s">
        <v>449</v>
      </c>
      <c r="F652" s="3" t="s">
        <v>1677</v>
      </c>
      <c r="G652" s="3" t="s">
        <v>1678</v>
      </c>
    </row>
    <row r="653" spans="1:7">
      <c r="A653" s="225">
        <v>1410051024248</v>
      </c>
      <c r="B653" s="3">
        <v>6</v>
      </c>
      <c r="C653" s="3" t="s">
        <v>282</v>
      </c>
      <c r="D653" s="3" t="s">
        <v>448</v>
      </c>
      <c r="E653" s="3" t="s">
        <v>449</v>
      </c>
      <c r="F653" s="3" t="s">
        <v>1679</v>
      </c>
      <c r="G653" s="3" t="s">
        <v>1680</v>
      </c>
    </row>
    <row r="654" spans="1:7">
      <c r="A654" s="225">
        <v>1410051024255</v>
      </c>
      <c r="B654" s="3">
        <v>6</v>
      </c>
      <c r="C654" s="3" t="s">
        <v>282</v>
      </c>
      <c r="D654" s="3" t="s">
        <v>448</v>
      </c>
      <c r="E654" s="3" t="s">
        <v>449</v>
      </c>
      <c r="F654" s="3" t="s">
        <v>1681</v>
      </c>
      <c r="G654" s="3" t="s">
        <v>1682</v>
      </c>
    </row>
    <row r="655" spans="1:7">
      <c r="A655" s="225">
        <v>1410051024271</v>
      </c>
      <c r="B655" s="3">
        <v>6</v>
      </c>
      <c r="C655" s="3" t="s">
        <v>282</v>
      </c>
      <c r="D655" s="3" t="s">
        <v>496</v>
      </c>
      <c r="E655" s="3" t="s">
        <v>497</v>
      </c>
      <c r="F655" s="3" t="s">
        <v>1683</v>
      </c>
      <c r="G655" s="3" t="s">
        <v>1684</v>
      </c>
    </row>
    <row r="656" spans="1:7">
      <c r="A656" s="225">
        <v>1410051024313</v>
      </c>
      <c r="B656" s="3">
        <v>6</v>
      </c>
      <c r="C656" s="3" t="s">
        <v>282</v>
      </c>
      <c r="D656" s="3" t="s">
        <v>332</v>
      </c>
      <c r="E656" s="3" t="s">
        <v>333</v>
      </c>
      <c r="F656" s="3" t="s">
        <v>1685</v>
      </c>
      <c r="G656" s="3" t="s">
        <v>1686</v>
      </c>
    </row>
    <row r="657" spans="1:7">
      <c r="A657" s="225">
        <v>1410051024339</v>
      </c>
      <c r="B657" s="3">
        <v>6</v>
      </c>
      <c r="C657" s="3" t="s">
        <v>282</v>
      </c>
      <c r="D657" s="3" t="s">
        <v>328</v>
      </c>
      <c r="E657" s="3" t="s">
        <v>329</v>
      </c>
      <c r="F657" s="3" t="s">
        <v>1687</v>
      </c>
      <c r="G657" s="3" t="s">
        <v>1688</v>
      </c>
    </row>
    <row r="658" spans="1:7">
      <c r="A658" s="225">
        <v>1410051024347</v>
      </c>
      <c r="B658" s="3">
        <v>6</v>
      </c>
      <c r="C658" s="3" t="s">
        <v>282</v>
      </c>
      <c r="D658" s="3" t="s">
        <v>376</v>
      </c>
      <c r="E658" s="3" t="s">
        <v>377</v>
      </c>
      <c r="F658" s="3" t="s">
        <v>1689</v>
      </c>
      <c r="G658" s="3" t="s">
        <v>1690</v>
      </c>
    </row>
    <row r="659" spans="1:7">
      <c r="A659" s="225">
        <v>1410051024354</v>
      </c>
      <c r="B659" s="3">
        <v>6</v>
      </c>
      <c r="C659" s="3" t="s">
        <v>282</v>
      </c>
      <c r="D659" s="3" t="s">
        <v>394</v>
      </c>
      <c r="E659" s="3" t="s">
        <v>395</v>
      </c>
      <c r="F659" s="3" t="s">
        <v>1691</v>
      </c>
      <c r="G659" s="3" t="s">
        <v>1692</v>
      </c>
    </row>
    <row r="660" spans="1:7">
      <c r="A660" s="225">
        <v>1410051024362</v>
      </c>
      <c r="B660" s="3">
        <v>6</v>
      </c>
      <c r="C660" s="3" t="s">
        <v>282</v>
      </c>
      <c r="D660" s="3" t="s">
        <v>406</v>
      </c>
      <c r="E660" s="3" t="s">
        <v>407</v>
      </c>
      <c r="F660" s="3" t="s">
        <v>1693</v>
      </c>
      <c r="G660" s="3" t="s">
        <v>1694</v>
      </c>
    </row>
    <row r="661" spans="1:7">
      <c r="A661" s="225">
        <v>1410051024370</v>
      </c>
      <c r="B661" s="3">
        <v>6</v>
      </c>
      <c r="C661" s="3" t="s">
        <v>282</v>
      </c>
      <c r="D661" s="3" t="s">
        <v>418</v>
      </c>
      <c r="E661" s="3" t="s">
        <v>419</v>
      </c>
      <c r="F661" s="3" t="s">
        <v>1695</v>
      </c>
      <c r="G661" s="3" t="s">
        <v>1696</v>
      </c>
    </row>
    <row r="662" spans="1:7">
      <c r="A662" s="225">
        <v>1410051024388</v>
      </c>
      <c r="B662" s="3">
        <v>6</v>
      </c>
      <c r="C662" s="3" t="s">
        <v>282</v>
      </c>
      <c r="D662" s="3" t="s">
        <v>448</v>
      </c>
      <c r="E662" s="3" t="s">
        <v>449</v>
      </c>
      <c r="F662" s="3" t="s">
        <v>1697</v>
      </c>
      <c r="G662" s="3" t="s">
        <v>1698</v>
      </c>
    </row>
    <row r="663" spans="1:7">
      <c r="A663" s="225">
        <v>1410051024396</v>
      </c>
      <c r="B663" s="3">
        <v>6</v>
      </c>
      <c r="C663" s="3" t="s">
        <v>282</v>
      </c>
      <c r="D663" s="3" t="s">
        <v>470</v>
      </c>
      <c r="E663" s="3" t="s">
        <v>471</v>
      </c>
      <c r="F663" s="3" t="s">
        <v>1699</v>
      </c>
      <c r="G663" s="3" t="s">
        <v>1700</v>
      </c>
    </row>
    <row r="664" spans="1:7">
      <c r="A664" s="225">
        <v>1410051024404</v>
      </c>
      <c r="B664" s="3">
        <v>6</v>
      </c>
      <c r="C664" s="3" t="s">
        <v>282</v>
      </c>
      <c r="D664" s="3" t="s">
        <v>470</v>
      </c>
      <c r="E664" s="3" t="s">
        <v>471</v>
      </c>
      <c r="F664" s="3" t="s">
        <v>1701</v>
      </c>
      <c r="G664" s="3" t="s">
        <v>1702</v>
      </c>
    </row>
    <row r="665" spans="1:7">
      <c r="A665" s="225">
        <v>1410051024412</v>
      </c>
      <c r="B665" s="3">
        <v>6</v>
      </c>
      <c r="C665" s="3" t="s">
        <v>282</v>
      </c>
      <c r="D665" s="3" t="s">
        <v>328</v>
      </c>
      <c r="E665" s="3" t="s">
        <v>329</v>
      </c>
      <c r="F665" s="3" t="s">
        <v>1703</v>
      </c>
      <c r="G665" s="3" t="s">
        <v>1704</v>
      </c>
    </row>
    <row r="666" spans="1:7">
      <c r="A666" s="225">
        <v>1410051024420</v>
      </c>
      <c r="B666" s="3">
        <v>6</v>
      </c>
      <c r="C666" s="3" t="s">
        <v>282</v>
      </c>
      <c r="D666" s="3" t="s">
        <v>328</v>
      </c>
      <c r="E666" s="3" t="s">
        <v>329</v>
      </c>
      <c r="F666" s="3" t="s">
        <v>1705</v>
      </c>
      <c r="G666" s="3" t="s">
        <v>1706</v>
      </c>
    </row>
    <row r="667" spans="1:7">
      <c r="A667" s="225">
        <v>1410051024446</v>
      </c>
      <c r="B667" s="3">
        <v>6</v>
      </c>
      <c r="C667" s="3" t="s">
        <v>282</v>
      </c>
      <c r="D667" s="3" t="s">
        <v>328</v>
      </c>
      <c r="E667" s="3" t="s">
        <v>329</v>
      </c>
      <c r="F667" s="3" t="s">
        <v>1707</v>
      </c>
      <c r="G667" s="3" t="s">
        <v>1708</v>
      </c>
    </row>
    <row r="668" spans="1:7">
      <c r="A668" s="225">
        <v>1410051024453</v>
      </c>
      <c r="B668" s="3">
        <v>6</v>
      </c>
      <c r="C668" s="3" t="s">
        <v>282</v>
      </c>
      <c r="D668" s="3" t="s">
        <v>332</v>
      </c>
      <c r="E668" s="3" t="s">
        <v>333</v>
      </c>
      <c r="F668" s="3" t="s">
        <v>1709</v>
      </c>
      <c r="G668" s="3" t="s">
        <v>1710</v>
      </c>
    </row>
    <row r="669" spans="1:7">
      <c r="A669" s="225">
        <v>1410051024461</v>
      </c>
      <c r="B669" s="3">
        <v>6</v>
      </c>
      <c r="C669" s="3" t="s">
        <v>282</v>
      </c>
      <c r="D669" s="3" t="s">
        <v>332</v>
      </c>
      <c r="E669" s="3" t="s">
        <v>333</v>
      </c>
      <c r="F669" s="3" t="s">
        <v>1711</v>
      </c>
      <c r="G669" s="3" t="s">
        <v>1712</v>
      </c>
    </row>
    <row r="670" spans="1:7">
      <c r="A670" s="225">
        <v>1410051024487</v>
      </c>
      <c r="B670" s="3">
        <v>6</v>
      </c>
      <c r="C670" s="3" t="s">
        <v>282</v>
      </c>
      <c r="D670" s="3" t="s">
        <v>448</v>
      </c>
      <c r="E670" s="3" t="s">
        <v>449</v>
      </c>
      <c r="F670" s="3" t="s">
        <v>1713</v>
      </c>
      <c r="G670" s="3" t="s">
        <v>1714</v>
      </c>
    </row>
    <row r="671" spans="1:7">
      <c r="A671" s="225">
        <v>1410051024495</v>
      </c>
      <c r="B671" s="3">
        <v>6</v>
      </c>
      <c r="C671" s="3" t="s">
        <v>282</v>
      </c>
      <c r="D671" s="3" t="s">
        <v>506</v>
      </c>
      <c r="E671" s="3" t="s">
        <v>507</v>
      </c>
      <c r="F671" s="3" t="s">
        <v>1715</v>
      </c>
      <c r="G671" s="3" t="s">
        <v>1715</v>
      </c>
    </row>
    <row r="672" spans="1:7">
      <c r="A672" s="225">
        <v>1410051024503</v>
      </c>
      <c r="B672" s="3">
        <v>6</v>
      </c>
      <c r="C672" s="3" t="s">
        <v>282</v>
      </c>
      <c r="D672" s="3" t="s">
        <v>394</v>
      </c>
      <c r="E672" s="3" t="s">
        <v>395</v>
      </c>
      <c r="F672" s="3" t="s">
        <v>1716</v>
      </c>
      <c r="G672" s="3" t="s">
        <v>1717</v>
      </c>
    </row>
    <row r="673" spans="1:7">
      <c r="A673" s="225">
        <v>1410051024529</v>
      </c>
      <c r="B673" s="3">
        <v>6</v>
      </c>
      <c r="C673" s="3" t="s">
        <v>282</v>
      </c>
      <c r="D673" s="3" t="s">
        <v>470</v>
      </c>
      <c r="E673" s="3" t="s">
        <v>471</v>
      </c>
      <c r="F673" s="3" t="s">
        <v>1718</v>
      </c>
      <c r="G673" s="3" t="s">
        <v>1719</v>
      </c>
    </row>
    <row r="674" spans="1:7">
      <c r="A674" s="225">
        <v>1410051024537</v>
      </c>
      <c r="B674" s="3">
        <v>6</v>
      </c>
      <c r="C674" s="3" t="s">
        <v>282</v>
      </c>
      <c r="D674" s="3" t="s">
        <v>332</v>
      </c>
      <c r="E674" s="3" t="s">
        <v>333</v>
      </c>
      <c r="F674" s="3" t="s">
        <v>1720</v>
      </c>
      <c r="G674" s="3" t="s">
        <v>1721</v>
      </c>
    </row>
    <row r="675" spans="1:7">
      <c r="A675" s="225">
        <v>1410051024545</v>
      </c>
      <c r="B675" s="3">
        <v>6</v>
      </c>
      <c r="C675" s="3" t="s">
        <v>282</v>
      </c>
      <c r="D675" s="3" t="s">
        <v>380</v>
      </c>
      <c r="E675" s="3" t="s">
        <v>381</v>
      </c>
      <c r="F675" s="3" t="s">
        <v>1722</v>
      </c>
      <c r="G675" s="3" t="s">
        <v>1723</v>
      </c>
    </row>
    <row r="676" spans="1:7">
      <c r="A676" s="225">
        <v>1410051024552</v>
      </c>
      <c r="B676" s="3">
        <v>6</v>
      </c>
      <c r="C676" s="3" t="s">
        <v>282</v>
      </c>
      <c r="D676" s="3" t="s">
        <v>380</v>
      </c>
      <c r="E676" s="3" t="s">
        <v>381</v>
      </c>
      <c r="F676" s="3" t="s">
        <v>1724</v>
      </c>
      <c r="G676" s="3" t="s">
        <v>1725</v>
      </c>
    </row>
    <row r="677" spans="1:7">
      <c r="A677" s="225">
        <v>1410051024560</v>
      </c>
      <c r="B677" s="3">
        <v>6</v>
      </c>
      <c r="C677" s="3" t="s">
        <v>282</v>
      </c>
      <c r="D677" s="3" t="s">
        <v>436</v>
      </c>
      <c r="E677" s="3" t="s">
        <v>437</v>
      </c>
      <c r="F677" s="3" t="s">
        <v>1726</v>
      </c>
      <c r="G677" s="3" t="s">
        <v>1727</v>
      </c>
    </row>
    <row r="678" spans="1:7">
      <c r="A678" s="225">
        <v>1410051024578</v>
      </c>
      <c r="B678" s="3">
        <v>6</v>
      </c>
      <c r="C678" s="3" t="s">
        <v>282</v>
      </c>
      <c r="D678" s="3" t="s">
        <v>448</v>
      </c>
      <c r="E678" s="3" t="s">
        <v>449</v>
      </c>
      <c r="F678" s="3" t="s">
        <v>1728</v>
      </c>
      <c r="G678" s="3" t="s">
        <v>1729</v>
      </c>
    </row>
    <row r="679" spans="1:7">
      <c r="A679" s="225">
        <v>1410051024586</v>
      </c>
      <c r="B679" s="3">
        <v>6</v>
      </c>
      <c r="C679" s="3" t="s">
        <v>282</v>
      </c>
      <c r="D679" s="3" t="s">
        <v>448</v>
      </c>
      <c r="E679" s="3" t="s">
        <v>449</v>
      </c>
      <c r="F679" s="3" t="s">
        <v>1730</v>
      </c>
      <c r="G679" s="3" t="s">
        <v>1731</v>
      </c>
    </row>
    <row r="680" spans="1:7">
      <c r="A680" s="225">
        <v>1410051024594</v>
      </c>
      <c r="B680" s="3">
        <v>6</v>
      </c>
      <c r="C680" s="3" t="s">
        <v>282</v>
      </c>
      <c r="D680" s="3" t="s">
        <v>448</v>
      </c>
      <c r="E680" s="3" t="s">
        <v>449</v>
      </c>
      <c r="F680" s="3" t="s">
        <v>1732</v>
      </c>
      <c r="G680" s="3" t="s">
        <v>1733</v>
      </c>
    </row>
    <row r="681" spans="1:7">
      <c r="A681" s="225">
        <v>1410051024602</v>
      </c>
      <c r="B681" s="3">
        <v>6</v>
      </c>
      <c r="C681" s="3" t="s">
        <v>282</v>
      </c>
      <c r="D681" s="3" t="s">
        <v>448</v>
      </c>
      <c r="E681" s="3" t="s">
        <v>449</v>
      </c>
      <c r="F681" s="3" t="s">
        <v>1734</v>
      </c>
      <c r="G681" s="3" t="s">
        <v>1735</v>
      </c>
    </row>
    <row r="682" spans="1:7">
      <c r="A682" s="225">
        <v>1410051024610</v>
      </c>
      <c r="B682" s="3">
        <v>6</v>
      </c>
      <c r="C682" s="3" t="s">
        <v>282</v>
      </c>
      <c r="D682" s="3" t="s">
        <v>488</v>
      </c>
      <c r="E682" s="3" t="s">
        <v>489</v>
      </c>
      <c r="F682" s="3" t="s">
        <v>1736</v>
      </c>
      <c r="G682" s="3" t="s">
        <v>1737</v>
      </c>
    </row>
    <row r="683" spans="1:7">
      <c r="A683" s="225">
        <v>1410051024628</v>
      </c>
      <c r="B683" s="3">
        <v>6</v>
      </c>
      <c r="C683" s="3" t="s">
        <v>282</v>
      </c>
      <c r="D683" s="3" t="s">
        <v>488</v>
      </c>
      <c r="E683" s="3" t="s">
        <v>489</v>
      </c>
      <c r="F683" s="3" t="s">
        <v>1738</v>
      </c>
      <c r="G683" s="3" t="s">
        <v>1739</v>
      </c>
    </row>
    <row r="684" spans="1:7">
      <c r="A684" s="225">
        <v>1410051024636</v>
      </c>
      <c r="B684" s="3">
        <v>6</v>
      </c>
      <c r="C684" s="3" t="s">
        <v>282</v>
      </c>
      <c r="D684" s="3" t="s">
        <v>418</v>
      </c>
      <c r="E684" s="3" t="s">
        <v>419</v>
      </c>
      <c r="F684" s="3" t="s">
        <v>1740</v>
      </c>
      <c r="G684" s="3" t="s">
        <v>1741</v>
      </c>
    </row>
    <row r="685" spans="1:7">
      <c r="A685" s="225">
        <v>1410051024644</v>
      </c>
      <c r="B685" s="3">
        <v>6</v>
      </c>
      <c r="C685" s="3" t="s">
        <v>282</v>
      </c>
      <c r="D685" s="3" t="s">
        <v>516</v>
      </c>
      <c r="E685" s="3" t="s">
        <v>517</v>
      </c>
      <c r="F685" s="3" t="s">
        <v>1742</v>
      </c>
      <c r="G685" s="3" t="s">
        <v>1743</v>
      </c>
    </row>
    <row r="686" spans="1:7">
      <c r="A686" s="225">
        <v>1410051024651</v>
      </c>
      <c r="B686" s="3">
        <v>6</v>
      </c>
      <c r="C686" s="3" t="s">
        <v>282</v>
      </c>
      <c r="D686" s="3" t="s">
        <v>496</v>
      </c>
      <c r="E686" s="3" t="s">
        <v>497</v>
      </c>
      <c r="F686" s="3" t="s">
        <v>1744</v>
      </c>
      <c r="G686" s="3" t="s">
        <v>1745</v>
      </c>
    </row>
    <row r="687" spans="1:7">
      <c r="A687" s="225">
        <v>1410051024669</v>
      </c>
      <c r="B687" s="3">
        <v>6</v>
      </c>
      <c r="C687" s="3" t="s">
        <v>282</v>
      </c>
      <c r="D687" s="3" t="s">
        <v>388</v>
      </c>
      <c r="E687" s="3" t="s">
        <v>389</v>
      </c>
      <c r="F687" s="3" t="s">
        <v>1746</v>
      </c>
      <c r="G687" s="3" t="s">
        <v>1747</v>
      </c>
    </row>
    <row r="688" spans="1:7">
      <c r="A688" s="225">
        <v>1410051024677</v>
      </c>
      <c r="B688" s="3">
        <v>6</v>
      </c>
      <c r="C688" s="3" t="s">
        <v>282</v>
      </c>
      <c r="D688" s="3" t="s">
        <v>376</v>
      </c>
      <c r="E688" s="3" t="s">
        <v>377</v>
      </c>
      <c r="F688" s="3" t="s">
        <v>1748</v>
      </c>
      <c r="G688" s="3" t="s">
        <v>1749</v>
      </c>
    </row>
    <row r="689" spans="1:7">
      <c r="A689" s="225">
        <v>1410051024693</v>
      </c>
      <c r="B689" s="3">
        <v>6</v>
      </c>
      <c r="C689" s="3" t="s">
        <v>282</v>
      </c>
      <c r="D689" s="3" t="s">
        <v>448</v>
      </c>
      <c r="E689" s="3" t="s">
        <v>449</v>
      </c>
      <c r="F689" s="3" t="s">
        <v>1750</v>
      </c>
      <c r="G689" s="3" t="s">
        <v>1751</v>
      </c>
    </row>
    <row r="690" spans="1:7">
      <c r="A690" s="225">
        <v>1410051024701</v>
      </c>
      <c r="B690" s="3">
        <v>6</v>
      </c>
      <c r="C690" s="3" t="s">
        <v>282</v>
      </c>
      <c r="D690" s="3" t="s">
        <v>388</v>
      </c>
      <c r="E690" s="3" t="s">
        <v>389</v>
      </c>
      <c r="F690" s="3" t="s">
        <v>1752</v>
      </c>
      <c r="G690" s="3" t="s">
        <v>1753</v>
      </c>
    </row>
    <row r="691" spans="1:7">
      <c r="A691" s="225">
        <v>1410051024719</v>
      </c>
      <c r="B691" s="3">
        <v>6</v>
      </c>
      <c r="C691" s="3" t="s">
        <v>282</v>
      </c>
      <c r="D691" s="3" t="s">
        <v>332</v>
      </c>
      <c r="E691" s="3" t="s">
        <v>333</v>
      </c>
      <c r="F691" s="3" t="s">
        <v>1754</v>
      </c>
      <c r="G691" s="3" t="s">
        <v>1755</v>
      </c>
    </row>
    <row r="692" spans="1:7">
      <c r="A692" s="225">
        <v>1410051024727</v>
      </c>
      <c r="B692" s="3">
        <v>6</v>
      </c>
      <c r="C692" s="3" t="s">
        <v>282</v>
      </c>
      <c r="D692" s="3" t="s">
        <v>388</v>
      </c>
      <c r="E692" s="3" t="s">
        <v>389</v>
      </c>
      <c r="F692" s="3" t="s">
        <v>1756</v>
      </c>
      <c r="G692" s="3" t="s">
        <v>1757</v>
      </c>
    </row>
    <row r="693" spans="1:7">
      <c r="A693" s="225">
        <v>1410051024750</v>
      </c>
      <c r="B693" s="3">
        <v>6</v>
      </c>
      <c r="C693" s="3" t="s">
        <v>282</v>
      </c>
      <c r="D693" s="3" t="s">
        <v>332</v>
      </c>
      <c r="E693" s="3" t="s">
        <v>333</v>
      </c>
      <c r="F693" s="3" t="s">
        <v>1758</v>
      </c>
      <c r="G693" s="3" t="s">
        <v>1759</v>
      </c>
    </row>
    <row r="694" spans="1:7">
      <c r="A694" s="225">
        <v>1410051024768</v>
      </c>
      <c r="B694" s="3">
        <v>6</v>
      </c>
      <c r="C694" s="3" t="s">
        <v>282</v>
      </c>
      <c r="D694" s="3" t="s">
        <v>328</v>
      </c>
      <c r="E694" s="3" t="s">
        <v>329</v>
      </c>
      <c r="F694" s="3" t="s">
        <v>1760</v>
      </c>
      <c r="G694" s="3" t="s">
        <v>1761</v>
      </c>
    </row>
    <row r="695" spans="1:7">
      <c r="A695" s="225">
        <v>1410051024776</v>
      </c>
      <c r="B695" s="3">
        <v>6</v>
      </c>
      <c r="C695" s="3" t="s">
        <v>282</v>
      </c>
      <c r="D695" s="3" t="s">
        <v>376</v>
      </c>
      <c r="E695" s="3" t="s">
        <v>377</v>
      </c>
      <c r="F695" s="3" t="s">
        <v>1762</v>
      </c>
      <c r="G695" s="3" t="s">
        <v>1763</v>
      </c>
    </row>
    <row r="696" spans="1:7">
      <c r="A696" s="225">
        <v>1410051024784</v>
      </c>
      <c r="B696" s="3">
        <v>6</v>
      </c>
      <c r="C696" s="3" t="s">
        <v>282</v>
      </c>
      <c r="D696" s="3" t="s">
        <v>496</v>
      </c>
      <c r="E696" s="3" t="s">
        <v>497</v>
      </c>
      <c r="F696" s="3" t="s">
        <v>1764</v>
      </c>
      <c r="G696" s="3" t="s">
        <v>1765</v>
      </c>
    </row>
    <row r="697" spans="1:7">
      <c r="A697" s="225">
        <v>1410051024792</v>
      </c>
      <c r="B697" s="3">
        <v>6</v>
      </c>
      <c r="C697" s="3" t="s">
        <v>282</v>
      </c>
      <c r="D697" s="3" t="s">
        <v>328</v>
      </c>
      <c r="E697" s="3" t="s">
        <v>329</v>
      </c>
      <c r="F697" s="3" t="s">
        <v>1766</v>
      </c>
      <c r="G697" s="3" t="s">
        <v>1767</v>
      </c>
    </row>
    <row r="698" spans="1:7">
      <c r="A698" s="225">
        <v>1410051024800</v>
      </c>
      <c r="B698" s="3">
        <v>6</v>
      </c>
      <c r="C698" s="3" t="s">
        <v>282</v>
      </c>
      <c r="D698" s="3" t="s">
        <v>418</v>
      </c>
      <c r="E698" s="3" t="s">
        <v>419</v>
      </c>
      <c r="F698" s="3" t="s">
        <v>1768</v>
      </c>
      <c r="G698" s="3" t="s">
        <v>1769</v>
      </c>
    </row>
    <row r="699" spans="1:7">
      <c r="A699" s="225">
        <v>1410051024818</v>
      </c>
      <c r="B699" s="3">
        <v>6</v>
      </c>
      <c r="C699" s="3" t="s">
        <v>282</v>
      </c>
      <c r="D699" s="3" t="s">
        <v>436</v>
      </c>
      <c r="E699" s="3" t="s">
        <v>437</v>
      </c>
      <c r="F699" s="3" t="s">
        <v>1770</v>
      </c>
      <c r="G699" s="3" t="s">
        <v>1771</v>
      </c>
    </row>
    <row r="700" spans="1:7">
      <c r="A700" s="225">
        <v>1410051024826</v>
      </c>
      <c r="B700" s="3">
        <v>6</v>
      </c>
      <c r="C700" s="3" t="s">
        <v>282</v>
      </c>
      <c r="D700" s="3" t="s">
        <v>436</v>
      </c>
      <c r="E700" s="3" t="s">
        <v>437</v>
      </c>
      <c r="F700" s="3" t="s">
        <v>1772</v>
      </c>
      <c r="G700" s="3" t="s">
        <v>1773</v>
      </c>
    </row>
    <row r="701" spans="1:7">
      <c r="A701" s="225">
        <v>1410051024834</v>
      </c>
      <c r="B701" s="3">
        <v>6</v>
      </c>
      <c r="C701" s="3" t="s">
        <v>282</v>
      </c>
      <c r="D701" s="3" t="s">
        <v>328</v>
      </c>
      <c r="E701" s="3" t="s">
        <v>329</v>
      </c>
      <c r="F701" s="3" t="s">
        <v>1774</v>
      </c>
      <c r="G701" s="3" t="s">
        <v>1775</v>
      </c>
    </row>
    <row r="702" spans="1:7">
      <c r="A702" s="225">
        <v>1410051024842</v>
      </c>
      <c r="B702" s="3">
        <v>6</v>
      </c>
      <c r="C702" s="3" t="s">
        <v>282</v>
      </c>
      <c r="D702" s="3" t="s">
        <v>448</v>
      </c>
      <c r="E702" s="3" t="s">
        <v>449</v>
      </c>
      <c r="F702" s="3" t="s">
        <v>1776</v>
      </c>
      <c r="G702" s="3" t="s">
        <v>1777</v>
      </c>
    </row>
    <row r="703" spans="1:7">
      <c r="A703" s="225">
        <v>1410051024859</v>
      </c>
      <c r="B703" s="3">
        <v>6</v>
      </c>
      <c r="C703" s="3" t="s">
        <v>282</v>
      </c>
      <c r="D703" s="3" t="s">
        <v>448</v>
      </c>
      <c r="E703" s="3" t="s">
        <v>449</v>
      </c>
      <c r="F703" s="3" t="s">
        <v>1778</v>
      </c>
      <c r="G703" s="3" t="s">
        <v>1779</v>
      </c>
    </row>
    <row r="704" spans="1:7">
      <c r="A704" s="225">
        <v>1410051024867</v>
      </c>
      <c r="B704" s="3">
        <v>6</v>
      </c>
      <c r="C704" s="3" t="s">
        <v>282</v>
      </c>
      <c r="D704" s="3" t="s">
        <v>456</v>
      </c>
      <c r="E704" s="3" t="s">
        <v>457</v>
      </c>
      <c r="F704" s="3" t="s">
        <v>1780</v>
      </c>
      <c r="G704" s="3" t="s">
        <v>1781</v>
      </c>
    </row>
    <row r="705" spans="1:7">
      <c r="A705" s="225">
        <v>1410051024875</v>
      </c>
      <c r="B705" s="3">
        <v>6</v>
      </c>
      <c r="C705" s="3" t="s">
        <v>282</v>
      </c>
      <c r="D705" s="3" t="s">
        <v>470</v>
      </c>
      <c r="E705" s="3" t="s">
        <v>471</v>
      </c>
      <c r="F705" s="3" t="s">
        <v>1782</v>
      </c>
      <c r="G705" s="3" t="s">
        <v>1783</v>
      </c>
    </row>
    <row r="706" spans="1:7">
      <c r="A706" s="225">
        <v>1410051024909</v>
      </c>
      <c r="B706" s="3">
        <v>6</v>
      </c>
      <c r="C706" s="3" t="s">
        <v>282</v>
      </c>
      <c r="D706" s="3" t="s">
        <v>332</v>
      </c>
      <c r="E706" s="3" t="s">
        <v>333</v>
      </c>
      <c r="F706" s="3" t="s">
        <v>1784</v>
      </c>
      <c r="G706" s="3" t="s">
        <v>1785</v>
      </c>
    </row>
    <row r="707" spans="1:7">
      <c r="A707" s="225">
        <v>1410051024917</v>
      </c>
      <c r="B707" s="3">
        <v>6</v>
      </c>
      <c r="C707" s="3" t="s">
        <v>282</v>
      </c>
      <c r="D707" s="3" t="s">
        <v>328</v>
      </c>
      <c r="E707" s="3" t="s">
        <v>329</v>
      </c>
      <c r="F707" s="3" t="s">
        <v>1786</v>
      </c>
      <c r="G707" s="3" t="s">
        <v>1787</v>
      </c>
    </row>
    <row r="708" spans="1:7">
      <c r="A708" s="225">
        <v>1410051024925</v>
      </c>
      <c r="B708" s="3">
        <v>6</v>
      </c>
      <c r="C708" s="3" t="s">
        <v>282</v>
      </c>
      <c r="D708" s="3" t="s">
        <v>380</v>
      </c>
      <c r="E708" s="3" t="s">
        <v>381</v>
      </c>
      <c r="F708" s="3" t="s">
        <v>1788</v>
      </c>
      <c r="G708" s="3" t="s">
        <v>1789</v>
      </c>
    </row>
    <row r="709" spans="1:7">
      <c r="A709" s="225">
        <v>1410051024933</v>
      </c>
      <c r="B709" s="3">
        <v>6</v>
      </c>
      <c r="C709" s="3" t="s">
        <v>282</v>
      </c>
      <c r="D709" s="3" t="s">
        <v>332</v>
      </c>
      <c r="E709" s="3" t="s">
        <v>333</v>
      </c>
      <c r="F709" s="3" t="s">
        <v>1790</v>
      </c>
      <c r="G709" s="3" t="s">
        <v>1791</v>
      </c>
    </row>
    <row r="710" spans="1:7">
      <c r="A710" s="225">
        <v>1410051024941</v>
      </c>
      <c r="B710" s="3">
        <v>6</v>
      </c>
      <c r="C710" s="3" t="s">
        <v>282</v>
      </c>
      <c r="D710" s="3" t="s">
        <v>328</v>
      </c>
      <c r="E710" s="3" t="s">
        <v>329</v>
      </c>
      <c r="F710" s="3" t="s">
        <v>1792</v>
      </c>
      <c r="G710" s="3" t="s">
        <v>1793</v>
      </c>
    </row>
    <row r="711" spans="1:7">
      <c r="A711" s="225">
        <v>1410051024958</v>
      </c>
      <c r="B711" s="3">
        <v>6</v>
      </c>
      <c r="C711" s="3" t="s">
        <v>282</v>
      </c>
      <c r="D711" s="3" t="s">
        <v>328</v>
      </c>
      <c r="E711" s="3" t="s">
        <v>329</v>
      </c>
      <c r="F711" s="3" t="s">
        <v>1794</v>
      </c>
      <c r="G711" s="3" t="s">
        <v>1795</v>
      </c>
    </row>
    <row r="712" spans="1:7">
      <c r="A712" s="225">
        <v>1410051024966</v>
      </c>
      <c r="B712" s="3">
        <v>6</v>
      </c>
      <c r="C712" s="3" t="s">
        <v>282</v>
      </c>
      <c r="D712" s="3" t="s">
        <v>328</v>
      </c>
      <c r="E712" s="3" t="s">
        <v>329</v>
      </c>
      <c r="F712" s="3" t="s">
        <v>1796</v>
      </c>
      <c r="G712" s="3" t="s">
        <v>1797</v>
      </c>
    </row>
    <row r="713" spans="1:7">
      <c r="A713" s="225">
        <v>1410051024974</v>
      </c>
      <c r="B713" s="3">
        <v>6</v>
      </c>
      <c r="C713" s="3" t="s">
        <v>282</v>
      </c>
      <c r="D713" s="3" t="s">
        <v>448</v>
      </c>
      <c r="E713" s="3" t="s">
        <v>449</v>
      </c>
      <c r="F713" s="3" t="s">
        <v>1798</v>
      </c>
      <c r="G713" s="3" t="s">
        <v>1799</v>
      </c>
    </row>
    <row r="714" spans="1:7">
      <c r="A714" s="225">
        <v>1410051025039</v>
      </c>
      <c r="B714" s="3">
        <v>6</v>
      </c>
      <c r="C714" s="3" t="s">
        <v>282</v>
      </c>
      <c r="D714" s="3" t="s">
        <v>376</v>
      </c>
      <c r="E714" s="3" t="s">
        <v>377</v>
      </c>
      <c r="F714" s="3" t="s">
        <v>1800</v>
      </c>
      <c r="G714" s="3" t="s">
        <v>1801</v>
      </c>
    </row>
    <row r="715" spans="1:7">
      <c r="A715" s="225">
        <v>1410051025062</v>
      </c>
      <c r="B715" s="3">
        <v>1</v>
      </c>
      <c r="C715" s="3" t="s">
        <v>233</v>
      </c>
      <c r="D715" s="3" t="s">
        <v>512</v>
      </c>
      <c r="E715" s="3" t="s">
        <v>513</v>
      </c>
      <c r="F715" s="3" t="s">
        <v>1802</v>
      </c>
      <c r="G715" s="3" t="s">
        <v>1803</v>
      </c>
    </row>
    <row r="716" spans="1:7">
      <c r="A716" s="225">
        <v>1410051025070</v>
      </c>
      <c r="B716" s="3">
        <v>1</v>
      </c>
      <c r="C716" s="3" t="s">
        <v>233</v>
      </c>
      <c r="D716" s="3" t="s">
        <v>418</v>
      </c>
      <c r="E716" s="3" t="s">
        <v>419</v>
      </c>
      <c r="F716" s="3" t="s">
        <v>1804</v>
      </c>
      <c r="G716" s="3" t="s">
        <v>1805</v>
      </c>
    </row>
    <row r="717" spans="1:7">
      <c r="A717" s="225">
        <v>1410051025088</v>
      </c>
      <c r="B717" s="3">
        <v>1</v>
      </c>
      <c r="C717" s="3" t="s">
        <v>233</v>
      </c>
      <c r="D717" s="3" t="s">
        <v>512</v>
      </c>
      <c r="E717" s="3" t="s">
        <v>513</v>
      </c>
      <c r="F717" s="3" t="s">
        <v>1806</v>
      </c>
      <c r="G717" s="3" t="s">
        <v>1807</v>
      </c>
    </row>
    <row r="718" spans="1:7">
      <c r="A718" s="225">
        <v>1410051025096</v>
      </c>
      <c r="B718" s="3">
        <v>1</v>
      </c>
      <c r="C718" s="3" t="s">
        <v>233</v>
      </c>
      <c r="D718" s="3" t="s">
        <v>512</v>
      </c>
      <c r="E718" s="3" t="s">
        <v>513</v>
      </c>
      <c r="F718" s="3" t="s">
        <v>1808</v>
      </c>
      <c r="G718" s="3" t="s">
        <v>1809</v>
      </c>
    </row>
    <row r="719" spans="1:7">
      <c r="A719" s="225">
        <v>1410051025104</v>
      </c>
      <c r="B719" s="3">
        <v>6</v>
      </c>
      <c r="C719" s="3" t="s">
        <v>282</v>
      </c>
      <c r="D719" s="3" t="s">
        <v>512</v>
      </c>
      <c r="E719" s="3" t="s">
        <v>513</v>
      </c>
      <c r="F719" s="3" t="s">
        <v>1810</v>
      </c>
      <c r="G719" s="3" t="s">
        <v>1811</v>
      </c>
    </row>
    <row r="720" spans="1:7">
      <c r="A720" s="225">
        <v>1410051025112</v>
      </c>
      <c r="B720" s="3">
        <v>1</v>
      </c>
      <c r="C720" s="3" t="s">
        <v>233</v>
      </c>
      <c r="D720" s="3" t="s">
        <v>496</v>
      </c>
      <c r="E720" s="3" t="s">
        <v>497</v>
      </c>
      <c r="F720" s="3" t="s">
        <v>1812</v>
      </c>
      <c r="G720" s="3" t="s">
        <v>1813</v>
      </c>
    </row>
    <row r="721" spans="1:7">
      <c r="A721" s="225">
        <v>1410051025153</v>
      </c>
      <c r="B721" s="3">
        <v>6</v>
      </c>
      <c r="C721" s="3" t="s">
        <v>282</v>
      </c>
      <c r="D721" s="3" t="s">
        <v>1616</v>
      </c>
      <c r="E721" s="3" t="s">
        <v>471</v>
      </c>
      <c r="F721" s="3" t="s">
        <v>1814</v>
      </c>
      <c r="G721" s="3" t="s">
        <v>1815</v>
      </c>
    </row>
    <row r="722" spans="1:7">
      <c r="A722" s="225">
        <v>1410051025161</v>
      </c>
      <c r="B722" s="3">
        <v>6</v>
      </c>
      <c r="C722" s="3" t="s">
        <v>282</v>
      </c>
      <c r="D722" s="3" t="s">
        <v>496</v>
      </c>
      <c r="E722" s="3" t="s">
        <v>497</v>
      </c>
      <c r="F722" s="3" t="s">
        <v>1816</v>
      </c>
      <c r="G722" s="3" t="s">
        <v>1817</v>
      </c>
    </row>
    <row r="723" spans="1:7">
      <c r="A723" s="225">
        <v>1410051025187</v>
      </c>
      <c r="B723" s="3">
        <v>1</v>
      </c>
      <c r="C723" s="3" t="s">
        <v>233</v>
      </c>
      <c r="D723" s="3" t="s">
        <v>512</v>
      </c>
      <c r="E723" s="3" t="s">
        <v>513</v>
      </c>
      <c r="F723" s="3" t="s">
        <v>1818</v>
      </c>
      <c r="G723" s="3" t="s">
        <v>1819</v>
      </c>
    </row>
    <row r="724" spans="1:7">
      <c r="A724" s="225">
        <v>1410051025195</v>
      </c>
      <c r="B724" s="3">
        <v>6</v>
      </c>
      <c r="C724" s="3" t="s">
        <v>282</v>
      </c>
      <c r="D724" s="3" t="s">
        <v>328</v>
      </c>
      <c r="E724" s="3" t="s">
        <v>329</v>
      </c>
      <c r="F724" s="3" t="s">
        <v>1820</v>
      </c>
      <c r="G724" s="3" t="s">
        <v>1821</v>
      </c>
    </row>
    <row r="725" spans="1:7">
      <c r="A725" s="225">
        <v>1410051025211</v>
      </c>
      <c r="B725" s="3">
        <v>1</v>
      </c>
      <c r="C725" s="3" t="s">
        <v>233</v>
      </c>
      <c r="D725" s="3" t="s">
        <v>418</v>
      </c>
      <c r="E725" s="3" t="s">
        <v>419</v>
      </c>
      <c r="F725" s="3" t="s">
        <v>1822</v>
      </c>
      <c r="G725" s="3" t="s">
        <v>1823</v>
      </c>
    </row>
    <row r="726" spans="1:7">
      <c r="A726" s="225">
        <v>1410051025237</v>
      </c>
      <c r="B726" s="3">
        <v>6</v>
      </c>
      <c r="C726" s="3" t="s">
        <v>282</v>
      </c>
      <c r="D726" s="3" t="s">
        <v>406</v>
      </c>
      <c r="E726" s="3" t="s">
        <v>407</v>
      </c>
      <c r="F726" s="3" t="s">
        <v>1824</v>
      </c>
      <c r="G726" s="3" t="s">
        <v>1825</v>
      </c>
    </row>
    <row r="727" spans="1:7">
      <c r="A727" s="225">
        <v>1410051025245</v>
      </c>
      <c r="B727" s="3">
        <v>6</v>
      </c>
      <c r="C727" s="3" t="s">
        <v>282</v>
      </c>
      <c r="D727" s="3" t="s">
        <v>456</v>
      </c>
      <c r="E727" s="3" t="s">
        <v>457</v>
      </c>
      <c r="F727" s="3" t="s">
        <v>1826</v>
      </c>
      <c r="G727" s="3" t="s">
        <v>1827</v>
      </c>
    </row>
    <row r="728" spans="1:7">
      <c r="A728" s="225">
        <v>1410051025260</v>
      </c>
      <c r="B728" s="3">
        <v>6</v>
      </c>
      <c r="C728" s="3" t="s">
        <v>282</v>
      </c>
      <c r="D728" s="3" t="s">
        <v>328</v>
      </c>
      <c r="E728" s="3" t="s">
        <v>329</v>
      </c>
      <c r="F728" s="3" t="s">
        <v>1828</v>
      </c>
      <c r="G728" s="3" t="s">
        <v>1829</v>
      </c>
    </row>
    <row r="729" spans="1:7">
      <c r="A729" s="225">
        <v>1410051025278</v>
      </c>
      <c r="B729" s="3">
        <v>6</v>
      </c>
      <c r="C729" s="3" t="s">
        <v>282</v>
      </c>
      <c r="D729" s="3" t="s">
        <v>516</v>
      </c>
      <c r="E729" s="3" t="s">
        <v>517</v>
      </c>
      <c r="F729" s="3" t="s">
        <v>1830</v>
      </c>
      <c r="G729" s="3" t="s">
        <v>1831</v>
      </c>
    </row>
    <row r="730" spans="1:7">
      <c r="A730" s="225">
        <v>1410051025286</v>
      </c>
      <c r="B730" s="3">
        <v>1</v>
      </c>
      <c r="C730" s="3" t="s">
        <v>1832</v>
      </c>
      <c r="D730" s="3" t="s">
        <v>1833</v>
      </c>
      <c r="E730" s="3" t="s">
        <v>333</v>
      </c>
      <c r="F730" s="3" t="s">
        <v>1834</v>
      </c>
      <c r="G730" s="3" t="s">
        <v>1835</v>
      </c>
    </row>
    <row r="731" spans="1:7">
      <c r="A731" s="225">
        <v>1410051025294</v>
      </c>
      <c r="B731" s="3">
        <v>1</v>
      </c>
      <c r="C731" s="3" t="s">
        <v>1832</v>
      </c>
      <c r="D731" s="3" t="s">
        <v>1441</v>
      </c>
      <c r="E731" s="3" t="s">
        <v>497</v>
      </c>
      <c r="F731" s="3" t="s">
        <v>1836</v>
      </c>
      <c r="G731" s="3" t="s">
        <v>1837</v>
      </c>
    </row>
    <row r="732" spans="1:7">
      <c r="A732" s="225">
        <v>1410051025310</v>
      </c>
      <c r="B732" s="3">
        <v>6</v>
      </c>
      <c r="C732" s="3" t="s">
        <v>282</v>
      </c>
      <c r="D732" s="3" t="s">
        <v>1838</v>
      </c>
      <c r="E732" s="3" t="s">
        <v>389</v>
      </c>
      <c r="F732" s="3" t="s">
        <v>1839</v>
      </c>
      <c r="G732" s="3" t="s">
        <v>1840</v>
      </c>
    </row>
    <row r="733" spans="1:7">
      <c r="A733" s="225">
        <v>1410051025336</v>
      </c>
      <c r="B733" s="3">
        <v>6</v>
      </c>
      <c r="C733" s="3" t="s">
        <v>282</v>
      </c>
      <c r="D733" s="3" t="s">
        <v>406</v>
      </c>
      <c r="E733" s="3" t="s">
        <v>407</v>
      </c>
      <c r="F733" s="3" t="s">
        <v>1841</v>
      </c>
      <c r="G733" s="3" t="s">
        <v>1842</v>
      </c>
    </row>
    <row r="734" spans="1:7">
      <c r="A734" s="225">
        <v>1410051025344</v>
      </c>
      <c r="B734" s="3">
        <v>6</v>
      </c>
      <c r="C734" s="3" t="s">
        <v>282</v>
      </c>
      <c r="D734" s="3" t="s">
        <v>1441</v>
      </c>
      <c r="E734" s="3" t="s">
        <v>497</v>
      </c>
      <c r="F734" s="3" t="s">
        <v>1843</v>
      </c>
      <c r="G734" s="3" t="s">
        <v>1844</v>
      </c>
    </row>
    <row r="735" spans="1:7">
      <c r="A735" s="225">
        <v>1410051025351</v>
      </c>
      <c r="B735" s="3">
        <v>6</v>
      </c>
      <c r="C735" s="3" t="s">
        <v>282</v>
      </c>
      <c r="D735" s="3" t="s">
        <v>1845</v>
      </c>
      <c r="E735" s="3" t="s">
        <v>329</v>
      </c>
      <c r="F735" s="3" t="s">
        <v>1846</v>
      </c>
      <c r="G735" s="3" t="s">
        <v>1847</v>
      </c>
    </row>
    <row r="736" spans="1:7">
      <c r="A736" s="225">
        <v>1410051025369</v>
      </c>
      <c r="B736" s="3">
        <v>6</v>
      </c>
      <c r="C736" s="3" t="s">
        <v>282</v>
      </c>
      <c r="D736" s="3" t="s">
        <v>1833</v>
      </c>
      <c r="E736" s="3" t="s">
        <v>333</v>
      </c>
      <c r="F736" s="3" t="s">
        <v>1848</v>
      </c>
      <c r="G736" s="3" t="s">
        <v>1849</v>
      </c>
    </row>
    <row r="737" spans="1:7">
      <c r="A737" s="225">
        <v>1410051025377</v>
      </c>
      <c r="B737" s="3">
        <v>6</v>
      </c>
      <c r="C737" s="3" t="s">
        <v>282</v>
      </c>
      <c r="D737" s="3" t="s">
        <v>1833</v>
      </c>
      <c r="E737" s="3" t="s">
        <v>333</v>
      </c>
      <c r="F737" s="3" t="s">
        <v>1850</v>
      </c>
      <c r="G737" s="3" t="s">
        <v>1851</v>
      </c>
    </row>
    <row r="738" spans="1:7">
      <c r="A738" s="225">
        <v>1410051025385</v>
      </c>
      <c r="B738" s="3">
        <v>6</v>
      </c>
      <c r="C738" s="3" t="s">
        <v>282</v>
      </c>
      <c r="D738" s="3" t="s">
        <v>1547</v>
      </c>
      <c r="E738" s="3" t="s">
        <v>489</v>
      </c>
      <c r="F738" s="3" t="s">
        <v>1852</v>
      </c>
      <c r="G738" s="3" t="s">
        <v>1853</v>
      </c>
    </row>
    <row r="739" spans="1:7">
      <c r="A739" s="225">
        <v>1410051025393</v>
      </c>
      <c r="B739" s="3">
        <v>6</v>
      </c>
      <c r="C739" s="3" t="s">
        <v>282</v>
      </c>
      <c r="D739" s="3" t="s">
        <v>1388</v>
      </c>
      <c r="E739" s="3" t="s">
        <v>377</v>
      </c>
      <c r="F739" s="3" t="s">
        <v>1854</v>
      </c>
      <c r="G739" s="3" t="s">
        <v>1855</v>
      </c>
    </row>
    <row r="740" spans="1:7">
      <c r="A740" s="225">
        <v>1410051025419</v>
      </c>
      <c r="B740" s="3">
        <v>6</v>
      </c>
      <c r="C740" s="3" t="s">
        <v>282</v>
      </c>
      <c r="D740" s="3" t="s">
        <v>1833</v>
      </c>
      <c r="E740" s="3" t="s">
        <v>333</v>
      </c>
      <c r="F740" s="3" t="s">
        <v>1856</v>
      </c>
      <c r="G740" s="3" t="s">
        <v>1857</v>
      </c>
    </row>
    <row r="741" spans="1:7">
      <c r="A741" s="225">
        <v>1410051025427</v>
      </c>
      <c r="B741" s="3">
        <v>6</v>
      </c>
      <c r="C741" s="3" t="s">
        <v>282</v>
      </c>
      <c r="D741" s="3" t="s">
        <v>1424</v>
      </c>
      <c r="E741" s="3" t="s">
        <v>449</v>
      </c>
      <c r="F741" s="3" t="s">
        <v>1858</v>
      </c>
      <c r="G741" s="3" t="s">
        <v>1859</v>
      </c>
    </row>
    <row r="742" spans="1:7">
      <c r="A742" s="225">
        <v>1410051025435</v>
      </c>
      <c r="B742" s="3">
        <v>6</v>
      </c>
      <c r="C742" s="3" t="s">
        <v>282</v>
      </c>
      <c r="D742" s="3" t="s">
        <v>332</v>
      </c>
      <c r="E742" s="3" t="s">
        <v>333</v>
      </c>
      <c r="F742" s="3" t="s">
        <v>1860</v>
      </c>
      <c r="G742" s="3" t="s">
        <v>1861</v>
      </c>
    </row>
    <row r="743" spans="1:7">
      <c r="A743" s="225">
        <v>1410051025450</v>
      </c>
      <c r="B743" s="3">
        <v>6</v>
      </c>
      <c r="C743" s="3" t="s">
        <v>282</v>
      </c>
      <c r="D743" s="3" t="s">
        <v>1388</v>
      </c>
      <c r="E743" s="3" t="s">
        <v>377</v>
      </c>
      <c r="F743" s="3" t="s">
        <v>1862</v>
      </c>
      <c r="G743" s="3" t="s">
        <v>1863</v>
      </c>
    </row>
    <row r="744" spans="1:7">
      <c r="A744" s="225">
        <v>1410051025468</v>
      </c>
      <c r="B744" s="3">
        <v>6</v>
      </c>
      <c r="C744" s="3" t="s">
        <v>282</v>
      </c>
      <c r="D744" s="3" t="s">
        <v>1424</v>
      </c>
      <c r="E744" s="3" t="s">
        <v>449</v>
      </c>
      <c r="F744" s="3" t="s">
        <v>1864</v>
      </c>
      <c r="G744" s="3" t="s">
        <v>1865</v>
      </c>
    </row>
    <row r="745" spans="1:7">
      <c r="A745" s="225">
        <v>1410051025476</v>
      </c>
      <c r="B745" s="3">
        <v>6</v>
      </c>
      <c r="C745" s="3" t="s">
        <v>282</v>
      </c>
      <c r="D745" s="3" t="s">
        <v>1866</v>
      </c>
      <c r="E745" s="3" t="s">
        <v>449</v>
      </c>
      <c r="F745" s="3" t="s">
        <v>1867</v>
      </c>
      <c r="G745" s="3" t="s">
        <v>1868</v>
      </c>
    </row>
    <row r="746" spans="1:7">
      <c r="A746" s="225">
        <v>1410051025484</v>
      </c>
      <c r="B746" s="3">
        <v>6</v>
      </c>
      <c r="C746" s="3" t="s">
        <v>282</v>
      </c>
      <c r="D746" s="3" t="s">
        <v>1845</v>
      </c>
      <c r="E746" s="3" t="s">
        <v>329</v>
      </c>
      <c r="F746" s="3" t="s">
        <v>1869</v>
      </c>
      <c r="G746" s="3" t="s">
        <v>1870</v>
      </c>
    </row>
    <row r="747" spans="1:7">
      <c r="A747" s="225">
        <v>1410051025492</v>
      </c>
      <c r="B747" s="3">
        <v>6</v>
      </c>
      <c r="C747" s="3" t="s">
        <v>282</v>
      </c>
      <c r="D747" s="3" t="s">
        <v>1845</v>
      </c>
      <c r="E747" s="3" t="s">
        <v>329</v>
      </c>
      <c r="F747" s="3" t="s">
        <v>1871</v>
      </c>
      <c r="G747" s="3" t="s">
        <v>1872</v>
      </c>
    </row>
    <row r="748" spans="1:7">
      <c r="A748" s="225">
        <v>1410051025500</v>
      </c>
      <c r="B748" s="3">
        <v>6</v>
      </c>
      <c r="C748" s="3" t="s">
        <v>282</v>
      </c>
      <c r="D748" s="3" t="s">
        <v>1424</v>
      </c>
      <c r="E748" s="3" t="s">
        <v>449</v>
      </c>
      <c r="F748" s="3" t="s">
        <v>1873</v>
      </c>
      <c r="G748" s="3" t="s">
        <v>1874</v>
      </c>
    </row>
    <row r="749" spans="1:7">
      <c r="A749" s="225">
        <v>1410051025518</v>
      </c>
      <c r="B749" s="3">
        <v>6</v>
      </c>
      <c r="C749" s="3" t="s">
        <v>282</v>
      </c>
      <c r="D749" s="3" t="s">
        <v>1875</v>
      </c>
      <c r="E749" s="3" t="s">
        <v>457</v>
      </c>
      <c r="F749" s="3" t="s">
        <v>1876</v>
      </c>
      <c r="G749" s="3" t="s">
        <v>1877</v>
      </c>
    </row>
    <row r="750" spans="1:7">
      <c r="A750" s="225">
        <v>1410051025526</v>
      </c>
      <c r="B750" s="3">
        <v>6</v>
      </c>
      <c r="C750" s="3" t="s">
        <v>282</v>
      </c>
      <c r="D750" s="3" t="s">
        <v>1878</v>
      </c>
      <c r="E750" s="3" t="s">
        <v>457</v>
      </c>
      <c r="F750" s="3" t="s">
        <v>1879</v>
      </c>
      <c r="G750" s="3" t="s">
        <v>1880</v>
      </c>
    </row>
    <row r="751" spans="1:7">
      <c r="A751" s="225">
        <v>1410051025534</v>
      </c>
      <c r="B751" s="3">
        <v>6</v>
      </c>
      <c r="C751" s="3" t="s">
        <v>282</v>
      </c>
      <c r="D751" s="3" t="s">
        <v>1547</v>
      </c>
      <c r="E751" s="3" t="s">
        <v>489</v>
      </c>
      <c r="F751" s="3" t="s">
        <v>1881</v>
      </c>
      <c r="G751" s="3" t="s">
        <v>1882</v>
      </c>
    </row>
    <row r="752" spans="1:7">
      <c r="A752" s="225">
        <v>1410051025542</v>
      </c>
      <c r="B752" s="3">
        <v>6</v>
      </c>
      <c r="C752" s="3" t="s">
        <v>282</v>
      </c>
      <c r="D752" s="3" t="s">
        <v>1833</v>
      </c>
      <c r="E752" s="3" t="s">
        <v>333</v>
      </c>
      <c r="F752" s="3" t="s">
        <v>1883</v>
      </c>
      <c r="G752" s="3" t="s">
        <v>1884</v>
      </c>
    </row>
    <row r="753" spans="1:7">
      <c r="A753" s="225">
        <v>1410051025559</v>
      </c>
      <c r="B753" s="3">
        <v>6</v>
      </c>
      <c r="C753" s="3" t="s">
        <v>282</v>
      </c>
      <c r="D753" s="3" t="s">
        <v>1388</v>
      </c>
      <c r="E753" s="3" t="s">
        <v>377</v>
      </c>
      <c r="F753" s="3" t="s">
        <v>1885</v>
      </c>
      <c r="G753" s="3" t="s">
        <v>1886</v>
      </c>
    </row>
    <row r="754" spans="1:7">
      <c r="A754" s="225">
        <v>1410051025567</v>
      </c>
      <c r="B754" s="3">
        <v>6</v>
      </c>
      <c r="C754" s="3" t="s">
        <v>282</v>
      </c>
      <c r="D754" s="3" t="s">
        <v>1454</v>
      </c>
      <c r="E754" s="3" t="s">
        <v>395</v>
      </c>
      <c r="F754" s="3" t="s">
        <v>1887</v>
      </c>
      <c r="G754" s="3" t="s">
        <v>1888</v>
      </c>
    </row>
    <row r="755" spans="1:7">
      <c r="A755" s="225">
        <v>1410051025575</v>
      </c>
      <c r="B755" s="3">
        <v>6</v>
      </c>
      <c r="C755" s="3" t="s">
        <v>282</v>
      </c>
      <c r="D755" s="3" t="s">
        <v>1889</v>
      </c>
      <c r="E755" s="3" t="s">
        <v>437</v>
      </c>
      <c r="F755" s="3" t="s">
        <v>1890</v>
      </c>
      <c r="G755" s="3" t="s">
        <v>1891</v>
      </c>
    </row>
    <row r="756" spans="1:7">
      <c r="A756" s="225">
        <v>1410051025591</v>
      </c>
      <c r="B756" s="3">
        <v>6</v>
      </c>
      <c r="C756" s="3" t="s">
        <v>282</v>
      </c>
      <c r="D756" s="3" t="s">
        <v>1424</v>
      </c>
      <c r="E756" s="3" t="s">
        <v>449</v>
      </c>
      <c r="F756" s="3" t="s">
        <v>1892</v>
      </c>
      <c r="G756" s="3" t="s">
        <v>1893</v>
      </c>
    </row>
    <row r="757" spans="1:7">
      <c r="A757" s="225">
        <v>1410051025609</v>
      </c>
      <c r="B757" s="3">
        <v>6</v>
      </c>
      <c r="C757" s="3" t="s">
        <v>282</v>
      </c>
      <c r="D757" s="3" t="s">
        <v>1889</v>
      </c>
      <c r="E757" s="3" t="s">
        <v>437</v>
      </c>
      <c r="F757" s="3" t="s">
        <v>1894</v>
      </c>
      <c r="G757" s="3" t="s">
        <v>1895</v>
      </c>
    </row>
    <row r="758" spans="1:7">
      <c r="A758" s="225">
        <v>1410051025625</v>
      </c>
      <c r="B758" s="3">
        <v>6</v>
      </c>
      <c r="C758" s="3" t="s">
        <v>282</v>
      </c>
      <c r="D758" s="3" t="s">
        <v>1889</v>
      </c>
      <c r="E758" s="3" t="s">
        <v>437</v>
      </c>
      <c r="F758" s="3" t="s">
        <v>1896</v>
      </c>
      <c r="G758" s="3" t="s">
        <v>1897</v>
      </c>
    </row>
    <row r="759" spans="1:7">
      <c r="A759" s="225">
        <v>1410051025633</v>
      </c>
      <c r="B759" s="3">
        <v>6</v>
      </c>
      <c r="C759" s="3" t="s">
        <v>282</v>
      </c>
      <c r="D759" s="3" t="s">
        <v>1898</v>
      </c>
      <c r="E759" s="3" t="s">
        <v>449</v>
      </c>
      <c r="F759" s="3" t="s">
        <v>1899</v>
      </c>
      <c r="G759" s="3" t="s">
        <v>1900</v>
      </c>
    </row>
    <row r="760" spans="1:7">
      <c r="A760" s="225">
        <v>1410051025641</v>
      </c>
      <c r="B760" s="3">
        <v>6</v>
      </c>
      <c r="C760" s="3" t="s">
        <v>282</v>
      </c>
      <c r="D760" s="3" t="s">
        <v>1424</v>
      </c>
      <c r="E760" s="3" t="s">
        <v>449</v>
      </c>
      <c r="F760" s="3" t="s">
        <v>1901</v>
      </c>
      <c r="G760" s="3" t="s">
        <v>1902</v>
      </c>
    </row>
    <row r="761" spans="1:7">
      <c r="A761" s="225">
        <v>1410051025658</v>
      </c>
      <c r="B761" s="3">
        <v>6</v>
      </c>
      <c r="C761" s="3" t="s">
        <v>282</v>
      </c>
      <c r="D761" s="3" t="s">
        <v>1528</v>
      </c>
      <c r="E761" s="3" t="s">
        <v>471</v>
      </c>
      <c r="F761" s="3" t="s">
        <v>1903</v>
      </c>
      <c r="G761" s="3" t="s">
        <v>1904</v>
      </c>
    </row>
    <row r="762" spans="1:7">
      <c r="A762" s="225">
        <v>1410051025666</v>
      </c>
      <c r="B762" s="3">
        <v>6</v>
      </c>
      <c r="C762" s="3" t="s">
        <v>282</v>
      </c>
      <c r="D762" s="3" t="s">
        <v>1441</v>
      </c>
      <c r="E762" s="3" t="s">
        <v>497</v>
      </c>
      <c r="F762" s="3" t="s">
        <v>1905</v>
      </c>
      <c r="G762" s="3" t="s">
        <v>1906</v>
      </c>
    </row>
    <row r="763" spans="1:7">
      <c r="A763" s="225">
        <v>1410051025674</v>
      </c>
      <c r="B763" s="3">
        <v>6</v>
      </c>
      <c r="C763" s="3" t="s">
        <v>282</v>
      </c>
      <c r="D763" s="3" t="s">
        <v>1441</v>
      </c>
      <c r="E763" s="3" t="s">
        <v>497</v>
      </c>
      <c r="F763" s="3" t="s">
        <v>1907</v>
      </c>
      <c r="G763" s="3" t="s">
        <v>1908</v>
      </c>
    </row>
    <row r="764" spans="1:7">
      <c r="A764" s="225">
        <v>1410051025682</v>
      </c>
      <c r="B764" s="3">
        <v>6</v>
      </c>
      <c r="C764" s="3" t="s">
        <v>282</v>
      </c>
      <c r="D764" s="3" t="s">
        <v>1833</v>
      </c>
      <c r="E764" s="3" t="s">
        <v>333</v>
      </c>
      <c r="F764" s="3" t="s">
        <v>1909</v>
      </c>
      <c r="G764" s="3" t="s">
        <v>1910</v>
      </c>
    </row>
    <row r="765" spans="1:7">
      <c r="A765" s="225">
        <v>1410051025690</v>
      </c>
      <c r="B765" s="3">
        <v>6</v>
      </c>
      <c r="C765" s="3" t="s">
        <v>282</v>
      </c>
      <c r="D765" s="3" t="s">
        <v>1845</v>
      </c>
      <c r="E765" s="3" t="s">
        <v>329</v>
      </c>
      <c r="F765" s="3" t="s">
        <v>1911</v>
      </c>
      <c r="G765" s="3" t="s">
        <v>1912</v>
      </c>
    </row>
    <row r="766" spans="1:7">
      <c r="A766" s="225">
        <v>1410051025708</v>
      </c>
      <c r="B766" s="3">
        <v>6</v>
      </c>
      <c r="C766" s="3" t="s">
        <v>282</v>
      </c>
      <c r="D766" s="3" t="s">
        <v>1845</v>
      </c>
      <c r="E766" s="3" t="s">
        <v>329</v>
      </c>
      <c r="F766" s="3" t="s">
        <v>1913</v>
      </c>
      <c r="G766" s="3" t="s">
        <v>1914</v>
      </c>
    </row>
    <row r="767" spans="1:7">
      <c r="A767" s="225">
        <v>1410051025716</v>
      </c>
      <c r="B767" s="3">
        <v>6</v>
      </c>
      <c r="C767" s="3" t="s">
        <v>282</v>
      </c>
      <c r="D767" s="3" t="s">
        <v>406</v>
      </c>
      <c r="E767" s="3" t="s">
        <v>407</v>
      </c>
      <c r="F767" s="3" t="s">
        <v>1915</v>
      </c>
      <c r="G767" s="3" t="s">
        <v>1916</v>
      </c>
    </row>
    <row r="768" spans="1:7">
      <c r="A768" s="225">
        <v>1410051025732</v>
      </c>
      <c r="B768" s="3">
        <v>1</v>
      </c>
      <c r="C768" s="3" t="s">
        <v>1832</v>
      </c>
      <c r="D768" s="3" t="s">
        <v>1917</v>
      </c>
      <c r="E768" s="3" t="s">
        <v>443</v>
      </c>
      <c r="F768" s="3" t="s">
        <v>1918</v>
      </c>
      <c r="G768" s="3" t="s">
        <v>1919</v>
      </c>
    </row>
    <row r="769" spans="1:7">
      <c r="A769" s="225">
        <v>1410051025740</v>
      </c>
      <c r="B769" s="3">
        <v>1</v>
      </c>
      <c r="C769" s="3" t="s">
        <v>1832</v>
      </c>
      <c r="D769" s="3" t="s">
        <v>1523</v>
      </c>
      <c r="E769" s="3" t="s">
        <v>513</v>
      </c>
      <c r="F769" s="3" t="s">
        <v>1920</v>
      </c>
      <c r="G769" s="3" t="s">
        <v>1921</v>
      </c>
    </row>
    <row r="770" spans="1:7">
      <c r="A770" s="225">
        <v>1410051025757</v>
      </c>
      <c r="B770" s="3">
        <v>1</v>
      </c>
      <c r="C770" s="3" t="s">
        <v>1832</v>
      </c>
      <c r="D770" s="3" t="s">
        <v>1441</v>
      </c>
      <c r="E770" s="3" t="s">
        <v>497</v>
      </c>
      <c r="F770" s="3" t="s">
        <v>1922</v>
      </c>
      <c r="G770" s="3" t="s">
        <v>1923</v>
      </c>
    </row>
    <row r="771" spans="1:7">
      <c r="A771" s="225">
        <v>1410051025765</v>
      </c>
      <c r="B771" s="3">
        <v>1</v>
      </c>
      <c r="C771" s="3" t="s">
        <v>1924</v>
      </c>
      <c r="D771" s="3" t="s">
        <v>1833</v>
      </c>
      <c r="E771" s="3" t="s">
        <v>333</v>
      </c>
      <c r="F771" s="3" t="s">
        <v>1925</v>
      </c>
      <c r="G771" s="3" t="s">
        <v>1926</v>
      </c>
    </row>
    <row r="772" spans="1:7">
      <c r="A772" s="225">
        <v>1410051025773</v>
      </c>
      <c r="B772" s="3">
        <v>1</v>
      </c>
      <c r="C772" s="3" t="s">
        <v>1832</v>
      </c>
      <c r="D772" s="3" t="s">
        <v>1592</v>
      </c>
      <c r="E772" s="3" t="s">
        <v>381</v>
      </c>
      <c r="F772" s="3" t="s">
        <v>1927</v>
      </c>
      <c r="G772" s="3" t="s">
        <v>1928</v>
      </c>
    </row>
    <row r="773" spans="1:7">
      <c r="A773" s="225">
        <v>1410051025799</v>
      </c>
      <c r="B773" s="3">
        <v>6</v>
      </c>
      <c r="C773" s="3" t="s">
        <v>282</v>
      </c>
      <c r="D773" s="3" t="s">
        <v>406</v>
      </c>
      <c r="E773" s="3" t="s">
        <v>407</v>
      </c>
      <c r="F773" s="3" t="s">
        <v>1929</v>
      </c>
      <c r="G773" s="3" t="s">
        <v>1930</v>
      </c>
    </row>
    <row r="774" spans="1:7">
      <c r="A774" s="225">
        <v>1410051025807</v>
      </c>
      <c r="B774" s="3">
        <v>6</v>
      </c>
      <c r="C774" s="3" t="s">
        <v>282</v>
      </c>
      <c r="D774" s="3" t="s">
        <v>448</v>
      </c>
      <c r="E774" s="3" t="s">
        <v>449</v>
      </c>
      <c r="F774" s="3" t="s">
        <v>1931</v>
      </c>
      <c r="G774" s="3" t="s">
        <v>1932</v>
      </c>
    </row>
    <row r="775" spans="1:7">
      <c r="A775" s="225">
        <v>1410051025815</v>
      </c>
      <c r="B775" s="3">
        <v>6</v>
      </c>
      <c r="C775" s="3" t="s">
        <v>282</v>
      </c>
      <c r="D775" s="3" t="s">
        <v>1889</v>
      </c>
      <c r="E775" s="3" t="s">
        <v>437</v>
      </c>
      <c r="F775" s="3" t="s">
        <v>1933</v>
      </c>
      <c r="G775" s="3" t="s">
        <v>1934</v>
      </c>
    </row>
    <row r="776" spans="1:7">
      <c r="A776" s="225">
        <v>1410051025823</v>
      </c>
      <c r="B776" s="3">
        <v>6</v>
      </c>
      <c r="C776" s="3" t="s">
        <v>282</v>
      </c>
      <c r="D776" s="3" t="s">
        <v>1454</v>
      </c>
      <c r="E776" s="3" t="s">
        <v>395</v>
      </c>
      <c r="F776" s="3" t="s">
        <v>1935</v>
      </c>
      <c r="G776" s="3" t="s">
        <v>1936</v>
      </c>
    </row>
    <row r="777" spans="1:7">
      <c r="A777" s="225">
        <v>1410051025831</v>
      </c>
      <c r="B777" s="3">
        <v>6</v>
      </c>
      <c r="C777" s="3" t="s">
        <v>282</v>
      </c>
      <c r="D777" s="3" t="s">
        <v>1528</v>
      </c>
      <c r="E777" s="3" t="s">
        <v>471</v>
      </c>
      <c r="F777" s="3" t="s">
        <v>1937</v>
      </c>
      <c r="G777" s="3" t="s">
        <v>1938</v>
      </c>
    </row>
    <row r="778" spans="1:7">
      <c r="A778" s="225">
        <v>1410051025849</v>
      </c>
      <c r="B778" s="3">
        <v>6</v>
      </c>
      <c r="C778" s="3" t="s">
        <v>282</v>
      </c>
      <c r="D778" s="3" t="s">
        <v>488</v>
      </c>
      <c r="E778" s="3" t="s">
        <v>489</v>
      </c>
      <c r="F778" s="3" t="s">
        <v>1939</v>
      </c>
      <c r="G778" s="3" t="s">
        <v>1940</v>
      </c>
    </row>
    <row r="779" spans="1:7">
      <c r="A779" s="225">
        <v>1410051025856</v>
      </c>
      <c r="B779" s="3">
        <v>6</v>
      </c>
      <c r="C779" s="3" t="s">
        <v>282</v>
      </c>
      <c r="D779" s="3" t="s">
        <v>448</v>
      </c>
      <c r="E779" s="3" t="s">
        <v>449</v>
      </c>
      <c r="F779" s="3" t="s">
        <v>1941</v>
      </c>
      <c r="G779" s="3" t="s">
        <v>1942</v>
      </c>
    </row>
    <row r="780" spans="1:7">
      <c r="A780" s="225">
        <v>1410051025864</v>
      </c>
      <c r="B780" s="3">
        <v>6</v>
      </c>
      <c r="C780" s="3" t="s">
        <v>282</v>
      </c>
      <c r="D780" s="3" t="s">
        <v>1943</v>
      </c>
      <c r="E780" s="3" t="s">
        <v>333</v>
      </c>
      <c r="F780" s="3" t="s">
        <v>1944</v>
      </c>
      <c r="G780" s="3" t="s">
        <v>1945</v>
      </c>
    </row>
    <row r="781" spans="1:7">
      <c r="A781" s="225">
        <v>1410051025872</v>
      </c>
      <c r="B781" s="3">
        <v>6</v>
      </c>
      <c r="C781" s="3" t="s">
        <v>282</v>
      </c>
      <c r="D781" s="3" t="s">
        <v>1943</v>
      </c>
      <c r="E781" s="3" t="s">
        <v>333</v>
      </c>
      <c r="F781" s="3" t="s">
        <v>1946</v>
      </c>
      <c r="G781" s="3" t="s">
        <v>1947</v>
      </c>
    </row>
    <row r="782" spans="1:7">
      <c r="A782" s="225">
        <v>1410051025880</v>
      </c>
      <c r="B782" s="3">
        <v>6</v>
      </c>
      <c r="C782" s="3" t="s">
        <v>282</v>
      </c>
      <c r="D782" s="3" t="s">
        <v>1943</v>
      </c>
      <c r="E782" s="3" t="s">
        <v>333</v>
      </c>
      <c r="F782" s="3" t="s">
        <v>1948</v>
      </c>
      <c r="G782" s="3" t="s">
        <v>1949</v>
      </c>
    </row>
    <row r="783" spans="1:7">
      <c r="A783" s="225">
        <v>1410051025898</v>
      </c>
      <c r="B783" s="3">
        <v>6</v>
      </c>
      <c r="C783" s="3" t="s">
        <v>282</v>
      </c>
      <c r="D783" s="3" t="s">
        <v>1943</v>
      </c>
      <c r="E783" s="3" t="s">
        <v>333</v>
      </c>
      <c r="F783" s="3" t="s">
        <v>1950</v>
      </c>
      <c r="G783" s="3" t="s">
        <v>1951</v>
      </c>
    </row>
    <row r="784" spans="1:7">
      <c r="A784" s="225">
        <v>1410051025914</v>
      </c>
      <c r="B784" s="3">
        <v>6</v>
      </c>
      <c r="C784" s="3" t="s">
        <v>282</v>
      </c>
      <c r="D784" s="3" t="s">
        <v>1952</v>
      </c>
      <c r="E784" s="3" t="s">
        <v>377</v>
      </c>
      <c r="F784" s="3" t="s">
        <v>1953</v>
      </c>
      <c r="G784" s="3" t="s">
        <v>1954</v>
      </c>
    </row>
    <row r="785" spans="1:7">
      <c r="A785" s="225">
        <v>1410051025922</v>
      </c>
      <c r="B785" s="3">
        <v>6</v>
      </c>
      <c r="C785" s="3" t="s">
        <v>282</v>
      </c>
      <c r="D785" s="3" t="s">
        <v>1955</v>
      </c>
      <c r="E785" s="3" t="s">
        <v>381</v>
      </c>
      <c r="F785" s="3" t="s">
        <v>1956</v>
      </c>
      <c r="G785" s="3" t="s">
        <v>1957</v>
      </c>
    </row>
    <row r="786" spans="1:7">
      <c r="A786" s="225">
        <v>1410051025930</v>
      </c>
      <c r="B786" s="3">
        <v>6</v>
      </c>
      <c r="C786" s="3" t="s">
        <v>282</v>
      </c>
      <c r="D786" s="3" t="s">
        <v>1958</v>
      </c>
      <c r="E786" s="3" t="s">
        <v>389</v>
      </c>
      <c r="F786" s="3" t="s">
        <v>1959</v>
      </c>
      <c r="G786" s="3" t="s">
        <v>1960</v>
      </c>
    </row>
    <row r="787" spans="1:7">
      <c r="A787" s="225">
        <v>1410051025955</v>
      </c>
      <c r="B787" s="3">
        <v>6</v>
      </c>
      <c r="C787" s="3" t="s">
        <v>282</v>
      </c>
      <c r="D787" s="3" t="s">
        <v>1961</v>
      </c>
      <c r="E787" s="3" t="s">
        <v>407</v>
      </c>
      <c r="F787" s="3" t="s">
        <v>1962</v>
      </c>
      <c r="G787" s="3" t="s">
        <v>1963</v>
      </c>
    </row>
    <row r="788" spans="1:7">
      <c r="A788" s="225">
        <v>1410051025963</v>
      </c>
      <c r="B788" s="3">
        <v>6</v>
      </c>
      <c r="C788" s="3" t="s">
        <v>282</v>
      </c>
      <c r="D788" s="3" t="s">
        <v>1964</v>
      </c>
      <c r="E788" s="3" t="s">
        <v>419</v>
      </c>
      <c r="F788" s="3" t="s">
        <v>1965</v>
      </c>
      <c r="G788" s="3" t="s">
        <v>1966</v>
      </c>
    </row>
    <row r="789" spans="1:7">
      <c r="A789" s="225">
        <v>1410051025971</v>
      </c>
      <c r="B789" s="3">
        <v>6</v>
      </c>
      <c r="C789" s="3" t="s">
        <v>282</v>
      </c>
      <c r="D789" s="3" t="s">
        <v>1967</v>
      </c>
      <c r="E789" s="3" t="s">
        <v>449</v>
      </c>
      <c r="F789" s="3" t="s">
        <v>1968</v>
      </c>
      <c r="G789" s="3" t="s">
        <v>1969</v>
      </c>
    </row>
    <row r="790" spans="1:7">
      <c r="A790" s="225">
        <v>1410051025989</v>
      </c>
      <c r="B790" s="3">
        <v>6</v>
      </c>
      <c r="C790" s="3" t="s">
        <v>282</v>
      </c>
      <c r="D790" s="3" t="s">
        <v>1967</v>
      </c>
      <c r="E790" s="3" t="s">
        <v>449</v>
      </c>
      <c r="F790" s="3" t="s">
        <v>1970</v>
      </c>
      <c r="G790" s="3" t="s">
        <v>1971</v>
      </c>
    </row>
    <row r="791" spans="1:7">
      <c r="A791" s="225">
        <v>1410051025997</v>
      </c>
      <c r="B791" s="3">
        <v>6</v>
      </c>
      <c r="C791" s="3" t="s">
        <v>282</v>
      </c>
      <c r="D791" s="3" t="s">
        <v>448</v>
      </c>
      <c r="E791" s="3" t="s">
        <v>449</v>
      </c>
      <c r="F791" s="3" t="s">
        <v>1972</v>
      </c>
      <c r="G791" s="3" t="s">
        <v>1973</v>
      </c>
    </row>
    <row r="792" spans="1:7">
      <c r="A792" s="225">
        <v>1410051026003</v>
      </c>
      <c r="B792" s="3">
        <v>6</v>
      </c>
      <c r="C792" s="3" t="s">
        <v>282</v>
      </c>
      <c r="D792" s="3" t="s">
        <v>1967</v>
      </c>
      <c r="E792" s="3" t="s">
        <v>449</v>
      </c>
      <c r="F792" s="3" t="s">
        <v>1974</v>
      </c>
      <c r="G792" s="3" t="s">
        <v>1975</v>
      </c>
    </row>
    <row r="793" spans="1:7">
      <c r="A793" s="225">
        <v>1410051026011</v>
      </c>
      <c r="B793" s="3">
        <v>6</v>
      </c>
      <c r="C793" s="3" t="s">
        <v>282</v>
      </c>
      <c r="D793" s="3" t="s">
        <v>1967</v>
      </c>
      <c r="E793" s="3" t="s">
        <v>449</v>
      </c>
      <c r="F793" s="3" t="s">
        <v>1976</v>
      </c>
      <c r="G793" s="3" t="s">
        <v>1977</v>
      </c>
    </row>
    <row r="794" spans="1:7">
      <c r="A794" s="225">
        <v>1410051026029</v>
      </c>
      <c r="B794" s="3">
        <v>6</v>
      </c>
      <c r="C794" s="3" t="s">
        <v>282</v>
      </c>
      <c r="D794" s="3" t="s">
        <v>1967</v>
      </c>
      <c r="E794" s="3" t="s">
        <v>449</v>
      </c>
      <c r="F794" s="3" t="s">
        <v>1978</v>
      </c>
      <c r="G794" s="3" t="s">
        <v>1979</v>
      </c>
    </row>
    <row r="795" spans="1:7">
      <c r="A795" s="225">
        <v>1410051026037</v>
      </c>
      <c r="B795" s="3">
        <v>6</v>
      </c>
      <c r="C795" s="3" t="s">
        <v>282</v>
      </c>
      <c r="D795" s="3" t="s">
        <v>1967</v>
      </c>
      <c r="E795" s="3" t="s">
        <v>449</v>
      </c>
      <c r="F795" s="3" t="s">
        <v>1980</v>
      </c>
      <c r="G795" s="3" t="s">
        <v>1981</v>
      </c>
    </row>
    <row r="796" spans="1:7">
      <c r="A796" s="225">
        <v>1410051026045</v>
      </c>
      <c r="B796" s="3">
        <v>6</v>
      </c>
      <c r="C796" s="3" t="s">
        <v>282</v>
      </c>
      <c r="D796" s="3" t="s">
        <v>1982</v>
      </c>
      <c r="E796" s="3" t="s">
        <v>457</v>
      </c>
      <c r="F796" s="3" t="s">
        <v>1983</v>
      </c>
      <c r="G796" s="3" t="s">
        <v>1984</v>
      </c>
    </row>
    <row r="797" spans="1:7">
      <c r="A797" s="225">
        <v>1410051026052</v>
      </c>
      <c r="B797" s="3">
        <v>6</v>
      </c>
      <c r="C797" s="3" t="s">
        <v>282</v>
      </c>
      <c r="D797" s="3" t="s">
        <v>1985</v>
      </c>
      <c r="E797" s="3" t="s">
        <v>471</v>
      </c>
      <c r="F797" s="3" t="s">
        <v>1986</v>
      </c>
      <c r="G797" s="3" t="s">
        <v>1987</v>
      </c>
    </row>
    <row r="798" spans="1:7">
      <c r="A798" s="225">
        <v>1410051026060</v>
      </c>
      <c r="B798" s="3">
        <v>6</v>
      </c>
      <c r="C798" s="3" t="s">
        <v>282</v>
      </c>
      <c r="D798" s="3" t="s">
        <v>1988</v>
      </c>
      <c r="E798" s="3" t="s">
        <v>497</v>
      </c>
      <c r="F798" s="3" t="s">
        <v>1989</v>
      </c>
      <c r="G798" s="3" t="s">
        <v>1990</v>
      </c>
    </row>
    <row r="799" spans="1:7">
      <c r="A799" s="225">
        <v>1410051026078</v>
      </c>
      <c r="B799" s="3">
        <v>6</v>
      </c>
      <c r="C799" s="3" t="s">
        <v>282</v>
      </c>
      <c r="D799" s="3" t="s">
        <v>1943</v>
      </c>
      <c r="E799" s="3" t="s">
        <v>333</v>
      </c>
      <c r="F799" s="3" t="s">
        <v>1991</v>
      </c>
      <c r="G799" s="3" t="s">
        <v>1992</v>
      </c>
    </row>
    <row r="800" spans="1:7">
      <c r="A800" s="225">
        <v>1410051026086</v>
      </c>
      <c r="B800" s="3">
        <v>6</v>
      </c>
      <c r="C800" s="3" t="s">
        <v>282</v>
      </c>
      <c r="D800" s="3" t="s">
        <v>1993</v>
      </c>
      <c r="E800" s="3" t="s">
        <v>407</v>
      </c>
      <c r="F800" s="3" t="s">
        <v>1994</v>
      </c>
      <c r="G800" s="3" t="s">
        <v>1995</v>
      </c>
    </row>
    <row r="801" spans="1:7">
      <c r="A801" s="225">
        <v>1410051026094</v>
      </c>
      <c r="B801" s="3">
        <v>6</v>
      </c>
      <c r="C801" s="3" t="s">
        <v>282</v>
      </c>
      <c r="D801" s="3" t="s">
        <v>1964</v>
      </c>
      <c r="E801" s="3" t="s">
        <v>419</v>
      </c>
      <c r="F801" s="3" t="s">
        <v>1996</v>
      </c>
      <c r="G801" s="3" t="s">
        <v>1997</v>
      </c>
    </row>
    <row r="802" spans="1:7">
      <c r="A802" s="225">
        <v>1410051026110</v>
      </c>
      <c r="B802" s="3">
        <v>6</v>
      </c>
      <c r="C802" s="3" t="s">
        <v>282</v>
      </c>
      <c r="D802" s="3" t="s">
        <v>1985</v>
      </c>
      <c r="E802" s="3" t="s">
        <v>471</v>
      </c>
      <c r="F802" s="3" t="s">
        <v>1998</v>
      </c>
      <c r="G802" s="3" t="s">
        <v>1999</v>
      </c>
    </row>
    <row r="803" spans="1:7">
      <c r="A803" s="225">
        <v>1410051026128</v>
      </c>
      <c r="B803" s="3">
        <v>6</v>
      </c>
      <c r="C803" s="3" t="s">
        <v>282</v>
      </c>
      <c r="D803" s="3" t="s">
        <v>2000</v>
      </c>
      <c r="E803" s="3" t="s">
        <v>489</v>
      </c>
      <c r="F803" s="3" t="s">
        <v>2001</v>
      </c>
      <c r="G803" s="3" t="s">
        <v>2002</v>
      </c>
    </row>
    <row r="804" spans="1:7">
      <c r="A804" s="225">
        <v>1410051026136</v>
      </c>
      <c r="B804" s="3">
        <v>6</v>
      </c>
      <c r="C804" s="3" t="s">
        <v>282</v>
      </c>
      <c r="D804" s="3" t="s">
        <v>2000</v>
      </c>
      <c r="E804" s="3" t="s">
        <v>489</v>
      </c>
      <c r="F804" s="3" t="s">
        <v>2003</v>
      </c>
      <c r="G804" s="3" t="s">
        <v>2004</v>
      </c>
    </row>
    <row r="805" spans="1:7">
      <c r="A805" s="225">
        <v>1410051026144</v>
      </c>
      <c r="B805" s="3">
        <v>6</v>
      </c>
      <c r="C805" s="3" t="s">
        <v>282</v>
      </c>
      <c r="D805" s="3" t="s">
        <v>1988</v>
      </c>
      <c r="E805" s="3" t="s">
        <v>497</v>
      </c>
      <c r="F805" s="3" t="s">
        <v>2005</v>
      </c>
      <c r="G805" s="3" t="s">
        <v>2006</v>
      </c>
    </row>
    <row r="806" spans="1:7">
      <c r="A806" s="225">
        <v>1410051026151</v>
      </c>
      <c r="B806" s="3">
        <v>6</v>
      </c>
      <c r="C806" s="3" t="s">
        <v>282</v>
      </c>
      <c r="D806" s="3" t="s">
        <v>1958</v>
      </c>
      <c r="E806" s="3" t="s">
        <v>389</v>
      </c>
      <c r="F806" s="3" t="s">
        <v>2007</v>
      </c>
      <c r="G806" s="3" t="s">
        <v>2008</v>
      </c>
    </row>
    <row r="807" spans="1:7">
      <c r="A807" s="225">
        <v>1410051026185</v>
      </c>
      <c r="B807" s="3">
        <v>6</v>
      </c>
      <c r="C807" s="3" t="s">
        <v>282</v>
      </c>
      <c r="D807" s="3" t="s">
        <v>1506</v>
      </c>
      <c r="E807" s="3" t="s">
        <v>517</v>
      </c>
      <c r="F807" s="3" t="s">
        <v>2009</v>
      </c>
      <c r="G807" s="3" t="s">
        <v>2010</v>
      </c>
    </row>
    <row r="808" spans="1:7">
      <c r="A808" s="225">
        <v>1410051026227</v>
      </c>
      <c r="B808" s="3">
        <v>1</v>
      </c>
      <c r="C808" s="3" t="s">
        <v>1832</v>
      </c>
      <c r="D808" s="3" t="s">
        <v>328</v>
      </c>
      <c r="E808" s="3" t="s">
        <v>329</v>
      </c>
      <c r="F808" s="3" t="s">
        <v>2011</v>
      </c>
      <c r="G808" s="3" t="s">
        <v>2012</v>
      </c>
    </row>
    <row r="809" spans="1:7">
      <c r="A809" s="225">
        <v>1410051026243</v>
      </c>
      <c r="B809" s="3">
        <v>1</v>
      </c>
      <c r="C809" s="3" t="s">
        <v>2013</v>
      </c>
      <c r="D809" s="3" t="s">
        <v>448</v>
      </c>
      <c r="E809" s="3" t="s">
        <v>449</v>
      </c>
      <c r="F809" s="3" t="s">
        <v>2014</v>
      </c>
      <c r="G809" s="3" t="s">
        <v>2015</v>
      </c>
    </row>
    <row r="810" spans="1:7">
      <c r="A810" s="225">
        <v>1410051026250</v>
      </c>
      <c r="B810" s="3">
        <v>1</v>
      </c>
      <c r="C810" s="3" t="s">
        <v>2016</v>
      </c>
      <c r="D810" s="3" t="s">
        <v>1506</v>
      </c>
      <c r="E810" s="3" t="s">
        <v>517</v>
      </c>
      <c r="F810" s="3" t="s">
        <v>2017</v>
      </c>
      <c r="G810" s="3" t="s">
        <v>2018</v>
      </c>
    </row>
    <row r="811" spans="1:7">
      <c r="A811" s="225">
        <v>1410051026268</v>
      </c>
      <c r="B811" s="3">
        <v>1</v>
      </c>
      <c r="C811" s="3" t="s">
        <v>233</v>
      </c>
      <c r="D811" s="3" t="s">
        <v>1985</v>
      </c>
      <c r="E811" s="3" t="s">
        <v>471</v>
      </c>
      <c r="F811" s="3" t="s">
        <v>2019</v>
      </c>
      <c r="G811" s="3" t="s">
        <v>2020</v>
      </c>
    </row>
    <row r="812" spans="1:7">
      <c r="A812" s="225">
        <v>1410051026276</v>
      </c>
      <c r="B812" s="3">
        <v>2</v>
      </c>
      <c r="C812" s="3" t="s">
        <v>234</v>
      </c>
      <c r="D812" s="3" t="s">
        <v>394</v>
      </c>
      <c r="E812" s="3" t="s">
        <v>395</v>
      </c>
      <c r="F812" s="3" t="s">
        <v>2021</v>
      </c>
      <c r="G812" s="3" t="s">
        <v>2022</v>
      </c>
    </row>
    <row r="813" spans="1:7">
      <c r="A813" s="225">
        <v>1410051026284</v>
      </c>
      <c r="B813" s="3">
        <v>2</v>
      </c>
      <c r="C813" s="3" t="s">
        <v>2023</v>
      </c>
      <c r="D813" s="3" t="s">
        <v>1985</v>
      </c>
      <c r="E813" s="3" t="s">
        <v>471</v>
      </c>
      <c r="F813" s="3" t="s">
        <v>2024</v>
      </c>
      <c r="G813" s="3" t="s">
        <v>2025</v>
      </c>
    </row>
    <row r="814" spans="1:7">
      <c r="A814" s="225">
        <v>1410051026292</v>
      </c>
      <c r="B814" s="3">
        <v>6</v>
      </c>
      <c r="C814" s="3" t="s">
        <v>282</v>
      </c>
      <c r="D814" s="3" t="s">
        <v>1964</v>
      </c>
      <c r="E814" s="3" t="s">
        <v>419</v>
      </c>
      <c r="F814" s="3" t="s">
        <v>2026</v>
      </c>
      <c r="G814" s="3" t="s">
        <v>2027</v>
      </c>
    </row>
    <row r="815" spans="1:7">
      <c r="A815" s="225">
        <v>1410051026300</v>
      </c>
      <c r="B815" s="3">
        <v>6</v>
      </c>
      <c r="C815" s="3" t="s">
        <v>282</v>
      </c>
      <c r="D815" s="3" t="s">
        <v>1985</v>
      </c>
      <c r="E815" s="3" t="s">
        <v>471</v>
      </c>
      <c r="F815" s="3" t="s">
        <v>2028</v>
      </c>
      <c r="G815" s="3" t="s">
        <v>2029</v>
      </c>
    </row>
    <row r="816" spans="1:7">
      <c r="A816" s="225">
        <v>1410051026318</v>
      </c>
      <c r="B816" s="3">
        <v>6</v>
      </c>
      <c r="C816" s="3" t="s">
        <v>282</v>
      </c>
      <c r="D816" s="3" t="s">
        <v>2030</v>
      </c>
      <c r="E816" s="3" t="s">
        <v>395</v>
      </c>
      <c r="F816" s="3" t="s">
        <v>2031</v>
      </c>
      <c r="G816" s="3" t="s">
        <v>2032</v>
      </c>
    </row>
    <row r="817" spans="1:7">
      <c r="A817" s="225">
        <v>1410051026334</v>
      </c>
      <c r="B817" s="3">
        <v>5</v>
      </c>
      <c r="C817" s="3" t="s">
        <v>2033</v>
      </c>
      <c r="D817" s="3" t="s">
        <v>1943</v>
      </c>
      <c r="E817" s="3" t="s">
        <v>333</v>
      </c>
      <c r="F817" s="3" t="s">
        <v>2034</v>
      </c>
      <c r="G817" s="3" t="s">
        <v>2035</v>
      </c>
    </row>
    <row r="818" spans="1:7">
      <c r="A818" s="225">
        <v>1410051026342</v>
      </c>
      <c r="B818" s="3">
        <v>5</v>
      </c>
      <c r="C818" s="3" t="s">
        <v>2033</v>
      </c>
      <c r="D818" s="3" t="s">
        <v>1943</v>
      </c>
      <c r="E818" s="3" t="s">
        <v>333</v>
      </c>
      <c r="F818" s="3" t="s">
        <v>2036</v>
      </c>
      <c r="G818" s="3" t="s">
        <v>2037</v>
      </c>
    </row>
    <row r="819" spans="1:7">
      <c r="A819" s="225">
        <v>1410051026359</v>
      </c>
      <c r="B819" s="3">
        <v>5</v>
      </c>
      <c r="C819" s="3" t="s">
        <v>2033</v>
      </c>
      <c r="D819" s="3" t="s">
        <v>2038</v>
      </c>
      <c r="E819" s="3" t="s">
        <v>329</v>
      </c>
      <c r="F819" s="3" t="s">
        <v>2039</v>
      </c>
      <c r="G819" s="3" t="s">
        <v>2040</v>
      </c>
    </row>
    <row r="820" spans="1:7">
      <c r="A820" s="225">
        <v>1410051026367</v>
      </c>
      <c r="B820" s="3">
        <v>5</v>
      </c>
      <c r="C820" s="3" t="s">
        <v>2033</v>
      </c>
      <c r="D820" s="3" t="s">
        <v>1952</v>
      </c>
      <c r="E820" s="3" t="s">
        <v>377</v>
      </c>
      <c r="F820" s="3" t="s">
        <v>2041</v>
      </c>
      <c r="G820" s="3" t="s">
        <v>2042</v>
      </c>
    </row>
    <row r="821" spans="1:7">
      <c r="A821" s="225">
        <v>1410051026375</v>
      </c>
      <c r="B821" s="3">
        <v>5</v>
      </c>
      <c r="C821" s="3" t="s">
        <v>2033</v>
      </c>
      <c r="D821" s="3" t="s">
        <v>1955</v>
      </c>
      <c r="E821" s="3" t="s">
        <v>381</v>
      </c>
      <c r="F821" s="3" t="s">
        <v>2043</v>
      </c>
      <c r="G821" s="3" t="s">
        <v>2044</v>
      </c>
    </row>
    <row r="822" spans="1:7">
      <c r="A822" s="225">
        <v>1410051026383</v>
      </c>
      <c r="B822" s="3">
        <v>5</v>
      </c>
      <c r="C822" s="3" t="s">
        <v>2033</v>
      </c>
      <c r="D822" s="3" t="s">
        <v>1955</v>
      </c>
      <c r="E822" s="3" t="s">
        <v>381</v>
      </c>
      <c r="F822" s="3" t="s">
        <v>2045</v>
      </c>
      <c r="G822" s="3" t="s">
        <v>2046</v>
      </c>
    </row>
    <row r="823" spans="1:7">
      <c r="A823" s="225">
        <v>1410051026391</v>
      </c>
      <c r="B823" s="3">
        <v>5</v>
      </c>
      <c r="C823" s="3" t="s">
        <v>2033</v>
      </c>
      <c r="D823" s="3" t="s">
        <v>2047</v>
      </c>
      <c r="E823" s="3" t="s">
        <v>443</v>
      </c>
      <c r="F823" s="3" t="s">
        <v>2048</v>
      </c>
      <c r="G823" s="3" t="s">
        <v>2049</v>
      </c>
    </row>
    <row r="824" spans="1:7">
      <c r="A824" s="225">
        <v>1410051026409</v>
      </c>
      <c r="B824" s="3">
        <v>5</v>
      </c>
      <c r="C824" s="3" t="s">
        <v>2033</v>
      </c>
      <c r="D824" s="3" t="s">
        <v>2047</v>
      </c>
      <c r="E824" s="3" t="s">
        <v>443</v>
      </c>
      <c r="F824" s="3" t="s">
        <v>2050</v>
      </c>
      <c r="G824" s="3" t="s">
        <v>2051</v>
      </c>
    </row>
    <row r="825" spans="1:7">
      <c r="A825" s="225">
        <v>1410051026417</v>
      </c>
      <c r="B825" s="3">
        <v>5</v>
      </c>
      <c r="C825" s="3" t="s">
        <v>2033</v>
      </c>
      <c r="D825" s="3" t="s">
        <v>2047</v>
      </c>
      <c r="E825" s="3" t="s">
        <v>443</v>
      </c>
      <c r="F825" s="3" t="s">
        <v>2052</v>
      </c>
      <c r="G825" s="3" t="s">
        <v>2053</v>
      </c>
    </row>
    <row r="826" spans="1:7">
      <c r="A826" s="225">
        <v>1410051026425</v>
      </c>
      <c r="B826" s="3">
        <v>5</v>
      </c>
      <c r="C826" s="3" t="s">
        <v>2033</v>
      </c>
      <c r="D826" s="3" t="s">
        <v>2000</v>
      </c>
      <c r="E826" s="3" t="s">
        <v>489</v>
      </c>
      <c r="F826" s="3" t="s">
        <v>2054</v>
      </c>
      <c r="G826" s="3" t="s">
        <v>2055</v>
      </c>
    </row>
    <row r="827" spans="1:7">
      <c r="A827" s="225">
        <v>1410051026433</v>
      </c>
      <c r="B827" s="3">
        <v>5</v>
      </c>
      <c r="C827" s="3" t="s">
        <v>2033</v>
      </c>
      <c r="D827" s="3" t="s">
        <v>2056</v>
      </c>
      <c r="E827" s="3" t="s">
        <v>507</v>
      </c>
      <c r="F827" s="3" t="s">
        <v>2057</v>
      </c>
      <c r="G827" s="3" t="s">
        <v>2058</v>
      </c>
    </row>
    <row r="828" spans="1:7">
      <c r="A828" s="225">
        <v>1410051026458</v>
      </c>
      <c r="B828" s="3">
        <v>6</v>
      </c>
      <c r="C828" s="3" t="s">
        <v>282</v>
      </c>
      <c r="D828" s="3" t="s">
        <v>470</v>
      </c>
      <c r="E828" s="3" t="s">
        <v>471</v>
      </c>
      <c r="F828" s="3" t="s">
        <v>2059</v>
      </c>
      <c r="G828" s="3" t="s">
        <v>2060</v>
      </c>
    </row>
    <row r="829" spans="1:7">
      <c r="A829" s="225">
        <v>1410051026466</v>
      </c>
      <c r="B829" s="3">
        <v>6</v>
      </c>
      <c r="C829" s="3" t="s">
        <v>282</v>
      </c>
      <c r="D829" s="3" t="s">
        <v>448</v>
      </c>
      <c r="E829" s="3" t="s">
        <v>449</v>
      </c>
      <c r="F829" s="3" t="s">
        <v>2061</v>
      </c>
      <c r="G829" s="3" t="s">
        <v>2062</v>
      </c>
    </row>
    <row r="830" spans="1:7">
      <c r="A830" s="225">
        <v>1410051026474</v>
      </c>
      <c r="B830" s="3">
        <v>6</v>
      </c>
      <c r="C830" s="3" t="s">
        <v>282</v>
      </c>
      <c r="D830" s="3" t="s">
        <v>1917</v>
      </c>
      <c r="E830" s="3" t="s">
        <v>443</v>
      </c>
      <c r="F830" s="3" t="s">
        <v>2063</v>
      </c>
      <c r="G830" s="3" t="s">
        <v>2064</v>
      </c>
    </row>
    <row r="831" spans="1:7">
      <c r="A831" s="225">
        <v>1410051026482</v>
      </c>
      <c r="B831" s="3">
        <v>6</v>
      </c>
      <c r="C831" s="3" t="s">
        <v>282</v>
      </c>
      <c r="D831" s="3" t="s">
        <v>332</v>
      </c>
      <c r="E831" s="3" t="s">
        <v>333</v>
      </c>
      <c r="F831" s="3" t="s">
        <v>2065</v>
      </c>
      <c r="G831" s="3" t="s">
        <v>2066</v>
      </c>
    </row>
    <row r="832" spans="1:7">
      <c r="A832" s="225">
        <v>1410051026490</v>
      </c>
      <c r="B832" s="3">
        <v>6</v>
      </c>
      <c r="C832" s="3" t="s">
        <v>282</v>
      </c>
      <c r="D832" s="3" t="s">
        <v>496</v>
      </c>
      <c r="E832" s="3" t="s">
        <v>497</v>
      </c>
      <c r="F832" s="3" t="s">
        <v>2067</v>
      </c>
      <c r="G832" s="3" t="s">
        <v>2068</v>
      </c>
    </row>
    <row r="833" spans="1:7">
      <c r="A833" s="225">
        <v>1410051026508</v>
      </c>
      <c r="B833" s="3">
        <v>6</v>
      </c>
      <c r="C833" s="3" t="s">
        <v>282</v>
      </c>
      <c r="D833" s="3" t="s">
        <v>496</v>
      </c>
      <c r="E833" s="3" t="s">
        <v>497</v>
      </c>
      <c r="F833" s="3" t="s">
        <v>2069</v>
      </c>
      <c r="G833" s="3" t="s">
        <v>2070</v>
      </c>
    </row>
    <row r="834" spans="1:7">
      <c r="A834" s="225">
        <v>1410051026516</v>
      </c>
      <c r="B834" s="3">
        <v>6</v>
      </c>
      <c r="C834" s="3" t="s">
        <v>282</v>
      </c>
      <c r="D834" s="3" t="s">
        <v>1424</v>
      </c>
      <c r="E834" s="3" t="s">
        <v>449</v>
      </c>
      <c r="F834" s="3" t="s">
        <v>2071</v>
      </c>
      <c r="G834" s="3" t="s">
        <v>2072</v>
      </c>
    </row>
    <row r="835" spans="1:7">
      <c r="A835" s="225">
        <v>1410051026524</v>
      </c>
      <c r="B835" s="3">
        <v>6</v>
      </c>
      <c r="C835" s="3" t="s">
        <v>282</v>
      </c>
      <c r="D835" s="3" t="s">
        <v>332</v>
      </c>
      <c r="E835" s="3" t="s">
        <v>333</v>
      </c>
      <c r="F835" s="3" t="s">
        <v>2073</v>
      </c>
      <c r="G835" s="3" t="s">
        <v>2074</v>
      </c>
    </row>
    <row r="836" spans="1:7">
      <c r="A836" s="225">
        <v>1410051026532</v>
      </c>
      <c r="B836" s="3">
        <v>6</v>
      </c>
      <c r="C836" s="3" t="s">
        <v>282</v>
      </c>
      <c r="D836" s="3" t="s">
        <v>456</v>
      </c>
      <c r="E836" s="3" t="s">
        <v>457</v>
      </c>
      <c r="F836" s="3" t="s">
        <v>2075</v>
      </c>
      <c r="G836" s="3" t="s">
        <v>2076</v>
      </c>
    </row>
    <row r="837" spans="1:7">
      <c r="A837" s="225">
        <v>1410051026540</v>
      </c>
      <c r="B837" s="3">
        <v>6</v>
      </c>
      <c r="C837" s="3" t="s">
        <v>282</v>
      </c>
      <c r="D837" s="3" t="s">
        <v>496</v>
      </c>
      <c r="E837" s="3" t="s">
        <v>497</v>
      </c>
      <c r="F837" s="3" t="s">
        <v>2077</v>
      </c>
      <c r="G837" s="3" t="s">
        <v>2078</v>
      </c>
    </row>
    <row r="838" spans="1:7">
      <c r="A838" s="225">
        <v>1410051026573</v>
      </c>
      <c r="B838" s="3">
        <v>5</v>
      </c>
      <c r="C838" s="3" t="s">
        <v>202</v>
      </c>
      <c r="D838" s="3" t="s">
        <v>2079</v>
      </c>
      <c r="E838" s="3" t="s">
        <v>333</v>
      </c>
      <c r="F838" s="3" t="s">
        <v>2080</v>
      </c>
      <c r="G838" s="3" t="s">
        <v>2081</v>
      </c>
    </row>
    <row r="839" spans="1:7">
      <c r="A839" s="225">
        <v>1410051026581</v>
      </c>
      <c r="B839" s="3">
        <v>1</v>
      </c>
      <c r="C839" s="3" t="s">
        <v>2013</v>
      </c>
      <c r="D839" s="3" t="s">
        <v>1424</v>
      </c>
      <c r="E839" s="3" t="s">
        <v>449</v>
      </c>
      <c r="F839" s="3" t="s">
        <v>2082</v>
      </c>
      <c r="G839" s="3" t="s">
        <v>2083</v>
      </c>
    </row>
    <row r="840" spans="1:7">
      <c r="A840" s="225">
        <v>1410051026599</v>
      </c>
      <c r="B840" s="3">
        <v>6</v>
      </c>
      <c r="C840" s="3" t="s">
        <v>282</v>
      </c>
      <c r="D840" s="3" t="s">
        <v>2084</v>
      </c>
      <c r="E840" s="3" t="s">
        <v>329</v>
      </c>
      <c r="F840" s="3" t="s">
        <v>2085</v>
      </c>
      <c r="G840" s="3" t="s">
        <v>2086</v>
      </c>
    </row>
    <row r="841" spans="1:7">
      <c r="A841" s="225">
        <v>1410051026607</v>
      </c>
      <c r="B841" s="3">
        <v>6</v>
      </c>
      <c r="C841" s="3" t="s">
        <v>282</v>
      </c>
      <c r="D841" s="3" t="s">
        <v>2084</v>
      </c>
      <c r="E841" s="3" t="s">
        <v>329</v>
      </c>
      <c r="F841" s="3" t="s">
        <v>2087</v>
      </c>
      <c r="G841" s="3" t="s">
        <v>2088</v>
      </c>
    </row>
    <row r="842" spans="1:7">
      <c r="A842" s="225">
        <v>1410051026623</v>
      </c>
      <c r="B842" s="3">
        <v>6</v>
      </c>
      <c r="C842" s="3" t="s">
        <v>282</v>
      </c>
      <c r="D842" s="3" t="s">
        <v>2089</v>
      </c>
      <c r="E842" s="3" t="s">
        <v>449</v>
      </c>
      <c r="F842" s="3" t="s">
        <v>2090</v>
      </c>
      <c r="G842" s="3" t="s">
        <v>2091</v>
      </c>
    </row>
    <row r="843" spans="1:7">
      <c r="A843" s="225">
        <v>1410051026631</v>
      </c>
      <c r="B843" s="3">
        <v>6</v>
      </c>
      <c r="C843" s="3" t="s">
        <v>282</v>
      </c>
      <c r="D843" s="3" t="s">
        <v>1866</v>
      </c>
      <c r="E843" s="3" t="s">
        <v>449</v>
      </c>
      <c r="F843" s="3" t="s">
        <v>2092</v>
      </c>
      <c r="G843" s="3" t="s">
        <v>2093</v>
      </c>
    </row>
    <row r="844" spans="1:7">
      <c r="A844" s="225">
        <v>1410051026649</v>
      </c>
      <c r="B844" s="3">
        <v>6</v>
      </c>
      <c r="C844" s="3" t="s">
        <v>282</v>
      </c>
      <c r="D844" s="3" t="s">
        <v>2094</v>
      </c>
      <c r="E844" s="3" t="s">
        <v>419</v>
      </c>
      <c r="F844" s="3" t="s">
        <v>2095</v>
      </c>
      <c r="G844" s="3" t="s">
        <v>2096</v>
      </c>
    </row>
    <row r="845" spans="1:7">
      <c r="A845" s="225">
        <v>1410051026656</v>
      </c>
      <c r="B845" s="3">
        <v>6</v>
      </c>
      <c r="C845" s="3" t="s">
        <v>282</v>
      </c>
      <c r="D845" s="3" t="s">
        <v>2097</v>
      </c>
      <c r="E845" s="3" t="s">
        <v>381</v>
      </c>
      <c r="F845" s="3" t="s">
        <v>2098</v>
      </c>
      <c r="G845" s="3" t="s">
        <v>2099</v>
      </c>
    </row>
    <row r="846" spans="1:7">
      <c r="A846" s="225">
        <v>1410051026664</v>
      </c>
      <c r="B846" s="3">
        <v>6</v>
      </c>
      <c r="C846" s="3" t="s">
        <v>282</v>
      </c>
      <c r="D846" s="3" t="s">
        <v>1613</v>
      </c>
      <c r="E846" s="3" t="s">
        <v>333</v>
      </c>
      <c r="F846" s="3" t="s">
        <v>2100</v>
      </c>
      <c r="G846" s="3" t="s">
        <v>2101</v>
      </c>
    </row>
    <row r="847" spans="1:7">
      <c r="A847" s="225">
        <v>1410051026672</v>
      </c>
      <c r="B847" s="3">
        <v>6</v>
      </c>
      <c r="C847" s="3" t="s">
        <v>282</v>
      </c>
      <c r="D847" s="3" t="s">
        <v>2102</v>
      </c>
      <c r="E847" s="3" t="s">
        <v>407</v>
      </c>
      <c r="F847" s="3" t="s">
        <v>2103</v>
      </c>
      <c r="G847" s="3" t="s">
        <v>2104</v>
      </c>
    </row>
    <row r="848" spans="1:7">
      <c r="A848" s="225">
        <v>1410051026680</v>
      </c>
      <c r="B848" s="3">
        <v>6</v>
      </c>
      <c r="C848" s="3" t="s">
        <v>282</v>
      </c>
      <c r="D848" s="3" t="s">
        <v>2105</v>
      </c>
      <c r="E848" s="3" t="s">
        <v>449</v>
      </c>
      <c r="F848" s="3" t="s">
        <v>2106</v>
      </c>
      <c r="G848" s="3" t="s">
        <v>2107</v>
      </c>
    </row>
    <row r="849" spans="1:7">
      <c r="A849" s="225">
        <v>1410051026698</v>
      </c>
      <c r="B849" s="3">
        <v>6</v>
      </c>
      <c r="C849" s="3" t="s">
        <v>282</v>
      </c>
      <c r="D849" s="3" t="s">
        <v>2108</v>
      </c>
      <c r="E849" s="3" t="s">
        <v>507</v>
      </c>
      <c r="F849" s="3" t="s">
        <v>2109</v>
      </c>
      <c r="G849" s="3" t="s">
        <v>2110</v>
      </c>
    </row>
    <row r="850" spans="1:7">
      <c r="A850" s="225">
        <v>1410051026706</v>
      </c>
      <c r="B850" s="3">
        <v>6</v>
      </c>
      <c r="C850" s="3" t="s">
        <v>282</v>
      </c>
      <c r="D850" s="3" t="s">
        <v>1613</v>
      </c>
      <c r="E850" s="3" t="s">
        <v>333</v>
      </c>
      <c r="F850" s="3" t="s">
        <v>2111</v>
      </c>
      <c r="G850" s="3" t="s">
        <v>2112</v>
      </c>
    </row>
    <row r="851" spans="1:7">
      <c r="A851" s="225">
        <v>1410051026714</v>
      </c>
      <c r="B851" s="3">
        <v>6</v>
      </c>
      <c r="C851" s="3" t="s">
        <v>282</v>
      </c>
      <c r="D851" s="3" t="s">
        <v>1613</v>
      </c>
      <c r="E851" s="3" t="s">
        <v>333</v>
      </c>
      <c r="F851" s="3" t="s">
        <v>2113</v>
      </c>
      <c r="G851" s="3" t="s">
        <v>2114</v>
      </c>
    </row>
    <row r="852" spans="1:7">
      <c r="A852" s="225">
        <v>1410051026722</v>
      </c>
      <c r="B852" s="3">
        <v>6</v>
      </c>
      <c r="C852" s="3" t="s">
        <v>282</v>
      </c>
      <c r="D852" s="3" t="s">
        <v>2084</v>
      </c>
      <c r="E852" s="3" t="s">
        <v>329</v>
      </c>
      <c r="F852" s="3" t="s">
        <v>2115</v>
      </c>
      <c r="G852" s="3" t="s">
        <v>2116</v>
      </c>
    </row>
    <row r="853" spans="1:7">
      <c r="A853" s="225">
        <v>1410051026730</v>
      </c>
      <c r="B853" s="3">
        <v>6</v>
      </c>
      <c r="C853" s="3" t="s">
        <v>282</v>
      </c>
      <c r="D853" s="3" t="s">
        <v>1866</v>
      </c>
      <c r="E853" s="3" t="s">
        <v>449</v>
      </c>
      <c r="F853" s="3" t="s">
        <v>2117</v>
      </c>
      <c r="G853" s="3" t="s">
        <v>2118</v>
      </c>
    </row>
    <row r="854" spans="1:7">
      <c r="A854" s="225">
        <v>1410051026748</v>
      </c>
      <c r="B854" s="3">
        <v>6</v>
      </c>
      <c r="C854" s="3" t="s">
        <v>282</v>
      </c>
      <c r="D854" s="3" t="s">
        <v>2119</v>
      </c>
      <c r="E854" s="3" t="s">
        <v>497</v>
      </c>
      <c r="F854" s="3" t="s">
        <v>2120</v>
      </c>
      <c r="G854" s="3" t="s">
        <v>2121</v>
      </c>
    </row>
    <row r="855" spans="1:7">
      <c r="A855" s="225">
        <v>1410051026763</v>
      </c>
      <c r="B855" s="3">
        <v>6</v>
      </c>
      <c r="C855" s="3" t="s">
        <v>282</v>
      </c>
      <c r="D855" s="3" t="s">
        <v>2084</v>
      </c>
      <c r="E855" s="3" t="s">
        <v>329</v>
      </c>
      <c r="F855" s="3" t="s">
        <v>2122</v>
      </c>
      <c r="G855" s="3" t="s">
        <v>2123</v>
      </c>
    </row>
    <row r="856" spans="1:7">
      <c r="A856" s="225">
        <v>1410051026771</v>
      </c>
      <c r="B856" s="3">
        <v>6</v>
      </c>
      <c r="C856" s="3" t="s">
        <v>282</v>
      </c>
      <c r="D856" s="3" t="s">
        <v>2124</v>
      </c>
      <c r="E856" s="3" t="s">
        <v>333</v>
      </c>
      <c r="F856" s="3" t="s">
        <v>2125</v>
      </c>
      <c r="G856" s="3" t="s">
        <v>2126</v>
      </c>
    </row>
    <row r="857" spans="1:7">
      <c r="A857" s="225">
        <v>1410051026789</v>
      </c>
      <c r="B857" s="3">
        <v>6</v>
      </c>
      <c r="C857" s="3" t="s">
        <v>282</v>
      </c>
      <c r="D857" s="3" t="s">
        <v>2127</v>
      </c>
      <c r="E857" s="3" t="s">
        <v>449</v>
      </c>
      <c r="F857" s="3" t="s">
        <v>2128</v>
      </c>
      <c r="G857" s="3" t="s">
        <v>2129</v>
      </c>
    </row>
    <row r="858" spans="1:7">
      <c r="A858" s="225">
        <v>1410051026797</v>
      </c>
      <c r="B858" s="3">
        <v>6</v>
      </c>
      <c r="C858" s="3" t="s">
        <v>282</v>
      </c>
      <c r="D858" s="3" t="s">
        <v>2130</v>
      </c>
      <c r="E858" s="3" t="s">
        <v>517</v>
      </c>
      <c r="F858" s="3" t="s">
        <v>2131</v>
      </c>
      <c r="G858" s="3" t="s">
        <v>2132</v>
      </c>
    </row>
    <row r="859" spans="1:7">
      <c r="A859" s="225">
        <v>1410051026805</v>
      </c>
      <c r="B859" s="3">
        <v>1</v>
      </c>
      <c r="C859" s="3" t="s">
        <v>2133</v>
      </c>
      <c r="D859" s="3" t="s">
        <v>2097</v>
      </c>
      <c r="E859" s="3" t="s">
        <v>381</v>
      </c>
      <c r="F859" s="3" t="s">
        <v>2134</v>
      </c>
      <c r="G859" s="3" t="s">
        <v>2135</v>
      </c>
    </row>
    <row r="860" spans="1:7">
      <c r="A860" s="225">
        <v>1410051026813</v>
      </c>
      <c r="B860" s="3">
        <v>1</v>
      </c>
      <c r="C860" s="3" t="s">
        <v>2133</v>
      </c>
      <c r="D860" s="3" t="s">
        <v>2136</v>
      </c>
      <c r="E860" s="3" t="s">
        <v>471</v>
      </c>
      <c r="F860" s="3" t="s">
        <v>2137</v>
      </c>
      <c r="G860" s="3" t="s">
        <v>2138</v>
      </c>
    </row>
    <row r="861" spans="1:7">
      <c r="A861" s="225">
        <v>1410051026821</v>
      </c>
      <c r="B861" s="3">
        <v>1</v>
      </c>
      <c r="C861" s="3" t="s">
        <v>2133</v>
      </c>
      <c r="D861" s="3" t="s">
        <v>2139</v>
      </c>
      <c r="E861" s="3" t="s">
        <v>513</v>
      </c>
      <c r="F861" s="3" t="s">
        <v>2140</v>
      </c>
      <c r="G861" s="3" t="s">
        <v>2141</v>
      </c>
    </row>
    <row r="862" spans="1:7">
      <c r="A862" s="225">
        <v>1410051026839</v>
      </c>
      <c r="B862" s="3">
        <v>1</v>
      </c>
      <c r="C862" s="3" t="s">
        <v>2133</v>
      </c>
      <c r="D862" s="3" t="s">
        <v>2139</v>
      </c>
      <c r="E862" s="3" t="s">
        <v>513</v>
      </c>
      <c r="F862" s="3" t="s">
        <v>2142</v>
      </c>
      <c r="G862" s="3" t="s">
        <v>2143</v>
      </c>
    </row>
    <row r="863" spans="1:7">
      <c r="A863" s="225">
        <v>1410051026847</v>
      </c>
      <c r="B863" s="3">
        <v>1</v>
      </c>
      <c r="C863" s="3" t="s">
        <v>233</v>
      </c>
      <c r="D863" s="3" t="s">
        <v>2144</v>
      </c>
      <c r="E863" s="3" t="s">
        <v>395</v>
      </c>
      <c r="F863" s="3" t="s">
        <v>2145</v>
      </c>
      <c r="G863" s="3" t="s">
        <v>2146</v>
      </c>
    </row>
    <row r="864" spans="1:7">
      <c r="A864" s="225">
        <v>1410051026854</v>
      </c>
      <c r="B864" s="3">
        <v>2</v>
      </c>
      <c r="C864" s="3" t="s">
        <v>2147</v>
      </c>
      <c r="D864" s="3" t="s">
        <v>2127</v>
      </c>
      <c r="E864" s="3" t="s">
        <v>449</v>
      </c>
      <c r="F864" s="3" t="s">
        <v>2148</v>
      </c>
      <c r="G864" s="3" t="s">
        <v>2149</v>
      </c>
    </row>
    <row r="865" spans="1:7">
      <c r="A865" s="225">
        <v>1410051026862</v>
      </c>
      <c r="B865" s="3">
        <v>5</v>
      </c>
      <c r="C865" s="3" t="s">
        <v>2150</v>
      </c>
      <c r="D865" s="3" t="s">
        <v>2097</v>
      </c>
      <c r="E865" s="3" t="s">
        <v>381</v>
      </c>
      <c r="F865" s="3" t="s">
        <v>2151</v>
      </c>
      <c r="G865" s="3" t="s">
        <v>2152</v>
      </c>
    </row>
    <row r="866" spans="1:7">
      <c r="A866" s="225">
        <v>1410051026870</v>
      </c>
      <c r="B866" s="3">
        <v>5</v>
      </c>
      <c r="C866" s="3" t="s">
        <v>2150</v>
      </c>
      <c r="D866" s="3" t="s">
        <v>2094</v>
      </c>
      <c r="E866" s="3" t="s">
        <v>419</v>
      </c>
      <c r="F866" s="3" t="s">
        <v>2153</v>
      </c>
      <c r="G866" s="3" t="s">
        <v>2154</v>
      </c>
    </row>
    <row r="867" spans="1:7">
      <c r="A867" s="225">
        <v>1410051026888</v>
      </c>
      <c r="B867" s="3">
        <v>5</v>
      </c>
      <c r="C867" s="3" t="s">
        <v>2150</v>
      </c>
      <c r="D867" s="3" t="s">
        <v>2094</v>
      </c>
      <c r="E867" s="3" t="s">
        <v>419</v>
      </c>
      <c r="F867" s="3" t="s">
        <v>2155</v>
      </c>
      <c r="G867" s="3" t="s">
        <v>2156</v>
      </c>
    </row>
    <row r="868" spans="1:7">
      <c r="A868" s="225">
        <v>1410051026904</v>
      </c>
      <c r="B868" s="3">
        <v>5</v>
      </c>
      <c r="C868" s="3" t="s">
        <v>2150</v>
      </c>
      <c r="D868" s="3" t="s">
        <v>2157</v>
      </c>
      <c r="E868" s="3" t="s">
        <v>437</v>
      </c>
      <c r="F868" s="3" t="s">
        <v>2158</v>
      </c>
      <c r="G868" s="3" t="s">
        <v>2159</v>
      </c>
    </row>
    <row r="869" spans="1:7">
      <c r="A869" s="225">
        <v>1410051026912</v>
      </c>
      <c r="B869" s="3">
        <v>5</v>
      </c>
      <c r="C869" s="3" t="s">
        <v>2150</v>
      </c>
      <c r="D869" s="3" t="s">
        <v>2160</v>
      </c>
      <c r="E869" s="3" t="s">
        <v>437</v>
      </c>
      <c r="F869" s="3" t="s">
        <v>2161</v>
      </c>
      <c r="G869" s="3" t="s">
        <v>2162</v>
      </c>
    </row>
    <row r="870" spans="1:7">
      <c r="A870" s="225">
        <v>1410051026920</v>
      </c>
      <c r="B870" s="3">
        <v>5</v>
      </c>
      <c r="C870" s="3" t="s">
        <v>2033</v>
      </c>
      <c r="D870" s="3" t="s">
        <v>2047</v>
      </c>
      <c r="E870" s="3" t="s">
        <v>443</v>
      </c>
      <c r="F870" s="3" t="s">
        <v>2163</v>
      </c>
      <c r="G870" s="3" t="s">
        <v>2164</v>
      </c>
    </row>
    <row r="871" spans="1:7">
      <c r="A871" s="225">
        <v>1410051026938</v>
      </c>
      <c r="B871" s="3">
        <v>5</v>
      </c>
      <c r="C871" s="3" t="s">
        <v>2150</v>
      </c>
      <c r="D871" s="3" t="s">
        <v>2165</v>
      </c>
      <c r="E871" s="3" t="s">
        <v>457</v>
      </c>
      <c r="F871" s="3" t="s">
        <v>2166</v>
      </c>
      <c r="G871" s="3" t="s">
        <v>2167</v>
      </c>
    </row>
    <row r="872" spans="1:7">
      <c r="A872" s="225">
        <v>1410051026946</v>
      </c>
      <c r="B872" s="3">
        <v>5</v>
      </c>
      <c r="C872" s="3" t="s">
        <v>2150</v>
      </c>
      <c r="D872" s="3" t="s">
        <v>2165</v>
      </c>
      <c r="E872" s="3" t="s">
        <v>457</v>
      </c>
      <c r="F872" s="3" t="s">
        <v>2168</v>
      </c>
      <c r="G872" s="3" t="s">
        <v>2169</v>
      </c>
    </row>
    <row r="873" spans="1:7">
      <c r="A873" s="225">
        <v>1410051026953</v>
      </c>
      <c r="B873" s="3">
        <v>5</v>
      </c>
      <c r="C873" s="3" t="s">
        <v>2150</v>
      </c>
      <c r="D873" s="3" t="s">
        <v>2136</v>
      </c>
      <c r="E873" s="3" t="s">
        <v>471</v>
      </c>
      <c r="F873" s="3" t="s">
        <v>2170</v>
      </c>
      <c r="G873" s="3" t="s">
        <v>2171</v>
      </c>
    </row>
    <row r="874" spans="1:7">
      <c r="A874" s="225">
        <v>1410051026961</v>
      </c>
      <c r="B874" s="3">
        <v>5</v>
      </c>
      <c r="C874" s="3" t="s">
        <v>2150</v>
      </c>
      <c r="D874" s="3" t="s">
        <v>2136</v>
      </c>
      <c r="E874" s="3" t="s">
        <v>471</v>
      </c>
      <c r="F874" s="3" t="s">
        <v>2172</v>
      </c>
      <c r="G874" s="3" t="s">
        <v>2173</v>
      </c>
    </row>
    <row r="875" spans="1:7">
      <c r="A875" s="225">
        <v>1410051026979</v>
      </c>
      <c r="B875" s="3">
        <v>5</v>
      </c>
      <c r="C875" s="3" t="s">
        <v>2150</v>
      </c>
      <c r="D875" s="3" t="s">
        <v>2174</v>
      </c>
      <c r="E875" s="3" t="s">
        <v>517</v>
      </c>
      <c r="F875" s="3" t="s">
        <v>2175</v>
      </c>
      <c r="G875" s="3" t="s">
        <v>2176</v>
      </c>
    </row>
    <row r="876" spans="1:7">
      <c r="A876" s="225">
        <v>1410051026987</v>
      </c>
      <c r="B876" s="3">
        <v>6</v>
      </c>
      <c r="C876" s="3" t="s">
        <v>282</v>
      </c>
      <c r="D876" s="3" t="s">
        <v>2160</v>
      </c>
      <c r="E876" s="3" t="s">
        <v>437</v>
      </c>
      <c r="F876" s="3" t="s">
        <v>2177</v>
      </c>
      <c r="G876" s="3" t="s">
        <v>2178</v>
      </c>
    </row>
    <row r="877" spans="1:7">
      <c r="A877" s="225">
        <v>1410051027001</v>
      </c>
      <c r="B877" s="3">
        <v>6</v>
      </c>
      <c r="C877" s="3" t="s">
        <v>282</v>
      </c>
      <c r="D877" s="3" t="s">
        <v>2179</v>
      </c>
      <c r="E877" s="3" t="s">
        <v>489</v>
      </c>
      <c r="F877" s="3" t="s">
        <v>2180</v>
      </c>
      <c r="G877" s="3" t="s">
        <v>2181</v>
      </c>
    </row>
    <row r="878" spans="1:7">
      <c r="A878" s="225">
        <v>1410051027019</v>
      </c>
      <c r="B878" s="3">
        <v>6</v>
      </c>
      <c r="C878" s="3" t="s">
        <v>282</v>
      </c>
      <c r="D878" s="3" t="s">
        <v>2119</v>
      </c>
      <c r="E878" s="3" t="s">
        <v>497</v>
      </c>
      <c r="F878" s="3" t="s">
        <v>2182</v>
      </c>
      <c r="G878" s="3" t="s">
        <v>2183</v>
      </c>
    </row>
    <row r="879" spans="1:7">
      <c r="A879" s="225">
        <v>1410051027027</v>
      </c>
      <c r="B879" s="3">
        <v>6</v>
      </c>
      <c r="C879" s="3" t="s">
        <v>282</v>
      </c>
      <c r="D879" s="3" t="s">
        <v>442</v>
      </c>
      <c r="E879" s="3" t="s">
        <v>443</v>
      </c>
      <c r="F879" s="3" t="s">
        <v>2184</v>
      </c>
      <c r="G879" s="3" t="s">
        <v>2185</v>
      </c>
    </row>
    <row r="880" spans="1:7">
      <c r="A880" s="225">
        <v>1410051027035</v>
      </c>
      <c r="B880" s="3">
        <v>6</v>
      </c>
      <c r="C880" s="3" t="s">
        <v>282</v>
      </c>
      <c r="D880" s="3" t="s">
        <v>2084</v>
      </c>
      <c r="E880" s="3" t="s">
        <v>329</v>
      </c>
      <c r="F880" s="3" t="s">
        <v>2186</v>
      </c>
      <c r="G880" s="3" t="s">
        <v>2187</v>
      </c>
    </row>
    <row r="881" spans="1:7">
      <c r="A881" s="225">
        <v>1410051027043</v>
      </c>
      <c r="B881" s="3">
        <v>6</v>
      </c>
      <c r="C881" s="3" t="s">
        <v>282</v>
      </c>
      <c r="D881" s="3" t="s">
        <v>2105</v>
      </c>
      <c r="E881" s="3" t="s">
        <v>449</v>
      </c>
      <c r="F881" s="3" t="s">
        <v>2188</v>
      </c>
      <c r="G881" s="3" t="s">
        <v>2189</v>
      </c>
    </row>
    <row r="882" spans="1:7">
      <c r="A882" s="225">
        <v>1410051027050</v>
      </c>
      <c r="B882" s="3">
        <v>6</v>
      </c>
      <c r="C882" s="3" t="s">
        <v>282</v>
      </c>
      <c r="D882" s="3" t="s">
        <v>2174</v>
      </c>
      <c r="E882" s="3" t="s">
        <v>517</v>
      </c>
      <c r="F882" s="3" t="s">
        <v>2190</v>
      </c>
      <c r="G882" s="3" t="s">
        <v>2191</v>
      </c>
    </row>
    <row r="883" spans="1:7">
      <c r="A883" s="225">
        <v>1410051027068</v>
      </c>
      <c r="B883" s="3">
        <v>6</v>
      </c>
      <c r="C883" s="3" t="s">
        <v>282</v>
      </c>
      <c r="D883" s="3" t="s">
        <v>2192</v>
      </c>
      <c r="E883" s="3" t="s">
        <v>457</v>
      </c>
      <c r="F883" s="3" t="s">
        <v>2193</v>
      </c>
      <c r="G883" s="3" t="s">
        <v>2194</v>
      </c>
    </row>
    <row r="884" spans="1:7">
      <c r="A884" s="225">
        <v>1410051027076</v>
      </c>
      <c r="B884" s="3">
        <v>6</v>
      </c>
      <c r="C884" s="3" t="s">
        <v>282</v>
      </c>
      <c r="D884" s="3" t="s">
        <v>2136</v>
      </c>
      <c r="E884" s="3" t="s">
        <v>471</v>
      </c>
      <c r="F884" s="3" t="s">
        <v>2195</v>
      </c>
      <c r="G884" s="3" t="s">
        <v>2196</v>
      </c>
    </row>
    <row r="885" spans="1:7">
      <c r="A885" s="225">
        <v>1410051027084</v>
      </c>
      <c r="B885" s="3">
        <v>1</v>
      </c>
      <c r="C885" s="3" t="s">
        <v>2197</v>
      </c>
      <c r="D885" s="3" t="s">
        <v>2198</v>
      </c>
      <c r="E885" s="3" t="s">
        <v>471</v>
      </c>
      <c r="F885" s="3" t="s">
        <v>2199</v>
      </c>
      <c r="G885" s="3" t="s">
        <v>2200</v>
      </c>
    </row>
    <row r="886" spans="1:7">
      <c r="A886" s="225">
        <v>1410051027092</v>
      </c>
      <c r="B886" s="3">
        <v>6</v>
      </c>
      <c r="C886" s="3" t="s">
        <v>282</v>
      </c>
      <c r="D886" s="3" t="s">
        <v>2201</v>
      </c>
      <c r="E886" s="3" t="s">
        <v>389</v>
      </c>
      <c r="F886" s="3" t="s">
        <v>2202</v>
      </c>
      <c r="G886" s="3" t="s">
        <v>2203</v>
      </c>
    </row>
    <row r="887" spans="1:7">
      <c r="A887" s="225">
        <v>1410051027100</v>
      </c>
      <c r="B887" s="3">
        <v>6</v>
      </c>
      <c r="C887" s="3" t="s">
        <v>282</v>
      </c>
      <c r="D887" s="3" t="s">
        <v>2204</v>
      </c>
      <c r="E887" s="3" t="s">
        <v>333</v>
      </c>
      <c r="F887" s="3" t="s">
        <v>2205</v>
      </c>
      <c r="G887" s="3" t="s">
        <v>2206</v>
      </c>
    </row>
    <row r="888" spans="1:7">
      <c r="A888" s="225">
        <v>1410051027118</v>
      </c>
      <c r="B888" s="3">
        <v>6</v>
      </c>
      <c r="C888" s="3" t="s">
        <v>282</v>
      </c>
      <c r="D888" s="3" t="s">
        <v>2207</v>
      </c>
      <c r="E888" s="3" t="s">
        <v>377</v>
      </c>
      <c r="F888" s="3" t="s">
        <v>2208</v>
      </c>
      <c r="G888" s="3" t="s">
        <v>2209</v>
      </c>
    </row>
    <row r="889" spans="1:7">
      <c r="A889" s="225">
        <v>1410051027126</v>
      </c>
      <c r="B889" s="3">
        <v>6</v>
      </c>
      <c r="C889" s="3" t="s">
        <v>282</v>
      </c>
      <c r="D889" s="3" t="s">
        <v>2210</v>
      </c>
      <c r="E889" s="3" t="s">
        <v>449</v>
      </c>
      <c r="F889" s="3" t="s">
        <v>2211</v>
      </c>
      <c r="G889" s="3" t="s">
        <v>2212</v>
      </c>
    </row>
    <row r="890" spans="1:7">
      <c r="A890" s="225">
        <v>1410051027134</v>
      </c>
      <c r="B890" s="3">
        <v>6</v>
      </c>
      <c r="C890" s="3" t="s">
        <v>282</v>
      </c>
      <c r="D890" s="3" t="s">
        <v>2210</v>
      </c>
      <c r="E890" s="3" t="s">
        <v>449</v>
      </c>
      <c r="F890" s="3" t="s">
        <v>2213</v>
      </c>
      <c r="G890" s="3" t="s">
        <v>2214</v>
      </c>
    </row>
    <row r="891" spans="1:7">
      <c r="A891" s="225">
        <v>1410051027142</v>
      </c>
      <c r="B891" s="3">
        <v>6</v>
      </c>
      <c r="C891" s="3" t="s">
        <v>282</v>
      </c>
      <c r="D891" s="3" t="s">
        <v>2210</v>
      </c>
      <c r="E891" s="3" t="s">
        <v>449</v>
      </c>
      <c r="F891" s="3" t="s">
        <v>2215</v>
      </c>
      <c r="G891" s="3" t="s">
        <v>2216</v>
      </c>
    </row>
    <row r="892" spans="1:7">
      <c r="A892" s="225">
        <v>1410051027159</v>
      </c>
      <c r="B892" s="3">
        <v>6</v>
      </c>
      <c r="C892" s="3" t="s">
        <v>282</v>
      </c>
      <c r="D892" s="3" t="s">
        <v>2210</v>
      </c>
      <c r="E892" s="3" t="s">
        <v>449</v>
      </c>
      <c r="F892" s="3" t="s">
        <v>2217</v>
      </c>
      <c r="G892" s="3" t="s">
        <v>2218</v>
      </c>
    </row>
    <row r="893" spans="1:7">
      <c r="A893" s="225">
        <v>1410051027167</v>
      </c>
      <c r="B893" s="3">
        <v>6</v>
      </c>
      <c r="C893" s="3" t="s">
        <v>282</v>
      </c>
      <c r="D893" s="3" t="s">
        <v>2219</v>
      </c>
      <c r="E893" s="3" t="s">
        <v>497</v>
      </c>
      <c r="F893" s="3" t="s">
        <v>2220</v>
      </c>
      <c r="G893" s="3" t="s">
        <v>2221</v>
      </c>
    </row>
    <row r="894" spans="1:7">
      <c r="A894" s="225">
        <v>1410051027175</v>
      </c>
      <c r="B894" s="3">
        <v>6</v>
      </c>
      <c r="C894" s="3" t="s">
        <v>282</v>
      </c>
      <c r="D894" s="3" t="s">
        <v>2219</v>
      </c>
      <c r="E894" s="3" t="s">
        <v>497</v>
      </c>
      <c r="F894" s="3" t="s">
        <v>2222</v>
      </c>
      <c r="G894" s="3" t="s">
        <v>2223</v>
      </c>
    </row>
    <row r="895" spans="1:7">
      <c r="A895" s="225">
        <v>1410051027183</v>
      </c>
      <c r="B895" s="3">
        <v>6</v>
      </c>
      <c r="C895" s="3" t="s">
        <v>282</v>
      </c>
      <c r="D895" s="3" t="s">
        <v>2219</v>
      </c>
      <c r="E895" s="3" t="s">
        <v>497</v>
      </c>
      <c r="F895" s="3" t="s">
        <v>2224</v>
      </c>
      <c r="G895" s="3" t="s">
        <v>2225</v>
      </c>
    </row>
    <row r="896" spans="1:7">
      <c r="A896" s="225">
        <v>1410051027191</v>
      </c>
      <c r="B896" s="3">
        <v>6</v>
      </c>
      <c r="C896" s="3" t="s">
        <v>282</v>
      </c>
      <c r="D896" s="3" t="s">
        <v>2219</v>
      </c>
      <c r="E896" s="3" t="s">
        <v>497</v>
      </c>
      <c r="F896" s="3" t="s">
        <v>2226</v>
      </c>
      <c r="G896" s="3" t="s">
        <v>2227</v>
      </c>
    </row>
    <row r="897" spans="1:7">
      <c r="A897" s="225">
        <v>1410051027209</v>
      </c>
      <c r="B897" s="3">
        <v>6</v>
      </c>
      <c r="C897" s="3" t="s">
        <v>282</v>
      </c>
      <c r="D897" s="3" t="s">
        <v>328</v>
      </c>
      <c r="E897" s="3" t="s">
        <v>329</v>
      </c>
      <c r="F897" s="3" t="s">
        <v>2228</v>
      </c>
      <c r="G897" s="3" t="s">
        <v>2229</v>
      </c>
    </row>
    <row r="898" spans="1:7">
      <c r="A898" s="225">
        <v>1410051027217</v>
      </c>
      <c r="B898" s="3">
        <v>6</v>
      </c>
      <c r="C898" s="3" t="s">
        <v>282</v>
      </c>
      <c r="D898" s="3" t="s">
        <v>2230</v>
      </c>
      <c r="E898" s="3" t="s">
        <v>381</v>
      </c>
      <c r="F898" s="3" t="s">
        <v>2231</v>
      </c>
      <c r="G898" s="3" t="s">
        <v>2232</v>
      </c>
    </row>
    <row r="899" spans="1:7">
      <c r="A899" s="225">
        <v>1410051027225</v>
      </c>
      <c r="B899" s="3">
        <v>6</v>
      </c>
      <c r="C899" s="3" t="s">
        <v>282</v>
      </c>
      <c r="D899" s="3" t="s">
        <v>2210</v>
      </c>
      <c r="E899" s="3" t="s">
        <v>449</v>
      </c>
      <c r="F899" s="3" t="s">
        <v>2233</v>
      </c>
      <c r="G899" s="3" t="s">
        <v>2234</v>
      </c>
    </row>
    <row r="900" spans="1:7">
      <c r="A900" s="225">
        <v>1410051027233</v>
      </c>
      <c r="B900" s="3">
        <v>6</v>
      </c>
      <c r="C900" s="3" t="s">
        <v>282</v>
      </c>
      <c r="D900" s="3" t="s">
        <v>2210</v>
      </c>
      <c r="E900" s="3" t="s">
        <v>449</v>
      </c>
      <c r="F900" s="3" t="s">
        <v>2235</v>
      </c>
      <c r="G900" s="3" t="s">
        <v>2236</v>
      </c>
    </row>
    <row r="901" spans="1:7">
      <c r="A901" s="225">
        <v>1410051027241</v>
      </c>
      <c r="B901" s="3">
        <v>6</v>
      </c>
      <c r="C901" s="3" t="s">
        <v>282</v>
      </c>
      <c r="D901" s="3" t="s">
        <v>2237</v>
      </c>
      <c r="E901" s="3" t="s">
        <v>489</v>
      </c>
      <c r="F901" s="3" t="s">
        <v>2238</v>
      </c>
      <c r="G901" s="3" t="s">
        <v>2239</v>
      </c>
    </row>
    <row r="902" spans="1:7">
      <c r="A902" s="225">
        <v>1410051027258</v>
      </c>
      <c r="B902" s="3">
        <v>6</v>
      </c>
      <c r="C902" s="3" t="s">
        <v>282</v>
      </c>
      <c r="D902" s="3" t="s">
        <v>2237</v>
      </c>
      <c r="E902" s="3" t="s">
        <v>489</v>
      </c>
      <c r="F902" s="3" t="s">
        <v>2240</v>
      </c>
      <c r="G902" s="3" t="s">
        <v>2241</v>
      </c>
    </row>
    <row r="903" spans="1:7">
      <c r="A903" s="225">
        <v>1410051027266</v>
      </c>
      <c r="B903" s="3">
        <v>6</v>
      </c>
      <c r="C903" s="3" t="s">
        <v>282</v>
      </c>
      <c r="D903" s="3" t="s">
        <v>328</v>
      </c>
      <c r="E903" s="3" t="s">
        <v>329</v>
      </c>
      <c r="F903" s="3" t="s">
        <v>2242</v>
      </c>
      <c r="G903" s="3" t="s">
        <v>2243</v>
      </c>
    </row>
    <row r="904" spans="1:7">
      <c r="A904" s="225">
        <v>1410051027274</v>
      </c>
      <c r="B904" s="3">
        <v>6</v>
      </c>
      <c r="C904" s="3" t="s">
        <v>282</v>
      </c>
      <c r="D904" s="3" t="s">
        <v>2244</v>
      </c>
      <c r="E904" s="3" t="s">
        <v>395</v>
      </c>
      <c r="F904" s="3" t="s">
        <v>2245</v>
      </c>
      <c r="G904" s="3" t="s">
        <v>2246</v>
      </c>
    </row>
    <row r="905" spans="1:7">
      <c r="A905" s="225">
        <v>1410051027282</v>
      </c>
      <c r="B905" s="3">
        <v>1</v>
      </c>
      <c r="C905" s="3" t="s">
        <v>2247</v>
      </c>
      <c r="D905" s="3" t="s">
        <v>2248</v>
      </c>
      <c r="E905" s="3" t="s">
        <v>513</v>
      </c>
      <c r="F905" s="3" t="s">
        <v>2249</v>
      </c>
      <c r="G905" s="3" t="s">
        <v>2250</v>
      </c>
    </row>
    <row r="906" spans="1:7">
      <c r="A906" s="225">
        <v>1410051027290</v>
      </c>
      <c r="B906" s="3">
        <v>1</v>
      </c>
      <c r="C906" s="3" t="s">
        <v>2247</v>
      </c>
      <c r="D906" s="3" t="s">
        <v>2251</v>
      </c>
      <c r="E906" s="3" t="s">
        <v>419</v>
      </c>
      <c r="F906" s="3" t="s">
        <v>2252</v>
      </c>
      <c r="G906" s="3" t="s">
        <v>2253</v>
      </c>
    </row>
    <row r="907" spans="1:7">
      <c r="A907" s="225">
        <v>1410051027308</v>
      </c>
      <c r="B907" s="3">
        <v>1</v>
      </c>
      <c r="C907" s="3" t="s">
        <v>2247</v>
      </c>
      <c r="D907" s="3" t="s">
        <v>2251</v>
      </c>
      <c r="E907" s="3" t="s">
        <v>419</v>
      </c>
      <c r="F907" s="3" t="s">
        <v>2254</v>
      </c>
      <c r="G907" s="3" t="s">
        <v>2255</v>
      </c>
    </row>
    <row r="908" spans="1:7">
      <c r="A908" s="225">
        <v>1410051027316</v>
      </c>
      <c r="B908" s="3">
        <v>2</v>
      </c>
      <c r="C908" s="3" t="s">
        <v>2256</v>
      </c>
      <c r="D908" s="3" t="s">
        <v>2210</v>
      </c>
      <c r="E908" s="3" t="s">
        <v>449</v>
      </c>
      <c r="F908" s="3" t="s">
        <v>2257</v>
      </c>
      <c r="G908" s="3" t="s">
        <v>2258</v>
      </c>
    </row>
    <row r="909" spans="1:7">
      <c r="A909" s="225">
        <v>1410051027332</v>
      </c>
      <c r="B909" s="3">
        <v>6</v>
      </c>
      <c r="C909" s="3" t="s">
        <v>282</v>
      </c>
      <c r="D909" s="3" t="s">
        <v>2207</v>
      </c>
      <c r="E909" s="3" t="s">
        <v>377</v>
      </c>
      <c r="F909" s="3" t="s">
        <v>2259</v>
      </c>
      <c r="G909" s="3" t="s">
        <v>2260</v>
      </c>
    </row>
    <row r="910" spans="1:7">
      <c r="A910" s="225">
        <v>1410051027373</v>
      </c>
      <c r="B910" s="3">
        <v>5</v>
      </c>
      <c r="C910" s="3" t="s">
        <v>2261</v>
      </c>
      <c r="D910" s="3" t="s">
        <v>2207</v>
      </c>
      <c r="E910" s="3" t="s">
        <v>377</v>
      </c>
      <c r="F910" s="3" t="s">
        <v>2262</v>
      </c>
      <c r="G910" s="3" t="s">
        <v>2263</v>
      </c>
    </row>
    <row r="911" spans="1:7">
      <c r="A911" s="225">
        <v>1410051027381</v>
      </c>
      <c r="B911" s="3">
        <v>5</v>
      </c>
      <c r="C911" s="3" t="s">
        <v>2261</v>
      </c>
      <c r="D911" s="3" t="s">
        <v>2201</v>
      </c>
      <c r="E911" s="3" t="s">
        <v>389</v>
      </c>
      <c r="F911" s="3" t="s">
        <v>2264</v>
      </c>
      <c r="G911" s="3" t="s">
        <v>2265</v>
      </c>
    </row>
    <row r="912" spans="1:7">
      <c r="A912" s="225">
        <v>1410051027399</v>
      </c>
      <c r="B912" s="3">
        <v>5</v>
      </c>
      <c r="C912" s="3" t="s">
        <v>2261</v>
      </c>
      <c r="D912" s="3" t="s">
        <v>2251</v>
      </c>
      <c r="E912" s="3" t="s">
        <v>419</v>
      </c>
      <c r="F912" s="3" t="s">
        <v>2266</v>
      </c>
      <c r="G912" s="3" t="s">
        <v>2267</v>
      </c>
    </row>
    <row r="913" spans="1:7">
      <c r="A913" s="225">
        <v>1410051027415</v>
      </c>
      <c r="B913" s="3">
        <v>6</v>
      </c>
      <c r="C913" s="3" t="s">
        <v>282</v>
      </c>
      <c r="D913" s="3" t="s">
        <v>328</v>
      </c>
      <c r="E913" s="3" t="s">
        <v>329</v>
      </c>
      <c r="F913" s="3" t="s">
        <v>2268</v>
      </c>
      <c r="G913" s="3" t="s">
        <v>2269</v>
      </c>
    </row>
    <row r="914" spans="1:7">
      <c r="A914" s="225">
        <v>1410051027423</v>
      </c>
      <c r="B914" s="3">
        <v>6</v>
      </c>
      <c r="C914" s="3" t="s">
        <v>282</v>
      </c>
      <c r="D914" s="3" t="s">
        <v>406</v>
      </c>
      <c r="E914" s="3" t="s">
        <v>407</v>
      </c>
      <c r="F914" s="3" t="s">
        <v>2270</v>
      </c>
      <c r="G914" s="3" t="s">
        <v>2271</v>
      </c>
    </row>
    <row r="915" spans="1:7">
      <c r="A915" s="225">
        <v>1410051027431</v>
      </c>
      <c r="B915" s="3">
        <v>6</v>
      </c>
      <c r="C915" s="3" t="s">
        <v>282</v>
      </c>
      <c r="D915" s="3" t="s">
        <v>2248</v>
      </c>
      <c r="E915" s="3" t="s">
        <v>513</v>
      </c>
      <c r="F915" s="3" t="s">
        <v>2272</v>
      </c>
      <c r="G915" s="3" t="s">
        <v>2273</v>
      </c>
    </row>
    <row r="916" spans="1:7">
      <c r="A916" s="225">
        <v>1410051027449</v>
      </c>
      <c r="B916" s="3">
        <v>6</v>
      </c>
      <c r="C916" s="3" t="s">
        <v>282</v>
      </c>
      <c r="D916" s="3" t="s">
        <v>2248</v>
      </c>
      <c r="E916" s="3" t="s">
        <v>513</v>
      </c>
      <c r="F916" s="3" t="s">
        <v>2274</v>
      </c>
      <c r="G916" s="3" t="s">
        <v>2275</v>
      </c>
    </row>
    <row r="917" spans="1:7">
      <c r="A917" s="225">
        <v>1410051027456</v>
      </c>
      <c r="B917" s="3">
        <v>6</v>
      </c>
      <c r="C917" s="3" t="s">
        <v>282</v>
      </c>
      <c r="D917" s="3" t="s">
        <v>2276</v>
      </c>
      <c r="E917" s="3" t="s">
        <v>517</v>
      </c>
      <c r="F917" s="3" t="s">
        <v>2277</v>
      </c>
      <c r="G917" s="3" t="s">
        <v>2278</v>
      </c>
    </row>
    <row r="918" spans="1:7">
      <c r="A918" s="225">
        <v>1410051027464</v>
      </c>
      <c r="B918" s="3">
        <v>6</v>
      </c>
      <c r="C918" s="3" t="s">
        <v>282</v>
      </c>
      <c r="D918" s="3" t="s">
        <v>328</v>
      </c>
      <c r="E918" s="3" t="s">
        <v>329</v>
      </c>
      <c r="F918" s="3" t="s">
        <v>2279</v>
      </c>
      <c r="G918" s="3" t="s">
        <v>2280</v>
      </c>
    </row>
    <row r="919" spans="1:7">
      <c r="A919" s="225">
        <v>1410051027472</v>
      </c>
      <c r="B919" s="3">
        <v>6</v>
      </c>
      <c r="C919" s="3" t="s">
        <v>282</v>
      </c>
      <c r="D919" s="3" t="s">
        <v>2201</v>
      </c>
      <c r="E919" s="3" t="s">
        <v>389</v>
      </c>
      <c r="F919" s="3" t="s">
        <v>2281</v>
      </c>
      <c r="G919" s="3" t="s">
        <v>2282</v>
      </c>
    </row>
    <row r="920" spans="1:7">
      <c r="A920" s="225">
        <v>1410051027480</v>
      </c>
      <c r="B920" s="3">
        <v>6</v>
      </c>
      <c r="C920" s="3" t="s">
        <v>282</v>
      </c>
      <c r="D920" s="3" t="s">
        <v>2244</v>
      </c>
      <c r="E920" s="3" t="s">
        <v>395</v>
      </c>
      <c r="F920" s="3" t="s">
        <v>2283</v>
      </c>
      <c r="G920" s="3" t="s">
        <v>2284</v>
      </c>
    </row>
    <row r="921" spans="1:7">
      <c r="A921" s="225">
        <v>1410051027498</v>
      </c>
      <c r="B921" s="3">
        <v>6</v>
      </c>
      <c r="C921" s="3" t="s">
        <v>282</v>
      </c>
      <c r="D921" s="3" t="s">
        <v>2251</v>
      </c>
      <c r="E921" s="3" t="s">
        <v>419</v>
      </c>
      <c r="F921" s="3" t="s">
        <v>2285</v>
      </c>
      <c r="G921" s="3" t="s">
        <v>2286</v>
      </c>
    </row>
    <row r="922" spans="1:7">
      <c r="A922" s="225">
        <v>1410051027506</v>
      </c>
      <c r="B922" s="3">
        <v>6</v>
      </c>
      <c r="C922" s="3" t="s">
        <v>282</v>
      </c>
      <c r="D922" s="3" t="s">
        <v>2287</v>
      </c>
      <c r="E922" s="3" t="s">
        <v>457</v>
      </c>
      <c r="F922" s="3" t="s">
        <v>2288</v>
      </c>
      <c r="G922" s="3" t="s">
        <v>2289</v>
      </c>
    </row>
    <row r="923" spans="1:7">
      <c r="A923" s="225">
        <v>1410051027514</v>
      </c>
      <c r="B923" s="3">
        <v>6</v>
      </c>
      <c r="C923" s="3" t="s">
        <v>282</v>
      </c>
      <c r="D923" s="3" t="s">
        <v>376</v>
      </c>
      <c r="E923" s="3" t="s">
        <v>377</v>
      </c>
      <c r="F923" s="3" t="s">
        <v>2290</v>
      </c>
      <c r="G923" s="3" t="s">
        <v>2291</v>
      </c>
    </row>
    <row r="924" spans="1:7">
      <c r="A924" s="225">
        <v>1410051027530</v>
      </c>
      <c r="B924" s="3">
        <v>6</v>
      </c>
      <c r="C924" s="3" t="s">
        <v>282</v>
      </c>
      <c r="D924" s="3" t="s">
        <v>2210</v>
      </c>
      <c r="E924" s="3" t="s">
        <v>449</v>
      </c>
      <c r="F924" s="3" t="s">
        <v>2292</v>
      </c>
      <c r="G924" s="3" t="s">
        <v>2293</v>
      </c>
    </row>
    <row r="925" spans="1:7">
      <c r="A925" s="225">
        <v>1410051027548</v>
      </c>
      <c r="B925" s="3">
        <v>6</v>
      </c>
      <c r="C925" s="3" t="s">
        <v>282</v>
      </c>
      <c r="D925" s="3" t="s">
        <v>2210</v>
      </c>
      <c r="E925" s="3" t="s">
        <v>449</v>
      </c>
      <c r="F925" s="3" t="s">
        <v>2294</v>
      </c>
      <c r="G925" s="3" t="s">
        <v>2295</v>
      </c>
    </row>
    <row r="926" spans="1:7">
      <c r="A926" s="225">
        <v>1410051027555</v>
      </c>
      <c r="B926" s="3">
        <v>6</v>
      </c>
      <c r="C926" s="3" t="s">
        <v>282</v>
      </c>
      <c r="D926" s="3" t="s">
        <v>1961</v>
      </c>
      <c r="E926" s="3" t="s">
        <v>407</v>
      </c>
      <c r="F926" s="3" t="s">
        <v>2296</v>
      </c>
      <c r="G926" s="3" t="s">
        <v>2297</v>
      </c>
    </row>
    <row r="927" spans="1:7">
      <c r="A927" s="225">
        <v>1410051027563</v>
      </c>
      <c r="B927" s="3">
        <v>6</v>
      </c>
      <c r="C927" s="3" t="s">
        <v>282</v>
      </c>
      <c r="D927" s="3" t="s">
        <v>2165</v>
      </c>
      <c r="E927" s="3" t="s">
        <v>457</v>
      </c>
      <c r="F927" s="3" t="s">
        <v>2298</v>
      </c>
      <c r="G927" s="3" t="s">
        <v>2299</v>
      </c>
    </row>
    <row r="928" spans="1:7">
      <c r="A928" s="225">
        <v>1410051027571</v>
      </c>
      <c r="B928" s="3">
        <v>6</v>
      </c>
      <c r="C928" s="3" t="s">
        <v>282</v>
      </c>
      <c r="D928" s="3" t="s">
        <v>2165</v>
      </c>
      <c r="E928" s="3" t="s">
        <v>457</v>
      </c>
      <c r="F928" s="3" t="s">
        <v>2300</v>
      </c>
      <c r="G928" s="3" t="s">
        <v>2301</v>
      </c>
    </row>
    <row r="929" spans="1:7">
      <c r="A929" s="225">
        <v>1410051027589</v>
      </c>
      <c r="B929" s="3">
        <v>6</v>
      </c>
      <c r="C929" s="3" t="s">
        <v>282</v>
      </c>
      <c r="D929" s="3" t="s">
        <v>2210</v>
      </c>
      <c r="E929" s="3" t="s">
        <v>449</v>
      </c>
      <c r="F929" s="3" t="s">
        <v>2302</v>
      </c>
      <c r="G929" s="3" t="s">
        <v>2303</v>
      </c>
    </row>
    <row r="930" spans="1:7">
      <c r="A930" s="225">
        <v>1410051027597</v>
      </c>
      <c r="B930" s="3">
        <v>6</v>
      </c>
      <c r="C930" s="3" t="s">
        <v>282</v>
      </c>
      <c r="D930" s="3" t="s">
        <v>2207</v>
      </c>
      <c r="E930" s="3" t="s">
        <v>377</v>
      </c>
      <c r="F930" s="3" t="s">
        <v>2304</v>
      </c>
      <c r="G930" s="3" t="s">
        <v>2305</v>
      </c>
    </row>
    <row r="931" spans="1:7">
      <c r="A931" s="225">
        <v>1410051027605</v>
      </c>
      <c r="B931" s="3">
        <v>6</v>
      </c>
      <c r="C931" s="3" t="s">
        <v>282</v>
      </c>
      <c r="D931" s="3" t="s">
        <v>2210</v>
      </c>
      <c r="E931" s="3" t="s">
        <v>449</v>
      </c>
      <c r="F931" s="3" t="s">
        <v>2306</v>
      </c>
      <c r="G931" s="3" t="s">
        <v>2307</v>
      </c>
    </row>
    <row r="932" spans="1:7">
      <c r="A932" s="225">
        <v>1410051027613</v>
      </c>
      <c r="B932" s="3">
        <v>6</v>
      </c>
      <c r="C932" s="3" t="s">
        <v>282</v>
      </c>
      <c r="D932" s="3" t="s">
        <v>2308</v>
      </c>
      <c r="E932" s="3" t="s">
        <v>419</v>
      </c>
      <c r="F932" s="3" t="s">
        <v>2309</v>
      </c>
      <c r="G932" s="3" t="s">
        <v>2310</v>
      </c>
    </row>
    <row r="933" spans="1:7">
      <c r="A933" s="225">
        <v>1410051027621</v>
      </c>
      <c r="B933" s="3">
        <v>6</v>
      </c>
      <c r="C933" s="3" t="s">
        <v>282</v>
      </c>
      <c r="D933" s="3" t="s">
        <v>2308</v>
      </c>
      <c r="E933" s="3" t="s">
        <v>419</v>
      </c>
      <c r="F933" s="3" t="s">
        <v>2311</v>
      </c>
      <c r="G933" s="3" t="s">
        <v>2312</v>
      </c>
    </row>
    <row r="934" spans="1:7">
      <c r="A934" s="225">
        <v>1410051027639</v>
      </c>
      <c r="B934" s="3">
        <v>1</v>
      </c>
      <c r="C934" s="3" t="s">
        <v>233</v>
      </c>
      <c r="D934" s="3" t="s">
        <v>2251</v>
      </c>
      <c r="E934" s="3" t="s">
        <v>419</v>
      </c>
      <c r="F934" s="3" t="s">
        <v>2313</v>
      </c>
      <c r="G934" s="3" t="s">
        <v>2314</v>
      </c>
    </row>
    <row r="935" spans="1:7">
      <c r="A935" s="225">
        <v>1410051027647</v>
      </c>
      <c r="B935" s="3">
        <v>1</v>
      </c>
      <c r="C935" s="3" t="s">
        <v>233</v>
      </c>
      <c r="D935" s="3" t="s">
        <v>1616</v>
      </c>
      <c r="E935" s="3" t="s">
        <v>471</v>
      </c>
      <c r="F935" s="3" t="s">
        <v>2315</v>
      </c>
      <c r="G935" s="3" t="s">
        <v>2316</v>
      </c>
    </row>
    <row r="936" spans="1:7">
      <c r="A936" s="225">
        <v>1410051027654</v>
      </c>
      <c r="B936" s="3">
        <v>1</v>
      </c>
      <c r="C936" s="3" t="s">
        <v>233</v>
      </c>
      <c r="D936" s="3" t="s">
        <v>2219</v>
      </c>
      <c r="E936" s="3" t="s">
        <v>497</v>
      </c>
      <c r="F936" s="3" t="s">
        <v>2317</v>
      </c>
      <c r="G936" s="3" t="s">
        <v>2318</v>
      </c>
    </row>
    <row r="937" spans="1:7">
      <c r="A937" s="225">
        <v>1410051027662</v>
      </c>
      <c r="B937" s="3">
        <v>5</v>
      </c>
      <c r="C937" s="3" t="s">
        <v>2261</v>
      </c>
      <c r="D937" s="3" t="s">
        <v>2248</v>
      </c>
      <c r="E937" s="3" t="s">
        <v>513</v>
      </c>
      <c r="F937" s="3" t="s">
        <v>2319</v>
      </c>
      <c r="G937" s="3" t="s">
        <v>2320</v>
      </c>
    </row>
    <row r="938" spans="1:7">
      <c r="A938" s="225">
        <v>1410051027670</v>
      </c>
      <c r="B938" s="3">
        <v>5</v>
      </c>
      <c r="C938" s="3" t="s">
        <v>2261</v>
      </c>
      <c r="D938" s="3" t="s">
        <v>2210</v>
      </c>
      <c r="E938" s="3" t="s">
        <v>449</v>
      </c>
      <c r="F938" s="3" t="s">
        <v>2321</v>
      </c>
      <c r="G938" s="3" t="s">
        <v>2322</v>
      </c>
    </row>
    <row r="939" spans="1:7">
      <c r="A939" s="225">
        <v>1410051027688</v>
      </c>
      <c r="B939" s="3">
        <v>5</v>
      </c>
      <c r="C939" s="3" t="s">
        <v>2261</v>
      </c>
      <c r="D939" s="3" t="s">
        <v>2207</v>
      </c>
      <c r="E939" s="3" t="s">
        <v>377</v>
      </c>
      <c r="F939" s="3" t="s">
        <v>2323</v>
      </c>
      <c r="G939" s="3" t="s">
        <v>2324</v>
      </c>
    </row>
    <row r="940" spans="1:7">
      <c r="A940" s="225">
        <v>1410051027696</v>
      </c>
      <c r="B940" s="3">
        <v>5</v>
      </c>
      <c r="C940" s="3" t="s">
        <v>2261</v>
      </c>
      <c r="D940" s="3" t="s">
        <v>2201</v>
      </c>
      <c r="E940" s="3" t="s">
        <v>389</v>
      </c>
      <c r="F940" s="3" t="s">
        <v>2325</v>
      </c>
      <c r="G940" s="3" t="s">
        <v>2326</v>
      </c>
    </row>
    <row r="941" spans="1:7">
      <c r="A941" s="225">
        <v>1410051027704</v>
      </c>
      <c r="B941" s="3">
        <v>5</v>
      </c>
      <c r="C941" s="3" t="s">
        <v>2261</v>
      </c>
      <c r="D941" s="3" t="s">
        <v>2201</v>
      </c>
      <c r="E941" s="3" t="s">
        <v>389</v>
      </c>
      <c r="F941" s="3" t="s">
        <v>2327</v>
      </c>
      <c r="G941" s="3" t="s">
        <v>2328</v>
      </c>
    </row>
    <row r="942" spans="1:7">
      <c r="A942" s="225">
        <v>1410051027712</v>
      </c>
      <c r="B942" s="3">
        <v>5</v>
      </c>
      <c r="C942" s="3" t="s">
        <v>2261</v>
      </c>
      <c r="D942" s="3" t="s">
        <v>2157</v>
      </c>
      <c r="E942" s="3" t="s">
        <v>437</v>
      </c>
      <c r="F942" s="3" t="s">
        <v>2329</v>
      </c>
      <c r="G942" s="3" t="s">
        <v>2330</v>
      </c>
    </row>
    <row r="943" spans="1:7">
      <c r="A943" s="225">
        <v>1410051027720</v>
      </c>
      <c r="B943" s="3">
        <v>5</v>
      </c>
      <c r="C943" s="3" t="s">
        <v>2261</v>
      </c>
      <c r="D943" s="3" t="s">
        <v>2102</v>
      </c>
      <c r="E943" s="3" t="s">
        <v>407</v>
      </c>
      <c r="F943" s="3" t="s">
        <v>2331</v>
      </c>
      <c r="G943" s="3" t="s">
        <v>2332</v>
      </c>
    </row>
    <row r="944" spans="1:7">
      <c r="A944" s="225">
        <v>1410051027738</v>
      </c>
      <c r="B944" s="3">
        <v>5</v>
      </c>
      <c r="C944" s="3" t="s">
        <v>2261</v>
      </c>
      <c r="D944" s="3" t="s">
        <v>1917</v>
      </c>
      <c r="E944" s="3" t="s">
        <v>443</v>
      </c>
      <c r="F944" s="3" t="s">
        <v>2333</v>
      </c>
      <c r="G944" s="3" t="s">
        <v>2334</v>
      </c>
    </row>
    <row r="945" spans="1:7">
      <c r="A945" s="225">
        <v>1410051027746</v>
      </c>
      <c r="B945" s="3">
        <v>5</v>
      </c>
      <c r="C945" s="3" t="s">
        <v>2261</v>
      </c>
      <c r="D945" s="3" t="s">
        <v>516</v>
      </c>
      <c r="E945" s="3" t="s">
        <v>517</v>
      </c>
      <c r="F945" s="3" t="s">
        <v>2335</v>
      </c>
      <c r="G945" s="3" t="s">
        <v>2336</v>
      </c>
    </row>
    <row r="946" spans="1:7">
      <c r="A946" s="225">
        <v>1410051027761</v>
      </c>
      <c r="B946" s="3">
        <v>6</v>
      </c>
      <c r="C946" s="3" t="s">
        <v>282</v>
      </c>
      <c r="D946" s="3" t="s">
        <v>2102</v>
      </c>
      <c r="E946" s="3" t="s">
        <v>407</v>
      </c>
      <c r="F946" s="3" t="s">
        <v>2337</v>
      </c>
      <c r="G946" s="3" t="s">
        <v>2338</v>
      </c>
    </row>
    <row r="947" spans="1:7">
      <c r="A947" s="225">
        <v>1410051027779</v>
      </c>
      <c r="B947" s="3">
        <v>6</v>
      </c>
      <c r="C947" s="3" t="s">
        <v>282</v>
      </c>
      <c r="D947" s="3" t="s">
        <v>2219</v>
      </c>
      <c r="E947" s="3" t="s">
        <v>497</v>
      </c>
      <c r="F947" s="3" t="s">
        <v>2339</v>
      </c>
      <c r="G947" s="3" t="s">
        <v>2340</v>
      </c>
    </row>
    <row r="948" spans="1:7">
      <c r="A948" s="225">
        <v>1410051027787</v>
      </c>
      <c r="B948" s="3">
        <v>6</v>
      </c>
      <c r="C948" s="3" t="s">
        <v>282</v>
      </c>
      <c r="D948" s="3" t="s">
        <v>506</v>
      </c>
      <c r="E948" s="3" t="s">
        <v>507</v>
      </c>
      <c r="F948" s="3" t="s">
        <v>2341</v>
      </c>
      <c r="G948" s="3" t="s">
        <v>2342</v>
      </c>
    </row>
    <row r="949" spans="1:7">
      <c r="A949" s="225">
        <v>1410051027795</v>
      </c>
      <c r="B949" s="3">
        <v>6</v>
      </c>
      <c r="C949" s="3" t="s">
        <v>282</v>
      </c>
      <c r="D949" s="3" t="s">
        <v>2201</v>
      </c>
      <c r="E949" s="3" t="s">
        <v>389</v>
      </c>
      <c r="F949" s="3" t="s">
        <v>2343</v>
      </c>
      <c r="G949" s="3" t="s">
        <v>2344</v>
      </c>
    </row>
    <row r="950" spans="1:7">
      <c r="A950" s="225">
        <v>1410051027803</v>
      </c>
      <c r="B950" s="3">
        <v>6</v>
      </c>
      <c r="C950" s="3" t="s">
        <v>282</v>
      </c>
      <c r="D950" s="3" t="s">
        <v>2244</v>
      </c>
      <c r="E950" s="3" t="s">
        <v>395</v>
      </c>
      <c r="F950" s="3" t="s">
        <v>2345</v>
      </c>
      <c r="G950" s="3" t="s">
        <v>2346</v>
      </c>
    </row>
    <row r="951" spans="1:7">
      <c r="A951" s="225">
        <v>1410051027811</v>
      </c>
      <c r="B951" s="3">
        <v>6</v>
      </c>
      <c r="C951" s="3" t="s">
        <v>282</v>
      </c>
      <c r="D951" s="3" t="s">
        <v>2244</v>
      </c>
      <c r="E951" s="3" t="s">
        <v>395</v>
      </c>
      <c r="F951" s="3" t="s">
        <v>2347</v>
      </c>
      <c r="G951" s="3" t="s">
        <v>2348</v>
      </c>
    </row>
    <row r="952" spans="1:7">
      <c r="A952" s="225">
        <v>1410051027829</v>
      </c>
      <c r="B952" s="3">
        <v>6</v>
      </c>
      <c r="C952" s="3" t="s">
        <v>282</v>
      </c>
      <c r="D952" s="3" t="s">
        <v>448</v>
      </c>
      <c r="E952" s="3" t="s">
        <v>449</v>
      </c>
      <c r="F952" s="3" t="s">
        <v>2349</v>
      </c>
      <c r="G952" s="3" t="s">
        <v>2350</v>
      </c>
    </row>
    <row r="953" spans="1:7">
      <c r="A953" s="225">
        <v>1410051027837</v>
      </c>
      <c r="B953" s="3">
        <v>6</v>
      </c>
      <c r="C953" s="3" t="s">
        <v>282</v>
      </c>
      <c r="D953" s="3" t="s">
        <v>1616</v>
      </c>
      <c r="E953" s="3" t="s">
        <v>471</v>
      </c>
      <c r="F953" s="3" t="s">
        <v>2351</v>
      </c>
      <c r="G953" s="3" t="s">
        <v>2352</v>
      </c>
    </row>
    <row r="954" spans="1:7">
      <c r="A954" s="225">
        <v>1410051027845</v>
      </c>
      <c r="B954" s="3">
        <v>6</v>
      </c>
      <c r="C954" s="3" t="s">
        <v>282</v>
      </c>
      <c r="D954" s="3" t="s">
        <v>448</v>
      </c>
      <c r="E954" s="3" t="s">
        <v>449</v>
      </c>
      <c r="F954" s="3" t="s">
        <v>2353</v>
      </c>
      <c r="G954" s="3" t="s">
        <v>2354</v>
      </c>
    </row>
    <row r="955" spans="1:7">
      <c r="A955" s="225">
        <v>1410051027852</v>
      </c>
      <c r="B955" s="3">
        <v>6</v>
      </c>
      <c r="C955" s="3" t="s">
        <v>282</v>
      </c>
      <c r="D955" s="3" t="s">
        <v>2165</v>
      </c>
      <c r="E955" s="3" t="s">
        <v>457</v>
      </c>
      <c r="F955" s="3" t="s">
        <v>2355</v>
      </c>
      <c r="G955" s="3" t="s">
        <v>2356</v>
      </c>
    </row>
    <row r="956" spans="1:7">
      <c r="A956" s="225">
        <v>1410051027860</v>
      </c>
      <c r="B956" s="3">
        <v>6</v>
      </c>
      <c r="C956" s="3" t="s">
        <v>282</v>
      </c>
      <c r="D956" s="3" t="s">
        <v>2248</v>
      </c>
      <c r="E956" s="3" t="s">
        <v>513</v>
      </c>
      <c r="F956" s="3" t="s">
        <v>2357</v>
      </c>
      <c r="G956" s="3" t="s">
        <v>2358</v>
      </c>
    </row>
    <row r="957" spans="1:7">
      <c r="A957" s="225">
        <v>1410051027878</v>
      </c>
      <c r="B957" s="3">
        <v>6</v>
      </c>
      <c r="C957" s="3" t="s">
        <v>282</v>
      </c>
      <c r="D957" s="3" t="s">
        <v>2210</v>
      </c>
      <c r="E957" s="3" t="s">
        <v>449</v>
      </c>
      <c r="F957" s="3" t="s">
        <v>2359</v>
      </c>
      <c r="G957" s="3" t="s">
        <v>2360</v>
      </c>
    </row>
    <row r="958" spans="1:7">
      <c r="A958" s="225">
        <v>1410051027886</v>
      </c>
      <c r="B958" s="3">
        <v>1</v>
      </c>
      <c r="C958" s="3" t="s">
        <v>233</v>
      </c>
      <c r="D958" s="3" t="s">
        <v>2361</v>
      </c>
      <c r="E958" s="3" t="s">
        <v>449</v>
      </c>
      <c r="F958" s="3" t="s">
        <v>2362</v>
      </c>
      <c r="G958" s="3" t="s">
        <v>2363</v>
      </c>
    </row>
    <row r="959" spans="1:7">
      <c r="A959" s="225">
        <v>1410051027894</v>
      </c>
      <c r="B959" s="3">
        <v>1</v>
      </c>
      <c r="C959" s="3" t="s">
        <v>233</v>
      </c>
      <c r="D959" s="3" t="s">
        <v>2364</v>
      </c>
      <c r="E959" s="3" t="s">
        <v>407</v>
      </c>
      <c r="F959" s="3" t="s">
        <v>2365</v>
      </c>
      <c r="G959" s="3" t="s">
        <v>2366</v>
      </c>
    </row>
    <row r="960" spans="1:7">
      <c r="A960" s="225">
        <v>1410051027902</v>
      </c>
      <c r="B960" s="3">
        <v>6</v>
      </c>
      <c r="C960" s="3" t="s">
        <v>282</v>
      </c>
      <c r="D960" s="3" t="s">
        <v>2367</v>
      </c>
      <c r="E960" s="3" t="s">
        <v>419</v>
      </c>
      <c r="F960" s="3" t="s">
        <v>2368</v>
      </c>
      <c r="G960" s="3" t="s">
        <v>2369</v>
      </c>
    </row>
    <row r="961" spans="1:7">
      <c r="A961" s="225">
        <v>1410051027910</v>
      </c>
      <c r="B961" s="3">
        <v>6</v>
      </c>
      <c r="C961" s="3" t="s">
        <v>282</v>
      </c>
      <c r="D961" s="3" t="s">
        <v>2361</v>
      </c>
      <c r="E961" s="3" t="s">
        <v>449</v>
      </c>
      <c r="F961" s="3" t="s">
        <v>2370</v>
      </c>
      <c r="G961" s="3" t="s">
        <v>2371</v>
      </c>
    </row>
    <row r="962" spans="1:7">
      <c r="A962" s="225">
        <v>1410051027928</v>
      </c>
      <c r="B962" s="3">
        <v>6</v>
      </c>
      <c r="C962" s="3" t="s">
        <v>282</v>
      </c>
      <c r="D962" s="3" t="s">
        <v>2361</v>
      </c>
      <c r="E962" s="3" t="s">
        <v>449</v>
      </c>
      <c r="F962" s="3" t="s">
        <v>2372</v>
      </c>
      <c r="G962" s="3" t="s">
        <v>2373</v>
      </c>
    </row>
    <row r="963" spans="1:7">
      <c r="A963" s="225">
        <v>1410051027936</v>
      </c>
      <c r="B963" s="3">
        <v>6</v>
      </c>
      <c r="C963" s="3" t="s">
        <v>282</v>
      </c>
      <c r="D963" s="3" t="s">
        <v>2374</v>
      </c>
      <c r="E963" s="3" t="s">
        <v>329</v>
      </c>
      <c r="F963" s="3" t="s">
        <v>2375</v>
      </c>
      <c r="G963" s="3" t="s">
        <v>2376</v>
      </c>
    </row>
    <row r="964" spans="1:7">
      <c r="A964" s="225">
        <v>1410051027944</v>
      </c>
      <c r="B964" s="3">
        <v>6</v>
      </c>
      <c r="C964" s="3" t="s">
        <v>282</v>
      </c>
      <c r="D964" s="3" t="s">
        <v>2361</v>
      </c>
      <c r="E964" s="3" t="s">
        <v>449</v>
      </c>
      <c r="F964" s="3" t="s">
        <v>2377</v>
      </c>
      <c r="G964" s="3" t="s">
        <v>2378</v>
      </c>
    </row>
    <row r="965" spans="1:7">
      <c r="A965" s="225">
        <v>1410051027951</v>
      </c>
      <c r="B965" s="3">
        <v>6</v>
      </c>
      <c r="C965" s="3" t="s">
        <v>282</v>
      </c>
      <c r="D965" s="3" t="s">
        <v>2144</v>
      </c>
      <c r="E965" s="3" t="s">
        <v>395</v>
      </c>
      <c r="F965" s="3" t="s">
        <v>2379</v>
      </c>
      <c r="G965" s="3" t="s">
        <v>2380</v>
      </c>
    </row>
    <row r="966" spans="1:7">
      <c r="A966" s="225">
        <v>1410051027969</v>
      </c>
      <c r="B966" s="3">
        <v>6</v>
      </c>
      <c r="C966" s="3" t="s">
        <v>282</v>
      </c>
      <c r="D966" s="3" t="s">
        <v>2381</v>
      </c>
      <c r="E966" s="3" t="s">
        <v>507</v>
      </c>
      <c r="F966" s="3" t="s">
        <v>2382</v>
      </c>
      <c r="G966" s="3" t="s">
        <v>2383</v>
      </c>
    </row>
    <row r="967" spans="1:7">
      <c r="A967" s="225">
        <v>1410051027977</v>
      </c>
      <c r="B967" s="3">
        <v>6</v>
      </c>
      <c r="C967" s="3" t="s">
        <v>282</v>
      </c>
      <c r="D967" s="3" t="s">
        <v>2361</v>
      </c>
      <c r="E967" s="3" t="s">
        <v>449</v>
      </c>
      <c r="F967" s="3" t="s">
        <v>2384</v>
      </c>
      <c r="G967" s="3" t="s">
        <v>2385</v>
      </c>
    </row>
    <row r="968" spans="1:7">
      <c r="A968" s="225">
        <v>1410051027985</v>
      </c>
      <c r="B968" s="3">
        <v>6</v>
      </c>
      <c r="C968" s="3" t="s">
        <v>282</v>
      </c>
      <c r="D968" s="3" t="s">
        <v>2198</v>
      </c>
      <c r="E968" s="3" t="s">
        <v>471</v>
      </c>
      <c r="F968" s="3" t="s">
        <v>2386</v>
      </c>
      <c r="G968" s="3" t="s">
        <v>2387</v>
      </c>
    </row>
    <row r="969" spans="1:7">
      <c r="A969" s="225">
        <v>1410051027993</v>
      </c>
      <c r="B969" s="3">
        <v>1</v>
      </c>
      <c r="C969" s="3" t="s">
        <v>233</v>
      </c>
      <c r="D969" s="3" t="s">
        <v>2364</v>
      </c>
      <c r="E969" s="3" t="s">
        <v>407</v>
      </c>
      <c r="F969" s="3" t="s">
        <v>2388</v>
      </c>
      <c r="G969" s="3" t="s">
        <v>2389</v>
      </c>
    </row>
    <row r="970" spans="1:7">
      <c r="A970" s="225">
        <v>1410051028009</v>
      </c>
      <c r="B970" s="3">
        <v>5</v>
      </c>
      <c r="C970" s="3" t="s">
        <v>202</v>
      </c>
      <c r="D970" s="3" t="s">
        <v>2374</v>
      </c>
      <c r="E970" s="3" t="s">
        <v>329</v>
      </c>
      <c r="F970" s="3" t="s">
        <v>2390</v>
      </c>
      <c r="G970" s="3" t="s">
        <v>2391</v>
      </c>
    </row>
    <row r="971" spans="1:7">
      <c r="A971" s="225">
        <v>1410051028017</v>
      </c>
      <c r="B971" s="3">
        <v>5</v>
      </c>
      <c r="C971" s="3" t="s">
        <v>202</v>
      </c>
      <c r="D971" s="3" t="s">
        <v>2374</v>
      </c>
      <c r="E971" s="3" t="s">
        <v>329</v>
      </c>
      <c r="F971" s="3" t="s">
        <v>2392</v>
      </c>
      <c r="G971" s="3" t="s">
        <v>2393</v>
      </c>
    </row>
    <row r="972" spans="1:7">
      <c r="A972" s="225">
        <v>1410051028025</v>
      </c>
      <c r="B972" s="3">
        <v>5</v>
      </c>
      <c r="C972" s="3" t="s">
        <v>202</v>
      </c>
      <c r="D972" s="3" t="s">
        <v>2394</v>
      </c>
      <c r="E972" s="3" t="s">
        <v>377</v>
      </c>
      <c r="F972" s="3" t="s">
        <v>2395</v>
      </c>
      <c r="G972" s="3" t="s">
        <v>2396</v>
      </c>
    </row>
    <row r="973" spans="1:7">
      <c r="A973" s="225">
        <v>1410051028033</v>
      </c>
      <c r="B973" s="3">
        <v>5</v>
      </c>
      <c r="C973" s="3" t="s">
        <v>202</v>
      </c>
      <c r="D973" s="3" t="s">
        <v>2397</v>
      </c>
      <c r="E973" s="3" t="s">
        <v>389</v>
      </c>
      <c r="F973" s="3" t="s">
        <v>2398</v>
      </c>
      <c r="G973" s="3" t="s">
        <v>2399</v>
      </c>
    </row>
    <row r="974" spans="1:7">
      <c r="A974" s="225">
        <v>1410051028041</v>
      </c>
      <c r="B974" s="3">
        <v>5</v>
      </c>
      <c r="C974" s="3" t="s">
        <v>202</v>
      </c>
      <c r="D974" s="3" t="s">
        <v>2397</v>
      </c>
      <c r="E974" s="3" t="s">
        <v>389</v>
      </c>
      <c r="F974" s="3" t="s">
        <v>2400</v>
      </c>
      <c r="G974" s="3" t="s">
        <v>2401</v>
      </c>
    </row>
    <row r="975" spans="1:7">
      <c r="A975" s="225">
        <v>1410051028058</v>
      </c>
      <c r="B975" s="3">
        <v>5</v>
      </c>
      <c r="C975" s="3" t="s">
        <v>202</v>
      </c>
      <c r="D975" s="3" t="s">
        <v>2144</v>
      </c>
      <c r="E975" s="3" t="s">
        <v>395</v>
      </c>
      <c r="F975" s="3" t="s">
        <v>2402</v>
      </c>
      <c r="G975" s="3" t="s">
        <v>2403</v>
      </c>
    </row>
    <row r="976" spans="1:7">
      <c r="A976" s="225">
        <v>1410051028066</v>
      </c>
      <c r="B976" s="3">
        <v>5</v>
      </c>
      <c r="C976" s="3" t="s">
        <v>202</v>
      </c>
      <c r="D976" s="3" t="s">
        <v>2364</v>
      </c>
      <c r="E976" s="3" t="s">
        <v>407</v>
      </c>
      <c r="F976" s="3" t="s">
        <v>2404</v>
      </c>
      <c r="G976" s="3" t="s">
        <v>2405</v>
      </c>
    </row>
    <row r="977" spans="1:7">
      <c r="A977" s="225">
        <v>1410051028074</v>
      </c>
      <c r="B977" s="3">
        <v>5</v>
      </c>
      <c r="C977" s="3" t="s">
        <v>202</v>
      </c>
      <c r="D977" s="3" t="s">
        <v>2364</v>
      </c>
      <c r="E977" s="3" t="s">
        <v>407</v>
      </c>
      <c r="F977" s="3" t="s">
        <v>2406</v>
      </c>
      <c r="G977" s="3" t="s">
        <v>2407</v>
      </c>
    </row>
    <row r="978" spans="1:7">
      <c r="A978" s="225">
        <v>1410051028082</v>
      </c>
      <c r="B978" s="3">
        <v>5</v>
      </c>
      <c r="C978" s="3" t="s">
        <v>202</v>
      </c>
      <c r="D978" s="3" t="s">
        <v>2364</v>
      </c>
      <c r="E978" s="3" t="s">
        <v>407</v>
      </c>
      <c r="F978" s="3" t="s">
        <v>2408</v>
      </c>
      <c r="G978" s="3" t="s">
        <v>2409</v>
      </c>
    </row>
    <row r="979" spans="1:7">
      <c r="A979" s="225">
        <v>1410051028090</v>
      </c>
      <c r="B979" s="3">
        <v>5</v>
      </c>
      <c r="C979" s="3" t="s">
        <v>202</v>
      </c>
      <c r="D979" s="3" t="s">
        <v>2410</v>
      </c>
      <c r="E979" s="3" t="s">
        <v>437</v>
      </c>
      <c r="F979" s="3" t="s">
        <v>2411</v>
      </c>
      <c r="G979" s="3" t="s">
        <v>2412</v>
      </c>
    </row>
    <row r="980" spans="1:7">
      <c r="A980" s="225">
        <v>1410051028108</v>
      </c>
      <c r="B980" s="3">
        <v>5</v>
      </c>
      <c r="C980" s="3" t="s">
        <v>202</v>
      </c>
      <c r="D980" s="3" t="s">
        <v>2361</v>
      </c>
      <c r="E980" s="3" t="s">
        <v>449</v>
      </c>
      <c r="F980" s="3" t="s">
        <v>2413</v>
      </c>
      <c r="G980" s="3" t="s">
        <v>2414</v>
      </c>
    </row>
    <row r="981" spans="1:7">
      <c r="A981" s="225">
        <v>1410051028116</v>
      </c>
      <c r="B981" s="3">
        <v>5</v>
      </c>
      <c r="C981" s="3" t="s">
        <v>202</v>
      </c>
      <c r="D981" s="3" t="s">
        <v>2361</v>
      </c>
      <c r="E981" s="3" t="s">
        <v>449</v>
      </c>
      <c r="F981" s="3" t="s">
        <v>2415</v>
      </c>
      <c r="G981" s="3" t="s">
        <v>2416</v>
      </c>
    </row>
    <row r="982" spans="1:7">
      <c r="A982" s="225">
        <v>1410051028124</v>
      </c>
      <c r="B982" s="3">
        <v>5</v>
      </c>
      <c r="C982" s="3" t="s">
        <v>202</v>
      </c>
      <c r="D982" s="3" t="s">
        <v>2417</v>
      </c>
      <c r="E982" s="3" t="s">
        <v>457</v>
      </c>
      <c r="F982" s="3" t="s">
        <v>2418</v>
      </c>
      <c r="G982" s="3" t="s">
        <v>2419</v>
      </c>
    </row>
    <row r="983" spans="1:7">
      <c r="A983" s="225">
        <v>1410051028132</v>
      </c>
      <c r="B983" s="3">
        <v>5</v>
      </c>
      <c r="C983" s="3" t="s">
        <v>202</v>
      </c>
      <c r="D983" s="3" t="s">
        <v>2420</v>
      </c>
      <c r="E983" s="3" t="s">
        <v>489</v>
      </c>
      <c r="F983" s="3" t="s">
        <v>2421</v>
      </c>
      <c r="G983" s="3" t="s">
        <v>2422</v>
      </c>
    </row>
    <row r="984" spans="1:7">
      <c r="A984" s="225">
        <v>1410051028140</v>
      </c>
      <c r="B984" s="3">
        <v>6</v>
      </c>
      <c r="C984" s="3" t="s">
        <v>282</v>
      </c>
      <c r="D984" s="3" t="s">
        <v>2374</v>
      </c>
      <c r="E984" s="3" t="s">
        <v>329</v>
      </c>
      <c r="F984" s="3" t="s">
        <v>2423</v>
      </c>
      <c r="G984" s="3" t="s">
        <v>2424</v>
      </c>
    </row>
    <row r="985" spans="1:7">
      <c r="A985" s="225">
        <v>1410051028157</v>
      </c>
      <c r="B985" s="3">
        <v>6</v>
      </c>
      <c r="C985" s="3" t="s">
        <v>282</v>
      </c>
      <c r="D985" s="3" t="s">
        <v>2144</v>
      </c>
      <c r="E985" s="3" t="s">
        <v>395</v>
      </c>
      <c r="F985" s="3" t="s">
        <v>2425</v>
      </c>
      <c r="G985" s="3" t="s">
        <v>2426</v>
      </c>
    </row>
    <row r="986" spans="1:7">
      <c r="A986" s="225">
        <v>1410051028165</v>
      </c>
      <c r="B986" s="3">
        <v>6</v>
      </c>
      <c r="C986" s="3" t="s">
        <v>282</v>
      </c>
      <c r="D986" s="3" t="s">
        <v>2427</v>
      </c>
      <c r="E986" s="3" t="s">
        <v>443</v>
      </c>
      <c r="F986" s="3" t="s">
        <v>2428</v>
      </c>
      <c r="G986" s="3" t="s">
        <v>2429</v>
      </c>
    </row>
    <row r="987" spans="1:7">
      <c r="A987" s="225">
        <v>1410051028173</v>
      </c>
      <c r="B987" s="3">
        <v>6</v>
      </c>
      <c r="C987" s="3" t="s">
        <v>282</v>
      </c>
      <c r="D987" s="3" t="s">
        <v>2410</v>
      </c>
      <c r="E987" s="3" t="s">
        <v>437</v>
      </c>
      <c r="F987" s="3" t="s">
        <v>2430</v>
      </c>
      <c r="G987" s="3" t="s">
        <v>2431</v>
      </c>
    </row>
    <row r="988" spans="1:7">
      <c r="A988" s="225">
        <v>1410051028181</v>
      </c>
      <c r="B988" s="3">
        <v>6</v>
      </c>
      <c r="C988" s="3" t="s">
        <v>282</v>
      </c>
      <c r="D988" s="3" t="s">
        <v>2394</v>
      </c>
      <c r="E988" s="3" t="s">
        <v>377</v>
      </c>
      <c r="F988" s="3" t="s">
        <v>2432</v>
      </c>
      <c r="G988" s="3" t="s">
        <v>2433</v>
      </c>
    </row>
    <row r="989" spans="1:7">
      <c r="A989" s="225">
        <v>1410051028199</v>
      </c>
      <c r="B989" s="3">
        <v>6</v>
      </c>
      <c r="C989" s="3" t="s">
        <v>282</v>
      </c>
      <c r="D989" s="3" t="s">
        <v>2410</v>
      </c>
      <c r="E989" s="3" t="s">
        <v>437</v>
      </c>
      <c r="F989" s="3" t="s">
        <v>2434</v>
      </c>
      <c r="G989" s="3" t="s">
        <v>2435</v>
      </c>
    </row>
    <row r="990" spans="1:7">
      <c r="A990" s="225">
        <v>1410051028207</v>
      </c>
      <c r="B990" s="3">
        <v>6</v>
      </c>
      <c r="C990" s="3" t="s">
        <v>282</v>
      </c>
      <c r="D990" s="3" t="s">
        <v>328</v>
      </c>
      <c r="E990" s="3" t="s">
        <v>329</v>
      </c>
      <c r="F990" s="3" t="s">
        <v>2436</v>
      </c>
      <c r="G990" s="3" t="s">
        <v>2437</v>
      </c>
    </row>
    <row r="991" spans="1:7">
      <c r="A991" s="225">
        <v>1410051028215</v>
      </c>
      <c r="B991" s="3">
        <v>6</v>
      </c>
      <c r="C991" s="3" t="s">
        <v>282</v>
      </c>
      <c r="D991" s="3" t="s">
        <v>456</v>
      </c>
      <c r="E991" s="3" t="s">
        <v>457</v>
      </c>
      <c r="F991" s="3" t="s">
        <v>2438</v>
      </c>
      <c r="G991" s="3" t="s">
        <v>2439</v>
      </c>
    </row>
    <row r="992" spans="1:7">
      <c r="A992" s="225">
        <v>1410051028223</v>
      </c>
      <c r="B992" s="3">
        <v>6</v>
      </c>
      <c r="C992" s="3" t="s">
        <v>282</v>
      </c>
      <c r="D992" s="3" t="s">
        <v>436</v>
      </c>
      <c r="E992" s="3" t="s">
        <v>437</v>
      </c>
      <c r="F992" s="3" t="s">
        <v>2440</v>
      </c>
      <c r="G992" s="3" t="s">
        <v>2441</v>
      </c>
    </row>
    <row r="993" spans="1:7">
      <c r="A993" s="225">
        <v>1410051028231</v>
      </c>
      <c r="B993" s="3">
        <v>6</v>
      </c>
      <c r="C993" s="3" t="s">
        <v>282</v>
      </c>
      <c r="D993" s="3" t="s">
        <v>448</v>
      </c>
      <c r="E993" s="3" t="s">
        <v>449</v>
      </c>
      <c r="F993" s="3" t="s">
        <v>2442</v>
      </c>
      <c r="G993" s="3" t="s">
        <v>2443</v>
      </c>
    </row>
    <row r="994" spans="1:7">
      <c r="A994" s="225">
        <v>1410051028249</v>
      </c>
      <c r="B994" s="3">
        <v>6</v>
      </c>
      <c r="C994" s="3" t="s">
        <v>282</v>
      </c>
      <c r="D994" s="3" t="s">
        <v>448</v>
      </c>
      <c r="E994" s="3" t="s">
        <v>449</v>
      </c>
      <c r="F994" s="3" t="s">
        <v>2444</v>
      </c>
      <c r="G994" s="3" t="s">
        <v>2445</v>
      </c>
    </row>
    <row r="995" spans="1:7">
      <c r="A995" s="225">
        <v>1410051028256</v>
      </c>
      <c r="B995" s="3">
        <v>6</v>
      </c>
      <c r="C995" s="3" t="s">
        <v>282</v>
      </c>
      <c r="D995" s="3" t="s">
        <v>394</v>
      </c>
      <c r="E995" s="3" t="s">
        <v>395</v>
      </c>
      <c r="F995" s="3" t="s">
        <v>2446</v>
      </c>
      <c r="G995" s="3" t="s">
        <v>2447</v>
      </c>
    </row>
    <row r="996" spans="1:7">
      <c r="A996" s="225">
        <v>1410051028264</v>
      </c>
      <c r="B996" s="3">
        <v>6</v>
      </c>
      <c r="C996" s="3" t="s">
        <v>282</v>
      </c>
      <c r="D996" s="3" t="s">
        <v>394</v>
      </c>
      <c r="E996" s="3" t="s">
        <v>395</v>
      </c>
      <c r="F996" s="3" t="s">
        <v>2448</v>
      </c>
      <c r="G996" s="3" t="s">
        <v>2449</v>
      </c>
    </row>
    <row r="997" spans="1:7">
      <c r="A997" s="225">
        <v>1410051028272</v>
      </c>
      <c r="B997" s="3">
        <v>6</v>
      </c>
      <c r="C997" s="3" t="s">
        <v>282</v>
      </c>
      <c r="D997" s="3" t="s">
        <v>328</v>
      </c>
      <c r="E997" s="3" t="s">
        <v>329</v>
      </c>
      <c r="F997" s="3" t="s">
        <v>2450</v>
      </c>
      <c r="G997" s="3" t="s">
        <v>597</v>
      </c>
    </row>
    <row r="998" spans="1:7">
      <c r="A998" s="225">
        <v>1410051028280</v>
      </c>
      <c r="B998" s="3">
        <v>1</v>
      </c>
      <c r="C998" s="3" t="s">
        <v>233</v>
      </c>
      <c r="D998" s="3" t="s">
        <v>418</v>
      </c>
      <c r="E998" s="3" t="s">
        <v>419</v>
      </c>
      <c r="F998" s="3" t="s">
        <v>2451</v>
      </c>
      <c r="G998" s="3" t="s">
        <v>2452</v>
      </c>
    </row>
    <row r="999" spans="1:7">
      <c r="A999" s="225">
        <v>1410051028298</v>
      </c>
      <c r="B999" s="3">
        <v>1</v>
      </c>
      <c r="C999" s="3" t="s">
        <v>233</v>
      </c>
      <c r="D999" s="3" t="s">
        <v>406</v>
      </c>
      <c r="E999" s="3" t="s">
        <v>407</v>
      </c>
      <c r="F999" s="3" t="s">
        <v>2453</v>
      </c>
      <c r="G999" s="3" t="s">
        <v>2454</v>
      </c>
    </row>
    <row r="1000" spans="1:7">
      <c r="A1000" s="225">
        <v>1410051028306</v>
      </c>
      <c r="B1000" s="3">
        <v>1</v>
      </c>
      <c r="C1000" s="3" t="s">
        <v>233</v>
      </c>
      <c r="D1000" s="3" t="s">
        <v>442</v>
      </c>
      <c r="E1000" s="3" t="s">
        <v>443</v>
      </c>
      <c r="F1000" s="3" t="s">
        <v>2455</v>
      </c>
      <c r="G1000" s="3" t="s">
        <v>2456</v>
      </c>
    </row>
    <row r="1001" spans="1:7">
      <c r="A1001" s="225">
        <v>1410051028314</v>
      </c>
      <c r="B1001" s="3">
        <v>1</v>
      </c>
      <c r="C1001" s="3" t="s">
        <v>233</v>
      </c>
      <c r="D1001" s="3" t="s">
        <v>388</v>
      </c>
      <c r="E1001" s="3" t="s">
        <v>389</v>
      </c>
      <c r="F1001" s="3" t="s">
        <v>2457</v>
      </c>
      <c r="G1001" s="3" t="s">
        <v>2458</v>
      </c>
    </row>
    <row r="1002" spans="1:7">
      <c r="A1002" s="225">
        <v>1410051028322</v>
      </c>
      <c r="B1002" s="3">
        <v>1</v>
      </c>
      <c r="C1002" s="3" t="s">
        <v>233</v>
      </c>
      <c r="D1002" s="3" t="s">
        <v>406</v>
      </c>
      <c r="E1002" s="3" t="s">
        <v>407</v>
      </c>
      <c r="F1002" s="3" t="s">
        <v>2459</v>
      </c>
      <c r="G1002" s="3" t="s">
        <v>2460</v>
      </c>
    </row>
    <row r="1003" spans="1:7">
      <c r="A1003" s="225">
        <v>1410051028330</v>
      </c>
      <c r="B1003" s="3">
        <v>1</v>
      </c>
      <c r="C1003" s="3" t="s">
        <v>233</v>
      </c>
      <c r="D1003" s="3" t="s">
        <v>406</v>
      </c>
      <c r="E1003" s="3" t="s">
        <v>407</v>
      </c>
      <c r="F1003" s="3" t="s">
        <v>2461</v>
      </c>
      <c r="G1003" s="3" t="s">
        <v>2462</v>
      </c>
    </row>
    <row r="1004" spans="1:7">
      <c r="A1004" s="225">
        <v>1410051028348</v>
      </c>
      <c r="B1004" s="3">
        <v>1</v>
      </c>
      <c r="C1004" s="3" t="s">
        <v>233</v>
      </c>
      <c r="D1004" s="3" t="s">
        <v>406</v>
      </c>
      <c r="E1004" s="3" t="s">
        <v>407</v>
      </c>
      <c r="F1004" s="3" t="s">
        <v>2463</v>
      </c>
      <c r="G1004" s="3" t="s">
        <v>2464</v>
      </c>
    </row>
    <row r="1005" spans="1:7">
      <c r="A1005" s="225">
        <v>1410051028355</v>
      </c>
      <c r="B1005" s="3">
        <v>5</v>
      </c>
      <c r="C1005" s="3" t="s">
        <v>2465</v>
      </c>
      <c r="D1005" s="3" t="s">
        <v>332</v>
      </c>
      <c r="E1005" s="3" t="s">
        <v>333</v>
      </c>
      <c r="F1005" s="3" t="s">
        <v>2466</v>
      </c>
      <c r="G1005" s="3" t="s">
        <v>2467</v>
      </c>
    </row>
    <row r="1006" spans="1:7">
      <c r="A1006" s="225">
        <v>1410051028363</v>
      </c>
      <c r="B1006" s="3">
        <v>5</v>
      </c>
      <c r="C1006" s="3" t="s">
        <v>2465</v>
      </c>
      <c r="D1006" s="3" t="s">
        <v>332</v>
      </c>
      <c r="E1006" s="3" t="s">
        <v>333</v>
      </c>
      <c r="F1006" s="3" t="s">
        <v>2468</v>
      </c>
      <c r="G1006" s="3" t="s">
        <v>2469</v>
      </c>
    </row>
    <row r="1007" spans="1:7">
      <c r="A1007" s="225">
        <v>1410051028371</v>
      </c>
      <c r="B1007" s="3">
        <v>5</v>
      </c>
      <c r="C1007" s="3" t="s">
        <v>2465</v>
      </c>
      <c r="D1007" s="3" t="s">
        <v>332</v>
      </c>
      <c r="E1007" s="3" t="s">
        <v>333</v>
      </c>
      <c r="F1007" s="3" t="s">
        <v>2470</v>
      </c>
      <c r="G1007" s="3" t="s">
        <v>2471</v>
      </c>
    </row>
    <row r="1008" spans="1:7">
      <c r="A1008" s="225">
        <v>1410051028389</v>
      </c>
      <c r="B1008" s="3">
        <v>5</v>
      </c>
      <c r="C1008" s="3" t="s">
        <v>2465</v>
      </c>
      <c r="D1008" s="3" t="s">
        <v>394</v>
      </c>
      <c r="E1008" s="3" t="s">
        <v>395</v>
      </c>
      <c r="F1008" s="3" t="s">
        <v>2472</v>
      </c>
      <c r="G1008" s="3" t="s">
        <v>2473</v>
      </c>
    </row>
    <row r="1009" spans="1:7">
      <c r="A1009" s="225">
        <v>1410051028397</v>
      </c>
      <c r="B1009" s="3">
        <v>5</v>
      </c>
      <c r="C1009" s="3" t="s">
        <v>2465</v>
      </c>
      <c r="D1009" s="3" t="s">
        <v>406</v>
      </c>
      <c r="E1009" s="3" t="s">
        <v>407</v>
      </c>
      <c r="F1009" s="3" t="s">
        <v>2474</v>
      </c>
      <c r="G1009" s="3" t="s">
        <v>2475</v>
      </c>
    </row>
    <row r="1010" spans="1:7">
      <c r="A1010" s="225">
        <v>1410051028405</v>
      </c>
      <c r="B1010" s="3">
        <v>5</v>
      </c>
      <c r="C1010" s="3" t="s">
        <v>2465</v>
      </c>
      <c r="D1010" s="3" t="s">
        <v>406</v>
      </c>
      <c r="E1010" s="3" t="s">
        <v>407</v>
      </c>
      <c r="F1010" s="3" t="s">
        <v>2476</v>
      </c>
      <c r="G1010" s="3" t="s">
        <v>2477</v>
      </c>
    </row>
    <row r="1011" spans="1:7">
      <c r="A1011" s="225">
        <v>1410051028413</v>
      </c>
      <c r="B1011" s="3">
        <v>5</v>
      </c>
      <c r="C1011" s="3" t="s">
        <v>2465</v>
      </c>
      <c r="D1011" s="3" t="s">
        <v>406</v>
      </c>
      <c r="E1011" s="3" t="s">
        <v>407</v>
      </c>
      <c r="F1011" s="3" t="s">
        <v>2478</v>
      </c>
      <c r="G1011" s="3" t="s">
        <v>2479</v>
      </c>
    </row>
    <row r="1012" spans="1:7">
      <c r="A1012" s="225">
        <v>1410051028421</v>
      </c>
      <c r="B1012" s="3">
        <v>5</v>
      </c>
      <c r="C1012" s="3" t="s">
        <v>2465</v>
      </c>
      <c r="D1012" s="3" t="s">
        <v>406</v>
      </c>
      <c r="E1012" s="3" t="s">
        <v>407</v>
      </c>
      <c r="F1012" s="3" t="s">
        <v>2480</v>
      </c>
      <c r="G1012" s="3" t="s">
        <v>2481</v>
      </c>
    </row>
    <row r="1013" spans="1:7">
      <c r="A1013" s="225">
        <v>1410051028439</v>
      </c>
      <c r="B1013" s="3">
        <v>5</v>
      </c>
      <c r="C1013" s="3" t="s">
        <v>2465</v>
      </c>
      <c r="D1013" s="3" t="s">
        <v>436</v>
      </c>
      <c r="E1013" s="3" t="s">
        <v>437</v>
      </c>
      <c r="F1013" s="3" t="s">
        <v>2482</v>
      </c>
      <c r="G1013" s="3" t="s">
        <v>2483</v>
      </c>
    </row>
    <row r="1014" spans="1:7">
      <c r="A1014" s="225">
        <v>1410051028447</v>
      </c>
      <c r="B1014" s="3">
        <v>5</v>
      </c>
      <c r="C1014" s="3" t="s">
        <v>2465</v>
      </c>
      <c r="D1014" s="3" t="s">
        <v>448</v>
      </c>
      <c r="E1014" s="3" t="s">
        <v>449</v>
      </c>
      <c r="F1014" s="3" t="s">
        <v>2484</v>
      </c>
      <c r="G1014" s="3" t="s">
        <v>2485</v>
      </c>
    </row>
    <row r="1015" spans="1:7">
      <c r="A1015" s="225">
        <v>1410051028454</v>
      </c>
      <c r="B1015" s="3">
        <v>5</v>
      </c>
      <c r="C1015" s="3" t="s">
        <v>2465</v>
      </c>
      <c r="D1015" s="3" t="s">
        <v>470</v>
      </c>
      <c r="E1015" s="3" t="s">
        <v>471</v>
      </c>
      <c r="F1015" s="3" t="s">
        <v>2486</v>
      </c>
      <c r="G1015" s="3" t="s">
        <v>2487</v>
      </c>
    </row>
    <row r="1016" spans="1:7">
      <c r="A1016" s="225">
        <v>1410051028462</v>
      </c>
      <c r="B1016" s="3">
        <v>5</v>
      </c>
      <c r="C1016" s="3" t="s">
        <v>2465</v>
      </c>
      <c r="D1016" s="3" t="s">
        <v>488</v>
      </c>
      <c r="E1016" s="3" t="s">
        <v>489</v>
      </c>
      <c r="F1016" s="3" t="s">
        <v>2488</v>
      </c>
      <c r="G1016" s="3" t="s">
        <v>2489</v>
      </c>
    </row>
    <row r="1017" spans="1:7">
      <c r="A1017" s="225">
        <v>1410051028470</v>
      </c>
      <c r="B1017" s="3">
        <v>5</v>
      </c>
      <c r="C1017" s="3" t="s">
        <v>2465</v>
      </c>
      <c r="D1017" s="3" t="s">
        <v>488</v>
      </c>
      <c r="E1017" s="3" t="s">
        <v>489</v>
      </c>
      <c r="F1017" s="3" t="s">
        <v>2490</v>
      </c>
      <c r="G1017" s="3" t="s">
        <v>2491</v>
      </c>
    </row>
    <row r="1018" spans="1:7">
      <c r="A1018" s="225">
        <v>1410051028488</v>
      </c>
      <c r="B1018" s="3">
        <v>5</v>
      </c>
      <c r="C1018" s="3" t="s">
        <v>2465</v>
      </c>
      <c r="D1018" s="3" t="s">
        <v>506</v>
      </c>
      <c r="E1018" s="3" t="s">
        <v>507</v>
      </c>
      <c r="F1018" s="3" t="s">
        <v>2492</v>
      </c>
      <c r="G1018" s="3" t="s">
        <v>2493</v>
      </c>
    </row>
    <row r="1019" spans="1:7">
      <c r="A1019" s="225">
        <v>1410051028496</v>
      </c>
      <c r="B1019" s="3">
        <v>5</v>
      </c>
      <c r="C1019" s="3" t="s">
        <v>2465</v>
      </c>
      <c r="D1019" s="3" t="s">
        <v>496</v>
      </c>
      <c r="E1019" s="3" t="s">
        <v>497</v>
      </c>
      <c r="F1019" s="3" t="s">
        <v>2494</v>
      </c>
      <c r="G1019" s="3" t="s">
        <v>2495</v>
      </c>
    </row>
    <row r="1020" spans="1:7">
      <c r="A1020" s="225">
        <v>1410051028504</v>
      </c>
      <c r="B1020" s="3">
        <v>6</v>
      </c>
      <c r="C1020" s="3" t="s">
        <v>282</v>
      </c>
      <c r="D1020" s="3" t="s">
        <v>332</v>
      </c>
      <c r="E1020" s="3" t="s">
        <v>333</v>
      </c>
      <c r="F1020" s="3" t="s">
        <v>2496</v>
      </c>
      <c r="G1020" s="3" t="s">
        <v>2497</v>
      </c>
    </row>
    <row r="1021" spans="1:7">
      <c r="A1021" s="225">
        <v>1410051028512</v>
      </c>
      <c r="B1021" s="3">
        <v>6</v>
      </c>
      <c r="C1021" s="3" t="s">
        <v>282</v>
      </c>
      <c r="D1021" s="3" t="s">
        <v>406</v>
      </c>
      <c r="E1021" s="3" t="s">
        <v>407</v>
      </c>
      <c r="F1021" s="3" t="s">
        <v>2498</v>
      </c>
      <c r="G1021" s="3" t="s">
        <v>2499</v>
      </c>
    </row>
    <row r="1022" spans="1:7">
      <c r="A1022" s="225">
        <v>1410051028520</v>
      </c>
      <c r="B1022" s="3">
        <v>6</v>
      </c>
      <c r="C1022" s="3" t="s">
        <v>282</v>
      </c>
      <c r="D1022" s="3" t="s">
        <v>496</v>
      </c>
      <c r="E1022" s="3" t="s">
        <v>497</v>
      </c>
      <c r="F1022" s="3" t="s">
        <v>2500</v>
      </c>
      <c r="G1022" s="3" t="s">
        <v>2501</v>
      </c>
    </row>
    <row r="1023" spans="1:7">
      <c r="A1023" s="225">
        <v>1410051028553</v>
      </c>
      <c r="B1023" s="3">
        <v>6</v>
      </c>
      <c r="C1023" s="3" t="s">
        <v>282</v>
      </c>
      <c r="D1023" s="3" t="s">
        <v>394</v>
      </c>
      <c r="E1023" s="3" t="s">
        <v>395</v>
      </c>
      <c r="F1023" s="3" t="s">
        <v>2502</v>
      </c>
      <c r="G1023" s="3" t="s">
        <v>2503</v>
      </c>
    </row>
    <row r="1024" spans="1:7">
      <c r="A1024" s="225">
        <v>1410051028561</v>
      </c>
      <c r="B1024" s="3">
        <v>6</v>
      </c>
      <c r="C1024" s="3" t="s">
        <v>282</v>
      </c>
      <c r="D1024" s="3" t="s">
        <v>448</v>
      </c>
      <c r="E1024" s="3" t="s">
        <v>449</v>
      </c>
      <c r="F1024" s="3" t="s">
        <v>2504</v>
      </c>
      <c r="G1024" s="3" t="s">
        <v>2505</v>
      </c>
    </row>
    <row r="1025" spans="1:7">
      <c r="A1025" s="225">
        <v>1410051028579</v>
      </c>
      <c r="B1025" s="3">
        <v>6</v>
      </c>
      <c r="C1025" s="3" t="s">
        <v>282</v>
      </c>
      <c r="D1025" s="3" t="s">
        <v>418</v>
      </c>
      <c r="E1025" s="3" t="s">
        <v>419</v>
      </c>
      <c r="F1025" s="3" t="s">
        <v>2506</v>
      </c>
      <c r="G1025" s="3" t="s">
        <v>2507</v>
      </c>
    </row>
    <row r="1026" spans="1:7">
      <c r="A1026" s="225">
        <v>1410051028587</v>
      </c>
      <c r="B1026" s="3">
        <v>6</v>
      </c>
      <c r="C1026" s="3" t="s">
        <v>282</v>
      </c>
      <c r="D1026" s="3" t="s">
        <v>332</v>
      </c>
      <c r="E1026" s="3" t="s">
        <v>333</v>
      </c>
      <c r="F1026" s="3" t="s">
        <v>2508</v>
      </c>
      <c r="G1026" s="3" t="s">
        <v>2509</v>
      </c>
    </row>
    <row r="1027" spans="1:7">
      <c r="A1027" s="225">
        <v>1410051028595</v>
      </c>
      <c r="B1027" s="3">
        <v>6</v>
      </c>
      <c r="C1027" s="3" t="s">
        <v>282</v>
      </c>
      <c r="D1027" s="3" t="s">
        <v>470</v>
      </c>
      <c r="E1027" s="3" t="s">
        <v>471</v>
      </c>
      <c r="F1027" s="3" t="s">
        <v>2510</v>
      </c>
      <c r="G1027" s="3" t="s">
        <v>2511</v>
      </c>
    </row>
    <row r="1028" spans="1:7">
      <c r="A1028" s="225">
        <v>1410052002714</v>
      </c>
      <c r="B1028" s="3">
        <v>8</v>
      </c>
      <c r="C1028" s="3" t="s">
        <v>284</v>
      </c>
      <c r="D1028" s="3" t="s">
        <v>448</v>
      </c>
      <c r="E1028" s="3" t="s">
        <v>449</v>
      </c>
      <c r="F1028" s="3" t="s">
        <v>2512</v>
      </c>
      <c r="G1028" s="3" t="s">
        <v>2513</v>
      </c>
    </row>
    <row r="1029" spans="1:7">
      <c r="A1029" s="225">
        <v>1410052002730</v>
      </c>
      <c r="B1029" s="3">
        <v>8</v>
      </c>
      <c r="C1029" s="3" t="s">
        <v>284</v>
      </c>
      <c r="D1029" s="3" t="s">
        <v>496</v>
      </c>
      <c r="E1029" s="3" t="s">
        <v>497</v>
      </c>
      <c r="F1029" s="3" t="s">
        <v>2514</v>
      </c>
      <c r="G1029" s="3" t="s">
        <v>2515</v>
      </c>
    </row>
    <row r="1030" spans="1:7">
      <c r="A1030" s="225">
        <v>1410052002748</v>
      </c>
      <c r="B1030" s="3">
        <v>8</v>
      </c>
      <c r="C1030" s="3" t="s">
        <v>284</v>
      </c>
      <c r="D1030" s="3" t="s">
        <v>456</v>
      </c>
      <c r="E1030" s="3" t="s">
        <v>457</v>
      </c>
      <c r="F1030" s="3" t="s">
        <v>2516</v>
      </c>
      <c r="G1030" s="3" t="s">
        <v>2517</v>
      </c>
    </row>
    <row r="1031" spans="1:7">
      <c r="A1031" s="225">
        <v>1410052002755</v>
      </c>
      <c r="B1031" s="3">
        <v>8</v>
      </c>
      <c r="C1031" s="3" t="s">
        <v>284</v>
      </c>
      <c r="D1031" s="3" t="s">
        <v>488</v>
      </c>
      <c r="E1031" s="3" t="s">
        <v>489</v>
      </c>
      <c r="F1031" s="3" t="s">
        <v>2518</v>
      </c>
      <c r="G1031" s="3" t="s">
        <v>2519</v>
      </c>
    </row>
    <row r="1032" spans="1:7">
      <c r="A1032" s="225">
        <v>1410052002771</v>
      </c>
      <c r="B1032" s="3">
        <v>8</v>
      </c>
      <c r="C1032" s="3" t="s">
        <v>284</v>
      </c>
      <c r="D1032" s="3" t="s">
        <v>448</v>
      </c>
      <c r="E1032" s="3" t="s">
        <v>449</v>
      </c>
      <c r="F1032" s="3" t="s">
        <v>2520</v>
      </c>
      <c r="G1032" s="3" t="s">
        <v>2521</v>
      </c>
    </row>
    <row r="1033" spans="1:7">
      <c r="A1033" s="225">
        <v>1410052002789</v>
      </c>
      <c r="B1033" s="3">
        <v>8</v>
      </c>
      <c r="C1033" s="3" t="s">
        <v>284</v>
      </c>
      <c r="D1033" s="3" t="s">
        <v>516</v>
      </c>
      <c r="E1033" s="3" t="s">
        <v>517</v>
      </c>
      <c r="F1033" s="3" t="s">
        <v>2522</v>
      </c>
      <c r="G1033" s="3" t="s">
        <v>2523</v>
      </c>
    </row>
    <row r="1034" spans="1:7">
      <c r="A1034" s="225">
        <v>1410052002797</v>
      </c>
      <c r="B1034" s="3">
        <v>8</v>
      </c>
      <c r="C1034" s="3" t="s">
        <v>284</v>
      </c>
      <c r="D1034" s="3" t="s">
        <v>488</v>
      </c>
      <c r="E1034" s="3" t="s">
        <v>489</v>
      </c>
      <c r="F1034" s="3" t="s">
        <v>2524</v>
      </c>
      <c r="G1034" s="3" t="s">
        <v>2525</v>
      </c>
    </row>
    <row r="1035" spans="1:7">
      <c r="A1035" s="225">
        <v>1410052002821</v>
      </c>
      <c r="B1035" s="3">
        <v>8</v>
      </c>
      <c r="C1035" s="3" t="s">
        <v>284</v>
      </c>
      <c r="D1035" s="3" t="s">
        <v>442</v>
      </c>
      <c r="E1035" s="3" t="s">
        <v>443</v>
      </c>
      <c r="F1035" s="3" t="s">
        <v>2526</v>
      </c>
      <c r="G1035" s="3" t="s">
        <v>2527</v>
      </c>
    </row>
    <row r="1036" spans="1:7">
      <c r="A1036" s="225">
        <v>1410052002839</v>
      </c>
      <c r="B1036" s="3">
        <v>8</v>
      </c>
      <c r="C1036" s="3" t="s">
        <v>284</v>
      </c>
      <c r="D1036" s="3" t="s">
        <v>496</v>
      </c>
      <c r="E1036" s="3" t="s">
        <v>497</v>
      </c>
      <c r="F1036" s="3" t="s">
        <v>2528</v>
      </c>
      <c r="G1036" s="3" t="s">
        <v>2529</v>
      </c>
    </row>
    <row r="1037" spans="1:7">
      <c r="A1037" s="225">
        <v>1410052002847</v>
      </c>
      <c r="B1037" s="3">
        <v>8</v>
      </c>
      <c r="C1037" s="3" t="s">
        <v>284</v>
      </c>
      <c r="D1037" s="3" t="s">
        <v>488</v>
      </c>
      <c r="E1037" s="3" t="s">
        <v>489</v>
      </c>
      <c r="F1037" s="3" t="s">
        <v>2530</v>
      </c>
      <c r="G1037" s="3" t="s">
        <v>2531</v>
      </c>
    </row>
    <row r="1038" spans="1:7">
      <c r="A1038" s="225">
        <v>1410052002854</v>
      </c>
      <c r="B1038" s="3">
        <v>8</v>
      </c>
      <c r="C1038" s="3" t="s">
        <v>284</v>
      </c>
      <c r="D1038" s="3" t="s">
        <v>436</v>
      </c>
      <c r="E1038" s="3" t="s">
        <v>437</v>
      </c>
      <c r="F1038" s="3" t="s">
        <v>2532</v>
      </c>
      <c r="G1038" s="3" t="s">
        <v>2533</v>
      </c>
    </row>
    <row r="1039" spans="1:7">
      <c r="A1039" s="225">
        <v>1410052002862</v>
      </c>
      <c r="B1039" s="3">
        <v>8</v>
      </c>
      <c r="C1039" s="3" t="s">
        <v>284</v>
      </c>
      <c r="D1039" s="3" t="s">
        <v>516</v>
      </c>
      <c r="E1039" s="3" t="s">
        <v>517</v>
      </c>
      <c r="F1039" s="3" t="s">
        <v>2534</v>
      </c>
      <c r="G1039" s="3" t="s">
        <v>2535</v>
      </c>
    </row>
    <row r="1040" spans="1:7">
      <c r="A1040" s="225">
        <v>1410052002870</v>
      </c>
      <c r="B1040" s="3">
        <v>8</v>
      </c>
      <c r="C1040" s="3" t="s">
        <v>284</v>
      </c>
      <c r="D1040" s="3" t="s">
        <v>376</v>
      </c>
      <c r="E1040" s="3" t="s">
        <v>377</v>
      </c>
      <c r="F1040" s="3" t="s">
        <v>2536</v>
      </c>
      <c r="G1040" s="3" t="s">
        <v>2537</v>
      </c>
    </row>
    <row r="1041" spans="1:7">
      <c r="A1041" s="225">
        <v>1410052002888</v>
      </c>
      <c r="B1041" s="3">
        <v>8</v>
      </c>
      <c r="C1041" s="3" t="s">
        <v>284</v>
      </c>
      <c r="D1041" s="3" t="s">
        <v>418</v>
      </c>
      <c r="E1041" s="3" t="s">
        <v>419</v>
      </c>
      <c r="F1041" s="3" t="s">
        <v>2538</v>
      </c>
      <c r="G1041" s="3" t="s">
        <v>2539</v>
      </c>
    </row>
    <row r="1042" spans="1:7">
      <c r="A1042" s="225">
        <v>1410052002896</v>
      </c>
      <c r="B1042" s="3">
        <v>8</v>
      </c>
      <c r="C1042" s="3" t="s">
        <v>284</v>
      </c>
      <c r="D1042" s="3" t="s">
        <v>436</v>
      </c>
      <c r="E1042" s="3" t="s">
        <v>437</v>
      </c>
      <c r="F1042" s="3" t="s">
        <v>2540</v>
      </c>
      <c r="G1042" s="3" t="s">
        <v>2541</v>
      </c>
    </row>
    <row r="1043" spans="1:7">
      <c r="A1043" s="225">
        <v>1410052002904</v>
      </c>
      <c r="B1043" s="3">
        <v>8</v>
      </c>
      <c r="C1043" s="3" t="s">
        <v>284</v>
      </c>
      <c r="D1043" s="3" t="s">
        <v>436</v>
      </c>
      <c r="E1043" s="3" t="s">
        <v>437</v>
      </c>
      <c r="F1043" s="3" t="s">
        <v>2542</v>
      </c>
      <c r="G1043" s="3" t="s">
        <v>2543</v>
      </c>
    </row>
    <row r="1044" spans="1:7">
      <c r="A1044" s="225">
        <v>1410052002912</v>
      </c>
      <c r="B1044" s="3">
        <v>8</v>
      </c>
      <c r="C1044" s="3" t="s">
        <v>284</v>
      </c>
      <c r="D1044" s="3" t="s">
        <v>448</v>
      </c>
      <c r="E1044" s="3" t="s">
        <v>449</v>
      </c>
      <c r="F1044" s="3" t="s">
        <v>2544</v>
      </c>
      <c r="G1044" s="3" t="s">
        <v>2545</v>
      </c>
    </row>
    <row r="1045" spans="1:7">
      <c r="A1045" s="225">
        <v>1410052002920</v>
      </c>
      <c r="B1045" s="3">
        <v>8</v>
      </c>
      <c r="C1045" s="3" t="s">
        <v>284</v>
      </c>
      <c r="D1045" s="3" t="s">
        <v>512</v>
      </c>
      <c r="E1045" s="3" t="s">
        <v>513</v>
      </c>
      <c r="F1045" s="3" t="s">
        <v>2546</v>
      </c>
      <c r="G1045" s="3" t="s">
        <v>2547</v>
      </c>
    </row>
    <row r="1046" spans="1:7">
      <c r="A1046" s="225">
        <v>1410052002938</v>
      </c>
      <c r="B1046" s="3">
        <v>8</v>
      </c>
      <c r="C1046" s="3" t="s">
        <v>284</v>
      </c>
      <c r="D1046" s="3" t="s">
        <v>512</v>
      </c>
      <c r="E1046" s="3" t="s">
        <v>513</v>
      </c>
      <c r="F1046" s="3" t="s">
        <v>2548</v>
      </c>
      <c r="G1046" s="3" t="s">
        <v>2548</v>
      </c>
    </row>
    <row r="1047" spans="1:7">
      <c r="A1047" s="225">
        <v>1410052002946</v>
      </c>
      <c r="B1047" s="3">
        <v>8</v>
      </c>
      <c r="C1047" s="3" t="s">
        <v>284</v>
      </c>
      <c r="D1047" s="3" t="s">
        <v>380</v>
      </c>
      <c r="E1047" s="3" t="s">
        <v>381</v>
      </c>
      <c r="F1047" s="3" t="s">
        <v>2549</v>
      </c>
      <c r="G1047" s="3" t="s">
        <v>2550</v>
      </c>
    </row>
    <row r="1048" spans="1:7">
      <c r="A1048" s="225">
        <v>1410052002953</v>
      </c>
      <c r="B1048" s="3">
        <v>8</v>
      </c>
      <c r="C1048" s="3" t="s">
        <v>284</v>
      </c>
      <c r="D1048" s="3" t="s">
        <v>380</v>
      </c>
      <c r="E1048" s="3" t="s">
        <v>381</v>
      </c>
      <c r="F1048" s="3" t="s">
        <v>2551</v>
      </c>
      <c r="G1048" s="3" t="s">
        <v>2552</v>
      </c>
    </row>
    <row r="1049" spans="1:7">
      <c r="A1049" s="225">
        <v>1410052002961</v>
      </c>
      <c r="B1049" s="3">
        <v>8</v>
      </c>
      <c r="C1049" s="3" t="s">
        <v>284</v>
      </c>
      <c r="D1049" s="3" t="s">
        <v>376</v>
      </c>
      <c r="E1049" s="3" t="s">
        <v>377</v>
      </c>
      <c r="F1049" s="3" t="s">
        <v>2553</v>
      </c>
      <c r="G1049" s="3" t="s">
        <v>2554</v>
      </c>
    </row>
    <row r="1050" spans="1:7">
      <c r="A1050" s="225">
        <v>1410052002979</v>
      </c>
      <c r="B1050" s="3">
        <v>8</v>
      </c>
      <c r="C1050" s="3" t="s">
        <v>284</v>
      </c>
      <c r="D1050" s="3" t="s">
        <v>456</v>
      </c>
      <c r="E1050" s="3" t="s">
        <v>457</v>
      </c>
      <c r="F1050" s="3" t="s">
        <v>2555</v>
      </c>
      <c r="G1050" s="3" t="s">
        <v>2556</v>
      </c>
    </row>
    <row r="1051" spans="1:7">
      <c r="A1051" s="225">
        <v>1410052002987</v>
      </c>
      <c r="B1051" s="3">
        <v>8</v>
      </c>
      <c r="C1051" s="3" t="s">
        <v>284</v>
      </c>
      <c r="D1051" s="3" t="s">
        <v>456</v>
      </c>
      <c r="E1051" s="3" t="s">
        <v>457</v>
      </c>
      <c r="F1051" s="3" t="s">
        <v>2557</v>
      </c>
      <c r="G1051" s="3" t="s">
        <v>2558</v>
      </c>
    </row>
    <row r="1052" spans="1:7">
      <c r="A1052" s="225">
        <v>1410052002995</v>
      </c>
      <c r="B1052" s="3">
        <v>8</v>
      </c>
      <c r="C1052" s="3" t="s">
        <v>284</v>
      </c>
      <c r="D1052" s="3" t="s">
        <v>496</v>
      </c>
      <c r="E1052" s="3" t="s">
        <v>497</v>
      </c>
      <c r="F1052" s="3" t="s">
        <v>2559</v>
      </c>
      <c r="G1052" s="3" t="s">
        <v>2560</v>
      </c>
    </row>
    <row r="1053" spans="1:7">
      <c r="A1053" s="225">
        <v>1410052003001</v>
      </c>
      <c r="B1053" s="3">
        <v>8</v>
      </c>
      <c r="C1053" s="3" t="s">
        <v>284</v>
      </c>
      <c r="D1053" s="3" t="s">
        <v>328</v>
      </c>
      <c r="E1053" s="3" t="s">
        <v>329</v>
      </c>
      <c r="F1053" s="3" t="s">
        <v>2561</v>
      </c>
      <c r="G1053" s="3" t="s">
        <v>2562</v>
      </c>
    </row>
    <row r="1054" spans="1:7">
      <c r="A1054" s="225">
        <v>1410052003019</v>
      </c>
      <c r="B1054" s="3">
        <v>8</v>
      </c>
      <c r="C1054" s="3" t="s">
        <v>284</v>
      </c>
      <c r="D1054" s="3" t="s">
        <v>496</v>
      </c>
      <c r="E1054" s="3" t="s">
        <v>497</v>
      </c>
      <c r="F1054" s="3" t="s">
        <v>2563</v>
      </c>
      <c r="G1054" s="3" t="s">
        <v>2564</v>
      </c>
    </row>
    <row r="1055" spans="1:7">
      <c r="A1055" s="225">
        <v>1410052003027</v>
      </c>
      <c r="B1055" s="3">
        <v>8</v>
      </c>
      <c r="C1055" s="3" t="s">
        <v>284</v>
      </c>
      <c r="D1055" s="3" t="s">
        <v>456</v>
      </c>
      <c r="E1055" s="3" t="s">
        <v>457</v>
      </c>
      <c r="F1055" s="3" t="s">
        <v>2565</v>
      </c>
      <c r="G1055" s="3" t="s">
        <v>2566</v>
      </c>
    </row>
    <row r="1056" spans="1:7">
      <c r="A1056" s="225">
        <v>1410052003035</v>
      </c>
      <c r="B1056" s="3">
        <v>8</v>
      </c>
      <c r="C1056" s="3" t="s">
        <v>284</v>
      </c>
      <c r="D1056" s="3" t="s">
        <v>394</v>
      </c>
      <c r="E1056" s="3" t="s">
        <v>395</v>
      </c>
      <c r="F1056" s="3" t="s">
        <v>576</v>
      </c>
      <c r="G1056" s="3" t="s">
        <v>577</v>
      </c>
    </row>
    <row r="1057" spans="1:7">
      <c r="A1057" s="225">
        <v>1410052003043</v>
      </c>
      <c r="B1057" s="3">
        <v>8</v>
      </c>
      <c r="C1057" s="3" t="s">
        <v>284</v>
      </c>
      <c r="D1057" s="3" t="s">
        <v>448</v>
      </c>
      <c r="E1057" s="3" t="s">
        <v>449</v>
      </c>
      <c r="F1057" s="3" t="s">
        <v>2567</v>
      </c>
      <c r="G1057" s="3" t="s">
        <v>2568</v>
      </c>
    </row>
    <row r="1058" spans="1:7">
      <c r="A1058" s="225">
        <v>1410052003068</v>
      </c>
      <c r="B1058" s="3">
        <v>8</v>
      </c>
      <c r="C1058" s="3" t="s">
        <v>284</v>
      </c>
      <c r="D1058" s="3" t="s">
        <v>380</v>
      </c>
      <c r="E1058" s="3" t="s">
        <v>381</v>
      </c>
      <c r="F1058" s="3" t="s">
        <v>2569</v>
      </c>
      <c r="G1058" s="3" t="s">
        <v>2570</v>
      </c>
    </row>
    <row r="1059" spans="1:7">
      <c r="A1059" s="225">
        <v>1410052003076</v>
      </c>
      <c r="B1059" s="3">
        <v>8</v>
      </c>
      <c r="C1059" s="3" t="s">
        <v>284</v>
      </c>
      <c r="D1059" s="3" t="s">
        <v>436</v>
      </c>
      <c r="E1059" s="3" t="s">
        <v>437</v>
      </c>
      <c r="F1059" s="3" t="s">
        <v>2571</v>
      </c>
      <c r="G1059" s="3" t="s">
        <v>2572</v>
      </c>
    </row>
    <row r="1060" spans="1:7">
      <c r="A1060" s="225">
        <v>1410052003100</v>
      </c>
      <c r="B1060" s="3">
        <v>8</v>
      </c>
      <c r="C1060" s="3" t="s">
        <v>284</v>
      </c>
      <c r="D1060" s="3" t="s">
        <v>496</v>
      </c>
      <c r="E1060" s="3" t="s">
        <v>497</v>
      </c>
      <c r="F1060" s="3" t="s">
        <v>2573</v>
      </c>
      <c r="G1060" s="3" t="s">
        <v>2574</v>
      </c>
    </row>
    <row r="1061" spans="1:7">
      <c r="A1061" s="225">
        <v>1410052003118</v>
      </c>
      <c r="B1061" s="3">
        <v>8</v>
      </c>
      <c r="C1061" s="3" t="s">
        <v>284</v>
      </c>
      <c r="D1061" s="3" t="s">
        <v>512</v>
      </c>
      <c r="E1061" s="3" t="s">
        <v>513</v>
      </c>
      <c r="F1061" s="3" t="s">
        <v>2575</v>
      </c>
      <c r="G1061" s="3" t="s">
        <v>2576</v>
      </c>
    </row>
    <row r="1062" spans="1:7">
      <c r="A1062" s="225">
        <v>1410052003142</v>
      </c>
      <c r="B1062" s="3">
        <v>8</v>
      </c>
      <c r="C1062" s="3" t="s">
        <v>284</v>
      </c>
      <c r="D1062" s="3" t="s">
        <v>512</v>
      </c>
      <c r="E1062" s="3" t="s">
        <v>513</v>
      </c>
      <c r="F1062" s="3" t="s">
        <v>2577</v>
      </c>
      <c r="G1062" s="3" t="s">
        <v>2578</v>
      </c>
    </row>
    <row r="1063" spans="1:7">
      <c r="A1063" s="225">
        <v>1410052003159</v>
      </c>
      <c r="B1063" s="3">
        <v>8</v>
      </c>
      <c r="C1063" s="3" t="s">
        <v>284</v>
      </c>
      <c r="D1063" s="3" t="s">
        <v>488</v>
      </c>
      <c r="E1063" s="3" t="s">
        <v>489</v>
      </c>
      <c r="F1063" s="3" t="s">
        <v>2579</v>
      </c>
      <c r="G1063" s="3" t="s">
        <v>2580</v>
      </c>
    </row>
    <row r="1064" spans="1:7">
      <c r="A1064" s="225">
        <v>1410052003167</v>
      </c>
      <c r="B1064" s="3">
        <v>8</v>
      </c>
      <c r="C1064" s="3" t="s">
        <v>284</v>
      </c>
      <c r="D1064" s="3" t="s">
        <v>488</v>
      </c>
      <c r="E1064" s="3" t="s">
        <v>489</v>
      </c>
      <c r="F1064" s="3" t="s">
        <v>2581</v>
      </c>
      <c r="G1064" s="3" t="s">
        <v>2582</v>
      </c>
    </row>
    <row r="1065" spans="1:7">
      <c r="A1065" s="225">
        <v>1410052003175</v>
      </c>
      <c r="B1065" s="3">
        <v>8</v>
      </c>
      <c r="C1065" s="3" t="s">
        <v>284</v>
      </c>
      <c r="D1065" s="3" t="s">
        <v>456</v>
      </c>
      <c r="E1065" s="3" t="s">
        <v>457</v>
      </c>
      <c r="F1065" s="3" t="s">
        <v>2583</v>
      </c>
      <c r="G1065" s="3" t="s">
        <v>2584</v>
      </c>
    </row>
    <row r="1066" spans="1:7">
      <c r="A1066" s="225">
        <v>1410052003183</v>
      </c>
      <c r="B1066" s="3">
        <v>8</v>
      </c>
      <c r="C1066" s="3" t="s">
        <v>284</v>
      </c>
      <c r="D1066" s="3" t="s">
        <v>332</v>
      </c>
      <c r="E1066" s="3" t="s">
        <v>333</v>
      </c>
      <c r="F1066" s="3" t="s">
        <v>2585</v>
      </c>
      <c r="G1066" s="3" t="s">
        <v>2586</v>
      </c>
    </row>
    <row r="1067" spans="1:7">
      <c r="A1067" s="225">
        <v>1410052003191</v>
      </c>
      <c r="B1067" s="3">
        <v>8</v>
      </c>
      <c r="C1067" s="3" t="s">
        <v>284</v>
      </c>
      <c r="D1067" s="3" t="s">
        <v>506</v>
      </c>
      <c r="E1067" s="3" t="s">
        <v>507</v>
      </c>
      <c r="F1067" s="3" t="s">
        <v>2587</v>
      </c>
      <c r="G1067" s="3" t="s">
        <v>2588</v>
      </c>
    </row>
    <row r="1068" spans="1:7">
      <c r="A1068" s="225">
        <v>1410052003209</v>
      </c>
      <c r="B1068" s="3">
        <v>8</v>
      </c>
      <c r="C1068" s="3" t="s">
        <v>284</v>
      </c>
      <c r="D1068" s="3" t="s">
        <v>418</v>
      </c>
      <c r="E1068" s="3" t="s">
        <v>419</v>
      </c>
      <c r="F1068" s="3" t="s">
        <v>2589</v>
      </c>
      <c r="G1068" s="3" t="s">
        <v>2590</v>
      </c>
    </row>
    <row r="1069" spans="1:7">
      <c r="A1069" s="225">
        <v>1410052003217</v>
      </c>
      <c r="B1069" s="3">
        <v>8</v>
      </c>
      <c r="C1069" s="3" t="s">
        <v>284</v>
      </c>
      <c r="D1069" s="3" t="s">
        <v>496</v>
      </c>
      <c r="E1069" s="3" t="s">
        <v>497</v>
      </c>
      <c r="F1069" s="3" t="s">
        <v>2591</v>
      </c>
      <c r="G1069" s="3" t="s">
        <v>2592</v>
      </c>
    </row>
    <row r="1070" spans="1:7">
      <c r="A1070" s="225">
        <v>1410052003225</v>
      </c>
      <c r="B1070" s="3">
        <v>8</v>
      </c>
      <c r="C1070" s="3" t="s">
        <v>284</v>
      </c>
      <c r="D1070" s="3" t="s">
        <v>470</v>
      </c>
      <c r="E1070" s="3" t="s">
        <v>471</v>
      </c>
      <c r="F1070" s="3" t="s">
        <v>2593</v>
      </c>
      <c r="G1070" s="3" t="s">
        <v>2594</v>
      </c>
    </row>
    <row r="1071" spans="1:7">
      <c r="A1071" s="225">
        <v>1410052003233</v>
      </c>
      <c r="B1071" s="3">
        <v>8</v>
      </c>
      <c r="C1071" s="3" t="s">
        <v>284</v>
      </c>
      <c r="D1071" s="3" t="s">
        <v>448</v>
      </c>
      <c r="E1071" s="3" t="s">
        <v>449</v>
      </c>
      <c r="F1071" s="3" t="s">
        <v>2595</v>
      </c>
      <c r="G1071" s="3" t="s">
        <v>2596</v>
      </c>
    </row>
    <row r="1072" spans="1:7">
      <c r="A1072" s="225">
        <v>1410052003241</v>
      </c>
      <c r="B1072" s="3">
        <v>8</v>
      </c>
      <c r="C1072" s="3" t="s">
        <v>284</v>
      </c>
      <c r="D1072" s="3" t="s">
        <v>332</v>
      </c>
      <c r="E1072" s="3" t="s">
        <v>333</v>
      </c>
      <c r="F1072" s="3" t="s">
        <v>2597</v>
      </c>
      <c r="G1072" s="3" t="s">
        <v>2598</v>
      </c>
    </row>
    <row r="1073" spans="1:7">
      <c r="A1073" s="225">
        <v>1410052003258</v>
      </c>
      <c r="B1073" s="3">
        <v>11</v>
      </c>
      <c r="C1073" s="3" t="s">
        <v>285</v>
      </c>
      <c r="D1073" s="3" t="s">
        <v>388</v>
      </c>
      <c r="E1073" s="3" t="s">
        <v>389</v>
      </c>
      <c r="F1073" s="3" t="s">
        <v>2599</v>
      </c>
      <c r="G1073" s="3" t="s">
        <v>2600</v>
      </c>
    </row>
    <row r="1074" spans="1:7">
      <c r="A1074" s="225">
        <v>1410052003266</v>
      </c>
      <c r="B1074" s="3">
        <v>8</v>
      </c>
      <c r="C1074" s="3" t="s">
        <v>284</v>
      </c>
      <c r="D1074" s="3" t="s">
        <v>332</v>
      </c>
      <c r="E1074" s="3" t="s">
        <v>333</v>
      </c>
      <c r="F1074" s="3" t="s">
        <v>2601</v>
      </c>
      <c r="G1074" s="3" t="s">
        <v>2602</v>
      </c>
    </row>
    <row r="1075" spans="1:7">
      <c r="A1075" s="225">
        <v>1410052003274</v>
      </c>
      <c r="B1075" s="3">
        <v>8</v>
      </c>
      <c r="C1075" s="3" t="s">
        <v>284</v>
      </c>
      <c r="D1075" s="3" t="s">
        <v>456</v>
      </c>
      <c r="E1075" s="3" t="s">
        <v>457</v>
      </c>
      <c r="F1075" s="3" t="s">
        <v>2603</v>
      </c>
      <c r="G1075" s="3" t="s">
        <v>2604</v>
      </c>
    </row>
    <row r="1076" spans="1:7">
      <c r="A1076" s="225">
        <v>1410052003282</v>
      </c>
      <c r="B1076" s="3">
        <v>11</v>
      </c>
      <c r="C1076" s="3" t="s">
        <v>285</v>
      </c>
      <c r="D1076" s="3" t="s">
        <v>394</v>
      </c>
      <c r="E1076" s="3" t="s">
        <v>395</v>
      </c>
      <c r="F1076" s="3" t="s">
        <v>2605</v>
      </c>
      <c r="G1076" s="3" t="s">
        <v>2606</v>
      </c>
    </row>
    <row r="1077" spans="1:7">
      <c r="A1077" s="225">
        <v>1410052003290</v>
      </c>
      <c r="B1077" s="3">
        <v>8</v>
      </c>
      <c r="C1077" s="3" t="s">
        <v>284</v>
      </c>
      <c r="D1077" s="3" t="s">
        <v>406</v>
      </c>
      <c r="E1077" s="3" t="s">
        <v>407</v>
      </c>
      <c r="F1077" s="3" t="s">
        <v>2607</v>
      </c>
      <c r="G1077" s="3" t="s">
        <v>2608</v>
      </c>
    </row>
    <row r="1078" spans="1:7">
      <c r="A1078" s="225">
        <v>1410052003308</v>
      </c>
      <c r="B1078" s="3">
        <v>8</v>
      </c>
      <c r="C1078" s="3" t="s">
        <v>284</v>
      </c>
      <c r="D1078" s="3" t="s">
        <v>418</v>
      </c>
      <c r="E1078" s="3" t="s">
        <v>419</v>
      </c>
      <c r="F1078" s="3" t="s">
        <v>2609</v>
      </c>
      <c r="G1078" s="3" t="s">
        <v>2610</v>
      </c>
    </row>
    <row r="1079" spans="1:7">
      <c r="A1079" s="225">
        <v>1410052003316</v>
      </c>
      <c r="B1079" s="3">
        <v>8</v>
      </c>
      <c r="C1079" s="3" t="s">
        <v>284</v>
      </c>
      <c r="D1079" s="3" t="s">
        <v>442</v>
      </c>
      <c r="E1079" s="3" t="s">
        <v>443</v>
      </c>
      <c r="F1079" s="3" t="s">
        <v>2611</v>
      </c>
      <c r="G1079" s="3" t="s">
        <v>2612</v>
      </c>
    </row>
    <row r="1080" spans="1:7">
      <c r="A1080" s="225">
        <v>1410052003324</v>
      </c>
      <c r="B1080" s="3">
        <v>11</v>
      </c>
      <c r="C1080" s="3" t="s">
        <v>285</v>
      </c>
      <c r="D1080" s="3" t="s">
        <v>516</v>
      </c>
      <c r="E1080" s="3" t="s">
        <v>517</v>
      </c>
      <c r="F1080" s="3" t="s">
        <v>2613</v>
      </c>
      <c r="G1080" s="3" t="s">
        <v>2614</v>
      </c>
    </row>
    <row r="1081" spans="1:7">
      <c r="A1081" s="225">
        <v>1410052003332</v>
      </c>
      <c r="B1081" s="3">
        <v>11</v>
      </c>
      <c r="C1081" s="3" t="s">
        <v>285</v>
      </c>
      <c r="D1081" s="3" t="s">
        <v>516</v>
      </c>
      <c r="E1081" s="3" t="s">
        <v>517</v>
      </c>
      <c r="F1081" s="3" t="s">
        <v>2615</v>
      </c>
      <c r="G1081" s="3" t="s">
        <v>2616</v>
      </c>
    </row>
    <row r="1082" spans="1:7">
      <c r="A1082" s="225">
        <v>1410052003340</v>
      </c>
      <c r="B1082" s="3">
        <v>8</v>
      </c>
      <c r="C1082" s="3" t="s">
        <v>284</v>
      </c>
      <c r="D1082" s="3" t="s">
        <v>418</v>
      </c>
      <c r="E1082" s="3" t="s">
        <v>419</v>
      </c>
      <c r="F1082" s="3" t="s">
        <v>2617</v>
      </c>
      <c r="G1082" s="3" t="s">
        <v>2618</v>
      </c>
    </row>
    <row r="1083" spans="1:7">
      <c r="A1083" s="225">
        <v>1410052003365</v>
      </c>
      <c r="B1083" s="3">
        <v>11</v>
      </c>
      <c r="C1083" s="3" t="s">
        <v>285</v>
      </c>
      <c r="D1083" s="3" t="s">
        <v>470</v>
      </c>
      <c r="E1083" s="3" t="s">
        <v>471</v>
      </c>
      <c r="F1083" s="3" t="s">
        <v>2619</v>
      </c>
      <c r="G1083" s="3" t="s">
        <v>2620</v>
      </c>
    </row>
    <row r="1084" spans="1:7">
      <c r="A1084" s="225">
        <v>1410052003373</v>
      </c>
      <c r="B1084" s="3">
        <v>8</v>
      </c>
      <c r="C1084" s="3" t="s">
        <v>284</v>
      </c>
      <c r="D1084" s="3" t="s">
        <v>488</v>
      </c>
      <c r="E1084" s="3" t="s">
        <v>489</v>
      </c>
      <c r="F1084" s="3" t="s">
        <v>2621</v>
      </c>
      <c r="G1084" s="3" t="s">
        <v>2622</v>
      </c>
    </row>
    <row r="1085" spans="1:7">
      <c r="A1085" s="225">
        <v>1410052003381</v>
      </c>
      <c r="B1085" s="3">
        <v>11</v>
      </c>
      <c r="C1085" s="3" t="s">
        <v>285</v>
      </c>
      <c r="D1085" s="3" t="s">
        <v>406</v>
      </c>
      <c r="E1085" s="3" t="s">
        <v>407</v>
      </c>
      <c r="F1085" s="3" t="s">
        <v>2623</v>
      </c>
      <c r="G1085" s="3" t="s">
        <v>2624</v>
      </c>
    </row>
    <row r="1086" spans="1:7">
      <c r="A1086" s="225">
        <v>1410052003399</v>
      </c>
      <c r="B1086" s="3">
        <v>11</v>
      </c>
      <c r="C1086" s="3" t="s">
        <v>285</v>
      </c>
      <c r="D1086" s="3" t="s">
        <v>376</v>
      </c>
      <c r="E1086" s="3" t="s">
        <v>377</v>
      </c>
      <c r="F1086" s="3" t="s">
        <v>2625</v>
      </c>
      <c r="G1086" s="3" t="s">
        <v>2626</v>
      </c>
    </row>
    <row r="1087" spans="1:7">
      <c r="A1087" s="225">
        <v>1410052003407</v>
      </c>
      <c r="B1087" s="3">
        <v>8</v>
      </c>
      <c r="C1087" s="3" t="s">
        <v>284</v>
      </c>
      <c r="D1087" s="3" t="s">
        <v>470</v>
      </c>
      <c r="E1087" s="3" t="s">
        <v>471</v>
      </c>
      <c r="F1087" s="3" t="s">
        <v>2627</v>
      </c>
      <c r="G1087" s="3" t="s">
        <v>2628</v>
      </c>
    </row>
    <row r="1088" spans="1:7">
      <c r="A1088" s="225">
        <v>1410052003415</v>
      </c>
      <c r="B1088" s="3">
        <v>11</v>
      </c>
      <c r="C1088" s="3" t="s">
        <v>285</v>
      </c>
      <c r="D1088" s="3" t="s">
        <v>456</v>
      </c>
      <c r="E1088" s="3" t="s">
        <v>457</v>
      </c>
      <c r="F1088" s="3" t="s">
        <v>2629</v>
      </c>
      <c r="G1088" s="3" t="s">
        <v>2630</v>
      </c>
    </row>
    <row r="1089" spans="1:7">
      <c r="A1089" s="225">
        <v>1410052003423</v>
      </c>
      <c r="B1089" s="3">
        <v>8</v>
      </c>
      <c r="C1089" s="3" t="s">
        <v>284</v>
      </c>
      <c r="D1089" s="3" t="s">
        <v>448</v>
      </c>
      <c r="E1089" s="3" t="s">
        <v>449</v>
      </c>
      <c r="F1089" s="3" t="s">
        <v>2631</v>
      </c>
      <c r="G1089" s="3" t="s">
        <v>2632</v>
      </c>
    </row>
    <row r="1090" spans="1:7">
      <c r="A1090" s="225">
        <v>1410052003431</v>
      </c>
      <c r="B1090" s="3">
        <v>8</v>
      </c>
      <c r="C1090" s="3" t="s">
        <v>284</v>
      </c>
      <c r="D1090" s="3" t="s">
        <v>448</v>
      </c>
      <c r="E1090" s="3" t="s">
        <v>449</v>
      </c>
      <c r="F1090" s="3" t="s">
        <v>2633</v>
      </c>
      <c r="G1090" s="3" t="s">
        <v>2634</v>
      </c>
    </row>
    <row r="1091" spans="1:7">
      <c r="A1091" s="225">
        <v>1410052003449</v>
      </c>
      <c r="B1091" s="3">
        <v>8</v>
      </c>
      <c r="C1091" s="3" t="s">
        <v>284</v>
      </c>
      <c r="D1091" s="3" t="s">
        <v>488</v>
      </c>
      <c r="E1091" s="3" t="s">
        <v>489</v>
      </c>
      <c r="F1091" s="3" t="s">
        <v>2635</v>
      </c>
      <c r="G1091" s="3" t="s">
        <v>2636</v>
      </c>
    </row>
    <row r="1092" spans="1:7">
      <c r="A1092" s="225">
        <v>1410052003456</v>
      </c>
      <c r="B1092" s="3">
        <v>8</v>
      </c>
      <c r="C1092" s="3" t="s">
        <v>284</v>
      </c>
      <c r="D1092" s="3" t="s">
        <v>2038</v>
      </c>
      <c r="E1092" s="3" t="s">
        <v>329</v>
      </c>
      <c r="F1092" s="3" t="s">
        <v>2637</v>
      </c>
      <c r="G1092" s="3" t="s">
        <v>2638</v>
      </c>
    </row>
    <row r="1093" spans="1:7">
      <c r="A1093" s="225">
        <v>1410052003464</v>
      </c>
      <c r="B1093" s="3">
        <v>8</v>
      </c>
      <c r="C1093" s="3" t="s">
        <v>284</v>
      </c>
      <c r="D1093" s="3" t="s">
        <v>328</v>
      </c>
      <c r="E1093" s="3" t="s">
        <v>329</v>
      </c>
      <c r="F1093" s="3" t="s">
        <v>2639</v>
      </c>
      <c r="G1093" s="3" t="s">
        <v>2640</v>
      </c>
    </row>
    <row r="1094" spans="1:7">
      <c r="A1094" s="225">
        <v>1410052003472</v>
      </c>
      <c r="B1094" s="3">
        <v>8</v>
      </c>
      <c r="C1094" s="3" t="s">
        <v>284</v>
      </c>
      <c r="D1094" s="3" t="s">
        <v>488</v>
      </c>
      <c r="E1094" s="3" t="s">
        <v>489</v>
      </c>
      <c r="F1094" s="3" t="s">
        <v>2641</v>
      </c>
      <c r="G1094" s="3" t="s">
        <v>2642</v>
      </c>
    </row>
    <row r="1095" spans="1:7">
      <c r="A1095" s="225">
        <v>1410052003480</v>
      </c>
      <c r="B1095" s="3">
        <v>8</v>
      </c>
      <c r="C1095" s="3" t="s">
        <v>284</v>
      </c>
      <c r="D1095" s="3" t="s">
        <v>394</v>
      </c>
      <c r="E1095" s="3" t="s">
        <v>395</v>
      </c>
      <c r="F1095" s="3" t="s">
        <v>2643</v>
      </c>
      <c r="G1095" s="3" t="s">
        <v>2644</v>
      </c>
    </row>
    <row r="1096" spans="1:7">
      <c r="A1096" s="225">
        <v>1410052003498</v>
      </c>
      <c r="B1096" s="3">
        <v>12</v>
      </c>
      <c r="C1096" s="3" t="s">
        <v>286</v>
      </c>
      <c r="D1096" s="3" t="s">
        <v>496</v>
      </c>
      <c r="E1096" s="3" t="s">
        <v>497</v>
      </c>
      <c r="F1096" s="3" t="s">
        <v>2645</v>
      </c>
      <c r="G1096" s="3" t="s">
        <v>2646</v>
      </c>
    </row>
    <row r="1097" spans="1:7">
      <c r="A1097" s="225">
        <v>1410052003514</v>
      </c>
      <c r="B1097" s="3">
        <v>8</v>
      </c>
      <c r="C1097" s="3" t="s">
        <v>284</v>
      </c>
      <c r="D1097" s="3" t="s">
        <v>448</v>
      </c>
      <c r="E1097" s="3" t="s">
        <v>449</v>
      </c>
      <c r="F1097" s="3" t="s">
        <v>2647</v>
      </c>
      <c r="G1097" s="3" t="s">
        <v>2648</v>
      </c>
    </row>
    <row r="1098" spans="1:7">
      <c r="A1098" s="225">
        <v>1410052003522</v>
      </c>
      <c r="B1098" s="3">
        <v>8</v>
      </c>
      <c r="C1098" s="3" t="s">
        <v>284</v>
      </c>
      <c r="D1098" s="3" t="s">
        <v>456</v>
      </c>
      <c r="E1098" s="3" t="s">
        <v>457</v>
      </c>
      <c r="F1098" s="3" t="s">
        <v>2649</v>
      </c>
      <c r="G1098" s="3" t="s">
        <v>2650</v>
      </c>
    </row>
    <row r="1099" spans="1:7">
      <c r="A1099" s="225">
        <v>1410052003530</v>
      </c>
      <c r="B1099" s="3">
        <v>8</v>
      </c>
      <c r="C1099" s="3" t="s">
        <v>284</v>
      </c>
      <c r="D1099" s="3" t="s">
        <v>394</v>
      </c>
      <c r="E1099" s="3" t="s">
        <v>395</v>
      </c>
      <c r="F1099" s="3" t="s">
        <v>2651</v>
      </c>
      <c r="G1099" s="3" t="s">
        <v>2652</v>
      </c>
    </row>
    <row r="1100" spans="1:7">
      <c r="A1100" s="225">
        <v>1410052003555</v>
      </c>
      <c r="B1100" s="3">
        <v>8</v>
      </c>
      <c r="C1100" s="3" t="s">
        <v>284</v>
      </c>
      <c r="D1100" s="3" t="s">
        <v>394</v>
      </c>
      <c r="E1100" s="3" t="s">
        <v>395</v>
      </c>
      <c r="F1100" s="3" t="s">
        <v>2653</v>
      </c>
      <c r="G1100" s="3" t="s">
        <v>2654</v>
      </c>
    </row>
    <row r="1101" spans="1:7">
      <c r="A1101" s="225">
        <v>1410052003571</v>
      </c>
      <c r="B1101" s="3">
        <v>8</v>
      </c>
      <c r="C1101" s="3" t="s">
        <v>284</v>
      </c>
      <c r="D1101" s="3" t="s">
        <v>328</v>
      </c>
      <c r="E1101" s="3" t="s">
        <v>329</v>
      </c>
      <c r="F1101" s="3" t="s">
        <v>2655</v>
      </c>
      <c r="G1101" s="3" t="s">
        <v>2656</v>
      </c>
    </row>
    <row r="1102" spans="1:7">
      <c r="A1102" s="225">
        <v>1410052003886</v>
      </c>
      <c r="B1102" s="3">
        <v>7</v>
      </c>
      <c r="C1102" s="3" t="s">
        <v>201</v>
      </c>
      <c r="D1102" s="3" t="s">
        <v>456</v>
      </c>
      <c r="E1102" s="3" t="s">
        <v>457</v>
      </c>
      <c r="F1102" s="3" t="s">
        <v>2657</v>
      </c>
      <c r="G1102" s="3" t="s">
        <v>2658</v>
      </c>
    </row>
    <row r="1103" spans="1:7">
      <c r="A1103" s="225">
        <v>1410052003928</v>
      </c>
      <c r="B1103" s="3">
        <v>7</v>
      </c>
      <c r="C1103" s="3" t="s">
        <v>201</v>
      </c>
      <c r="D1103" s="3" t="s">
        <v>488</v>
      </c>
      <c r="E1103" s="3" t="s">
        <v>489</v>
      </c>
      <c r="F1103" s="3" t="s">
        <v>2659</v>
      </c>
      <c r="G1103" s="3" t="s">
        <v>2660</v>
      </c>
    </row>
    <row r="1104" spans="1:7">
      <c r="A1104" s="225">
        <v>1410052004025</v>
      </c>
      <c r="B1104" s="3">
        <v>7</v>
      </c>
      <c r="C1104" s="3" t="s">
        <v>201</v>
      </c>
      <c r="D1104" s="3" t="s">
        <v>448</v>
      </c>
      <c r="E1104" s="3" t="s">
        <v>449</v>
      </c>
      <c r="F1104" s="3" t="s">
        <v>2661</v>
      </c>
      <c r="G1104" s="3" t="s">
        <v>2662</v>
      </c>
    </row>
    <row r="1105" spans="1:7">
      <c r="A1105" s="225">
        <v>1410052004041</v>
      </c>
      <c r="B1105" s="3">
        <v>7</v>
      </c>
      <c r="C1105" s="3" t="s">
        <v>201</v>
      </c>
      <c r="D1105" s="3" t="s">
        <v>442</v>
      </c>
      <c r="E1105" s="3" t="s">
        <v>443</v>
      </c>
      <c r="F1105" s="3" t="s">
        <v>2663</v>
      </c>
      <c r="G1105" s="3" t="s">
        <v>2664</v>
      </c>
    </row>
    <row r="1106" spans="1:7">
      <c r="A1106" s="225">
        <v>1410052004058</v>
      </c>
      <c r="B1106" s="3">
        <v>10</v>
      </c>
      <c r="C1106" s="3" t="s">
        <v>287</v>
      </c>
      <c r="D1106" s="3" t="s">
        <v>448</v>
      </c>
      <c r="E1106" s="3" t="s">
        <v>449</v>
      </c>
      <c r="F1106" s="3" t="s">
        <v>2665</v>
      </c>
      <c r="G1106" s="3" t="s">
        <v>2666</v>
      </c>
    </row>
    <row r="1107" spans="1:7">
      <c r="A1107" s="225">
        <v>1410052004066</v>
      </c>
      <c r="B1107" s="3">
        <v>10</v>
      </c>
      <c r="C1107" s="3" t="s">
        <v>287</v>
      </c>
      <c r="D1107" s="3" t="s">
        <v>418</v>
      </c>
      <c r="E1107" s="3" t="s">
        <v>419</v>
      </c>
      <c r="F1107" s="3" t="s">
        <v>2667</v>
      </c>
      <c r="G1107" s="3" t="s">
        <v>2668</v>
      </c>
    </row>
    <row r="1108" spans="1:7">
      <c r="A1108" s="225">
        <v>1410052004074</v>
      </c>
      <c r="B1108" s="3">
        <v>8</v>
      </c>
      <c r="C1108" s="3" t="s">
        <v>284</v>
      </c>
      <c r="D1108" s="3" t="s">
        <v>448</v>
      </c>
      <c r="E1108" s="3" t="s">
        <v>449</v>
      </c>
      <c r="F1108" s="3" t="s">
        <v>2669</v>
      </c>
      <c r="G1108" s="3" t="s">
        <v>2670</v>
      </c>
    </row>
    <row r="1109" spans="1:7">
      <c r="A1109" s="225">
        <v>1410052004082</v>
      </c>
      <c r="B1109" s="3">
        <v>10</v>
      </c>
      <c r="C1109" s="3" t="s">
        <v>287</v>
      </c>
      <c r="D1109" s="3" t="s">
        <v>328</v>
      </c>
      <c r="E1109" s="3" t="s">
        <v>329</v>
      </c>
      <c r="F1109" s="3" t="s">
        <v>2671</v>
      </c>
      <c r="G1109" s="3" t="s">
        <v>2672</v>
      </c>
    </row>
    <row r="1110" spans="1:7">
      <c r="A1110" s="225">
        <v>1410052004090</v>
      </c>
      <c r="B1110" s="3">
        <v>8</v>
      </c>
      <c r="C1110" s="3" t="s">
        <v>284</v>
      </c>
      <c r="D1110" s="3" t="s">
        <v>506</v>
      </c>
      <c r="E1110" s="3" t="s">
        <v>507</v>
      </c>
      <c r="F1110" s="3" t="s">
        <v>2673</v>
      </c>
      <c r="G1110" s="3" t="s">
        <v>2674</v>
      </c>
    </row>
    <row r="1111" spans="1:7">
      <c r="A1111" s="225">
        <v>1410052004108</v>
      </c>
      <c r="B1111" s="3">
        <v>9</v>
      </c>
      <c r="C1111" s="3" t="s">
        <v>2675</v>
      </c>
      <c r="D1111" s="3" t="s">
        <v>376</v>
      </c>
      <c r="E1111" s="3" t="s">
        <v>377</v>
      </c>
      <c r="F1111" s="3" t="s">
        <v>2676</v>
      </c>
      <c r="G1111" s="3" t="s">
        <v>2677</v>
      </c>
    </row>
    <row r="1112" spans="1:7">
      <c r="A1112" s="225">
        <v>1410052004116</v>
      </c>
      <c r="B1112" s="3">
        <v>8</v>
      </c>
      <c r="C1112" s="3" t="s">
        <v>284</v>
      </c>
      <c r="D1112" s="3" t="s">
        <v>496</v>
      </c>
      <c r="E1112" s="3" t="s">
        <v>497</v>
      </c>
      <c r="F1112" s="3" t="s">
        <v>2678</v>
      </c>
      <c r="G1112" s="3" t="s">
        <v>2679</v>
      </c>
    </row>
    <row r="1113" spans="1:7">
      <c r="A1113" s="225">
        <v>1410052004124</v>
      </c>
      <c r="B1113" s="3">
        <v>8</v>
      </c>
      <c r="C1113" s="3" t="s">
        <v>284</v>
      </c>
      <c r="D1113" s="3" t="s">
        <v>512</v>
      </c>
      <c r="E1113" s="3" t="s">
        <v>513</v>
      </c>
      <c r="F1113" s="3" t="s">
        <v>2680</v>
      </c>
      <c r="G1113" s="3" t="s">
        <v>2681</v>
      </c>
    </row>
    <row r="1114" spans="1:7">
      <c r="A1114" s="225">
        <v>1410052004132</v>
      </c>
      <c r="B1114" s="3">
        <v>8</v>
      </c>
      <c r="C1114" s="3" t="s">
        <v>284</v>
      </c>
      <c r="D1114" s="3" t="s">
        <v>456</v>
      </c>
      <c r="E1114" s="3" t="s">
        <v>457</v>
      </c>
      <c r="F1114" s="3" t="s">
        <v>2682</v>
      </c>
      <c r="G1114" s="3" t="s">
        <v>2683</v>
      </c>
    </row>
    <row r="1115" spans="1:7">
      <c r="A1115" s="225">
        <v>1410052004140</v>
      </c>
      <c r="B1115" s="3">
        <v>8</v>
      </c>
      <c r="C1115" s="3" t="s">
        <v>284</v>
      </c>
      <c r="D1115" s="3" t="s">
        <v>388</v>
      </c>
      <c r="E1115" s="3" t="s">
        <v>389</v>
      </c>
      <c r="F1115" s="3" t="s">
        <v>2684</v>
      </c>
      <c r="G1115" s="3" t="s">
        <v>2685</v>
      </c>
    </row>
    <row r="1116" spans="1:7">
      <c r="A1116" s="225">
        <v>1410052004157</v>
      </c>
      <c r="B1116" s="3">
        <v>8</v>
      </c>
      <c r="C1116" s="3" t="s">
        <v>284</v>
      </c>
      <c r="D1116" s="3" t="s">
        <v>376</v>
      </c>
      <c r="E1116" s="3" t="s">
        <v>377</v>
      </c>
      <c r="F1116" s="3" t="s">
        <v>2686</v>
      </c>
      <c r="G1116" s="3" t="s">
        <v>2687</v>
      </c>
    </row>
    <row r="1117" spans="1:7">
      <c r="A1117" s="225">
        <v>1410052004165</v>
      </c>
      <c r="B1117" s="3">
        <v>8</v>
      </c>
      <c r="C1117" s="3" t="s">
        <v>284</v>
      </c>
      <c r="D1117" s="3" t="s">
        <v>406</v>
      </c>
      <c r="E1117" s="3" t="s">
        <v>407</v>
      </c>
      <c r="F1117" s="3" t="s">
        <v>2688</v>
      </c>
      <c r="G1117" s="3" t="s">
        <v>2689</v>
      </c>
    </row>
    <row r="1118" spans="1:7">
      <c r="A1118" s="225">
        <v>1410052004173</v>
      </c>
      <c r="B1118" s="3">
        <v>8</v>
      </c>
      <c r="C1118" s="3" t="s">
        <v>284</v>
      </c>
      <c r="D1118" s="3" t="s">
        <v>470</v>
      </c>
      <c r="E1118" s="3" t="s">
        <v>471</v>
      </c>
      <c r="F1118" s="3" t="s">
        <v>2690</v>
      </c>
      <c r="G1118" s="3" t="s">
        <v>2691</v>
      </c>
    </row>
    <row r="1119" spans="1:7">
      <c r="A1119" s="225">
        <v>1410052004199</v>
      </c>
      <c r="B1119" s="3">
        <v>8</v>
      </c>
      <c r="C1119" s="3" t="s">
        <v>284</v>
      </c>
      <c r="D1119" s="3" t="s">
        <v>328</v>
      </c>
      <c r="E1119" s="3" t="s">
        <v>329</v>
      </c>
      <c r="F1119" s="3" t="s">
        <v>2692</v>
      </c>
      <c r="G1119" s="3" t="s">
        <v>2693</v>
      </c>
    </row>
    <row r="1120" spans="1:7">
      <c r="A1120" s="225">
        <v>1410052004207</v>
      </c>
      <c r="B1120" s="3">
        <v>8</v>
      </c>
      <c r="C1120" s="3" t="s">
        <v>284</v>
      </c>
      <c r="D1120" s="3" t="s">
        <v>388</v>
      </c>
      <c r="E1120" s="3" t="s">
        <v>389</v>
      </c>
      <c r="F1120" s="3" t="s">
        <v>2694</v>
      </c>
      <c r="G1120" s="3" t="s">
        <v>2695</v>
      </c>
    </row>
    <row r="1121" spans="1:7">
      <c r="A1121" s="225">
        <v>1410052004215</v>
      </c>
      <c r="B1121" s="3">
        <v>11</v>
      </c>
      <c r="C1121" s="3" t="s">
        <v>285</v>
      </c>
      <c r="D1121" s="3" t="s">
        <v>388</v>
      </c>
      <c r="E1121" s="3" t="s">
        <v>389</v>
      </c>
      <c r="F1121" s="3" t="s">
        <v>2696</v>
      </c>
      <c r="G1121" s="3" t="s">
        <v>2697</v>
      </c>
    </row>
    <row r="1122" spans="1:7">
      <c r="A1122" s="225">
        <v>1410052004223</v>
      </c>
      <c r="B1122" s="3">
        <v>8</v>
      </c>
      <c r="C1122" s="3" t="s">
        <v>284</v>
      </c>
      <c r="D1122" s="3" t="s">
        <v>512</v>
      </c>
      <c r="E1122" s="3" t="s">
        <v>513</v>
      </c>
      <c r="F1122" s="3" t="s">
        <v>2698</v>
      </c>
      <c r="G1122" s="3" t="s">
        <v>2699</v>
      </c>
    </row>
    <row r="1123" spans="1:7">
      <c r="A1123" s="225">
        <v>1410052004231</v>
      </c>
      <c r="B1123" s="3">
        <v>8</v>
      </c>
      <c r="C1123" s="3" t="s">
        <v>284</v>
      </c>
      <c r="D1123" s="3" t="s">
        <v>332</v>
      </c>
      <c r="E1123" s="3" t="s">
        <v>333</v>
      </c>
      <c r="F1123" s="3" t="s">
        <v>2700</v>
      </c>
      <c r="G1123" s="3" t="s">
        <v>2701</v>
      </c>
    </row>
    <row r="1124" spans="1:7">
      <c r="A1124" s="225">
        <v>1410052004249</v>
      </c>
      <c r="B1124" s="3">
        <v>8</v>
      </c>
      <c r="C1124" s="3" t="s">
        <v>284</v>
      </c>
      <c r="D1124" s="3" t="s">
        <v>332</v>
      </c>
      <c r="E1124" s="3" t="s">
        <v>333</v>
      </c>
      <c r="F1124" s="3" t="s">
        <v>2702</v>
      </c>
      <c r="G1124" s="3" t="s">
        <v>2703</v>
      </c>
    </row>
    <row r="1125" spans="1:7">
      <c r="A1125" s="225">
        <v>1410052004256</v>
      </c>
      <c r="B1125" s="3">
        <v>8</v>
      </c>
      <c r="C1125" s="3" t="s">
        <v>284</v>
      </c>
      <c r="D1125" s="3" t="s">
        <v>376</v>
      </c>
      <c r="E1125" s="3" t="s">
        <v>377</v>
      </c>
      <c r="F1125" s="3" t="s">
        <v>2704</v>
      </c>
      <c r="G1125" s="3" t="s">
        <v>2705</v>
      </c>
    </row>
    <row r="1126" spans="1:7">
      <c r="A1126" s="225">
        <v>1410052004264</v>
      </c>
      <c r="B1126" s="3">
        <v>8</v>
      </c>
      <c r="C1126" s="3" t="s">
        <v>284</v>
      </c>
      <c r="D1126" s="3" t="s">
        <v>448</v>
      </c>
      <c r="E1126" s="3" t="s">
        <v>449</v>
      </c>
      <c r="F1126" s="3" t="s">
        <v>2706</v>
      </c>
      <c r="G1126" s="3" t="s">
        <v>2707</v>
      </c>
    </row>
    <row r="1127" spans="1:7">
      <c r="A1127" s="225">
        <v>1410052004272</v>
      </c>
      <c r="B1127" s="3">
        <v>8</v>
      </c>
      <c r="C1127" s="3" t="s">
        <v>284</v>
      </c>
      <c r="D1127" s="3" t="s">
        <v>456</v>
      </c>
      <c r="E1127" s="3" t="s">
        <v>457</v>
      </c>
      <c r="F1127" s="3" t="s">
        <v>2708</v>
      </c>
      <c r="G1127" s="3" t="s">
        <v>2709</v>
      </c>
    </row>
    <row r="1128" spans="1:7">
      <c r="A1128" s="225">
        <v>1410052004280</v>
      </c>
      <c r="B1128" s="3">
        <v>8</v>
      </c>
      <c r="C1128" s="3" t="s">
        <v>284</v>
      </c>
      <c r="D1128" s="3" t="s">
        <v>512</v>
      </c>
      <c r="E1128" s="3" t="s">
        <v>513</v>
      </c>
      <c r="F1128" s="3" t="s">
        <v>2710</v>
      </c>
      <c r="G1128" s="3" t="s">
        <v>2711</v>
      </c>
    </row>
    <row r="1129" spans="1:7">
      <c r="A1129" s="225">
        <v>1410052004298</v>
      </c>
      <c r="B1129" s="3">
        <v>8</v>
      </c>
      <c r="C1129" s="3" t="s">
        <v>284</v>
      </c>
      <c r="D1129" s="3" t="s">
        <v>456</v>
      </c>
      <c r="E1129" s="3" t="s">
        <v>457</v>
      </c>
      <c r="F1129" s="3" t="s">
        <v>2712</v>
      </c>
      <c r="G1129" s="3" t="s">
        <v>2713</v>
      </c>
    </row>
    <row r="1130" spans="1:7">
      <c r="A1130" s="225">
        <v>1410052004306</v>
      </c>
      <c r="B1130" s="3">
        <v>8</v>
      </c>
      <c r="C1130" s="3" t="s">
        <v>284</v>
      </c>
      <c r="D1130" s="3" t="s">
        <v>328</v>
      </c>
      <c r="E1130" s="3" t="s">
        <v>329</v>
      </c>
      <c r="F1130" s="3" t="s">
        <v>2714</v>
      </c>
      <c r="G1130" s="3" t="s">
        <v>2715</v>
      </c>
    </row>
    <row r="1131" spans="1:7">
      <c r="A1131" s="225">
        <v>1410052004314</v>
      </c>
      <c r="B1131" s="3">
        <v>8</v>
      </c>
      <c r="C1131" s="3" t="s">
        <v>284</v>
      </c>
      <c r="D1131" s="3" t="s">
        <v>328</v>
      </c>
      <c r="E1131" s="3" t="s">
        <v>329</v>
      </c>
      <c r="F1131" s="3" t="s">
        <v>2716</v>
      </c>
      <c r="G1131" s="3" t="s">
        <v>2717</v>
      </c>
    </row>
    <row r="1132" spans="1:7">
      <c r="A1132" s="225">
        <v>1410052004322</v>
      </c>
      <c r="B1132" s="3">
        <v>8</v>
      </c>
      <c r="C1132" s="3" t="s">
        <v>284</v>
      </c>
      <c r="D1132" s="3" t="s">
        <v>328</v>
      </c>
      <c r="E1132" s="3" t="s">
        <v>329</v>
      </c>
      <c r="F1132" s="3" t="s">
        <v>2718</v>
      </c>
      <c r="G1132" s="3" t="s">
        <v>2719</v>
      </c>
    </row>
    <row r="1133" spans="1:7">
      <c r="A1133" s="225">
        <v>1410052004330</v>
      </c>
      <c r="B1133" s="3">
        <v>8</v>
      </c>
      <c r="C1133" s="3" t="s">
        <v>284</v>
      </c>
      <c r="D1133" s="3" t="s">
        <v>328</v>
      </c>
      <c r="E1133" s="3" t="s">
        <v>329</v>
      </c>
      <c r="F1133" s="3" t="s">
        <v>2720</v>
      </c>
      <c r="G1133" s="3" t="s">
        <v>2721</v>
      </c>
    </row>
    <row r="1134" spans="1:7">
      <c r="A1134" s="225">
        <v>1410052004348</v>
      </c>
      <c r="B1134" s="3">
        <v>8</v>
      </c>
      <c r="C1134" s="3" t="s">
        <v>284</v>
      </c>
      <c r="D1134" s="3" t="s">
        <v>328</v>
      </c>
      <c r="E1134" s="3" t="s">
        <v>329</v>
      </c>
      <c r="F1134" s="3" t="s">
        <v>2722</v>
      </c>
      <c r="G1134" s="3" t="s">
        <v>2723</v>
      </c>
    </row>
    <row r="1135" spans="1:7">
      <c r="A1135" s="225">
        <v>1410052004355</v>
      </c>
      <c r="B1135" s="3">
        <v>8</v>
      </c>
      <c r="C1135" s="3" t="s">
        <v>284</v>
      </c>
      <c r="D1135" s="3" t="s">
        <v>448</v>
      </c>
      <c r="E1135" s="3" t="s">
        <v>449</v>
      </c>
      <c r="F1135" s="3" t="s">
        <v>2724</v>
      </c>
      <c r="G1135" s="3" t="s">
        <v>2725</v>
      </c>
    </row>
    <row r="1136" spans="1:7">
      <c r="A1136" s="225">
        <v>1410052004371</v>
      </c>
      <c r="B1136" s="3">
        <v>8</v>
      </c>
      <c r="C1136" s="3" t="s">
        <v>284</v>
      </c>
      <c r="D1136" s="3" t="s">
        <v>448</v>
      </c>
      <c r="E1136" s="3" t="s">
        <v>449</v>
      </c>
      <c r="F1136" s="3" t="s">
        <v>2726</v>
      </c>
      <c r="G1136" s="3" t="s">
        <v>2727</v>
      </c>
    </row>
    <row r="1137" spans="1:7">
      <c r="A1137" s="225">
        <v>1410052004397</v>
      </c>
      <c r="B1137" s="3">
        <v>10</v>
      </c>
      <c r="C1137" s="3" t="s">
        <v>287</v>
      </c>
      <c r="D1137" s="3" t="s">
        <v>380</v>
      </c>
      <c r="E1137" s="3" t="s">
        <v>381</v>
      </c>
      <c r="F1137" s="3" t="s">
        <v>2728</v>
      </c>
      <c r="G1137" s="3" t="s">
        <v>2729</v>
      </c>
    </row>
    <row r="1138" spans="1:7">
      <c r="A1138" s="225">
        <v>1410052004405</v>
      </c>
      <c r="B1138" s="3">
        <v>8</v>
      </c>
      <c r="C1138" s="3" t="s">
        <v>284</v>
      </c>
      <c r="D1138" s="3" t="s">
        <v>394</v>
      </c>
      <c r="E1138" s="3" t="s">
        <v>395</v>
      </c>
      <c r="F1138" s="3" t="s">
        <v>2730</v>
      </c>
      <c r="G1138" s="3" t="s">
        <v>2731</v>
      </c>
    </row>
    <row r="1139" spans="1:7">
      <c r="A1139" s="225">
        <v>1410052004413</v>
      </c>
      <c r="B1139" s="3">
        <v>8</v>
      </c>
      <c r="C1139" s="3" t="s">
        <v>284</v>
      </c>
      <c r="D1139" s="3" t="s">
        <v>470</v>
      </c>
      <c r="E1139" s="3" t="s">
        <v>471</v>
      </c>
      <c r="F1139" s="3" t="s">
        <v>2732</v>
      </c>
      <c r="G1139" s="3" t="s">
        <v>2733</v>
      </c>
    </row>
    <row r="1140" spans="1:7">
      <c r="A1140" s="225">
        <v>1410052004421</v>
      </c>
      <c r="B1140" s="3">
        <v>8</v>
      </c>
      <c r="C1140" s="3" t="s">
        <v>284</v>
      </c>
      <c r="D1140" s="3" t="s">
        <v>470</v>
      </c>
      <c r="E1140" s="3" t="s">
        <v>471</v>
      </c>
      <c r="F1140" s="3" t="s">
        <v>2734</v>
      </c>
      <c r="G1140" s="3" t="s">
        <v>2735</v>
      </c>
    </row>
    <row r="1141" spans="1:7">
      <c r="A1141" s="225">
        <v>1410052004439</v>
      </c>
      <c r="B1141" s="3">
        <v>8</v>
      </c>
      <c r="C1141" s="3" t="s">
        <v>284</v>
      </c>
      <c r="D1141" s="3" t="s">
        <v>470</v>
      </c>
      <c r="E1141" s="3" t="s">
        <v>471</v>
      </c>
      <c r="F1141" s="3" t="s">
        <v>2736</v>
      </c>
      <c r="G1141" s="3" t="s">
        <v>2737</v>
      </c>
    </row>
    <row r="1142" spans="1:7">
      <c r="A1142" s="225">
        <v>1410052004454</v>
      </c>
      <c r="B1142" s="3">
        <v>8</v>
      </c>
      <c r="C1142" s="3" t="s">
        <v>284</v>
      </c>
      <c r="D1142" s="3" t="s">
        <v>496</v>
      </c>
      <c r="E1142" s="3" t="s">
        <v>497</v>
      </c>
      <c r="F1142" s="3" t="s">
        <v>2738</v>
      </c>
      <c r="G1142" s="3" t="s">
        <v>2739</v>
      </c>
    </row>
    <row r="1143" spans="1:7">
      <c r="A1143" s="225">
        <v>1410052004462</v>
      </c>
      <c r="B1143" s="3">
        <v>8</v>
      </c>
      <c r="C1143" s="3" t="s">
        <v>284</v>
      </c>
      <c r="D1143" s="3" t="s">
        <v>506</v>
      </c>
      <c r="E1143" s="3" t="s">
        <v>507</v>
      </c>
      <c r="F1143" s="3" t="s">
        <v>2740</v>
      </c>
      <c r="G1143" s="3" t="s">
        <v>2741</v>
      </c>
    </row>
    <row r="1144" spans="1:7">
      <c r="A1144" s="225">
        <v>1410052004470</v>
      </c>
      <c r="B1144" s="3">
        <v>8</v>
      </c>
      <c r="C1144" s="3" t="s">
        <v>284</v>
      </c>
      <c r="D1144" s="3" t="s">
        <v>448</v>
      </c>
      <c r="E1144" s="3" t="s">
        <v>449</v>
      </c>
      <c r="F1144" s="3" t="s">
        <v>2742</v>
      </c>
      <c r="G1144" s="3" t="s">
        <v>2743</v>
      </c>
    </row>
    <row r="1145" spans="1:7">
      <c r="A1145" s="225">
        <v>1410052004504</v>
      </c>
      <c r="B1145" s="3">
        <v>7</v>
      </c>
      <c r="C1145" s="3" t="s">
        <v>201</v>
      </c>
      <c r="D1145" s="3" t="s">
        <v>388</v>
      </c>
      <c r="E1145" s="3" t="s">
        <v>389</v>
      </c>
      <c r="F1145" s="3" t="s">
        <v>2744</v>
      </c>
      <c r="G1145" s="3" t="s">
        <v>2745</v>
      </c>
    </row>
    <row r="1146" spans="1:7">
      <c r="A1146" s="225">
        <v>1410052004538</v>
      </c>
      <c r="B1146" s="3">
        <v>8</v>
      </c>
      <c r="C1146" s="3" t="s">
        <v>284</v>
      </c>
      <c r="D1146" s="3" t="s">
        <v>380</v>
      </c>
      <c r="E1146" s="3" t="s">
        <v>381</v>
      </c>
      <c r="F1146" s="3" t="s">
        <v>2746</v>
      </c>
      <c r="G1146" s="3" t="s">
        <v>2747</v>
      </c>
    </row>
    <row r="1147" spans="1:7">
      <c r="A1147" s="225">
        <v>1410052004553</v>
      </c>
      <c r="B1147" s="3">
        <v>8</v>
      </c>
      <c r="C1147" s="3" t="s">
        <v>284</v>
      </c>
      <c r="D1147" s="3" t="s">
        <v>388</v>
      </c>
      <c r="E1147" s="3" t="s">
        <v>389</v>
      </c>
      <c r="F1147" s="3" t="s">
        <v>2748</v>
      </c>
      <c r="G1147" s="3" t="s">
        <v>2749</v>
      </c>
    </row>
    <row r="1148" spans="1:7">
      <c r="A1148" s="225">
        <v>1410052004561</v>
      </c>
      <c r="B1148" s="3">
        <v>8</v>
      </c>
      <c r="C1148" s="3" t="s">
        <v>284</v>
      </c>
      <c r="D1148" s="3" t="s">
        <v>406</v>
      </c>
      <c r="E1148" s="3" t="s">
        <v>407</v>
      </c>
      <c r="F1148" s="3" t="s">
        <v>2750</v>
      </c>
      <c r="G1148" s="3" t="s">
        <v>2751</v>
      </c>
    </row>
    <row r="1149" spans="1:7">
      <c r="A1149" s="225">
        <v>1410052004579</v>
      </c>
      <c r="B1149" s="3">
        <v>8</v>
      </c>
      <c r="C1149" s="3" t="s">
        <v>284</v>
      </c>
      <c r="D1149" s="3" t="s">
        <v>418</v>
      </c>
      <c r="E1149" s="3" t="s">
        <v>419</v>
      </c>
      <c r="F1149" s="3" t="s">
        <v>2752</v>
      </c>
      <c r="G1149" s="3" t="s">
        <v>2753</v>
      </c>
    </row>
    <row r="1150" spans="1:7">
      <c r="A1150" s="225">
        <v>1410052004595</v>
      </c>
      <c r="B1150" s="3">
        <v>8</v>
      </c>
      <c r="C1150" s="3" t="s">
        <v>284</v>
      </c>
      <c r="D1150" s="3" t="s">
        <v>456</v>
      </c>
      <c r="E1150" s="3" t="s">
        <v>457</v>
      </c>
      <c r="F1150" s="3" t="s">
        <v>2754</v>
      </c>
      <c r="G1150" s="3" t="s">
        <v>2755</v>
      </c>
    </row>
    <row r="1151" spans="1:7">
      <c r="A1151" s="225">
        <v>1410052004603</v>
      </c>
      <c r="B1151" s="3">
        <v>8</v>
      </c>
      <c r="C1151" s="3" t="s">
        <v>284</v>
      </c>
      <c r="D1151" s="3" t="s">
        <v>496</v>
      </c>
      <c r="E1151" s="3" t="s">
        <v>497</v>
      </c>
      <c r="F1151" s="3" t="s">
        <v>2756</v>
      </c>
      <c r="G1151" s="3" t="s">
        <v>2757</v>
      </c>
    </row>
    <row r="1152" spans="1:7">
      <c r="A1152" s="225">
        <v>1410052004611</v>
      </c>
      <c r="B1152" s="3">
        <v>8</v>
      </c>
      <c r="C1152" s="3" t="s">
        <v>284</v>
      </c>
      <c r="D1152" s="3" t="s">
        <v>512</v>
      </c>
      <c r="E1152" s="3" t="s">
        <v>513</v>
      </c>
      <c r="F1152" s="3" t="s">
        <v>2758</v>
      </c>
      <c r="G1152" s="3" t="s">
        <v>2759</v>
      </c>
    </row>
    <row r="1153" spans="1:7">
      <c r="A1153" s="225">
        <v>1410052004629</v>
      </c>
      <c r="B1153" s="3">
        <v>7</v>
      </c>
      <c r="C1153" s="3" t="s">
        <v>201</v>
      </c>
      <c r="D1153" s="3" t="s">
        <v>470</v>
      </c>
      <c r="E1153" s="3" t="s">
        <v>471</v>
      </c>
      <c r="F1153" s="3" t="s">
        <v>2760</v>
      </c>
      <c r="G1153" s="3" t="s">
        <v>2761</v>
      </c>
    </row>
    <row r="1154" spans="1:7">
      <c r="A1154" s="225">
        <v>1410052004637</v>
      </c>
      <c r="B1154" s="3">
        <v>8</v>
      </c>
      <c r="C1154" s="3" t="s">
        <v>284</v>
      </c>
      <c r="D1154" s="3" t="s">
        <v>332</v>
      </c>
      <c r="E1154" s="3" t="s">
        <v>333</v>
      </c>
      <c r="F1154" s="3" t="s">
        <v>2762</v>
      </c>
      <c r="G1154" s="3" t="s">
        <v>2763</v>
      </c>
    </row>
    <row r="1155" spans="1:7">
      <c r="A1155" s="225">
        <v>1410052004645</v>
      </c>
      <c r="B1155" s="3">
        <v>8</v>
      </c>
      <c r="C1155" s="3" t="s">
        <v>284</v>
      </c>
      <c r="D1155" s="3" t="s">
        <v>328</v>
      </c>
      <c r="E1155" s="3" t="s">
        <v>329</v>
      </c>
      <c r="F1155" s="3" t="s">
        <v>2764</v>
      </c>
      <c r="G1155" s="3" t="s">
        <v>2765</v>
      </c>
    </row>
    <row r="1156" spans="1:7">
      <c r="A1156" s="225">
        <v>1410052004652</v>
      </c>
      <c r="B1156" s="3">
        <v>8</v>
      </c>
      <c r="C1156" s="3" t="s">
        <v>284</v>
      </c>
      <c r="D1156" s="3" t="s">
        <v>328</v>
      </c>
      <c r="E1156" s="3" t="s">
        <v>329</v>
      </c>
      <c r="F1156" s="3" t="s">
        <v>2766</v>
      </c>
      <c r="G1156" s="3" t="s">
        <v>2767</v>
      </c>
    </row>
    <row r="1157" spans="1:7">
      <c r="A1157" s="225">
        <v>1410052004660</v>
      </c>
      <c r="B1157" s="3">
        <v>8</v>
      </c>
      <c r="C1157" s="3" t="s">
        <v>284</v>
      </c>
      <c r="D1157" s="3" t="s">
        <v>1388</v>
      </c>
      <c r="E1157" s="3" t="s">
        <v>377</v>
      </c>
      <c r="F1157" s="3" t="s">
        <v>2768</v>
      </c>
      <c r="G1157" s="3" t="s">
        <v>2769</v>
      </c>
    </row>
    <row r="1158" spans="1:7">
      <c r="A1158" s="225">
        <v>1410052004678</v>
      </c>
      <c r="B1158" s="3">
        <v>8</v>
      </c>
      <c r="C1158" s="3" t="s">
        <v>284</v>
      </c>
      <c r="D1158" s="3" t="s">
        <v>394</v>
      </c>
      <c r="E1158" s="3" t="s">
        <v>395</v>
      </c>
      <c r="F1158" s="3" t="s">
        <v>2770</v>
      </c>
      <c r="G1158" s="3" t="s">
        <v>2771</v>
      </c>
    </row>
    <row r="1159" spans="1:7">
      <c r="A1159" s="225">
        <v>1410052004686</v>
      </c>
      <c r="B1159" s="3">
        <v>8</v>
      </c>
      <c r="C1159" s="3" t="s">
        <v>284</v>
      </c>
      <c r="D1159" s="3" t="s">
        <v>448</v>
      </c>
      <c r="E1159" s="3" t="s">
        <v>449</v>
      </c>
      <c r="F1159" s="3" t="s">
        <v>2772</v>
      </c>
      <c r="G1159" s="3" t="s">
        <v>2773</v>
      </c>
    </row>
    <row r="1160" spans="1:7">
      <c r="A1160" s="225">
        <v>1410052004694</v>
      </c>
      <c r="B1160" s="3">
        <v>8</v>
      </c>
      <c r="C1160" s="3" t="s">
        <v>284</v>
      </c>
      <c r="D1160" s="3" t="s">
        <v>496</v>
      </c>
      <c r="E1160" s="3" t="s">
        <v>497</v>
      </c>
      <c r="F1160" s="3" t="s">
        <v>2774</v>
      </c>
      <c r="G1160" s="3" t="s">
        <v>2775</v>
      </c>
    </row>
    <row r="1161" spans="1:7">
      <c r="A1161" s="225">
        <v>1410052004702</v>
      </c>
      <c r="B1161" s="3">
        <v>8</v>
      </c>
      <c r="C1161" s="3" t="s">
        <v>284</v>
      </c>
      <c r="D1161" s="3" t="s">
        <v>516</v>
      </c>
      <c r="E1161" s="3" t="s">
        <v>517</v>
      </c>
      <c r="F1161" s="3" t="s">
        <v>2776</v>
      </c>
      <c r="G1161" s="3" t="s">
        <v>2777</v>
      </c>
    </row>
    <row r="1162" spans="1:7">
      <c r="A1162" s="225">
        <v>1410052004710</v>
      </c>
      <c r="B1162" s="3">
        <v>8</v>
      </c>
      <c r="C1162" s="3" t="s">
        <v>284</v>
      </c>
      <c r="D1162" s="3" t="s">
        <v>418</v>
      </c>
      <c r="E1162" s="3" t="s">
        <v>419</v>
      </c>
      <c r="F1162" s="3" t="s">
        <v>2778</v>
      </c>
      <c r="G1162" s="3" t="s">
        <v>2779</v>
      </c>
    </row>
    <row r="1163" spans="1:7">
      <c r="A1163" s="225">
        <v>1410052004728</v>
      </c>
      <c r="B1163" s="3">
        <v>8</v>
      </c>
      <c r="C1163" s="3" t="s">
        <v>284</v>
      </c>
      <c r="D1163" s="3" t="s">
        <v>418</v>
      </c>
      <c r="E1163" s="3" t="s">
        <v>419</v>
      </c>
      <c r="F1163" s="3" t="s">
        <v>2780</v>
      </c>
      <c r="G1163" s="3" t="s">
        <v>2781</v>
      </c>
    </row>
    <row r="1164" spans="1:7">
      <c r="A1164" s="225">
        <v>1410052004744</v>
      </c>
      <c r="B1164" s="3">
        <v>8</v>
      </c>
      <c r="C1164" s="3" t="s">
        <v>284</v>
      </c>
      <c r="D1164" s="3" t="s">
        <v>470</v>
      </c>
      <c r="E1164" s="3" t="s">
        <v>471</v>
      </c>
      <c r="F1164" s="3" t="s">
        <v>2782</v>
      </c>
      <c r="G1164" s="3" t="s">
        <v>2783</v>
      </c>
    </row>
    <row r="1165" spans="1:7">
      <c r="A1165" s="225">
        <v>1410052004751</v>
      </c>
      <c r="B1165" s="3">
        <v>8</v>
      </c>
      <c r="C1165" s="3" t="s">
        <v>284</v>
      </c>
      <c r="D1165" s="3" t="s">
        <v>332</v>
      </c>
      <c r="E1165" s="3" t="s">
        <v>333</v>
      </c>
      <c r="F1165" s="3" t="s">
        <v>2784</v>
      </c>
      <c r="G1165" s="3" t="s">
        <v>2785</v>
      </c>
    </row>
    <row r="1166" spans="1:7">
      <c r="A1166" s="225">
        <v>1410052004769</v>
      </c>
      <c r="B1166" s="3">
        <v>8</v>
      </c>
      <c r="C1166" s="3" t="s">
        <v>284</v>
      </c>
      <c r="D1166" s="3" t="s">
        <v>332</v>
      </c>
      <c r="E1166" s="3" t="s">
        <v>333</v>
      </c>
      <c r="F1166" s="3" t="s">
        <v>2786</v>
      </c>
      <c r="G1166" s="3" t="s">
        <v>2787</v>
      </c>
    </row>
    <row r="1167" spans="1:7">
      <c r="A1167" s="225">
        <v>1410052004777</v>
      </c>
      <c r="B1167" s="3">
        <v>8</v>
      </c>
      <c r="C1167" s="3" t="s">
        <v>284</v>
      </c>
      <c r="D1167" s="3" t="s">
        <v>418</v>
      </c>
      <c r="E1167" s="3" t="s">
        <v>419</v>
      </c>
      <c r="F1167" s="3" t="s">
        <v>2788</v>
      </c>
      <c r="G1167" s="3" t="s">
        <v>2789</v>
      </c>
    </row>
    <row r="1168" spans="1:7">
      <c r="A1168" s="225">
        <v>1410052004793</v>
      </c>
      <c r="B1168" s="3">
        <v>8</v>
      </c>
      <c r="C1168" s="3" t="s">
        <v>284</v>
      </c>
      <c r="D1168" s="3" t="s">
        <v>418</v>
      </c>
      <c r="E1168" s="3" t="s">
        <v>419</v>
      </c>
      <c r="F1168" s="3" t="s">
        <v>2790</v>
      </c>
      <c r="G1168" s="3" t="s">
        <v>2791</v>
      </c>
    </row>
    <row r="1169" spans="1:7">
      <c r="A1169" s="225">
        <v>1410052004801</v>
      </c>
      <c r="B1169" s="3">
        <v>8</v>
      </c>
      <c r="C1169" s="3" t="s">
        <v>284</v>
      </c>
      <c r="D1169" s="3" t="s">
        <v>418</v>
      </c>
      <c r="E1169" s="3" t="s">
        <v>419</v>
      </c>
      <c r="F1169" s="3" t="s">
        <v>2792</v>
      </c>
      <c r="G1169" s="3" t="s">
        <v>2793</v>
      </c>
    </row>
    <row r="1170" spans="1:7">
      <c r="A1170" s="225">
        <v>1410052004819</v>
      </c>
      <c r="B1170" s="3">
        <v>8</v>
      </c>
      <c r="C1170" s="3" t="s">
        <v>284</v>
      </c>
      <c r="D1170" s="3" t="s">
        <v>328</v>
      </c>
      <c r="E1170" s="3" t="s">
        <v>329</v>
      </c>
      <c r="F1170" s="3" t="s">
        <v>2794</v>
      </c>
      <c r="G1170" s="3" t="s">
        <v>2795</v>
      </c>
    </row>
    <row r="1171" spans="1:7">
      <c r="A1171" s="225">
        <v>1410052004827</v>
      </c>
      <c r="B1171" s="3">
        <v>8</v>
      </c>
      <c r="C1171" s="3" t="s">
        <v>284</v>
      </c>
      <c r="D1171" s="3" t="s">
        <v>436</v>
      </c>
      <c r="E1171" s="3" t="s">
        <v>437</v>
      </c>
      <c r="F1171" s="3" t="s">
        <v>2796</v>
      </c>
      <c r="G1171" s="3" t="s">
        <v>2797</v>
      </c>
    </row>
    <row r="1172" spans="1:7">
      <c r="A1172" s="225">
        <v>1410052004843</v>
      </c>
      <c r="B1172" s="3">
        <v>8</v>
      </c>
      <c r="C1172" s="3" t="s">
        <v>284</v>
      </c>
      <c r="D1172" s="3" t="s">
        <v>436</v>
      </c>
      <c r="E1172" s="3" t="s">
        <v>437</v>
      </c>
      <c r="F1172" s="3" t="s">
        <v>2798</v>
      </c>
      <c r="G1172" s="3" t="s">
        <v>2799</v>
      </c>
    </row>
    <row r="1173" spans="1:7">
      <c r="A1173" s="225">
        <v>1410052004850</v>
      </c>
      <c r="B1173" s="3">
        <v>8</v>
      </c>
      <c r="C1173" s="3" t="s">
        <v>284</v>
      </c>
      <c r="D1173" s="3" t="s">
        <v>380</v>
      </c>
      <c r="E1173" s="3" t="s">
        <v>381</v>
      </c>
      <c r="F1173" s="3" t="s">
        <v>2800</v>
      </c>
      <c r="G1173" s="3" t="s">
        <v>2801</v>
      </c>
    </row>
    <row r="1174" spans="1:7">
      <c r="A1174" s="225">
        <v>1410052004884</v>
      </c>
      <c r="B1174" s="3">
        <v>11</v>
      </c>
      <c r="C1174" s="3" t="s">
        <v>285</v>
      </c>
      <c r="D1174" s="3" t="s">
        <v>406</v>
      </c>
      <c r="E1174" s="3" t="s">
        <v>407</v>
      </c>
      <c r="F1174" s="3" t="s">
        <v>2802</v>
      </c>
      <c r="G1174" s="3" t="s">
        <v>2803</v>
      </c>
    </row>
    <row r="1175" spans="1:7">
      <c r="A1175" s="225">
        <v>1410052004892</v>
      </c>
      <c r="B1175" s="3">
        <v>8</v>
      </c>
      <c r="C1175" s="3" t="s">
        <v>284</v>
      </c>
      <c r="D1175" s="3" t="s">
        <v>470</v>
      </c>
      <c r="E1175" s="3" t="s">
        <v>471</v>
      </c>
      <c r="F1175" s="3" t="s">
        <v>2804</v>
      </c>
      <c r="G1175" s="3" t="s">
        <v>2805</v>
      </c>
    </row>
    <row r="1176" spans="1:7">
      <c r="A1176" s="225">
        <v>1410052004900</v>
      </c>
      <c r="B1176" s="3">
        <v>8</v>
      </c>
      <c r="C1176" s="3" t="s">
        <v>284</v>
      </c>
      <c r="D1176" s="3" t="s">
        <v>470</v>
      </c>
      <c r="E1176" s="3" t="s">
        <v>471</v>
      </c>
      <c r="F1176" s="3" t="s">
        <v>2806</v>
      </c>
      <c r="G1176" s="3" t="s">
        <v>2807</v>
      </c>
    </row>
    <row r="1177" spans="1:7">
      <c r="A1177" s="225">
        <v>1410052004918</v>
      </c>
      <c r="B1177" s="3">
        <v>8</v>
      </c>
      <c r="C1177" s="3" t="s">
        <v>284</v>
      </c>
      <c r="D1177" s="3" t="s">
        <v>488</v>
      </c>
      <c r="E1177" s="3" t="s">
        <v>489</v>
      </c>
      <c r="F1177" s="3" t="s">
        <v>2808</v>
      </c>
      <c r="G1177" s="3" t="s">
        <v>2809</v>
      </c>
    </row>
    <row r="1178" spans="1:7">
      <c r="A1178" s="225">
        <v>1410052004926</v>
      </c>
      <c r="B1178" s="3">
        <v>7</v>
      </c>
      <c r="C1178" s="3" t="s">
        <v>201</v>
      </c>
      <c r="D1178" s="3" t="s">
        <v>376</v>
      </c>
      <c r="E1178" s="3" t="s">
        <v>377</v>
      </c>
      <c r="F1178" s="3" t="s">
        <v>2810</v>
      </c>
      <c r="G1178" s="3" t="s">
        <v>2811</v>
      </c>
    </row>
    <row r="1179" spans="1:7">
      <c r="A1179" s="225">
        <v>1410052004934</v>
      </c>
      <c r="B1179" s="3">
        <v>8</v>
      </c>
      <c r="C1179" s="3" t="s">
        <v>284</v>
      </c>
      <c r="D1179" s="3" t="s">
        <v>496</v>
      </c>
      <c r="E1179" s="3" t="s">
        <v>497</v>
      </c>
      <c r="F1179" s="3" t="s">
        <v>2812</v>
      </c>
      <c r="G1179" s="3" t="s">
        <v>2813</v>
      </c>
    </row>
    <row r="1180" spans="1:7">
      <c r="A1180" s="225">
        <v>1410052004942</v>
      </c>
      <c r="B1180" s="3">
        <v>8</v>
      </c>
      <c r="C1180" s="3" t="s">
        <v>284</v>
      </c>
      <c r="D1180" s="3" t="s">
        <v>332</v>
      </c>
      <c r="E1180" s="3" t="s">
        <v>333</v>
      </c>
      <c r="F1180" s="3" t="s">
        <v>2814</v>
      </c>
      <c r="G1180" s="3" t="s">
        <v>2815</v>
      </c>
    </row>
    <row r="1181" spans="1:7">
      <c r="A1181" s="225">
        <v>1410052004959</v>
      </c>
      <c r="B1181" s="3">
        <v>8</v>
      </c>
      <c r="C1181" s="3" t="s">
        <v>284</v>
      </c>
      <c r="D1181" s="3" t="s">
        <v>456</v>
      </c>
      <c r="E1181" s="3" t="s">
        <v>457</v>
      </c>
      <c r="F1181" s="3" t="s">
        <v>2816</v>
      </c>
      <c r="G1181" s="3" t="s">
        <v>2817</v>
      </c>
    </row>
    <row r="1182" spans="1:7">
      <c r="A1182" s="225">
        <v>1410052004967</v>
      </c>
      <c r="B1182" s="3">
        <v>8</v>
      </c>
      <c r="C1182" s="3" t="s">
        <v>284</v>
      </c>
      <c r="D1182" s="3" t="s">
        <v>470</v>
      </c>
      <c r="E1182" s="3" t="s">
        <v>471</v>
      </c>
      <c r="F1182" s="3" t="s">
        <v>2818</v>
      </c>
      <c r="G1182" s="3" t="s">
        <v>2819</v>
      </c>
    </row>
    <row r="1183" spans="1:7">
      <c r="A1183" s="225">
        <v>1410052004975</v>
      </c>
      <c r="B1183" s="3">
        <v>8</v>
      </c>
      <c r="C1183" s="3" t="s">
        <v>284</v>
      </c>
      <c r="D1183" s="3" t="s">
        <v>470</v>
      </c>
      <c r="E1183" s="3" t="s">
        <v>471</v>
      </c>
      <c r="F1183" s="3" t="s">
        <v>2820</v>
      </c>
      <c r="G1183" s="3" t="s">
        <v>2821</v>
      </c>
    </row>
    <row r="1184" spans="1:7">
      <c r="A1184" s="225">
        <v>1410052004983</v>
      </c>
      <c r="B1184" s="3">
        <v>8</v>
      </c>
      <c r="C1184" s="3" t="s">
        <v>284</v>
      </c>
      <c r="D1184" s="3" t="s">
        <v>406</v>
      </c>
      <c r="E1184" s="3" t="s">
        <v>407</v>
      </c>
      <c r="F1184" s="3" t="s">
        <v>2822</v>
      </c>
      <c r="G1184" s="3" t="s">
        <v>2823</v>
      </c>
    </row>
    <row r="1185" spans="1:7">
      <c r="A1185" s="225">
        <v>1410052004991</v>
      </c>
      <c r="B1185" s="3">
        <v>8</v>
      </c>
      <c r="C1185" s="3" t="s">
        <v>284</v>
      </c>
      <c r="D1185" s="3" t="s">
        <v>1528</v>
      </c>
      <c r="E1185" s="3" t="s">
        <v>471</v>
      </c>
      <c r="F1185" s="3" t="s">
        <v>2824</v>
      </c>
      <c r="G1185" s="3" t="s">
        <v>2825</v>
      </c>
    </row>
    <row r="1186" spans="1:7">
      <c r="A1186" s="225">
        <v>1410052005006</v>
      </c>
      <c r="B1186" s="3">
        <v>7</v>
      </c>
      <c r="C1186" s="3" t="s">
        <v>2826</v>
      </c>
      <c r="D1186" s="3" t="s">
        <v>1838</v>
      </c>
      <c r="E1186" s="3" t="s">
        <v>389</v>
      </c>
      <c r="F1186" s="3" t="s">
        <v>2827</v>
      </c>
      <c r="G1186" s="3" t="s">
        <v>2828</v>
      </c>
    </row>
    <row r="1187" spans="1:7">
      <c r="A1187" s="225">
        <v>1410052005022</v>
      </c>
      <c r="B1187" s="3">
        <v>8</v>
      </c>
      <c r="C1187" s="3" t="s">
        <v>284</v>
      </c>
      <c r="D1187" s="3" t="s">
        <v>2829</v>
      </c>
      <c r="E1187" s="3" t="s">
        <v>507</v>
      </c>
      <c r="F1187" s="3" t="s">
        <v>2830</v>
      </c>
      <c r="G1187" s="3" t="s">
        <v>2831</v>
      </c>
    </row>
    <row r="1188" spans="1:7">
      <c r="A1188" s="225">
        <v>1410052005030</v>
      </c>
      <c r="B1188" s="3">
        <v>8</v>
      </c>
      <c r="C1188" s="3" t="s">
        <v>284</v>
      </c>
      <c r="D1188" s="3" t="s">
        <v>1424</v>
      </c>
      <c r="E1188" s="3" t="s">
        <v>449</v>
      </c>
      <c r="F1188" s="3" t="s">
        <v>2832</v>
      </c>
      <c r="G1188" s="3" t="s">
        <v>2833</v>
      </c>
    </row>
    <row r="1189" spans="1:7">
      <c r="A1189" s="225">
        <v>1410052005048</v>
      </c>
      <c r="B1189" s="3">
        <v>8</v>
      </c>
      <c r="C1189" s="3" t="s">
        <v>284</v>
      </c>
      <c r="D1189" s="3" t="s">
        <v>1917</v>
      </c>
      <c r="E1189" s="3" t="s">
        <v>443</v>
      </c>
      <c r="F1189" s="3" t="s">
        <v>2834</v>
      </c>
      <c r="G1189" s="3" t="s">
        <v>2835</v>
      </c>
    </row>
    <row r="1190" spans="1:7">
      <c r="A1190" s="225">
        <v>1410052005055</v>
      </c>
      <c r="B1190" s="3">
        <v>8</v>
      </c>
      <c r="C1190" s="3" t="s">
        <v>284</v>
      </c>
      <c r="D1190" s="3" t="s">
        <v>406</v>
      </c>
      <c r="E1190" s="3" t="s">
        <v>407</v>
      </c>
      <c r="F1190" s="3" t="s">
        <v>2836</v>
      </c>
      <c r="G1190" s="3" t="s">
        <v>2837</v>
      </c>
    </row>
    <row r="1191" spans="1:7">
      <c r="A1191" s="225">
        <v>1410052005063</v>
      </c>
      <c r="B1191" s="3">
        <v>8</v>
      </c>
      <c r="C1191" s="3" t="s">
        <v>284</v>
      </c>
      <c r="D1191" s="3" t="s">
        <v>1592</v>
      </c>
      <c r="E1191" s="3" t="s">
        <v>381</v>
      </c>
      <c r="F1191" s="3" t="s">
        <v>2838</v>
      </c>
      <c r="G1191" s="3" t="s">
        <v>2839</v>
      </c>
    </row>
    <row r="1192" spans="1:7">
      <c r="A1192" s="225">
        <v>1410052005071</v>
      </c>
      <c r="B1192" s="3">
        <v>11</v>
      </c>
      <c r="C1192" s="3" t="s">
        <v>285</v>
      </c>
      <c r="D1192" s="3" t="s">
        <v>1388</v>
      </c>
      <c r="E1192" s="3" t="s">
        <v>377</v>
      </c>
      <c r="F1192" s="3" t="s">
        <v>2840</v>
      </c>
      <c r="G1192" s="3" t="s">
        <v>2841</v>
      </c>
    </row>
    <row r="1193" spans="1:7">
      <c r="A1193" s="225">
        <v>1410052005089</v>
      </c>
      <c r="B1193" s="3">
        <v>8</v>
      </c>
      <c r="C1193" s="3" t="s">
        <v>284</v>
      </c>
      <c r="D1193" s="3" t="s">
        <v>1592</v>
      </c>
      <c r="E1193" s="3" t="s">
        <v>381</v>
      </c>
      <c r="F1193" s="3" t="s">
        <v>2842</v>
      </c>
      <c r="G1193" s="3" t="s">
        <v>2843</v>
      </c>
    </row>
    <row r="1194" spans="1:7">
      <c r="A1194" s="225">
        <v>1410052005097</v>
      </c>
      <c r="B1194" s="3">
        <v>8</v>
      </c>
      <c r="C1194" s="3" t="s">
        <v>284</v>
      </c>
      <c r="D1194" s="3" t="s">
        <v>1889</v>
      </c>
      <c r="E1194" s="3" t="s">
        <v>437</v>
      </c>
      <c r="F1194" s="3" t="s">
        <v>2844</v>
      </c>
      <c r="G1194" s="3" t="s">
        <v>2845</v>
      </c>
    </row>
    <row r="1195" spans="1:7">
      <c r="A1195" s="225">
        <v>1410052005105</v>
      </c>
      <c r="B1195" s="3">
        <v>8</v>
      </c>
      <c r="C1195" s="3" t="s">
        <v>284</v>
      </c>
      <c r="D1195" s="3" t="s">
        <v>1454</v>
      </c>
      <c r="E1195" s="3" t="s">
        <v>395</v>
      </c>
      <c r="F1195" s="3" t="s">
        <v>2846</v>
      </c>
      <c r="G1195" s="3" t="s">
        <v>2847</v>
      </c>
    </row>
    <row r="1196" spans="1:7">
      <c r="A1196" s="225">
        <v>1410052005113</v>
      </c>
      <c r="B1196" s="3">
        <v>8</v>
      </c>
      <c r="C1196" s="3" t="s">
        <v>284</v>
      </c>
      <c r="D1196" s="3" t="s">
        <v>1528</v>
      </c>
      <c r="E1196" s="3" t="s">
        <v>471</v>
      </c>
      <c r="F1196" s="3" t="s">
        <v>2848</v>
      </c>
      <c r="G1196" s="3" t="s">
        <v>2849</v>
      </c>
    </row>
    <row r="1197" spans="1:7">
      <c r="A1197" s="225">
        <v>1410052005121</v>
      </c>
      <c r="B1197" s="3">
        <v>8</v>
      </c>
      <c r="C1197" s="3" t="s">
        <v>284</v>
      </c>
      <c r="D1197" s="3" t="s">
        <v>1833</v>
      </c>
      <c r="E1197" s="3" t="s">
        <v>333</v>
      </c>
      <c r="F1197" s="3" t="s">
        <v>2850</v>
      </c>
      <c r="G1197" s="3" t="s">
        <v>2851</v>
      </c>
    </row>
    <row r="1198" spans="1:7">
      <c r="A1198" s="225">
        <v>1410052005139</v>
      </c>
      <c r="B1198" s="3">
        <v>8</v>
      </c>
      <c r="C1198" s="3" t="s">
        <v>284</v>
      </c>
      <c r="D1198" s="3" t="s">
        <v>1833</v>
      </c>
      <c r="E1198" s="3" t="s">
        <v>333</v>
      </c>
      <c r="F1198" s="3" t="s">
        <v>2852</v>
      </c>
      <c r="G1198" s="3" t="s">
        <v>2853</v>
      </c>
    </row>
    <row r="1199" spans="1:7">
      <c r="A1199" s="225">
        <v>1410052005147</v>
      </c>
      <c r="B1199" s="3">
        <v>8</v>
      </c>
      <c r="C1199" s="3" t="s">
        <v>284</v>
      </c>
      <c r="D1199" s="3" t="s">
        <v>1833</v>
      </c>
      <c r="E1199" s="3" t="s">
        <v>333</v>
      </c>
      <c r="F1199" s="3" t="s">
        <v>2854</v>
      </c>
      <c r="G1199" s="3" t="s">
        <v>2855</v>
      </c>
    </row>
    <row r="1200" spans="1:7">
      <c r="A1200" s="225">
        <v>1410052005154</v>
      </c>
      <c r="B1200" s="3">
        <v>8</v>
      </c>
      <c r="C1200" s="3" t="s">
        <v>284</v>
      </c>
      <c r="D1200" s="3" t="s">
        <v>1838</v>
      </c>
      <c r="E1200" s="3" t="s">
        <v>389</v>
      </c>
      <c r="F1200" s="3" t="s">
        <v>2856</v>
      </c>
      <c r="G1200" s="3" t="s">
        <v>2857</v>
      </c>
    </row>
    <row r="1201" spans="1:7">
      <c r="A1201" s="225">
        <v>1410052005162</v>
      </c>
      <c r="B1201" s="3">
        <v>8</v>
      </c>
      <c r="C1201" s="3" t="s">
        <v>284</v>
      </c>
      <c r="D1201" s="3" t="s">
        <v>1833</v>
      </c>
      <c r="E1201" s="3" t="s">
        <v>333</v>
      </c>
      <c r="F1201" s="3" t="s">
        <v>2858</v>
      </c>
      <c r="G1201" s="3" t="s">
        <v>2859</v>
      </c>
    </row>
    <row r="1202" spans="1:7">
      <c r="A1202" s="225">
        <v>1410052005170</v>
      </c>
      <c r="B1202" s="3">
        <v>8</v>
      </c>
      <c r="C1202" s="3" t="s">
        <v>284</v>
      </c>
      <c r="D1202" s="3" t="s">
        <v>1833</v>
      </c>
      <c r="E1202" s="3" t="s">
        <v>333</v>
      </c>
      <c r="F1202" s="3" t="s">
        <v>2860</v>
      </c>
      <c r="G1202" s="3" t="s">
        <v>2861</v>
      </c>
    </row>
    <row r="1203" spans="1:7">
      <c r="A1203" s="225">
        <v>1410052005188</v>
      </c>
      <c r="B1203" s="3">
        <v>8</v>
      </c>
      <c r="C1203" s="3" t="s">
        <v>284</v>
      </c>
      <c r="D1203" s="3" t="s">
        <v>448</v>
      </c>
      <c r="E1203" s="3" t="s">
        <v>449</v>
      </c>
      <c r="F1203" s="3" t="s">
        <v>2862</v>
      </c>
      <c r="G1203" s="3" t="s">
        <v>2863</v>
      </c>
    </row>
    <row r="1204" spans="1:7">
      <c r="A1204" s="225">
        <v>1410052005196</v>
      </c>
      <c r="B1204" s="3">
        <v>8</v>
      </c>
      <c r="C1204" s="3" t="s">
        <v>284</v>
      </c>
      <c r="D1204" s="3" t="s">
        <v>1943</v>
      </c>
      <c r="E1204" s="3" t="s">
        <v>333</v>
      </c>
      <c r="F1204" s="3" t="s">
        <v>2864</v>
      </c>
      <c r="G1204" s="3" t="s">
        <v>2865</v>
      </c>
    </row>
    <row r="1205" spans="1:7">
      <c r="A1205" s="225">
        <v>1410052005212</v>
      </c>
      <c r="B1205" s="3">
        <v>8</v>
      </c>
      <c r="C1205" s="3" t="s">
        <v>284</v>
      </c>
      <c r="D1205" s="3" t="s">
        <v>2038</v>
      </c>
      <c r="E1205" s="3" t="s">
        <v>329</v>
      </c>
      <c r="F1205" s="3" t="s">
        <v>2866</v>
      </c>
      <c r="G1205" s="3" t="s">
        <v>2867</v>
      </c>
    </row>
    <row r="1206" spans="1:7">
      <c r="A1206" s="225">
        <v>1410052005220</v>
      </c>
      <c r="B1206" s="3">
        <v>8</v>
      </c>
      <c r="C1206" s="3" t="s">
        <v>284</v>
      </c>
      <c r="D1206" s="3" t="s">
        <v>2030</v>
      </c>
      <c r="E1206" s="3" t="s">
        <v>395</v>
      </c>
      <c r="F1206" s="3" t="s">
        <v>2868</v>
      </c>
      <c r="G1206" s="3" t="s">
        <v>2869</v>
      </c>
    </row>
    <row r="1207" spans="1:7">
      <c r="A1207" s="225">
        <v>1410052005238</v>
      </c>
      <c r="B1207" s="3">
        <v>8</v>
      </c>
      <c r="C1207" s="3" t="s">
        <v>284</v>
      </c>
      <c r="D1207" s="3" t="s">
        <v>1964</v>
      </c>
      <c r="E1207" s="3" t="s">
        <v>419</v>
      </c>
      <c r="F1207" s="3" t="s">
        <v>2870</v>
      </c>
      <c r="G1207" s="3" t="s">
        <v>2871</v>
      </c>
    </row>
    <row r="1208" spans="1:7">
      <c r="A1208" s="225">
        <v>1410052005246</v>
      </c>
      <c r="B1208" s="3">
        <v>8</v>
      </c>
      <c r="C1208" s="3" t="s">
        <v>284</v>
      </c>
      <c r="D1208" s="3" t="s">
        <v>2872</v>
      </c>
      <c r="E1208" s="3" t="s">
        <v>437</v>
      </c>
      <c r="F1208" s="3" t="s">
        <v>2873</v>
      </c>
      <c r="G1208" s="3" t="s">
        <v>2874</v>
      </c>
    </row>
    <row r="1209" spans="1:7">
      <c r="A1209" s="225">
        <v>1410052005253</v>
      </c>
      <c r="B1209" s="3">
        <v>8</v>
      </c>
      <c r="C1209" s="3" t="s">
        <v>284</v>
      </c>
      <c r="D1209" s="3" t="s">
        <v>1967</v>
      </c>
      <c r="E1209" s="3" t="s">
        <v>449</v>
      </c>
      <c r="F1209" s="3" t="s">
        <v>2875</v>
      </c>
      <c r="G1209" s="3" t="s">
        <v>2876</v>
      </c>
    </row>
    <row r="1210" spans="1:7">
      <c r="A1210" s="225">
        <v>1410052005261</v>
      </c>
      <c r="B1210" s="3">
        <v>8</v>
      </c>
      <c r="C1210" s="3" t="s">
        <v>284</v>
      </c>
      <c r="D1210" s="3" t="s">
        <v>1967</v>
      </c>
      <c r="E1210" s="3" t="s">
        <v>449</v>
      </c>
      <c r="F1210" s="3" t="s">
        <v>2877</v>
      </c>
      <c r="G1210" s="3" t="s">
        <v>2878</v>
      </c>
    </row>
    <row r="1211" spans="1:7">
      <c r="A1211" s="225">
        <v>1410052005279</v>
      </c>
      <c r="B1211" s="3">
        <v>8</v>
      </c>
      <c r="C1211" s="3" t="s">
        <v>284</v>
      </c>
      <c r="D1211" s="3" t="s">
        <v>2879</v>
      </c>
      <c r="E1211" s="3" t="s">
        <v>457</v>
      </c>
      <c r="F1211" s="3" t="s">
        <v>2880</v>
      </c>
      <c r="G1211" s="3" t="s">
        <v>2881</v>
      </c>
    </row>
    <row r="1212" spans="1:7">
      <c r="A1212" s="225">
        <v>1410052005287</v>
      </c>
      <c r="B1212" s="3">
        <v>8</v>
      </c>
      <c r="C1212" s="3" t="s">
        <v>284</v>
      </c>
      <c r="D1212" s="3" t="s">
        <v>1985</v>
      </c>
      <c r="E1212" s="3" t="s">
        <v>471</v>
      </c>
      <c r="F1212" s="3" t="s">
        <v>2882</v>
      </c>
      <c r="G1212" s="3" t="s">
        <v>2883</v>
      </c>
    </row>
    <row r="1213" spans="1:7">
      <c r="A1213" s="225">
        <v>1410052005303</v>
      </c>
      <c r="B1213" s="3">
        <v>8</v>
      </c>
      <c r="C1213" s="3" t="s">
        <v>284</v>
      </c>
      <c r="D1213" s="3" t="s">
        <v>2884</v>
      </c>
      <c r="E1213" s="3" t="s">
        <v>497</v>
      </c>
      <c r="F1213" s="3" t="s">
        <v>2885</v>
      </c>
      <c r="G1213" s="3" t="s">
        <v>2886</v>
      </c>
    </row>
    <row r="1214" spans="1:7">
      <c r="A1214" s="225">
        <v>1410052005311</v>
      </c>
      <c r="B1214" s="3">
        <v>8</v>
      </c>
      <c r="C1214" s="3" t="s">
        <v>284</v>
      </c>
      <c r="D1214" s="3" t="s">
        <v>1988</v>
      </c>
      <c r="E1214" s="3" t="s">
        <v>497</v>
      </c>
      <c r="F1214" s="3" t="s">
        <v>2887</v>
      </c>
      <c r="G1214" s="3" t="s">
        <v>2888</v>
      </c>
    </row>
    <row r="1215" spans="1:7">
      <c r="A1215" s="225">
        <v>1410052005329</v>
      </c>
      <c r="B1215" s="3">
        <v>8</v>
      </c>
      <c r="C1215" s="3" t="s">
        <v>284</v>
      </c>
      <c r="D1215" s="3" t="s">
        <v>1988</v>
      </c>
      <c r="E1215" s="3" t="s">
        <v>497</v>
      </c>
      <c r="F1215" s="3" t="s">
        <v>2889</v>
      </c>
      <c r="G1215" s="3" t="s">
        <v>2890</v>
      </c>
    </row>
    <row r="1216" spans="1:7">
      <c r="A1216" s="225">
        <v>1410052005337</v>
      </c>
      <c r="B1216" s="3">
        <v>11</v>
      </c>
      <c r="C1216" s="3" t="s">
        <v>285</v>
      </c>
      <c r="D1216" s="3" t="s">
        <v>1523</v>
      </c>
      <c r="E1216" s="3" t="s">
        <v>513</v>
      </c>
      <c r="F1216" s="3" t="s">
        <v>2891</v>
      </c>
      <c r="G1216" s="3" t="s">
        <v>2892</v>
      </c>
    </row>
    <row r="1217" spans="1:7">
      <c r="A1217" s="225">
        <v>1410052005360</v>
      </c>
      <c r="B1217" s="3">
        <v>7</v>
      </c>
      <c r="C1217" s="3" t="s">
        <v>201</v>
      </c>
      <c r="D1217" s="3" t="s">
        <v>388</v>
      </c>
      <c r="E1217" s="3" t="s">
        <v>389</v>
      </c>
      <c r="F1217" s="3" t="s">
        <v>2893</v>
      </c>
      <c r="G1217" s="3" t="s">
        <v>2894</v>
      </c>
    </row>
    <row r="1218" spans="1:7">
      <c r="A1218" s="225">
        <v>1410052005378</v>
      </c>
      <c r="B1218" s="3">
        <v>7</v>
      </c>
      <c r="C1218" s="3" t="s">
        <v>201</v>
      </c>
      <c r="D1218" s="3" t="s">
        <v>1964</v>
      </c>
      <c r="E1218" s="3" t="s">
        <v>419</v>
      </c>
      <c r="F1218" s="3" t="s">
        <v>2895</v>
      </c>
      <c r="G1218" s="3" t="s">
        <v>2896</v>
      </c>
    </row>
    <row r="1219" spans="1:7">
      <c r="A1219" s="225">
        <v>1410052005444</v>
      </c>
      <c r="B1219" s="3">
        <v>8</v>
      </c>
      <c r="C1219" s="3" t="s">
        <v>284</v>
      </c>
      <c r="D1219" s="3" t="s">
        <v>2897</v>
      </c>
      <c r="E1219" s="3" t="s">
        <v>497</v>
      </c>
      <c r="F1219" s="3" t="s">
        <v>2898</v>
      </c>
      <c r="G1219" s="3" t="s">
        <v>2899</v>
      </c>
    </row>
    <row r="1220" spans="1:7">
      <c r="A1220" s="225">
        <v>1410052005451</v>
      </c>
      <c r="B1220" s="3">
        <v>8</v>
      </c>
      <c r="C1220" s="3" t="s">
        <v>284</v>
      </c>
      <c r="D1220" s="3" t="s">
        <v>1943</v>
      </c>
      <c r="E1220" s="3" t="s">
        <v>333</v>
      </c>
      <c r="F1220" s="3" t="s">
        <v>2900</v>
      </c>
      <c r="G1220" s="3" t="s">
        <v>2901</v>
      </c>
    </row>
    <row r="1221" spans="1:7">
      <c r="A1221" s="225">
        <v>1410052005469</v>
      </c>
      <c r="B1221" s="3">
        <v>8</v>
      </c>
      <c r="C1221" s="3" t="s">
        <v>284</v>
      </c>
      <c r="D1221" s="3" t="s">
        <v>1967</v>
      </c>
      <c r="E1221" s="3" t="s">
        <v>449</v>
      </c>
      <c r="F1221" s="3" t="s">
        <v>2902</v>
      </c>
      <c r="G1221" s="3" t="s">
        <v>2903</v>
      </c>
    </row>
    <row r="1222" spans="1:7">
      <c r="A1222" s="225">
        <v>1410052005477</v>
      </c>
      <c r="B1222" s="3">
        <v>8</v>
      </c>
      <c r="C1222" s="3" t="s">
        <v>284</v>
      </c>
      <c r="D1222" s="3" t="s">
        <v>2904</v>
      </c>
      <c r="E1222" s="3" t="s">
        <v>381</v>
      </c>
      <c r="F1222" s="3" t="s">
        <v>2905</v>
      </c>
      <c r="G1222" s="3" t="s">
        <v>2906</v>
      </c>
    </row>
    <row r="1223" spans="1:7">
      <c r="A1223" s="225">
        <v>1410052005485</v>
      </c>
      <c r="B1223" s="3">
        <v>8</v>
      </c>
      <c r="C1223" s="3" t="s">
        <v>284</v>
      </c>
      <c r="D1223" s="3" t="s">
        <v>1506</v>
      </c>
      <c r="E1223" s="3" t="s">
        <v>517</v>
      </c>
      <c r="F1223" s="3" t="s">
        <v>2907</v>
      </c>
      <c r="G1223" s="3" t="s">
        <v>2908</v>
      </c>
    </row>
    <row r="1224" spans="1:7">
      <c r="A1224" s="225">
        <v>1410052005493</v>
      </c>
      <c r="B1224" s="3">
        <v>8</v>
      </c>
      <c r="C1224" s="3" t="s">
        <v>284</v>
      </c>
      <c r="D1224" s="3" t="s">
        <v>2124</v>
      </c>
      <c r="E1224" s="3" t="s">
        <v>333</v>
      </c>
      <c r="F1224" s="3" t="s">
        <v>2909</v>
      </c>
      <c r="G1224" s="3" t="s">
        <v>2910</v>
      </c>
    </row>
    <row r="1225" spans="1:7">
      <c r="A1225" s="225">
        <v>1410052005501</v>
      </c>
      <c r="B1225" s="3">
        <v>8</v>
      </c>
      <c r="C1225" s="3" t="s">
        <v>284</v>
      </c>
      <c r="D1225" s="3" t="s">
        <v>2124</v>
      </c>
      <c r="E1225" s="3" t="s">
        <v>333</v>
      </c>
      <c r="F1225" s="3" t="s">
        <v>2911</v>
      </c>
      <c r="G1225" s="3" t="s">
        <v>2912</v>
      </c>
    </row>
    <row r="1226" spans="1:7">
      <c r="A1226" s="225">
        <v>1410052005519</v>
      </c>
      <c r="B1226" s="3">
        <v>8</v>
      </c>
      <c r="C1226" s="3" t="s">
        <v>284</v>
      </c>
      <c r="D1226" s="3" t="s">
        <v>2124</v>
      </c>
      <c r="E1226" s="3" t="s">
        <v>333</v>
      </c>
      <c r="F1226" s="3" t="s">
        <v>2913</v>
      </c>
      <c r="G1226" s="3" t="s">
        <v>2914</v>
      </c>
    </row>
    <row r="1227" spans="1:7">
      <c r="A1227" s="225">
        <v>1410052005527</v>
      </c>
      <c r="B1227" s="3">
        <v>8</v>
      </c>
      <c r="C1227" s="3" t="s">
        <v>284</v>
      </c>
      <c r="D1227" s="3" t="s">
        <v>2915</v>
      </c>
      <c r="E1227" s="3" t="s">
        <v>419</v>
      </c>
      <c r="F1227" s="3" t="s">
        <v>2916</v>
      </c>
      <c r="G1227" s="3" t="s">
        <v>2917</v>
      </c>
    </row>
    <row r="1228" spans="1:7">
      <c r="A1228" s="225">
        <v>1410052005535</v>
      </c>
      <c r="B1228" s="3">
        <v>8</v>
      </c>
      <c r="C1228" s="3" t="s">
        <v>284</v>
      </c>
      <c r="D1228" s="3" t="s">
        <v>2157</v>
      </c>
      <c r="E1228" s="3" t="s">
        <v>437</v>
      </c>
      <c r="F1228" s="3" t="s">
        <v>2918</v>
      </c>
      <c r="G1228" s="3" t="s">
        <v>2919</v>
      </c>
    </row>
    <row r="1229" spans="1:7">
      <c r="A1229" s="225">
        <v>1410052005543</v>
      </c>
      <c r="B1229" s="3">
        <v>8</v>
      </c>
      <c r="C1229" s="3" t="s">
        <v>284</v>
      </c>
      <c r="D1229" s="3" t="s">
        <v>2157</v>
      </c>
      <c r="E1229" s="3" t="s">
        <v>437</v>
      </c>
      <c r="F1229" s="3" t="s">
        <v>2920</v>
      </c>
      <c r="G1229" s="3" t="s">
        <v>2921</v>
      </c>
    </row>
    <row r="1230" spans="1:7">
      <c r="A1230" s="225">
        <v>1410052005550</v>
      </c>
      <c r="B1230" s="3">
        <v>8</v>
      </c>
      <c r="C1230" s="3" t="s">
        <v>284</v>
      </c>
      <c r="D1230" s="3" t="s">
        <v>2119</v>
      </c>
      <c r="E1230" s="3" t="s">
        <v>497</v>
      </c>
      <c r="F1230" s="3" t="s">
        <v>2922</v>
      </c>
      <c r="G1230" s="3" t="s">
        <v>2923</v>
      </c>
    </row>
    <row r="1231" spans="1:7">
      <c r="A1231" s="225">
        <v>1410052005568</v>
      </c>
      <c r="B1231" s="3">
        <v>8</v>
      </c>
      <c r="C1231" s="3" t="s">
        <v>284</v>
      </c>
      <c r="D1231" s="3" t="s">
        <v>2108</v>
      </c>
      <c r="E1231" s="3" t="s">
        <v>507</v>
      </c>
      <c r="F1231" s="3" t="s">
        <v>2924</v>
      </c>
      <c r="G1231" s="3" t="s">
        <v>2925</v>
      </c>
    </row>
    <row r="1232" spans="1:7">
      <c r="A1232" s="225">
        <v>1410052005576</v>
      </c>
      <c r="B1232" s="3">
        <v>8</v>
      </c>
      <c r="C1232" s="3" t="s">
        <v>284</v>
      </c>
      <c r="D1232" s="3" t="s">
        <v>2926</v>
      </c>
      <c r="E1232" s="3" t="s">
        <v>389</v>
      </c>
      <c r="F1232" s="3" t="s">
        <v>2927</v>
      </c>
      <c r="G1232" s="3" t="s">
        <v>2928</v>
      </c>
    </row>
    <row r="1233" spans="1:7">
      <c r="A1233" s="225">
        <v>1410052005584</v>
      </c>
      <c r="B1233" s="3">
        <v>8</v>
      </c>
      <c r="C1233" s="3" t="s">
        <v>284</v>
      </c>
      <c r="D1233" s="3" t="s">
        <v>2119</v>
      </c>
      <c r="E1233" s="3" t="s">
        <v>497</v>
      </c>
      <c r="F1233" s="3" t="s">
        <v>2929</v>
      </c>
      <c r="G1233" s="3" t="s">
        <v>2930</v>
      </c>
    </row>
    <row r="1234" spans="1:7">
      <c r="A1234" s="225">
        <v>1410052005592</v>
      </c>
      <c r="B1234" s="3">
        <v>8</v>
      </c>
      <c r="C1234" s="3" t="s">
        <v>284</v>
      </c>
      <c r="D1234" s="3" t="s">
        <v>2119</v>
      </c>
      <c r="E1234" s="3" t="s">
        <v>497</v>
      </c>
      <c r="F1234" s="3" t="s">
        <v>2931</v>
      </c>
      <c r="G1234" s="3" t="s">
        <v>2932</v>
      </c>
    </row>
    <row r="1235" spans="1:7">
      <c r="A1235" s="225">
        <v>1410052005600</v>
      </c>
      <c r="B1235" s="3">
        <v>8</v>
      </c>
      <c r="C1235" s="3" t="s">
        <v>284</v>
      </c>
      <c r="D1235" s="3" t="s">
        <v>2119</v>
      </c>
      <c r="E1235" s="3" t="s">
        <v>497</v>
      </c>
      <c r="F1235" s="3" t="s">
        <v>2933</v>
      </c>
      <c r="G1235" s="3" t="s">
        <v>2934</v>
      </c>
    </row>
    <row r="1236" spans="1:7">
      <c r="A1236" s="225">
        <v>1410052005618</v>
      </c>
      <c r="B1236" s="3">
        <v>8</v>
      </c>
      <c r="C1236" s="3" t="s">
        <v>284</v>
      </c>
      <c r="D1236" s="3" t="s">
        <v>2124</v>
      </c>
      <c r="E1236" s="3" t="s">
        <v>333</v>
      </c>
      <c r="F1236" s="3" t="s">
        <v>2935</v>
      </c>
      <c r="G1236" s="3" t="s">
        <v>2936</v>
      </c>
    </row>
    <row r="1237" spans="1:7">
      <c r="A1237" s="225">
        <v>1410052005626</v>
      </c>
      <c r="B1237" s="3">
        <v>8</v>
      </c>
      <c r="C1237" s="3" t="s">
        <v>284</v>
      </c>
      <c r="D1237" s="3" t="s">
        <v>2124</v>
      </c>
      <c r="E1237" s="3" t="s">
        <v>333</v>
      </c>
      <c r="F1237" s="3" t="s">
        <v>2937</v>
      </c>
      <c r="G1237" s="3" t="s">
        <v>2938</v>
      </c>
    </row>
    <row r="1238" spans="1:7">
      <c r="A1238" s="225">
        <v>1410052005634</v>
      </c>
      <c r="B1238" s="3">
        <v>8</v>
      </c>
      <c r="C1238" s="3" t="s">
        <v>284</v>
      </c>
      <c r="D1238" s="3" t="s">
        <v>2179</v>
      </c>
      <c r="E1238" s="3" t="s">
        <v>489</v>
      </c>
      <c r="F1238" s="3" t="s">
        <v>2939</v>
      </c>
      <c r="G1238" s="3" t="s">
        <v>2940</v>
      </c>
    </row>
    <row r="1239" spans="1:7">
      <c r="A1239" s="225">
        <v>1410052005642</v>
      </c>
      <c r="B1239" s="3">
        <v>8</v>
      </c>
      <c r="C1239" s="3" t="s">
        <v>284</v>
      </c>
      <c r="D1239" s="3" t="s">
        <v>2097</v>
      </c>
      <c r="E1239" s="3" t="s">
        <v>381</v>
      </c>
      <c r="F1239" s="3" t="s">
        <v>2941</v>
      </c>
      <c r="G1239" s="3" t="s">
        <v>2942</v>
      </c>
    </row>
    <row r="1240" spans="1:7">
      <c r="A1240" s="225">
        <v>1410052005659</v>
      </c>
      <c r="B1240" s="3">
        <v>8</v>
      </c>
      <c r="C1240" s="3" t="s">
        <v>284</v>
      </c>
      <c r="D1240" s="3" t="s">
        <v>2038</v>
      </c>
      <c r="E1240" s="3" t="s">
        <v>329</v>
      </c>
      <c r="F1240" s="3" t="s">
        <v>2943</v>
      </c>
      <c r="G1240" s="3" t="s">
        <v>2944</v>
      </c>
    </row>
    <row r="1241" spans="1:7">
      <c r="A1241" s="225">
        <v>1410052005667</v>
      </c>
      <c r="B1241" s="3">
        <v>7</v>
      </c>
      <c r="C1241" s="3" t="s">
        <v>201</v>
      </c>
      <c r="D1241" s="3" t="s">
        <v>2119</v>
      </c>
      <c r="E1241" s="3" t="s">
        <v>497</v>
      </c>
      <c r="F1241" s="3" t="s">
        <v>2945</v>
      </c>
      <c r="G1241" s="3" t="s">
        <v>2946</v>
      </c>
    </row>
    <row r="1242" spans="1:7">
      <c r="A1242" s="225">
        <v>1410052005675</v>
      </c>
      <c r="B1242" s="3">
        <v>7</v>
      </c>
      <c r="C1242" s="3" t="s">
        <v>201</v>
      </c>
      <c r="D1242" s="3" t="s">
        <v>2136</v>
      </c>
      <c r="E1242" s="3" t="s">
        <v>471</v>
      </c>
      <c r="F1242" s="3" t="s">
        <v>2947</v>
      </c>
      <c r="G1242" s="3" t="s">
        <v>2948</v>
      </c>
    </row>
    <row r="1243" spans="1:7">
      <c r="A1243" s="225">
        <v>1410052005683</v>
      </c>
      <c r="B1243" s="3">
        <v>8</v>
      </c>
      <c r="C1243" s="3" t="s">
        <v>284</v>
      </c>
      <c r="D1243" s="3" t="s">
        <v>2105</v>
      </c>
      <c r="E1243" s="3" t="s">
        <v>449</v>
      </c>
      <c r="F1243" s="3" t="s">
        <v>2949</v>
      </c>
      <c r="G1243" s="3" t="s">
        <v>2950</v>
      </c>
    </row>
    <row r="1244" spans="1:7">
      <c r="A1244" s="225">
        <v>1410052005691</v>
      </c>
      <c r="B1244" s="3">
        <v>8</v>
      </c>
      <c r="C1244" s="3" t="s">
        <v>284</v>
      </c>
      <c r="D1244" s="3" t="s">
        <v>2105</v>
      </c>
      <c r="E1244" s="3" t="s">
        <v>449</v>
      </c>
      <c r="F1244" s="3" t="s">
        <v>2951</v>
      </c>
      <c r="G1244" s="3" t="s">
        <v>2952</v>
      </c>
    </row>
    <row r="1245" spans="1:7">
      <c r="A1245" s="225">
        <v>1410052005709</v>
      </c>
      <c r="B1245" s="3">
        <v>8</v>
      </c>
      <c r="C1245" s="3" t="s">
        <v>284</v>
      </c>
      <c r="D1245" s="3" t="s">
        <v>2251</v>
      </c>
      <c r="E1245" s="3" t="s">
        <v>419</v>
      </c>
      <c r="F1245" s="3" t="s">
        <v>2953</v>
      </c>
      <c r="G1245" s="3" t="s">
        <v>2954</v>
      </c>
    </row>
    <row r="1246" spans="1:7">
      <c r="A1246" s="225">
        <v>1410052005717</v>
      </c>
      <c r="B1246" s="3">
        <v>8</v>
      </c>
      <c r="C1246" s="3" t="s">
        <v>284</v>
      </c>
      <c r="D1246" s="3" t="s">
        <v>2251</v>
      </c>
      <c r="E1246" s="3" t="s">
        <v>419</v>
      </c>
      <c r="F1246" s="3" t="s">
        <v>2955</v>
      </c>
      <c r="G1246" s="3" t="s">
        <v>2956</v>
      </c>
    </row>
    <row r="1247" spans="1:7">
      <c r="A1247" s="225">
        <v>1410052005725</v>
      </c>
      <c r="B1247" s="3">
        <v>11</v>
      </c>
      <c r="C1247" s="3" t="s">
        <v>285</v>
      </c>
      <c r="D1247" s="3" t="s">
        <v>2210</v>
      </c>
      <c r="E1247" s="3" t="s">
        <v>449</v>
      </c>
      <c r="F1247" s="3" t="s">
        <v>2957</v>
      </c>
      <c r="G1247" s="3" t="s">
        <v>2958</v>
      </c>
    </row>
    <row r="1248" spans="1:7">
      <c r="A1248" s="225">
        <v>1410052005733</v>
      </c>
      <c r="B1248" s="3">
        <v>8</v>
      </c>
      <c r="C1248" s="3" t="s">
        <v>284</v>
      </c>
      <c r="D1248" s="3" t="s">
        <v>2210</v>
      </c>
      <c r="E1248" s="3" t="s">
        <v>449</v>
      </c>
      <c r="F1248" s="3" t="s">
        <v>2959</v>
      </c>
      <c r="G1248" s="3" t="s">
        <v>2960</v>
      </c>
    </row>
    <row r="1249" spans="1:7">
      <c r="A1249" s="225">
        <v>1410052005741</v>
      </c>
      <c r="B1249" s="3">
        <v>8</v>
      </c>
      <c r="C1249" s="3" t="s">
        <v>284</v>
      </c>
      <c r="D1249" s="3" t="s">
        <v>1616</v>
      </c>
      <c r="E1249" s="3" t="s">
        <v>471</v>
      </c>
      <c r="F1249" s="3" t="s">
        <v>2961</v>
      </c>
      <c r="G1249" s="3" t="s">
        <v>2962</v>
      </c>
    </row>
    <row r="1250" spans="1:7">
      <c r="A1250" s="225">
        <v>1410052005758</v>
      </c>
      <c r="B1250" s="3">
        <v>8</v>
      </c>
      <c r="C1250" s="3" t="s">
        <v>284</v>
      </c>
      <c r="D1250" s="3" t="s">
        <v>2219</v>
      </c>
      <c r="E1250" s="3" t="s">
        <v>497</v>
      </c>
      <c r="F1250" s="3" t="s">
        <v>2963</v>
      </c>
      <c r="G1250" s="3" t="s">
        <v>2964</v>
      </c>
    </row>
    <row r="1251" spans="1:7">
      <c r="A1251" s="225">
        <v>1410052005766</v>
      </c>
      <c r="B1251" s="3">
        <v>8</v>
      </c>
      <c r="C1251" s="3" t="s">
        <v>284</v>
      </c>
      <c r="D1251" s="3" t="s">
        <v>2219</v>
      </c>
      <c r="E1251" s="3" t="s">
        <v>497</v>
      </c>
      <c r="F1251" s="3" t="s">
        <v>2965</v>
      </c>
      <c r="G1251" s="3" t="s">
        <v>2966</v>
      </c>
    </row>
    <row r="1252" spans="1:7">
      <c r="A1252" s="225">
        <v>1410052005774</v>
      </c>
      <c r="B1252" s="3">
        <v>11</v>
      </c>
      <c r="C1252" s="3" t="s">
        <v>285</v>
      </c>
      <c r="D1252" s="3" t="s">
        <v>2967</v>
      </c>
      <c r="E1252" s="3" t="s">
        <v>507</v>
      </c>
      <c r="F1252" s="3" t="s">
        <v>2968</v>
      </c>
      <c r="G1252" s="3" t="s">
        <v>2969</v>
      </c>
    </row>
    <row r="1253" spans="1:7">
      <c r="A1253" s="225">
        <v>1410052005782</v>
      </c>
      <c r="B1253" s="3">
        <v>8</v>
      </c>
      <c r="C1253" s="3" t="s">
        <v>284</v>
      </c>
      <c r="D1253" s="3" t="s">
        <v>2276</v>
      </c>
      <c r="E1253" s="3" t="s">
        <v>517</v>
      </c>
      <c r="F1253" s="3" t="s">
        <v>2970</v>
      </c>
      <c r="G1253" s="3" t="s">
        <v>2971</v>
      </c>
    </row>
    <row r="1254" spans="1:7">
      <c r="A1254" s="225">
        <v>1410052005790</v>
      </c>
      <c r="B1254" s="3">
        <v>8</v>
      </c>
      <c r="C1254" s="3" t="s">
        <v>284</v>
      </c>
      <c r="D1254" s="3" t="s">
        <v>2287</v>
      </c>
      <c r="E1254" s="3" t="s">
        <v>457</v>
      </c>
      <c r="F1254" s="3" t="s">
        <v>2972</v>
      </c>
      <c r="G1254" s="3" t="s">
        <v>2973</v>
      </c>
    </row>
    <row r="1255" spans="1:7">
      <c r="A1255" s="225">
        <v>1410052005808</v>
      </c>
      <c r="B1255" s="3">
        <v>8</v>
      </c>
      <c r="C1255" s="3" t="s">
        <v>284</v>
      </c>
      <c r="D1255" s="3" t="s">
        <v>470</v>
      </c>
      <c r="E1255" s="3" t="s">
        <v>471</v>
      </c>
      <c r="F1255" s="3" t="s">
        <v>2974</v>
      </c>
      <c r="G1255" s="3" t="s">
        <v>2975</v>
      </c>
    </row>
    <row r="1256" spans="1:7">
      <c r="A1256" s="225">
        <v>1410052005816</v>
      </c>
      <c r="B1256" s="3">
        <v>8</v>
      </c>
      <c r="C1256" s="3" t="s">
        <v>284</v>
      </c>
      <c r="D1256" s="3" t="s">
        <v>470</v>
      </c>
      <c r="E1256" s="3" t="s">
        <v>471</v>
      </c>
      <c r="F1256" s="3" t="s">
        <v>2976</v>
      </c>
      <c r="G1256" s="3" t="s">
        <v>2977</v>
      </c>
    </row>
    <row r="1257" spans="1:7">
      <c r="A1257" s="225">
        <v>1410052005824</v>
      </c>
      <c r="B1257" s="3">
        <v>8</v>
      </c>
      <c r="C1257" s="3" t="s">
        <v>284</v>
      </c>
      <c r="D1257" s="3" t="s">
        <v>2210</v>
      </c>
      <c r="E1257" s="3" t="s">
        <v>449</v>
      </c>
      <c r="F1257" s="3" t="s">
        <v>2978</v>
      </c>
      <c r="G1257" s="3" t="s">
        <v>2979</v>
      </c>
    </row>
    <row r="1258" spans="1:7">
      <c r="A1258" s="225">
        <v>1410052005832</v>
      </c>
      <c r="B1258" s="3">
        <v>8</v>
      </c>
      <c r="C1258" s="3" t="s">
        <v>284</v>
      </c>
      <c r="D1258" s="3" t="s">
        <v>2207</v>
      </c>
      <c r="E1258" s="3" t="s">
        <v>377</v>
      </c>
      <c r="F1258" s="3" t="s">
        <v>2980</v>
      </c>
      <c r="G1258" s="3" t="s">
        <v>2981</v>
      </c>
    </row>
    <row r="1259" spans="1:7">
      <c r="A1259" s="225">
        <v>1410052005840</v>
      </c>
      <c r="B1259" s="3">
        <v>8</v>
      </c>
      <c r="C1259" s="3" t="s">
        <v>284</v>
      </c>
      <c r="D1259" s="3" t="s">
        <v>2244</v>
      </c>
      <c r="E1259" s="3" t="s">
        <v>395</v>
      </c>
      <c r="F1259" s="3" t="s">
        <v>2982</v>
      </c>
      <c r="G1259" s="3" t="s">
        <v>2983</v>
      </c>
    </row>
    <row r="1260" spans="1:7">
      <c r="A1260" s="225">
        <v>1410052005857</v>
      </c>
      <c r="B1260" s="3">
        <v>8</v>
      </c>
      <c r="C1260" s="3" t="s">
        <v>284</v>
      </c>
      <c r="D1260" s="3" t="s">
        <v>2244</v>
      </c>
      <c r="E1260" s="3" t="s">
        <v>395</v>
      </c>
      <c r="F1260" s="3" t="s">
        <v>2984</v>
      </c>
      <c r="G1260" s="3" t="s">
        <v>2985</v>
      </c>
    </row>
    <row r="1261" spans="1:7">
      <c r="A1261" s="225">
        <v>1410052005865</v>
      </c>
      <c r="B1261" s="3">
        <v>8</v>
      </c>
      <c r="C1261" s="3" t="s">
        <v>284</v>
      </c>
      <c r="D1261" s="3" t="s">
        <v>2244</v>
      </c>
      <c r="E1261" s="3" t="s">
        <v>395</v>
      </c>
      <c r="F1261" s="3" t="s">
        <v>2986</v>
      </c>
      <c r="G1261" s="3" t="s">
        <v>2987</v>
      </c>
    </row>
    <row r="1262" spans="1:7">
      <c r="A1262" s="225">
        <v>1410052005873</v>
      </c>
      <c r="B1262" s="3">
        <v>8</v>
      </c>
      <c r="C1262" s="3" t="s">
        <v>284</v>
      </c>
      <c r="D1262" s="3" t="s">
        <v>2251</v>
      </c>
      <c r="E1262" s="3" t="s">
        <v>419</v>
      </c>
      <c r="F1262" s="3" t="s">
        <v>2988</v>
      </c>
      <c r="G1262" s="3" t="s">
        <v>2989</v>
      </c>
    </row>
    <row r="1263" spans="1:7">
      <c r="A1263" s="225">
        <v>1410052005881</v>
      </c>
      <c r="B1263" s="3">
        <v>8</v>
      </c>
      <c r="C1263" s="3" t="s">
        <v>284</v>
      </c>
      <c r="D1263" s="3" t="s">
        <v>2165</v>
      </c>
      <c r="E1263" s="3" t="s">
        <v>457</v>
      </c>
      <c r="F1263" s="3" t="s">
        <v>2990</v>
      </c>
      <c r="G1263" s="3" t="s">
        <v>2991</v>
      </c>
    </row>
    <row r="1264" spans="1:7">
      <c r="A1264" s="225">
        <v>1410052005899</v>
      </c>
      <c r="B1264" s="3">
        <v>8</v>
      </c>
      <c r="C1264" s="3" t="s">
        <v>284</v>
      </c>
      <c r="D1264" s="3" t="s">
        <v>2276</v>
      </c>
      <c r="E1264" s="3" t="s">
        <v>517</v>
      </c>
      <c r="F1264" s="3" t="s">
        <v>2992</v>
      </c>
      <c r="G1264" s="3" t="s">
        <v>2993</v>
      </c>
    </row>
    <row r="1265" spans="1:7">
      <c r="A1265" s="225">
        <v>1410052005907</v>
      </c>
      <c r="B1265" s="3">
        <v>8</v>
      </c>
      <c r="C1265" s="3" t="s">
        <v>284</v>
      </c>
      <c r="D1265" s="3" t="s">
        <v>2251</v>
      </c>
      <c r="E1265" s="3" t="s">
        <v>419</v>
      </c>
      <c r="F1265" s="3" t="s">
        <v>2994</v>
      </c>
      <c r="G1265" s="3" t="s">
        <v>2995</v>
      </c>
    </row>
    <row r="1266" spans="1:7">
      <c r="A1266" s="225">
        <v>1410052005915</v>
      </c>
      <c r="B1266" s="3">
        <v>8</v>
      </c>
      <c r="C1266" s="3" t="s">
        <v>284</v>
      </c>
      <c r="D1266" s="3" t="s">
        <v>2967</v>
      </c>
      <c r="E1266" s="3" t="s">
        <v>507</v>
      </c>
      <c r="F1266" s="3" t="s">
        <v>2996</v>
      </c>
      <c r="G1266" s="3" t="s">
        <v>2997</v>
      </c>
    </row>
    <row r="1267" spans="1:7">
      <c r="A1267" s="225">
        <v>1410052005923</v>
      </c>
      <c r="B1267" s="3">
        <v>8</v>
      </c>
      <c r="C1267" s="3" t="s">
        <v>284</v>
      </c>
      <c r="D1267" s="3" t="s">
        <v>2248</v>
      </c>
      <c r="E1267" s="3" t="s">
        <v>513</v>
      </c>
      <c r="F1267" s="3" t="s">
        <v>2998</v>
      </c>
      <c r="G1267" s="3" t="s">
        <v>2999</v>
      </c>
    </row>
    <row r="1268" spans="1:7">
      <c r="A1268" s="225">
        <v>1410052005931</v>
      </c>
      <c r="B1268" s="3">
        <v>8</v>
      </c>
      <c r="C1268" s="3" t="s">
        <v>284</v>
      </c>
      <c r="D1268" s="3" t="s">
        <v>2210</v>
      </c>
      <c r="E1268" s="3" t="s">
        <v>449</v>
      </c>
      <c r="F1268" s="3" t="s">
        <v>3000</v>
      </c>
      <c r="G1268" s="3" t="s">
        <v>3001</v>
      </c>
    </row>
    <row r="1269" spans="1:7">
      <c r="A1269" s="225">
        <v>1410052005949</v>
      </c>
      <c r="B1269" s="3">
        <v>8</v>
      </c>
      <c r="C1269" s="3" t="s">
        <v>284</v>
      </c>
      <c r="D1269" s="3" t="s">
        <v>2276</v>
      </c>
      <c r="E1269" s="3" t="s">
        <v>517</v>
      </c>
      <c r="F1269" s="3" t="s">
        <v>3002</v>
      </c>
      <c r="G1269" s="3" t="s">
        <v>3003</v>
      </c>
    </row>
    <row r="1270" spans="1:7">
      <c r="A1270" s="225">
        <v>1410052005964</v>
      </c>
      <c r="B1270" s="3">
        <v>8</v>
      </c>
      <c r="C1270" s="3" t="s">
        <v>284</v>
      </c>
      <c r="D1270" s="3" t="s">
        <v>2084</v>
      </c>
      <c r="E1270" s="3" t="s">
        <v>329</v>
      </c>
      <c r="F1270" s="3" t="s">
        <v>3004</v>
      </c>
      <c r="G1270" s="3" t="s">
        <v>3005</v>
      </c>
    </row>
    <row r="1271" spans="1:7">
      <c r="A1271" s="225">
        <v>1410052005972</v>
      </c>
      <c r="B1271" s="3">
        <v>8</v>
      </c>
      <c r="C1271" s="3" t="s">
        <v>284</v>
      </c>
      <c r="D1271" s="3" t="s">
        <v>2251</v>
      </c>
      <c r="E1271" s="3" t="s">
        <v>419</v>
      </c>
      <c r="F1271" s="3" t="s">
        <v>3006</v>
      </c>
      <c r="G1271" s="3" t="s">
        <v>3007</v>
      </c>
    </row>
    <row r="1272" spans="1:7">
      <c r="A1272" s="225">
        <v>1410052005980</v>
      </c>
      <c r="B1272" s="3">
        <v>8</v>
      </c>
      <c r="C1272" s="3" t="s">
        <v>284</v>
      </c>
      <c r="D1272" s="3" t="s">
        <v>2201</v>
      </c>
      <c r="E1272" s="3" t="s">
        <v>389</v>
      </c>
      <c r="F1272" s="3" t="s">
        <v>3008</v>
      </c>
      <c r="G1272" s="3" t="s">
        <v>3009</v>
      </c>
    </row>
    <row r="1273" spans="1:7">
      <c r="A1273" s="225">
        <v>1410052005998</v>
      </c>
      <c r="B1273" s="3">
        <v>8</v>
      </c>
      <c r="C1273" s="3" t="s">
        <v>284</v>
      </c>
      <c r="D1273" s="3" t="s">
        <v>2374</v>
      </c>
      <c r="E1273" s="3" t="s">
        <v>329</v>
      </c>
      <c r="F1273" s="3" t="s">
        <v>3010</v>
      </c>
      <c r="G1273" s="3" t="s">
        <v>3011</v>
      </c>
    </row>
    <row r="1274" spans="1:7">
      <c r="A1274" s="225">
        <v>1410052006004</v>
      </c>
      <c r="B1274" s="3">
        <v>8</v>
      </c>
      <c r="C1274" s="3" t="s">
        <v>284</v>
      </c>
      <c r="D1274" s="3" t="s">
        <v>2374</v>
      </c>
      <c r="E1274" s="3" t="s">
        <v>329</v>
      </c>
      <c r="F1274" s="3" t="s">
        <v>3012</v>
      </c>
      <c r="G1274" s="3" t="s">
        <v>3013</v>
      </c>
    </row>
    <row r="1275" spans="1:7">
      <c r="A1275" s="225">
        <v>1410052006012</v>
      </c>
      <c r="B1275" s="3">
        <v>8</v>
      </c>
      <c r="C1275" s="3" t="s">
        <v>284</v>
      </c>
      <c r="D1275" s="3" t="s">
        <v>2367</v>
      </c>
      <c r="E1275" s="3" t="s">
        <v>419</v>
      </c>
      <c r="F1275" s="3" t="s">
        <v>3014</v>
      </c>
      <c r="G1275" s="3" t="s">
        <v>3015</v>
      </c>
    </row>
    <row r="1276" spans="1:7">
      <c r="A1276" s="225">
        <v>1410052006020</v>
      </c>
      <c r="B1276" s="3">
        <v>8</v>
      </c>
      <c r="C1276" s="3" t="s">
        <v>284</v>
      </c>
      <c r="D1276" s="3" t="s">
        <v>2381</v>
      </c>
      <c r="E1276" s="3" t="s">
        <v>507</v>
      </c>
      <c r="F1276" s="3" t="s">
        <v>3016</v>
      </c>
      <c r="G1276" s="3" t="s">
        <v>3017</v>
      </c>
    </row>
    <row r="1277" spans="1:7">
      <c r="A1277" s="225">
        <v>1410052006038</v>
      </c>
      <c r="B1277" s="3">
        <v>8</v>
      </c>
      <c r="C1277" s="3" t="s">
        <v>284</v>
      </c>
      <c r="D1277" s="3" t="s">
        <v>2361</v>
      </c>
      <c r="E1277" s="3" t="s">
        <v>449</v>
      </c>
      <c r="F1277" s="3" t="s">
        <v>3018</v>
      </c>
      <c r="G1277" s="3" t="s">
        <v>3019</v>
      </c>
    </row>
    <row r="1278" spans="1:7">
      <c r="A1278" s="225">
        <v>1410052006046</v>
      </c>
      <c r="B1278" s="3">
        <v>11</v>
      </c>
      <c r="C1278" s="3" t="s">
        <v>285</v>
      </c>
      <c r="D1278" s="3" t="s">
        <v>3020</v>
      </c>
      <c r="E1278" s="3" t="s">
        <v>517</v>
      </c>
      <c r="F1278" s="3" t="s">
        <v>3021</v>
      </c>
      <c r="G1278" s="3" t="s">
        <v>3022</v>
      </c>
    </row>
    <row r="1279" spans="1:7">
      <c r="A1279" s="225">
        <v>1410052006053</v>
      </c>
      <c r="B1279" s="3">
        <v>8</v>
      </c>
      <c r="C1279" s="3" t="s">
        <v>284</v>
      </c>
      <c r="D1279" s="3" t="s">
        <v>3023</v>
      </c>
      <c r="E1279" s="3" t="s">
        <v>381</v>
      </c>
      <c r="F1279" s="3" t="s">
        <v>3024</v>
      </c>
      <c r="G1279" s="3" t="s">
        <v>3025</v>
      </c>
    </row>
    <row r="1280" spans="1:7">
      <c r="A1280" s="225">
        <v>1410052006061</v>
      </c>
      <c r="B1280" s="3">
        <v>8</v>
      </c>
      <c r="C1280" s="3" t="s">
        <v>284</v>
      </c>
      <c r="D1280" s="3" t="s">
        <v>3026</v>
      </c>
      <c r="E1280" s="3" t="s">
        <v>497</v>
      </c>
      <c r="F1280" s="3" t="s">
        <v>3027</v>
      </c>
      <c r="G1280" s="3" t="s">
        <v>3028</v>
      </c>
    </row>
    <row r="1281" spans="1:7">
      <c r="A1281" s="225">
        <v>1410052006079</v>
      </c>
      <c r="B1281" s="3">
        <v>8</v>
      </c>
      <c r="C1281" s="3" t="s">
        <v>284</v>
      </c>
      <c r="D1281" s="3" t="s">
        <v>3026</v>
      </c>
      <c r="E1281" s="3" t="s">
        <v>497</v>
      </c>
      <c r="F1281" s="3" t="s">
        <v>3029</v>
      </c>
      <c r="G1281" s="3" t="s">
        <v>3030</v>
      </c>
    </row>
    <row r="1282" spans="1:7">
      <c r="A1282" s="225">
        <v>1410052006087</v>
      </c>
      <c r="B1282" s="3">
        <v>8</v>
      </c>
      <c r="C1282" s="3" t="s">
        <v>284</v>
      </c>
      <c r="D1282" s="3" t="s">
        <v>394</v>
      </c>
      <c r="E1282" s="3" t="s">
        <v>395</v>
      </c>
      <c r="F1282" s="3" t="s">
        <v>3031</v>
      </c>
      <c r="G1282" s="3" t="s">
        <v>3032</v>
      </c>
    </row>
    <row r="1283" spans="1:7">
      <c r="A1283" s="225">
        <v>1410052006095</v>
      </c>
      <c r="B1283" s="3">
        <v>8</v>
      </c>
      <c r="C1283" s="3" t="s">
        <v>284</v>
      </c>
      <c r="D1283" s="3" t="s">
        <v>388</v>
      </c>
      <c r="E1283" s="3" t="s">
        <v>389</v>
      </c>
      <c r="F1283" s="3" t="s">
        <v>3033</v>
      </c>
      <c r="G1283" s="3" t="s">
        <v>3034</v>
      </c>
    </row>
    <row r="1284" spans="1:7">
      <c r="A1284" s="225">
        <v>1410052006103</v>
      </c>
      <c r="B1284" s="3">
        <v>8</v>
      </c>
      <c r="C1284" s="3" t="s">
        <v>284</v>
      </c>
      <c r="D1284" s="3" t="s">
        <v>436</v>
      </c>
      <c r="E1284" s="3" t="s">
        <v>437</v>
      </c>
      <c r="F1284" s="3" t="s">
        <v>3035</v>
      </c>
      <c r="G1284" s="3" t="s">
        <v>3036</v>
      </c>
    </row>
    <row r="1285" spans="1:7">
      <c r="A1285" s="225">
        <v>1410052006111</v>
      </c>
      <c r="B1285" s="3">
        <v>8</v>
      </c>
      <c r="C1285" s="3" t="s">
        <v>284</v>
      </c>
      <c r="D1285" s="3" t="s">
        <v>448</v>
      </c>
      <c r="E1285" s="3" t="s">
        <v>449</v>
      </c>
      <c r="F1285" s="3" t="s">
        <v>3037</v>
      </c>
      <c r="G1285" s="3" t="s">
        <v>3038</v>
      </c>
    </row>
    <row r="1286" spans="1:7">
      <c r="A1286" s="225">
        <v>1410052006129</v>
      </c>
      <c r="B1286" s="3">
        <v>8</v>
      </c>
      <c r="C1286" s="3" t="s">
        <v>284</v>
      </c>
      <c r="D1286" s="3" t="s">
        <v>496</v>
      </c>
      <c r="E1286" s="3" t="s">
        <v>497</v>
      </c>
      <c r="F1286" s="3" t="s">
        <v>3039</v>
      </c>
      <c r="G1286" s="3" t="s">
        <v>3040</v>
      </c>
    </row>
    <row r="1287" spans="1:7">
      <c r="A1287" s="225">
        <v>1410052006137</v>
      </c>
      <c r="B1287" s="3">
        <v>8</v>
      </c>
      <c r="C1287" s="3" t="s">
        <v>284</v>
      </c>
      <c r="D1287" s="3" t="s">
        <v>506</v>
      </c>
      <c r="E1287" s="3" t="s">
        <v>507</v>
      </c>
      <c r="F1287" s="3" t="s">
        <v>3041</v>
      </c>
      <c r="G1287" s="3" t="s">
        <v>3042</v>
      </c>
    </row>
    <row r="1288" spans="1:7">
      <c r="A1288" s="225">
        <v>1410052006145</v>
      </c>
      <c r="B1288" s="3">
        <v>8</v>
      </c>
      <c r="C1288" s="3" t="s">
        <v>284</v>
      </c>
      <c r="D1288" s="3" t="s">
        <v>516</v>
      </c>
      <c r="E1288" s="3" t="s">
        <v>517</v>
      </c>
      <c r="F1288" s="3" t="s">
        <v>3043</v>
      </c>
      <c r="G1288" s="3" t="s">
        <v>3044</v>
      </c>
    </row>
    <row r="1289" spans="1:7">
      <c r="A1289" s="225">
        <v>1410052006152</v>
      </c>
      <c r="B1289" s="3">
        <v>8</v>
      </c>
      <c r="C1289" s="3" t="s">
        <v>284</v>
      </c>
      <c r="D1289" s="3" t="s">
        <v>394</v>
      </c>
      <c r="E1289" s="3" t="s">
        <v>395</v>
      </c>
      <c r="F1289" s="3" t="s">
        <v>3045</v>
      </c>
      <c r="G1289" s="3" t="s">
        <v>3046</v>
      </c>
    </row>
    <row r="1290" spans="1:7">
      <c r="A1290" s="225">
        <v>1410052006160</v>
      </c>
      <c r="B1290" s="3">
        <v>8</v>
      </c>
      <c r="C1290" s="3" t="s">
        <v>284</v>
      </c>
      <c r="D1290" s="3" t="s">
        <v>436</v>
      </c>
      <c r="E1290" s="3" t="s">
        <v>437</v>
      </c>
      <c r="F1290" s="3" t="s">
        <v>3047</v>
      </c>
      <c r="G1290" s="3" t="s">
        <v>3048</v>
      </c>
    </row>
    <row r="1291" spans="1:7">
      <c r="A1291" s="225">
        <v>1410052006178</v>
      </c>
      <c r="B1291" s="3">
        <v>8</v>
      </c>
      <c r="C1291" s="3" t="s">
        <v>284</v>
      </c>
      <c r="D1291" s="3" t="s">
        <v>516</v>
      </c>
      <c r="E1291" s="3" t="s">
        <v>517</v>
      </c>
      <c r="F1291" s="3" t="s">
        <v>3049</v>
      </c>
      <c r="G1291" s="3" t="s">
        <v>3050</v>
      </c>
    </row>
    <row r="1292" spans="1:7">
      <c r="A1292" s="225">
        <v>1410052006186</v>
      </c>
      <c r="B1292" s="3">
        <v>8</v>
      </c>
      <c r="C1292" s="3" t="s">
        <v>284</v>
      </c>
      <c r="D1292" s="3" t="s">
        <v>496</v>
      </c>
      <c r="E1292" s="3" t="s">
        <v>497</v>
      </c>
      <c r="F1292" s="3" t="s">
        <v>3051</v>
      </c>
      <c r="G1292" s="3" t="s">
        <v>3052</v>
      </c>
    </row>
    <row r="1293" spans="1:7">
      <c r="A1293" s="225">
        <v>1410052006194</v>
      </c>
      <c r="B1293" s="3">
        <v>7</v>
      </c>
      <c r="C1293" s="3" t="s">
        <v>3053</v>
      </c>
      <c r="D1293" s="3" t="s">
        <v>3054</v>
      </c>
      <c r="E1293" s="3" t="s">
        <v>489</v>
      </c>
      <c r="F1293" s="3" t="s">
        <v>3055</v>
      </c>
      <c r="G1293" s="3" t="s">
        <v>3056</v>
      </c>
    </row>
    <row r="1294" spans="1:7">
      <c r="A1294" s="225">
        <v>1410052006202</v>
      </c>
      <c r="B1294" s="3">
        <v>8</v>
      </c>
      <c r="C1294" s="3" t="s">
        <v>284</v>
      </c>
      <c r="D1294" s="3" t="s">
        <v>442</v>
      </c>
      <c r="E1294" s="3" t="s">
        <v>443</v>
      </c>
      <c r="F1294" s="3" t="s">
        <v>3057</v>
      </c>
      <c r="G1294" s="3" t="s">
        <v>3058</v>
      </c>
    </row>
    <row r="1295" spans="1:7">
      <c r="A1295" s="225">
        <v>1410052006210</v>
      </c>
      <c r="B1295" s="3">
        <v>8</v>
      </c>
      <c r="C1295" s="3" t="s">
        <v>284</v>
      </c>
      <c r="D1295" s="3" t="s">
        <v>496</v>
      </c>
      <c r="E1295" s="3" t="s">
        <v>497</v>
      </c>
      <c r="F1295" s="3" t="s">
        <v>3059</v>
      </c>
      <c r="G1295" s="3" t="s">
        <v>3060</v>
      </c>
    </row>
    <row r="1296" spans="1:7">
      <c r="A1296" s="225">
        <v>1410052006228</v>
      </c>
      <c r="B1296" s="3">
        <v>8</v>
      </c>
      <c r="C1296" s="3" t="s">
        <v>284</v>
      </c>
      <c r="D1296" s="3" t="s">
        <v>496</v>
      </c>
      <c r="E1296" s="3" t="s">
        <v>497</v>
      </c>
      <c r="F1296" s="3" t="s">
        <v>3061</v>
      </c>
      <c r="G1296" s="3" t="s">
        <v>3062</v>
      </c>
    </row>
    <row r="1297" spans="1:7">
      <c r="A1297" s="225">
        <v>9999952006236</v>
      </c>
      <c r="B1297" s="3">
        <v>9</v>
      </c>
      <c r="C1297" s="3" t="s">
        <v>2675</v>
      </c>
      <c r="D1297" s="3" t="s">
        <v>3063</v>
      </c>
      <c r="E1297" s="3" t="s">
        <v>329</v>
      </c>
      <c r="F1297" s="3" t="s">
        <v>3064</v>
      </c>
      <c r="G1297" s="3" t="s">
        <v>3065</v>
      </c>
    </row>
    <row r="1298" spans="1:7">
      <c r="A1298" s="225">
        <v>9999952006244</v>
      </c>
      <c r="B1298" s="3">
        <v>9</v>
      </c>
      <c r="C1298" s="3" t="s">
        <v>2675</v>
      </c>
      <c r="D1298" s="3" t="s">
        <v>3063</v>
      </c>
      <c r="E1298" s="3" t="s">
        <v>329</v>
      </c>
      <c r="F1298" s="3" t="s">
        <v>3066</v>
      </c>
      <c r="G1298" s="3" t="s">
        <v>3067</v>
      </c>
    </row>
    <row r="1299" spans="1:7">
      <c r="A1299" s="225">
        <v>1410051028603</v>
      </c>
      <c r="B1299" s="3">
        <v>6</v>
      </c>
      <c r="C1299" s="3" t="s">
        <v>282</v>
      </c>
      <c r="D1299" s="3" t="s">
        <v>3026</v>
      </c>
      <c r="E1299" s="3" t="s">
        <v>497</v>
      </c>
      <c r="F1299" s="3" t="s">
        <v>3068</v>
      </c>
      <c r="G1299" s="3" t="s">
        <v>3069</v>
      </c>
    </row>
    <row r="1300" spans="1:7">
      <c r="A1300" s="225">
        <v>1410051028611</v>
      </c>
      <c r="B1300" s="3">
        <v>6</v>
      </c>
      <c r="C1300" s="3" t="s">
        <v>282</v>
      </c>
      <c r="D1300" s="3" t="s">
        <v>2251</v>
      </c>
      <c r="E1300" s="3" t="s">
        <v>419</v>
      </c>
      <c r="F1300" s="3" t="s">
        <v>3070</v>
      </c>
      <c r="G1300" s="3" t="s">
        <v>3071</v>
      </c>
    </row>
    <row r="1301" spans="1:7">
      <c r="A1301" s="225">
        <v>1410051028629</v>
      </c>
      <c r="B1301" s="3">
        <v>6</v>
      </c>
      <c r="C1301" s="3" t="s">
        <v>282</v>
      </c>
      <c r="D1301" s="3" t="s">
        <v>506</v>
      </c>
      <c r="E1301" s="3" t="s">
        <v>507</v>
      </c>
      <c r="F1301" s="3" t="s">
        <v>3072</v>
      </c>
      <c r="G1301" s="3" t="s">
        <v>3073</v>
      </c>
    </row>
    <row r="1302" spans="1:7">
      <c r="A1302" s="225">
        <v>1410051028637</v>
      </c>
      <c r="B1302" s="3">
        <v>6</v>
      </c>
      <c r="C1302" s="3" t="s">
        <v>282</v>
      </c>
      <c r="D1302" s="3" t="s">
        <v>488</v>
      </c>
      <c r="E1302" s="3" t="s">
        <v>489</v>
      </c>
      <c r="F1302" s="3" t="s">
        <v>3074</v>
      </c>
      <c r="G1302" s="3" t="s">
        <v>3075</v>
      </c>
    </row>
    <row r="1303" spans="1:7">
      <c r="A1303" s="225">
        <v>1410051028645</v>
      </c>
      <c r="B1303" s="3">
        <v>6</v>
      </c>
      <c r="C1303" s="3" t="s">
        <v>282</v>
      </c>
      <c r="D1303" s="3" t="s">
        <v>2248</v>
      </c>
      <c r="E1303" s="3" t="s">
        <v>513</v>
      </c>
      <c r="F1303" s="3" t="s">
        <v>3076</v>
      </c>
      <c r="G1303" s="3" t="s">
        <v>3077</v>
      </c>
    </row>
    <row r="1304" spans="1:7">
      <c r="A1304" s="225">
        <v>1410051028652</v>
      </c>
      <c r="B1304" s="3">
        <v>6</v>
      </c>
      <c r="C1304" s="3" t="s">
        <v>282</v>
      </c>
      <c r="D1304" s="3" t="s">
        <v>3026</v>
      </c>
      <c r="E1304" s="3" t="s">
        <v>497</v>
      </c>
      <c r="F1304" s="3" t="s">
        <v>3078</v>
      </c>
      <c r="G1304" s="3" t="s">
        <v>3079</v>
      </c>
    </row>
    <row r="1305" spans="1:7">
      <c r="A1305" s="225">
        <v>1410051028678</v>
      </c>
      <c r="B1305" s="3">
        <v>1</v>
      </c>
      <c r="C1305" s="3" t="s">
        <v>233</v>
      </c>
      <c r="D1305" s="3" t="s">
        <v>436</v>
      </c>
      <c r="E1305" s="3" t="s">
        <v>437</v>
      </c>
      <c r="F1305" s="3" t="s">
        <v>3080</v>
      </c>
      <c r="G1305" s="3" t="s">
        <v>3081</v>
      </c>
    </row>
    <row r="1306" spans="1:7">
      <c r="A1306" s="225">
        <v>1410051028686</v>
      </c>
      <c r="B1306" s="3">
        <v>1</v>
      </c>
      <c r="C1306" s="3" t="s">
        <v>233</v>
      </c>
      <c r="D1306" s="3" t="s">
        <v>2201</v>
      </c>
      <c r="E1306" s="3" t="s">
        <v>389</v>
      </c>
      <c r="F1306" s="3" t="s">
        <v>3082</v>
      </c>
      <c r="G1306" s="3" t="s">
        <v>3083</v>
      </c>
    </row>
    <row r="1307" spans="1:7">
      <c r="A1307" s="225">
        <v>1410052006251</v>
      </c>
      <c r="B1307" s="3">
        <v>8</v>
      </c>
      <c r="C1307" s="3" t="s">
        <v>284</v>
      </c>
      <c r="D1307" s="3" t="s">
        <v>2361</v>
      </c>
      <c r="E1307" s="3" t="s">
        <v>449</v>
      </c>
      <c r="F1307" s="3" t="s">
        <v>3084</v>
      </c>
      <c r="G1307" s="3" t="s">
        <v>3085</v>
      </c>
    </row>
    <row r="1308" spans="1:7">
      <c r="A1308" s="225">
        <v>1410052006269</v>
      </c>
      <c r="B1308" s="3">
        <v>8</v>
      </c>
      <c r="C1308" s="3" t="s">
        <v>284</v>
      </c>
      <c r="D1308" s="3" t="s">
        <v>3054</v>
      </c>
      <c r="E1308" s="3" t="s">
        <v>489</v>
      </c>
      <c r="F1308" s="3" t="s">
        <v>3086</v>
      </c>
      <c r="G1308" s="3" t="s">
        <v>3087</v>
      </c>
    </row>
    <row r="1309" spans="1:7">
      <c r="A1309" s="225">
        <v>1410052006277</v>
      </c>
      <c r="B1309" s="3">
        <v>8</v>
      </c>
      <c r="C1309" s="3" t="s">
        <v>284</v>
      </c>
      <c r="D1309" s="3" t="s">
        <v>394</v>
      </c>
      <c r="E1309" s="3" t="s">
        <v>395</v>
      </c>
      <c r="F1309" s="3" t="s">
        <v>3088</v>
      </c>
      <c r="G1309" s="3" t="s">
        <v>3089</v>
      </c>
    </row>
    <row r="1310" spans="1:7">
      <c r="A1310" s="225">
        <v>1410052006285</v>
      </c>
      <c r="B1310" s="3">
        <v>8</v>
      </c>
      <c r="C1310" s="3" t="s">
        <v>284</v>
      </c>
      <c r="D1310" s="3" t="s">
        <v>506</v>
      </c>
      <c r="E1310" s="3" t="s">
        <v>507</v>
      </c>
      <c r="F1310" s="3" t="s">
        <v>3090</v>
      </c>
      <c r="G1310" s="3" t="s">
        <v>3091</v>
      </c>
    </row>
    <row r="1311" spans="1:7">
      <c r="A1311" s="225">
        <v>1410052006293</v>
      </c>
      <c r="B1311" s="3">
        <v>8</v>
      </c>
      <c r="C1311" s="3" t="s">
        <v>284</v>
      </c>
      <c r="D1311" s="3" t="s">
        <v>516</v>
      </c>
      <c r="E1311" s="3" t="s">
        <v>517</v>
      </c>
      <c r="F1311" s="3" t="s">
        <v>3092</v>
      </c>
      <c r="G1311" s="3" t="s">
        <v>3093</v>
      </c>
    </row>
    <row r="1312" spans="1:7">
      <c r="A1312" s="225">
        <v>1410052006301</v>
      </c>
      <c r="B1312" s="3">
        <v>8</v>
      </c>
      <c r="C1312" s="3" t="s">
        <v>284</v>
      </c>
      <c r="D1312" s="3" t="s">
        <v>3026</v>
      </c>
      <c r="E1312" s="3" t="s">
        <v>497</v>
      </c>
      <c r="F1312" s="3" t="s">
        <v>3094</v>
      </c>
      <c r="G1312" s="3" t="s">
        <v>3095</v>
      </c>
    </row>
    <row r="1313" spans="1:7">
      <c r="A1313" s="225">
        <v>1410052006327</v>
      </c>
      <c r="B1313" s="3">
        <v>8</v>
      </c>
      <c r="C1313" s="3" t="s">
        <v>284</v>
      </c>
      <c r="D1313" s="3" t="s">
        <v>470</v>
      </c>
      <c r="E1313" s="3" t="s">
        <v>471</v>
      </c>
      <c r="F1313" s="3" t="s">
        <v>3096</v>
      </c>
      <c r="G1313" s="3" t="s">
        <v>3097</v>
      </c>
    </row>
    <row r="1314" spans="1:7">
      <c r="A1314" s="225">
        <v>1410052006335</v>
      </c>
      <c r="B1314" s="3">
        <v>8</v>
      </c>
      <c r="C1314" s="3" t="s">
        <v>284</v>
      </c>
      <c r="D1314" s="3" t="s">
        <v>470</v>
      </c>
      <c r="E1314" s="3" t="s">
        <v>471</v>
      </c>
      <c r="F1314" s="3" t="s">
        <v>3098</v>
      </c>
      <c r="G1314" s="3" t="s">
        <v>3099</v>
      </c>
    </row>
    <row r="1315" spans="1:7">
      <c r="A1315" s="225">
        <v>1410052006319</v>
      </c>
      <c r="B1315" s="3">
        <v>8</v>
      </c>
      <c r="C1315" s="3" t="s">
        <v>284</v>
      </c>
      <c r="D1315" s="3" t="s">
        <v>506</v>
      </c>
      <c r="E1315" s="3" t="s">
        <v>507</v>
      </c>
      <c r="F1315" s="3" t="s">
        <v>3100</v>
      </c>
      <c r="G1315" s="3" t="s">
        <v>3101</v>
      </c>
    </row>
    <row r="1316" spans="1:7">
      <c r="A1316" s="225">
        <v>1410052006343</v>
      </c>
      <c r="B1316" s="3">
        <v>7</v>
      </c>
      <c r="C1316" s="3" t="s">
        <v>201</v>
      </c>
      <c r="D1316" s="3" t="s">
        <v>406</v>
      </c>
      <c r="E1316" s="3" t="s">
        <v>407</v>
      </c>
      <c r="F1316" s="3" t="s">
        <v>3102</v>
      </c>
      <c r="G1316" s="3" t="s">
        <v>3103</v>
      </c>
    </row>
    <row r="1317" spans="1:7">
      <c r="A1317" s="225">
        <v>1410052006368</v>
      </c>
      <c r="B1317" s="3">
        <v>8</v>
      </c>
      <c r="C1317" s="3" t="s">
        <v>284</v>
      </c>
      <c r="D1317" s="3" t="s">
        <v>2361</v>
      </c>
      <c r="E1317" s="3" t="s">
        <v>449</v>
      </c>
      <c r="F1317" s="3" t="s">
        <v>3104</v>
      </c>
      <c r="G1317" s="3" t="s">
        <v>3105</v>
      </c>
    </row>
    <row r="1318" spans="1:7">
      <c r="A1318" s="225">
        <v>1410052006350</v>
      </c>
      <c r="B1318" s="3">
        <v>8</v>
      </c>
      <c r="C1318" s="3" t="s">
        <v>284</v>
      </c>
      <c r="D1318" s="3" t="s">
        <v>332</v>
      </c>
      <c r="E1318" s="3" t="s">
        <v>333</v>
      </c>
      <c r="F1318" s="3" t="s">
        <v>3106</v>
      </c>
      <c r="G1318" s="3" t="s">
        <v>3107</v>
      </c>
    </row>
    <row r="1319" spans="1:7">
      <c r="A1319" s="225">
        <v>1410051028694</v>
      </c>
      <c r="B1319" s="3">
        <v>5</v>
      </c>
      <c r="C1319" s="3" t="s">
        <v>3108</v>
      </c>
      <c r="D1319" s="3" t="s">
        <v>1388</v>
      </c>
      <c r="E1319" s="3" t="s">
        <v>377</v>
      </c>
      <c r="F1319" s="3" t="s">
        <v>3109</v>
      </c>
      <c r="G1319" s="3" t="s">
        <v>3110</v>
      </c>
    </row>
    <row r="1320" spans="1:7">
      <c r="A1320" s="225">
        <v>1410051028702</v>
      </c>
      <c r="B1320" s="3">
        <v>5</v>
      </c>
      <c r="C1320" s="3" t="s">
        <v>3108</v>
      </c>
      <c r="D1320" s="3" t="s">
        <v>2201</v>
      </c>
      <c r="E1320" s="3" t="s">
        <v>389</v>
      </c>
      <c r="F1320" s="3" t="s">
        <v>3111</v>
      </c>
      <c r="G1320" s="3" t="s">
        <v>3112</v>
      </c>
    </row>
    <row r="1321" spans="1:7">
      <c r="A1321" s="225">
        <v>1410051028710</v>
      </c>
      <c r="B1321" s="3">
        <v>5</v>
      </c>
      <c r="C1321" s="3" t="s">
        <v>3108</v>
      </c>
      <c r="D1321" s="3" t="s">
        <v>394</v>
      </c>
      <c r="E1321" s="3" t="s">
        <v>395</v>
      </c>
      <c r="F1321" s="3" t="s">
        <v>3113</v>
      </c>
      <c r="G1321" s="3" t="s">
        <v>3114</v>
      </c>
    </row>
    <row r="1322" spans="1:7">
      <c r="A1322" s="225">
        <v>1410051028728</v>
      </c>
      <c r="B1322" s="3">
        <v>5</v>
      </c>
      <c r="C1322" s="3" t="s">
        <v>3108</v>
      </c>
      <c r="D1322" s="3" t="s">
        <v>2201</v>
      </c>
      <c r="E1322" s="3" t="s">
        <v>389</v>
      </c>
      <c r="F1322" s="3" t="s">
        <v>3115</v>
      </c>
      <c r="G1322" s="3" t="s">
        <v>3116</v>
      </c>
    </row>
    <row r="1323" spans="1:7">
      <c r="A1323" s="225">
        <v>1410051028736</v>
      </c>
      <c r="B1323" s="3">
        <v>5</v>
      </c>
      <c r="C1323" s="3" t="s">
        <v>3108</v>
      </c>
      <c r="D1323" s="3" t="s">
        <v>2364</v>
      </c>
      <c r="E1323" s="3" t="s">
        <v>407</v>
      </c>
      <c r="F1323" s="3" t="s">
        <v>3117</v>
      </c>
      <c r="G1323" s="3" t="s">
        <v>3118</v>
      </c>
    </row>
    <row r="1324" spans="1:7">
      <c r="A1324" s="225">
        <v>1410051028744</v>
      </c>
      <c r="B1324" s="3">
        <v>5</v>
      </c>
      <c r="C1324" s="3" t="s">
        <v>3108</v>
      </c>
      <c r="D1324" s="3" t="s">
        <v>2364</v>
      </c>
      <c r="E1324" s="3" t="s">
        <v>407</v>
      </c>
      <c r="F1324" s="3" t="s">
        <v>3119</v>
      </c>
      <c r="G1324" s="3" t="s">
        <v>3120</v>
      </c>
    </row>
    <row r="1325" spans="1:7">
      <c r="A1325" s="225">
        <v>1410051028751</v>
      </c>
      <c r="B1325" s="3">
        <v>5</v>
      </c>
      <c r="C1325" s="3" t="s">
        <v>3108</v>
      </c>
      <c r="D1325" s="3" t="s">
        <v>2251</v>
      </c>
      <c r="E1325" s="3" t="s">
        <v>419</v>
      </c>
      <c r="F1325" s="3" t="s">
        <v>3121</v>
      </c>
      <c r="G1325" s="3" t="s">
        <v>3122</v>
      </c>
    </row>
    <row r="1326" spans="1:7">
      <c r="A1326" s="225">
        <v>1410051028769</v>
      </c>
      <c r="B1326" s="3">
        <v>5</v>
      </c>
      <c r="C1326" s="3" t="s">
        <v>3108</v>
      </c>
      <c r="D1326" s="3" t="s">
        <v>436</v>
      </c>
      <c r="E1326" s="3" t="s">
        <v>437</v>
      </c>
      <c r="F1326" s="3" t="s">
        <v>3123</v>
      </c>
      <c r="G1326" s="3" t="s">
        <v>3124</v>
      </c>
    </row>
    <row r="1327" spans="1:7">
      <c r="A1327" s="225">
        <v>1410051028777</v>
      </c>
      <c r="B1327" s="3">
        <v>5</v>
      </c>
      <c r="C1327" s="3" t="s">
        <v>3108</v>
      </c>
      <c r="D1327" s="3" t="s">
        <v>436</v>
      </c>
      <c r="E1327" s="3" t="s">
        <v>437</v>
      </c>
      <c r="F1327" s="3" t="s">
        <v>3125</v>
      </c>
      <c r="G1327" s="3" t="s">
        <v>3126</v>
      </c>
    </row>
    <row r="1328" spans="1:7">
      <c r="A1328" s="225">
        <v>1410051028785</v>
      </c>
      <c r="B1328" s="3">
        <v>5</v>
      </c>
      <c r="C1328" s="3" t="s">
        <v>3108</v>
      </c>
      <c r="D1328" s="3" t="s">
        <v>2427</v>
      </c>
      <c r="E1328" s="3" t="s">
        <v>443</v>
      </c>
      <c r="F1328" s="3" t="s">
        <v>3127</v>
      </c>
      <c r="G1328" s="3" t="s">
        <v>3128</v>
      </c>
    </row>
    <row r="1329" spans="1:7">
      <c r="A1329" s="225">
        <v>1410051028793</v>
      </c>
      <c r="B1329" s="3">
        <v>5</v>
      </c>
      <c r="C1329" s="3" t="s">
        <v>3108</v>
      </c>
      <c r="D1329" s="3" t="s">
        <v>2361</v>
      </c>
      <c r="E1329" s="3" t="s">
        <v>449</v>
      </c>
      <c r="F1329" s="3" t="s">
        <v>3129</v>
      </c>
      <c r="G1329" s="3" t="s">
        <v>3130</v>
      </c>
    </row>
    <row r="1330" spans="1:7">
      <c r="A1330" s="225">
        <v>1410051028801</v>
      </c>
      <c r="B1330" s="3">
        <v>5</v>
      </c>
      <c r="C1330" s="3" t="s">
        <v>3108</v>
      </c>
      <c r="D1330" s="3" t="s">
        <v>2361</v>
      </c>
      <c r="E1330" s="3" t="s">
        <v>449</v>
      </c>
      <c r="F1330" s="3" t="s">
        <v>3131</v>
      </c>
      <c r="G1330" s="3" t="s">
        <v>3132</v>
      </c>
    </row>
    <row r="1331" spans="1:7">
      <c r="A1331" s="225">
        <v>1410051028819</v>
      </c>
      <c r="B1331" s="3">
        <v>5</v>
      </c>
      <c r="C1331" s="3" t="s">
        <v>3108</v>
      </c>
      <c r="D1331" s="3" t="s">
        <v>470</v>
      </c>
      <c r="E1331" s="3" t="s">
        <v>471</v>
      </c>
      <c r="F1331" s="3" t="s">
        <v>3133</v>
      </c>
      <c r="G1331" s="3" t="s">
        <v>3134</v>
      </c>
    </row>
    <row r="1332" spans="1:7">
      <c r="A1332" s="225">
        <v>1410051028827</v>
      </c>
      <c r="B1332" s="3">
        <v>5</v>
      </c>
      <c r="C1332" s="3" t="s">
        <v>3108</v>
      </c>
      <c r="D1332" s="3" t="s">
        <v>470</v>
      </c>
      <c r="E1332" s="3" t="s">
        <v>471</v>
      </c>
      <c r="F1332" s="3" t="s">
        <v>3135</v>
      </c>
      <c r="G1332" s="3" t="s">
        <v>3136</v>
      </c>
    </row>
    <row r="1333" spans="1:7">
      <c r="A1333" s="225">
        <v>1410051028835</v>
      </c>
      <c r="B1333" s="3">
        <v>5</v>
      </c>
      <c r="C1333" s="3" t="s">
        <v>3108</v>
      </c>
      <c r="D1333" s="3" t="s">
        <v>470</v>
      </c>
      <c r="E1333" s="3" t="s">
        <v>471</v>
      </c>
      <c r="F1333" s="3" t="s">
        <v>3137</v>
      </c>
      <c r="G1333" s="3" t="s">
        <v>3138</v>
      </c>
    </row>
    <row r="1334" spans="1:7">
      <c r="A1334" s="225">
        <v>1410051028843</v>
      </c>
      <c r="B1334" s="3">
        <v>5</v>
      </c>
      <c r="C1334" s="3" t="s">
        <v>3108</v>
      </c>
      <c r="D1334" s="3" t="s">
        <v>3139</v>
      </c>
      <c r="E1334" s="3" t="s">
        <v>497</v>
      </c>
      <c r="F1334" s="3" t="s">
        <v>3140</v>
      </c>
      <c r="G1334" s="3" t="s">
        <v>3141</v>
      </c>
    </row>
    <row r="1335" spans="1:7">
      <c r="A1335" s="225">
        <v>1410051028850</v>
      </c>
      <c r="B1335" s="3">
        <v>5</v>
      </c>
      <c r="C1335" s="3" t="s">
        <v>3108</v>
      </c>
      <c r="D1335" s="3" t="s">
        <v>3026</v>
      </c>
      <c r="E1335" s="3" t="s">
        <v>497</v>
      </c>
      <c r="F1335" s="3" t="s">
        <v>3142</v>
      </c>
      <c r="G1335" s="3" t="s">
        <v>3143</v>
      </c>
    </row>
    <row r="1336" spans="1:7">
      <c r="A1336" s="225">
        <v>1410051028868</v>
      </c>
      <c r="B1336" s="3">
        <v>5</v>
      </c>
      <c r="C1336" s="3" t="s">
        <v>3108</v>
      </c>
      <c r="D1336" s="3" t="s">
        <v>3026</v>
      </c>
      <c r="E1336" s="3" t="s">
        <v>497</v>
      </c>
      <c r="F1336" s="3" t="s">
        <v>3144</v>
      </c>
      <c r="G1336" s="3" t="s">
        <v>3145</v>
      </c>
    </row>
  </sheetData>
  <autoFilter ref="A1:G1336" xr:uid="{BC4052D4-DDA6-4867-87EA-E163BB126F0E}"/>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4135-A9B5-4AD4-AC27-384654E3AFE2}">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699" priority="38">
      <formula>AND($I31&lt;&gt;"",$I33="")</formula>
    </cfRule>
  </conditionalFormatting>
  <conditionalFormatting sqref="I73">
    <cfRule type="expression" dxfId="2698" priority="15">
      <formula>AND($I71&lt;&gt;"",$I73="")</formula>
    </cfRule>
  </conditionalFormatting>
  <conditionalFormatting sqref="I78">
    <cfRule type="expression" dxfId="2697" priority="33">
      <formula>AND($I76&lt;&gt;"",$I78="")</formula>
    </cfRule>
  </conditionalFormatting>
  <conditionalFormatting sqref="I83">
    <cfRule type="expression" dxfId="2696" priority="18">
      <formula>AND($I81&lt;&gt;"",$I83="")</formula>
    </cfRule>
  </conditionalFormatting>
  <conditionalFormatting sqref="I88">
    <cfRule type="expression" dxfId="2695" priority="21">
      <formula>AND($I86&lt;&gt;"",$I88="")</formula>
    </cfRule>
  </conditionalFormatting>
  <conditionalFormatting sqref="I93">
    <cfRule type="expression" dxfId="2694" priority="24">
      <formula>AND($I91&lt;&gt;"",$I93="")</formula>
    </cfRule>
  </conditionalFormatting>
  <conditionalFormatting sqref="I98">
    <cfRule type="expression" dxfId="2693" priority="27">
      <formula>AND($I96&lt;&gt;"",$I98="")</formula>
    </cfRule>
  </conditionalFormatting>
  <conditionalFormatting sqref="I103">
    <cfRule type="expression" dxfId="2692" priority="30">
      <formula>AND($I101&lt;&gt;"",$I103="")</formula>
    </cfRule>
  </conditionalFormatting>
  <conditionalFormatting sqref="V33 V38 V43 V48 V53 V58 V63">
    <cfRule type="expression" dxfId="2691" priority="43">
      <formula>IF(AND($I36&lt;&gt;"",$AI38&lt;&gt;"",$V33&lt;=$AI38),TRUE,FALSE)</formula>
    </cfRule>
    <cfRule type="expression" dxfId="2690" priority="42">
      <formula>AND($I31&lt;&gt;"",$V33="")</formula>
    </cfRule>
  </conditionalFormatting>
  <conditionalFormatting sqref="V68">
    <cfRule type="expression" dxfId="2689" priority="45">
      <formula>IF(AND(#REF!&lt;&gt;"",#REF!&lt;&gt;"",$V68&lt;=#REF!),TRUE,FALSE)</formula>
    </cfRule>
    <cfRule type="expression" dxfId="2688" priority="44">
      <formula>AND($I66&lt;&gt;"",$V68="")</formula>
    </cfRule>
  </conditionalFormatting>
  <conditionalFormatting sqref="V73 V78 V83">
    <cfRule type="expression" dxfId="2687" priority="47">
      <formula>IF(AND(#REF!&lt;&gt;"",#REF!&lt;&gt;"",$V73&lt;=#REF!),TRUE,FALSE)</formula>
    </cfRule>
    <cfRule type="expression" dxfId="2686" priority="46">
      <formula>AND($I71&lt;&gt;"",$V73="")</formula>
    </cfRule>
  </conditionalFormatting>
  <conditionalFormatting sqref="V88">
    <cfRule type="expression" dxfId="2685" priority="55">
      <formula>IF(AND(#REF!&lt;&gt;"",#REF!&lt;&gt;"",$V88&lt;=#REF!),TRUE,FALSE)</formula>
    </cfRule>
    <cfRule type="expression" dxfId="2684" priority="54">
      <formula>AND($I86&lt;&gt;"",$V88="")</formula>
    </cfRule>
  </conditionalFormatting>
  <conditionalFormatting sqref="V93">
    <cfRule type="expression" dxfId="2683" priority="52">
      <formula>AND($I91&lt;&gt;"",$V93="")</formula>
    </cfRule>
    <cfRule type="expression" dxfId="2682" priority="53">
      <formula>IF(AND(#REF!&lt;&gt;"",#REF!&lt;&gt;"",$V93&lt;=#REF!),TRUE,FALSE)</formula>
    </cfRule>
  </conditionalFormatting>
  <conditionalFormatting sqref="V98">
    <cfRule type="expression" dxfId="2681" priority="50">
      <formula>AND($I96&lt;&gt;"",$V98="")</formula>
    </cfRule>
    <cfRule type="expression" dxfId="2680" priority="51">
      <formula>IF(AND(#REF!&lt;&gt;"",#REF!&lt;&gt;"",$V98&lt;=#REF!),TRUE,FALSE)</formula>
    </cfRule>
  </conditionalFormatting>
  <conditionalFormatting sqref="V103">
    <cfRule type="expression" dxfId="2679" priority="48">
      <formula>AND($I101&lt;&gt;"",$V103="")</formula>
    </cfRule>
    <cfRule type="expression" dxfId="2678" priority="49">
      <formula>IF(AND(#REF!&lt;&gt;"",#REF!&lt;&gt;"",$V103&lt;=#REF!),TRUE,FALSE)</formula>
    </cfRule>
  </conditionalFormatting>
  <conditionalFormatting sqref="AI33">
    <cfRule type="expression" dxfId="2677" priority="36">
      <formula>AND($I$31&lt;&gt;"",$AI$33="")</formula>
    </cfRule>
  </conditionalFormatting>
  <conditionalFormatting sqref="AI38 AI43 AI48 AI53 AI58 AI63 AI68">
    <cfRule type="expression" dxfId="2676" priority="41">
      <formula>IF(AND($I36&lt;&gt;"",AI38&lt;&gt;"",$V33&lt;=$AI38),TRUE,FALSE)</formula>
    </cfRule>
    <cfRule type="expression" dxfId="2675" priority="40">
      <formula>AND($I36&lt;&gt;"",$AI38="")</formula>
    </cfRule>
  </conditionalFormatting>
  <conditionalFormatting sqref="AI73">
    <cfRule type="expression" dxfId="2674" priority="16">
      <formula>AND($I71&lt;&gt;"",$AI73="")</formula>
    </cfRule>
    <cfRule type="expression" dxfId="2673" priority="17">
      <formula>IF(AND($I71&lt;&gt;"",AI73&lt;&gt;"",$V63&lt;=$AI73),TRUE,FALSE)</formula>
    </cfRule>
  </conditionalFormatting>
  <conditionalFormatting sqref="AI78">
    <cfRule type="expression" dxfId="2672" priority="35">
      <formula>IF(AND($I76&lt;&gt;"",AI78&lt;&gt;"",$V68&lt;=$AI78),TRUE,FALSE)</formula>
    </cfRule>
    <cfRule type="expression" dxfId="2671" priority="34">
      <formula>AND($I76&lt;&gt;"",$AI78="")</formula>
    </cfRule>
  </conditionalFormatting>
  <conditionalFormatting sqref="AI83">
    <cfRule type="expression" dxfId="2670" priority="19">
      <formula>AND($I81&lt;&gt;"",$AI83="")</formula>
    </cfRule>
    <cfRule type="expression" dxfId="2669" priority="20">
      <formula>IF(AND($I81&lt;&gt;"",AI83&lt;&gt;"",$V78&lt;=$AI83),TRUE,FALSE)</formula>
    </cfRule>
  </conditionalFormatting>
  <conditionalFormatting sqref="AI88">
    <cfRule type="expression" dxfId="2668" priority="22">
      <formula>AND($I86&lt;&gt;"",$AI88="")</formula>
    </cfRule>
    <cfRule type="expression" dxfId="2667" priority="23">
      <formula>IF(AND($I86&lt;&gt;"",AI88&lt;&gt;"",$V78&lt;=$AI88),TRUE,FALSE)</formula>
    </cfRule>
  </conditionalFormatting>
  <conditionalFormatting sqref="AI93">
    <cfRule type="expression" dxfId="2666" priority="26">
      <formula>IF(AND($I91&lt;&gt;"",AI93&lt;&gt;"",$V78&lt;=$AI93),TRUE,FALSE)</formula>
    </cfRule>
    <cfRule type="expression" dxfId="2665" priority="25">
      <formula>AND($I91&lt;&gt;"",$AI93="")</formula>
    </cfRule>
  </conditionalFormatting>
  <conditionalFormatting sqref="AI98">
    <cfRule type="expression" dxfId="2664" priority="28">
      <formula>AND($I96&lt;&gt;"",$AI98="")</formula>
    </cfRule>
    <cfRule type="expression" dxfId="2663" priority="29">
      <formula>IF(AND($I96&lt;&gt;"",AI98&lt;&gt;"",$V78&lt;=$AI98),TRUE,FALSE)</formula>
    </cfRule>
  </conditionalFormatting>
  <conditionalFormatting sqref="AI103">
    <cfRule type="expression" dxfId="2662" priority="31">
      <formula>AND($I101&lt;&gt;"",$AI103="")</formula>
    </cfRule>
    <cfRule type="expression" dxfId="2661" priority="32">
      <formula>IF(AND($I101&lt;&gt;"",AI103&lt;&gt;"",$V78&lt;=$AI103),TRUE,FALSE)</formula>
    </cfRule>
  </conditionalFormatting>
  <conditionalFormatting sqref="AT31">
    <cfRule type="expression" dxfId="2659" priority="37">
      <formula>AND($I31&lt;&gt;"",$AT31="")</formula>
    </cfRule>
  </conditionalFormatting>
  <conditionalFormatting sqref="AT36">
    <cfRule type="expression" dxfId="2658" priority="14">
      <formula>AND($I36&lt;&gt;"",$AT36="")</formula>
    </cfRule>
  </conditionalFormatting>
  <conditionalFormatting sqref="AT41">
    <cfRule type="expression" dxfId="2657" priority="13">
      <formula>AND($I41&lt;&gt;"",$AT41="")</formula>
    </cfRule>
  </conditionalFormatting>
  <conditionalFormatting sqref="AT46">
    <cfRule type="expression" dxfId="2656" priority="12">
      <formula>AND($I46&lt;&gt;"",$AT46="")</formula>
    </cfRule>
  </conditionalFormatting>
  <conditionalFormatting sqref="AT51">
    <cfRule type="expression" dxfId="2655" priority="11">
      <formula>AND($I51&lt;&gt;"",$AT51="")</formula>
    </cfRule>
  </conditionalFormatting>
  <conditionalFormatting sqref="AT56">
    <cfRule type="expression" dxfId="2654" priority="10">
      <formula>AND($I56&lt;&gt;"",$AT56="")</formula>
    </cfRule>
  </conditionalFormatting>
  <conditionalFormatting sqref="AT61">
    <cfRule type="expression" dxfId="2653" priority="9">
      <formula>AND($I61&lt;&gt;"",$AT61="")</formula>
    </cfRule>
  </conditionalFormatting>
  <conditionalFormatting sqref="AT66">
    <cfRule type="expression" dxfId="2652" priority="8">
      <formula>AND($I66&lt;&gt;"",$AT66="")</formula>
    </cfRule>
  </conditionalFormatting>
  <conditionalFormatting sqref="AT71">
    <cfRule type="expression" dxfId="2651" priority="7">
      <formula>AND($I71&lt;&gt;"",$AT71="")</formula>
    </cfRule>
  </conditionalFormatting>
  <conditionalFormatting sqref="AT76">
    <cfRule type="expression" dxfId="2650" priority="6">
      <formula>AND($I76&lt;&gt;"",$AT76="")</formula>
    </cfRule>
  </conditionalFormatting>
  <conditionalFormatting sqref="AT81">
    <cfRule type="expression" dxfId="2649" priority="5">
      <formula>AND($I81&lt;&gt;"",$AT81="")</formula>
    </cfRule>
  </conditionalFormatting>
  <conditionalFormatting sqref="AT86">
    <cfRule type="expression" dxfId="2648" priority="4">
      <formula>AND($I86&lt;&gt;"",$AT86="")</formula>
    </cfRule>
  </conditionalFormatting>
  <conditionalFormatting sqref="AT91">
    <cfRule type="expression" dxfId="2647" priority="3">
      <formula>AND($I91&lt;&gt;"",$AT91="")</formula>
    </cfRule>
  </conditionalFormatting>
  <conditionalFormatting sqref="AT96">
    <cfRule type="expression" dxfId="2646" priority="2">
      <formula>AND($I96&lt;&gt;"",$AT96="")</formula>
    </cfRule>
  </conditionalFormatting>
  <conditionalFormatting sqref="AT101">
    <cfRule type="expression" dxfId="2645"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1655299D-A238-4099-B55F-18054ED6515C}">
      <formula1>$BU$28</formula1>
    </dataValidation>
    <dataValidation type="list" allowBlank="1" showInputMessage="1" showErrorMessage="1" sqref="S13:U13 S15:U15 S17:U17 S19:U19 AY13:BA13 AY15:BA15 AY17:BA17 AY19:BA19" xr:uid="{132F348F-4261-47B5-8657-0BDF444DA294}">
      <formula1>"昭和,平成,令和"</formula1>
    </dataValidation>
    <dataValidation type="list" allowBlank="1" showInputMessage="1" showErrorMessage="1" sqref="CY7" xr:uid="{917CD082-A2B1-421D-A301-0FB3EA1160AD}">
      <formula1>"男,女"</formula1>
    </dataValidation>
    <dataValidation type="list" allowBlank="1" showInputMessage="1" showErrorMessage="1" sqref="BU8 I33:O34 I38:O39 I43:O44 I48:O49 I53:O54 I58:O59 I63:O64 I83:O84 I103:O104 I98:O99 I93:O94 I88:O89 I78:O79 I68:O69 I73:O74" xr:uid="{523EE9DD-B35B-4506-BAB3-3A767EC11B6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12C6A78A-BBDA-4A06-B80B-8A044BE81595}">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0F5C7ACA-A0FE-414D-B8B5-A943DA51DE4C}">
            <xm:f>IF(AND($I31&lt;&gt;"",AI33&lt;&gt;"",マスタ!$F$6&lt;=$AI33),TRUE,FALSE)</xm:f>
            <x14:dxf>
              <fill>
                <patternFill>
                  <bgColor rgb="FFFF6600"/>
                </patternFill>
              </fill>
            </x14:dxf>
          </x14:cfRule>
          <xm:sqref>AI33:AQ34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FCAFD-1123-4B44-B593-520B1CA5D1E2}">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644" priority="38">
      <formula>AND($I31&lt;&gt;"",$I33="")</formula>
    </cfRule>
  </conditionalFormatting>
  <conditionalFormatting sqref="I73">
    <cfRule type="expression" dxfId="2643" priority="15">
      <formula>AND($I71&lt;&gt;"",$I73="")</formula>
    </cfRule>
  </conditionalFormatting>
  <conditionalFormatting sqref="I78">
    <cfRule type="expression" dxfId="2642" priority="33">
      <formula>AND($I76&lt;&gt;"",$I78="")</formula>
    </cfRule>
  </conditionalFormatting>
  <conditionalFormatting sqref="I83">
    <cfRule type="expression" dxfId="2641" priority="18">
      <formula>AND($I81&lt;&gt;"",$I83="")</formula>
    </cfRule>
  </conditionalFormatting>
  <conditionalFormatting sqref="I88">
    <cfRule type="expression" dxfId="2640" priority="21">
      <formula>AND($I86&lt;&gt;"",$I88="")</formula>
    </cfRule>
  </conditionalFormatting>
  <conditionalFormatting sqref="I93">
    <cfRule type="expression" dxfId="2639" priority="24">
      <formula>AND($I91&lt;&gt;"",$I93="")</formula>
    </cfRule>
  </conditionalFormatting>
  <conditionalFormatting sqref="I98">
    <cfRule type="expression" dxfId="2638" priority="27">
      <formula>AND($I96&lt;&gt;"",$I98="")</formula>
    </cfRule>
  </conditionalFormatting>
  <conditionalFormatting sqref="I103">
    <cfRule type="expression" dxfId="2637" priority="30">
      <formula>AND($I101&lt;&gt;"",$I103="")</formula>
    </cfRule>
  </conditionalFormatting>
  <conditionalFormatting sqref="V33 V38 V43 V48 V53 V58 V63">
    <cfRule type="expression" dxfId="2636" priority="43">
      <formula>IF(AND($I36&lt;&gt;"",$AI38&lt;&gt;"",$V33&lt;=$AI38),TRUE,FALSE)</formula>
    </cfRule>
    <cfRule type="expression" dxfId="2635" priority="42">
      <formula>AND($I31&lt;&gt;"",$V33="")</formula>
    </cfRule>
  </conditionalFormatting>
  <conditionalFormatting sqref="V68">
    <cfRule type="expression" dxfId="2634" priority="45">
      <formula>IF(AND(#REF!&lt;&gt;"",#REF!&lt;&gt;"",$V68&lt;=#REF!),TRUE,FALSE)</formula>
    </cfRule>
    <cfRule type="expression" dxfId="2633" priority="44">
      <formula>AND($I66&lt;&gt;"",$V68="")</formula>
    </cfRule>
  </conditionalFormatting>
  <conditionalFormatting sqref="V73 V78 V83">
    <cfRule type="expression" dxfId="2632" priority="47">
      <formula>IF(AND(#REF!&lt;&gt;"",#REF!&lt;&gt;"",$V73&lt;=#REF!),TRUE,FALSE)</formula>
    </cfRule>
    <cfRule type="expression" dxfId="2631" priority="46">
      <formula>AND($I71&lt;&gt;"",$V73="")</formula>
    </cfRule>
  </conditionalFormatting>
  <conditionalFormatting sqref="V88">
    <cfRule type="expression" dxfId="2630" priority="55">
      <formula>IF(AND(#REF!&lt;&gt;"",#REF!&lt;&gt;"",$V88&lt;=#REF!),TRUE,FALSE)</formula>
    </cfRule>
    <cfRule type="expression" dxfId="2629" priority="54">
      <formula>AND($I86&lt;&gt;"",$V88="")</formula>
    </cfRule>
  </conditionalFormatting>
  <conditionalFormatting sqref="V93">
    <cfRule type="expression" dxfId="2628" priority="52">
      <formula>AND($I91&lt;&gt;"",$V93="")</formula>
    </cfRule>
    <cfRule type="expression" dxfId="2627" priority="53">
      <formula>IF(AND(#REF!&lt;&gt;"",#REF!&lt;&gt;"",$V93&lt;=#REF!),TRUE,FALSE)</formula>
    </cfRule>
  </conditionalFormatting>
  <conditionalFormatting sqref="V98">
    <cfRule type="expression" dxfId="2626" priority="50">
      <formula>AND($I96&lt;&gt;"",$V98="")</formula>
    </cfRule>
    <cfRule type="expression" dxfId="2625" priority="51">
      <formula>IF(AND(#REF!&lt;&gt;"",#REF!&lt;&gt;"",$V98&lt;=#REF!),TRUE,FALSE)</formula>
    </cfRule>
  </conditionalFormatting>
  <conditionalFormatting sqref="V103">
    <cfRule type="expression" dxfId="2624" priority="48">
      <formula>AND($I101&lt;&gt;"",$V103="")</formula>
    </cfRule>
    <cfRule type="expression" dxfId="2623" priority="49">
      <formula>IF(AND(#REF!&lt;&gt;"",#REF!&lt;&gt;"",$V103&lt;=#REF!),TRUE,FALSE)</formula>
    </cfRule>
  </conditionalFormatting>
  <conditionalFormatting sqref="AI33">
    <cfRule type="expression" dxfId="2622" priority="36">
      <formula>AND($I$31&lt;&gt;"",$AI$33="")</formula>
    </cfRule>
  </conditionalFormatting>
  <conditionalFormatting sqref="AI38 AI43 AI48 AI53 AI58 AI63 AI68">
    <cfRule type="expression" dxfId="2621" priority="41">
      <formula>IF(AND($I36&lt;&gt;"",AI38&lt;&gt;"",$V33&lt;=$AI38),TRUE,FALSE)</formula>
    </cfRule>
    <cfRule type="expression" dxfId="2620" priority="40">
      <formula>AND($I36&lt;&gt;"",$AI38="")</formula>
    </cfRule>
  </conditionalFormatting>
  <conditionalFormatting sqref="AI73">
    <cfRule type="expression" dxfId="2619" priority="16">
      <formula>AND($I71&lt;&gt;"",$AI73="")</formula>
    </cfRule>
    <cfRule type="expression" dxfId="2618" priority="17">
      <formula>IF(AND($I71&lt;&gt;"",AI73&lt;&gt;"",$V63&lt;=$AI73),TRUE,FALSE)</formula>
    </cfRule>
  </conditionalFormatting>
  <conditionalFormatting sqref="AI78">
    <cfRule type="expression" dxfId="2617" priority="35">
      <formula>IF(AND($I76&lt;&gt;"",AI78&lt;&gt;"",$V68&lt;=$AI78),TRUE,FALSE)</formula>
    </cfRule>
    <cfRule type="expression" dxfId="2616" priority="34">
      <formula>AND($I76&lt;&gt;"",$AI78="")</formula>
    </cfRule>
  </conditionalFormatting>
  <conditionalFormatting sqref="AI83">
    <cfRule type="expression" dxfId="2615" priority="19">
      <formula>AND($I81&lt;&gt;"",$AI83="")</formula>
    </cfRule>
    <cfRule type="expression" dxfId="2614" priority="20">
      <formula>IF(AND($I81&lt;&gt;"",AI83&lt;&gt;"",$V78&lt;=$AI83),TRUE,FALSE)</formula>
    </cfRule>
  </conditionalFormatting>
  <conditionalFormatting sqref="AI88">
    <cfRule type="expression" dxfId="2613" priority="22">
      <formula>AND($I86&lt;&gt;"",$AI88="")</formula>
    </cfRule>
    <cfRule type="expression" dxfId="2612" priority="23">
      <formula>IF(AND($I86&lt;&gt;"",AI88&lt;&gt;"",$V78&lt;=$AI88),TRUE,FALSE)</formula>
    </cfRule>
  </conditionalFormatting>
  <conditionalFormatting sqref="AI93">
    <cfRule type="expression" dxfId="2611" priority="26">
      <formula>IF(AND($I91&lt;&gt;"",AI93&lt;&gt;"",$V78&lt;=$AI93),TRUE,FALSE)</formula>
    </cfRule>
    <cfRule type="expression" dxfId="2610" priority="25">
      <formula>AND($I91&lt;&gt;"",$AI93="")</formula>
    </cfRule>
  </conditionalFormatting>
  <conditionalFormatting sqref="AI98">
    <cfRule type="expression" dxfId="2609" priority="28">
      <formula>AND($I96&lt;&gt;"",$AI98="")</formula>
    </cfRule>
    <cfRule type="expression" dxfId="2608" priority="29">
      <formula>IF(AND($I96&lt;&gt;"",AI98&lt;&gt;"",$V78&lt;=$AI98),TRUE,FALSE)</formula>
    </cfRule>
  </conditionalFormatting>
  <conditionalFormatting sqref="AI103">
    <cfRule type="expression" dxfId="2607" priority="31">
      <formula>AND($I101&lt;&gt;"",$AI103="")</formula>
    </cfRule>
    <cfRule type="expression" dxfId="2606" priority="32">
      <formula>IF(AND($I101&lt;&gt;"",AI103&lt;&gt;"",$V78&lt;=$AI103),TRUE,FALSE)</formula>
    </cfRule>
  </conditionalFormatting>
  <conditionalFormatting sqref="AT31">
    <cfRule type="expression" dxfId="2604" priority="37">
      <formula>AND($I31&lt;&gt;"",$AT31="")</formula>
    </cfRule>
  </conditionalFormatting>
  <conditionalFormatting sqref="AT36">
    <cfRule type="expression" dxfId="2603" priority="14">
      <formula>AND($I36&lt;&gt;"",$AT36="")</formula>
    </cfRule>
  </conditionalFormatting>
  <conditionalFormatting sqref="AT41">
    <cfRule type="expression" dxfId="2602" priority="13">
      <formula>AND($I41&lt;&gt;"",$AT41="")</formula>
    </cfRule>
  </conditionalFormatting>
  <conditionalFormatting sqref="AT46">
    <cfRule type="expression" dxfId="2601" priority="12">
      <formula>AND($I46&lt;&gt;"",$AT46="")</formula>
    </cfRule>
  </conditionalFormatting>
  <conditionalFormatting sqref="AT51">
    <cfRule type="expression" dxfId="2600" priority="11">
      <formula>AND($I51&lt;&gt;"",$AT51="")</formula>
    </cfRule>
  </conditionalFormatting>
  <conditionalFormatting sqref="AT56">
    <cfRule type="expression" dxfId="2599" priority="10">
      <formula>AND($I56&lt;&gt;"",$AT56="")</formula>
    </cfRule>
  </conditionalFormatting>
  <conditionalFormatting sqref="AT61">
    <cfRule type="expression" dxfId="2598" priority="9">
      <formula>AND($I61&lt;&gt;"",$AT61="")</formula>
    </cfRule>
  </conditionalFormatting>
  <conditionalFormatting sqref="AT66">
    <cfRule type="expression" dxfId="2597" priority="8">
      <formula>AND($I66&lt;&gt;"",$AT66="")</formula>
    </cfRule>
  </conditionalFormatting>
  <conditionalFormatting sqref="AT71">
    <cfRule type="expression" dxfId="2596" priority="7">
      <formula>AND($I71&lt;&gt;"",$AT71="")</formula>
    </cfRule>
  </conditionalFormatting>
  <conditionalFormatting sqref="AT76">
    <cfRule type="expression" dxfId="2595" priority="6">
      <formula>AND($I76&lt;&gt;"",$AT76="")</formula>
    </cfRule>
  </conditionalFormatting>
  <conditionalFormatting sqref="AT81">
    <cfRule type="expression" dxfId="2594" priority="5">
      <formula>AND($I81&lt;&gt;"",$AT81="")</formula>
    </cfRule>
  </conditionalFormatting>
  <conditionalFormatting sqref="AT86">
    <cfRule type="expression" dxfId="2593" priority="4">
      <formula>AND($I86&lt;&gt;"",$AT86="")</formula>
    </cfRule>
  </conditionalFormatting>
  <conditionalFormatting sqref="AT91">
    <cfRule type="expression" dxfId="2592" priority="3">
      <formula>AND($I91&lt;&gt;"",$AT91="")</formula>
    </cfRule>
  </conditionalFormatting>
  <conditionalFormatting sqref="AT96">
    <cfRule type="expression" dxfId="2591" priority="2">
      <formula>AND($I96&lt;&gt;"",$AT96="")</formula>
    </cfRule>
  </conditionalFormatting>
  <conditionalFormatting sqref="AT101">
    <cfRule type="expression" dxfId="2590" priority="1">
      <formula>AND($I101&lt;&gt;"",$AT101="")</formula>
    </cfRule>
  </conditionalFormatting>
  <dataValidations count="5">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BA48B9B4-B29B-430F-8921-13F5C2889770}">
      <formula1>$BU$28</formula1>
    </dataValidation>
    <dataValidation type="list" allowBlank="1" showInputMessage="1" showErrorMessage="1" sqref="S13:U13 S15:U15 S17:U17 S19:U19 AY13:BA13 AY15:BA15 AY17:BA17 AY19:BA19" xr:uid="{9DCF8CFB-CBC7-46B4-ADA0-C632A0C63437}">
      <formula1>"昭和,平成,令和"</formula1>
    </dataValidation>
    <dataValidation type="list" allowBlank="1" showInputMessage="1" showErrorMessage="1" sqref="CY7" xr:uid="{9A6850B7-D0C6-4766-95B3-F196A511C881}">
      <formula1>"男,女"</formula1>
    </dataValidation>
    <dataValidation type="list" allowBlank="1" showInputMessage="1" showErrorMessage="1" sqref="BU8 I33:O34 I38:O39 I43:O44 I48:O49 I53:O54 I58:O59 I63:O64 I83:O84 I103:O104 I98:O99 I93:O94 I88:O89 I78:O79 I68:O69 I73:O74" xr:uid="{9D8905BE-2356-4E59-AD09-82C0ABCB18B5}">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D4987043-D7E9-4566-8210-E7067AE53698}">
      <formula1>"平成,昭和"</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C336E0FB-5CB2-4BB5-8D15-0F5483BF9E4C}">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247D9-0524-4236-B4EE-B6761AF5FB9E}">
  <sheetPr>
    <tabColor rgb="FFFFFF00"/>
    <pageSetUpPr fitToPage="1"/>
  </sheetPr>
  <dimension ref="A1:DK130"/>
  <sheetViews>
    <sheetView view="pageBreakPreview" zoomScale="85" zoomScaleNormal="145" zoomScaleSheetLayoutView="85" workbookViewId="0">
      <selection activeCell="DW12" sqref="DW12"/>
    </sheetView>
  </sheetViews>
  <sheetFormatPr defaultRowHeight="13.5"/>
  <cols>
    <col min="1" max="26" width="1.625" style="134" customWidth="1"/>
    <col min="27" max="38" width="2.375" style="134" customWidth="1"/>
    <col min="39" max="39" width="3.25" style="134" customWidth="1"/>
    <col min="40" max="62" width="1.75" style="134" customWidth="1"/>
    <col min="63" max="82" width="1.625" style="134" hidden="1" customWidth="1"/>
    <col min="83" max="83" width="11" style="134" hidden="1" customWidth="1"/>
    <col min="84" max="115" width="1.625" style="134" hidden="1" customWidth="1"/>
    <col min="116" max="149" width="1.625" style="134" customWidth="1"/>
    <col min="150" max="257" width="9" style="134"/>
    <col min="258" max="258" width="4.625" style="134" customWidth="1"/>
    <col min="259" max="405" width="1.625" style="134" customWidth="1"/>
    <col min="406" max="513" width="9" style="134"/>
    <col min="514" max="514" width="4.625" style="134" customWidth="1"/>
    <col min="515" max="661" width="1.625" style="134" customWidth="1"/>
    <col min="662" max="769" width="9" style="134"/>
    <col min="770" max="770" width="4.625" style="134" customWidth="1"/>
    <col min="771" max="917" width="1.625" style="134" customWidth="1"/>
    <col min="918" max="1025" width="9" style="134"/>
    <col min="1026" max="1026" width="4.625" style="134" customWidth="1"/>
    <col min="1027" max="1173" width="1.625" style="134" customWidth="1"/>
    <col min="1174" max="1281" width="9" style="134"/>
    <col min="1282" max="1282" width="4.625" style="134" customWidth="1"/>
    <col min="1283" max="1429" width="1.625" style="134" customWidth="1"/>
    <col min="1430" max="1537" width="9" style="134"/>
    <col min="1538" max="1538" width="4.625" style="134" customWidth="1"/>
    <col min="1539" max="1685" width="1.625" style="134" customWidth="1"/>
    <col min="1686" max="1793" width="9" style="134"/>
    <col min="1794" max="1794" width="4.625" style="134" customWidth="1"/>
    <col min="1795" max="1941" width="1.625" style="134" customWidth="1"/>
    <col min="1942" max="2049" width="9" style="134"/>
    <col min="2050" max="2050" width="4.625" style="134" customWidth="1"/>
    <col min="2051" max="2197" width="1.625" style="134" customWidth="1"/>
    <col min="2198" max="2305" width="9" style="134"/>
    <col min="2306" max="2306" width="4.625" style="134" customWidth="1"/>
    <col min="2307" max="2453" width="1.625" style="134" customWidth="1"/>
    <col min="2454" max="2561" width="9" style="134"/>
    <col min="2562" max="2562" width="4.625" style="134" customWidth="1"/>
    <col min="2563" max="2709" width="1.625" style="134" customWidth="1"/>
    <col min="2710" max="2817" width="9" style="134"/>
    <col min="2818" max="2818" width="4.625" style="134" customWidth="1"/>
    <col min="2819" max="2965" width="1.625" style="134" customWidth="1"/>
    <col min="2966" max="3073" width="9" style="134"/>
    <col min="3074" max="3074" width="4.625" style="134" customWidth="1"/>
    <col min="3075" max="3221" width="1.625" style="134" customWidth="1"/>
    <col min="3222" max="3329" width="9" style="134"/>
    <col min="3330" max="3330" width="4.625" style="134" customWidth="1"/>
    <col min="3331" max="3477" width="1.625" style="134" customWidth="1"/>
    <col min="3478" max="3585" width="9" style="134"/>
    <col min="3586" max="3586" width="4.625" style="134" customWidth="1"/>
    <col min="3587" max="3733" width="1.625" style="134" customWidth="1"/>
    <col min="3734" max="3841" width="9" style="134"/>
    <col min="3842" max="3842" width="4.625" style="134" customWidth="1"/>
    <col min="3843" max="3989" width="1.625" style="134" customWidth="1"/>
    <col min="3990" max="4097" width="9" style="134"/>
    <col min="4098" max="4098" width="4.625" style="134" customWidth="1"/>
    <col min="4099" max="4245" width="1.625" style="134" customWidth="1"/>
    <col min="4246" max="4353" width="9" style="134"/>
    <col min="4354" max="4354" width="4.625" style="134" customWidth="1"/>
    <col min="4355" max="4501" width="1.625" style="134" customWidth="1"/>
    <col min="4502" max="4609" width="9" style="134"/>
    <col min="4610" max="4610" width="4.625" style="134" customWidth="1"/>
    <col min="4611" max="4757" width="1.625" style="134" customWidth="1"/>
    <col min="4758" max="4865" width="9" style="134"/>
    <col min="4866" max="4866" width="4.625" style="134" customWidth="1"/>
    <col min="4867" max="5013" width="1.625" style="134" customWidth="1"/>
    <col min="5014" max="5121" width="9" style="134"/>
    <col min="5122" max="5122" width="4.625" style="134" customWidth="1"/>
    <col min="5123" max="5269" width="1.625" style="134" customWidth="1"/>
    <col min="5270" max="5377" width="9" style="134"/>
    <col min="5378" max="5378" width="4.625" style="134" customWidth="1"/>
    <col min="5379" max="5525" width="1.625" style="134" customWidth="1"/>
    <col min="5526" max="5633" width="9" style="134"/>
    <col min="5634" max="5634" width="4.625" style="134" customWidth="1"/>
    <col min="5635" max="5781" width="1.625" style="134" customWidth="1"/>
    <col min="5782" max="5889" width="9" style="134"/>
    <col min="5890" max="5890" width="4.625" style="134" customWidth="1"/>
    <col min="5891" max="6037" width="1.625" style="134" customWidth="1"/>
    <col min="6038" max="6145" width="9" style="134"/>
    <col min="6146" max="6146" width="4.625" style="134" customWidth="1"/>
    <col min="6147" max="6293" width="1.625" style="134" customWidth="1"/>
    <col min="6294" max="6401" width="9" style="134"/>
    <col min="6402" max="6402" width="4.625" style="134" customWidth="1"/>
    <col min="6403" max="6549" width="1.625" style="134" customWidth="1"/>
    <col min="6550" max="6657" width="9" style="134"/>
    <col min="6658" max="6658" width="4.625" style="134" customWidth="1"/>
    <col min="6659" max="6805" width="1.625" style="134" customWidth="1"/>
    <col min="6806" max="6913" width="9" style="134"/>
    <col min="6914" max="6914" width="4.625" style="134" customWidth="1"/>
    <col min="6915" max="7061" width="1.625" style="134" customWidth="1"/>
    <col min="7062" max="7169" width="9" style="134"/>
    <col min="7170" max="7170" width="4.625" style="134" customWidth="1"/>
    <col min="7171" max="7317" width="1.625" style="134" customWidth="1"/>
    <col min="7318" max="7425" width="9" style="134"/>
    <col min="7426" max="7426" width="4.625" style="134" customWidth="1"/>
    <col min="7427" max="7573" width="1.625" style="134" customWidth="1"/>
    <col min="7574" max="7681" width="9" style="134"/>
    <col min="7682" max="7682" width="4.625" style="134" customWidth="1"/>
    <col min="7683" max="7829" width="1.625" style="134" customWidth="1"/>
    <col min="7830" max="7937" width="9" style="134"/>
    <col min="7938" max="7938" width="4.625" style="134" customWidth="1"/>
    <col min="7939" max="8085" width="1.625" style="134" customWidth="1"/>
    <col min="8086" max="8193" width="9" style="134"/>
    <col min="8194" max="8194" width="4.625" style="134" customWidth="1"/>
    <col min="8195" max="8341" width="1.625" style="134" customWidth="1"/>
    <col min="8342" max="8449" width="9" style="134"/>
    <col min="8450" max="8450" width="4.625" style="134" customWidth="1"/>
    <col min="8451" max="8597" width="1.625" style="134" customWidth="1"/>
    <col min="8598" max="8705" width="9" style="134"/>
    <col min="8706" max="8706" width="4.625" style="134" customWidth="1"/>
    <col min="8707" max="8853" width="1.625" style="134" customWidth="1"/>
    <col min="8854" max="8961" width="9" style="134"/>
    <col min="8962" max="8962" width="4.625" style="134" customWidth="1"/>
    <col min="8963" max="9109" width="1.625" style="134" customWidth="1"/>
    <col min="9110" max="9217" width="9" style="134"/>
    <col min="9218" max="9218" width="4.625" style="134" customWidth="1"/>
    <col min="9219" max="9365" width="1.625" style="134" customWidth="1"/>
    <col min="9366" max="9473" width="9" style="134"/>
    <col min="9474" max="9474" width="4.625" style="134" customWidth="1"/>
    <col min="9475" max="9621" width="1.625" style="134" customWidth="1"/>
    <col min="9622" max="9729" width="9" style="134"/>
    <col min="9730" max="9730" width="4.625" style="134" customWidth="1"/>
    <col min="9731" max="9877" width="1.625" style="134" customWidth="1"/>
    <col min="9878" max="9985" width="9" style="134"/>
    <col min="9986" max="9986" width="4.625" style="134" customWidth="1"/>
    <col min="9987" max="10133" width="1.625" style="134" customWidth="1"/>
    <col min="10134" max="10241" width="9" style="134"/>
    <col min="10242" max="10242" width="4.625" style="134" customWidth="1"/>
    <col min="10243" max="10389" width="1.625" style="134" customWidth="1"/>
    <col min="10390" max="10497" width="9" style="134"/>
    <col min="10498" max="10498" width="4.625" style="134" customWidth="1"/>
    <col min="10499" max="10645" width="1.625" style="134" customWidth="1"/>
    <col min="10646" max="10753" width="9" style="134"/>
    <col min="10754" max="10754" width="4.625" style="134" customWidth="1"/>
    <col min="10755" max="10901" width="1.625" style="134" customWidth="1"/>
    <col min="10902" max="11009" width="9" style="134"/>
    <col min="11010" max="11010" width="4.625" style="134" customWidth="1"/>
    <col min="11011" max="11157" width="1.625" style="134" customWidth="1"/>
    <col min="11158" max="11265" width="9" style="134"/>
    <col min="11266" max="11266" width="4.625" style="134" customWidth="1"/>
    <col min="11267" max="11413" width="1.625" style="134" customWidth="1"/>
    <col min="11414" max="11521" width="9" style="134"/>
    <col min="11522" max="11522" width="4.625" style="134" customWidth="1"/>
    <col min="11523" max="11669" width="1.625" style="134" customWidth="1"/>
    <col min="11670" max="11777" width="9" style="134"/>
    <col min="11778" max="11778" width="4.625" style="134" customWidth="1"/>
    <col min="11779" max="11925" width="1.625" style="134" customWidth="1"/>
    <col min="11926" max="12033" width="9" style="134"/>
    <col min="12034" max="12034" width="4.625" style="134" customWidth="1"/>
    <col min="12035" max="12181" width="1.625" style="134" customWidth="1"/>
    <col min="12182" max="12289" width="9" style="134"/>
    <col min="12290" max="12290" width="4.625" style="134" customWidth="1"/>
    <col min="12291" max="12437" width="1.625" style="134" customWidth="1"/>
    <col min="12438" max="12545" width="9" style="134"/>
    <col min="12546" max="12546" width="4.625" style="134" customWidth="1"/>
    <col min="12547" max="12693" width="1.625" style="134" customWidth="1"/>
    <col min="12694" max="12801" width="9" style="134"/>
    <col min="12802" max="12802" width="4.625" style="134" customWidth="1"/>
    <col min="12803" max="12949" width="1.625" style="134" customWidth="1"/>
    <col min="12950" max="13057" width="9" style="134"/>
    <col min="13058" max="13058" width="4.625" style="134" customWidth="1"/>
    <col min="13059" max="13205" width="1.625" style="134" customWidth="1"/>
    <col min="13206" max="13313" width="9" style="134"/>
    <col min="13314" max="13314" width="4.625" style="134" customWidth="1"/>
    <col min="13315" max="13461" width="1.625" style="134" customWidth="1"/>
    <col min="13462" max="13569" width="9" style="134"/>
    <col min="13570" max="13570" width="4.625" style="134" customWidth="1"/>
    <col min="13571" max="13717" width="1.625" style="134" customWidth="1"/>
    <col min="13718" max="13825" width="9" style="134"/>
    <col min="13826" max="13826" width="4.625" style="134" customWidth="1"/>
    <col min="13827" max="13973" width="1.625" style="134" customWidth="1"/>
    <col min="13974" max="14081" width="9" style="134"/>
    <col min="14082" max="14082" width="4.625" style="134" customWidth="1"/>
    <col min="14083" max="14229" width="1.625" style="134" customWidth="1"/>
    <col min="14230" max="14337" width="9" style="134"/>
    <col min="14338" max="14338" width="4.625" style="134" customWidth="1"/>
    <col min="14339" max="14485" width="1.625" style="134" customWidth="1"/>
    <col min="14486" max="14593" width="9" style="134"/>
    <col min="14594" max="14594" width="4.625" style="134" customWidth="1"/>
    <col min="14595" max="14741" width="1.625" style="134" customWidth="1"/>
    <col min="14742" max="14849" width="9" style="134"/>
    <col min="14850" max="14850" width="4.625" style="134" customWidth="1"/>
    <col min="14851" max="14997" width="1.625" style="134" customWidth="1"/>
    <col min="14998" max="15105" width="9" style="134"/>
    <col min="15106" max="15106" width="4.625" style="134" customWidth="1"/>
    <col min="15107" max="15253" width="1.625" style="134" customWidth="1"/>
    <col min="15254" max="15361" width="9" style="134"/>
    <col min="15362" max="15362" width="4.625" style="134" customWidth="1"/>
    <col min="15363" max="15509" width="1.625" style="134" customWidth="1"/>
    <col min="15510" max="15617" width="9" style="134"/>
    <col min="15618" max="15618" width="4.625" style="134" customWidth="1"/>
    <col min="15619" max="15765" width="1.625" style="134" customWidth="1"/>
    <col min="15766" max="15873" width="9" style="134"/>
    <col min="15874" max="15874" width="4.625" style="134" customWidth="1"/>
    <col min="15875" max="16021" width="1.625" style="134" customWidth="1"/>
    <col min="16022" max="16129" width="9" style="134"/>
    <col min="16130" max="16130" width="4.625" style="134" customWidth="1"/>
    <col min="16131" max="16277" width="1.625" style="134" customWidth="1"/>
    <col min="16278" max="16384" width="9" style="134"/>
  </cols>
  <sheetData>
    <row r="1" spans="1:111" s="133" customFormat="1" ht="19.5" customHeight="1">
      <c r="A1" s="132" t="s">
        <v>80</v>
      </c>
      <c r="AP1" s="627"/>
      <c r="AQ1" s="627"/>
      <c r="AR1" s="627"/>
      <c r="AS1" s="627"/>
      <c r="BC1" s="628" t="s">
        <v>306</v>
      </c>
      <c r="BD1" s="628"/>
      <c r="BE1" s="628"/>
    </row>
    <row r="2" spans="1:111" ht="21" customHeight="1">
      <c r="A2" s="21" t="s">
        <v>279</v>
      </c>
      <c r="B2" s="21"/>
      <c r="C2" s="21"/>
      <c r="D2" s="21"/>
      <c r="E2" s="21"/>
      <c r="F2" s="21"/>
      <c r="G2" s="21"/>
      <c r="H2" s="21"/>
      <c r="I2" s="21"/>
      <c r="J2" s="21"/>
      <c r="K2" s="21"/>
      <c r="L2" s="21"/>
      <c r="M2" s="21"/>
      <c r="N2" s="21"/>
      <c r="O2" s="21"/>
      <c r="P2" s="21"/>
      <c r="Q2" s="21"/>
      <c r="R2" s="21"/>
      <c r="S2" s="21"/>
      <c r="T2" s="21"/>
      <c r="U2" s="21"/>
      <c r="V2" s="21"/>
      <c r="W2" s="21"/>
      <c r="X2" s="21"/>
      <c r="Y2" s="21"/>
      <c r="Z2" s="21"/>
      <c r="AP2" s="629" t="s">
        <v>81</v>
      </c>
      <c r="AQ2" s="630"/>
      <c r="AR2" s="630"/>
      <c r="AS2" s="630"/>
      <c r="AT2" s="630"/>
      <c r="AU2" s="630"/>
      <c r="AV2" s="630"/>
      <c r="AW2" s="630"/>
      <c r="AX2" s="630"/>
      <c r="AY2" s="630"/>
      <c r="AZ2" s="630"/>
      <c r="BA2" s="630"/>
      <c r="BB2" s="630"/>
      <c r="BC2" s="630"/>
      <c r="BD2" s="630"/>
      <c r="BE2" s="630"/>
      <c r="BF2" s="631"/>
      <c r="BG2" s="635" t="s">
        <v>82</v>
      </c>
      <c r="BH2" s="635"/>
      <c r="BI2" s="635"/>
      <c r="BJ2" s="635"/>
    </row>
    <row r="3" spans="1:111" ht="12.75" customHeight="1">
      <c r="AP3" s="632"/>
      <c r="AQ3" s="633"/>
      <c r="AR3" s="633"/>
      <c r="AS3" s="633"/>
      <c r="AT3" s="633"/>
      <c r="AU3" s="633"/>
      <c r="AV3" s="633"/>
      <c r="AW3" s="633"/>
      <c r="AX3" s="633"/>
      <c r="AY3" s="633"/>
      <c r="AZ3" s="633"/>
      <c r="BA3" s="633"/>
      <c r="BB3" s="633"/>
      <c r="BC3" s="633"/>
      <c r="BD3" s="633"/>
      <c r="BE3" s="633"/>
      <c r="BF3" s="634"/>
      <c r="BG3" s="635"/>
      <c r="BH3" s="635"/>
      <c r="BI3" s="635"/>
      <c r="BJ3" s="635"/>
    </row>
    <row r="4" spans="1:111">
      <c r="AP4" s="134" t="s">
        <v>83</v>
      </c>
      <c r="BG4" s="635"/>
      <c r="BH4" s="635"/>
      <c r="BI4" s="635"/>
      <c r="BJ4" s="635"/>
    </row>
    <row r="5" spans="1:111" ht="20.25" customHeight="1" thickBot="1">
      <c r="A5" s="135" t="s">
        <v>84</v>
      </c>
    </row>
    <row r="6" spans="1:111" ht="14.25" customHeight="1">
      <c r="A6" s="636" t="s">
        <v>85</v>
      </c>
      <c r="B6" s="637"/>
      <c r="C6" s="637"/>
      <c r="D6" s="637"/>
      <c r="E6" s="641" t="e">
        <f>IF(①職員名簿!$C$5="","",①職員名簿!$C$5)</f>
        <v>#N/A</v>
      </c>
      <c r="F6" s="641"/>
      <c r="G6" s="641"/>
      <c r="H6" s="641"/>
      <c r="I6" s="641"/>
      <c r="J6" s="641"/>
      <c r="K6" s="641"/>
      <c r="L6" s="641"/>
      <c r="M6" s="641"/>
      <c r="N6" s="641"/>
      <c r="O6" s="641"/>
      <c r="P6" s="641"/>
      <c r="Q6" s="641"/>
      <c r="R6" s="641"/>
      <c r="S6" s="641"/>
      <c r="T6" s="641"/>
      <c r="U6" s="641"/>
      <c r="V6" s="641"/>
      <c r="W6" s="641"/>
      <c r="X6" s="641"/>
      <c r="Y6" s="641"/>
      <c r="Z6" s="641"/>
      <c r="AA6" s="641"/>
      <c r="AB6" s="641"/>
      <c r="AC6" s="644" t="s">
        <v>86</v>
      </c>
      <c r="AD6" s="645"/>
      <c r="AE6" s="645"/>
      <c r="AF6" s="646"/>
      <c r="AG6" s="650"/>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2"/>
      <c r="CV6" s="603" t="s">
        <v>12</v>
      </c>
      <c r="CW6" s="604"/>
      <c r="CX6" s="605"/>
      <c r="CY6" s="609" t="s">
        <v>87</v>
      </c>
      <c r="CZ6" s="610"/>
      <c r="DA6" s="610"/>
      <c r="DB6" s="611"/>
    </row>
    <row r="7" spans="1:111" ht="33" customHeight="1">
      <c r="A7" s="638"/>
      <c r="B7" s="589"/>
      <c r="C7" s="589"/>
      <c r="D7" s="589"/>
      <c r="E7" s="642"/>
      <c r="F7" s="642"/>
      <c r="G7" s="642"/>
      <c r="H7" s="642"/>
      <c r="I7" s="642"/>
      <c r="J7" s="642"/>
      <c r="K7" s="642"/>
      <c r="L7" s="642"/>
      <c r="M7" s="642"/>
      <c r="N7" s="642"/>
      <c r="O7" s="642"/>
      <c r="P7" s="642"/>
      <c r="Q7" s="642"/>
      <c r="R7" s="642"/>
      <c r="S7" s="642"/>
      <c r="T7" s="642"/>
      <c r="U7" s="642"/>
      <c r="V7" s="642"/>
      <c r="W7" s="642"/>
      <c r="X7" s="642"/>
      <c r="Y7" s="642"/>
      <c r="Z7" s="642"/>
      <c r="AA7" s="642"/>
      <c r="AB7" s="642"/>
      <c r="AC7" s="647"/>
      <c r="AD7" s="648"/>
      <c r="AE7" s="648"/>
      <c r="AF7" s="649"/>
      <c r="AG7" s="612"/>
      <c r="AH7" s="613"/>
      <c r="AI7" s="613"/>
      <c r="AJ7" s="613"/>
      <c r="AK7" s="613"/>
      <c r="AL7" s="613"/>
      <c r="AM7" s="613"/>
      <c r="AN7" s="613"/>
      <c r="AO7" s="613"/>
      <c r="AP7" s="613"/>
      <c r="AQ7" s="613"/>
      <c r="AR7" s="613"/>
      <c r="AS7" s="613"/>
      <c r="AT7" s="613"/>
      <c r="AU7" s="613"/>
      <c r="AV7" s="613"/>
      <c r="AW7" s="613"/>
      <c r="AX7" s="613"/>
      <c r="AY7" s="613"/>
      <c r="AZ7" s="613"/>
      <c r="BA7" s="613"/>
      <c r="BB7" s="613"/>
      <c r="BC7" s="613"/>
      <c r="BD7" s="613"/>
      <c r="BE7" s="613"/>
      <c r="BF7" s="613"/>
      <c r="BG7" s="613"/>
      <c r="BH7" s="613"/>
      <c r="BI7" s="613"/>
      <c r="BJ7" s="614"/>
      <c r="CV7" s="606"/>
      <c r="CW7" s="607"/>
      <c r="CX7" s="608"/>
      <c r="CY7" s="615"/>
      <c r="CZ7" s="616"/>
      <c r="DA7" s="616"/>
      <c r="DB7" s="617"/>
    </row>
    <row r="8" spans="1:111" ht="26.25" customHeight="1" thickBot="1">
      <c r="A8" s="639"/>
      <c r="B8" s="640"/>
      <c r="C8" s="640"/>
      <c r="D8" s="640"/>
      <c r="E8" s="643"/>
      <c r="F8" s="643"/>
      <c r="G8" s="643"/>
      <c r="H8" s="643"/>
      <c r="I8" s="643"/>
      <c r="J8" s="643"/>
      <c r="K8" s="643"/>
      <c r="L8" s="643"/>
      <c r="M8" s="643"/>
      <c r="N8" s="643"/>
      <c r="O8" s="643"/>
      <c r="P8" s="643"/>
      <c r="Q8" s="643"/>
      <c r="R8" s="643"/>
      <c r="S8" s="643"/>
      <c r="T8" s="643"/>
      <c r="U8" s="643"/>
      <c r="V8" s="643"/>
      <c r="W8" s="643"/>
      <c r="X8" s="643"/>
      <c r="Y8" s="643"/>
      <c r="Z8" s="643"/>
      <c r="AA8" s="643"/>
      <c r="AB8" s="643"/>
      <c r="AC8" s="618" t="s">
        <v>13</v>
      </c>
      <c r="AD8" s="619"/>
      <c r="AE8" s="619"/>
      <c r="AF8" s="619"/>
      <c r="AG8" s="619"/>
      <c r="AH8" s="620"/>
      <c r="AI8" s="621" t="s">
        <v>8</v>
      </c>
      <c r="AJ8" s="622"/>
      <c r="AK8" s="623"/>
      <c r="AL8" s="623"/>
      <c r="AM8" s="623"/>
      <c r="AN8" s="623"/>
      <c r="AO8" s="624"/>
      <c r="AP8" s="625"/>
      <c r="AQ8" s="625"/>
      <c r="AR8" s="625"/>
      <c r="AS8" s="625"/>
      <c r="AT8" s="625"/>
      <c r="AU8" s="619" t="s">
        <v>88</v>
      </c>
      <c r="AV8" s="619"/>
      <c r="AW8" s="626"/>
      <c r="AX8" s="626"/>
      <c r="AY8" s="626"/>
      <c r="AZ8" s="626"/>
      <c r="BA8" s="619" t="s">
        <v>89</v>
      </c>
      <c r="BB8" s="619"/>
      <c r="BC8" s="626"/>
      <c r="BD8" s="626"/>
      <c r="BE8" s="626"/>
      <c r="BF8" s="626"/>
      <c r="BG8" s="619" t="s">
        <v>90</v>
      </c>
      <c r="BH8" s="619"/>
      <c r="BI8" s="136"/>
      <c r="BJ8" s="137"/>
      <c r="BM8" s="138"/>
      <c r="BQ8" s="589" t="s">
        <v>14</v>
      </c>
      <c r="BR8" s="589"/>
      <c r="BS8" s="589"/>
      <c r="BT8" s="589"/>
      <c r="BU8" s="590"/>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V8" s="592"/>
      <c r="CW8" s="593"/>
      <c r="CX8" s="593"/>
      <c r="CY8" s="593"/>
      <c r="CZ8" s="593"/>
      <c r="DA8" s="593"/>
      <c r="DB8" s="593"/>
      <c r="DC8" s="593"/>
      <c r="DD8" s="593"/>
      <c r="DE8" s="593"/>
      <c r="DF8" s="593"/>
      <c r="DG8" s="594"/>
    </row>
    <row r="9" spans="1:111" ht="9" customHeight="1">
      <c r="C9" s="139" t="s">
        <v>36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111" ht="13.5" customHeight="1">
      <c r="A10" s="595" t="s">
        <v>91</v>
      </c>
      <c r="B10" s="595"/>
      <c r="C10" s="589" t="s">
        <v>92</v>
      </c>
      <c r="D10" s="589"/>
      <c r="E10" s="589"/>
      <c r="F10" s="589"/>
      <c r="G10" s="589"/>
      <c r="H10" s="589"/>
      <c r="I10" s="589"/>
      <c r="J10" s="589"/>
      <c r="K10" s="589"/>
      <c r="L10" s="589"/>
      <c r="M10" s="589"/>
      <c r="N10" s="589"/>
      <c r="O10" s="589"/>
      <c r="P10" s="589"/>
      <c r="Q10" s="589"/>
      <c r="R10" s="589"/>
      <c r="S10" s="589" t="s">
        <v>93</v>
      </c>
      <c r="T10" s="596"/>
      <c r="U10" s="596"/>
      <c r="V10" s="596"/>
      <c r="W10" s="596"/>
      <c r="X10" s="596"/>
      <c r="Y10" s="596"/>
      <c r="Z10" s="596"/>
      <c r="AA10" s="596"/>
      <c r="AB10" s="596"/>
      <c r="AC10" s="596"/>
      <c r="AD10" s="596"/>
      <c r="AE10" s="140"/>
      <c r="AF10" s="140"/>
      <c r="AG10" s="597" t="s">
        <v>94</v>
      </c>
      <c r="AH10" s="598"/>
      <c r="AI10" s="589" t="s">
        <v>95</v>
      </c>
      <c r="AJ10" s="589"/>
      <c r="AK10" s="589"/>
      <c r="AL10" s="589"/>
      <c r="AM10" s="589"/>
      <c r="AN10" s="589"/>
      <c r="AO10" s="589"/>
      <c r="AP10" s="589"/>
      <c r="AQ10" s="589"/>
      <c r="AR10" s="589"/>
      <c r="AS10" s="589"/>
      <c r="AT10" s="589"/>
      <c r="AU10" s="589"/>
      <c r="AV10" s="589"/>
      <c r="AW10" s="589"/>
      <c r="AX10" s="589"/>
      <c r="AY10" s="589" t="s">
        <v>96</v>
      </c>
      <c r="AZ10" s="596"/>
      <c r="BA10" s="596"/>
      <c r="BB10" s="596"/>
      <c r="BC10" s="596"/>
      <c r="BD10" s="596"/>
      <c r="BE10" s="596"/>
      <c r="BF10" s="596"/>
      <c r="BG10" s="596"/>
      <c r="BH10" s="596"/>
      <c r="BI10" s="596"/>
      <c r="BJ10" s="596"/>
    </row>
    <row r="11" spans="1:111" ht="15" customHeight="1">
      <c r="A11" s="595"/>
      <c r="B11" s="595"/>
      <c r="C11" s="589"/>
      <c r="D11" s="589"/>
      <c r="E11" s="589"/>
      <c r="F11" s="589"/>
      <c r="G11" s="589"/>
      <c r="H11" s="589"/>
      <c r="I11" s="589"/>
      <c r="J11" s="589"/>
      <c r="K11" s="589"/>
      <c r="L11" s="589"/>
      <c r="M11" s="589"/>
      <c r="N11" s="589"/>
      <c r="O11" s="589"/>
      <c r="P11" s="589"/>
      <c r="Q11" s="589"/>
      <c r="R11" s="589"/>
      <c r="S11" s="596"/>
      <c r="T11" s="596"/>
      <c r="U11" s="596"/>
      <c r="V11" s="596"/>
      <c r="W11" s="596"/>
      <c r="X11" s="596"/>
      <c r="Y11" s="596"/>
      <c r="Z11" s="596"/>
      <c r="AA11" s="596"/>
      <c r="AB11" s="596"/>
      <c r="AC11" s="596"/>
      <c r="AD11" s="596"/>
      <c r="AE11" s="140"/>
      <c r="AF11" s="140"/>
      <c r="AG11" s="599"/>
      <c r="AH11" s="600"/>
      <c r="AI11" s="589"/>
      <c r="AJ11" s="589"/>
      <c r="AK11" s="589"/>
      <c r="AL11" s="589"/>
      <c r="AM11" s="589"/>
      <c r="AN11" s="589"/>
      <c r="AO11" s="589"/>
      <c r="AP11" s="589"/>
      <c r="AQ11" s="589"/>
      <c r="AR11" s="589"/>
      <c r="AS11" s="589"/>
      <c r="AT11" s="589"/>
      <c r="AU11" s="589"/>
      <c r="AV11" s="589"/>
      <c r="AW11" s="589"/>
      <c r="AX11" s="589"/>
      <c r="AY11" s="596"/>
      <c r="AZ11" s="596"/>
      <c r="BA11" s="596"/>
      <c r="BB11" s="596"/>
      <c r="BC11" s="596"/>
      <c r="BD11" s="596"/>
      <c r="BE11" s="596"/>
      <c r="BF11" s="596"/>
      <c r="BG11" s="596"/>
      <c r="BH11" s="596"/>
      <c r="BI11" s="596"/>
      <c r="BJ11" s="596"/>
    </row>
    <row r="12" spans="1:111" ht="15.75" customHeight="1">
      <c r="A12" s="595"/>
      <c r="B12" s="595"/>
      <c r="C12" s="588"/>
      <c r="D12" s="588"/>
      <c r="E12" s="588"/>
      <c r="F12" s="588"/>
      <c r="G12" s="588"/>
      <c r="H12" s="588"/>
      <c r="I12" s="588"/>
      <c r="J12" s="588"/>
      <c r="K12" s="588"/>
      <c r="L12" s="588"/>
      <c r="M12" s="588"/>
      <c r="N12" s="588"/>
      <c r="O12" s="588"/>
      <c r="P12" s="588"/>
      <c r="Q12" s="588"/>
      <c r="R12" s="588"/>
      <c r="S12" s="581" t="s">
        <v>97</v>
      </c>
      <c r="T12" s="582"/>
      <c r="U12" s="583"/>
      <c r="V12" s="584"/>
      <c r="W12" s="578"/>
      <c r="X12" s="586" t="s">
        <v>88</v>
      </c>
      <c r="Y12" s="578"/>
      <c r="Z12" s="578"/>
      <c r="AA12" s="586" t="s">
        <v>89</v>
      </c>
      <c r="AB12" s="578"/>
      <c r="AC12" s="578"/>
      <c r="AD12" s="573" t="s">
        <v>90</v>
      </c>
      <c r="AE12" s="141"/>
      <c r="AF12" s="141"/>
      <c r="AG12" s="599"/>
      <c r="AH12" s="600"/>
      <c r="AI12" s="580"/>
      <c r="AJ12" s="580"/>
      <c r="AK12" s="580"/>
      <c r="AL12" s="580"/>
      <c r="AM12" s="580"/>
      <c r="AN12" s="580"/>
      <c r="AO12" s="580"/>
      <c r="AP12" s="580"/>
      <c r="AQ12" s="580"/>
      <c r="AR12" s="580"/>
      <c r="AS12" s="580"/>
      <c r="AT12" s="580"/>
      <c r="AU12" s="580"/>
      <c r="AV12" s="580"/>
      <c r="AW12" s="580"/>
      <c r="AX12" s="580"/>
      <c r="AY12" s="581" t="s">
        <v>97</v>
      </c>
      <c r="AZ12" s="582"/>
      <c r="BA12" s="583"/>
      <c r="BB12" s="584"/>
      <c r="BC12" s="578"/>
      <c r="BD12" s="586" t="s">
        <v>88</v>
      </c>
      <c r="BE12" s="578"/>
      <c r="BF12" s="578"/>
      <c r="BG12" s="586" t="s">
        <v>89</v>
      </c>
      <c r="BH12" s="578"/>
      <c r="BI12" s="578"/>
      <c r="BJ12" s="573" t="s">
        <v>90</v>
      </c>
    </row>
    <row r="13" spans="1:111" ht="15.75" customHeight="1">
      <c r="A13" s="595"/>
      <c r="B13" s="595"/>
      <c r="C13" s="588"/>
      <c r="D13" s="588"/>
      <c r="E13" s="588"/>
      <c r="F13" s="588"/>
      <c r="G13" s="588"/>
      <c r="H13" s="588"/>
      <c r="I13" s="588"/>
      <c r="J13" s="588"/>
      <c r="K13" s="588"/>
      <c r="L13" s="588"/>
      <c r="M13" s="588"/>
      <c r="N13" s="588"/>
      <c r="O13" s="588"/>
      <c r="P13" s="588"/>
      <c r="Q13" s="588"/>
      <c r="R13" s="588"/>
      <c r="S13" s="575"/>
      <c r="T13" s="576"/>
      <c r="U13" s="577"/>
      <c r="V13" s="585"/>
      <c r="W13" s="579"/>
      <c r="X13" s="587"/>
      <c r="Y13" s="579"/>
      <c r="Z13" s="579"/>
      <c r="AA13" s="587"/>
      <c r="AB13" s="579"/>
      <c r="AC13" s="579"/>
      <c r="AD13" s="574"/>
      <c r="AE13" s="141"/>
      <c r="AF13" s="141"/>
      <c r="AG13" s="599"/>
      <c r="AH13" s="600"/>
      <c r="AI13" s="580"/>
      <c r="AJ13" s="580"/>
      <c r="AK13" s="580"/>
      <c r="AL13" s="580"/>
      <c r="AM13" s="580"/>
      <c r="AN13" s="580"/>
      <c r="AO13" s="580"/>
      <c r="AP13" s="580"/>
      <c r="AQ13" s="580"/>
      <c r="AR13" s="580"/>
      <c r="AS13" s="580"/>
      <c r="AT13" s="580"/>
      <c r="AU13" s="580"/>
      <c r="AV13" s="580"/>
      <c r="AW13" s="580"/>
      <c r="AX13" s="580"/>
      <c r="AY13" s="575"/>
      <c r="AZ13" s="576"/>
      <c r="BA13" s="577"/>
      <c r="BB13" s="585"/>
      <c r="BC13" s="579"/>
      <c r="BD13" s="587"/>
      <c r="BE13" s="579"/>
      <c r="BF13" s="579"/>
      <c r="BG13" s="587"/>
      <c r="BH13" s="579"/>
      <c r="BI13" s="579"/>
      <c r="BJ13" s="574"/>
    </row>
    <row r="14" spans="1:111" ht="15.75" customHeight="1">
      <c r="A14" s="595"/>
      <c r="B14" s="595"/>
      <c r="C14" s="588"/>
      <c r="D14" s="588"/>
      <c r="E14" s="588"/>
      <c r="F14" s="588"/>
      <c r="G14" s="588"/>
      <c r="H14" s="588"/>
      <c r="I14" s="588"/>
      <c r="J14" s="588"/>
      <c r="K14" s="588"/>
      <c r="L14" s="588"/>
      <c r="M14" s="588"/>
      <c r="N14" s="588"/>
      <c r="O14" s="588"/>
      <c r="P14" s="588"/>
      <c r="Q14" s="588"/>
      <c r="R14" s="588"/>
      <c r="S14" s="581" t="s">
        <v>97</v>
      </c>
      <c r="T14" s="582"/>
      <c r="U14" s="583"/>
      <c r="V14" s="584"/>
      <c r="W14" s="578"/>
      <c r="X14" s="586" t="s">
        <v>88</v>
      </c>
      <c r="Y14" s="578"/>
      <c r="Z14" s="578"/>
      <c r="AA14" s="586" t="s">
        <v>89</v>
      </c>
      <c r="AB14" s="578"/>
      <c r="AC14" s="578"/>
      <c r="AD14" s="573" t="s">
        <v>90</v>
      </c>
      <c r="AE14" s="141"/>
      <c r="AF14" s="141"/>
      <c r="AG14" s="599"/>
      <c r="AH14" s="600"/>
      <c r="AI14" s="580"/>
      <c r="AJ14" s="580"/>
      <c r="AK14" s="580"/>
      <c r="AL14" s="580"/>
      <c r="AM14" s="580"/>
      <c r="AN14" s="580"/>
      <c r="AO14" s="580"/>
      <c r="AP14" s="580"/>
      <c r="AQ14" s="580"/>
      <c r="AR14" s="580"/>
      <c r="AS14" s="580"/>
      <c r="AT14" s="580"/>
      <c r="AU14" s="580"/>
      <c r="AV14" s="580"/>
      <c r="AW14" s="580"/>
      <c r="AX14" s="580"/>
      <c r="AY14" s="581" t="s">
        <v>97</v>
      </c>
      <c r="AZ14" s="582"/>
      <c r="BA14" s="583"/>
      <c r="BB14" s="584"/>
      <c r="BC14" s="578"/>
      <c r="BD14" s="586" t="s">
        <v>88</v>
      </c>
      <c r="BE14" s="578"/>
      <c r="BF14" s="578"/>
      <c r="BG14" s="586" t="s">
        <v>89</v>
      </c>
      <c r="BH14" s="578"/>
      <c r="BI14" s="578"/>
      <c r="BJ14" s="573" t="s">
        <v>90</v>
      </c>
    </row>
    <row r="15" spans="1:111" ht="15.75" customHeight="1">
      <c r="A15" s="595"/>
      <c r="B15" s="595"/>
      <c r="C15" s="588"/>
      <c r="D15" s="588"/>
      <c r="E15" s="588"/>
      <c r="F15" s="588"/>
      <c r="G15" s="588"/>
      <c r="H15" s="588"/>
      <c r="I15" s="588"/>
      <c r="J15" s="588"/>
      <c r="K15" s="588"/>
      <c r="L15" s="588"/>
      <c r="M15" s="588"/>
      <c r="N15" s="588"/>
      <c r="O15" s="588"/>
      <c r="P15" s="588"/>
      <c r="Q15" s="588"/>
      <c r="R15" s="588"/>
      <c r="S15" s="575"/>
      <c r="T15" s="576"/>
      <c r="U15" s="577"/>
      <c r="V15" s="585"/>
      <c r="W15" s="579"/>
      <c r="X15" s="587"/>
      <c r="Y15" s="579"/>
      <c r="Z15" s="579"/>
      <c r="AA15" s="587"/>
      <c r="AB15" s="579"/>
      <c r="AC15" s="579"/>
      <c r="AD15" s="574"/>
      <c r="AE15" s="141"/>
      <c r="AF15" s="141"/>
      <c r="AG15" s="599"/>
      <c r="AH15" s="600"/>
      <c r="AI15" s="580"/>
      <c r="AJ15" s="580"/>
      <c r="AK15" s="580"/>
      <c r="AL15" s="580"/>
      <c r="AM15" s="580"/>
      <c r="AN15" s="580"/>
      <c r="AO15" s="580"/>
      <c r="AP15" s="580"/>
      <c r="AQ15" s="580"/>
      <c r="AR15" s="580"/>
      <c r="AS15" s="580"/>
      <c r="AT15" s="580"/>
      <c r="AU15" s="580"/>
      <c r="AV15" s="580"/>
      <c r="AW15" s="580"/>
      <c r="AX15" s="580"/>
      <c r="AY15" s="575"/>
      <c r="AZ15" s="576"/>
      <c r="BA15" s="577"/>
      <c r="BB15" s="585"/>
      <c r="BC15" s="579"/>
      <c r="BD15" s="587"/>
      <c r="BE15" s="579"/>
      <c r="BF15" s="579"/>
      <c r="BG15" s="587"/>
      <c r="BH15" s="579"/>
      <c r="BI15" s="579"/>
      <c r="BJ15" s="574"/>
    </row>
    <row r="16" spans="1:111" ht="15.75" customHeight="1">
      <c r="A16" s="595"/>
      <c r="B16" s="595"/>
      <c r="C16" s="588"/>
      <c r="D16" s="588"/>
      <c r="E16" s="588"/>
      <c r="F16" s="588"/>
      <c r="G16" s="588"/>
      <c r="H16" s="588"/>
      <c r="I16" s="588"/>
      <c r="J16" s="588"/>
      <c r="K16" s="588"/>
      <c r="L16" s="588"/>
      <c r="M16" s="588"/>
      <c r="N16" s="588"/>
      <c r="O16" s="588"/>
      <c r="P16" s="588"/>
      <c r="Q16" s="588"/>
      <c r="R16" s="588"/>
      <c r="S16" s="581" t="s">
        <v>97</v>
      </c>
      <c r="T16" s="582"/>
      <c r="U16" s="583"/>
      <c r="V16" s="584"/>
      <c r="W16" s="578"/>
      <c r="X16" s="586" t="s">
        <v>88</v>
      </c>
      <c r="Y16" s="578"/>
      <c r="Z16" s="578"/>
      <c r="AA16" s="586" t="s">
        <v>89</v>
      </c>
      <c r="AB16" s="578"/>
      <c r="AC16" s="578"/>
      <c r="AD16" s="573" t="s">
        <v>90</v>
      </c>
      <c r="AE16" s="141"/>
      <c r="AF16" s="141"/>
      <c r="AG16" s="599"/>
      <c r="AH16" s="600"/>
      <c r="AI16" s="580"/>
      <c r="AJ16" s="580"/>
      <c r="AK16" s="580"/>
      <c r="AL16" s="580"/>
      <c r="AM16" s="580"/>
      <c r="AN16" s="580"/>
      <c r="AO16" s="580"/>
      <c r="AP16" s="580"/>
      <c r="AQ16" s="580"/>
      <c r="AR16" s="580"/>
      <c r="AS16" s="580"/>
      <c r="AT16" s="580"/>
      <c r="AU16" s="580"/>
      <c r="AV16" s="580"/>
      <c r="AW16" s="580"/>
      <c r="AX16" s="580"/>
      <c r="AY16" s="581" t="s">
        <v>97</v>
      </c>
      <c r="AZ16" s="582"/>
      <c r="BA16" s="583"/>
      <c r="BB16" s="584"/>
      <c r="BC16" s="578"/>
      <c r="BD16" s="586" t="s">
        <v>88</v>
      </c>
      <c r="BE16" s="578"/>
      <c r="BF16" s="578"/>
      <c r="BG16" s="586" t="s">
        <v>89</v>
      </c>
      <c r="BH16" s="578"/>
      <c r="BI16" s="578"/>
      <c r="BJ16" s="573" t="s">
        <v>90</v>
      </c>
    </row>
    <row r="17" spans="1:73" ht="15.75" customHeight="1">
      <c r="A17" s="595"/>
      <c r="B17" s="595"/>
      <c r="C17" s="588"/>
      <c r="D17" s="588"/>
      <c r="E17" s="588"/>
      <c r="F17" s="588"/>
      <c r="G17" s="588"/>
      <c r="H17" s="588"/>
      <c r="I17" s="588"/>
      <c r="J17" s="588"/>
      <c r="K17" s="588"/>
      <c r="L17" s="588"/>
      <c r="M17" s="588"/>
      <c r="N17" s="588"/>
      <c r="O17" s="588"/>
      <c r="P17" s="588"/>
      <c r="Q17" s="588"/>
      <c r="R17" s="588"/>
      <c r="S17" s="575"/>
      <c r="T17" s="576"/>
      <c r="U17" s="577"/>
      <c r="V17" s="585"/>
      <c r="W17" s="579"/>
      <c r="X17" s="587"/>
      <c r="Y17" s="579"/>
      <c r="Z17" s="579"/>
      <c r="AA17" s="587"/>
      <c r="AB17" s="579"/>
      <c r="AC17" s="579"/>
      <c r="AD17" s="574"/>
      <c r="AE17" s="141"/>
      <c r="AF17" s="141"/>
      <c r="AG17" s="599"/>
      <c r="AH17" s="600"/>
      <c r="AI17" s="580"/>
      <c r="AJ17" s="580"/>
      <c r="AK17" s="580"/>
      <c r="AL17" s="580"/>
      <c r="AM17" s="580"/>
      <c r="AN17" s="580"/>
      <c r="AO17" s="580"/>
      <c r="AP17" s="580"/>
      <c r="AQ17" s="580"/>
      <c r="AR17" s="580"/>
      <c r="AS17" s="580"/>
      <c r="AT17" s="580"/>
      <c r="AU17" s="580"/>
      <c r="AV17" s="580"/>
      <c r="AW17" s="580"/>
      <c r="AX17" s="580"/>
      <c r="AY17" s="575"/>
      <c r="AZ17" s="576"/>
      <c r="BA17" s="577"/>
      <c r="BB17" s="585"/>
      <c r="BC17" s="579"/>
      <c r="BD17" s="587"/>
      <c r="BE17" s="579"/>
      <c r="BF17" s="579"/>
      <c r="BG17" s="587"/>
      <c r="BH17" s="579"/>
      <c r="BI17" s="579"/>
      <c r="BJ17" s="574"/>
    </row>
    <row r="18" spans="1:73" ht="15.75" customHeight="1">
      <c r="A18" s="595"/>
      <c r="B18" s="595"/>
      <c r="C18" s="588"/>
      <c r="D18" s="588"/>
      <c r="E18" s="588"/>
      <c r="F18" s="588"/>
      <c r="G18" s="588"/>
      <c r="H18" s="588"/>
      <c r="I18" s="588"/>
      <c r="J18" s="588"/>
      <c r="K18" s="588"/>
      <c r="L18" s="588"/>
      <c r="M18" s="588"/>
      <c r="N18" s="588"/>
      <c r="O18" s="588"/>
      <c r="P18" s="588"/>
      <c r="Q18" s="588"/>
      <c r="R18" s="588"/>
      <c r="S18" s="581" t="s">
        <v>97</v>
      </c>
      <c r="T18" s="582"/>
      <c r="U18" s="583"/>
      <c r="V18" s="584"/>
      <c r="W18" s="578"/>
      <c r="X18" s="586" t="s">
        <v>88</v>
      </c>
      <c r="Y18" s="578"/>
      <c r="Z18" s="578"/>
      <c r="AA18" s="586" t="s">
        <v>89</v>
      </c>
      <c r="AB18" s="578"/>
      <c r="AC18" s="578"/>
      <c r="AD18" s="573" t="s">
        <v>90</v>
      </c>
      <c r="AE18" s="141"/>
      <c r="AF18" s="141"/>
      <c r="AG18" s="599"/>
      <c r="AH18" s="600"/>
      <c r="AI18" s="580"/>
      <c r="AJ18" s="580"/>
      <c r="AK18" s="580"/>
      <c r="AL18" s="580"/>
      <c r="AM18" s="580"/>
      <c r="AN18" s="580"/>
      <c r="AO18" s="580"/>
      <c r="AP18" s="580"/>
      <c r="AQ18" s="580"/>
      <c r="AR18" s="580"/>
      <c r="AS18" s="580"/>
      <c r="AT18" s="580"/>
      <c r="AU18" s="580"/>
      <c r="AV18" s="580"/>
      <c r="AW18" s="580"/>
      <c r="AX18" s="580"/>
      <c r="AY18" s="581" t="s">
        <v>97</v>
      </c>
      <c r="AZ18" s="582"/>
      <c r="BA18" s="583"/>
      <c r="BB18" s="584"/>
      <c r="BC18" s="578"/>
      <c r="BD18" s="586" t="s">
        <v>88</v>
      </c>
      <c r="BE18" s="578"/>
      <c r="BF18" s="578"/>
      <c r="BG18" s="586" t="s">
        <v>89</v>
      </c>
      <c r="BH18" s="578"/>
      <c r="BI18" s="578"/>
      <c r="BJ18" s="573" t="s">
        <v>90</v>
      </c>
    </row>
    <row r="19" spans="1:73" ht="15.75" customHeight="1">
      <c r="A19" s="595"/>
      <c r="B19" s="595"/>
      <c r="C19" s="588"/>
      <c r="D19" s="588"/>
      <c r="E19" s="588"/>
      <c r="F19" s="588"/>
      <c r="G19" s="588"/>
      <c r="H19" s="588"/>
      <c r="I19" s="588"/>
      <c r="J19" s="588"/>
      <c r="K19" s="588"/>
      <c r="L19" s="588"/>
      <c r="M19" s="588"/>
      <c r="N19" s="588"/>
      <c r="O19" s="588"/>
      <c r="P19" s="588"/>
      <c r="Q19" s="588"/>
      <c r="R19" s="588"/>
      <c r="S19" s="575"/>
      <c r="T19" s="576"/>
      <c r="U19" s="577"/>
      <c r="V19" s="585"/>
      <c r="W19" s="579"/>
      <c r="X19" s="587"/>
      <c r="Y19" s="579"/>
      <c r="Z19" s="579"/>
      <c r="AA19" s="587"/>
      <c r="AB19" s="579"/>
      <c r="AC19" s="579"/>
      <c r="AD19" s="574"/>
      <c r="AE19" s="141"/>
      <c r="AF19" s="141"/>
      <c r="AG19" s="601"/>
      <c r="AH19" s="602"/>
      <c r="AI19" s="580"/>
      <c r="AJ19" s="580"/>
      <c r="AK19" s="580"/>
      <c r="AL19" s="580"/>
      <c r="AM19" s="580"/>
      <c r="AN19" s="580"/>
      <c r="AO19" s="580"/>
      <c r="AP19" s="580"/>
      <c r="AQ19" s="580"/>
      <c r="AR19" s="580"/>
      <c r="AS19" s="580"/>
      <c r="AT19" s="580"/>
      <c r="AU19" s="580"/>
      <c r="AV19" s="580"/>
      <c r="AW19" s="580"/>
      <c r="AX19" s="580"/>
      <c r="AY19" s="575"/>
      <c r="AZ19" s="576"/>
      <c r="BA19" s="577"/>
      <c r="BB19" s="585"/>
      <c r="BC19" s="579"/>
      <c r="BD19" s="587"/>
      <c r="BE19" s="579"/>
      <c r="BF19" s="579"/>
      <c r="BG19" s="587"/>
      <c r="BH19" s="579"/>
      <c r="BI19" s="579"/>
      <c r="BJ19" s="574"/>
    </row>
    <row r="20" spans="1:73" ht="15" customHeight="1">
      <c r="C20" s="142"/>
      <c r="D20" s="142"/>
      <c r="E20" s="143"/>
      <c r="F20" s="143"/>
      <c r="G20" s="143"/>
      <c r="H20" s="143"/>
      <c r="I20" s="143"/>
      <c r="J20" s="143"/>
      <c r="K20" s="143"/>
      <c r="L20" s="143"/>
      <c r="M20" s="143"/>
      <c r="N20" s="143"/>
      <c r="O20" s="143"/>
      <c r="P20" s="143"/>
      <c r="Q20" s="143"/>
      <c r="R20" s="143"/>
      <c r="S20" s="144"/>
      <c r="T20" s="144"/>
      <c r="U20" s="144"/>
      <c r="V20" s="144"/>
      <c r="W20" s="144"/>
      <c r="X20" s="144"/>
      <c r="Y20" s="144"/>
      <c r="Z20" s="144"/>
      <c r="AA20" s="144"/>
      <c r="AB20" s="144"/>
      <c r="AC20" s="144"/>
      <c r="AD20" s="144"/>
      <c r="AG20" s="550" t="s">
        <v>98</v>
      </c>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550"/>
      <c r="BE20" s="550"/>
      <c r="BF20" s="550"/>
      <c r="BG20" s="550"/>
      <c r="BH20" s="550"/>
      <c r="BI20" s="550"/>
      <c r="BJ20" s="550"/>
    </row>
    <row r="21" spans="1:73" ht="20.25" customHeight="1">
      <c r="A21" s="135" t="s">
        <v>99</v>
      </c>
      <c r="R21" s="145"/>
    </row>
    <row r="22" spans="1:73" s="146" customFormat="1" ht="18" customHeight="1">
      <c r="A22" s="146" t="s">
        <v>100</v>
      </c>
      <c r="R22" s="147"/>
    </row>
    <row r="23" spans="1:73" s="146" customFormat="1" ht="18" customHeight="1">
      <c r="A23" s="146" t="s">
        <v>101</v>
      </c>
      <c r="R23" s="147"/>
    </row>
    <row r="24" spans="1:73" s="146" customFormat="1" ht="18" customHeight="1">
      <c r="A24" s="146" t="s">
        <v>297</v>
      </c>
      <c r="R24" s="147"/>
    </row>
    <row r="25" spans="1:73" s="146" customFormat="1" ht="18" customHeight="1">
      <c r="A25" s="146" t="s">
        <v>196</v>
      </c>
      <c r="R25" s="147"/>
    </row>
    <row r="26" spans="1:73" s="146" customFormat="1" ht="18" customHeight="1">
      <c r="A26" s="146" t="s">
        <v>102</v>
      </c>
      <c r="R26" s="147"/>
    </row>
    <row r="27" spans="1:73" ht="9.75" customHeight="1" thickBot="1">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73" ht="14.25" customHeight="1" thickTop="1">
      <c r="C28" s="551" t="s">
        <v>103</v>
      </c>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5" t="s">
        <v>104</v>
      </c>
      <c r="AD28" s="555"/>
      <c r="AE28" s="555"/>
      <c r="AF28" s="555"/>
      <c r="AG28" s="557" t="s">
        <v>105</v>
      </c>
      <c r="AH28" s="558"/>
      <c r="AI28" s="558"/>
      <c r="AJ28" s="558"/>
      <c r="AK28" s="558"/>
      <c r="AL28" s="558"/>
      <c r="AM28" s="558"/>
      <c r="AN28" s="558"/>
      <c r="AO28" s="558"/>
      <c r="AP28" s="558"/>
      <c r="AQ28" s="558"/>
      <c r="AR28" s="558"/>
      <c r="AS28" s="558"/>
      <c r="AT28" s="558"/>
      <c r="AU28" s="558"/>
      <c r="AV28" s="558"/>
      <c r="AW28" s="561">
        <f>IFERROR(QUOTIENT((AY33+AY38+AY43+AY48+AY53+AY58+AY63+AY68+AY73+AY78+AY83+AY88+AY93+AY98+AY103)*12+(BE33+BE38+BE43+BE48+BE53+BE58+BE63+BE68+BE73+BE78+BE83+BE88+BE93+BE98+BE103),12),"")</f>
        <v>0</v>
      </c>
      <c r="AX28" s="562"/>
      <c r="AY28" s="562"/>
      <c r="AZ28" s="562"/>
      <c r="BA28" s="565" t="s">
        <v>88</v>
      </c>
      <c r="BB28" s="566"/>
      <c r="BC28" s="562">
        <f>IFERROR(MOD((AY33+AY38+AY43+AY48+AY53+AY58+AY63+AY68+AY73+AY78+AY83+AY88+AY93+AY98+AY103)*12+(BE33+BE38+BE43+BE48+BE53+BE58+BE63+BE68+BE73+BE78+BE83+BE88+BE93+BE98+BE103),12),"")</f>
        <v>0</v>
      </c>
      <c r="BD28" s="562"/>
      <c r="BE28" s="562"/>
      <c r="BF28" s="562"/>
      <c r="BG28" s="558" t="s">
        <v>106</v>
      </c>
      <c r="BH28" s="569"/>
      <c r="BU28" s="134" t="s">
        <v>237</v>
      </c>
    </row>
    <row r="29" spans="1:73" ht="14.25" thickBot="1">
      <c r="C29" s="553"/>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6"/>
      <c r="AD29" s="556"/>
      <c r="AE29" s="556"/>
      <c r="AF29" s="556"/>
      <c r="AG29" s="559"/>
      <c r="AH29" s="560"/>
      <c r="AI29" s="560"/>
      <c r="AJ29" s="560"/>
      <c r="AK29" s="560"/>
      <c r="AL29" s="560"/>
      <c r="AM29" s="560"/>
      <c r="AN29" s="560"/>
      <c r="AO29" s="560"/>
      <c r="AP29" s="560"/>
      <c r="AQ29" s="560"/>
      <c r="AR29" s="560"/>
      <c r="AS29" s="560"/>
      <c r="AT29" s="560"/>
      <c r="AU29" s="560"/>
      <c r="AV29" s="560"/>
      <c r="AW29" s="563"/>
      <c r="AX29" s="564"/>
      <c r="AY29" s="564"/>
      <c r="AZ29" s="564"/>
      <c r="BA29" s="567"/>
      <c r="BB29" s="568"/>
      <c r="BC29" s="564"/>
      <c r="BD29" s="564"/>
      <c r="BE29" s="564"/>
      <c r="BF29" s="564"/>
      <c r="BG29" s="560"/>
      <c r="BH29" s="570"/>
    </row>
    <row r="30" spans="1:73" ht="9.75" customHeight="1">
      <c r="C30" s="149"/>
    </row>
    <row r="31" spans="1:73" ht="13.5" customHeight="1">
      <c r="A31" s="537" t="s">
        <v>107</v>
      </c>
      <c r="B31" s="538"/>
      <c r="C31" s="521" t="s">
        <v>108</v>
      </c>
      <c r="D31" s="493"/>
      <c r="E31" s="493"/>
      <c r="F31" s="493"/>
      <c r="G31" s="493"/>
      <c r="H31" s="522"/>
      <c r="I31" s="486"/>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483"/>
      <c r="AH31" s="517" t="s">
        <v>235</v>
      </c>
      <c r="AI31" s="482"/>
      <c r="AJ31" s="483"/>
      <c r="AK31" s="519" t="s">
        <v>236</v>
      </c>
      <c r="AL31" s="482"/>
      <c r="AM31" s="483"/>
      <c r="AN31" s="493" t="s">
        <v>109</v>
      </c>
      <c r="AO31" s="493"/>
      <c r="AP31" s="493"/>
      <c r="AQ31" s="493"/>
      <c r="AR31" s="493"/>
      <c r="AS31" s="522"/>
      <c r="AT31" s="487"/>
      <c r="AU31" s="487"/>
      <c r="AV31" s="487"/>
      <c r="AW31" s="487"/>
      <c r="AX31" s="487"/>
      <c r="AY31" s="487"/>
      <c r="AZ31" s="487"/>
      <c r="BA31" s="487"/>
      <c r="BB31" s="487"/>
      <c r="BC31" s="487"/>
      <c r="BD31" s="487"/>
      <c r="BE31" s="487"/>
      <c r="BF31" s="487"/>
      <c r="BG31" s="487"/>
      <c r="BH31" s="487"/>
      <c r="BI31" s="487"/>
      <c r="BJ31" s="488"/>
      <c r="BK31" s="145"/>
      <c r="BL31" s="145"/>
      <c r="BM31" s="145"/>
      <c r="BN31" s="145"/>
    </row>
    <row r="32" spans="1:73" ht="18.75" customHeight="1">
      <c r="A32" s="539"/>
      <c r="B32" s="540"/>
      <c r="C32" s="495"/>
      <c r="D32" s="496"/>
      <c r="E32" s="496"/>
      <c r="F32" s="496"/>
      <c r="G32" s="496"/>
      <c r="H32" s="523"/>
      <c r="I32" s="515"/>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485"/>
      <c r="AH32" s="518"/>
      <c r="AI32" s="484"/>
      <c r="AJ32" s="485"/>
      <c r="AK32" s="520"/>
      <c r="AL32" s="484"/>
      <c r="AM32" s="485"/>
      <c r="AN32" s="496"/>
      <c r="AO32" s="496"/>
      <c r="AP32" s="496"/>
      <c r="AQ32" s="496"/>
      <c r="AR32" s="496"/>
      <c r="AS32" s="523"/>
      <c r="AT32" s="490"/>
      <c r="AU32" s="490"/>
      <c r="AV32" s="490"/>
      <c r="AW32" s="490"/>
      <c r="AX32" s="490"/>
      <c r="AY32" s="490"/>
      <c r="AZ32" s="490"/>
      <c r="BA32" s="490"/>
      <c r="BB32" s="490"/>
      <c r="BC32" s="490"/>
      <c r="BD32" s="490"/>
      <c r="BE32" s="490"/>
      <c r="BF32" s="490"/>
      <c r="BG32" s="490"/>
      <c r="BH32" s="490"/>
      <c r="BI32" s="490"/>
      <c r="BJ32" s="491"/>
      <c r="BK32" s="145"/>
      <c r="BL32" s="145"/>
      <c r="BM32" s="145"/>
      <c r="BN32" s="145"/>
    </row>
    <row r="33" spans="1:85" ht="13.5" customHeight="1">
      <c r="A33" s="539"/>
      <c r="B33" s="540"/>
      <c r="C33" s="492" t="s">
        <v>110</v>
      </c>
      <c r="D33" s="493"/>
      <c r="E33" s="493"/>
      <c r="F33" s="493"/>
      <c r="G33" s="493"/>
      <c r="H33" s="522"/>
      <c r="I33" s="486"/>
      <c r="J33" s="487"/>
      <c r="K33" s="487"/>
      <c r="L33" s="487"/>
      <c r="M33" s="487"/>
      <c r="N33" s="487"/>
      <c r="O33" s="488"/>
      <c r="P33" s="492" t="s">
        <v>111</v>
      </c>
      <c r="Q33" s="493"/>
      <c r="R33" s="493"/>
      <c r="S33" s="493"/>
      <c r="T33" s="493"/>
      <c r="U33" s="494"/>
      <c r="V33" s="498"/>
      <c r="W33" s="499"/>
      <c r="X33" s="499"/>
      <c r="Y33" s="499"/>
      <c r="Z33" s="499"/>
      <c r="AA33" s="499"/>
      <c r="AB33" s="499"/>
      <c r="AC33" s="499"/>
      <c r="AD33" s="500"/>
      <c r="AE33" s="504" t="s">
        <v>112</v>
      </c>
      <c r="AF33" s="505"/>
      <c r="AG33" s="505"/>
      <c r="AH33" s="506"/>
      <c r="AI33" s="571"/>
      <c r="AJ33" s="572"/>
      <c r="AK33" s="499"/>
      <c r="AL33" s="572"/>
      <c r="AM33" s="572"/>
      <c r="AN33" s="499"/>
      <c r="AO33" s="499"/>
      <c r="AP33" s="499"/>
      <c r="AQ33" s="511"/>
      <c r="AR33" s="521" t="s">
        <v>113</v>
      </c>
      <c r="AS33" s="493"/>
      <c r="AT33" s="493"/>
      <c r="AU33" s="493"/>
      <c r="AV33" s="493"/>
      <c r="AW33" s="493"/>
      <c r="AX33" s="494"/>
      <c r="AY33" s="524" t="str">
        <f>IF(CA35="","０",QUOTIENT(CA35,12))</f>
        <v>０</v>
      </c>
      <c r="AZ33" s="525"/>
      <c r="BA33" s="525"/>
      <c r="BB33" s="525"/>
      <c r="BC33" s="493" t="s">
        <v>88</v>
      </c>
      <c r="BD33" s="493"/>
      <c r="BE33" s="525" t="str">
        <f>IF(CA35="","０",MOD(CA35,12))</f>
        <v>０</v>
      </c>
      <c r="BF33" s="525"/>
      <c r="BG33" s="525"/>
      <c r="BH33" s="525"/>
      <c r="BI33" s="528" t="s">
        <v>106</v>
      </c>
      <c r="BJ33" s="529"/>
      <c r="BK33" s="145" t="s">
        <v>114</v>
      </c>
      <c r="BL33" s="145"/>
      <c r="BM33" s="145"/>
      <c r="BN33" s="145"/>
    </row>
    <row r="34" spans="1:85" ht="13.5" customHeight="1">
      <c r="A34" s="541"/>
      <c r="B34" s="542"/>
      <c r="C34" s="495"/>
      <c r="D34" s="496"/>
      <c r="E34" s="496"/>
      <c r="F34" s="496"/>
      <c r="G34" s="496"/>
      <c r="H34" s="523"/>
      <c r="I34" s="489"/>
      <c r="J34" s="490"/>
      <c r="K34" s="490"/>
      <c r="L34" s="490"/>
      <c r="M34" s="490"/>
      <c r="N34" s="490"/>
      <c r="O34" s="491"/>
      <c r="P34" s="495"/>
      <c r="Q34" s="496"/>
      <c r="R34" s="496"/>
      <c r="S34" s="496"/>
      <c r="T34" s="496"/>
      <c r="U34" s="497"/>
      <c r="V34" s="501"/>
      <c r="W34" s="502"/>
      <c r="X34" s="502"/>
      <c r="Y34" s="502"/>
      <c r="Z34" s="502"/>
      <c r="AA34" s="502"/>
      <c r="AB34" s="502"/>
      <c r="AC34" s="502"/>
      <c r="AD34" s="503"/>
      <c r="AE34" s="507"/>
      <c r="AF34" s="508"/>
      <c r="AG34" s="508"/>
      <c r="AH34" s="509"/>
      <c r="AI34" s="512"/>
      <c r="AJ34" s="502"/>
      <c r="AK34" s="502"/>
      <c r="AL34" s="502"/>
      <c r="AM34" s="502"/>
      <c r="AN34" s="502"/>
      <c r="AO34" s="502"/>
      <c r="AP34" s="502"/>
      <c r="AQ34" s="513"/>
      <c r="AR34" s="495"/>
      <c r="AS34" s="496"/>
      <c r="AT34" s="496"/>
      <c r="AU34" s="496"/>
      <c r="AV34" s="496"/>
      <c r="AW34" s="496"/>
      <c r="AX34" s="497"/>
      <c r="AY34" s="526"/>
      <c r="AZ34" s="527"/>
      <c r="BA34" s="527"/>
      <c r="BB34" s="527"/>
      <c r="BC34" s="496"/>
      <c r="BD34" s="496"/>
      <c r="BE34" s="527"/>
      <c r="BF34" s="527"/>
      <c r="BG34" s="527"/>
      <c r="BH34" s="527"/>
      <c r="BI34" s="530"/>
      <c r="BJ34" s="531"/>
      <c r="BK34" s="145"/>
      <c r="BL34" s="145"/>
      <c r="BM34" s="543" t="s">
        <v>116</v>
      </c>
      <c r="BN34" s="544"/>
      <c r="BO34" s="544"/>
      <c r="BP34" s="544"/>
      <c r="BQ34" s="544"/>
      <c r="BR34" s="544"/>
      <c r="BS34" s="544"/>
      <c r="BT34" s="544"/>
      <c r="BU34" s="544"/>
      <c r="BV34" s="544"/>
      <c r="BW34" s="544"/>
      <c r="BX34" s="544"/>
      <c r="BY34" s="544"/>
      <c r="BZ34" s="544"/>
      <c r="CA34" s="544"/>
      <c r="CB34" s="544"/>
      <c r="CC34" s="544"/>
      <c r="CD34" s="544"/>
      <c r="CE34" s="544"/>
      <c r="CF34" s="544"/>
      <c r="CG34" s="545"/>
    </row>
    <row r="35" spans="1:85" ht="13.5" customHeight="1">
      <c r="BK35" s="145"/>
      <c r="BL35" s="145"/>
      <c r="BM35" s="546" t="str">
        <f>IF(OR(V33="",AI33=""),"",DATEDIF(V33,AI33,"Y")*12+DATEDIF(V33,AI33,"YM"))</f>
        <v/>
      </c>
      <c r="BN35" s="546"/>
      <c r="BO35" s="546"/>
      <c r="BP35" s="546"/>
      <c r="BQ35" s="546"/>
      <c r="BR35" s="546"/>
      <c r="BS35" s="546"/>
      <c r="BT35" s="532" t="str">
        <f>IF(BM35="","",DATE(YEAR(V33),MONTH(V33)+BM35,DAY(V33)))</f>
        <v/>
      </c>
      <c r="BU35" s="532"/>
      <c r="BV35" s="532"/>
      <c r="BW35" s="532"/>
      <c r="BX35" s="532"/>
      <c r="BY35" s="532"/>
      <c r="BZ35" s="532"/>
      <c r="CA35" s="547" t="str">
        <f>IF(BM35="","",IF(AI33&gt;=V33,BM35+1,BM35))</f>
        <v/>
      </c>
      <c r="CB35" s="547"/>
      <c r="CC35" s="547"/>
      <c r="CD35" s="547"/>
      <c r="CE35" s="547"/>
      <c r="CF35" s="547"/>
      <c r="CG35" s="547"/>
    </row>
    <row r="36" spans="1:85" ht="18" customHeight="1">
      <c r="A36" s="537" t="s">
        <v>115</v>
      </c>
      <c r="B36" s="538"/>
      <c r="C36" s="521" t="s">
        <v>108</v>
      </c>
      <c r="D36" s="493"/>
      <c r="E36" s="493"/>
      <c r="F36" s="493"/>
      <c r="G36" s="493"/>
      <c r="H36" s="522"/>
      <c r="I36" s="486"/>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483"/>
      <c r="AH36" s="517" t="s">
        <v>235</v>
      </c>
      <c r="AI36" s="482"/>
      <c r="AJ36" s="483"/>
      <c r="AK36" s="519" t="s">
        <v>236</v>
      </c>
      <c r="AL36" s="482"/>
      <c r="AM36" s="483"/>
      <c r="AN36" s="493" t="s">
        <v>109</v>
      </c>
      <c r="AO36" s="493"/>
      <c r="AP36" s="493"/>
      <c r="AQ36" s="493"/>
      <c r="AR36" s="493"/>
      <c r="AS36" s="522"/>
      <c r="AT36" s="487"/>
      <c r="AU36" s="487"/>
      <c r="AV36" s="487"/>
      <c r="AW36" s="487"/>
      <c r="AX36" s="487"/>
      <c r="AY36" s="487"/>
      <c r="AZ36" s="487"/>
      <c r="BA36" s="487"/>
      <c r="BB36" s="487"/>
      <c r="BC36" s="487"/>
      <c r="BD36" s="487"/>
      <c r="BE36" s="487"/>
      <c r="BF36" s="487"/>
      <c r="BG36" s="487"/>
      <c r="BH36" s="487"/>
      <c r="BI36" s="487"/>
      <c r="BJ36" s="488"/>
      <c r="BM36" s="546"/>
      <c r="BN36" s="546"/>
      <c r="BO36" s="546"/>
      <c r="BP36" s="546"/>
      <c r="BQ36" s="546"/>
      <c r="BR36" s="546"/>
      <c r="BS36" s="546"/>
      <c r="BT36" s="532"/>
      <c r="BU36" s="532"/>
      <c r="BV36" s="532"/>
      <c r="BW36" s="532"/>
      <c r="BX36" s="532"/>
      <c r="BY36" s="532"/>
      <c r="BZ36" s="532"/>
      <c r="CA36" s="547"/>
      <c r="CB36" s="547"/>
      <c r="CC36" s="547"/>
      <c r="CD36" s="547"/>
      <c r="CE36" s="547"/>
      <c r="CF36" s="547"/>
      <c r="CG36" s="547"/>
    </row>
    <row r="37" spans="1:85" ht="18" customHeight="1">
      <c r="A37" s="539"/>
      <c r="B37" s="540"/>
      <c r="C37" s="495"/>
      <c r="D37" s="496"/>
      <c r="E37" s="496"/>
      <c r="F37" s="496"/>
      <c r="G37" s="496"/>
      <c r="H37" s="523"/>
      <c r="I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485"/>
      <c r="AH37" s="518"/>
      <c r="AI37" s="484"/>
      <c r="AJ37" s="485"/>
      <c r="AK37" s="520"/>
      <c r="AL37" s="484"/>
      <c r="AM37" s="485"/>
      <c r="AN37" s="496"/>
      <c r="AO37" s="496"/>
      <c r="AP37" s="496"/>
      <c r="AQ37" s="496"/>
      <c r="AR37" s="496"/>
      <c r="AS37" s="523"/>
      <c r="AT37" s="490"/>
      <c r="AU37" s="490"/>
      <c r="AV37" s="490"/>
      <c r="AW37" s="490"/>
      <c r="AX37" s="490"/>
      <c r="AY37" s="490"/>
      <c r="AZ37" s="490"/>
      <c r="BA37" s="490"/>
      <c r="BB37" s="490"/>
      <c r="BC37" s="490"/>
      <c r="BD37" s="490"/>
      <c r="BE37" s="490"/>
      <c r="BF37" s="490"/>
      <c r="BG37" s="490"/>
      <c r="BH37" s="490"/>
      <c r="BI37" s="490"/>
      <c r="BJ37" s="491"/>
      <c r="BM37" s="535" t="str">
        <f>IF(OR(V38="",AI38=""),"",DATEDIF(V38,AI38,"Y")*12+DATEDIF(V38,AI38,"YM"))</f>
        <v/>
      </c>
      <c r="BN37" s="535"/>
      <c r="BO37" s="535"/>
      <c r="BP37" s="535"/>
      <c r="BQ37" s="535"/>
      <c r="BR37" s="535"/>
      <c r="BS37" s="535"/>
      <c r="BT37" s="548" t="str">
        <f>IF(BM37="","",DATE(YEAR(V38),MONTH(V38)+BM37,DAY(V38)))</f>
        <v/>
      </c>
      <c r="BU37" s="548"/>
      <c r="BV37" s="548"/>
      <c r="BW37" s="548"/>
      <c r="BX37" s="548"/>
      <c r="BY37" s="548"/>
      <c r="BZ37" s="548"/>
      <c r="CA37" s="533" t="str">
        <f>IF(BM37="","",IF(AI38&gt;=V38,BM37+1,BM37))</f>
        <v/>
      </c>
      <c r="CB37" s="533"/>
      <c r="CC37" s="533"/>
      <c r="CD37" s="533"/>
      <c r="CE37" s="533"/>
      <c r="CF37" s="533"/>
      <c r="CG37" s="533"/>
    </row>
    <row r="38" spans="1:85" ht="13.5" customHeight="1">
      <c r="A38" s="539"/>
      <c r="B38" s="540"/>
      <c r="C38" s="492" t="s">
        <v>110</v>
      </c>
      <c r="D38" s="493"/>
      <c r="E38" s="493"/>
      <c r="F38" s="493"/>
      <c r="G38" s="493"/>
      <c r="H38" s="522"/>
      <c r="I38" s="486"/>
      <c r="J38" s="487"/>
      <c r="K38" s="487"/>
      <c r="L38" s="487"/>
      <c r="M38" s="487"/>
      <c r="N38" s="487"/>
      <c r="O38" s="488"/>
      <c r="P38" s="492" t="s">
        <v>111</v>
      </c>
      <c r="Q38" s="493"/>
      <c r="R38" s="493"/>
      <c r="S38" s="493"/>
      <c r="T38" s="493"/>
      <c r="U38" s="494"/>
      <c r="V38" s="498"/>
      <c r="W38" s="499"/>
      <c r="X38" s="499"/>
      <c r="Y38" s="499"/>
      <c r="Z38" s="499"/>
      <c r="AA38" s="499"/>
      <c r="AB38" s="499"/>
      <c r="AC38" s="499"/>
      <c r="AD38" s="500"/>
      <c r="AE38" s="504" t="s">
        <v>112</v>
      </c>
      <c r="AF38" s="505"/>
      <c r="AG38" s="505"/>
      <c r="AH38" s="506"/>
      <c r="AI38" s="510"/>
      <c r="AJ38" s="499"/>
      <c r="AK38" s="499"/>
      <c r="AL38" s="499"/>
      <c r="AM38" s="499"/>
      <c r="AN38" s="499"/>
      <c r="AO38" s="499"/>
      <c r="AP38" s="499"/>
      <c r="AQ38" s="511"/>
      <c r="AR38" s="521" t="s">
        <v>117</v>
      </c>
      <c r="AS38" s="493"/>
      <c r="AT38" s="493"/>
      <c r="AU38" s="493"/>
      <c r="AV38" s="493"/>
      <c r="AW38" s="493"/>
      <c r="AX38" s="494"/>
      <c r="AY38" s="524" t="str">
        <f>IF(CA37="","０",QUOTIENT(CA37,12))</f>
        <v>０</v>
      </c>
      <c r="AZ38" s="525"/>
      <c r="BA38" s="525"/>
      <c r="BB38" s="525"/>
      <c r="BC38" s="493" t="s">
        <v>88</v>
      </c>
      <c r="BD38" s="493"/>
      <c r="BE38" s="525" t="str">
        <f>IF(CA37="","０",MOD(CA37,12))</f>
        <v>０</v>
      </c>
      <c r="BF38" s="525"/>
      <c r="BG38" s="525"/>
      <c r="BH38" s="525"/>
      <c r="BI38" s="528" t="s">
        <v>106</v>
      </c>
      <c r="BJ38" s="529"/>
      <c r="BK38" s="145"/>
      <c r="BL38" s="145"/>
      <c r="BM38" s="536"/>
      <c r="BN38" s="536"/>
      <c r="BO38" s="536"/>
      <c r="BP38" s="536"/>
      <c r="BQ38" s="536"/>
      <c r="BR38" s="536"/>
      <c r="BS38" s="536"/>
      <c r="BT38" s="549"/>
      <c r="BU38" s="549"/>
      <c r="BV38" s="549"/>
      <c r="BW38" s="549"/>
      <c r="BX38" s="549"/>
      <c r="BY38" s="549"/>
      <c r="BZ38" s="549"/>
      <c r="CA38" s="534"/>
      <c r="CB38" s="534"/>
      <c r="CC38" s="534"/>
      <c r="CD38" s="534"/>
      <c r="CE38" s="534"/>
      <c r="CF38" s="534"/>
      <c r="CG38" s="534"/>
    </row>
    <row r="39" spans="1:85" ht="13.5" customHeight="1">
      <c r="A39" s="541"/>
      <c r="B39" s="542"/>
      <c r="C39" s="495"/>
      <c r="D39" s="496"/>
      <c r="E39" s="496"/>
      <c r="F39" s="496"/>
      <c r="G39" s="496"/>
      <c r="H39" s="523"/>
      <c r="I39" s="489"/>
      <c r="J39" s="490"/>
      <c r="K39" s="490"/>
      <c r="L39" s="490"/>
      <c r="M39" s="490"/>
      <c r="N39" s="490"/>
      <c r="O39" s="491"/>
      <c r="P39" s="495"/>
      <c r="Q39" s="496"/>
      <c r="R39" s="496"/>
      <c r="S39" s="496"/>
      <c r="T39" s="496"/>
      <c r="U39" s="497"/>
      <c r="V39" s="501"/>
      <c r="W39" s="502"/>
      <c r="X39" s="502"/>
      <c r="Y39" s="502"/>
      <c r="Z39" s="502"/>
      <c r="AA39" s="502"/>
      <c r="AB39" s="502"/>
      <c r="AC39" s="502"/>
      <c r="AD39" s="503"/>
      <c r="AE39" s="507"/>
      <c r="AF39" s="508"/>
      <c r="AG39" s="508"/>
      <c r="AH39" s="509"/>
      <c r="AI39" s="512"/>
      <c r="AJ39" s="502"/>
      <c r="AK39" s="502"/>
      <c r="AL39" s="502"/>
      <c r="AM39" s="502"/>
      <c r="AN39" s="502"/>
      <c r="AO39" s="502"/>
      <c r="AP39" s="502"/>
      <c r="AQ39" s="513"/>
      <c r="AR39" s="495"/>
      <c r="AS39" s="496"/>
      <c r="AT39" s="496"/>
      <c r="AU39" s="496"/>
      <c r="AV39" s="496"/>
      <c r="AW39" s="496"/>
      <c r="AX39" s="497"/>
      <c r="AY39" s="526"/>
      <c r="AZ39" s="527"/>
      <c r="BA39" s="527"/>
      <c r="BB39" s="527"/>
      <c r="BC39" s="496"/>
      <c r="BD39" s="496"/>
      <c r="BE39" s="527"/>
      <c r="BF39" s="527"/>
      <c r="BG39" s="527"/>
      <c r="BH39" s="527"/>
      <c r="BI39" s="530"/>
      <c r="BJ39" s="531"/>
      <c r="BK39" s="145"/>
      <c r="BL39" s="145"/>
      <c r="BM39" s="145"/>
      <c r="BN39" s="145"/>
      <c r="BO39" s="145"/>
      <c r="BP39" s="145"/>
      <c r="BQ39" s="145"/>
      <c r="BR39" s="145"/>
      <c r="BS39" s="145"/>
    </row>
    <row r="40" spans="1:85" ht="13.5" customHeight="1">
      <c r="BK40" s="145"/>
      <c r="BL40" s="145"/>
      <c r="BM40" s="145"/>
      <c r="BN40" s="145"/>
      <c r="BO40" s="145"/>
    </row>
    <row r="41" spans="1:85" ht="18" customHeight="1">
      <c r="A41" s="537" t="s">
        <v>118</v>
      </c>
      <c r="B41" s="538"/>
      <c r="C41" s="521" t="s">
        <v>108</v>
      </c>
      <c r="D41" s="493"/>
      <c r="E41" s="493"/>
      <c r="F41" s="493"/>
      <c r="G41" s="493"/>
      <c r="H41" s="522"/>
      <c r="I41" s="486"/>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483"/>
      <c r="AH41" s="517" t="s">
        <v>235</v>
      </c>
      <c r="AI41" s="482"/>
      <c r="AJ41" s="483"/>
      <c r="AK41" s="519" t="s">
        <v>236</v>
      </c>
      <c r="AL41" s="482"/>
      <c r="AM41" s="483"/>
      <c r="AN41" s="493" t="s">
        <v>109</v>
      </c>
      <c r="AO41" s="493"/>
      <c r="AP41" s="493"/>
      <c r="AQ41" s="493"/>
      <c r="AR41" s="493"/>
      <c r="AS41" s="522"/>
      <c r="AT41" s="487"/>
      <c r="AU41" s="487"/>
      <c r="AV41" s="487"/>
      <c r="AW41" s="487"/>
      <c r="AX41" s="487"/>
      <c r="AY41" s="487"/>
      <c r="AZ41" s="487"/>
      <c r="BA41" s="487"/>
      <c r="BB41" s="487"/>
      <c r="BC41" s="487"/>
      <c r="BD41" s="487"/>
      <c r="BE41" s="487"/>
      <c r="BF41" s="487"/>
      <c r="BG41" s="487"/>
      <c r="BH41" s="487"/>
      <c r="BI41" s="487"/>
      <c r="BJ41" s="488"/>
      <c r="BK41" s="145"/>
      <c r="BL41" s="145"/>
      <c r="BM41" s="145"/>
      <c r="BN41" s="145"/>
      <c r="BO41" s="145"/>
    </row>
    <row r="42" spans="1:85" ht="18" customHeight="1">
      <c r="A42" s="539"/>
      <c r="B42" s="540"/>
      <c r="C42" s="495"/>
      <c r="D42" s="496"/>
      <c r="E42" s="496"/>
      <c r="F42" s="496"/>
      <c r="G42" s="496"/>
      <c r="H42" s="523"/>
      <c r="I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485"/>
      <c r="AH42" s="518"/>
      <c r="AI42" s="484"/>
      <c r="AJ42" s="485"/>
      <c r="AK42" s="520"/>
      <c r="AL42" s="484"/>
      <c r="AM42" s="485"/>
      <c r="AN42" s="496"/>
      <c r="AO42" s="496"/>
      <c r="AP42" s="496"/>
      <c r="AQ42" s="496"/>
      <c r="AR42" s="496"/>
      <c r="AS42" s="523"/>
      <c r="AT42" s="490"/>
      <c r="AU42" s="490"/>
      <c r="AV42" s="490"/>
      <c r="AW42" s="490"/>
      <c r="AX42" s="490"/>
      <c r="AY42" s="490"/>
      <c r="AZ42" s="490"/>
      <c r="BA42" s="490"/>
      <c r="BB42" s="490"/>
      <c r="BC42" s="490"/>
      <c r="BD42" s="490"/>
      <c r="BE42" s="490"/>
      <c r="BF42" s="490"/>
      <c r="BG42" s="490"/>
      <c r="BH42" s="490"/>
      <c r="BI42" s="490"/>
      <c r="BJ42" s="491"/>
      <c r="BK42" s="145"/>
      <c r="BL42" s="145"/>
      <c r="BM42" s="145"/>
      <c r="BN42" s="145"/>
    </row>
    <row r="43" spans="1:85" ht="13.5" customHeight="1">
      <c r="A43" s="539"/>
      <c r="B43" s="540"/>
      <c r="C43" s="492" t="s">
        <v>110</v>
      </c>
      <c r="D43" s="493"/>
      <c r="E43" s="493"/>
      <c r="F43" s="493"/>
      <c r="G43" s="493"/>
      <c r="H43" s="522"/>
      <c r="I43" s="486"/>
      <c r="J43" s="487"/>
      <c r="K43" s="487"/>
      <c r="L43" s="487"/>
      <c r="M43" s="487"/>
      <c r="N43" s="487"/>
      <c r="O43" s="488"/>
      <c r="P43" s="492" t="s">
        <v>111</v>
      </c>
      <c r="Q43" s="493"/>
      <c r="R43" s="493"/>
      <c r="S43" s="493"/>
      <c r="T43" s="493"/>
      <c r="U43" s="494"/>
      <c r="V43" s="498"/>
      <c r="W43" s="499"/>
      <c r="X43" s="499"/>
      <c r="Y43" s="499"/>
      <c r="Z43" s="499"/>
      <c r="AA43" s="499"/>
      <c r="AB43" s="499"/>
      <c r="AC43" s="499"/>
      <c r="AD43" s="500"/>
      <c r="AE43" s="504" t="s">
        <v>112</v>
      </c>
      <c r="AF43" s="505"/>
      <c r="AG43" s="505"/>
      <c r="AH43" s="506"/>
      <c r="AI43" s="510"/>
      <c r="AJ43" s="499"/>
      <c r="AK43" s="499"/>
      <c r="AL43" s="499"/>
      <c r="AM43" s="499"/>
      <c r="AN43" s="499"/>
      <c r="AO43" s="499"/>
      <c r="AP43" s="499"/>
      <c r="AQ43" s="511"/>
      <c r="AR43" s="521" t="s">
        <v>119</v>
      </c>
      <c r="AS43" s="493"/>
      <c r="AT43" s="493"/>
      <c r="AU43" s="493"/>
      <c r="AV43" s="493"/>
      <c r="AW43" s="493"/>
      <c r="AX43" s="494"/>
      <c r="AY43" s="524" t="str">
        <f>IF(CA43="","０",QUOTIENT(CA43,12))</f>
        <v>０</v>
      </c>
      <c r="AZ43" s="525"/>
      <c r="BA43" s="525"/>
      <c r="BB43" s="525"/>
      <c r="BC43" s="493" t="s">
        <v>88</v>
      </c>
      <c r="BD43" s="493"/>
      <c r="BE43" s="525" t="str">
        <f>IF(CA43="","０",MOD(CA43,12))</f>
        <v>０</v>
      </c>
      <c r="BF43" s="525"/>
      <c r="BG43" s="525"/>
      <c r="BH43" s="525"/>
      <c r="BI43" s="528" t="s">
        <v>106</v>
      </c>
      <c r="BJ43" s="529"/>
      <c r="BM43" s="535" t="str">
        <f>IF(OR(V43="",AI43=""),"",DATEDIF(V43,AI43,"Y")*12+DATEDIF(V43,AI43,"YM"))</f>
        <v/>
      </c>
      <c r="BN43" s="535"/>
      <c r="BO43" s="535"/>
      <c r="BP43" s="535"/>
      <c r="BQ43" s="535"/>
      <c r="BR43" s="535"/>
      <c r="BS43" s="535"/>
      <c r="BT43" s="532" t="str">
        <f>IF(BM43="","",DATE(YEAR(V43),MONTH(V43)+BM43,DAY(V43)))</f>
        <v/>
      </c>
      <c r="BU43" s="532"/>
      <c r="BV43" s="532"/>
      <c r="BW43" s="532"/>
      <c r="BX43" s="532"/>
      <c r="BY43" s="532"/>
      <c r="BZ43" s="532"/>
      <c r="CA43" s="533" t="str">
        <f>IF(BM43="","",IF(AI43&gt;=V43,BM43+1,BM43))</f>
        <v/>
      </c>
      <c r="CB43" s="533"/>
      <c r="CC43" s="533"/>
      <c r="CD43" s="533"/>
      <c r="CE43" s="533"/>
      <c r="CF43" s="533"/>
      <c r="CG43" s="533"/>
    </row>
    <row r="44" spans="1:85" ht="13.5" customHeight="1">
      <c r="A44" s="541"/>
      <c r="B44" s="542"/>
      <c r="C44" s="495"/>
      <c r="D44" s="496"/>
      <c r="E44" s="496"/>
      <c r="F44" s="496"/>
      <c r="G44" s="496"/>
      <c r="H44" s="523"/>
      <c r="I44" s="489"/>
      <c r="J44" s="490"/>
      <c r="K44" s="490"/>
      <c r="L44" s="490"/>
      <c r="M44" s="490"/>
      <c r="N44" s="490"/>
      <c r="O44" s="491"/>
      <c r="P44" s="495"/>
      <c r="Q44" s="496"/>
      <c r="R44" s="496"/>
      <c r="S44" s="496"/>
      <c r="T44" s="496"/>
      <c r="U44" s="497"/>
      <c r="V44" s="501"/>
      <c r="W44" s="502"/>
      <c r="X44" s="502"/>
      <c r="Y44" s="502"/>
      <c r="Z44" s="502"/>
      <c r="AA44" s="502"/>
      <c r="AB44" s="502"/>
      <c r="AC44" s="502"/>
      <c r="AD44" s="503"/>
      <c r="AE44" s="507"/>
      <c r="AF44" s="508"/>
      <c r="AG44" s="508"/>
      <c r="AH44" s="509"/>
      <c r="AI44" s="512"/>
      <c r="AJ44" s="502"/>
      <c r="AK44" s="502"/>
      <c r="AL44" s="502"/>
      <c r="AM44" s="502"/>
      <c r="AN44" s="502"/>
      <c r="AO44" s="502"/>
      <c r="AP44" s="502"/>
      <c r="AQ44" s="513"/>
      <c r="AR44" s="495"/>
      <c r="AS44" s="496"/>
      <c r="AT44" s="496"/>
      <c r="AU44" s="496"/>
      <c r="AV44" s="496"/>
      <c r="AW44" s="496"/>
      <c r="AX44" s="497"/>
      <c r="AY44" s="526"/>
      <c r="AZ44" s="527"/>
      <c r="BA44" s="527"/>
      <c r="BB44" s="527"/>
      <c r="BC44" s="496"/>
      <c r="BD44" s="496"/>
      <c r="BE44" s="527"/>
      <c r="BF44" s="527"/>
      <c r="BG44" s="527"/>
      <c r="BH44" s="527"/>
      <c r="BI44" s="530"/>
      <c r="BJ44" s="531"/>
      <c r="BM44" s="536"/>
      <c r="BN44" s="536"/>
      <c r="BO44" s="536"/>
      <c r="BP44" s="536"/>
      <c r="BQ44" s="536"/>
      <c r="BR44" s="536"/>
      <c r="BS44" s="536"/>
      <c r="BT44" s="532"/>
      <c r="BU44" s="532"/>
      <c r="BV44" s="532"/>
      <c r="BW44" s="532"/>
      <c r="BX44" s="532"/>
      <c r="BY44" s="532"/>
      <c r="BZ44" s="532"/>
      <c r="CA44" s="534"/>
      <c r="CB44" s="534"/>
      <c r="CC44" s="534"/>
      <c r="CD44" s="534"/>
      <c r="CE44" s="534"/>
      <c r="CF44" s="534"/>
      <c r="CG44" s="534"/>
    </row>
    <row r="45" spans="1:85" ht="13.5" customHeight="1">
      <c r="BK45" s="145"/>
      <c r="BL45" s="145"/>
    </row>
    <row r="46" spans="1:85" ht="18" customHeight="1">
      <c r="A46" s="537" t="s">
        <v>120</v>
      </c>
      <c r="B46" s="538"/>
      <c r="C46" s="521" t="s">
        <v>108</v>
      </c>
      <c r="D46" s="493"/>
      <c r="E46" s="493"/>
      <c r="F46" s="493"/>
      <c r="G46" s="493"/>
      <c r="H46" s="522"/>
      <c r="I46" s="486"/>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483"/>
      <c r="AH46" s="517" t="s">
        <v>235</v>
      </c>
      <c r="AI46" s="482"/>
      <c r="AJ46" s="483"/>
      <c r="AK46" s="519" t="s">
        <v>236</v>
      </c>
      <c r="AL46" s="482"/>
      <c r="AM46" s="483"/>
      <c r="AN46" s="493" t="s">
        <v>109</v>
      </c>
      <c r="AO46" s="493"/>
      <c r="AP46" s="493"/>
      <c r="AQ46" s="493"/>
      <c r="AR46" s="493"/>
      <c r="AS46" s="522"/>
      <c r="AT46" s="487"/>
      <c r="AU46" s="487"/>
      <c r="AV46" s="487"/>
      <c r="AW46" s="487"/>
      <c r="AX46" s="487"/>
      <c r="AY46" s="487"/>
      <c r="AZ46" s="487"/>
      <c r="BA46" s="487"/>
      <c r="BB46" s="487"/>
      <c r="BC46" s="487"/>
      <c r="BD46" s="487"/>
      <c r="BE46" s="487"/>
      <c r="BF46" s="487"/>
      <c r="BG46" s="487"/>
      <c r="BH46" s="487"/>
      <c r="BI46" s="487"/>
      <c r="BJ46" s="488"/>
      <c r="BK46" s="145"/>
      <c r="BL46" s="145"/>
      <c r="BM46" s="145"/>
      <c r="BN46" s="145"/>
      <c r="BO46" s="145"/>
    </row>
    <row r="47" spans="1:85" ht="18" customHeight="1">
      <c r="A47" s="539"/>
      <c r="B47" s="540"/>
      <c r="C47" s="495"/>
      <c r="D47" s="496"/>
      <c r="E47" s="496"/>
      <c r="F47" s="496"/>
      <c r="G47" s="496"/>
      <c r="H47" s="523"/>
      <c r="I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485"/>
      <c r="AH47" s="518"/>
      <c r="AI47" s="484"/>
      <c r="AJ47" s="485"/>
      <c r="AK47" s="520"/>
      <c r="AL47" s="484"/>
      <c r="AM47" s="485"/>
      <c r="AN47" s="496"/>
      <c r="AO47" s="496"/>
      <c r="AP47" s="496"/>
      <c r="AQ47" s="496"/>
      <c r="AR47" s="496"/>
      <c r="AS47" s="523"/>
      <c r="AT47" s="490"/>
      <c r="AU47" s="490"/>
      <c r="AV47" s="490"/>
      <c r="AW47" s="490"/>
      <c r="AX47" s="490"/>
      <c r="AY47" s="490"/>
      <c r="AZ47" s="490"/>
      <c r="BA47" s="490"/>
      <c r="BB47" s="490"/>
      <c r="BC47" s="490"/>
      <c r="BD47" s="490"/>
      <c r="BE47" s="490"/>
      <c r="BF47" s="490"/>
      <c r="BG47" s="490"/>
      <c r="BH47" s="490"/>
      <c r="BI47" s="490"/>
      <c r="BJ47" s="491"/>
      <c r="BK47" s="145"/>
      <c r="BL47" s="145"/>
      <c r="BM47" s="145"/>
      <c r="BN47" s="145"/>
      <c r="BO47" s="145"/>
    </row>
    <row r="48" spans="1:85" ht="13.5" customHeight="1">
      <c r="A48" s="539"/>
      <c r="B48" s="540"/>
      <c r="C48" s="492" t="s">
        <v>110</v>
      </c>
      <c r="D48" s="493"/>
      <c r="E48" s="493"/>
      <c r="F48" s="493"/>
      <c r="G48" s="493"/>
      <c r="H48" s="522"/>
      <c r="I48" s="486"/>
      <c r="J48" s="487"/>
      <c r="K48" s="487"/>
      <c r="L48" s="487"/>
      <c r="M48" s="487"/>
      <c r="N48" s="487"/>
      <c r="O48" s="488"/>
      <c r="P48" s="492" t="s">
        <v>111</v>
      </c>
      <c r="Q48" s="493"/>
      <c r="R48" s="493"/>
      <c r="S48" s="493"/>
      <c r="T48" s="493"/>
      <c r="U48" s="494"/>
      <c r="V48" s="498"/>
      <c r="W48" s="499"/>
      <c r="X48" s="499"/>
      <c r="Y48" s="499"/>
      <c r="Z48" s="499"/>
      <c r="AA48" s="499"/>
      <c r="AB48" s="499"/>
      <c r="AC48" s="499"/>
      <c r="AD48" s="500"/>
      <c r="AE48" s="504" t="s">
        <v>112</v>
      </c>
      <c r="AF48" s="505"/>
      <c r="AG48" s="505"/>
      <c r="AH48" s="506"/>
      <c r="AI48" s="510"/>
      <c r="AJ48" s="499"/>
      <c r="AK48" s="499"/>
      <c r="AL48" s="499"/>
      <c r="AM48" s="499"/>
      <c r="AN48" s="499"/>
      <c r="AO48" s="499"/>
      <c r="AP48" s="499"/>
      <c r="AQ48" s="511"/>
      <c r="AR48" s="521" t="s">
        <v>121</v>
      </c>
      <c r="AS48" s="493"/>
      <c r="AT48" s="493"/>
      <c r="AU48" s="493"/>
      <c r="AV48" s="493"/>
      <c r="AW48" s="493"/>
      <c r="AX48" s="494"/>
      <c r="AY48" s="524" t="str">
        <f>IF(CA48="","０",QUOTIENT(CA48,12))</f>
        <v>０</v>
      </c>
      <c r="AZ48" s="525"/>
      <c r="BA48" s="525"/>
      <c r="BB48" s="525"/>
      <c r="BC48" s="493" t="s">
        <v>88</v>
      </c>
      <c r="BD48" s="493"/>
      <c r="BE48" s="525" t="str">
        <f>IF(CA48="","０",MOD(CA48,12))</f>
        <v>０</v>
      </c>
      <c r="BF48" s="525"/>
      <c r="BG48" s="525"/>
      <c r="BH48" s="525"/>
      <c r="BI48" s="528" t="s">
        <v>106</v>
      </c>
      <c r="BJ48" s="529"/>
      <c r="BK48" s="145"/>
      <c r="BL48" s="145"/>
      <c r="BM48" s="535" t="str">
        <f>IF(OR(V48="",AI48=""),"",DATEDIF(V48,AI48,"Y")*12+DATEDIF(V48,AI48,"YM"))</f>
        <v/>
      </c>
      <c r="BN48" s="535"/>
      <c r="BO48" s="535"/>
      <c r="BP48" s="535"/>
      <c r="BQ48" s="535"/>
      <c r="BR48" s="535"/>
      <c r="BS48" s="535"/>
      <c r="BT48" s="532" t="str">
        <f>IF(BM48="","",DATE(YEAR(V48),MONTH(V48)+BM48,DAY(V48)))</f>
        <v/>
      </c>
      <c r="BU48" s="532"/>
      <c r="BV48" s="532"/>
      <c r="BW48" s="532"/>
      <c r="BX48" s="532"/>
      <c r="BY48" s="532"/>
      <c r="BZ48" s="532"/>
      <c r="CA48" s="533" t="str">
        <f>IF(BM48="","",IF(AI48&gt;=V48,BM48+1,BM48))</f>
        <v/>
      </c>
      <c r="CB48" s="533"/>
      <c r="CC48" s="533"/>
      <c r="CD48" s="533"/>
      <c r="CE48" s="533"/>
      <c r="CF48" s="533"/>
      <c r="CG48" s="533"/>
    </row>
    <row r="49" spans="1:85" ht="13.5" customHeight="1">
      <c r="A49" s="541"/>
      <c r="B49" s="542"/>
      <c r="C49" s="495"/>
      <c r="D49" s="496"/>
      <c r="E49" s="496"/>
      <c r="F49" s="496"/>
      <c r="G49" s="496"/>
      <c r="H49" s="523"/>
      <c r="I49" s="489"/>
      <c r="J49" s="490"/>
      <c r="K49" s="490"/>
      <c r="L49" s="490"/>
      <c r="M49" s="490"/>
      <c r="N49" s="490"/>
      <c r="O49" s="491"/>
      <c r="P49" s="495"/>
      <c r="Q49" s="496"/>
      <c r="R49" s="496"/>
      <c r="S49" s="496"/>
      <c r="T49" s="496"/>
      <c r="U49" s="497"/>
      <c r="V49" s="501"/>
      <c r="W49" s="502"/>
      <c r="X49" s="502"/>
      <c r="Y49" s="502"/>
      <c r="Z49" s="502"/>
      <c r="AA49" s="502"/>
      <c r="AB49" s="502"/>
      <c r="AC49" s="502"/>
      <c r="AD49" s="503"/>
      <c r="AE49" s="507"/>
      <c r="AF49" s="508"/>
      <c r="AG49" s="508"/>
      <c r="AH49" s="509"/>
      <c r="AI49" s="512"/>
      <c r="AJ49" s="502"/>
      <c r="AK49" s="502"/>
      <c r="AL49" s="502"/>
      <c r="AM49" s="502"/>
      <c r="AN49" s="502"/>
      <c r="AO49" s="502"/>
      <c r="AP49" s="502"/>
      <c r="AQ49" s="513"/>
      <c r="AR49" s="495"/>
      <c r="AS49" s="496"/>
      <c r="AT49" s="496"/>
      <c r="AU49" s="496"/>
      <c r="AV49" s="496"/>
      <c r="AW49" s="496"/>
      <c r="AX49" s="497"/>
      <c r="AY49" s="526"/>
      <c r="AZ49" s="527"/>
      <c r="BA49" s="527"/>
      <c r="BB49" s="527"/>
      <c r="BC49" s="496"/>
      <c r="BD49" s="496"/>
      <c r="BE49" s="527"/>
      <c r="BF49" s="527"/>
      <c r="BG49" s="527"/>
      <c r="BH49" s="527"/>
      <c r="BI49" s="530"/>
      <c r="BJ49" s="531"/>
      <c r="BK49" s="145"/>
      <c r="BL49" s="145"/>
      <c r="BM49" s="536"/>
      <c r="BN49" s="536"/>
      <c r="BO49" s="536"/>
      <c r="BP49" s="536"/>
      <c r="BQ49" s="536"/>
      <c r="BR49" s="536"/>
      <c r="BS49" s="536"/>
      <c r="BT49" s="532"/>
      <c r="BU49" s="532"/>
      <c r="BV49" s="532"/>
      <c r="BW49" s="532"/>
      <c r="BX49" s="532"/>
      <c r="BY49" s="532"/>
      <c r="BZ49" s="532"/>
      <c r="CA49" s="534"/>
      <c r="CB49" s="534"/>
      <c r="CC49" s="534"/>
      <c r="CD49" s="534"/>
      <c r="CE49" s="534"/>
      <c r="CF49" s="534"/>
      <c r="CG49" s="534"/>
    </row>
    <row r="50" spans="1:85" ht="13.5" customHeight="1"/>
    <row r="51" spans="1:85" ht="18" customHeight="1">
      <c r="A51" s="537" t="s">
        <v>122</v>
      </c>
      <c r="B51" s="538"/>
      <c r="C51" s="521" t="s">
        <v>108</v>
      </c>
      <c r="D51" s="493"/>
      <c r="E51" s="493"/>
      <c r="F51" s="493"/>
      <c r="G51" s="493"/>
      <c r="H51" s="522"/>
      <c r="I51" s="486"/>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483"/>
      <c r="AH51" s="517" t="s">
        <v>235</v>
      </c>
      <c r="AI51" s="482"/>
      <c r="AJ51" s="483"/>
      <c r="AK51" s="519" t="s">
        <v>236</v>
      </c>
      <c r="AL51" s="482"/>
      <c r="AM51" s="483"/>
      <c r="AN51" s="493" t="s">
        <v>109</v>
      </c>
      <c r="AO51" s="493"/>
      <c r="AP51" s="493"/>
      <c r="AQ51" s="493"/>
      <c r="AR51" s="493"/>
      <c r="AS51" s="522"/>
      <c r="AT51" s="487"/>
      <c r="AU51" s="487"/>
      <c r="AV51" s="487"/>
      <c r="AW51" s="487"/>
      <c r="AX51" s="487"/>
      <c r="AY51" s="487"/>
      <c r="AZ51" s="487"/>
      <c r="BA51" s="487"/>
      <c r="BB51" s="487"/>
      <c r="BC51" s="487"/>
      <c r="BD51" s="487"/>
      <c r="BE51" s="487"/>
      <c r="BF51" s="487"/>
      <c r="BG51" s="487"/>
      <c r="BH51" s="487"/>
      <c r="BI51" s="487"/>
      <c r="BJ51" s="488"/>
      <c r="BM51" s="145"/>
      <c r="BN51" s="145"/>
      <c r="BO51" s="145"/>
    </row>
    <row r="52" spans="1:85" ht="18" customHeight="1">
      <c r="A52" s="539"/>
      <c r="B52" s="540"/>
      <c r="C52" s="495"/>
      <c r="D52" s="496"/>
      <c r="E52" s="496"/>
      <c r="F52" s="496"/>
      <c r="G52" s="496"/>
      <c r="H52" s="523"/>
      <c r="I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485"/>
      <c r="AH52" s="518"/>
      <c r="AI52" s="484"/>
      <c r="AJ52" s="485"/>
      <c r="AK52" s="520"/>
      <c r="AL52" s="484"/>
      <c r="AM52" s="485"/>
      <c r="AN52" s="496"/>
      <c r="AO52" s="496"/>
      <c r="AP52" s="496"/>
      <c r="AQ52" s="496"/>
      <c r="AR52" s="496"/>
      <c r="AS52" s="523"/>
      <c r="AT52" s="490"/>
      <c r="AU52" s="490"/>
      <c r="AV52" s="490"/>
      <c r="AW52" s="490"/>
      <c r="AX52" s="490"/>
      <c r="AY52" s="490"/>
      <c r="AZ52" s="490"/>
      <c r="BA52" s="490"/>
      <c r="BB52" s="490"/>
      <c r="BC52" s="490"/>
      <c r="BD52" s="490"/>
      <c r="BE52" s="490"/>
      <c r="BF52" s="490"/>
      <c r="BG52" s="490"/>
      <c r="BH52" s="490"/>
      <c r="BI52" s="490"/>
      <c r="BJ52" s="491"/>
      <c r="BK52" s="145"/>
      <c r="BL52" s="145"/>
      <c r="BM52" s="145"/>
      <c r="BN52" s="145"/>
      <c r="BO52" s="145"/>
    </row>
    <row r="53" spans="1:85" ht="13.5" customHeight="1">
      <c r="A53" s="539"/>
      <c r="B53" s="540"/>
      <c r="C53" s="492" t="s">
        <v>110</v>
      </c>
      <c r="D53" s="493"/>
      <c r="E53" s="493"/>
      <c r="F53" s="493"/>
      <c r="G53" s="493"/>
      <c r="H53" s="522"/>
      <c r="I53" s="486"/>
      <c r="J53" s="487"/>
      <c r="K53" s="487"/>
      <c r="L53" s="487"/>
      <c r="M53" s="487"/>
      <c r="N53" s="487"/>
      <c r="O53" s="488"/>
      <c r="P53" s="492" t="s">
        <v>111</v>
      </c>
      <c r="Q53" s="493"/>
      <c r="R53" s="493"/>
      <c r="S53" s="493"/>
      <c r="T53" s="493"/>
      <c r="U53" s="494"/>
      <c r="V53" s="498"/>
      <c r="W53" s="499"/>
      <c r="X53" s="499"/>
      <c r="Y53" s="499"/>
      <c r="Z53" s="499"/>
      <c r="AA53" s="499"/>
      <c r="AB53" s="499"/>
      <c r="AC53" s="499"/>
      <c r="AD53" s="500"/>
      <c r="AE53" s="504" t="s">
        <v>112</v>
      </c>
      <c r="AF53" s="505"/>
      <c r="AG53" s="505"/>
      <c r="AH53" s="506"/>
      <c r="AI53" s="510"/>
      <c r="AJ53" s="499"/>
      <c r="AK53" s="499"/>
      <c r="AL53" s="499"/>
      <c r="AM53" s="499"/>
      <c r="AN53" s="499"/>
      <c r="AO53" s="499"/>
      <c r="AP53" s="499"/>
      <c r="AQ53" s="511"/>
      <c r="AR53" s="521" t="s">
        <v>123</v>
      </c>
      <c r="AS53" s="493"/>
      <c r="AT53" s="493"/>
      <c r="AU53" s="493"/>
      <c r="AV53" s="493"/>
      <c r="AW53" s="493"/>
      <c r="AX53" s="494"/>
      <c r="AY53" s="524" t="str">
        <f>IF(CA53="","０",QUOTIENT(CA53,12))</f>
        <v>０</v>
      </c>
      <c r="AZ53" s="525"/>
      <c r="BA53" s="525"/>
      <c r="BB53" s="525"/>
      <c r="BC53" s="493" t="s">
        <v>88</v>
      </c>
      <c r="BD53" s="493"/>
      <c r="BE53" s="525" t="str">
        <f>IF(CA53="","０",MOD(CA53,12))</f>
        <v>０</v>
      </c>
      <c r="BF53" s="525"/>
      <c r="BG53" s="525"/>
      <c r="BH53" s="525"/>
      <c r="BI53" s="528" t="s">
        <v>106</v>
      </c>
      <c r="BJ53" s="529"/>
      <c r="BK53" s="145"/>
      <c r="BL53" s="145"/>
      <c r="BM53" s="535" t="str">
        <f>IF(OR(V53="",AI53=""),"",DATEDIF(V53,AI53,"Y")*12+DATEDIF(V53,AI53,"YM"))</f>
        <v/>
      </c>
      <c r="BN53" s="535"/>
      <c r="BO53" s="535"/>
      <c r="BP53" s="535"/>
      <c r="BQ53" s="535"/>
      <c r="BR53" s="535"/>
      <c r="BS53" s="535"/>
      <c r="BT53" s="532" t="str">
        <f>IF(BM53="","",DATE(YEAR(V53),MONTH(V53)+BM53,DAY(V53)))</f>
        <v/>
      </c>
      <c r="BU53" s="532"/>
      <c r="BV53" s="532"/>
      <c r="BW53" s="532"/>
      <c r="BX53" s="532"/>
      <c r="BY53" s="532"/>
      <c r="BZ53" s="532"/>
      <c r="CA53" s="533" t="str">
        <f>IF(BM53="","",IF(AI53&gt;=V53,BM53+1,BM53))</f>
        <v/>
      </c>
      <c r="CB53" s="533"/>
      <c r="CC53" s="533"/>
      <c r="CD53" s="533"/>
      <c r="CE53" s="533"/>
      <c r="CF53" s="533"/>
      <c r="CG53" s="533"/>
    </row>
    <row r="54" spans="1:85" ht="13.5" customHeight="1">
      <c r="A54" s="541"/>
      <c r="B54" s="542"/>
      <c r="C54" s="495"/>
      <c r="D54" s="496"/>
      <c r="E54" s="496"/>
      <c r="F54" s="496"/>
      <c r="G54" s="496"/>
      <c r="H54" s="523"/>
      <c r="I54" s="489"/>
      <c r="J54" s="490"/>
      <c r="K54" s="490"/>
      <c r="L54" s="490"/>
      <c r="M54" s="490"/>
      <c r="N54" s="490"/>
      <c r="O54" s="491"/>
      <c r="P54" s="495"/>
      <c r="Q54" s="496"/>
      <c r="R54" s="496"/>
      <c r="S54" s="496"/>
      <c r="T54" s="496"/>
      <c r="U54" s="497"/>
      <c r="V54" s="501"/>
      <c r="W54" s="502"/>
      <c r="X54" s="502"/>
      <c r="Y54" s="502"/>
      <c r="Z54" s="502"/>
      <c r="AA54" s="502"/>
      <c r="AB54" s="502"/>
      <c r="AC54" s="502"/>
      <c r="AD54" s="503"/>
      <c r="AE54" s="507"/>
      <c r="AF54" s="508"/>
      <c r="AG54" s="508"/>
      <c r="AH54" s="509"/>
      <c r="AI54" s="512"/>
      <c r="AJ54" s="502"/>
      <c r="AK54" s="502"/>
      <c r="AL54" s="502"/>
      <c r="AM54" s="502"/>
      <c r="AN54" s="502"/>
      <c r="AO54" s="502"/>
      <c r="AP54" s="502"/>
      <c r="AQ54" s="513"/>
      <c r="AR54" s="495"/>
      <c r="AS54" s="496"/>
      <c r="AT54" s="496"/>
      <c r="AU54" s="496"/>
      <c r="AV54" s="496"/>
      <c r="AW54" s="496"/>
      <c r="AX54" s="497"/>
      <c r="AY54" s="526"/>
      <c r="AZ54" s="527"/>
      <c r="BA54" s="527"/>
      <c r="BB54" s="527"/>
      <c r="BC54" s="496"/>
      <c r="BD54" s="496"/>
      <c r="BE54" s="527"/>
      <c r="BF54" s="527"/>
      <c r="BG54" s="527"/>
      <c r="BH54" s="527"/>
      <c r="BI54" s="530"/>
      <c r="BJ54" s="531"/>
      <c r="BK54" s="145"/>
      <c r="BL54" s="145"/>
      <c r="BM54" s="536"/>
      <c r="BN54" s="536"/>
      <c r="BO54" s="536"/>
      <c r="BP54" s="536"/>
      <c r="BQ54" s="536"/>
      <c r="BR54" s="536"/>
      <c r="BS54" s="536"/>
      <c r="BT54" s="532"/>
      <c r="BU54" s="532"/>
      <c r="BV54" s="532"/>
      <c r="BW54" s="532"/>
      <c r="BX54" s="532"/>
      <c r="BY54" s="532"/>
      <c r="BZ54" s="532"/>
      <c r="CA54" s="534"/>
      <c r="CB54" s="534"/>
      <c r="CC54" s="534"/>
      <c r="CD54" s="534"/>
      <c r="CE54" s="534"/>
      <c r="CF54" s="534"/>
      <c r="CG54" s="534"/>
    </row>
    <row r="55" spans="1:85" ht="13.5" customHeight="1">
      <c r="BK55" s="145"/>
    </row>
    <row r="56" spans="1:85" ht="13.5" customHeight="1">
      <c r="A56" s="537" t="s">
        <v>124</v>
      </c>
      <c r="B56" s="538"/>
      <c r="C56" s="521" t="s">
        <v>108</v>
      </c>
      <c r="D56" s="493"/>
      <c r="E56" s="493"/>
      <c r="F56" s="493"/>
      <c r="G56" s="493"/>
      <c r="H56" s="522"/>
      <c r="I56" s="486"/>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483"/>
      <c r="AH56" s="517" t="s">
        <v>235</v>
      </c>
      <c r="AI56" s="482"/>
      <c r="AJ56" s="483"/>
      <c r="AK56" s="519" t="s">
        <v>236</v>
      </c>
      <c r="AL56" s="482"/>
      <c r="AM56" s="483"/>
      <c r="AN56" s="493" t="s">
        <v>109</v>
      </c>
      <c r="AO56" s="493"/>
      <c r="AP56" s="493"/>
      <c r="AQ56" s="493"/>
      <c r="AR56" s="493"/>
      <c r="AS56" s="522"/>
      <c r="AT56" s="487"/>
      <c r="AU56" s="487"/>
      <c r="AV56" s="487"/>
      <c r="AW56" s="487"/>
      <c r="AX56" s="487"/>
      <c r="AY56" s="487"/>
      <c r="AZ56" s="487"/>
      <c r="BA56" s="487"/>
      <c r="BB56" s="487"/>
      <c r="BC56" s="487"/>
      <c r="BD56" s="487"/>
      <c r="BE56" s="487"/>
      <c r="BF56" s="487"/>
      <c r="BG56" s="487"/>
      <c r="BH56" s="487"/>
      <c r="BI56" s="487"/>
      <c r="BJ56" s="488"/>
      <c r="BK56" s="145"/>
      <c r="BM56" s="145"/>
      <c r="BN56" s="145"/>
      <c r="BO56" s="145"/>
    </row>
    <row r="57" spans="1:85" ht="18.75" customHeight="1">
      <c r="A57" s="539"/>
      <c r="B57" s="540"/>
      <c r="C57" s="495"/>
      <c r="D57" s="496"/>
      <c r="E57" s="496"/>
      <c r="F57" s="496"/>
      <c r="G57" s="496"/>
      <c r="H57" s="523"/>
      <c r="I57" s="515"/>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485"/>
      <c r="AH57" s="518"/>
      <c r="AI57" s="484"/>
      <c r="AJ57" s="485"/>
      <c r="AK57" s="520"/>
      <c r="AL57" s="484"/>
      <c r="AM57" s="485"/>
      <c r="AN57" s="496"/>
      <c r="AO57" s="496"/>
      <c r="AP57" s="496"/>
      <c r="AQ57" s="496"/>
      <c r="AR57" s="496"/>
      <c r="AS57" s="523"/>
      <c r="AT57" s="490"/>
      <c r="AU57" s="490"/>
      <c r="AV57" s="490"/>
      <c r="AW57" s="490"/>
      <c r="AX57" s="490"/>
      <c r="AY57" s="490"/>
      <c r="AZ57" s="490"/>
      <c r="BA57" s="490"/>
      <c r="BB57" s="490"/>
      <c r="BC57" s="490"/>
      <c r="BD57" s="490"/>
      <c r="BE57" s="490"/>
      <c r="BF57" s="490"/>
      <c r="BG57" s="490"/>
      <c r="BH57" s="490"/>
      <c r="BI57" s="490"/>
      <c r="BJ57" s="491"/>
      <c r="BL57" s="145"/>
      <c r="BM57" s="145"/>
      <c r="BN57" s="145"/>
      <c r="BO57" s="145"/>
    </row>
    <row r="58" spans="1:85" ht="13.5" customHeight="1">
      <c r="A58" s="539"/>
      <c r="B58" s="540"/>
      <c r="C58" s="492" t="s">
        <v>110</v>
      </c>
      <c r="D58" s="493"/>
      <c r="E58" s="493"/>
      <c r="F58" s="493"/>
      <c r="G58" s="493"/>
      <c r="H58" s="522"/>
      <c r="I58" s="486"/>
      <c r="J58" s="487"/>
      <c r="K58" s="487"/>
      <c r="L58" s="487"/>
      <c r="M58" s="487"/>
      <c r="N58" s="487"/>
      <c r="O58" s="488"/>
      <c r="P58" s="492" t="s">
        <v>111</v>
      </c>
      <c r="Q58" s="493"/>
      <c r="R58" s="493"/>
      <c r="S58" s="493"/>
      <c r="T58" s="493"/>
      <c r="U58" s="494"/>
      <c r="V58" s="498"/>
      <c r="W58" s="499"/>
      <c r="X58" s="499"/>
      <c r="Y58" s="499"/>
      <c r="Z58" s="499"/>
      <c r="AA58" s="499"/>
      <c r="AB58" s="499"/>
      <c r="AC58" s="499"/>
      <c r="AD58" s="500"/>
      <c r="AE58" s="504" t="s">
        <v>112</v>
      </c>
      <c r="AF58" s="505"/>
      <c r="AG58" s="505"/>
      <c r="AH58" s="506"/>
      <c r="AI58" s="510"/>
      <c r="AJ58" s="499"/>
      <c r="AK58" s="499"/>
      <c r="AL58" s="499"/>
      <c r="AM58" s="499"/>
      <c r="AN58" s="499"/>
      <c r="AO58" s="499"/>
      <c r="AP58" s="499"/>
      <c r="AQ58" s="511"/>
      <c r="AR58" s="521" t="s">
        <v>125</v>
      </c>
      <c r="AS58" s="493"/>
      <c r="AT58" s="493"/>
      <c r="AU58" s="493"/>
      <c r="AV58" s="493"/>
      <c r="AW58" s="493"/>
      <c r="AX58" s="494"/>
      <c r="AY58" s="524" t="str">
        <f>IF(CA58="","０",QUOTIENT(CA58,12))</f>
        <v>０</v>
      </c>
      <c r="AZ58" s="525"/>
      <c r="BA58" s="525"/>
      <c r="BB58" s="525"/>
      <c r="BC58" s="493" t="s">
        <v>88</v>
      </c>
      <c r="BD58" s="493"/>
      <c r="BE58" s="525" t="str">
        <f>IF(CA58="","０",MOD(CA58,12))</f>
        <v>０</v>
      </c>
      <c r="BF58" s="525"/>
      <c r="BG58" s="525"/>
      <c r="BH58" s="525"/>
      <c r="BI58" s="528" t="s">
        <v>106</v>
      </c>
      <c r="BJ58" s="529"/>
      <c r="BL58" s="145"/>
      <c r="BM58" s="535" t="str">
        <f>IF(OR(V58="",AI58=""),"",DATEDIF(V58,AI58,"Y")*12+DATEDIF(V58,AI58,"YM"))</f>
        <v/>
      </c>
      <c r="BN58" s="535"/>
      <c r="BO58" s="535"/>
      <c r="BP58" s="535"/>
      <c r="BQ58" s="535"/>
      <c r="BR58" s="535"/>
      <c r="BS58" s="535"/>
      <c r="BT58" s="532" t="str">
        <f>IF(BM58="","",DATE(YEAR(V58),MONTH(V58)+BM58,DAY(V58)))</f>
        <v/>
      </c>
      <c r="BU58" s="532"/>
      <c r="BV58" s="532"/>
      <c r="BW58" s="532"/>
      <c r="BX58" s="532"/>
      <c r="BY58" s="532"/>
      <c r="BZ58" s="532"/>
      <c r="CA58" s="533" t="str">
        <f>IF(BM58="","",IF(AI58&gt;=V58,BM58+1,BM58))</f>
        <v/>
      </c>
      <c r="CB58" s="533"/>
      <c r="CC58" s="533"/>
      <c r="CD58" s="533"/>
      <c r="CE58" s="533"/>
      <c r="CF58" s="533"/>
      <c r="CG58" s="533"/>
    </row>
    <row r="59" spans="1:85" ht="13.5" customHeight="1">
      <c r="A59" s="541"/>
      <c r="B59" s="542"/>
      <c r="C59" s="495"/>
      <c r="D59" s="496"/>
      <c r="E59" s="496"/>
      <c r="F59" s="496"/>
      <c r="G59" s="496"/>
      <c r="H59" s="523"/>
      <c r="I59" s="489"/>
      <c r="J59" s="490"/>
      <c r="K59" s="490"/>
      <c r="L59" s="490"/>
      <c r="M59" s="490"/>
      <c r="N59" s="490"/>
      <c r="O59" s="491"/>
      <c r="P59" s="495"/>
      <c r="Q59" s="496"/>
      <c r="R59" s="496"/>
      <c r="S59" s="496"/>
      <c r="T59" s="496"/>
      <c r="U59" s="497"/>
      <c r="V59" s="501"/>
      <c r="W59" s="502"/>
      <c r="X59" s="502"/>
      <c r="Y59" s="502"/>
      <c r="Z59" s="502"/>
      <c r="AA59" s="502"/>
      <c r="AB59" s="502"/>
      <c r="AC59" s="502"/>
      <c r="AD59" s="503"/>
      <c r="AE59" s="507"/>
      <c r="AF59" s="508"/>
      <c r="AG59" s="508"/>
      <c r="AH59" s="509"/>
      <c r="AI59" s="512"/>
      <c r="AJ59" s="502"/>
      <c r="AK59" s="502"/>
      <c r="AL59" s="502"/>
      <c r="AM59" s="502"/>
      <c r="AN59" s="502"/>
      <c r="AO59" s="502"/>
      <c r="AP59" s="502"/>
      <c r="AQ59" s="513"/>
      <c r="AR59" s="495"/>
      <c r="AS59" s="496"/>
      <c r="AT59" s="496"/>
      <c r="AU59" s="496"/>
      <c r="AV59" s="496"/>
      <c r="AW59" s="496"/>
      <c r="AX59" s="497"/>
      <c r="AY59" s="526"/>
      <c r="AZ59" s="527"/>
      <c r="BA59" s="527"/>
      <c r="BB59" s="527"/>
      <c r="BC59" s="496"/>
      <c r="BD59" s="496"/>
      <c r="BE59" s="527"/>
      <c r="BF59" s="527"/>
      <c r="BG59" s="527"/>
      <c r="BH59" s="527"/>
      <c r="BI59" s="530"/>
      <c r="BJ59" s="531"/>
      <c r="BK59" s="145"/>
      <c r="BL59" s="145"/>
      <c r="BM59" s="536"/>
      <c r="BN59" s="536"/>
      <c r="BO59" s="536"/>
      <c r="BP59" s="536"/>
      <c r="BQ59" s="536"/>
      <c r="BR59" s="536"/>
      <c r="BS59" s="536"/>
      <c r="BT59" s="532"/>
      <c r="BU59" s="532"/>
      <c r="BV59" s="532"/>
      <c r="BW59" s="532"/>
      <c r="BX59" s="532"/>
      <c r="BY59" s="532"/>
      <c r="BZ59" s="532"/>
      <c r="CA59" s="534"/>
      <c r="CB59" s="534"/>
      <c r="CC59" s="534"/>
      <c r="CD59" s="534"/>
      <c r="CE59" s="534"/>
      <c r="CF59" s="534"/>
      <c r="CG59" s="534"/>
    </row>
    <row r="60" spans="1:85" ht="13.5" customHeight="1">
      <c r="BK60" s="145"/>
      <c r="BL60" s="145"/>
    </row>
    <row r="61" spans="1:85" ht="18.75" customHeight="1">
      <c r="A61" s="537" t="s">
        <v>126</v>
      </c>
      <c r="B61" s="538"/>
      <c r="C61" s="521" t="s">
        <v>108</v>
      </c>
      <c r="D61" s="493"/>
      <c r="E61" s="493"/>
      <c r="F61" s="493"/>
      <c r="G61" s="493"/>
      <c r="H61" s="522"/>
      <c r="I61" s="486"/>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483"/>
      <c r="AH61" s="517" t="s">
        <v>235</v>
      </c>
      <c r="AI61" s="482"/>
      <c r="AJ61" s="483"/>
      <c r="AK61" s="519" t="s">
        <v>236</v>
      </c>
      <c r="AL61" s="482"/>
      <c r="AM61" s="483"/>
      <c r="AN61" s="493" t="s">
        <v>109</v>
      </c>
      <c r="AO61" s="493"/>
      <c r="AP61" s="493"/>
      <c r="AQ61" s="493"/>
      <c r="AR61" s="493"/>
      <c r="AS61" s="522"/>
      <c r="AT61" s="487"/>
      <c r="AU61" s="487"/>
      <c r="AV61" s="487"/>
      <c r="AW61" s="487"/>
      <c r="AX61" s="487"/>
      <c r="AY61" s="487"/>
      <c r="AZ61" s="487"/>
      <c r="BA61" s="487"/>
      <c r="BB61" s="487"/>
      <c r="BC61" s="487"/>
      <c r="BD61" s="487"/>
      <c r="BE61" s="487"/>
      <c r="BF61" s="487"/>
      <c r="BG61" s="487"/>
      <c r="BH61" s="487"/>
      <c r="BI61" s="487"/>
      <c r="BJ61" s="488"/>
      <c r="BK61" s="145"/>
      <c r="BL61" s="145"/>
      <c r="BM61" s="145"/>
      <c r="BN61" s="145"/>
      <c r="BO61" s="145"/>
    </row>
    <row r="62" spans="1:85" ht="18.75" customHeight="1">
      <c r="A62" s="539"/>
      <c r="B62" s="540"/>
      <c r="C62" s="495"/>
      <c r="D62" s="496"/>
      <c r="E62" s="496"/>
      <c r="F62" s="496"/>
      <c r="G62" s="496"/>
      <c r="H62" s="523"/>
      <c r="I62" s="515"/>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485"/>
      <c r="AH62" s="518"/>
      <c r="AI62" s="484"/>
      <c r="AJ62" s="485"/>
      <c r="AK62" s="520"/>
      <c r="AL62" s="484"/>
      <c r="AM62" s="485"/>
      <c r="AN62" s="496"/>
      <c r="AO62" s="496"/>
      <c r="AP62" s="496"/>
      <c r="AQ62" s="496"/>
      <c r="AR62" s="496"/>
      <c r="AS62" s="523"/>
      <c r="AT62" s="490"/>
      <c r="AU62" s="490"/>
      <c r="AV62" s="490"/>
      <c r="AW62" s="490"/>
      <c r="AX62" s="490"/>
      <c r="AY62" s="490"/>
      <c r="AZ62" s="490"/>
      <c r="BA62" s="490"/>
      <c r="BB62" s="490"/>
      <c r="BC62" s="490"/>
      <c r="BD62" s="490"/>
      <c r="BE62" s="490"/>
      <c r="BF62" s="490"/>
      <c r="BG62" s="490"/>
      <c r="BH62" s="490"/>
      <c r="BI62" s="490"/>
      <c r="BJ62" s="491"/>
      <c r="BK62" s="145"/>
      <c r="BM62" s="145"/>
      <c r="BN62" s="145"/>
      <c r="BO62" s="145"/>
    </row>
    <row r="63" spans="1:85" ht="13.5" customHeight="1">
      <c r="A63" s="539"/>
      <c r="B63" s="540"/>
      <c r="C63" s="492" t="s">
        <v>110</v>
      </c>
      <c r="D63" s="493"/>
      <c r="E63" s="493"/>
      <c r="F63" s="493"/>
      <c r="G63" s="493"/>
      <c r="H63" s="522"/>
      <c r="I63" s="486"/>
      <c r="J63" s="487"/>
      <c r="K63" s="487"/>
      <c r="L63" s="487"/>
      <c r="M63" s="487"/>
      <c r="N63" s="487"/>
      <c r="O63" s="488"/>
      <c r="P63" s="492" t="s">
        <v>111</v>
      </c>
      <c r="Q63" s="493"/>
      <c r="R63" s="493"/>
      <c r="S63" s="493"/>
      <c r="T63" s="493"/>
      <c r="U63" s="494"/>
      <c r="V63" s="498"/>
      <c r="W63" s="499"/>
      <c r="X63" s="499"/>
      <c r="Y63" s="499"/>
      <c r="Z63" s="499"/>
      <c r="AA63" s="499"/>
      <c r="AB63" s="499"/>
      <c r="AC63" s="499"/>
      <c r="AD63" s="500"/>
      <c r="AE63" s="504" t="s">
        <v>112</v>
      </c>
      <c r="AF63" s="505"/>
      <c r="AG63" s="505"/>
      <c r="AH63" s="506"/>
      <c r="AI63" s="510"/>
      <c r="AJ63" s="499"/>
      <c r="AK63" s="499"/>
      <c r="AL63" s="499"/>
      <c r="AM63" s="499"/>
      <c r="AN63" s="499"/>
      <c r="AO63" s="499"/>
      <c r="AP63" s="499"/>
      <c r="AQ63" s="511"/>
      <c r="AR63" s="521" t="s">
        <v>127</v>
      </c>
      <c r="AS63" s="493"/>
      <c r="AT63" s="493"/>
      <c r="AU63" s="493"/>
      <c r="AV63" s="493"/>
      <c r="AW63" s="493"/>
      <c r="AX63" s="494"/>
      <c r="AY63" s="524" t="str">
        <f>IF(CA63="","０",QUOTIENT(CA63,12))</f>
        <v>０</v>
      </c>
      <c r="AZ63" s="525"/>
      <c r="BA63" s="525"/>
      <c r="BB63" s="525"/>
      <c r="BC63" s="493" t="s">
        <v>88</v>
      </c>
      <c r="BD63" s="493"/>
      <c r="BE63" s="525" t="str">
        <f>IF(CA63="","０",MOD(CA63,12))</f>
        <v>０</v>
      </c>
      <c r="BF63" s="525"/>
      <c r="BG63" s="525"/>
      <c r="BH63" s="525"/>
      <c r="BI63" s="528" t="s">
        <v>106</v>
      </c>
      <c r="BJ63" s="529"/>
      <c r="BK63" s="145"/>
      <c r="BM63" s="535" t="str">
        <f>IF(OR(V63="",AI63=""),"",DATEDIF(V63,AI63,"Y")*12+DATEDIF(V63,AI63,"YM"))</f>
        <v/>
      </c>
      <c r="BN63" s="535"/>
      <c r="BO63" s="535"/>
      <c r="BP63" s="535"/>
      <c r="BQ63" s="535"/>
      <c r="BR63" s="535"/>
      <c r="BS63" s="535"/>
      <c r="BT63" s="532" t="str">
        <f>IF(BM63="","",DATE(YEAR(V63),MONTH(V63)+BM63,DAY(V63)))</f>
        <v/>
      </c>
      <c r="BU63" s="532"/>
      <c r="BV63" s="532"/>
      <c r="BW63" s="532"/>
      <c r="BX63" s="532"/>
      <c r="BY63" s="532"/>
      <c r="BZ63" s="532"/>
      <c r="CA63" s="533" t="str">
        <f>IF(BM63="","",IF(AI63&gt;=V63,BM63+1,BM63))</f>
        <v/>
      </c>
      <c r="CB63" s="533"/>
      <c r="CC63" s="533"/>
      <c r="CD63" s="533"/>
      <c r="CE63" s="533"/>
      <c r="CF63" s="533"/>
      <c r="CG63" s="533"/>
    </row>
    <row r="64" spans="1:85" ht="13.5" customHeight="1">
      <c r="A64" s="541"/>
      <c r="B64" s="542"/>
      <c r="C64" s="495"/>
      <c r="D64" s="496"/>
      <c r="E64" s="496"/>
      <c r="F64" s="496"/>
      <c r="G64" s="496"/>
      <c r="H64" s="523"/>
      <c r="I64" s="489"/>
      <c r="J64" s="490"/>
      <c r="K64" s="490"/>
      <c r="L64" s="490"/>
      <c r="M64" s="490"/>
      <c r="N64" s="490"/>
      <c r="O64" s="491"/>
      <c r="P64" s="495"/>
      <c r="Q64" s="496"/>
      <c r="R64" s="496"/>
      <c r="S64" s="496"/>
      <c r="T64" s="496"/>
      <c r="U64" s="497"/>
      <c r="V64" s="501"/>
      <c r="W64" s="502"/>
      <c r="X64" s="502"/>
      <c r="Y64" s="502"/>
      <c r="Z64" s="502"/>
      <c r="AA64" s="502"/>
      <c r="AB64" s="502"/>
      <c r="AC64" s="502"/>
      <c r="AD64" s="503"/>
      <c r="AE64" s="507"/>
      <c r="AF64" s="508"/>
      <c r="AG64" s="508"/>
      <c r="AH64" s="509"/>
      <c r="AI64" s="512"/>
      <c r="AJ64" s="502"/>
      <c r="AK64" s="502"/>
      <c r="AL64" s="502"/>
      <c r="AM64" s="502"/>
      <c r="AN64" s="502"/>
      <c r="AO64" s="502"/>
      <c r="AP64" s="502"/>
      <c r="AQ64" s="513"/>
      <c r="AR64" s="495"/>
      <c r="AS64" s="496"/>
      <c r="AT64" s="496"/>
      <c r="AU64" s="496"/>
      <c r="AV64" s="496"/>
      <c r="AW64" s="496"/>
      <c r="AX64" s="497"/>
      <c r="AY64" s="526"/>
      <c r="AZ64" s="527"/>
      <c r="BA64" s="527"/>
      <c r="BB64" s="527"/>
      <c r="BC64" s="496"/>
      <c r="BD64" s="496"/>
      <c r="BE64" s="527"/>
      <c r="BF64" s="527"/>
      <c r="BG64" s="527"/>
      <c r="BH64" s="527"/>
      <c r="BI64" s="530"/>
      <c r="BJ64" s="531"/>
      <c r="BL64" s="145"/>
      <c r="BM64" s="536"/>
      <c r="BN64" s="536"/>
      <c r="BO64" s="536"/>
      <c r="BP64" s="536"/>
      <c r="BQ64" s="536"/>
      <c r="BR64" s="536"/>
      <c r="BS64" s="536"/>
      <c r="BT64" s="532"/>
      <c r="BU64" s="532"/>
      <c r="BV64" s="532"/>
      <c r="BW64" s="532"/>
      <c r="BX64" s="532"/>
      <c r="BY64" s="532"/>
      <c r="BZ64" s="532"/>
      <c r="CA64" s="534"/>
      <c r="CB64" s="534"/>
      <c r="CC64" s="534"/>
      <c r="CD64" s="534"/>
      <c r="CE64" s="534"/>
      <c r="CF64" s="534"/>
      <c r="CG64" s="534"/>
    </row>
    <row r="65" spans="1:85" ht="13.5" customHeight="1">
      <c r="BL65" s="145"/>
    </row>
    <row r="66" spans="1:85" ht="18" customHeight="1">
      <c r="A66" s="537" t="s">
        <v>128</v>
      </c>
      <c r="B66" s="538"/>
      <c r="C66" s="521" t="s">
        <v>108</v>
      </c>
      <c r="D66" s="493"/>
      <c r="E66" s="493"/>
      <c r="F66" s="493"/>
      <c r="G66" s="493"/>
      <c r="H66" s="522"/>
      <c r="I66" s="486"/>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483"/>
      <c r="AH66" s="517" t="s">
        <v>235</v>
      </c>
      <c r="AI66" s="482"/>
      <c r="AJ66" s="483"/>
      <c r="AK66" s="519" t="s">
        <v>236</v>
      </c>
      <c r="AL66" s="482"/>
      <c r="AM66" s="483"/>
      <c r="AN66" s="493" t="s">
        <v>109</v>
      </c>
      <c r="AO66" s="493"/>
      <c r="AP66" s="493"/>
      <c r="AQ66" s="493"/>
      <c r="AR66" s="493"/>
      <c r="AS66" s="522"/>
      <c r="AT66" s="487"/>
      <c r="AU66" s="487"/>
      <c r="AV66" s="487"/>
      <c r="AW66" s="487"/>
      <c r="AX66" s="487"/>
      <c r="AY66" s="487"/>
      <c r="AZ66" s="487"/>
      <c r="BA66" s="487"/>
      <c r="BB66" s="487"/>
      <c r="BC66" s="487"/>
      <c r="BD66" s="487"/>
      <c r="BE66" s="487"/>
      <c r="BF66" s="487"/>
      <c r="BG66" s="487"/>
      <c r="BH66" s="487"/>
      <c r="BI66" s="487"/>
      <c r="BJ66" s="488"/>
      <c r="BK66" s="145"/>
      <c r="BL66" s="145"/>
      <c r="BM66" s="145"/>
      <c r="BN66" s="145"/>
      <c r="BO66" s="145"/>
    </row>
    <row r="67" spans="1:85" ht="18" customHeight="1">
      <c r="A67" s="539"/>
      <c r="B67" s="540"/>
      <c r="C67" s="495"/>
      <c r="D67" s="496"/>
      <c r="E67" s="496"/>
      <c r="F67" s="496"/>
      <c r="G67" s="496"/>
      <c r="H67" s="523"/>
      <c r="I67" s="515"/>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485"/>
      <c r="AH67" s="518"/>
      <c r="AI67" s="484"/>
      <c r="AJ67" s="485"/>
      <c r="AK67" s="520"/>
      <c r="AL67" s="484"/>
      <c r="AM67" s="485"/>
      <c r="AN67" s="496"/>
      <c r="AO67" s="496"/>
      <c r="AP67" s="496"/>
      <c r="AQ67" s="496"/>
      <c r="AR67" s="496"/>
      <c r="AS67" s="523"/>
      <c r="AT67" s="490"/>
      <c r="AU67" s="490"/>
      <c r="AV67" s="490"/>
      <c r="AW67" s="490"/>
      <c r="AX67" s="490"/>
      <c r="AY67" s="490"/>
      <c r="AZ67" s="490"/>
      <c r="BA67" s="490"/>
      <c r="BB67" s="490"/>
      <c r="BC67" s="490"/>
      <c r="BD67" s="490"/>
      <c r="BE67" s="490"/>
      <c r="BF67" s="490"/>
      <c r="BG67" s="490"/>
      <c r="BH67" s="490"/>
      <c r="BI67" s="490"/>
      <c r="BJ67" s="491"/>
      <c r="BK67" s="145"/>
      <c r="BL67" s="145"/>
      <c r="BM67" s="145"/>
      <c r="BN67" s="145"/>
      <c r="BO67" s="145"/>
    </row>
    <row r="68" spans="1:85" ht="13.5" customHeight="1">
      <c r="A68" s="539"/>
      <c r="B68" s="540"/>
      <c r="C68" s="492" t="s">
        <v>110</v>
      </c>
      <c r="D68" s="493"/>
      <c r="E68" s="493"/>
      <c r="F68" s="493"/>
      <c r="G68" s="493"/>
      <c r="H68" s="522"/>
      <c r="I68" s="486"/>
      <c r="J68" s="487"/>
      <c r="K68" s="487"/>
      <c r="L68" s="487"/>
      <c r="M68" s="487"/>
      <c r="N68" s="487"/>
      <c r="O68" s="488"/>
      <c r="P68" s="492" t="s">
        <v>111</v>
      </c>
      <c r="Q68" s="493"/>
      <c r="R68" s="493"/>
      <c r="S68" s="493"/>
      <c r="T68" s="493"/>
      <c r="U68" s="494"/>
      <c r="V68" s="498"/>
      <c r="W68" s="499"/>
      <c r="X68" s="499"/>
      <c r="Y68" s="499"/>
      <c r="Z68" s="499"/>
      <c r="AA68" s="499"/>
      <c r="AB68" s="499"/>
      <c r="AC68" s="499"/>
      <c r="AD68" s="500"/>
      <c r="AE68" s="504" t="s">
        <v>112</v>
      </c>
      <c r="AF68" s="505"/>
      <c r="AG68" s="505"/>
      <c r="AH68" s="506"/>
      <c r="AI68" s="510"/>
      <c r="AJ68" s="499"/>
      <c r="AK68" s="499"/>
      <c r="AL68" s="499"/>
      <c r="AM68" s="499"/>
      <c r="AN68" s="499"/>
      <c r="AO68" s="499"/>
      <c r="AP68" s="499"/>
      <c r="AQ68" s="511"/>
      <c r="AR68" s="521" t="s">
        <v>129</v>
      </c>
      <c r="AS68" s="493"/>
      <c r="AT68" s="493"/>
      <c r="AU68" s="493"/>
      <c r="AV68" s="493"/>
      <c r="AW68" s="493"/>
      <c r="AX68" s="494"/>
      <c r="AY68" s="524" t="str">
        <f>IF(CA68="","０",QUOTIENT(CA68,12))</f>
        <v>０</v>
      </c>
      <c r="AZ68" s="525"/>
      <c r="BA68" s="525"/>
      <c r="BB68" s="525"/>
      <c r="BC68" s="493" t="s">
        <v>88</v>
      </c>
      <c r="BD68" s="493"/>
      <c r="BE68" s="525" t="str">
        <f>IF(CA68="","０",MOD(CA68,12))</f>
        <v>０</v>
      </c>
      <c r="BF68" s="525"/>
      <c r="BG68" s="525"/>
      <c r="BH68" s="525"/>
      <c r="BI68" s="528" t="s">
        <v>106</v>
      </c>
      <c r="BJ68" s="529"/>
      <c r="BK68" s="145"/>
      <c r="BL68" s="145"/>
      <c r="BM68" s="535" t="str">
        <f>IF(OR(V68="",AI68=""),"",DATEDIF(V68,AI68,"Y")*12+DATEDIF(V68,AI68,"YM"))</f>
        <v/>
      </c>
      <c r="BN68" s="535"/>
      <c r="BO68" s="535"/>
      <c r="BP68" s="535"/>
      <c r="BQ68" s="535"/>
      <c r="BR68" s="535"/>
      <c r="BS68" s="535"/>
      <c r="BT68" s="532" t="str">
        <f>IF(BM68="","",DATE(YEAR(V68),MONTH(V68)+BM68,DAY(V68)))</f>
        <v/>
      </c>
      <c r="BU68" s="532"/>
      <c r="BV68" s="532"/>
      <c r="BW68" s="532"/>
      <c r="BX68" s="532"/>
      <c r="BY68" s="532"/>
      <c r="BZ68" s="532"/>
      <c r="CA68" s="533" t="str">
        <f>IF(BM68="","",IF(AI68&gt;=V68,BM68+1,BM68))</f>
        <v/>
      </c>
      <c r="CB68" s="533"/>
      <c r="CC68" s="533"/>
      <c r="CD68" s="533"/>
      <c r="CE68" s="533"/>
      <c r="CF68" s="533"/>
      <c r="CG68" s="533"/>
    </row>
    <row r="69" spans="1:85" ht="13.5" customHeight="1">
      <c r="A69" s="541"/>
      <c r="B69" s="542"/>
      <c r="C69" s="495"/>
      <c r="D69" s="496"/>
      <c r="E69" s="496"/>
      <c r="F69" s="496"/>
      <c r="G69" s="496"/>
      <c r="H69" s="523"/>
      <c r="I69" s="489"/>
      <c r="J69" s="490"/>
      <c r="K69" s="490"/>
      <c r="L69" s="490"/>
      <c r="M69" s="490"/>
      <c r="N69" s="490"/>
      <c r="O69" s="491"/>
      <c r="P69" s="495"/>
      <c r="Q69" s="496"/>
      <c r="R69" s="496"/>
      <c r="S69" s="496"/>
      <c r="T69" s="496"/>
      <c r="U69" s="497"/>
      <c r="V69" s="501"/>
      <c r="W69" s="502"/>
      <c r="X69" s="502"/>
      <c r="Y69" s="502"/>
      <c r="Z69" s="502"/>
      <c r="AA69" s="502"/>
      <c r="AB69" s="502"/>
      <c r="AC69" s="502"/>
      <c r="AD69" s="503"/>
      <c r="AE69" s="507"/>
      <c r="AF69" s="508"/>
      <c r="AG69" s="508"/>
      <c r="AH69" s="509"/>
      <c r="AI69" s="512"/>
      <c r="AJ69" s="502"/>
      <c r="AK69" s="502"/>
      <c r="AL69" s="502"/>
      <c r="AM69" s="502"/>
      <c r="AN69" s="502"/>
      <c r="AO69" s="502"/>
      <c r="AP69" s="502"/>
      <c r="AQ69" s="513"/>
      <c r="AR69" s="495"/>
      <c r="AS69" s="496"/>
      <c r="AT69" s="496"/>
      <c r="AU69" s="496"/>
      <c r="AV69" s="496"/>
      <c r="AW69" s="496"/>
      <c r="AX69" s="497"/>
      <c r="AY69" s="526"/>
      <c r="AZ69" s="527"/>
      <c r="BA69" s="527"/>
      <c r="BB69" s="527"/>
      <c r="BC69" s="496"/>
      <c r="BD69" s="496"/>
      <c r="BE69" s="527"/>
      <c r="BF69" s="527"/>
      <c r="BG69" s="527"/>
      <c r="BH69" s="527"/>
      <c r="BI69" s="530"/>
      <c r="BJ69" s="531"/>
      <c r="BK69" s="145"/>
      <c r="BM69" s="536"/>
      <c r="BN69" s="536"/>
      <c r="BO69" s="536"/>
      <c r="BP69" s="536"/>
      <c r="BQ69" s="536"/>
      <c r="BR69" s="536"/>
      <c r="BS69" s="536"/>
      <c r="BT69" s="532"/>
      <c r="BU69" s="532"/>
      <c r="BV69" s="532"/>
      <c r="BW69" s="532"/>
      <c r="BX69" s="532"/>
      <c r="BY69" s="532"/>
      <c r="BZ69" s="532"/>
      <c r="CA69" s="534"/>
      <c r="CB69" s="534"/>
      <c r="CC69" s="534"/>
      <c r="CD69" s="534"/>
      <c r="CE69" s="534"/>
      <c r="CF69" s="534"/>
      <c r="CG69" s="534"/>
    </row>
    <row r="70" spans="1:85" ht="13.5" customHeight="1">
      <c r="BL70" s="145"/>
    </row>
    <row r="71" spans="1:85" ht="17.25" customHeight="1">
      <c r="A71" s="537" t="s">
        <v>192</v>
      </c>
      <c r="B71" s="538"/>
      <c r="C71" s="521" t="s">
        <v>108</v>
      </c>
      <c r="D71" s="493"/>
      <c r="E71" s="493"/>
      <c r="F71" s="493"/>
      <c r="G71" s="493"/>
      <c r="H71" s="522"/>
      <c r="I71" s="486"/>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483"/>
      <c r="AH71" s="517" t="s">
        <v>235</v>
      </c>
      <c r="AI71" s="482"/>
      <c r="AJ71" s="483"/>
      <c r="AK71" s="519" t="s">
        <v>236</v>
      </c>
      <c r="AL71" s="482"/>
      <c r="AM71" s="483"/>
      <c r="AN71" s="493" t="s">
        <v>109</v>
      </c>
      <c r="AO71" s="493"/>
      <c r="AP71" s="493"/>
      <c r="AQ71" s="493"/>
      <c r="AR71" s="493"/>
      <c r="AS71" s="522"/>
      <c r="AT71" s="487"/>
      <c r="AU71" s="487"/>
      <c r="AV71" s="487"/>
      <c r="AW71" s="487"/>
      <c r="AX71" s="487"/>
      <c r="AY71" s="487"/>
      <c r="AZ71" s="487"/>
      <c r="BA71" s="487"/>
      <c r="BB71" s="487"/>
      <c r="BC71" s="487"/>
      <c r="BD71" s="487"/>
      <c r="BE71" s="487"/>
      <c r="BF71" s="487"/>
      <c r="BG71" s="487"/>
      <c r="BH71" s="487"/>
      <c r="BI71" s="487"/>
      <c r="BJ71" s="488"/>
      <c r="BK71" s="145"/>
      <c r="BL71" s="145"/>
      <c r="BM71" s="145"/>
      <c r="BN71" s="145"/>
      <c r="BO71" s="145"/>
    </row>
    <row r="72" spans="1:85" ht="17.25" customHeight="1">
      <c r="A72" s="539"/>
      <c r="B72" s="540"/>
      <c r="C72" s="495"/>
      <c r="D72" s="496"/>
      <c r="E72" s="496"/>
      <c r="F72" s="496"/>
      <c r="G72" s="496"/>
      <c r="H72" s="523"/>
      <c r="I72" s="515"/>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485"/>
      <c r="AH72" s="518"/>
      <c r="AI72" s="484"/>
      <c r="AJ72" s="485"/>
      <c r="AK72" s="520"/>
      <c r="AL72" s="484"/>
      <c r="AM72" s="485"/>
      <c r="AN72" s="496"/>
      <c r="AO72" s="496"/>
      <c r="AP72" s="496"/>
      <c r="AQ72" s="496"/>
      <c r="AR72" s="496"/>
      <c r="AS72" s="523"/>
      <c r="AT72" s="490"/>
      <c r="AU72" s="490"/>
      <c r="AV72" s="490"/>
      <c r="AW72" s="490"/>
      <c r="AX72" s="490"/>
      <c r="AY72" s="490"/>
      <c r="AZ72" s="490"/>
      <c r="BA72" s="490"/>
      <c r="BB72" s="490"/>
      <c r="BC72" s="490"/>
      <c r="BD72" s="490"/>
      <c r="BE72" s="490"/>
      <c r="BF72" s="490"/>
      <c r="BG72" s="490"/>
      <c r="BH72" s="490"/>
      <c r="BI72" s="490"/>
      <c r="BJ72" s="491"/>
      <c r="BK72" s="145"/>
      <c r="BL72" s="145"/>
      <c r="BM72" s="145"/>
      <c r="BN72" s="145"/>
      <c r="BO72" s="145"/>
    </row>
    <row r="73" spans="1:85" ht="13.5" customHeight="1">
      <c r="A73" s="539"/>
      <c r="B73" s="540"/>
      <c r="C73" s="492" t="s">
        <v>110</v>
      </c>
      <c r="D73" s="493"/>
      <c r="E73" s="493"/>
      <c r="F73" s="493"/>
      <c r="G73" s="493"/>
      <c r="H73" s="522"/>
      <c r="I73" s="486"/>
      <c r="J73" s="487"/>
      <c r="K73" s="487"/>
      <c r="L73" s="487"/>
      <c r="M73" s="487"/>
      <c r="N73" s="487"/>
      <c r="O73" s="488"/>
      <c r="P73" s="492" t="s">
        <v>111</v>
      </c>
      <c r="Q73" s="493"/>
      <c r="R73" s="493"/>
      <c r="S73" s="493"/>
      <c r="T73" s="493"/>
      <c r="U73" s="494"/>
      <c r="V73" s="498"/>
      <c r="W73" s="499"/>
      <c r="X73" s="499"/>
      <c r="Y73" s="499"/>
      <c r="Z73" s="499"/>
      <c r="AA73" s="499"/>
      <c r="AB73" s="499"/>
      <c r="AC73" s="499"/>
      <c r="AD73" s="500"/>
      <c r="AE73" s="504" t="s">
        <v>112</v>
      </c>
      <c r="AF73" s="505"/>
      <c r="AG73" s="505"/>
      <c r="AH73" s="506"/>
      <c r="AI73" s="510"/>
      <c r="AJ73" s="499"/>
      <c r="AK73" s="499"/>
      <c r="AL73" s="499"/>
      <c r="AM73" s="499"/>
      <c r="AN73" s="499"/>
      <c r="AO73" s="499"/>
      <c r="AP73" s="499"/>
      <c r="AQ73" s="511"/>
      <c r="AR73" s="521" t="s">
        <v>226</v>
      </c>
      <c r="AS73" s="493"/>
      <c r="AT73" s="493"/>
      <c r="AU73" s="493"/>
      <c r="AV73" s="493"/>
      <c r="AW73" s="493"/>
      <c r="AX73" s="494"/>
      <c r="AY73" s="524" t="str">
        <f>IF(CA73="","０",QUOTIENT(CA73,12))</f>
        <v>０</v>
      </c>
      <c r="AZ73" s="525"/>
      <c r="BA73" s="525"/>
      <c r="BB73" s="525"/>
      <c r="BC73" s="493" t="s">
        <v>88</v>
      </c>
      <c r="BD73" s="493"/>
      <c r="BE73" s="525" t="str">
        <f>IF(CA73="","０",MOD(CA73,12))</f>
        <v>０</v>
      </c>
      <c r="BF73" s="525"/>
      <c r="BG73" s="525"/>
      <c r="BH73" s="525"/>
      <c r="BI73" s="528" t="s">
        <v>106</v>
      </c>
      <c r="BJ73" s="529"/>
      <c r="BK73" s="145"/>
      <c r="BL73" s="145"/>
      <c r="BM73" s="535" t="str">
        <f>IF(OR(V73="",AI73=""),"",DATEDIF(V73,AI73,"Y")*12+DATEDIF(V73,AI73,"YM"))</f>
        <v/>
      </c>
      <c r="BN73" s="535"/>
      <c r="BO73" s="535"/>
      <c r="BP73" s="535"/>
      <c r="BQ73" s="535"/>
      <c r="BR73" s="535"/>
      <c r="BS73" s="535"/>
      <c r="BT73" s="532" t="str">
        <f>IF(BM73="","",DATE(YEAR(V73),MONTH(V73)+BM73,DAY(V73)))</f>
        <v/>
      </c>
      <c r="BU73" s="532"/>
      <c r="BV73" s="532"/>
      <c r="BW73" s="532"/>
      <c r="BX73" s="532"/>
      <c r="BY73" s="532"/>
      <c r="BZ73" s="532"/>
      <c r="CA73" s="533" t="str">
        <f>IF(BM73="","",IF(AI73&gt;=V73,BM73+1,BM73))</f>
        <v/>
      </c>
      <c r="CB73" s="533"/>
      <c r="CC73" s="533"/>
      <c r="CD73" s="533"/>
      <c r="CE73" s="533"/>
      <c r="CF73" s="533"/>
      <c r="CG73" s="533"/>
    </row>
    <row r="74" spans="1:85" ht="13.5" customHeight="1">
      <c r="A74" s="541"/>
      <c r="B74" s="542"/>
      <c r="C74" s="495"/>
      <c r="D74" s="496"/>
      <c r="E74" s="496"/>
      <c r="F74" s="496"/>
      <c r="G74" s="496"/>
      <c r="H74" s="523"/>
      <c r="I74" s="489"/>
      <c r="J74" s="490"/>
      <c r="K74" s="490"/>
      <c r="L74" s="490"/>
      <c r="M74" s="490"/>
      <c r="N74" s="490"/>
      <c r="O74" s="491"/>
      <c r="P74" s="495"/>
      <c r="Q74" s="496"/>
      <c r="R74" s="496"/>
      <c r="S74" s="496"/>
      <c r="T74" s="496"/>
      <c r="U74" s="497"/>
      <c r="V74" s="501"/>
      <c r="W74" s="502"/>
      <c r="X74" s="502"/>
      <c r="Y74" s="502"/>
      <c r="Z74" s="502"/>
      <c r="AA74" s="502"/>
      <c r="AB74" s="502"/>
      <c r="AC74" s="502"/>
      <c r="AD74" s="503"/>
      <c r="AE74" s="507"/>
      <c r="AF74" s="508"/>
      <c r="AG74" s="508"/>
      <c r="AH74" s="509"/>
      <c r="AI74" s="512"/>
      <c r="AJ74" s="502"/>
      <c r="AK74" s="502"/>
      <c r="AL74" s="502"/>
      <c r="AM74" s="502"/>
      <c r="AN74" s="502"/>
      <c r="AO74" s="502"/>
      <c r="AP74" s="502"/>
      <c r="AQ74" s="513"/>
      <c r="AR74" s="495"/>
      <c r="AS74" s="496"/>
      <c r="AT74" s="496"/>
      <c r="AU74" s="496"/>
      <c r="AV74" s="496"/>
      <c r="AW74" s="496"/>
      <c r="AX74" s="497"/>
      <c r="AY74" s="526"/>
      <c r="AZ74" s="527"/>
      <c r="BA74" s="527"/>
      <c r="BB74" s="527"/>
      <c r="BC74" s="496"/>
      <c r="BD74" s="496"/>
      <c r="BE74" s="527"/>
      <c r="BF74" s="527"/>
      <c r="BG74" s="527"/>
      <c r="BH74" s="527"/>
      <c r="BI74" s="530"/>
      <c r="BJ74" s="531"/>
      <c r="BK74" s="145"/>
      <c r="BM74" s="536"/>
      <c r="BN74" s="536"/>
      <c r="BO74" s="536"/>
      <c r="BP74" s="536"/>
      <c r="BQ74" s="536"/>
      <c r="BR74" s="536"/>
      <c r="BS74" s="536"/>
      <c r="BT74" s="532"/>
      <c r="BU74" s="532"/>
      <c r="BV74" s="532"/>
      <c r="BW74" s="532"/>
      <c r="BX74" s="532"/>
      <c r="BY74" s="532"/>
      <c r="BZ74" s="532"/>
      <c r="CA74" s="534"/>
      <c r="CB74" s="534"/>
      <c r="CC74" s="534"/>
      <c r="CD74" s="534"/>
      <c r="CE74" s="534"/>
      <c r="CF74" s="534"/>
      <c r="CG74" s="534"/>
    </row>
    <row r="75" spans="1:85" ht="13.5" customHeight="1">
      <c r="BL75" s="145"/>
    </row>
    <row r="76" spans="1:85" ht="16.5" customHeight="1">
      <c r="A76" s="537" t="s">
        <v>130</v>
      </c>
      <c r="B76" s="538"/>
      <c r="C76" s="521" t="s">
        <v>108</v>
      </c>
      <c r="D76" s="493"/>
      <c r="E76" s="493"/>
      <c r="F76" s="493"/>
      <c r="G76" s="493"/>
      <c r="H76" s="522"/>
      <c r="I76" s="486"/>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483"/>
      <c r="AH76" s="517" t="s">
        <v>235</v>
      </c>
      <c r="AI76" s="482"/>
      <c r="AJ76" s="483"/>
      <c r="AK76" s="519" t="s">
        <v>236</v>
      </c>
      <c r="AL76" s="482"/>
      <c r="AM76" s="483"/>
      <c r="AN76" s="493" t="s">
        <v>109</v>
      </c>
      <c r="AO76" s="493"/>
      <c r="AP76" s="493"/>
      <c r="AQ76" s="493"/>
      <c r="AR76" s="493"/>
      <c r="AS76" s="522"/>
      <c r="AT76" s="487"/>
      <c r="AU76" s="487"/>
      <c r="AV76" s="487"/>
      <c r="AW76" s="487"/>
      <c r="AX76" s="487"/>
      <c r="AY76" s="487"/>
      <c r="AZ76" s="487"/>
      <c r="BA76" s="487"/>
      <c r="BB76" s="487"/>
      <c r="BC76" s="487"/>
      <c r="BD76" s="487"/>
      <c r="BE76" s="487"/>
      <c r="BF76" s="487"/>
      <c r="BG76" s="487"/>
      <c r="BH76" s="487"/>
      <c r="BI76" s="487"/>
      <c r="BJ76" s="488"/>
      <c r="BK76" s="145"/>
      <c r="BL76" s="145"/>
      <c r="BM76" s="145"/>
      <c r="BN76" s="145"/>
      <c r="BO76" s="145"/>
    </row>
    <row r="77" spans="1:85" ht="16.5" customHeight="1">
      <c r="A77" s="539"/>
      <c r="B77" s="540"/>
      <c r="C77" s="495"/>
      <c r="D77" s="496"/>
      <c r="E77" s="496"/>
      <c r="F77" s="496"/>
      <c r="G77" s="496"/>
      <c r="H77" s="523"/>
      <c r="I77" s="515"/>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485"/>
      <c r="AH77" s="518"/>
      <c r="AI77" s="484"/>
      <c r="AJ77" s="485"/>
      <c r="AK77" s="520"/>
      <c r="AL77" s="484"/>
      <c r="AM77" s="485"/>
      <c r="AN77" s="496"/>
      <c r="AO77" s="496"/>
      <c r="AP77" s="496"/>
      <c r="AQ77" s="496"/>
      <c r="AR77" s="496"/>
      <c r="AS77" s="523"/>
      <c r="AT77" s="490"/>
      <c r="AU77" s="490"/>
      <c r="AV77" s="490"/>
      <c r="AW77" s="490"/>
      <c r="AX77" s="490"/>
      <c r="AY77" s="490"/>
      <c r="AZ77" s="490"/>
      <c r="BA77" s="490"/>
      <c r="BB77" s="490"/>
      <c r="BC77" s="490"/>
      <c r="BD77" s="490"/>
      <c r="BE77" s="490"/>
      <c r="BF77" s="490"/>
      <c r="BG77" s="490"/>
      <c r="BH77" s="490"/>
      <c r="BI77" s="490"/>
      <c r="BJ77" s="491"/>
      <c r="BK77" s="145"/>
      <c r="BL77" s="145"/>
      <c r="BM77" s="145"/>
      <c r="BN77" s="145"/>
      <c r="BO77" s="145"/>
    </row>
    <row r="78" spans="1:85" ht="13.5" customHeight="1">
      <c r="A78" s="539"/>
      <c r="B78" s="540"/>
      <c r="C78" s="492" t="s">
        <v>110</v>
      </c>
      <c r="D78" s="493"/>
      <c r="E78" s="493"/>
      <c r="F78" s="493"/>
      <c r="G78" s="493"/>
      <c r="H78" s="522"/>
      <c r="I78" s="486"/>
      <c r="J78" s="487"/>
      <c r="K78" s="487"/>
      <c r="L78" s="487"/>
      <c r="M78" s="487"/>
      <c r="N78" s="487"/>
      <c r="O78" s="488"/>
      <c r="P78" s="492" t="s">
        <v>111</v>
      </c>
      <c r="Q78" s="493"/>
      <c r="R78" s="493"/>
      <c r="S78" s="493"/>
      <c r="T78" s="493"/>
      <c r="U78" s="494"/>
      <c r="V78" s="498"/>
      <c r="W78" s="499"/>
      <c r="X78" s="499"/>
      <c r="Y78" s="499"/>
      <c r="Z78" s="499"/>
      <c r="AA78" s="499"/>
      <c r="AB78" s="499"/>
      <c r="AC78" s="499"/>
      <c r="AD78" s="500"/>
      <c r="AE78" s="504" t="s">
        <v>112</v>
      </c>
      <c r="AF78" s="505"/>
      <c r="AG78" s="505"/>
      <c r="AH78" s="506"/>
      <c r="AI78" s="510"/>
      <c r="AJ78" s="499"/>
      <c r="AK78" s="499"/>
      <c r="AL78" s="499"/>
      <c r="AM78" s="499"/>
      <c r="AN78" s="499"/>
      <c r="AO78" s="499"/>
      <c r="AP78" s="499"/>
      <c r="AQ78" s="511"/>
      <c r="AR78" s="521" t="s">
        <v>227</v>
      </c>
      <c r="AS78" s="493"/>
      <c r="AT78" s="493"/>
      <c r="AU78" s="493"/>
      <c r="AV78" s="493"/>
      <c r="AW78" s="493"/>
      <c r="AX78" s="494"/>
      <c r="AY78" s="524" t="str">
        <f>IF(CA78="","０",QUOTIENT(CA78,12))</f>
        <v>０</v>
      </c>
      <c r="AZ78" s="525"/>
      <c r="BA78" s="525"/>
      <c r="BB78" s="525"/>
      <c r="BC78" s="493" t="s">
        <v>88</v>
      </c>
      <c r="BD78" s="493"/>
      <c r="BE78" s="525" t="str">
        <f>IF(CA78="","０",MOD(CA78,12))</f>
        <v>０</v>
      </c>
      <c r="BF78" s="525"/>
      <c r="BG78" s="525"/>
      <c r="BH78" s="525"/>
      <c r="BI78" s="528" t="s">
        <v>106</v>
      </c>
      <c r="BJ78" s="529"/>
      <c r="BK78" s="145"/>
      <c r="BL78" s="145"/>
      <c r="BM78" s="535" t="str">
        <f>IF(OR(V78="",AI78=""),"",DATEDIF(V78,AI78,"Y")*12+DATEDIF(V78,AI78,"YM"))</f>
        <v/>
      </c>
      <c r="BN78" s="535"/>
      <c r="BO78" s="535"/>
      <c r="BP78" s="535"/>
      <c r="BQ78" s="535"/>
      <c r="BR78" s="535"/>
      <c r="BS78" s="535"/>
      <c r="BT78" s="532" t="str">
        <f>IF(BM78="","",DATE(YEAR(V78),MONTH(V78)+BM78,DAY(V78)))</f>
        <v/>
      </c>
      <c r="BU78" s="532"/>
      <c r="BV78" s="532"/>
      <c r="BW78" s="532"/>
      <c r="BX78" s="532"/>
      <c r="BY78" s="532"/>
      <c r="BZ78" s="532"/>
      <c r="CA78" s="533" t="str">
        <f>IF(BM78="","",IF(AI78&gt;=V78,BM78+1,BM78))</f>
        <v/>
      </c>
      <c r="CB78" s="533"/>
      <c r="CC78" s="533"/>
      <c r="CD78" s="533"/>
      <c r="CE78" s="533"/>
      <c r="CF78" s="533"/>
      <c r="CG78" s="533"/>
    </row>
    <row r="79" spans="1:85" ht="13.5" customHeight="1">
      <c r="A79" s="541"/>
      <c r="B79" s="542"/>
      <c r="C79" s="495"/>
      <c r="D79" s="496"/>
      <c r="E79" s="496"/>
      <c r="F79" s="496"/>
      <c r="G79" s="496"/>
      <c r="H79" s="523"/>
      <c r="I79" s="489"/>
      <c r="J79" s="490"/>
      <c r="K79" s="490"/>
      <c r="L79" s="490"/>
      <c r="M79" s="490"/>
      <c r="N79" s="490"/>
      <c r="O79" s="491"/>
      <c r="P79" s="495"/>
      <c r="Q79" s="496"/>
      <c r="R79" s="496"/>
      <c r="S79" s="496"/>
      <c r="T79" s="496"/>
      <c r="U79" s="497"/>
      <c r="V79" s="501"/>
      <c r="W79" s="502"/>
      <c r="X79" s="502"/>
      <c r="Y79" s="502"/>
      <c r="Z79" s="502"/>
      <c r="AA79" s="502"/>
      <c r="AB79" s="502"/>
      <c r="AC79" s="502"/>
      <c r="AD79" s="503"/>
      <c r="AE79" s="507"/>
      <c r="AF79" s="508"/>
      <c r="AG79" s="508"/>
      <c r="AH79" s="509"/>
      <c r="AI79" s="512"/>
      <c r="AJ79" s="502"/>
      <c r="AK79" s="502"/>
      <c r="AL79" s="502"/>
      <c r="AM79" s="502"/>
      <c r="AN79" s="502"/>
      <c r="AO79" s="502"/>
      <c r="AP79" s="502"/>
      <c r="AQ79" s="513"/>
      <c r="AR79" s="495"/>
      <c r="AS79" s="496"/>
      <c r="AT79" s="496"/>
      <c r="AU79" s="496"/>
      <c r="AV79" s="496"/>
      <c r="AW79" s="496"/>
      <c r="AX79" s="497"/>
      <c r="AY79" s="526"/>
      <c r="AZ79" s="527"/>
      <c r="BA79" s="527"/>
      <c r="BB79" s="527"/>
      <c r="BC79" s="496"/>
      <c r="BD79" s="496"/>
      <c r="BE79" s="527"/>
      <c r="BF79" s="527"/>
      <c r="BG79" s="527"/>
      <c r="BH79" s="527"/>
      <c r="BI79" s="530"/>
      <c r="BJ79" s="531"/>
      <c r="BK79" s="145"/>
      <c r="BM79" s="536"/>
      <c r="BN79" s="536"/>
      <c r="BO79" s="536"/>
      <c r="BP79" s="536"/>
      <c r="BQ79" s="536"/>
      <c r="BR79" s="536"/>
      <c r="BS79" s="536"/>
      <c r="BT79" s="532"/>
      <c r="BU79" s="532"/>
      <c r="BV79" s="532"/>
      <c r="BW79" s="532"/>
      <c r="BX79" s="532"/>
      <c r="BY79" s="532"/>
      <c r="BZ79" s="532"/>
      <c r="CA79" s="534"/>
      <c r="CB79" s="534"/>
      <c r="CC79" s="534"/>
      <c r="CD79" s="534"/>
      <c r="CE79" s="534"/>
      <c r="CF79" s="534"/>
      <c r="CG79" s="534"/>
    </row>
    <row r="80" spans="1:85" ht="13.5" customHeight="1">
      <c r="BL80" s="145"/>
    </row>
    <row r="81" spans="1:85" ht="16.5" customHeight="1">
      <c r="A81" s="537" t="s">
        <v>187</v>
      </c>
      <c r="B81" s="538"/>
      <c r="C81" s="521" t="s">
        <v>108</v>
      </c>
      <c r="D81" s="493"/>
      <c r="E81" s="493"/>
      <c r="F81" s="493"/>
      <c r="G81" s="493"/>
      <c r="H81" s="522"/>
      <c r="I81" s="486"/>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483"/>
      <c r="AH81" s="517" t="s">
        <v>235</v>
      </c>
      <c r="AI81" s="482"/>
      <c r="AJ81" s="483"/>
      <c r="AK81" s="519" t="s">
        <v>236</v>
      </c>
      <c r="AL81" s="482"/>
      <c r="AM81" s="483"/>
      <c r="AN81" s="493" t="s">
        <v>109</v>
      </c>
      <c r="AO81" s="493"/>
      <c r="AP81" s="493"/>
      <c r="AQ81" s="493"/>
      <c r="AR81" s="493"/>
      <c r="AS81" s="522"/>
      <c r="AT81" s="487"/>
      <c r="AU81" s="487"/>
      <c r="AV81" s="487"/>
      <c r="AW81" s="487"/>
      <c r="AX81" s="487"/>
      <c r="AY81" s="487"/>
      <c r="AZ81" s="487"/>
      <c r="BA81" s="487"/>
      <c r="BB81" s="487"/>
      <c r="BC81" s="487"/>
      <c r="BD81" s="487"/>
      <c r="BE81" s="487"/>
      <c r="BF81" s="487"/>
      <c r="BG81" s="487"/>
      <c r="BH81" s="487"/>
      <c r="BI81" s="487"/>
      <c r="BJ81" s="488"/>
      <c r="BK81" s="145"/>
      <c r="BL81" s="145"/>
      <c r="BM81" s="145"/>
      <c r="BN81" s="145"/>
      <c r="BO81" s="145"/>
    </row>
    <row r="82" spans="1:85" ht="16.5" customHeight="1">
      <c r="A82" s="539"/>
      <c r="B82" s="540"/>
      <c r="C82" s="495"/>
      <c r="D82" s="496"/>
      <c r="E82" s="496"/>
      <c r="F82" s="496"/>
      <c r="G82" s="496"/>
      <c r="H82" s="523"/>
      <c r="I82" s="515"/>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485"/>
      <c r="AH82" s="518"/>
      <c r="AI82" s="484"/>
      <c r="AJ82" s="485"/>
      <c r="AK82" s="520"/>
      <c r="AL82" s="484"/>
      <c r="AM82" s="485"/>
      <c r="AN82" s="496"/>
      <c r="AO82" s="496"/>
      <c r="AP82" s="496"/>
      <c r="AQ82" s="496"/>
      <c r="AR82" s="496"/>
      <c r="AS82" s="523"/>
      <c r="AT82" s="490"/>
      <c r="AU82" s="490"/>
      <c r="AV82" s="490"/>
      <c r="AW82" s="490"/>
      <c r="AX82" s="490"/>
      <c r="AY82" s="490"/>
      <c r="AZ82" s="490"/>
      <c r="BA82" s="490"/>
      <c r="BB82" s="490"/>
      <c r="BC82" s="490"/>
      <c r="BD82" s="490"/>
      <c r="BE82" s="490"/>
      <c r="BF82" s="490"/>
      <c r="BG82" s="490"/>
      <c r="BH82" s="490"/>
      <c r="BI82" s="490"/>
      <c r="BJ82" s="491"/>
      <c r="BK82" s="145"/>
      <c r="BL82" s="145"/>
      <c r="BM82" s="145"/>
      <c r="BN82" s="145"/>
      <c r="BO82" s="145"/>
    </row>
    <row r="83" spans="1:85" ht="13.5" customHeight="1">
      <c r="A83" s="539"/>
      <c r="B83" s="540"/>
      <c r="C83" s="492" t="s">
        <v>110</v>
      </c>
      <c r="D83" s="493"/>
      <c r="E83" s="493"/>
      <c r="F83" s="493"/>
      <c r="G83" s="493"/>
      <c r="H83" s="522"/>
      <c r="I83" s="486"/>
      <c r="J83" s="487"/>
      <c r="K83" s="487"/>
      <c r="L83" s="487"/>
      <c r="M83" s="487"/>
      <c r="N83" s="487"/>
      <c r="O83" s="488"/>
      <c r="P83" s="492" t="s">
        <v>111</v>
      </c>
      <c r="Q83" s="493"/>
      <c r="R83" s="493"/>
      <c r="S83" s="493"/>
      <c r="T83" s="493"/>
      <c r="U83" s="494"/>
      <c r="V83" s="498"/>
      <c r="W83" s="499"/>
      <c r="X83" s="499"/>
      <c r="Y83" s="499"/>
      <c r="Z83" s="499"/>
      <c r="AA83" s="499"/>
      <c r="AB83" s="499"/>
      <c r="AC83" s="499"/>
      <c r="AD83" s="500"/>
      <c r="AE83" s="504" t="s">
        <v>112</v>
      </c>
      <c r="AF83" s="505"/>
      <c r="AG83" s="505"/>
      <c r="AH83" s="506"/>
      <c r="AI83" s="510"/>
      <c r="AJ83" s="499"/>
      <c r="AK83" s="499"/>
      <c r="AL83" s="499"/>
      <c r="AM83" s="499"/>
      <c r="AN83" s="499"/>
      <c r="AO83" s="499"/>
      <c r="AP83" s="499"/>
      <c r="AQ83" s="511"/>
      <c r="AR83" s="521" t="s">
        <v>228</v>
      </c>
      <c r="AS83" s="493"/>
      <c r="AT83" s="493"/>
      <c r="AU83" s="493"/>
      <c r="AV83" s="493"/>
      <c r="AW83" s="493"/>
      <c r="AX83" s="494"/>
      <c r="AY83" s="524" t="str">
        <f>IF(CA83="","０",QUOTIENT(CA83,12))</f>
        <v>０</v>
      </c>
      <c r="AZ83" s="525"/>
      <c r="BA83" s="525"/>
      <c r="BB83" s="525"/>
      <c r="BC83" s="493" t="s">
        <v>88</v>
      </c>
      <c r="BD83" s="493"/>
      <c r="BE83" s="525" t="str">
        <f>IF(CA83="","０",MOD(CA83,12))</f>
        <v>０</v>
      </c>
      <c r="BF83" s="525"/>
      <c r="BG83" s="525"/>
      <c r="BH83" s="525"/>
      <c r="BI83" s="528" t="s">
        <v>106</v>
      </c>
      <c r="BJ83" s="529"/>
      <c r="BK83" s="145"/>
      <c r="BL83" s="145"/>
      <c r="BM83" s="535" t="str">
        <f>IF(OR(V83="",AI83=""),"",DATEDIF(V83,AI83,"Y")*12+DATEDIF(V83,AI83,"YM"))</f>
        <v/>
      </c>
      <c r="BN83" s="535"/>
      <c r="BO83" s="535"/>
      <c r="BP83" s="535"/>
      <c r="BQ83" s="535"/>
      <c r="BR83" s="535"/>
      <c r="BS83" s="535"/>
      <c r="BT83" s="532" t="str">
        <f>IF(BM83="","",DATE(YEAR(V83),MONTH(V83)+BM83,DAY(V83)))</f>
        <v/>
      </c>
      <c r="BU83" s="532"/>
      <c r="BV83" s="532"/>
      <c r="BW83" s="532"/>
      <c r="BX83" s="532"/>
      <c r="BY83" s="532"/>
      <c r="BZ83" s="532"/>
      <c r="CA83" s="533" t="str">
        <f>IF(BM83="","",IF(AI83&gt;=V83,BM83+1,BM83))</f>
        <v/>
      </c>
      <c r="CB83" s="533"/>
      <c r="CC83" s="533"/>
      <c r="CD83" s="533"/>
      <c r="CE83" s="533"/>
      <c r="CF83" s="533"/>
      <c r="CG83" s="533"/>
    </row>
    <row r="84" spans="1:85" ht="13.5" customHeight="1">
      <c r="A84" s="541"/>
      <c r="B84" s="542"/>
      <c r="C84" s="495"/>
      <c r="D84" s="496"/>
      <c r="E84" s="496"/>
      <c r="F84" s="496"/>
      <c r="G84" s="496"/>
      <c r="H84" s="523"/>
      <c r="I84" s="489"/>
      <c r="J84" s="490"/>
      <c r="K84" s="490"/>
      <c r="L84" s="490"/>
      <c r="M84" s="490"/>
      <c r="N84" s="490"/>
      <c r="O84" s="491"/>
      <c r="P84" s="495"/>
      <c r="Q84" s="496"/>
      <c r="R84" s="496"/>
      <c r="S84" s="496"/>
      <c r="T84" s="496"/>
      <c r="U84" s="497"/>
      <c r="V84" s="501"/>
      <c r="W84" s="502"/>
      <c r="X84" s="502"/>
      <c r="Y84" s="502"/>
      <c r="Z84" s="502"/>
      <c r="AA84" s="502"/>
      <c r="AB84" s="502"/>
      <c r="AC84" s="502"/>
      <c r="AD84" s="503"/>
      <c r="AE84" s="507"/>
      <c r="AF84" s="508"/>
      <c r="AG84" s="508"/>
      <c r="AH84" s="509"/>
      <c r="AI84" s="512"/>
      <c r="AJ84" s="502"/>
      <c r="AK84" s="502"/>
      <c r="AL84" s="502"/>
      <c r="AM84" s="502"/>
      <c r="AN84" s="502"/>
      <c r="AO84" s="502"/>
      <c r="AP84" s="502"/>
      <c r="AQ84" s="513"/>
      <c r="AR84" s="495"/>
      <c r="AS84" s="496"/>
      <c r="AT84" s="496"/>
      <c r="AU84" s="496"/>
      <c r="AV84" s="496"/>
      <c r="AW84" s="496"/>
      <c r="AX84" s="497"/>
      <c r="AY84" s="526"/>
      <c r="AZ84" s="527"/>
      <c r="BA84" s="527"/>
      <c r="BB84" s="527"/>
      <c r="BC84" s="496"/>
      <c r="BD84" s="496"/>
      <c r="BE84" s="527"/>
      <c r="BF84" s="527"/>
      <c r="BG84" s="527"/>
      <c r="BH84" s="527"/>
      <c r="BI84" s="530"/>
      <c r="BJ84" s="531"/>
      <c r="BK84" s="145"/>
      <c r="BM84" s="536"/>
      <c r="BN84" s="536"/>
      <c r="BO84" s="536"/>
      <c r="BP84" s="536"/>
      <c r="BQ84" s="536"/>
      <c r="BR84" s="536"/>
      <c r="BS84" s="536"/>
      <c r="BT84" s="532"/>
      <c r="BU84" s="532"/>
      <c r="BV84" s="532"/>
      <c r="BW84" s="532"/>
      <c r="BX84" s="532"/>
      <c r="BY84" s="532"/>
      <c r="BZ84" s="532"/>
      <c r="CA84" s="534"/>
      <c r="CB84" s="534"/>
      <c r="CC84" s="534"/>
      <c r="CD84" s="534"/>
      <c r="CE84" s="534"/>
      <c r="CF84" s="534"/>
      <c r="CG84" s="534"/>
    </row>
    <row r="85" spans="1:85" ht="13.5" customHeight="1">
      <c r="BL85" s="145"/>
    </row>
    <row r="86" spans="1:85" ht="18" customHeight="1">
      <c r="A86" s="537" t="s">
        <v>188</v>
      </c>
      <c r="B86" s="538"/>
      <c r="C86" s="521" t="s">
        <v>108</v>
      </c>
      <c r="D86" s="493"/>
      <c r="E86" s="493"/>
      <c r="F86" s="493"/>
      <c r="G86" s="493"/>
      <c r="H86" s="522"/>
      <c r="I86" s="486"/>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483"/>
      <c r="AH86" s="517" t="s">
        <v>235</v>
      </c>
      <c r="AI86" s="482"/>
      <c r="AJ86" s="483"/>
      <c r="AK86" s="519" t="s">
        <v>236</v>
      </c>
      <c r="AL86" s="482"/>
      <c r="AM86" s="483"/>
      <c r="AN86" s="493" t="s">
        <v>109</v>
      </c>
      <c r="AO86" s="493"/>
      <c r="AP86" s="493"/>
      <c r="AQ86" s="493"/>
      <c r="AR86" s="493"/>
      <c r="AS86" s="522"/>
      <c r="AT86" s="487"/>
      <c r="AU86" s="487"/>
      <c r="AV86" s="487"/>
      <c r="AW86" s="487"/>
      <c r="AX86" s="487"/>
      <c r="AY86" s="487"/>
      <c r="AZ86" s="487"/>
      <c r="BA86" s="487"/>
      <c r="BB86" s="487"/>
      <c r="BC86" s="487"/>
      <c r="BD86" s="487"/>
      <c r="BE86" s="487"/>
      <c r="BF86" s="487"/>
      <c r="BG86" s="487"/>
      <c r="BH86" s="487"/>
      <c r="BI86" s="487"/>
      <c r="BJ86" s="488"/>
      <c r="BK86" s="145"/>
      <c r="BL86" s="145"/>
      <c r="BM86" s="145"/>
      <c r="BN86" s="145"/>
      <c r="BO86" s="145"/>
    </row>
    <row r="87" spans="1:85" ht="18" customHeight="1">
      <c r="A87" s="539"/>
      <c r="B87" s="540"/>
      <c r="C87" s="495"/>
      <c r="D87" s="496"/>
      <c r="E87" s="496"/>
      <c r="F87" s="496"/>
      <c r="G87" s="496"/>
      <c r="H87" s="523"/>
      <c r="I87" s="515"/>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485"/>
      <c r="AH87" s="518"/>
      <c r="AI87" s="484"/>
      <c r="AJ87" s="485"/>
      <c r="AK87" s="520"/>
      <c r="AL87" s="484"/>
      <c r="AM87" s="485"/>
      <c r="AN87" s="496"/>
      <c r="AO87" s="496"/>
      <c r="AP87" s="496"/>
      <c r="AQ87" s="496"/>
      <c r="AR87" s="496"/>
      <c r="AS87" s="523"/>
      <c r="AT87" s="490"/>
      <c r="AU87" s="490"/>
      <c r="AV87" s="490"/>
      <c r="AW87" s="490"/>
      <c r="AX87" s="490"/>
      <c r="AY87" s="490"/>
      <c r="AZ87" s="490"/>
      <c r="BA87" s="490"/>
      <c r="BB87" s="490"/>
      <c r="BC87" s="490"/>
      <c r="BD87" s="490"/>
      <c r="BE87" s="490"/>
      <c r="BF87" s="490"/>
      <c r="BG87" s="490"/>
      <c r="BH87" s="490"/>
      <c r="BI87" s="490"/>
      <c r="BJ87" s="491"/>
      <c r="BK87" s="145"/>
      <c r="BL87" s="145"/>
      <c r="BM87" s="145"/>
      <c r="BN87" s="145"/>
      <c r="BO87" s="145"/>
    </row>
    <row r="88" spans="1:85" ht="13.5" customHeight="1">
      <c r="A88" s="539"/>
      <c r="B88" s="540"/>
      <c r="C88" s="492" t="s">
        <v>110</v>
      </c>
      <c r="D88" s="493"/>
      <c r="E88" s="493"/>
      <c r="F88" s="493"/>
      <c r="G88" s="493"/>
      <c r="H88" s="522"/>
      <c r="I88" s="486"/>
      <c r="J88" s="487"/>
      <c r="K88" s="487"/>
      <c r="L88" s="487"/>
      <c r="M88" s="487"/>
      <c r="N88" s="487"/>
      <c r="O88" s="488"/>
      <c r="P88" s="492" t="s">
        <v>111</v>
      </c>
      <c r="Q88" s="493"/>
      <c r="R88" s="493"/>
      <c r="S88" s="493"/>
      <c r="T88" s="493"/>
      <c r="U88" s="494"/>
      <c r="V88" s="498"/>
      <c r="W88" s="499"/>
      <c r="X88" s="499"/>
      <c r="Y88" s="499"/>
      <c r="Z88" s="499"/>
      <c r="AA88" s="499"/>
      <c r="AB88" s="499"/>
      <c r="AC88" s="499"/>
      <c r="AD88" s="500"/>
      <c r="AE88" s="504" t="s">
        <v>112</v>
      </c>
      <c r="AF88" s="505"/>
      <c r="AG88" s="505"/>
      <c r="AH88" s="506"/>
      <c r="AI88" s="510"/>
      <c r="AJ88" s="499"/>
      <c r="AK88" s="499"/>
      <c r="AL88" s="499"/>
      <c r="AM88" s="499"/>
      <c r="AN88" s="499"/>
      <c r="AO88" s="499"/>
      <c r="AP88" s="499"/>
      <c r="AQ88" s="511"/>
      <c r="AR88" s="521" t="s">
        <v>229</v>
      </c>
      <c r="AS88" s="493"/>
      <c r="AT88" s="493"/>
      <c r="AU88" s="493"/>
      <c r="AV88" s="493"/>
      <c r="AW88" s="493"/>
      <c r="AX88" s="494"/>
      <c r="AY88" s="524" t="str">
        <f>IF(CA88="","０",QUOTIENT(CA88,12))</f>
        <v>０</v>
      </c>
      <c r="AZ88" s="525"/>
      <c r="BA88" s="525"/>
      <c r="BB88" s="525"/>
      <c r="BC88" s="493" t="s">
        <v>88</v>
      </c>
      <c r="BD88" s="493"/>
      <c r="BE88" s="525" t="str">
        <f>IF(CA88="","０",MOD(CA88,12))</f>
        <v>０</v>
      </c>
      <c r="BF88" s="525"/>
      <c r="BG88" s="525"/>
      <c r="BH88" s="525"/>
      <c r="BI88" s="528" t="s">
        <v>106</v>
      </c>
      <c r="BJ88" s="529"/>
      <c r="BK88" s="145"/>
      <c r="BL88" s="145"/>
      <c r="BM88" s="535" t="str">
        <f>IF(OR(V88="",AI88=""),"",DATEDIF(V88,AI88,"Y")*12+DATEDIF(V88,AI88,"YM"))</f>
        <v/>
      </c>
      <c r="BN88" s="535"/>
      <c r="BO88" s="535"/>
      <c r="BP88" s="535"/>
      <c r="BQ88" s="535"/>
      <c r="BR88" s="535"/>
      <c r="BS88" s="535"/>
      <c r="BT88" s="532" t="str">
        <f>IF(BM88="","",DATE(YEAR(V88),MONTH(V88)+BM88,DAY(V88)))</f>
        <v/>
      </c>
      <c r="BU88" s="532"/>
      <c r="BV88" s="532"/>
      <c r="BW88" s="532"/>
      <c r="BX88" s="532"/>
      <c r="BY88" s="532"/>
      <c r="BZ88" s="532"/>
      <c r="CA88" s="533" t="str">
        <f>IF(BM88="","",IF(AI88&gt;=V88,BM88+1,BM88))</f>
        <v/>
      </c>
      <c r="CB88" s="533"/>
      <c r="CC88" s="533"/>
      <c r="CD88" s="533"/>
      <c r="CE88" s="533"/>
      <c r="CF88" s="533"/>
      <c r="CG88" s="533"/>
    </row>
    <row r="89" spans="1:85" ht="13.5" customHeight="1">
      <c r="A89" s="541"/>
      <c r="B89" s="542"/>
      <c r="C89" s="495"/>
      <c r="D89" s="496"/>
      <c r="E89" s="496"/>
      <c r="F89" s="496"/>
      <c r="G89" s="496"/>
      <c r="H89" s="523"/>
      <c r="I89" s="489"/>
      <c r="J89" s="490"/>
      <c r="K89" s="490"/>
      <c r="L89" s="490"/>
      <c r="M89" s="490"/>
      <c r="N89" s="490"/>
      <c r="O89" s="491"/>
      <c r="P89" s="495"/>
      <c r="Q89" s="496"/>
      <c r="R89" s="496"/>
      <c r="S89" s="496"/>
      <c r="T89" s="496"/>
      <c r="U89" s="497"/>
      <c r="V89" s="501"/>
      <c r="W89" s="502"/>
      <c r="X89" s="502"/>
      <c r="Y89" s="502"/>
      <c r="Z89" s="502"/>
      <c r="AA89" s="502"/>
      <c r="AB89" s="502"/>
      <c r="AC89" s="502"/>
      <c r="AD89" s="503"/>
      <c r="AE89" s="507"/>
      <c r="AF89" s="508"/>
      <c r="AG89" s="508"/>
      <c r="AH89" s="509"/>
      <c r="AI89" s="512"/>
      <c r="AJ89" s="502"/>
      <c r="AK89" s="502"/>
      <c r="AL89" s="502"/>
      <c r="AM89" s="502"/>
      <c r="AN89" s="502"/>
      <c r="AO89" s="502"/>
      <c r="AP89" s="502"/>
      <c r="AQ89" s="513"/>
      <c r="AR89" s="495"/>
      <c r="AS89" s="496"/>
      <c r="AT89" s="496"/>
      <c r="AU89" s="496"/>
      <c r="AV89" s="496"/>
      <c r="AW89" s="496"/>
      <c r="AX89" s="497"/>
      <c r="AY89" s="526"/>
      <c r="AZ89" s="527"/>
      <c r="BA89" s="527"/>
      <c r="BB89" s="527"/>
      <c r="BC89" s="496"/>
      <c r="BD89" s="496"/>
      <c r="BE89" s="527"/>
      <c r="BF89" s="527"/>
      <c r="BG89" s="527"/>
      <c r="BH89" s="527"/>
      <c r="BI89" s="530"/>
      <c r="BJ89" s="531"/>
      <c r="BK89" s="145"/>
      <c r="BM89" s="536"/>
      <c r="BN89" s="536"/>
      <c r="BO89" s="536"/>
      <c r="BP89" s="536"/>
      <c r="BQ89" s="536"/>
      <c r="BR89" s="536"/>
      <c r="BS89" s="536"/>
      <c r="BT89" s="532"/>
      <c r="BU89" s="532"/>
      <c r="BV89" s="532"/>
      <c r="BW89" s="532"/>
      <c r="BX89" s="532"/>
      <c r="BY89" s="532"/>
      <c r="BZ89" s="532"/>
      <c r="CA89" s="534"/>
      <c r="CB89" s="534"/>
      <c r="CC89" s="534"/>
      <c r="CD89" s="534"/>
      <c r="CE89" s="534"/>
      <c r="CF89" s="534"/>
      <c r="CG89" s="534"/>
    </row>
    <row r="90" spans="1:85" ht="13.5" customHeight="1">
      <c r="BL90" s="145"/>
    </row>
    <row r="91" spans="1:85" ht="18" customHeight="1">
      <c r="A91" s="537" t="s">
        <v>189</v>
      </c>
      <c r="B91" s="538"/>
      <c r="C91" s="521" t="s">
        <v>108</v>
      </c>
      <c r="D91" s="493"/>
      <c r="E91" s="493"/>
      <c r="F91" s="493"/>
      <c r="G91" s="493"/>
      <c r="H91" s="522"/>
      <c r="I91" s="486"/>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483"/>
      <c r="AH91" s="517" t="s">
        <v>235</v>
      </c>
      <c r="AI91" s="482"/>
      <c r="AJ91" s="483"/>
      <c r="AK91" s="519" t="s">
        <v>236</v>
      </c>
      <c r="AL91" s="482"/>
      <c r="AM91" s="483"/>
      <c r="AN91" s="493" t="s">
        <v>109</v>
      </c>
      <c r="AO91" s="493"/>
      <c r="AP91" s="493"/>
      <c r="AQ91" s="493"/>
      <c r="AR91" s="493"/>
      <c r="AS91" s="522"/>
      <c r="AT91" s="487"/>
      <c r="AU91" s="487"/>
      <c r="AV91" s="487"/>
      <c r="AW91" s="487"/>
      <c r="AX91" s="487"/>
      <c r="AY91" s="487"/>
      <c r="AZ91" s="487"/>
      <c r="BA91" s="487"/>
      <c r="BB91" s="487"/>
      <c r="BC91" s="487"/>
      <c r="BD91" s="487"/>
      <c r="BE91" s="487"/>
      <c r="BF91" s="487"/>
      <c r="BG91" s="487"/>
      <c r="BH91" s="487"/>
      <c r="BI91" s="487"/>
      <c r="BJ91" s="488"/>
      <c r="BK91" s="145"/>
      <c r="BL91" s="145"/>
      <c r="BM91" s="145"/>
      <c r="BN91" s="145"/>
      <c r="BO91" s="145"/>
    </row>
    <row r="92" spans="1:85" ht="18" customHeight="1">
      <c r="A92" s="539"/>
      <c r="B92" s="540"/>
      <c r="C92" s="495"/>
      <c r="D92" s="496"/>
      <c r="E92" s="496"/>
      <c r="F92" s="496"/>
      <c r="G92" s="496"/>
      <c r="H92" s="523"/>
      <c r="I92" s="515"/>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485"/>
      <c r="AH92" s="518"/>
      <c r="AI92" s="484"/>
      <c r="AJ92" s="485"/>
      <c r="AK92" s="520"/>
      <c r="AL92" s="484"/>
      <c r="AM92" s="485"/>
      <c r="AN92" s="496"/>
      <c r="AO92" s="496"/>
      <c r="AP92" s="496"/>
      <c r="AQ92" s="496"/>
      <c r="AR92" s="496"/>
      <c r="AS92" s="523"/>
      <c r="AT92" s="490"/>
      <c r="AU92" s="490"/>
      <c r="AV92" s="490"/>
      <c r="AW92" s="490"/>
      <c r="AX92" s="490"/>
      <c r="AY92" s="490"/>
      <c r="AZ92" s="490"/>
      <c r="BA92" s="490"/>
      <c r="BB92" s="490"/>
      <c r="BC92" s="490"/>
      <c r="BD92" s="490"/>
      <c r="BE92" s="490"/>
      <c r="BF92" s="490"/>
      <c r="BG92" s="490"/>
      <c r="BH92" s="490"/>
      <c r="BI92" s="490"/>
      <c r="BJ92" s="491"/>
      <c r="BK92" s="145"/>
      <c r="BL92" s="145"/>
      <c r="BM92" s="145"/>
      <c r="BN92" s="145"/>
      <c r="BO92" s="145"/>
    </row>
    <row r="93" spans="1:85" ht="13.5" customHeight="1">
      <c r="A93" s="539"/>
      <c r="B93" s="540"/>
      <c r="C93" s="492" t="s">
        <v>110</v>
      </c>
      <c r="D93" s="493"/>
      <c r="E93" s="493"/>
      <c r="F93" s="493"/>
      <c r="G93" s="493"/>
      <c r="H93" s="522"/>
      <c r="I93" s="486"/>
      <c r="J93" s="487"/>
      <c r="K93" s="487"/>
      <c r="L93" s="487"/>
      <c r="M93" s="487"/>
      <c r="N93" s="487"/>
      <c r="O93" s="488"/>
      <c r="P93" s="492" t="s">
        <v>111</v>
      </c>
      <c r="Q93" s="493"/>
      <c r="R93" s="493"/>
      <c r="S93" s="493"/>
      <c r="T93" s="493"/>
      <c r="U93" s="494"/>
      <c r="V93" s="498"/>
      <c r="W93" s="499"/>
      <c r="X93" s="499"/>
      <c r="Y93" s="499"/>
      <c r="Z93" s="499"/>
      <c r="AA93" s="499"/>
      <c r="AB93" s="499"/>
      <c r="AC93" s="499"/>
      <c r="AD93" s="500"/>
      <c r="AE93" s="504" t="s">
        <v>112</v>
      </c>
      <c r="AF93" s="505"/>
      <c r="AG93" s="505"/>
      <c r="AH93" s="506"/>
      <c r="AI93" s="510"/>
      <c r="AJ93" s="499"/>
      <c r="AK93" s="499"/>
      <c r="AL93" s="499"/>
      <c r="AM93" s="499"/>
      <c r="AN93" s="499"/>
      <c r="AO93" s="499"/>
      <c r="AP93" s="499"/>
      <c r="AQ93" s="511"/>
      <c r="AR93" s="521" t="s">
        <v>230</v>
      </c>
      <c r="AS93" s="493"/>
      <c r="AT93" s="493"/>
      <c r="AU93" s="493"/>
      <c r="AV93" s="493"/>
      <c r="AW93" s="493"/>
      <c r="AX93" s="494"/>
      <c r="AY93" s="524" t="str">
        <f>IF(CA93="","０",QUOTIENT(CA93,12))</f>
        <v>０</v>
      </c>
      <c r="AZ93" s="525"/>
      <c r="BA93" s="525"/>
      <c r="BB93" s="525"/>
      <c r="BC93" s="493" t="s">
        <v>88</v>
      </c>
      <c r="BD93" s="493"/>
      <c r="BE93" s="525" t="str">
        <f>IF(CA93="","０",MOD(CA93,12))</f>
        <v>０</v>
      </c>
      <c r="BF93" s="525"/>
      <c r="BG93" s="525"/>
      <c r="BH93" s="525"/>
      <c r="BI93" s="528" t="s">
        <v>106</v>
      </c>
      <c r="BJ93" s="529"/>
      <c r="BK93" s="145"/>
      <c r="BL93" s="145"/>
      <c r="BM93" s="535" t="str">
        <f>IF(OR(V93="",AI93=""),"",DATEDIF(V93,AI93,"Y")*12+DATEDIF(V93,AI93,"YM"))</f>
        <v/>
      </c>
      <c r="BN93" s="535"/>
      <c r="BO93" s="535"/>
      <c r="BP93" s="535"/>
      <c r="BQ93" s="535"/>
      <c r="BR93" s="535"/>
      <c r="BS93" s="535"/>
      <c r="BT93" s="532" t="str">
        <f>IF(BM93="","",DATE(YEAR(V93),MONTH(V93)+BM93,DAY(V93)))</f>
        <v/>
      </c>
      <c r="BU93" s="532"/>
      <c r="BV93" s="532"/>
      <c r="BW93" s="532"/>
      <c r="BX93" s="532"/>
      <c r="BY93" s="532"/>
      <c r="BZ93" s="532"/>
      <c r="CA93" s="533" t="str">
        <f>IF(BM93="","",IF(AI93&gt;=V93,BM93+1,BM93))</f>
        <v/>
      </c>
      <c r="CB93" s="533"/>
      <c r="CC93" s="533"/>
      <c r="CD93" s="533"/>
      <c r="CE93" s="533"/>
      <c r="CF93" s="533"/>
      <c r="CG93" s="533"/>
    </row>
    <row r="94" spans="1:85" ht="13.5" customHeight="1">
      <c r="A94" s="541"/>
      <c r="B94" s="542"/>
      <c r="C94" s="495"/>
      <c r="D94" s="496"/>
      <c r="E94" s="496"/>
      <c r="F94" s="496"/>
      <c r="G94" s="496"/>
      <c r="H94" s="523"/>
      <c r="I94" s="489"/>
      <c r="J94" s="490"/>
      <c r="K94" s="490"/>
      <c r="L94" s="490"/>
      <c r="M94" s="490"/>
      <c r="N94" s="490"/>
      <c r="O94" s="491"/>
      <c r="P94" s="495"/>
      <c r="Q94" s="496"/>
      <c r="R94" s="496"/>
      <c r="S94" s="496"/>
      <c r="T94" s="496"/>
      <c r="U94" s="497"/>
      <c r="V94" s="501"/>
      <c r="W94" s="502"/>
      <c r="X94" s="502"/>
      <c r="Y94" s="502"/>
      <c r="Z94" s="502"/>
      <c r="AA94" s="502"/>
      <c r="AB94" s="502"/>
      <c r="AC94" s="502"/>
      <c r="AD94" s="503"/>
      <c r="AE94" s="507"/>
      <c r="AF94" s="508"/>
      <c r="AG94" s="508"/>
      <c r="AH94" s="509"/>
      <c r="AI94" s="512"/>
      <c r="AJ94" s="502"/>
      <c r="AK94" s="502"/>
      <c r="AL94" s="502"/>
      <c r="AM94" s="502"/>
      <c r="AN94" s="502"/>
      <c r="AO94" s="502"/>
      <c r="AP94" s="502"/>
      <c r="AQ94" s="513"/>
      <c r="AR94" s="495"/>
      <c r="AS94" s="496"/>
      <c r="AT94" s="496"/>
      <c r="AU94" s="496"/>
      <c r="AV94" s="496"/>
      <c r="AW94" s="496"/>
      <c r="AX94" s="497"/>
      <c r="AY94" s="526"/>
      <c r="AZ94" s="527"/>
      <c r="BA94" s="527"/>
      <c r="BB94" s="527"/>
      <c r="BC94" s="496"/>
      <c r="BD94" s="496"/>
      <c r="BE94" s="527"/>
      <c r="BF94" s="527"/>
      <c r="BG94" s="527"/>
      <c r="BH94" s="527"/>
      <c r="BI94" s="530"/>
      <c r="BJ94" s="531"/>
      <c r="BK94" s="145"/>
      <c r="BM94" s="536"/>
      <c r="BN94" s="536"/>
      <c r="BO94" s="536"/>
      <c r="BP94" s="536"/>
      <c r="BQ94" s="536"/>
      <c r="BR94" s="536"/>
      <c r="BS94" s="536"/>
      <c r="BT94" s="532"/>
      <c r="BU94" s="532"/>
      <c r="BV94" s="532"/>
      <c r="BW94" s="532"/>
      <c r="BX94" s="532"/>
      <c r="BY94" s="532"/>
      <c r="BZ94" s="532"/>
      <c r="CA94" s="534"/>
      <c r="CB94" s="534"/>
      <c r="CC94" s="534"/>
      <c r="CD94" s="534"/>
      <c r="CE94" s="534"/>
      <c r="CF94" s="534"/>
      <c r="CG94" s="534"/>
    </row>
    <row r="95" spans="1:85" ht="13.5" customHeight="1">
      <c r="BL95" s="145"/>
    </row>
    <row r="96" spans="1:85" ht="18" customHeight="1">
      <c r="A96" s="537" t="s">
        <v>190</v>
      </c>
      <c r="B96" s="538"/>
      <c r="C96" s="521" t="s">
        <v>108</v>
      </c>
      <c r="D96" s="493"/>
      <c r="E96" s="493"/>
      <c r="F96" s="493"/>
      <c r="G96" s="493"/>
      <c r="H96" s="522"/>
      <c r="I96" s="486"/>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483"/>
      <c r="AH96" s="517" t="s">
        <v>235</v>
      </c>
      <c r="AI96" s="482"/>
      <c r="AJ96" s="483"/>
      <c r="AK96" s="519" t="s">
        <v>236</v>
      </c>
      <c r="AL96" s="482"/>
      <c r="AM96" s="483"/>
      <c r="AN96" s="493" t="s">
        <v>109</v>
      </c>
      <c r="AO96" s="493"/>
      <c r="AP96" s="493"/>
      <c r="AQ96" s="493"/>
      <c r="AR96" s="493"/>
      <c r="AS96" s="522"/>
      <c r="AT96" s="487"/>
      <c r="AU96" s="487"/>
      <c r="AV96" s="487"/>
      <c r="AW96" s="487"/>
      <c r="AX96" s="487"/>
      <c r="AY96" s="487"/>
      <c r="AZ96" s="487"/>
      <c r="BA96" s="487"/>
      <c r="BB96" s="487"/>
      <c r="BC96" s="487"/>
      <c r="BD96" s="487"/>
      <c r="BE96" s="487"/>
      <c r="BF96" s="487"/>
      <c r="BG96" s="487"/>
      <c r="BH96" s="487"/>
      <c r="BI96" s="487"/>
      <c r="BJ96" s="488"/>
      <c r="BK96" s="145"/>
      <c r="BL96" s="145"/>
      <c r="BM96" s="145"/>
      <c r="BN96" s="145"/>
      <c r="BO96" s="145"/>
    </row>
    <row r="97" spans="1:85" ht="18" customHeight="1">
      <c r="A97" s="539"/>
      <c r="B97" s="540"/>
      <c r="C97" s="495"/>
      <c r="D97" s="496"/>
      <c r="E97" s="496"/>
      <c r="F97" s="496"/>
      <c r="G97" s="496"/>
      <c r="H97" s="523"/>
      <c r="I97" s="515"/>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485"/>
      <c r="AH97" s="518"/>
      <c r="AI97" s="484"/>
      <c r="AJ97" s="485"/>
      <c r="AK97" s="520"/>
      <c r="AL97" s="484"/>
      <c r="AM97" s="485"/>
      <c r="AN97" s="496"/>
      <c r="AO97" s="496"/>
      <c r="AP97" s="496"/>
      <c r="AQ97" s="496"/>
      <c r="AR97" s="496"/>
      <c r="AS97" s="523"/>
      <c r="AT97" s="490"/>
      <c r="AU97" s="490"/>
      <c r="AV97" s="490"/>
      <c r="AW97" s="490"/>
      <c r="AX97" s="490"/>
      <c r="AY97" s="490"/>
      <c r="AZ97" s="490"/>
      <c r="BA97" s="490"/>
      <c r="BB97" s="490"/>
      <c r="BC97" s="490"/>
      <c r="BD97" s="490"/>
      <c r="BE97" s="490"/>
      <c r="BF97" s="490"/>
      <c r="BG97" s="490"/>
      <c r="BH97" s="490"/>
      <c r="BI97" s="490"/>
      <c r="BJ97" s="491"/>
      <c r="BK97" s="145"/>
      <c r="BL97" s="145"/>
      <c r="BM97" s="145"/>
      <c r="BN97" s="145"/>
      <c r="BO97" s="145"/>
    </row>
    <row r="98" spans="1:85" ht="13.5" customHeight="1">
      <c r="A98" s="539"/>
      <c r="B98" s="540"/>
      <c r="C98" s="492" t="s">
        <v>110</v>
      </c>
      <c r="D98" s="493"/>
      <c r="E98" s="493"/>
      <c r="F98" s="493"/>
      <c r="G98" s="493"/>
      <c r="H98" s="522"/>
      <c r="I98" s="486"/>
      <c r="J98" s="487"/>
      <c r="K98" s="487"/>
      <c r="L98" s="487"/>
      <c r="M98" s="487"/>
      <c r="N98" s="487"/>
      <c r="O98" s="488"/>
      <c r="P98" s="492" t="s">
        <v>111</v>
      </c>
      <c r="Q98" s="493"/>
      <c r="R98" s="493"/>
      <c r="S98" s="493"/>
      <c r="T98" s="493"/>
      <c r="U98" s="494"/>
      <c r="V98" s="498"/>
      <c r="W98" s="499"/>
      <c r="X98" s="499"/>
      <c r="Y98" s="499"/>
      <c r="Z98" s="499"/>
      <c r="AA98" s="499"/>
      <c r="AB98" s="499"/>
      <c r="AC98" s="499"/>
      <c r="AD98" s="500"/>
      <c r="AE98" s="504" t="s">
        <v>112</v>
      </c>
      <c r="AF98" s="505"/>
      <c r="AG98" s="505"/>
      <c r="AH98" s="506"/>
      <c r="AI98" s="510"/>
      <c r="AJ98" s="499"/>
      <c r="AK98" s="499"/>
      <c r="AL98" s="499"/>
      <c r="AM98" s="499"/>
      <c r="AN98" s="499"/>
      <c r="AO98" s="499"/>
      <c r="AP98" s="499"/>
      <c r="AQ98" s="511"/>
      <c r="AR98" s="521" t="s">
        <v>231</v>
      </c>
      <c r="AS98" s="493"/>
      <c r="AT98" s="493"/>
      <c r="AU98" s="493"/>
      <c r="AV98" s="493"/>
      <c r="AW98" s="493"/>
      <c r="AX98" s="494"/>
      <c r="AY98" s="524" t="str">
        <f>IF(CA98="","０",QUOTIENT(CA98,12))</f>
        <v>０</v>
      </c>
      <c r="AZ98" s="525"/>
      <c r="BA98" s="525"/>
      <c r="BB98" s="525"/>
      <c r="BC98" s="493" t="s">
        <v>88</v>
      </c>
      <c r="BD98" s="493"/>
      <c r="BE98" s="525" t="str">
        <f>IF(CA98="","０",MOD(CA98,12))</f>
        <v>０</v>
      </c>
      <c r="BF98" s="525"/>
      <c r="BG98" s="525"/>
      <c r="BH98" s="525"/>
      <c r="BI98" s="528" t="s">
        <v>106</v>
      </c>
      <c r="BJ98" s="529"/>
      <c r="BK98" s="145"/>
      <c r="BL98" s="145"/>
      <c r="BM98" s="535" t="str">
        <f>IF(OR(V98="",AI98=""),"",DATEDIF(V98,AI98,"Y")*12+DATEDIF(V98,AI98,"YM"))</f>
        <v/>
      </c>
      <c r="BN98" s="535"/>
      <c r="BO98" s="535"/>
      <c r="BP98" s="535"/>
      <c r="BQ98" s="535"/>
      <c r="BR98" s="535"/>
      <c r="BS98" s="535"/>
      <c r="BT98" s="532" t="str">
        <f>IF(BM98="","",DATE(YEAR(V98),MONTH(V98)+BM98,DAY(V98)))</f>
        <v/>
      </c>
      <c r="BU98" s="532"/>
      <c r="BV98" s="532"/>
      <c r="BW98" s="532"/>
      <c r="BX98" s="532"/>
      <c r="BY98" s="532"/>
      <c r="BZ98" s="532"/>
      <c r="CA98" s="533" t="str">
        <f>IF(BM98="","",IF(AI98&gt;=V98,BM98+1,BM98))</f>
        <v/>
      </c>
      <c r="CB98" s="533"/>
      <c r="CC98" s="533"/>
      <c r="CD98" s="533"/>
      <c r="CE98" s="533"/>
      <c r="CF98" s="533"/>
      <c r="CG98" s="533"/>
    </row>
    <row r="99" spans="1:85" ht="13.5" customHeight="1">
      <c r="A99" s="541"/>
      <c r="B99" s="542"/>
      <c r="C99" s="495"/>
      <c r="D99" s="496"/>
      <c r="E99" s="496"/>
      <c r="F99" s="496"/>
      <c r="G99" s="496"/>
      <c r="H99" s="523"/>
      <c r="I99" s="489"/>
      <c r="J99" s="490"/>
      <c r="K99" s="490"/>
      <c r="L99" s="490"/>
      <c r="M99" s="490"/>
      <c r="N99" s="490"/>
      <c r="O99" s="491"/>
      <c r="P99" s="495"/>
      <c r="Q99" s="496"/>
      <c r="R99" s="496"/>
      <c r="S99" s="496"/>
      <c r="T99" s="496"/>
      <c r="U99" s="497"/>
      <c r="V99" s="501"/>
      <c r="W99" s="502"/>
      <c r="X99" s="502"/>
      <c r="Y99" s="502"/>
      <c r="Z99" s="502"/>
      <c r="AA99" s="502"/>
      <c r="AB99" s="502"/>
      <c r="AC99" s="502"/>
      <c r="AD99" s="503"/>
      <c r="AE99" s="507"/>
      <c r="AF99" s="508"/>
      <c r="AG99" s="508"/>
      <c r="AH99" s="509"/>
      <c r="AI99" s="512"/>
      <c r="AJ99" s="502"/>
      <c r="AK99" s="502"/>
      <c r="AL99" s="502"/>
      <c r="AM99" s="502"/>
      <c r="AN99" s="502"/>
      <c r="AO99" s="502"/>
      <c r="AP99" s="502"/>
      <c r="AQ99" s="513"/>
      <c r="AR99" s="495"/>
      <c r="AS99" s="496"/>
      <c r="AT99" s="496"/>
      <c r="AU99" s="496"/>
      <c r="AV99" s="496"/>
      <c r="AW99" s="496"/>
      <c r="AX99" s="497"/>
      <c r="AY99" s="526"/>
      <c r="AZ99" s="527"/>
      <c r="BA99" s="527"/>
      <c r="BB99" s="527"/>
      <c r="BC99" s="496"/>
      <c r="BD99" s="496"/>
      <c r="BE99" s="527"/>
      <c r="BF99" s="527"/>
      <c r="BG99" s="527"/>
      <c r="BH99" s="527"/>
      <c r="BI99" s="530"/>
      <c r="BJ99" s="531"/>
      <c r="BK99" s="145"/>
      <c r="BM99" s="536"/>
      <c r="BN99" s="536"/>
      <c r="BO99" s="536"/>
      <c r="BP99" s="536"/>
      <c r="BQ99" s="536"/>
      <c r="BR99" s="536"/>
      <c r="BS99" s="536"/>
      <c r="BT99" s="532"/>
      <c r="BU99" s="532"/>
      <c r="BV99" s="532"/>
      <c r="BW99" s="532"/>
      <c r="BX99" s="532"/>
      <c r="BY99" s="532"/>
      <c r="BZ99" s="532"/>
      <c r="CA99" s="534"/>
      <c r="CB99" s="534"/>
      <c r="CC99" s="534"/>
      <c r="CD99" s="534"/>
      <c r="CE99" s="534"/>
      <c r="CF99" s="534"/>
      <c r="CG99" s="534"/>
    </row>
    <row r="100" spans="1:85" ht="13.5" customHeight="1">
      <c r="BL100" s="145"/>
    </row>
    <row r="101" spans="1:85" ht="16.5" customHeight="1">
      <c r="A101" s="537" t="s">
        <v>191</v>
      </c>
      <c r="B101" s="538"/>
      <c r="C101" s="521" t="s">
        <v>108</v>
      </c>
      <c r="D101" s="493"/>
      <c r="E101" s="493"/>
      <c r="F101" s="493"/>
      <c r="G101" s="493"/>
      <c r="H101" s="522"/>
      <c r="I101" s="486"/>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483"/>
      <c r="AH101" s="517" t="s">
        <v>235</v>
      </c>
      <c r="AI101" s="482"/>
      <c r="AJ101" s="483"/>
      <c r="AK101" s="519" t="s">
        <v>236</v>
      </c>
      <c r="AL101" s="482"/>
      <c r="AM101" s="483"/>
      <c r="AN101" s="493" t="s">
        <v>109</v>
      </c>
      <c r="AO101" s="493"/>
      <c r="AP101" s="493"/>
      <c r="AQ101" s="493"/>
      <c r="AR101" s="493"/>
      <c r="AS101" s="522"/>
      <c r="AT101" s="487"/>
      <c r="AU101" s="487"/>
      <c r="AV101" s="487"/>
      <c r="AW101" s="487"/>
      <c r="AX101" s="487"/>
      <c r="AY101" s="487"/>
      <c r="AZ101" s="487"/>
      <c r="BA101" s="487"/>
      <c r="BB101" s="487"/>
      <c r="BC101" s="487"/>
      <c r="BD101" s="487"/>
      <c r="BE101" s="487"/>
      <c r="BF101" s="487"/>
      <c r="BG101" s="487"/>
      <c r="BH101" s="487"/>
      <c r="BI101" s="487"/>
      <c r="BJ101" s="488"/>
      <c r="BK101" s="145"/>
      <c r="BL101" s="145"/>
      <c r="BM101" s="145"/>
      <c r="BN101" s="145"/>
      <c r="BO101" s="145"/>
    </row>
    <row r="102" spans="1:85" ht="16.5" customHeight="1">
      <c r="A102" s="539"/>
      <c r="B102" s="540"/>
      <c r="C102" s="495"/>
      <c r="D102" s="496"/>
      <c r="E102" s="496"/>
      <c r="F102" s="496"/>
      <c r="G102" s="496"/>
      <c r="H102" s="523"/>
      <c r="I102" s="515"/>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485"/>
      <c r="AH102" s="518"/>
      <c r="AI102" s="484"/>
      <c r="AJ102" s="485"/>
      <c r="AK102" s="520"/>
      <c r="AL102" s="484"/>
      <c r="AM102" s="485"/>
      <c r="AN102" s="496"/>
      <c r="AO102" s="496"/>
      <c r="AP102" s="496"/>
      <c r="AQ102" s="496"/>
      <c r="AR102" s="496"/>
      <c r="AS102" s="523"/>
      <c r="AT102" s="490"/>
      <c r="AU102" s="490"/>
      <c r="AV102" s="490"/>
      <c r="AW102" s="490"/>
      <c r="AX102" s="490"/>
      <c r="AY102" s="490"/>
      <c r="AZ102" s="490"/>
      <c r="BA102" s="490"/>
      <c r="BB102" s="490"/>
      <c r="BC102" s="490"/>
      <c r="BD102" s="490"/>
      <c r="BE102" s="490"/>
      <c r="BF102" s="490"/>
      <c r="BG102" s="490"/>
      <c r="BH102" s="490"/>
      <c r="BI102" s="490"/>
      <c r="BJ102" s="491"/>
      <c r="BK102" s="145"/>
      <c r="BL102" s="145"/>
      <c r="BM102" s="145"/>
      <c r="BN102" s="145"/>
      <c r="BO102" s="145"/>
    </row>
    <row r="103" spans="1:85" ht="13.5" customHeight="1">
      <c r="A103" s="539"/>
      <c r="B103" s="540"/>
      <c r="C103" s="492" t="s">
        <v>110</v>
      </c>
      <c r="D103" s="493"/>
      <c r="E103" s="493"/>
      <c r="F103" s="493"/>
      <c r="G103" s="493"/>
      <c r="H103" s="522"/>
      <c r="I103" s="486"/>
      <c r="J103" s="487"/>
      <c r="K103" s="487"/>
      <c r="L103" s="487"/>
      <c r="M103" s="487"/>
      <c r="N103" s="487"/>
      <c r="O103" s="488"/>
      <c r="P103" s="492" t="s">
        <v>111</v>
      </c>
      <c r="Q103" s="493"/>
      <c r="R103" s="493"/>
      <c r="S103" s="493"/>
      <c r="T103" s="493"/>
      <c r="U103" s="494"/>
      <c r="V103" s="498"/>
      <c r="W103" s="499"/>
      <c r="X103" s="499"/>
      <c r="Y103" s="499"/>
      <c r="Z103" s="499"/>
      <c r="AA103" s="499"/>
      <c r="AB103" s="499"/>
      <c r="AC103" s="499"/>
      <c r="AD103" s="500"/>
      <c r="AE103" s="504" t="s">
        <v>112</v>
      </c>
      <c r="AF103" s="505"/>
      <c r="AG103" s="505"/>
      <c r="AH103" s="506"/>
      <c r="AI103" s="510"/>
      <c r="AJ103" s="499"/>
      <c r="AK103" s="499"/>
      <c r="AL103" s="499"/>
      <c r="AM103" s="499"/>
      <c r="AN103" s="499"/>
      <c r="AO103" s="499"/>
      <c r="AP103" s="499"/>
      <c r="AQ103" s="511"/>
      <c r="AR103" s="521" t="s">
        <v>232</v>
      </c>
      <c r="AS103" s="493"/>
      <c r="AT103" s="493"/>
      <c r="AU103" s="493"/>
      <c r="AV103" s="493"/>
      <c r="AW103" s="493"/>
      <c r="AX103" s="494"/>
      <c r="AY103" s="524" t="str">
        <f>IF(CA103="","０",QUOTIENT(CA103,12))</f>
        <v>０</v>
      </c>
      <c r="AZ103" s="525"/>
      <c r="BA103" s="525"/>
      <c r="BB103" s="525"/>
      <c r="BC103" s="493" t="s">
        <v>88</v>
      </c>
      <c r="BD103" s="493"/>
      <c r="BE103" s="525" t="str">
        <f>IF(CA103="","０",MOD(CA103,12))</f>
        <v>０</v>
      </c>
      <c r="BF103" s="525"/>
      <c r="BG103" s="525"/>
      <c r="BH103" s="525"/>
      <c r="BI103" s="528" t="s">
        <v>106</v>
      </c>
      <c r="BJ103" s="529"/>
      <c r="BK103" s="145"/>
      <c r="BL103" s="145"/>
      <c r="BM103" s="535" t="str">
        <f>IF(OR(V103="",AI103=""),"",DATEDIF(V103,AI103,"Y")*12+DATEDIF(V103,AI103,"YM"))</f>
        <v/>
      </c>
      <c r="BN103" s="535"/>
      <c r="BO103" s="535"/>
      <c r="BP103" s="535"/>
      <c r="BQ103" s="535"/>
      <c r="BR103" s="535"/>
      <c r="BS103" s="535"/>
      <c r="BT103" s="532" t="str">
        <f>IF(BM103="","",DATE(YEAR(V103),MONTH(V103)+BM103,DAY(V103)))</f>
        <v/>
      </c>
      <c r="BU103" s="532"/>
      <c r="BV103" s="532"/>
      <c r="BW103" s="532"/>
      <c r="BX103" s="532"/>
      <c r="BY103" s="532"/>
      <c r="BZ103" s="532"/>
      <c r="CA103" s="533" t="str">
        <f>IF(BM103="","",IF(AI103&gt;=V103,BM103+1,BM103))</f>
        <v/>
      </c>
      <c r="CB103" s="533"/>
      <c r="CC103" s="533"/>
      <c r="CD103" s="533"/>
      <c r="CE103" s="533"/>
      <c r="CF103" s="533"/>
      <c r="CG103" s="533"/>
    </row>
    <row r="104" spans="1:85" ht="13.5" customHeight="1">
      <c r="A104" s="541"/>
      <c r="B104" s="542"/>
      <c r="C104" s="495"/>
      <c r="D104" s="496"/>
      <c r="E104" s="496"/>
      <c r="F104" s="496"/>
      <c r="G104" s="496"/>
      <c r="H104" s="523"/>
      <c r="I104" s="489"/>
      <c r="J104" s="490"/>
      <c r="K104" s="490"/>
      <c r="L104" s="490"/>
      <c r="M104" s="490"/>
      <c r="N104" s="490"/>
      <c r="O104" s="491"/>
      <c r="P104" s="495"/>
      <c r="Q104" s="496"/>
      <c r="R104" s="496"/>
      <c r="S104" s="496"/>
      <c r="T104" s="496"/>
      <c r="U104" s="497"/>
      <c r="V104" s="501"/>
      <c r="W104" s="502"/>
      <c r="X104" s="502"/>
      <c r="Y104" s="502"/>
      <c r="Z104" s="502"/>
      <c r="AA104" s="502"/>
      <c r="AB104" s="502"/>
      <c r="AC104" s="502"/>
      <c r="AD104" s="503"/>
      <c r="AE104" s="507"/>
      <c r="AF104" s="508"/>
      <c r="AG104" s="508"/>
      <c r="AH104" s="509"/>
      <c r="AI104" s="512"/>
      <c r="AJ104" s="502"/>
      <c r="AK104" s="502"/>
      <c r="AL104" s="502"/>
      <c r="AM104" s="502"/>
      <c r="AN104" s="502"/>
      <c r="AO104" s="502"/>
      <c r="AP104" s="502"/>
      <c r="AQ104" s="513"/>
      <c r="AR104" s="495"/>
      <c r="AS104" s="496"/>
      <c r="AT104" s="496"/>
      <c r="AU104" s="496"/>
      <c r="AV104" s="496"/>
      <c r="AW104" s="496"/>
      <c r="AX104" s="497"/>
      <c r="AY104" s="526"/>
      <c r="AZ104" s="527"/>
      <c r="BA104" s="527"/>
      <c r="BB104" s="527"/>
      <c r="BC104" s="496"/>
      <c r="BD104" s="496"/>
      <c r="BE104" s="527"/>
      <c r="BF104" s="527"/>
      <c r="BG104" s="527"/>
      <c r="BH104" s="527"/>
      <c r="BI104" s="530"/>
      <c r="BJ104" s="531"/>
      <c r="BK104" s="145"/>
      <c r="BM104" s="536"/>
      <c r="BN104" s="536"/>
      <c r="BO104" s="536"/>
      <c r="BP104" s="536"/>
      <c r="BQ104" s="536"/>
      <c r="BR104" s="536"/>
      <c r="BS104" s="536"/>
      <c r="BT104" s="532"/>
      <c r="BU104" s="532"/>
      <c r="BV104" s="532"/>
      <c r="BW104" s="532"/>
      <c r="BX104" s="532"/>
      <c r="BY104" s="532"/>
      <c r="BZ104" s="532"/>
      <c r="CA104" s="534"/>
      <c r="CB104" s="534"/>
      <c r="CC104" s="534"/>
      <c r="CD104" s="534"/>
      <c r="CE104" s="534"/>
      <c r="CF104" s="534"/>
      <c r="CG104" s="534"/>
    </row>
    <row r="105" spans="1:85" ht="13.5" customHeight="1">
      <c r="BK105" s="145"/>
      <c r="BL105" s="145"/>
    </row>
    <row r="106" spans="1:85" ht="13.5" customHeight="1">
      <c r="BK106" s="145"/>
      <c r="BL106" s="145"/>
    </row>
    <row r="107" spans="1:85" ht="18" customHeight="1">
      <c r="BK107" s="145"/>
      <c r="BL107" s="145"/>
    </row>
    <row r="108" spans="1:85" ht="18" customHeight="1">
      <c r="BK108" s="145"/>
    </row>
    <row r="109" spans="1:85" ht="13.5" customHeight="1">
      <c r="BK109" s="145"/>
    </row>
    <row r="110" spans="1:85" ht="10.5" customHeight="1">
      <c r="BL110" s="145"/>
    </row>
    <row r="111" spans="1:85" ht="21" customHeight="1">
      <c r="BL111" s="145"/>
    </row>
    <row r="112" spans="1:85" ht="13.5" customHeight="1">
      <c r="BK112" s="145"/>
      <c r="BL112" s="145"/>
    </row>
    <row r="113" spans="63:64" ht="13.5" customHeight="1">
      <c r="BK113" s="145"/>
      <c r="BL113" s="145"/>
    </row>
    <row r="114" spans="63:64" ht="18" customHeight="1">
      <c r="BK114" s="145"/>
      <c r="BL114" s="145"/>
    </row>
    <row r="115" spans="63:64" ht="18" customHeight="1">
      <c r="BK115" s="145"/>
    </row>
    <row r="116" spans="63:64" ht="13.5" customHeight="1">
      <c r="BK116" s="145"/>
    </row>
    <row r="117" spans="63:64" ht="10.5" customHeight="1">
      <c r="BL117" s="145"/>
    </row>
    <row r="118" spans="63:64" ht="21" customHeight="1">
      <c r="BL118" s="145"/>
    </row>
    <row r="119" spans="63:64" ht="13.5" customHeight="1">
      <c r="BK119" s="145"/>
      <c r="BL119" s="145"/>
    </row>
    <row r="120" spans="63:64" ht="13.5" customHeight="1">
      <c r="BK120" s="145"/>
      <c r="BL120" s="145"/>
    </row>
    <row r="121" spans="63:64" ht="18" customHeight="1">
      <c r="BK121" s="145"/>
      <c r="BL121" s="145"/>
    </row>
    <row r="122" spans="63:64" ht="18" customHeight="1">
      <c r="BK122" s="145"/>
    </row>
    <row r="123" spans="63:64" ht="13.5" customHeight="1">
      <c r="BK123" s="145"/>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4XaVqe1Jh54kadufvPA2Zwv1QX1nzGzsCX6qtyrCoV8fygHCsydINB8XCWSzsS8nXgsinl5+Up5+gnYcgutbJw==" saltValue="ZAbld5kmeepqUgZmLXuLCA==" spinCount="100000" sheet="1" objects="1" scenarios="1"/>
  <mergeCells count="456">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C16:R17"/>
    <mergeCell ref="S16:U16"/>
    <mergeCell ref="V16:W17"/>
    <mergeCell ref="X16:X17"/>
    <mergeCell ref="Y16:Z17"/>
    <mergeCell ref="AA16:AA17"/>
    <mergeCell ref="BE14:BF15"/>
    <mergeCell ref="BG14:BG15"/>
    <mergeCell ref="BH14:BI15"/>
    <mergeCell ref="C14:R15"/>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C33:H34"/>
    <mergeCell ref="I33:O34"/>
    <mergeCell ref="P33:U34"/>
    <mergeCell ref="V33:AD34"/>
    <mergeCell ref="AE33:AH34"/>
    <mergeCell ref="AI33:AQ34"/>
    <mergeCell ref="AR33:AX34"/>
    <mergeCell ref="A31:B34"/>
    <mergeCell ref="C31:H32"/>
    <mergeCell ref="I31:AG32"/>
    <mergeCell ref="AH31:AH32"/>
    <mergeCell ref="AI31:AJ32"/>
    <mergeCell ref="AK31:AK32"/>
    <mergeCell ref="AY33:BB34"/>
    <mergeCell ref="BC33:BD34"/>
    <mergeCell ref="BE33:BH34"/>
    <mergeCell ref="BI33:BJ34"/>
    <mergeCell ref="BM34:CG34"/>
    <mergeCell ref="BM35:BS36"/>
    <mergeCell ref="BT35:BZ36"/>
    <mergeCell ref="CA35:CG36"/>
    <mergeCell ref="AL31:AM32"/>
    <mergeCell ref="AN31:AS32"/>
    <mergeCell ref="AT31:BJ32"/>
    <mergeCell ref="BM37:BS38"/>
    <mergeCell ref="BT37:BZ38"/>
    <mergeCell ref="CA37:CG38"/>
    <mergeCell ref="BI38:BJ39"/>
    <mergeCell ref="A36:B39"/>
    <mergeCell ref="C36:H37"/>
    <mergeCell ref="I36:AG37"/>
    <mergeCell ref="AH36:AH37"/>
    <mergeCell ref="AI36:AJ37"/>
    <mergeCell ref="AK36:AK37"/>
    <mergeCell ref="C38:H39"/>
    <mergeCell ref="I38:O39"/>
    <mergeCell ref="P38:U39"/>
    <mergeCell ref="V38:AD39"/>
    <mergeCell ref="AE38:AH39"/>
    <mergeCell ref="AI38:AQ39"/>
    <mergeCell ref="AR38:AX39"/>
    <mergeCell ref="AY38:BB39"/>
    <mergeCell ref="BC38:BD39"/>
    <mergeCell ref="BE38:BH39"/>
    <mergeCell ref="AL36:AM37"/>
    <mergeCell ref="AN36:AS37"/>
    <mergeCell ref="AT36:BJ37"/>
    <mergeCell ref="AL41:AM42"/>
    <mergeCell ref="AN41:AS42"/>
    <mergeCell ref="AT41:BJ42"/>
    <mergeCell ref="C43:H44"/>
    <mergeCell ref="I43:O44"/>
    <mergeCell ref="P43:U44"/>
    <mergeCell ref="V43:AD44"/>
    <mergeCell ref="AE43:AH44"/>
    <mergeCell ref="AI43:AQ44"/>
    <mergeCell ref="AR43:AX44"/>
    <mergeCell ref="C41:H42"/>
    <mergeCell ref="I41:AG42"/>
    <mergeCell ref="AH41:AH42"/>
    <mergeCell ref="AI41:AJ42"/>
    <mergeCell ref="AK41:AK42"/>
    <mergeCell ref="CA43:CG44"/>
    <mergeCell ref="A46:B49"/>
    <mergeCell ref="C46:H47"/>
    <mergeCell ref="I46:AG47"/>
    <mergeCell ref="AH46:AH47"/>
    <mergeCell ref="AI46:AJ47"/>
    <mergeCell ref="AK46:AK47"/>
    <mergeCell ref="AL46:AM47"/>
    <mergeCell ref="AN46:AS47"/>
    <mergeCell ref="AT46:BJ47"/>
    <mergeCell ref="AY43:BB44"/>
    <mergeCell ref="BC43:BD44"/>
    <mergeCell ref="BE43:BH44"/>
    <mergeCell ref="BI43:BJ44"/>
    <mergeCell ref="BM43:BS44"/>
    <mergeCell ref="BT43:BZ44"/>
    <mergeCell ref="A41:B44"/>
    <mergeCell ref="BT48:BZ49"/>
    <mergeCell ref="CA48:CG49"/>
    <mergeCell ref="AY48:BB49"/>
    <mergeCell ref="BC48:BD49"/>
    <mergeCell ref="BE48:BH49"/>
    <mergeCell ref="BI48:BJ49"/>
    <mergeCell ref="BM48:BS49"/>
    <mergeCell ref="A51:B54"/>
    <mergeCell ref="C51:H52"/>
    <mergeCell ref="I51:AG52"/>
    <mergeCell ref="AH51:AH52"/>
    <mergeCell ref="AI51:AJ52"/>
    <mergeCell ref="AK51:AK52"/>
    <mergeCell ref="AL51:AM52"/>
    <mergeCell ref="AN51:AS52"/>
    <mergeCell ref="AR48:AX49"/>
    <mergeCell ref="C48:H49"/>
    <mergeCell ref="I48:O49"/>
    <mergeCell ref="P48:U49"/>
    <mergeCell ref="V48:AD49"/>
    <mergeCell ref="AE48:AH49"/>
    <mergeCell ref="AI48:AQ49"/>
    <mergeCell ref="AT51:BJ52"/>
    <mergeCell ref="C53:H54"/>
    <mergeCell ref="I53:O54"/>
    <mergeCell ref="P53:U54"/>
    <mergeCell ref="V53:AD54"/>
    <mergeCell ref="AE53:AH54"/>
    <mergeCell ref="AI53:AQ54"/>
    <mergeCell ref="AR53:AX54"/>
    <mergeCell ref="AY53:BB54"/>
    <mergeCell ref="BC53:BD54"/>
    <mergeCell ref="BE53:BH54"/>
    <mergeCell ref="BI53:BJ54"/>
    <mergeCell ref="BM53:BS54"/>
    <mergeCell ref="BT53:BZ54"/>
    <mergeCell ref="CA53:CG54"/>
    <mergeCell ref="A56:B59"/>
    <mergeCell ref="C56:H57"/>
    <mergeCell ref="I56:AG57"/>
    <mergeCell ref="AH56:AH57"/>
    <mergeCell ref="AI56:AJ57"/>
    <mergeCell ref="AK56:AK57"/>
    <mergeCell ref="AL56:AM57"/>
    <mergeCell ref="AN56:AS57"/>
    <mergeCell ref="AT56:BJ57"/>
    <mergeCell ref="C58:H59"/>
    <mergeCell ref="I58:O59"/>
    <mergeCell ref="P58:U59"/>
    <mergeCell ref="V58:AD59"/>
    <mergeCell ref="AE58:AH59"/>
    <mergeCell ref="AI58:AQ59"/>
    <mergeCell ref="BT58:BZ59"/>
    <mergeCell ref="CA58:CG59"/>
    <mergeCell ref="AY58:BB59"/>
    <mergeCell ref="A61:B64"/>
    <mergeCell ref="C61:H62"/>
    <mergeCell ref="I61:AG62"/>
    <mergeCell ref="AH61:AH62"/>
    <mergeCell ref="AI61:AJ62"/>
    <mergeCell ref="AK61:AK62"/>
    <mergeCell ref="AL61:AM62"/>
    <mergeCell ref="AN61:AS62"/>
    <mergeCell ref="AR58:AX59"/>
    <mergeCell ref="BC58:BD59"/>
    <mergeCell ref="BE58:BH59"/>
    <mergeCell ref="BI58:BJ59"/>
    <mergeCell ref="BM58:BS59"/>
    <mergeCell ref="AT61:BJ62"/>
    <mergeCell ref="C63:H64"/>
    <mergeCell ref="I63:O64"/>
    <mergeCell ref="P63:U64"/>
    <mergeCell ref="V63:AD64"/>
    <mergeCell ref="AE63:AH64"/>
    <mergeCell ref="AI63:AQ64"/>
    <mergeCell ref="AR63:AX64"/>
    <mergeCell ref="AY63:BB64"/>
    <mergeCell ref="BC63:BD64"/>
    <mergeCell ref="BE63:BH64"/>
    <mergeCell ref="BI63:BJ64"/>
    <mergeCell ref="BM63:BS64"/>
    <mergeCell ref="BT63:BZ64"/>
    <mergeCell ref="CA63:CG64"/>
    <mergeCell ref="A66:B69"/>
    <mergeCell ref="C66:H67"/>
    <mergeCell ref="I66:AG67"/>
    <mergeCell ref="AH66:AH67"/>
    <mergeCell ref="AI66:AJ67"/>
    <mergeCell ref="AK66:AK67"/>
    <mergeCell ref="AL66:AM67"/>
    <mergeCell ref="AN66:AS67"/>
    <mergeCell ref="AT66:BJ67"/>
    <mergeCell ref="C68:H69"/>
    <mergeCell ref="I68:O69"/>
    <mergeCell ref="P68:U69"/>
    <mergeCell ref="V68:AD69"/>
    <mergeCell ref="AE68:AH69"/>
    <mergeCell ref="AI68:AQ69"/>
    <mergeCell ref="BT68:BZ69"/>
    <mergeCell ref="CA68:CG69"/>
    <mergeCell ref="AY68:BB69"/>
    <mergeCell ref="BC68:BD69"/>
    <mergeCell ref="BE68:BH69"/>
    <mergeCell ref="BI68:BJ69"/>
    <mergeCell ref="BM68:BS69"/>
    <mergeCell ref="A71:B74"/>
    <mergeCell ref="C71:H72"/>
    <mergeCell ref="I71:AG72"/>
    <mergeCell ref="AH71:AH72"/>
    <mergeCell ref="AI71:AJ72"/>
    <mergeCell ref="AK71:AK72"/>
    <mergeCell ref="AL71:AM72"/>
    <mergeCell ref="AN71:AS72"/>
    <mergeCell ref="AR68:AX69"/>
    <mergeCell ref="AT71:BJ72"/>
    <mergeCell ref="C73:H74"/>
    <mergeCell ref="I73:O74"/>
    <mergeCell ref="P73:U74"/>
    <mergeCell ref="V73:AD74"/>
    <mergeCell ref="AE73:AH74"/>
    <mergeCell ref="AI73:AQ74"/>
    <mergeCell ref="AR73:AX74"/>
    <mergeCell ref="AY73:BB74"/>
    <mergeCell ref="BC73:BD74"/>
    <mergeCell ref="BE73:BH74"/>
    <mergeCell ref="BI73:BJ74"/>
    <mergeCell ref="BM73:BS74"/>
    <mergeCell ref="BT73:BZ74"/>
    <mergeCell ref="CA73:CG74"/>
    <mergeCell ref="A76:B79"/>
    <mergeCell ref="C76:H77"/>
    <mergeCell ref="I76:AG77"/>
    <mergeCell ref="AH76:AH77"/>
    <mergeCell ref="AI76:AJ77"/>
    <mergeCell ref="AK76:AK77"/>
    <mergeCell ref="AL76:AM77"/>
    <mergeCell ref="AN76:AS77"/>
    <mergeCell ref="AT76:BJ77"/>
    <mergeCell ref="C78:H79"/>
    <mergeCell ref="I78:O79"/>
    <mergeCell ref="P78:U79"/>
    <mergeCell ref="V78:AD79"/>
    <mergeCell ref="AE78:AH79"/>
    <mergeCell ref="AI78:AQ79"/>
    <mergeCell ref="BT78:BZ79"/>
    <mergeCell ref="CA78:CG79"/>
    <mergeCell ref="AY78:BB79"/>
    <mergeCell ref="BC78:BD79"/>
    <mergeCell ref="BE78:BH79"/>
    <mergeCell ref="BI78:BJ79"/>
    <mergeCell ref="A81:B84"/>
    <mergeCell ref="C81:H82"/>
    <mergeCell ref="I81:AG82"/>
    <mergeCell ref="AH81:AH82"/>
    <mergeCell ref="AI81:AJ82"/>
    <mergeCell ref="AK81:AK82"/>
    <mergeCell ref="AL81:AM82"/>
    <mergeCell ref="AN81:AS82"/>
    <mergeCell ref="AR78:AX79"/>
    <mergeCell ref="BM78:BS79"/>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A86:B89"/>
    <mergeCell ref="C86:H87"/>
    <mergeCell ref="I86:AG87"/>
    <mergeCell ref="AH86:AH87"/>
    <mergeCell ref="AI86:AJ87"/>
    <mergeCell ref="AK86:AK87"/>
    <mergeCell ref="AL86:AM87"/>
    <mergeCell ref="AN86:AS87"/>
    <mergeCell ref="AT86:BJ87"/>
    <mergeCell ref="C88:H89"/>
    <mergeCell ref="I88:O89"/>
    <mergeCell ref="P88:U89"/>
    <mergeCell ref="V88:AD89"/>
    <mergeCell ref="AE88:AH89"/>
    <mergeCell ref="AI88:AQ89"/>
    <mergeCell ref="BT88:BZ89"/>
    <mergeCell ref="CA88:CG89"/>
    <mergeCell ref="AY88:BB89"/>
    <mergeCell ref="BC88:BD89"/>
    <mergeCell ref="BE88:BH89"/>
    <mergeCell ref="BI88:BJ89"/>
    <mergeCell ref="BM88:BS89"/>
    <mergeCell ref="A91:B94"/>
    <mergeCell ref="C91:H92"/>
    <mergeCell ref="I91:AG92"/>
    <mergeCell ref="AH91:AH92"/>
    <mergeCell ref="AI91:AJ92"/>
    <mergeCell ref="AK91:AK92"/>
    <mergeCell ref="AL91:AM92"/>
    <mergeCell ref="AN91:AS92"/>
    <mergeCell ref="AR88:AX89"/>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A96:B99"/>
    <mergeCell ref="C96:H97"/>
    <mergeCell ref="I96:AG97"/>
    <mergeCell ref="AH96:AH97"/>
    <mergeCell ref="AI96:AJ97"/>
    <mergeCell ref="AK96:AK97"/>
    <mergeCell ref="AL96:AM97"/>
    <mergeCell ref="AN96:AS97"/>
    <mergeCell ref="AT96:BJ97"/>
    <mergeCell ref="C98:H99"/>
    <mergeCell ref="I98:O99"/>
    <mergeCell ref="P98:U99"/>
    <mergeCell ref="V98:AD99"/>
    <mergeCell ref="AE98:AH99"/>
    <mergeCell ref="AI98:AQ99"/>
    <mergeCell ref="BT98:BZ99"/>
    <mergeCell ref="CA98:CG99"/>
    <mergeCell ref="AY98:BB99"/>
    <mergeCell ref="BC98:BD99"/>
    <mergeCell ref="BE98:BH99"/>
    <mergeCell ref="BI98:BJ99"/>
    <mergeCell ref="A101:B104"/>
    <mergeCell ref="C101:H102"/>
    <mergeCell ref="I101:AG102"/>
    <mergeCell ref="AH101:AH102"/>
    <mergeCell ref="AI101:AJ102"/>
    <mergeCell ref="AK101:AK102"/>
    <mergeCell ref="AL101:AM102"/>
    <mergeCell ref="AN101:AS102"/>
    <mergeCell ref="AR98:AX99"/>
    <mergeCell ref="BM98:BS99"/>
    <mergeCell ref="BE103:BH104"/>
    <mergeCell ref="BI103:BJ104"/>
    <mergeCell ref="BM103:BS104"/>
    <mergeCell ref="BT103:BZ104"/>
    <mergeCell ref="CA103:CG104"/>
    <mergeCell ref="AT101:BJ102"/>
    <mergeCell ref="C103:H104"/>
    <mergeCell ref="I103:O104"/>
    <mergeCell ref="P103:U104"/>
    <mergeCell ref="V103:AD104"/>
    <mergeCell ref="AE103:AH104"/>
    <mergeCell ref="AI103:AQ104"/>
    <mergeCell ref="AR103:AX104"/>
    <mergeCell ref="AY103:BB104"/>
    <mergeCell ref="BC103:BD104"/>
  </mergeCells>
  <phoneticPr fontId="4"/>
  <conditionalFormatting sqref="I33 I38 I43 I48 I53 I58 I63 I68">
    <cfRule type="expression" dxfId="2589" priority="38">
      <formula>AND($I31&lt;&gt;"",$I33="")</formula>
    </cfRule>
  </conditionalFormatting>
  <conditionalFormatting sqref="I73">
    <cfRule type="expression" dxfId="2588" priority="15">
      <formula>AND($I71&lt;&gt;"",$I73="")</formula>
    </cfRule>
  </conditionalFormatting>
  <conditionalFormatting sqref="I78">
    <cfRule type="expression" dxfId="2587" priority="33">
      <formula>AND($I76&lt;&gt;"",$I78="")</formula>
    </cfRule>
  </conditionalFormatting>
  <conditionalFormatting sqref="I83">
    <cfRule type="expression" dxfId="2586" priority="18">
      <formula>AND($I81&lt;&gt;"",$I83="")</formula>
    </cfRule>
  </conditionalFormatting>
  <conditionalFormatting sqref="I88">
    <cfRule type="expression" dxfId="2585" priority="21">
      <formula>AND($I86&lt;&gt;"",$I88="")</formula>
    </cfRule>
  </conditionalFormatting>
  <conditionalFormatting sqref="I93">
    <cfRule type="expression" dxfId="2584" priority="24">
      <formula>AND($I91&lt;&gt;"",$I93="")</formula>
    </cfRule>
  </conditionalFormatting>
  <conditionalFormatting sqref="I98">
    <cfRule type="expression" dxfId="2583" priority="27">
      <formula>AND($I96&lt;&gt;"",$I98="")</formula>
    </cfRule>
  </conditionalFormatting>
  <conditionalFormatting sqref="I103">
    <cfRule type="expression" dxfId="2582" priority="30">
      <formula>AND($I101&lt;&gt;"",$I103="")</formula>
    </cfRule>
  </conditionalFormatting>
  <conditionalFormatting sqref="V33 V38 V43 V48 V53 V58 V63">
    <cfRule type="expression" dxfId="2581" priority="43">
      <formula>IF(AND($I36&lt;&gt;"",$AI38&lt;&gt;"",$V33&lt;=$AI38),TRUE,FALSE)</formula>
    </cfRule>
    <cfRule type="expression" dxfId="2580" priority="42">
      <formula>AND($I31&lt;&gt;"",$V33="")</formula>
    </cfRule>
  </conditionalFormatting>
  <conditionalFormatting sqref="V68">
    <cfRule type="expression" dxfId="2579" priority="45">
      <formula>IF(AND(#REF!&lt;&gt;"",#REF!&lt;&gt;"",$V68&lt;=#REF!),TRUE,FALSE)</formula>
    </cfRule>
    <cfRule type="expression" dxfId="2578" priority="44">
      <formula>AND($I66&lt;&gt;"",$V68="")</formula>
    </cfRule>
  </conditionalFormatting>
  <conditionalFormatting sqref="V73 V78 V83">
    <cfRule type="expression" dxfId="2577" priority="47">
      <formula>IF(AND(#REF!&lt;&gt;"",#REF!&lt;&gt;"",$V73&lt;=#REF!),TRUE,FALSE)</formula>
    </cfRule>
    <cfRule type="expression" dxfId="2576" priority="46">
      <formula>AND($I71&lt;&gt;"",$V73="")</formula>
    </cfRule>
  </conditionalFormatting>
  <conditionalFormatting sqref="V88">
    <cfRule type="expression" dxfId="2575" priority="55">
      <formula>IF(AND(#REF!&lt;&gt;"",#REF!&lt;&gt;"",$V88&lt;=#REF!),TRUE,FALSE)</formula>
    </cfRule>
    <cfRule type="expression" dxfId="2574" priority="54">
      <formula>AND($I86&lt;&gt;"",$V88="")</formula>
    </cfRule>
  </conditionalFormatting>
  <conditionalFormatting sqref="V93">
    <cfRule type="expression" dxfId="2573" priority="52">
      <formula>AND($I91&lt;&gt;"",$V93="")</formula>
    </cfRule>
    <cfRule type="expression" dxfId="2572" priority="53">
      <formula>IF(AND(#REF!&lt;&gt;"",#REF!&lt;&gt;"",$V93&lt;=#REF!),TRUE,FALSE)</formula>
    </cfRule>
  </conditionalFormatting>
  <conditionalFormatting sqref="V98">
    <cfRule type="expression" dxfId="2571" priority="50">
      <formula>AND($I96&lt;&gt;"",$V98="")</formula>
    </cfRule>
    <cfRule type="expression" dxfId="2570" priority="51">
      <formula>IF(AND(#REF!&lt;&gt;"",#REF!&lt;&gt;"",$V98&lt;=#REF!),TRUE,FALSE)</formula>
    </cfRule>
  </conditionalFormatting>
  <conditionalFormatting sqref="V103">
    <cfRule type="expression" dxfId="2569" priority="48">
      <formula>AND($I101&lt;&gt;"",$V103="")</formula>
    </cfRule>
    <cfRule type="expression" dxfId="2568" priority="49">
      <formula>IF(AND(#REF!&lt;&gt;"",#REF!&lt;&gt;"",$V103&lt;=#REF!),TRUE,FALSE)</formula>
    </cfRule>
  </conditionalFormatting>
  <conditionalFormatting sqref="AI33">
    <cfRule type="expression" dxfId="2567" priority="36">
      <formula>AND($I$31&lt;&gt;"",$AI$33="")</formula>
    </cfRule>
  </conditionalFormatting>
  <conditionalFormatting sqref="AI38 AI43 AI48 AI53 AI58 AI63 AI68">
    <cfRule type="expression" dxfId="2566" priority="41">
      <formula>IF(AND($I36&lt;&gt;"",AI38&lt;&gt;"",$V33&lt;=$AI38),TRUE,FALSE)</formula>
    </cfRule>
    <cfRule type="expression" dxfId="2565" priority="40">
      <formula>AND($I36&lt;&gt;"",$AI38="")</formula>
    </cfRule>
  </conditionalFormatting>
  <conditionalFormatting sqref="AI73">
    <cfRule type="expression" dxfId="2564" priority="16">
      <formula>AND($I71&lt;&gt;"",$AI73="")</formula>
    </cfRule>
    <cfRule type="expression" dxfId="2563" priority="17">
      <formula>IF(AND($I71&lt;&gt;"",AI73&lt;&gt;"",$V63&lt;=$AI73),TRUE,FALSE)</formula>
    </cfRule>
  </conditionalFormatting>
  <conditionalFormatting sqref="AI78">
    <cfRule type="expression" dxfId="2562" priority="35">
      <formula>IF(AND($I76&lt;&gt;"",AI78&lt;&gt;"",$V68&lt;=$AI78),TRUE,FALSE)</formula>
    </cfRule>
    <cfRule type="expression" dxfId="2561" priority="34">
      <formula>AND($I76&lt;&gt;"",$AI78="")</formula>
    </cfRule>
  </conditionalFormatting>
  <conditionalFormatting sqref="AI83">
    <cfRule type="expression" dxfId="2560" priority="19">
      <formula>AND($I81&lt;&gt;"",$AI83="")</formula>
    </cfRule>
    <cfRule type="expression" dxfId="2559" priority="20">
      <formula>IF(AND($I81&lt;&gt;"",AI83&lt;&gt;"",$V78&lt;=$AI83),TRUE,FALSE)</formula>
    </cfRule>
  </conditionalFormatting>
  <conditionalFormatting sqref="AI88">
    <cfRule type="expression" dxfId="2558" priority="22">
      <formula>AND($I86&lt;&gt;"",$AI88="")</formula>
    </cfRule>
    <cfRule type="expression" dxfId="2557" priority="23">
      <formula>IF(AND($I86&lt;&gt;"",AI88&lt;&gt;"",$V78&lt;=$AI88),TRUE,FALSE)</formula>
    </cfRule>
  </conditionalFormatting>
  <conditionalFormatting sqref="AI93">
    <cfRule type="expression" dxfId="2556" priority="26">
      <formula>IF(AND($I91&lt;&gt;"",AI93&lt;&gt;"",$V78&lt;=$AI93),TRUE,FALSE)</formula>
    </cfRule>
    <cfRule type="expression" dxfId="2555" priority="25">
      <formula>AND($I91&lt;&gt;"",$AI93="")</formula>
    </cfRule>
  </conditionalFormatting>
  <conditionalFormatting sqref="AI98">
    <cfRule type="expression" dxfId="2554" priority="28">
      <formula>AND($I96&lt;&gt;"",$AI98="")</formula>
    </cfRule>
    <cfRule type="expression" dxfId="2553" priority="29">
      <formula>IF(AND($I96&lt;&gt;"",AI98&lt;&gt;"",$V78&lt;=$AI98),TRUE,FALSE)</formula>
    </cfRule>
  </conditionalFormatting>
  <conditionalFormatting sqref="AI103">
    <cfRule type="expression" dxfId="2552" priority="31">
      <formula>AND($I101&lt;&gt;"",$AI103="")</formula>
    </cfRule>
    <cfRule type="expression" dxfId="2551" priority="32">
      <formula>IF(AND($I101&lt;&gt;"",AI103&lt;&gt;"",$V78&lt;=$AI103),TRUE,FALSE)</formula>
    </cfRule>
  </conditionalFormatting>
  <conditionalFormatting sqref="AT31">
    <cfRule type="expression" dxfId="2549" priority="37">
      <formula>AND($I31&lt;&gt;"",$AT31="")</formula>
    </cfRule>
  </conditionalFormatting>
  <conditionalFormatting sqref="AT36">
    <cfRule type="expression" dxfId="2548" priority="14">
      <formula>AND($I36&lt;&gt;"",$AT36="")</formula>
    </cfRule>
  </conditionalFormatting>
  <conditionalFormatting sqref="AT41">
    <cfRule type="expression" dxfId="2547" priority="13">
      <formula>AND($I41&lt;&gt;"",$AT41="")</formula>
    </cfRule>
  </conditionalFormatting>
  <conditionalFormatting sqref="AT46">
    <cfRule type="expression" dxfId="2546" priority="12">
      <formula>AND($I46&lt;&gt;"",$AT46="")</formula>
    </cfRule>
  </conditionalFormatting>
  <conditionalFormatting sqref="AT51">
    <cfRule type="expression" dxfId="2545" priority="11">
      <formula>AND($I51&lt;&gt;"",$AT51="")</formula>
    </cfRule>
  </conditionalFormatting>
  <conditionalFormatting sqref="AT56">
    <cfRule type="expression" dxfId="2544" priority="10">
      <formula>AND($I56&lt;&gt;"",$AT56="")</formula>
    </cfRule>
  </conditionalFormatting>
  <conditionalFormatting sqref="AT61">
    <cfRule type="expression" dxfId="2543" priority="9">
      <formula>AND($I61&lt;&gt;"",$AT61="")</formula>
    </cfRule>
  </conditionalFormatting>
  <conditionalFormatting sqref="AT66">
    <cfRule type="expression" dxfId="2542" priority="8">
      <formula>AND($I66&lt;&gt;"",$AT66="")</formula>
    </cfRule>
  </conditionalFormatting>
  <conditionalFormatting sqref="AT71">
    <cfRule type="expression" dxfId="2541" priority="7">
      <formula>AND($I71&lt;&gt;"",$AT71="")</formula>
    </cfRule>
  </conditionalFormatting>
  <conditionalFormatting sqref="AT76">
    <cfRule type="expression" dxfId="2540" priority="6">
      <formula>AND($I76&lt;&gt;"",$AT76="")</formula>
    </cfRule>
  </conditionalFormatting>
  <conditionalFormatting sqref="AT81">
    <cfRule type="expression" dxfId="2539" priority="5">
      <formula>AND($I81&lt;&gt;"",$AT81="")</formula>
    </cfRule>
  </conditionalFormatting>
  <conditionalFormatting sqref="AT86">
    <cfRule type="expression" dxfId="2538" priority="4">
      <formula>AND($I86&lt;&gt;"",$AT86="")</formula>
    </cfRule>
  </conditionalFormatting>
  <conditionalFormatting sqref="AT91">
    <cfRule type="expression" dxfId="2537" priority="3">
      <formula>AND($I91&lt;&gt;"",$AT91="")</formula>
    </cfRule>
  </conditionalFormatting>
  <conditionalFormatting sqref="AT96">
    <cfRule type="expression" dxfId="2536" priority="2">
      <formula>AND($I96&lt;&gt;"",$AT96="")</formula>
    </cfRule>
  </conditionalFormatting>
  <conditionalFormatting sqref="AT101">
    <cfRule type="expression" dxfId="2535" priority="1">
      <formula>AND($I101&lt;&gt;"",$AT101="")</formula>
    </cfRule>
  </conditionalFormatting>
  <dataValidations count="5">
    <dataValidation type="list" allowBlank="1" showInputMessage="1" showErrorMessage="1" sqref="AK8:AO8" xr:uid="{AF5AC65F-59C1-402E-BD55-AECE33E7DDDF}">
      <formula1>"平成,昭和"</formula1>
    </dataValidation>
    <dataValidation type="list" allowBlank="1" showInputMessage="1" showErrorMessage="1" sqref="BU8 I33:O34 I38:O39 I43:O44 I48:O49 I53:O54 I58:O59 I63:O64 I83:O84 I103:O104 I98:O99 I93:O94 I88:O89 I78:O79 I68:O69 I73:O74" xr:uid="{020D71C6-68C1-4876-BAD9-22F77CC15A8D}">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B456BAC0-6DF1-4A86-9541-0745CFC692CB}">
      <formula1>"男,女"</formula1>
    </dataValidation>
    <dataValidation type="list" allowBlank="1" showInputMessage="1" showErrorMessage="1" sqref="S13:U13 S15:U15 S17:U17 S19:U19 AY13:BA13 AY15:BA15 AY17:BA17 AY19:BA19" xr:uid="{42E8A63E-B900-4595-9FF5-EDE431FB2C9A}">
      <formula1>"昭和,平成,令和"</formula1>
    </dataValidation>
    <dataValidation type="list" allowBlank="1" showInputMessage="1" showErrorMessage="1" sqref="AL31:AM32 AL36:AM37 AL41:AM42 AL46:AM47 AL51:AM52 AL56:AM57 AL61:AM62 AL66:AM67 AL71:AM72 AL76:AM77 AL81:AM82 AL86:AM87 AL91:AM92 AL96:AM97 AL101:AM102 AI31:AJ32 AI36:AJ37 AI41:AJ42 AI46:AJ47 AI51:AJ52 AI56:AJ57 AI61:AJ62 AI66:AJ67 AI71:AJ72 AI76:AJ77 AI81:AJ82 AI86:AJ87 AI91:AJ92 AI96:AJ97 AI101:AJ102" xr:uid="{CAD9D570-8CA5-4089-9B5E-2DAFDE2B8AAF}">
      <formula1>$BU$28</formula1>
    </dataValidation>
  </dataValidations>
  <pageMargins left="0.51181102362204722" right="0.19685039370078741" top="0.39370078740157483" bottom="0.19685039370078741" header="0.31496062992125984" footer="0.51181102362204722"/>
  <pageSetup paperSize="9" scale="77"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729BBEB1-C274-4334-87C8-6FC198518EF0}">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107</vt:i4>
      </vt:variant>
    </vt:vector>
  </HeadingPairs>
  <TitlesOfParts>
    <vt:vector size="167" baseType="lpstr">
      <vt:lpstr>チェック用</vt:lpstr>
      <vt:lpstr>保守依頼用</vt:lpstr>
      <vt:lpstr>①職員名簿</vt:lpstr>
      <vt:lpstr>②第１号様式の１</vt:lpstr>
      <vt:lpstr>③第１号様式の３</vt:lpstr>
      <vt:lpstr>④第１号様式の２</vt:lpstr>
      <vt:lpstr>④第１号様式の２ (2)</vt:lpstr>
      <vt:lpstr>④第１号様式の２ (3)</vt:lpstr>
      <vt:lpstr>④第１号様式の２ (4)</vt:lpstr>
      <vt:lpstr>④第１号様式の２ (5)</vt:lpstr>
      <vt:lpstr>④第１号様式の２ (6)</vt:lpstr>
      <vt:lpstr>④第１号様式の２ (7)</vt:lpstr>
      <vt:lpstr>④第１号様式の２ (8)</vt:lpstr>
      <vt:lpstr>④第１号様式の２ (9)</vt:lpstr>
      <vt:lpstr>④第１号様式の２ (10)</vt:lpstr>
      <vt:lpstr>④第１号様式の２ (11)</vt:lpstr>
      <vt:lpstr>④第１号様式の２ (12)</vt:lpstr>
      <vt:lpstr>④第１号様式の２ (13)</vt:lpstr>
      <vt:lpstr>④第１号様式の２ (14)</vt:lpstr>
      <vt:lpstr>④第１号様式の２ (15)</vt:lpstr>
      <vt:lpstr>④第１号様式の２ (16)</vt:lpstr>
      <vt:lpstr>④第１号様式の２ (17)</vt:lpstr>
      <vt:lpstr>④第１号様式の２ (18)</vt:lpstr>
      <vt:lpstr>④第１号様式の２ (19)</vt:lpstr>
      <vt:lpstr>④第１号様式の２ (20)</vt:lpstr>
      <vt:lpstr>④第１号様式の２ (21)</vt:lpstr>
      <vt:lpstr>④第１号様式の２ (22)</vt:lpstr>
      <vt:lpstr>④第１号様式の２ (23)</vt:lpstr>
      <vt:lpstr>④第１号様式の２ (24)</vt:lpstr>
      <vt:lpstr>④第１号様式の２ (25)</vt:lpstr>
      <vt:lpstr>④第１号様式の２ (26)</vt:lpstr>
      <vt:lpstr>④第１号様式の２ (27)</vt:lpstr>
      <vt:lpstr>④第１号様式の２ (28)</vt:lpstr>
      <vt:lpstr>④第１号様式の２ (29)</vt:lpstr>
      <vt:lpstr>④第１号様式の２ (30)</vt:lpstr>
      <vt:lpstr>④第１号様式の２ (31)</vt:lpstr>
      <vt:lpstr>④第１号様式の２ (32)</vt:lpstr>
      <vt:lpstr>④第１号様式の２ (33)</vt:lpstr>
      <vt:lpstr>④第１号様式の２ (34)</vt:lpstr>
      <vt:lpstr>④第１号様式の２ (35)</vt:lpstr>
      <vt:lpstr>④第１号様式の２ (36)</vt:lpstr>
      <vt:lpstr>④第１号様式の２ (37)</vt:lpstr>
      <vt:lpstr>④第１号様式の２ (38)</vt:lpstr>
      <vt:lpstr>④第１号様式の２ (39)</vt:lpstr>
      <vt:lpstr>④第１号様式の２ (40)</vt:lpstr>
      <vt:lpstr>④第１号様式の２ (41)</vt:lpstr>
      <vt:lpstr>④第１号様式の２ (42)</vt:lpstr>
      <vt:lpstr>④第１号様式の２ (43)</vt:lpstr>
      <vt:lpstr>④第１号様式の２ (44)</vt:lpstr>
      <vt:lpstr>④第１号様式の２ (45)</vt:lpstr>
      <vt:lpstr>④第１号様式の２ (46)</vt:lpstr>
      <vt:lpstr>④第１号様式の２ (47)</vt:lpstr>
      <vt:lpstr>④第１号様式の２ (48)</vt:lpstr>
      <vt:lpstr>④第１号様式の２ (49)</vt:lpstr>
      <vt:lpstr>④第１号様式の２ (50)</vt:lpstr>
      <vt:lpstr>⑤次年度移行用　職員名簿</vt:lpstr>
      <vt:lpstr>⑥第１号様式の４（表面）</vt:lpstr>
      <vt:lpstr>⑥第１号様式の４（裏面）</vt:lpstr>
      <vt:lpstr>マスタ</vt:lpstr>
      <vt:lpstr>施設一覧</vt:lpstr>
      <vt:lpstr>②第１号様式の１!Print_Area</vt:lpstr>
      <vt:lpstr>③第１号様式の３!Print_Area</vt:lpstr>
      <vt:lpstr>④第１号様式の２!Print_Area</vt:lpstr>
      <vt:lpstr>'④第１号様式の２ (10)'!Print_Area</vt:lpstr>
      <vt:lpstr>'④第１号様式の２ (11)'!Print_Area</vt:lpstr>
      <vt:lpstr>'④第１号様式の２ (12)'!Print_Area</vt:lpstr>
      <vt:lpstr>'④第１号様式の２ (13)'!Print_Area</vt:lpstr>
      <vt:lpstr>'④第１号様式の２ (14)'!Print_Area</vt:lpstr>
      <vt:lpstr>'④第１号様式の２ (15)'!Print_Area</vt:lpstr>
      <vt:lpstr>'④第１号様式の２ (16)'!Print_Area</vt:lpstr>
      <vt:lpstr>'④第１号様式の２ (17)'!Print_Area</vt:lpstr>
      <vt:lpstr>'④第１号様式の２ (18)'!Print_Area</vt:lpstr>
      <vt:lpstr>'④第１号様式の２ (19)'!Print_Area</vt:lpstr>
      <vt:lpstr>'④第１号様式の２ (2)'!Print_Area</vt:lpstr>
      <vt:lpstr>'④第１号様式の２ (20)'!Print_Area</vt:lpstr>
      <vt:lpstr>'④第１号様式の２ (21)'!Print_Area</vt:lpstr>
      <vt:lpstr>'④第１号様式の２ (22)'!Print_Area</vt:lpstr>
      <vt:lpstr>'④第１号様式の２ (23)'!Print_Area</vt:lpstr>
      <vt:lpstr>'④第１号様式の２ (24)'!Print_Area</vt:lpstr>
      <vt:lpstr>'④第１号様式の２ (25)'!Print_Area</vt:lpstr>
      <vt:lpstr>'④第１号様式の２ (26)'!Print_Area</vt:lpstr>
      <vt:lpstr>'④第１号様式の２ (27)'!Print_Area</vt:lpstr>
      <vt:lpstr>'④第１号様式の２ (28)'!Print_Area</vt:lpstr>
      <vt:lpstr>'④第１号様式の２ (29)'!Print_Area</vt:lpstr>
      <vt:lpstr>'④第１号様式の２ (3)'!Print_Area</vt:lpstr>
      <vt:lpstr>'④第１号様式の２ (30)'!Print_Area</vt:lpstr>
      <vt:lpstr>'④第１号様式の２ (31)'!Print_Area</vt:lpstr>
      <vt:lpstr>'④第１号様式の２ (32)'!Print_Area</vt:lpstr>
      <vt:lpstr>'④第１号様式の２ (33)'!Print_Area</vt:lpstr>
      <vt:lpstr>'④第１号様式の２ (34)'!Print_Area</vt:lpstr>
      <vt:lpstr>'④第１号様式の２ (35)'!Print_Area</vt:lpstr>
      <vt:lpstr>'④第１号様式の２ (36)'!Print_Area</vt:lpstr>
      <vt:lpstr>'④第１号様式の２ (37)'!Print_Area</vt:lpstr>
      <vt:lpstr>'④第１号様式の２ (38)'!Print_Area</vt:lpstr>
      <vt:lpstr>'④第１号様式の２ (39)'!Print_Area</vt:lpstr>
      <vt:lpstr>'④第１号様式の２ (4)'!Print_Area</vt:lpstr>
      <vt:lpstr>'④第１号様式の２ (40)'!Print_Area</vt:lpstr>
      <vt:lpstr>'④第１号様式の２ (41)'!Print_Area</vt:lpstr>
      <vt:lpstr>'④第１号様式の２ (42)'!Print_Area</vt:lpstr>
      <vt:lpstr>'④第１号様式の２ (43)'!Print_Area</vt:lpstr>
      <vt:lpstr>'④第１号様式の２ (44)'!Print_Area</vt:lpstr>
      <vt:lpstr>'④第１号様式の２ (45)'!Print_Area</vt:lpstr>
      <vt:lpstr>'④第１号様式の２ (46)'!Print_Area</vt:lpstr>
      <vt:lpstr>'④第１号様式の２ (47)'!Print_Area</vt:lpstr>
      <vt:lpstr>'④第１号様式の２ (48)'!Print_Area</vt:lpstr>
      <vt:lpstr>'④第１号様式の２ (49)'!Print_Area</vt:lpstr>
      <vt:lpstr>'④第１号様式の２ (5)'!Print_Area</vt:lpstr>
      <vt:lpstr>'④第１号様式の２ (50)'!Print_Area</vt:lpstr>
      <vt:lpstr>'④第１号様式の２ (6)'!Print_Area</vt:lpstr>
      <vt:lpstr>'④第１号様式の２ (7)'!Print_Area</vt:lpstr>
      <vt:lpstr>'④第１号様式の２ (8)'!Print_Area</vt:lpstr>
      <vt:lpstr>'④第１号様式の２ (9)'!Print_Area</vt:lpstr>
      <vt:lpstr>'⑥第１号様式の４（表面）'!Print_Area</vt:lpstr>
      <vt:lpstr>'⑥第１号様式の４（裏面）'!Print_Area</vt:lpstr>
      <vt:lpstr>①職員名簿!Print_Titles</vt:lpstr>
      <vt:lpstr>②第１号様式の１!Print_Titles</vt:lpstr>
      <vt:lpstr>③第１号様式の３!Print_Titles</vt:lpstr>
      <vt:lpstr>④第１号様式の２!Print_Titles</vt:lpstr>
      <vt:lpstr>'④第１号様式の２ (10)'!Print_Titles</vt:lpstr>
      <vt:lpstr>'④第１号様式の２ (11)'!Print_Titles</vt:lpstr>
      <vt:lpstr>'④第１号様式の２ (12)'!Print_Titles</vt:lpstr>
      <vt:lpstr>'④第１号様式の２ (13)'!Print_Titles</vt:lpstr>
      <vt:lpstr>'④第１号様式の２ (14)'!Print_Titles</vt:lpstr>
      <vt:lpstr>'④第１号様式の２ (15)'!Print_Titles</vt:lpstr>
      <vt:lpstr>'④第１号様式の２ (16)'!Print_Titles</vt:lpstr>
      <vt:lpstr>'④第１号様式の２ (17)'!Print_Titles</vt:lpstr>
      <vt:lpstr>'④第１号様式の２ (18)'!Print_Titles</vt:lpstr>
      <vt:lpstr>'④第１号様式の２ (19)'!Print_Titles</vt:lpstr>
      <vt:lpstr>'④第１号様式の２ (2)'!Print_Titles</vt:lpstr>
      <vt:lpstr>'④第１号様式の２ (20)'!Print_Titles</vt:lpstr>
      <vt:lpstr>'④第１号様式の２ (21)'!Print_Titles</vt:lpstr>
      <vt:lpstr>'④第１号様式の２ (22)'!Print_Titles</vt:lpstr>
      <vt:lpstr>'④第１号様式の２ (23)'!Print_Titles</vt:lpstr>
      <vt:lpstr>'④第１号様式の２ (24)'!Print_Titles</vt:lpstr>
      <vt:lpstr>'④第１号様式の２ (25)'!Print_Titles</vt:lpstr>
      <vt:lpstr>'④第１号様式の２ (26)'!Print_Titles</vt:lpstr>
      <vt:lpstr>'④第１号様式の２ (27)'!Print_Titles</vt:lpstr>
      <vt:lpstr>'④第１号様式の２ (28)'!Print_Titles</vt:lpstr>
      <vt:lpstr>'④第１号様式の２ (29)'!Print_Titles</vt:lpstr>
      <vt:lpstr>'④第１号様式の２ (3)'!Print_Titles</vt:lpstr>
      <vt:lpstr>'④第１号様式の２ (30)'!Print_Titles</vt:lpstr>
      <vt:lpstr>'④第１号様式の２ (31)'!Print_Titles</vt:lpstr>
      <vt:lpstr>'④第１号様式の２ (32)'!Print_Titles</vt:lpstr>
      <vt:lpstr>'④第１号様式の２ (33)'!Print_Titles</vt:lpstr>
      <vt:lpstr>'④第１号様式の２ (34)'!Print_Titles</vt:lpstr>
      <vt:lpstr>'④第１号様式の２ (35)'!Print_Titles</vt:lpstr>
      <vt:lpstr>'④第１号様式の２ (36)'!Print_Titles</vt:lpstr>
      <vt:lpstr>'④第１号様式の２ (37)'!Print_Titles</vt:lpstr>
      <vt:lpstr>'④第１号様式の２ (38)'!Print_Titles</vt:lpstr>
      <vt:lpstr>'④第１号様式の２ (39)'!Print_Titles</vt:lpstr>
      <vt:lpstr>'④第１号様式の２ (4)'!Print_Titles</vt:lpstr>
      <vt:lpstr>'④第１号様式の２ (40)'!Print_Titles</vt:lpstr>
      <vt:lpstr>'④第１号様式の２ (41)'!Print_Titles</vt:lpstr>
      <vt:lpstr>'④第１号様式の２ (42)'!Print_Titles</vt:lpstr>
      <vt:lpstr>'④第１号様式の２ (43)'!Print_Titles</vt:lpstr>
      <vt:lpstr>'④第１号様式の２ (44)'!Print_Titles</vt:lpstr>
      <vt:lpstr>'④第１号様式の２ (45)'!Print_Titles</vt:lpstr>
      <vt:lpstr>'④第１号様式の２ (46)'!Print_Titles</vt:lpstr>
      <vt:lpstr>'④第１号様式の２ (47)'!Print_Titles</vt:lpstr>
      <vt:lpstr>'④第１号様式の２ (48)'!Print_Titles</vt:lpstr>
      <vt:lpstr>'④第１号様式の２ (49)'!Print_Titles</vt:lpstr>
      <vt:lpstr>'④第１号様式の２ (5)'!Print_Titles</vt:lpstr>
      <vt:lpstr>'④第１号様式の２ (50)'!Print_Titles</vt:lpstr>
      <vt:lpstr>'④第１号様式の２ (6)'!Print_Titles</vt:lpstr>
      <vt:lpstr>'④第１号様式の２ (7)'!Print_Titles</vt:lpstr>
      <vt:lpstr>'④第１号様式の２ (8)'!Print_Titles</vt:lpstr>
      <vt:lpstr>'④第１号様式の２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2025-08-15T00:48:30Z</cp:lastPrinted>
  <dcterms:created xsi:type="dcterms:W3CDTF">2021-02-10T07:23:40Z</dcterms:created>
  <dcterms:modified xsi:type="dcterms:W3CDTF">2026-04-14T07:30:30Z</dcterms:modified>
</cp:coreProperties>
</file>