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500_処遇改善\2025(R7)度\040_起案\040_共通\010_R6報告\020_依頼文\"/>
    </mc:Choice>
  </mc:AlternateContent>
  <xr:revisionPtr revIDLastSave="0" documentId="13_ncr:1_{51D37220-6F82-4C13-97F1-704F9C0DBDC6}" xr6:coauthVersionLast="47" xr6:coauthVersionMax="47" xr10:uidLastSave="{00000000-0000-0000-0000-000000000000}"/>
  <workbookProtection workbookAlgorithmName="SHA-512" workbookHashValue="0Iazi3+i/11oMpxGdQMjTVuk9Go3qkakSZ2xGmwSakm0t1F1kPnnY4+98s8rqY0Ev3CQDGepIvSa/8qz1ohQxQ==" workbookSaltValue="9ze3fShgWRrEJCTzFFiZng==" workbookSpinCount="100000" lockStructure="1"/>
  <bookViews>
    <workbookView xWindow="0" yWindow="120" windowWidth="20490" windowHeight="10680" firstSheet="2" activeTab="52" xr2:uid="{00000000-000D-0000-FFFF-FFFF00000000}"/>
  </bookViews>
  <sheets>
    <sheet name="幼稚園・認定こども園 (記載例)" sheetId="2" state="hidden" r:id="rId1"/>
    <sheet name="マスタ " sheetId="7" state="hidden" r:id="rId2"/>
    <sheet name="①集計表" sheetId="8" r:id="rId3"/>
    <sheet name="②名簿１" sheetId="6" r:id="rId4"/>
    <sheet name="②名簿２" sheetId="9" r:id="rId5"/>
    <sheet name="②名簿３" sheetId="10" r:id="rId6"/>
    <sheet name="②名簿４" sheetId="11" r:id="rId7"/>
    <sheet name="②名簿５" sheetId="12" r:id="rId8"/>
    <sheet name="②名簿６" sheetId="13" r:id="rId9"/>
    <sheet name="②名簿７" sheetId="14" r:id="rId10"/>
    <sheet name="②名簿８" sheetId="15" r:id="rId11"/>
    <sheet name="②名簿９" sheetId="16" r:id="rId12"/>
    <sheet name="②名簿10" sheetId="17" r:id="rId13"/>
    <sheet name="②名簿11" sheetId="18" r:id="rId14"/>
    <sheet name="②名簿12" sheetId="19" r:id="rId15"/>
    <sheet name="②名簿13" sheetId="20" r:id="rId16"/>
    <sheet name="②名簿14" sheetId="21" r:id="rId17"/>
    <sheet name="②名簿15" sheetId="22" r:id="rId18"/>
    <sheet name="②名簿16" sheetId="23" r:id="rId19"/>
    <sheet name="②名簿17" sheetId="24" r:id="rId20"/>
    <sheet name="②名簿18" sheetId="25" r:id="rId21"/>
    <sheet name="②名簿19" sheetId="26" r:id="rId22"/>
    <sheet name="②名簿20" sheetId="27" r:id="rId23"/>
    <sheet name="②名簿21" sheetId="28" r:id="rId24"/>
    <sheet name="②名簿22" sheetId="29" r:id="rId25"/>
    <sheet name="②名簿23" sheetId="30" r:id="rId26"/>
    <sheet name="②名簿24" sheetId="31" r:id="rId27"/>
    <sheet name="②名簿25" sheetId="32" r:id="rId28"/>
    <sheet name="②名簿26" sheetId="33" r:id="rId29"/>
    <sheet name="②名簿27" sheetId="34" r:id="rId30"/>
    <sheet name="②名簿28" sheetId="35" r:id="rId31"/>
    <sheet name="②名簿29" sheetId="36" r:id="rId32"/>
    <sheet name="②名簿30" sheetId="37" r:id="rId33"/>
    <sheet name="②名簿31" sheetId="38" r:id="rId34"/>
    <sheet name="②名簿32" sheetId="39" r:id="rId35"/>
    <sheet name="②名簿33" sheetId="40" r:id="rId36"/>
    <sheet name="②名簿34" sheetId="41" r:id="rId37"/>
    <sheet name="②名簿35" sheetId="42" r:id="rId38"/>
    <sheet name="②名簿36" sheetId="43" r:id="rId39"/>
    <sheet name="②名簿37" sheetId="44" r:id="rId40"/>
    <sheet name="②名簿38" sheetId="45" r:id="rId41"/>
    <sheet name="②名簿39" sheetId="46" r:id="rId42"/>
    <sheet name="②名簿40" sheetId="47" r:id="rId43"/>
    <sheet name="②名簿41" sheetId="48" r:id="rId44"/>
    <sheet name="②名簿42" sheetId="49" r:id="rId45"/>
    <sheet name="②名簿43" sheetId="50" r:id="rId46"/>
    <sheet name="②名簿44" sheetId="51" r:id="rId47"/>
    <sheet name="②名簿45" sheetId="52" r:id="rId48"/>
    <sheet name="②名簿46" sheetId="53" r:id="rId49"/>
    <sheet name="②名簿47" sheetId="54" r:id="rId50"/>
    <sheet name="②名簿48" sheetId="55" r:id="rId51"/>
    <sheet name="②名簿49" sheetId="56" r:id="rId52"/>
    <sheet name="②名簿50" sheetId="57" r:id="rId53"/>
  </sheets>
  <definedNames>
    <definedName name="_xlnm.Print_Area" localSheetId="2">①集計表!$A$1:$L$61</definedName>
    <definedName name="_xlnm.Print_Area" localSheetId="3">②名簿１!$A$1:$J$76</definedName>
    <definedName name="_xlnm.Print_Area" localSheetId="12">②名簿10!$A$1:$J$76</definedName>
    <definedName name="_xlnm.Print_Area" localSheetId="13">②名簿11!$A$1:$J$76</definedName>
    <definedName name="_xlnm.Print_Area" localSheetId="14">②名簿12!$A$1:$J$76</definedName>
    <definedName name="_xlnm.Print_Area" localSheetId="15">②名簿13!$A$1:$J$76</definedName>
    <definedName name="_xlnm.Print_Area" localSheetId="16">②名簿14!$A$1:$J$76</definedName>
    <definedName name="_xlnm.Print_Area" localSheetId="17">②名簿15!$A$1:$J$76</definedName>
    <definedName name="_xlnm.Print_Area" localSheetId="18">②名簿16!$A$1:$J$76</definedName>
    <definedName name="_xlnm.Print_Area" localSheetId="19">②名簿17!$A$1:$J$76</definedName>
    <definedName name="_xlnm.Print_Area" localSheetId="20">②名簿18!$A$1:$J$76</definedName>
    <definedName name="_xlnm.Print_Area" localSheetId="21">②名簿19!$A$1:$J$76</definedName>
    <definedName name="_xlnm.Print_Area" localSheetId="4">②名簿２!$A$1:$J$76</definedName>
    <definedName name="_xlnm.Print_Area" localSheetId="22">②名簿20!$A$1:$J$76</definedName>
    <definedName name="_xlnm.Print_Area" localSheetId="23">②名簿21!$A$1:$J$76</definedName>
    <definedName name="_xlnm.Print_Area" localSheetId="24">②名簿22!$A$1:$J$76</definedName>
    <definedName name="_xlnm.Print_Area" localSheetId="25">②名簿23!$A$1:$J$76</definedName>
    <definedName name="_xlnm.Print_Area" localSheetId="26">②名簿24!$A$1:$J$76</definedName>
    <definedName name="_xlnm.Print_Area" localSheetId="27">②名簿25!$A$1:$J$76</definedName>
    <definedName name="_xlnm.Print_Area" localSheetId="28">②名簿26!$A$1:$J$76</definedName>
    <definedName name="_xlnm.Print_Area" localSheetId="29">②名簿27!$A$1:$J$76</definedName>
    <definedName name="_xlnm.Print_Area" localSheetId="30">②名簿28!$A$1:$J$76</definedName>
    <definedName name="_xlnm.Print_Area" localSheetId="31">②名簿29!$A$1:$J$76</definedName>
    <definedName name="_xlnm.Print_Area" localSheetId="5">②名簿３!$A$1:$J$76</definedName>
    <definedName name="_xlnm.Print_Area" localSheetId="32">②名簿30!$A$1:$J$76</definedName>
    <definedName name="_xlnm.Print_Area" localSheetId="33">②名簿31!$A$1:$J$76</definedName>
    <definedName name="_xlnm.Print_Area" localSheetId="34">②名簿32!$A$1:$J$76</definedName>
    <definedName name="_xlnm.Print_Area" localSheetId="35">②名簿33!$A$1:$J$76</definedName>
    <definedName name="_xlnm.Print_Area" localSheetId="36">②名簿34!$A$1:$J$76</definedName>
    <definedName name="_xlnm.Print_Area" localSheetId="37">②名簿35!$A$1:$J$76</definedName>
    <definedName name="_xlnm.Print_Area" localSheetId="38">②名簿36!$A$1:$J$76</definedName>
    <definedName name="_xlnm.Print_Area" localSheetId="39">②名簿37!$A$1:$J$76</definedName>
    <definedName name="_xlnm.Print_Area" localSheetId="40">②名簿38!$A$1:$J$76</definedName>
    <definedName name="_xlnm.Print_Area" localSheetId="41">②名簿39!$A$1:$J$76</definedName>
    <definedName name="_xlnm.Print_Area" localSheetId="6">②名簿４!$A$1:$J$76</definedName>
    <definedName name="_xlnm.Print_Area" localSheetId="42">②名簿40!$A$1:$J$76</definedName>
    <definedName name="_xlnm.Print_Area" localSheetId="43">②名簿41!$A$1:$J$76</definedName>
    <definedName name="_xlnm.Print_Area" localSheetId="44">②名簿42!$A$1:$J$76</definedName>
    <definedName name="_xlnm.Print_Area" localSheetId="45">②名簿43!$A$1:$J$76</definedName>
    <definedName name="_xlnm.Print_Area" localSheetId="46">②名簿44!$A$1:$J$76</definedName>
    <definedName name="_xlnm.Print_Area" localSheetId="47">②名簿45!$A$1:$J$76</definedName>
    <definedName name="_xlnm.Print_Area" localSheetId="48">②名簿46!$A$1:$J$76</definedName>
    <definedName name="_xlnm.Print_Area" localSheetId="49">②名簿47!$A$1:$J$76</definedName>
    <definedName name="_xlnm.Print_Area" localSheetId="50">②名簿48!$A$1:$J$76</definedName>
    <definedName name="_xlnm.Print_Area" localSheetId="51">②名簿49!$A$1:$J$76</definedName>
    <definedName name="_xlnm.Print_Area" localSheetId="7">②名簿５!$A$1:$J$76</definedName>
    <definedName name="_xlnm.Print_Area" localSheetId="52">②名簿50!$A$1:$J$76</definedName>
    <definedName name="_xlnm.Print_Area" localSheetId="8">②名簿６!$A$1:$J$76</definedName>
    <definedName name="_xlnm.Print_Area" localSheetId="9">②名簿７!$A$1:$J$76</definedName>
    <definedName name="_xlnm.Print_Area" localSheetId="10">②名簿８!$A$1:$J$76</definedName>
    <definedName name="_xlnm.Print_Area" localSheetId="11">②名簿９!$A$1:$J$76</definedName>
    <definedName name="_xlnm.Print_Area" localSheetId="0">'幼稚園・認定こども園 (記載例)'!$A$1:$I$40</definedName>
    <definedName name="認定こども園なし_職員処遇改善費の対象者">'マスタ '!$N$3:$N$10</definedName>
    <definedName name="認定こども園若手リーダー">'マスタ '!$L$3:$L$10</definedName>
    <definedName name="認定こども園専門リーダー">'マスタ '!$J$3:$J$10</definedName>
    <definedName name="認定こども園中核リーダー">'マスタ '!$H$3:$H$10</definedName>
    <definedName name="幼稚園なし_職員処遇改善費の対象者">'マスタ '!$M$3:$M$9</definedName>
    <definedName name="幼稚園若手リーダー">'マスタ '!$K$3:$K$9</definedName>
    <definedName name="幼稚園専門リーダー">'マスタ '!$I$3:$I$9</definedName>
    <definedName name="幼稚園中核リーダー">'マスタ '!$G$3:$G$9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0" i="57" l="1"/>
  <c r="I70" i="57" s="1"/>
  <c r="H70" i="57"/>
  <c r="G70" i="57"/>
  <c r="H69" i="57"/>
  <c r="H62" i="57"/>
  <c r="H59" i="57"/>
  <c r="H58" i="57"/>
  <c r="H55" i="57"/>
  <c r="H52" i="57"/>
  <c r="H49" i="57"/>
  <c r="H48" i="57"/>
  <c r="H25" i="57"/>
  <c r="H22" i="57"/>
  <c r="H21" i="57"/>
  <c r="H20" i="57"/>
  <c r="H19" i="57"/>
  <c r="H18" i="57"/>
  <c r="H17" i="57"/>
  <c r="H16" i="57"/>
  <c r="H15" i="57"/>
  <c r="H14" i="57"/>
  <c r="H13" i="57"/>
  <c r="H12" i="57"/>
  <c r="H11" i="57"/>
  <c r="M75" i="57" s="1"/>
  <c r="H10" i="57"/>
  <c r="I7" i="57"/>
  <c r="I6" i="57"/>
  <c r="I5" i="57"/>
  <c r="I4" i="57"/>
  <c r="L4" i="57" s="1"/>
  <c r="I3" i="57"/>
  <c r="L70" i="56"/>
  <c r="I70" i="56" s="1"/>
  <c r="H70" i="56"/>
  <c r="G70" i="56"/>
  <c r="H69" i="56"/>
  <c r="H62" i="56"/>
  <c r="H59" i="56"/>
  <c r="H58" i="56"/>
  <c r="H55" i="56"/>
  <c r="H52" i="56"/>
  <c r="H49" i="56"/>
  <c r="H48" i="56"/>
  <c r="H25" i="56"/>
  <c r="H22" i="56"/>
  <c r="H21" i="56"/>
  <c r="H20" i="56"/>
  <c r="H19" i="56"/>
  <c r="H18" i="56"/>
  <c r="H17" i="56"/>
  <c r="H16" i="56"/>
  <c r="H15" i="56"/>
  <c r="H14" i="56"/>
  <c r="H13" i="56"/>
  <c r="H12" i="56"/>
  <c r="H11" i="56"/>
  <c r="M75" i="56" s="1"/>
  <c r="H10" i="56"/>
  <c r="I7" i="56"/>
  <c r="I6" i="56"/>
  <c r="I5" i="56"/>
  <c r="I4" i="56"/>
  <c r="L4" i="56" s="1"/>
  <c r="I3" i="56"/>
  <c r="L70" i="55"/>
  <c r="I70" i="55" s="1"/>
  <c r="H70" i="55"/>
  <c r="G70" i="55"/>
  <c r="H69" i="55"/>
  <c r="H62" i="55"/>
  <c r="H59" i="55"/>
  <c r="H58" i="55"/>
  <c r="H55" i="55"/>
  <c r="H52" i="55"/>
  <c r="H49" i="55"/>
  <c r="H48" i="55"/>
  <c r="H25" i="55"/>
  <c r="H22" i="55"/>
  <c r="H21" i="55"/>
  <c r="H20" i="55"/>
  <c r="H19" i="55"/>
  <c r="H18" i="55"/>
  <c r="H17" i="55"/>
  <c r="H16" i="55"/>
  <c r="H15" i="55"/>
  <c r="H14" i="55"/>
  <c r="H13" i="55"/>
  <c r="H12" i="55"/>
  <c r="H11" i="55"/>
  <c r="M75" i="55" s="1"/>
  <c r="H10" i="55"/>
  <c r="I7" i="55"/>
  <c r="I6" i="55"/>
  <c r="I5" i="55"/>
  <c r="I4" i="55"/>
  <c r="L4" i="55" s="1"/>
  <c r="I3" i="55"/>
  <c r="L70" i="54"/>
  <c r="I70" i="54" s="1"/>
  <c r="H70" i="54"/>
  <c r="G70" i="54"/>
  <c r="H69" i="54"/>
  <c r="H62" i="54"/>
  <c r="H59" i="54"/>
  <c r="H58" i="54"/>
  <c r="H55" i="54"/>
  <c r="H52" i="54"/>
  <c r="H49" i="54"/>
  <c r="H48" i="54"/>
  <c r="H25" i="54"/>
  <c r="H22" i="54"/>
  <c r="H21" i="54"/>
  <c r="H20" i="54"/>
  <c r="H19" i="54"/>
  <c r="H18" i="54"/>
  <c r="H17" i="54"/>
  <c r="H16" i="54"/>
  <c r="H15" i="54"/>
  <c r="H14" i="54"/>
  <c r="H13" i="54"/>
  <c r="H12" i="54"/>
  <c r="H11" i="54"/>
  <c r="M75" i="54" s="1"/>
  <c r="H10" i="54"/>
  <c r="I7" i="54"/>
  <c r="I6" i="54"/>
  <c r="I5" i="54"/>
  <c r="I4" i="54"/>
  <c r="L4" i="54" s="1"/>
  <c r="I3" i="54"/>
  <c r="L70" i="53"/>
  <c r="I70" i="53" s="1"/>
  <c r="H70" i="53"/>
  <c r="G70" i="53"/>
  <c r="H69" i="53"/>
  <c r="H62" i="53"/>
  <c r="H59" i="53"/>
  <c r="H58" i="53"/>
  <c r="H55" i="53"/>
  <c r="H52" i="53"/>
  <c r="H49" i="53"/>
  <c r="H48" i="53"/>
  <c r="H25" i="53"/>
  <c r="H22" i="53"/>
  <c r="H21" i="53"/>
  <c r="H20" i="53"/>
  <c r="H19" i="53"/>
  <c r="H18" i="53"/>
  <c r="H17" i="53"/>
  <c r="H16" i="53"/>
  <c r="H15" i="53"/>
  <c r="H14" i="53"/>
  <c r="H13" i="53"/>
  <c r="H12" i="53"/>
  <c r="H11" i="53"/>
  <c r="M75" i="53" s="1"/>
  <c r="H10" i="53"/>
  <c r="I7" i="53"/>
  <c r="I6" i="53"/>
  <c r="I5" i="53"/>
  <c r="I4" i="53"/>
  <c r="L4" i="53" s="1"/>
  <c r="I3" i="53"/>
  <c r="L70" i="52"/>
  <c r="I70" i="52" s="1"/>
  <c r="H70" i="52"/>
  <c r="G70" i="52"/>
  <c r="H69" i="52"/>
  <c r="H62" i="52"/>
  <c r="H59" i="52"/>
  <c r="H58" i="52"/>
  <c r="H55" i="52"/>
  <c r="H52" i="52"/>
  <c r="H49" i="52"/>
  <c r="H48" i="52"/>
  <c r="H25" i="52"/>
  <c r="H22" i="52"/>
  <c r="H21" i="52"/>
  <c r="H20" i="52"/>
  <c r="H19" i="52"/>
  <c r="H18" i="52"/>
  <c r="H17" i="52"/>
  <c r="H16" i="52"/>
  <c r="H15" i="52"/>
  <c r="H14" i="52"/>
  <c r="H13" i="52"/>
  <c r="H12" i="52"/>
  <c r="H11" i="52"/>
  <c r="M75" i="52" s="1"/>
  <c r="H10" i="52"/>
  <c r="I7" i="52"/>
  <c r="I6" i="52"/>
  <c r="I5" i="52"/>
  <c r="I4" i="52"/>
  <c r="L4" i="52" s="1"/>
  <c r="I3" i="52"/>
  <c r="L70" i="51"/>
  <c r="I70" i="51" s="1"/>
  <c r="H70" i="51"/>
  <c r="G70" i="51"/>
  <c r="H69" i="51"/>
  <c r="H62" i="51"/>
  <c r="H59" i="51"/>
  <c r="H58" i="51"/>
  <c r="H55" i="51"/>
  <c r="H52" i="51"/>
  <c r="H49" i="51"/>
  <c r="H48" i="51"/>
  <c r="H25" i="51"/>
  <c r="H22" i="51"/>
  <c r="H21" i="51"/>
  <c r="H20" i="51"/>
  <c r="H19" i="51"/>
  <c r="H18" i="51"/>
  <c r="H17" i="51"/>
  <c r="H16" i="51"/>
  <c r="H15" i="51"/>
  <c r="H14" i="51"/>
  <c r="H13" i="51"/>
  <c r="H12" i="51"/>
  <c r="H11" i="51"/>
  <c r="M75" i="51" s="1"/>
  <c r="H10" i="51"/>
  <c r="I7" i="51"/>
  <c r="I6" i="51"/>
  <c r="I5" i="51"/>
  <c r="I4" i="51"/>
  <c r="L4" i="51" s="1"/>
  <c r="I3" i="51"/>
  <c r="L70" i="50"/>
  <c r="I70" i="50" s="1"/>
  <c r="H70" i="50"/>
  <c r="G70" i="50"/>
  <c r="H69" i="50"/>
  <c r="H62" i="50"/>
  <c r="H59" i="50"/>
  <c r="H58" i="50"/>
  <c r="H55" i="50"/>
  <c r="H52" i="50"/>
  <c r="H49" i="50"/>
  <c r="H48" i="50"/>
  <c r="H25" i="50"/>
  <c r="H22" i="50"/>
  <c r="H21" i="50"/>
  <c r="H20" i="50"/>
  <c r="H19" i="50"/>
  <c r="H18" i="50"/>
  <c r="H17" i="50"/>
  <c r="H16" i="50"/>
  <c r="H15" i="50"/>
  <c r="H14" i="50"/>
  <c r="H13" i="50"/>
  <c r="H12" i="50"/>
  <c r="H11" i="50"/>
  <c r="M75" i="50" s="1"/>
  <c r="H10" i="50"/>
  <c r="I7" i="50"/>
  <c r="I6" i="50"/>
  <c r="I5" i="50"/>
  <c r="I4" i="50"/>
  <c r="L4" i="50" s="1"/>
  <c r="I3" i="50"/>
  <c r="L70" i="49"/>
  <c r="I70" i="49" s="1"/>
  <c r="H70" i="49"/>
  <c r="G70" i="49"/>
  <c r="H69" i="49"/>
  <c r="H62" i="49"/>
  <c r="H59" i="49"/>
  <c r="H58" i="49"/>
  <c r="H55" i="49"/>
  <c r="H52" i="49"/>
  <c r="H49" i="49"/>
  <c r="H48" i="49"/>
  <c r="H25" i="49"/>
  <c r="H22" i="49"/>
  <c r="H21" i="49"/>
  <c r="H20" i="49"/>
  <c r="H19" i="49"/>
  <c r="H18" i="49"/>
  <c r="H17" i="49"/>
  <c r="H16" i="49"/>
  <c r="H15" i="49"/>
  <c r="H14" i="49"/>
  <c r="H13" i="49"/>
  <c r="H12" i="49"/>
  <c r="H11" i="49"/>
  <c r="M75" i="49" s="1"/>
  <c r="H10" i="49"/>
  <c r="I7" i="49"/>
  <c r="I6" i="49"/>
  <c r="I5" i="49"/>
  <c r="I4" i="49"/>
  <c r="L4" i="49" s="1"/>
  <c r="I3" i="49"/>
  <c r="L70" i="48"/>
  <c r="I70" i="48" s="1"/>
  <c r="H70" i="48"/>
  <c r="G70" i="48"/>
  <c r="H69" i="48"/>
  <c r="H62" i="48"/>
  <c r="H59" i="48"/>
  <c r="H58" i="48"/>
  <c r="H55" i="48"/>
  <c r="H52" i="48"/>
  <c r="H49" i="48"/>
  <c r="H48" i="48"/>
  <c r="H25" i="48"/>
  <c r="H22" i="48"/>
  <c r="H21" i="48"/>
  <c r="H20" i="48"/>
  <c r="H19" i="48"/>
  <c r="H18" i="48"/>
  <c r="H17" i="48"/>
  <c r="H16" i="48"/>
  <c r="H15" i="48"/>
  <c r="H14" i="48"/>
  <c r="H13" i="48"/>
  <c r="H12" i="48"/>
  <c r="H11" i="48"/>
  <c r="H10" i="48"/>
  <c r="M75" i="48" s="1"/>
  <c r="I7" i="48"/>
  <c r="I6" i="48"/>
  <c r="I5" i="48"/>
  <c r="I4" i="48"/>
  <c r="L4" i="48" s="1"/>
  <c r="I3" i="48"/>
  <c r="L70" i="47"/>
  <c r="I70" i="47" s="1"/>
  <c r="H70" i="47"/>
  <c r="G70" i="47"/>
  <c r="H69" i="47"/>
  <c r="H62" i="47"/>
  <c r="H59" i="47"/>
  <c r="H58" i="47"/>
  <c r="H55" i="47"/>
  <c r="H52" i="47"/>
  <c r="H49" i="47"/>
  <c r="H48" i="47"/>
  <c r="H25" i="47"/>
  <c r="H22" i="47"/>
  <c r="H21" i="47"/>
  <c r="H20" i="47"/>
  <c r="H19" i="47"/>
  <c r="H18" i="47"/>
  <c r="H17" i="47"/>
  <c r="H16" i="47"/>
  <c r="H15" i="47"/>
  <c r="H14" i="47"/>
  <c r="H13" i="47"/>
  <c r="H12" i="47"/>
  <c r="H11" i="47"/>
  <c r="M75" i="47" s="1"/>
  <c r="H10" i="47"/>
  <c r="I7" i="47"/>
  <c r="I6" i="47"/>
  <c r="I5" i="47"/>
  <c r="I4" i="47"/>
  <c r="L4" i="47" s="1"/>
  <c r="I3" i="47"/>
  <c r="L70" i="46"/>
  <c r="I70" i="46" s="1"/>
  <c r="H70" i="46"/>
  <c r="G70" i="46"/>
  <c r="H69" i="46"/>
  <c r="H62" i="46"/>
  <c r="H59" i="46"/>
  <c r="H58" i="46"/>
  <c r="H55" i="46"/>
  <c r="H52" i="46"/>
  <c r="H49" i="46"/>
  <c r="H48" i="46"/>
  <c r="H25" i="46"/>
  <c r="H22" i="46"/>
  <c r="H21" i="46"/>
  <c r="H20" i="46"/>
  <c r="H19" i="46"/>
  <c r="H18" i="46"/>
  <c r="H17" i="46"/>
  <c r="H16" i="46"/>
  <c r="H15" i="46"/>
  <c r="H14" i="46"/>
  <c r="H13" i="46"/>
  <c r="H12" i="46"/>
  <c r="H11" i="46"/>
  <c r="M75" i="46" s="1"/>
  <c r="H10" i="46"/>
  <c r="I7" i="46"/>
  <c r="I6" i="46"/>
  <c r="I5" i="46"/>
  <c r="I4" i="46"/>
  <c r="L4" i="46" s="1"/>
  <c r="I3" i="46"/>
  <c r="L70" i="45"/>
  <c r="I70" i="45" s="1"/>
  <c r="H70" i="45"/>
  <c r="G70" i="45"/>
  <c r="H69" i="45"/>
  <c r="H62" i="45"/>
  <c r="H59" i="45"/>
  <c r="H58" i="45"/>
  <c r="H55" i="45"/>
  <c r="H52" i="45"/>
  <c r="H49" i="45"/>
  <c r="H48" i="45"/>
  <c r="H25" i="45"/>
  <c r="H22" i="45"/>
  <c r="H21" i="45"/>
  <c r="H20" i="45"/>
  <c r="H19" i="45"/>
  <c r="H18" i="45"/>
  <c r="H17" i="45"/>
  <c r="H16" i="45"/>
  <c r="H15" i="45"/>
  <c r="H14" i="45"/>
  <c r="H13" i="45"/>
  <c r="H12" i="45"/>
  <c r="H11" i="45"/>
  <c r="H10" i="45"/>
  <c r="M75" i="45" s="1"/>
  <c r="I7" i="45"/>
  <c r="I6" i="45"/>
  <c r="I5" i="45"/>
  <c r="I4" i="45"/>
  <c r="L4" i="45" s="1"/>
  <c r="I3" i="45"/>
  <c r="L70" i="44"/>
  <c r="I70" i="44" s="1"/>
  <c r="H70" i="44"/>
  <c r="G70" i="44"/>
  <c r="H69" i="44"/>
  <c r="H62" i="44"/>
  <c r="H59" i="44"/>
  <c r="H58" i="44"/>
  <c r="H55" i="44"/>
  <c r="H52" i="44"/>
  <c r="H49" i="44"/>
  <c r="H48" i="44"/>
  <c r="H25" i="44"/>
  <c r="H22" i="44"/>
  <c r="H21" i="44"/>
  <c r="H20" i="44"/>
  <c r="H19" i="44"/>
  <c r="H18" i="44"/>
  <c r="H17" i="44"/>
  <c r="H16" i="44"/>
  <c r="H15" i="44"/>
  <c r="H14" i="44"/>
  <c r="H13" i="44"/>
  <c r="H12" i="44"/>
  <c r="H11" i="44"/>
  <c r="M75" i="44" s="1"/>
  <c r="H10" i="44"/>
  <c r="I7" i="44"/>
  <c r="I6" i="44"/>
  <c r="I5" i="44"/>
  <c r="I4" i="44"/>
  <c r="L4" i="44" s="1"/>
  <c r="I3" i="44"/>
  <c r="L70" i="43"/>
  <c r="I70" i="43" s="1"/>
  <c r="H70" i="43"/>
  <c r="G70" i="43"/>
  <c r="H69" i="43"/>
  <c r="H62" i="43"/>
  <c r="H59" i="43"/>
  <c r="H58" i="43"/>
  <c r="H55" i="43"/>
  <c r="H52" i="43"/>
  <c r="H49" i="43"/>
  <c r="H48" i="43"/>
  <c r="H25" i="43"/>
  <c r="H22" i="43"/>
  <c r="H21" i="43"/>
  <c r="H20" i="43"/>
  <c r="H19" i="43"/>
  <c r="H18" i="43"/>
  <c r="H17" i="43"/>
  <c r="H16" i="43"/>
  <c r="H15" i="43"/>
  <c r="H14" i="43"/>
  <c r="H13" i="43"/>
  <c r="H12" i="43"/>
  <c r="H11" i="43"/>
  <c r="M75" i="43" s="1"/>
  <c r="H10" i="43"/>
  <c r="I7" i="43"/>
  <c r="I6" i="43"/>
  <c r="I5" i="43"/>
  <c r="I4" i="43"/>
  <c r="L4" i="43" s="1"/>
  <c r="I3" i="43"/>
  <c r="L70" i="42"/>
  <c r="I70" i="42" s="1"/>
  <c r="H70" i="42"/>
  <c r="G70" i="42"/>
  <c r="H69" i="42"/>
  <c r="H62" i="42"/>
  <c r="H59" i="42"/>
  <c r="H58" i="42"/>
  <c r="H55" i="42"/>
  <c r="H52" i="42"/>
  <c r="H49" i="42"/>
  <c r="H48" i="42"/>
  <c r="H25" i="42"/>
  <c r="H22" i="42"/>
  <c r="H21" i="42"/>
  <c r="H20" i="42"/>
  <c r="H19" i="42"/>
  <c r="H18" i="42"/>
  <c r="H17" i="42"/>
  <c r="H16" i="42"/>
  <c r="H15" i="42"/>
  <c r="H14" i="42"/>
  <c r="H13" i="42"/>
  <c r="H12" i="42"/>
  <c r="H11" i="42"/>
  <c r="H10" i="42"/>
  <c r="M75" i="42" s="1"/>
  <c r="I7" i="42"/>
  <c r="I6" i="42"/>
  <c r="I5" i="42"/>
  <c r="I4" i="42"/>
  <c r="L4" i="42" s="1"/>
  <c r="I3" i="42"/>
  <c r="L70" i="41"/>
  <c r="I70" i="41" s="1"/>
  <c r="H70" i="41"/>
  <c r="G70" i="41"/>
  <c r="H69" i="41"/>
  <c r="H62" i="41"/>
  <c r="H59" i="41"/>
  <c r="H58" i="41"/>
  <c r="H55" i="41"/>
  <c r="H52" i="41"/>
  <c r="H49" i="41"/>
  <c r="H48" i="41"/>
  <c r="H25" i="41"/>
  <c r="H22" i="41"/>
  <c r="H21" i="41"/>
  <c r="H20" i="41"/>
  <c r="H19" i="41"/>
  <c r="H18" i="41"/>
  <c r="H17" i="41"/>
  <c r="H16" i="41"/>
  <c r="H15" i="41"/>
  <c r="H14" i="41"/>
  <c r="H13" i="41"/>
  <c r="H12" i="41"/>
  <c r="H11" i="41"/>
  <c r="M75" i="41" s="1"/>
  <c r="H10" i="41"/>
  <c r="I7" i="41"/>
  <c r="I6" i="41"/>
  <c r="I5" i="41"/>
  <c r="I4" i="41"/>
  <c r="L4" i="41" s="1"/>
  <c r="I3" i="41"/>
  <c r="L70" i="40"/>
  <c r="I70" i="40" s="1"/>
  <c r="H70" i="40"/>
  <c r="G70" i="40"/>
  <c r="H69" i="40"/>
  <c r="H62" i="40"/>
  <c r="H59" i="40"/>
  <c r="H58" i="40"/>
  <c r="H55" i="40"/>
  <c r="H52" i="40"/>
  <c r="H49" i="40"/>
  <c r="H48" i="40"/>
  <c r="H25" i="40"/>
  <c r="H22" i="40"/>
  <c r="H21" i="40"/>
  <c r="H20" i="40"/>
  <c r="H19" i="40"/>
  <c r="H18" i="40"/>
  <c r="H17" i="40"/>
  <c r="H16" i="40"/>
  <c r="H15" i="40"/>
  <c r="H14" i="40"/>
  <c r="H13" i="40"/>
  <c r="H12" i="40"/>
  <c r="H11" i="40"/>
  <c r="H10" i="40"/>
  <c r="M75" i="40" s="1"/>
  <c r="I7" i="40"/>
  <c r="I6" i="40"/>
  <c r="I5" i="40"/>
  <c r="I4" i="40"/>
  <c r="L4" i="40" s="1"/>
  <c r="I3" i="40"/>
  <c r="L70" i="39"/>
  <c r="I70" i="39" s="1"/>
  <c r="H70" i="39"/>
  <c r="G70" i="39"/>
  <c r="H69" i="39"/>
  <c r="H62" i="39"/>
  <c r="H59" i="39"/>
  <c r="H58" i="39"/>
  <c r="H55" i="39"/>
  <c r="H52" i="39"/>
  <c r="H49" i="39"/>
  <c r="H48" i="39"/>
  <c r="H25" i="39"/>
  <c r="H22" i="39"/>
  <c r="H21" i="39"/>
  <c r="H20" i="39"/>
  <c r="H19" i="39"/>
  <c r="H18" i="39"/>
  <c r="H17" i="39"/>
  <c r="H16" i="39"/>
  <c r="H15" i="39"/>
  <c r="H14" i="39"/>
  <c r="H13" i="39"/>
  <c r="H12" i="39"/>
  <c r="H11" i="39"/>
  <c r="H10" i="39"/>
  <c r="M75" i="39" s="1"/>
  <c r="I7" i="39"/>
  <c r="I6" i="39"/>
  <c r="I5" i="39"/>
  <c r="I4" i="39"/>
  <c r="L4" i="39" s="1"/>
  <c r="I3" i="39"/>
  <c r="L70" i="38"/>
  <c r="I70" i="38" s="1"/>
  <c r="H70" i="38"/>
  <c r="G70" i="38"/>
  <c r="H69" i="38"/>
  <c r="H62" i="38"/>
  <c r="H59" i="38"/>
  <c r="H58" i="38"/>
  <c r="H55" i="38"/>
  <c r="H52" i="38"/>
  <c r="H49" i="38"/>
  <c r="H48" i="38"/>
  <c r="H25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M75" i="38" s="1"/>
  <c r="I7" i="38"/>
  <c r="I6" i="38"/>
  <c r="I5" i="38"/>
  <c r="I4" i="38"/>
  <c r="L4" i="38" s="1"/>
  <c r="I3" i="38"/>
  <c r="L70" i="37"/>
  <c r="I70" i="37" s="1"/>
  <c r="H70" i="37"/>
  <c r="G70" i="37"/>
  <c r="H69" i="37"/>
  <c r="H62" i="37"/>
  <c r="H59" i="37"/>
  <c r="H58" i="37"/>
  <c r="H55" i="37"/>
  <c r="H52" i="37"/>
  <c r="H49" i="37"/>
  <c r="H48" i="37"/>
  <c r="H25" i="37"/>
  <c r="H22" i="37"/>
  <c r="H21" i="37"/>
  <c r="H20" i="37"/>
  <c r="H19" i="37"/>
  <c r="H18" i="37"/>
  <c r="H17" i="37"/>
  <c r="H16" i="37"/>
  <c r="H15" i="37"/>
  <c r="H14" i="37"/>
  <c r="H13" i="37"/>
  <c r="H12" i="37"/>
  <c r="H11" i="37"/>
  <c r="M75" i="37" s="1"/>
  <c r="H10" i="37"/>
  <c r="I7" i="37"/>
  <c r="I6" i="37"/>
  <c r="I5" i="37"/>
  <c r="I4" i="37"/>
  <c r="L4" i="37" s="1"/>
  <c r="I3" i="37"/>
  <c r="L70" i="36"/>
  <c r="I70" i="36" s="1"/>
  <c r="H70" i="36"/>
  <c r="G70" i="36"/>
  <c r="H69" i="36"/>
  <c r="H62" i="36"/>
  <c r="H59" i="36"/>
  <c r="H58" i="36"/>
  <c r="H55" i="36"/>
  <c r="H52" i="36"/>
  <c r="H49" i="36"/>
  <c r="H48" i="36"/>
  <c r="H25" i="36"/>
  <c r="H22" i="36"/>
  <c r="H21" i="36"/>
  <c r="H20" i="36"/>
  <c r="H19" i="36"/>
  <c r="H18" i="36"/>
  <c r="H17" i="36"/>
  <c r="H16" i="36"/>
  <c r="H15" i="36"/>
  <c r="H14" i="36"/>
  <c r="H13" i="36"/>
  <c r="H12" i="36"/>
  <c r="H11" i="36"/>
  <c r="H10" i="36"/>
  <c r="M75" i="36" s="1"/>
  <c r="I7" i="36"/>
  <c r="I6" i="36"/>
  <c r="I5" i="36"/>
  <c r="I4" i="36"/>
  <c r="L4" i="36" s="1"/>
  <c r="I3" i="36"/>
  <c r="M75" i="35"/>
  <c r="L70" i="35"/>
  <c r="I70" i="35" s="1"/>
  <c r="H70" i="35"/>
  <c r="G70" i="35"/>
  <c r="H69" i="35"/>
  <c r="H62" i="35"/>
  <c r="H59" i="35"/>
  <c r="H58" i="35"/>
  <c r="H55" i="35"/>
  <c r="H52" i="35"/>
  <c r="H49" i="35"/>
  <c r="H48" i="35"/>
  <c r="H25" i="35"/>
  <c r="H22" i="35"/>
  <c r="H21" i="35"/>
  <c r="H20" i="35"/>
  <c r="H19" i="35"/>
  <c r="H18" i="35"/>
  <c r="H17" i="35"/>
  <c r="H16" i="35"/>
  <c r="H15" i="35"/>
  <c r="H14" i="35"/>
  <c r="H13" i="35"/>
  <c r="H12" i="35"/>
  <c r="H11" i="35"/>
  <c r="H10" i="35"/>
  <c r="I7" i="35"/>
  <c r="I6" i="35"/>
  <c r="I5" i="35"/>
  <c r="I4" i="35"/>
  <c r="L4" i="35" s="1"/>
  <c r="I3" i="35"/>
  <c r="L70" i="34"/>
  <c r="I70" i="34" s="1"/>
  <c r="H70" i="34"/>
  <c r="G70" i="34"/>
  <c r="H69" i="34"/>
  <c r="H62" i="34"/>
  <c r="H59" i="34"/>
  <c r="H58" i="34"/>
  <c r="H55" i="34"/>
  <c r="H52" i="34"/>
  <c r="H49" i="34"/>
  <c r="H48" i="34"/>
  <c r="H25" i="34"/>
  <c r="H22" i="34"/>
  <c r="H21" i="34"/>
  <c r="H20" i="34"/>
  <c r="H19" i="34"/>
  <c r="H18" i="34"/>
  <c r="H17" i="34"/>
  <c r="H16" i="34"/>
  <c r="H15" i="34"/>
  <c r="H14" i="34"/>
  <c r="H13" i="34"/>
  <c r="H12" i="34"/>
  <c r="H11" i="34"/>
  <c r="M75" i="34" s="1"/>
  <c r="H10" i="34"/>
  <c r="I7" i="34"/>
  <c r="I6" i="34"/>
  <c r="I5" i="34"/>
  <c r="I4" i="34"/>
  <c r="L4" i="34" s="1"/>
  <c r="I3" i="34"/>
  <c r="L70" i="33"/>
  <c r="I70" i="33" s="1"/>
  <c r="H70" i="33"/>
  <c r="G70" i="33"/>
  <c r="H69" i="33"/>
  <c r="H62" i="33"/>
  <c r="H59" i="33"/>
  <c r="H58" i="33"/>
  <c r="H55" i="33"/>
  <c r="H52" i="33"/>
  <c r="H49" i="33"/>
  <c r="H48" i="33"/>
  <c r="H25" i="33"/>
  <c r="H22" i="33"/>
  <c r="H21" i="33"/>
  <c r="H20" i="33"/>
  <c r="H19" i="33"/>
  <c r="H18" i="33"/>
  <c r="H17" i="33"/>
  <c r="H16" i="33"/>
  <c r="H15" i="33"/>
  <c r="H14" i="33"/>
  <c r="H13" i="33"/>
  <c r="H12" i="33"/>
  <c r="H11" i="33"/>
  <c r="M75" i="33" s="1"/>
  <c r="H10" i="33"/>
  <c r="I7" i="33"/>
  <c r="I6" i="33"/>
  <c r="I5" i="33"/>
  <c r="I4" i="33"/>
  <c r="L4" i="33" s="1"/>
  <c r="I3" i="33"/>
  <c r="L70" i="32"/>
  <c r="I70" i="32" s="1"/>
  <c r="H70" i="32"/>
  <c r="G70" i="32"/>
  <c r="H69" i="32"/>
  <c r="H62" i="32"/>
  <c r="H59" i="32"/>
  <c r="H58" i="32"/>
  <c r="H55" i="32"/>
  <c r="H52" i="32"/>
  <c r="H49" i="32"/>
  <c r="H48" i="32"/>
  <c r="H25" i="32"/>
  <c r="H22" i="32"/>
  <c r="H21" i="32"/>
  <c r="H20" i="32"/>
  <c r="H19" i="32"/>
  <c r="H18" i="32"/>
  <c r="H17" i="32"/>
  <c r="H16" i="32"/>
  <c r="H15" i="32"/>
  <c r="H14" i="32"/>
  <c r="H13" i="32"/>
  <c r="H12" i="32"/>
  <c r="H11" i="32"/>
  <c r="H10" i="32"/>
  <c r="M75" i="32" s="1"/>
  <c r="I7" i="32"/>
  <c r="I6" i="32"/>
  <c r="I5" i="32"/>
  <c r="I4" i="32"/>
  <c r="L4" i="32" s="1"/>
  <c r="I3" i="32"/>
  <c r="L70" i="31"/>
  <c r="I70" i="31" s="1"/>
  <c r="H70" i="31"/>
  <c r="G70" i="31"/>
  <c r="H69" i="31"/>
  <c r="H62" i="31"/>
  <c r="H59" i="31"/>
  <c r="H58" i="31"/>
  <c r="H55" i="31"/>
  <c r="H52" i="31"/>
  <c r="H49" i="31"/>
  <c r="H48" i="31"/>
  <c r="H25" i="31"/>
  <c r="H22" i="31"/>
  <c r="H21" i="31"/>
  <c r="H20" i="31"/>
  <c r="H19" i="31"/>
  <c r="H18" i="31"/>
  <c r="H17" i="31"/>
  <c r="H16" i="31"/>
  <c r="H15" i="31"/>
  <c r="H14" i="31"/>
  <c r="H13" i="31"/>
  <c r="H12" i="31"/>
  <c r="H11" i="31"/>
  <c r="H10" i="31"/>
  <c r="M75" i="31" s="1"/>
  <c r="I7" i="31"/>
  <c r="I6" i="31"/>
  <c r="I5" i="31"/>
  <c r="I4" i="31"/>
  <c r="L4" i="31" s="1"/>
  <c r="I3" i="31"/>
  <c r="L70" i="30"/>
  <c r="I70" i="30" s="1"/>
  <c r="H70" i="30"/>
  <c r="G70" i="30"/>
  <c r="H69" i="30"/>
  <c r="H62" i="30"/>
  <c r="H59" i="30"/>
  <c r="H58" i="30"/>
  <c r="H55" i="30"/>
  <c r="H52" i="30"/>
  <c r="H49" i="30"/>
  <c r="H48" i="30"/>
  <c r="H25" i="30"/>
  <c r="H22" i="30"/>
  <c r="H21" i="30"/>
  <c r="H20" i="30"/>
  <c r="H19" i="30"/>
  <c r="H18" i="30"/>
  <c r="H17" i="30"/>
  <c r="H16" i="30"/>
  <c r="H15" i="30"/>
  <c r="H14" i="30"/>
  <c r="H13" i="30"/>
  <c r="H12" i="30"/>
  <c r="H11" i="30"/>
  <c r="H10" i="30"/>
  <c r="M75" i="30" s="1"/>
  <c r="I7" i="30"/>
  <c r="I6" i="30"/>
  <c r="I5" i="30"/>
  <c r="I4" i="30"/>
  <c r="L4" i="30" s="1"/>
  <c r="I3" i="30"/>
  <c r="L70" i="29"/>
  <c r="I70" i="29" s="1"/>
  <c r="H70" i="29"/>
  <c r="G70" i="29"/>
  <c r="H69" i="29"/>
  <c r="H62" i="29"/>
  <c r="H59" i="29"/>
  <c r="H58" i="29"/>
  <c r="H55" i="29"/>
  <c r="H52" i="29"/>
  <c r="H49" i="29"/>
  <c r="H48" i="29"/>
  <c r="H25" i="29"/>
  <c r="H22" i="29"/>
  <c r="H21" i="29"/>
  <c r="H20" i="29"/>
  <c r="H19" i="29"/>
  <c r="H18" i="29"/>
  <c r="H17" i="29"/>
  <c r="H16" i="29"/>
  <c r="H15" i="29"/>
  <c r="H14" i="29"/>
  <c r="H13" i="29"/>
  <c r="H12" i="29"/>
  <c r="H11" i="29"/>
  <c r="H10" i="29"/>
  <c r="M75" i="29" s="1"/>
  <c r="I7" i="29"/>
  <c r="I6" i="29"/>
  <c r="I5" i="29"/>
  <c r="I4" i="29"/>
  <c r="L4" i="29" s="1"/>
  <c r="I3" i="29"/>
  <c r="L70" i="28"/>
  <c r="I70" i="28" s="1"/>
  <c r="H70" i="28"/>
  <c r="G70" i="28"/>
  <c r="H69" i="28"/>
  <c r="H62" i="28"/>
  <c r="H59" i="28"/>
  <c r="H58" i="28"/>
  <c r="H55" i="28"/>
  <c r="H52" i="28"/>
  <c r="H49" i="28"/>
  <c r="H48" i="28"/>
  <c r="H25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M75" i="28" s="1"/>
  <c r="I7" i="28"/>
  <c r="I6" i="28"/>
  <c r="I5" i="28"/>
  <c r="I4" i="28"/>
  <c r="L4" i="28" s="1"/>
  <c r="I3" i="28"/>
  <c r="L70" i="27"/>
  <c r="I70" i="27" s="1"/>
  <c r="H70" i="27"/>
  <c r="G70" i="27"/>
  <c r="H69" i="27"/>
  <c r="H62" i="27"/>
  <c r="H59" i="27"/>
  <c r="H58" i="27"/>
  <c r="H55" i="27"/>
  <c r="H52" i="27"/>
  <c r="H49" i="27"/>
  <c r="H48" i="27"/>
  <c r="H25" i="27"/>
  <c r="H22" i="27"/>
  <c r="H21" i="27"/>
  <c r="H20" i="27"/>
  <c r="H19" i="27"/>
  <c r="H18" i="27"/>
  <c r="H17" i="27"/>
  <c r="H16" i="27"/>
  <c r="H15" i="27"/>
  <c r="H14" i="27"/>
  <c r="H13" i="27"/>
  <c r="H12" i="27"/>
  <c r="M75" i="27" s="1"/>
  <c r="H11" i="27"/>
  <c r="H10" i="27"/>
  <c r="I7" i="27"/>
  <c r="I6" i="27"/>
  <c r="I5" i="27"/>
  <c r="I4" i="27"/>
  <c r="L4" i="27" s="1"/>
  <c r="I3" i="27"/>
  <c r="L70" i="26"/>
  <c r="I70" i="26" s="1"/>
  <c r="H70" i="26"/>
  <c r="G70" i="26"/>
  <c r="H69" i="26"/>
  <c r="H62" i="26"/>
  <c r="H59" i="26"/>
  <c r="H58" i="26"/>
  <c r="H55" i="26"/>
  <c r="H52" i="26"/>
  <c r="H49" i="26"/>
  <c r="H48" i="26"/>
  <c r="H25" i="26"/>
  <c r="H22" i="26"/>
  <c r="H21" i="26"/>
  <c r="H20" i="26"/>
  <c r="H19" i="26"/>
  <c r="H18" i="26"/>
  <c r="H17" i="26"/>
  <c r="H16" i="26"/>
  <c r="H15" i="26"/>
  <c r="H14" i="26"/>
  <c r="H13" i="26"/>
  <c r="H12" i="26"/>
  <c r="H11" i="26"/>
  <c r="M75" i="26" s="1"/>
  <c r="H10" i="26"/>
  <c r="I7" i="26"/>
  <c r="I6" i="26"/>
  <c r="I5" i="26"/>
  <c r="I4" i="26"/>
  <c r="L4" i="26" s="1"/>
  <c r="I3" i="26"/>
  <c r="L70" i="25"/>
  <c r="I70" i="25" s="1"/>
  <c r="H70" i="25"/>
  <c r="G70" i="25"/>
  <c r="H69" i="25"/>
  <c r="H62" i="25"/>
  <c r="H59" i="25"/>
  <c r="H58" i="25"/>
  <c r="H55" i="25"/>
  <c r="H52" i="25"/>
  <c r="H49" i="25"/>
  <c r="H48" i="25"/>
  <c r="H25" i="25"/>
  <c r="H22" i="25"/>
  <c r="H21" i="25"/>
  <c r="H20" i="25"/>
  <c r="H19" i="25"/>
  <c r="H18" i="25"/>
  <c r="H17" i="25"/>
  <c r="H16" i="25"/>
  <c r="H15" i="25"/>
  <c r="H14" i="25"/>
  <c r="H13" i="25"/>
  <c r="H12" i="25"/>
  <c r="H11" i="25"/>
  <c r="M75" i="25" s="1"/>
  <c r="H10" i="25"/>
  <c r="I7" i="25"/>
  <c r="I6" i="25"/>
  <c r="I5" i="25"/>
  <c r="I4" i="25"/>
  <c r="L4" i="25" s="1"/>
  <c r="I3" i="25"/>
  <c r="L70" i="24"/>
  <c r="I70" i="24" s="1"/>
  <c r="H70" i="24"/>
  <c r="G70" i="24"/>
  <c r="H69" i="24"/>
  <c r="H62" i="24"/>
  <c r="H59" i="24"/>
  <c r="H58" i="24"/>
  <c r="H55" i="24"/>
  <c r="H52" i="24"/>
  <c r="H49" i="24"/>
  <c r="H48" i="24"/>
  <c r="H25" i="24"/>
  <c r="H22" i="24"/>
  <c r="H21" i="24"/>
  <c r="H20" i="24"/>
  <c r="H19" i="24"/>
  <c r="H18" i="24"/>
  <c r="H17" i="24"/>
  <c r="H16" i="24"/>
  <c r="H15" i="24"/>
  <c r="H14" i="24"/>
  <c r="H13" i="24"/>
  <c r="H12" i="24"/>
  <c r="H11" i="24"/>
  <c r="M75" i="24" s="1"/>
  <c r="H10" i="24"/>
  <c r="I7" i="24"/>
  <c r="I6" i="24"/>
  <c r="I5" i="24"/>
  <c r="I4" i="24"/>
  <c r="L4" i="24" s="1"/>
  <c r="I3" i="24"/>
  <c r="L70" i="23"/>
  <c r="I70" i="23" s="1"/>
  <c r="H70" i="23"/>
  <c r="G70" i="23"/>
  <c r="H69" i="23"/>
  <c r="H62" i="23"/>
  <c r="H59" i="23"/>
  <c r="H58" i="23"/>
  <c r="H55" i="23"/>
  <c r="H52" i="23"/>
  <c r="H49" i="23"/>
  <c r="H48" i="23"/>
  <c r="H25" i="23"/>
  <c r="H22" i="23"/>
  <c r="H21" i="23"/>
  <c r="H20" i="23"/>
  <c r="H19" i="23"/>
  <c r="H18" i="23"/>
  <c r="H17" i="23"/>
  <c r="H16" i="23"/>
  <c r="H15" i="23"/>
  <c r="H14" i="23"/>
  <c r="H13" i="23"/>
  <c r="H12" i="23"/>
  <c r="H11" i="23"/>
  <c r="M75" i="23" s="1"/>
  <c r="H10" i="23"/>
  <c r="I7" i="23"/>
  <c r="I6" i="23"/>
  <c r="I5" i="23"/>
  <c r="I4" i="23"/>
  <c r="L4" i="23" s="1"/>
  <c r="I3" i="23"/>
  <c r="L70" i="22"/>
  <c r="I70" i="22" s="1"/>
  <c r="H70" i="22"/>
  <c r="G70" i="22"/>
  <c r="H69" i="22"/>
  <c r="H62" i="22"/>
  <c r="H59" i="22"/>
  <c r="H58" i="22"/>
  <c r="H55" i="22"/>
  <c r="H52" i="22"/>
  <c r="H49" i="22"/>
  <c r="H48" i="22"/>
  <c r="H25" i="22"/>
  <c r="H22" i="22"/>
  <c r="H21" i="22"/>
  <c r="H20" i="22"/>
  <c r="H19" i="22"/>
  <c r="H18" i="22"/>
  <c r="H17" i="22"/>
  <c r="H16" i="22"/>
  <c r="H15" i="22"/>
  <c r="H14" i="22"/>
  <c r="H13" i="22"/>
  <c r="H12" i="22"/>
  <c r="H11" i="22"/>
  <c r="M75" i="22" s="1"/>
  <c r="H10" i="22"/>
  <c r="I7" i="22"/>
  <c r="I6" i="22"/>
  <c r="I5" i="22"/>
  <c r="I4" i="22"/>
  <c r="L4" i="22" s="1"/>
  <c r="I3" i="22"/>
  <c r="L70" i="21"/>
  <c r="I70" i="21" s="1"/>
  <c r="H70" i="21"/>
  <c r="G70" i="21"/>
  <c r="H69" i="21"/>
  <c r="H62" i="21"/>
  <c r="H59" i="21"/>
  <c r="H58" i="21"/>
  <c r="H55" i="21"/>
  <c r="H52" i="21"/>
  <c r="H49" i="21"/>
  <c r="H48" i="21"/>
  <c r="H25" i="21"/>
  <c r="H22" i="21"/>
  <c r="H21" i="21"/>
  <c r="H20" i="21"/>
  <c r="H19" i="21"/>
  <c r="H18" i="21"/>
  <c r="H17" i="21"/>
  <c r="H16" i="21"/>
  <c r="H15" i="21"/>
  <c r="H14" i="21"/>
  <c r="H13" i="21"/>
  <c r="H12" i="21"/>
  <c r="H11" i="21"/>
  <c r="H10" i="21"/>
  <c r="M75" i="21" s="1"/>
  <c r="I7" i="21"/>
  <c r="I6" i="21"/>
  <c r="I5" i="21"/>
  <c r="I4" i="21"/>
  <c r="L4" i="21" s="1"/>
  <c r="I3" i="21"/>
  <c r="L70" i="20"/>
  <c r="I70" i="20" s="1"/>
  <c r="H70" i="20"/>
  <c r="G70" i="20"/>
  <c r="H69" i="20"/>
  <c r="H62" i="20"/>
  <c r="H59" i="20"/>
  <c r="H58" i="20"/>
  <c r="H55" i="20"/>
  <c r="H52" i="20"/>
  <c r="H49" i="20"/>
  <c r="H48" i="20"/>
  <c r="H25" i="20"/>
  <c r="H22" i="20"/>
  <c r="H21" i="20"/>
  <c r="H20" i="20"/>
  <c r="H19" i="20"/>
  <c r="H18" i="20"/>
  <c r="H17" i="20"/>
  <c r="H16" i="20"/>
  <c r="H15" i="20"/>
  <c r="H14" i="20"/>
  <c r="H13" i="20"/>
  <c r="H12" i="20"/>
  <c r="H11" i="20"/>
  <c r="H10" i="20"/>
  <c r="M75" i="20" s="1"/>
  <c r="I7" i="20"/>
  <c r="I6" i="20"/>
  <c r="I5" i="20"/>
  <c r="I4" i="20"/>
  <c r="L4" i="20" s="1"/>
  <c r="I3" i="20"/>
  <c r="L70" i="19"/>
  <c r="I70" i="19" s="1"/>
  <c r="H70" i="19"/>
  <c r="G70" i="19"/>
  <c r="H69" i="19"/>
  <c r="H62" i="19"/>
  <c r="H59" i="19"/>
  <c r="H58" i="19"/>
  <c r="H55" i="19"/>
  <c r="H52" i="19"/>
  <c r="H49" i="19"/>
  <c r="H48" i="19"/>
  <c r="H25" i="19"/>
  <c r="H22" i="19"/>
  <c r="H21" i="19"/>
  <c r="H20" i="19"/>
  <c r="H19" i="19"/>
  <c r="H18" i="19"/>
  <c r="H17" i="19"/>
  <c r="H16" i="19"/>
  <c r="H15" i="19"/>
  <c r="H14" i="19"/>
  <c r="H13" i="19"/>
  <c r="H12" i="19"/>
  <c r="H11" i="19"/>
  <c r="H10" i="19"/>
  <c r="M75" i="19" s="1"/>
  <c r="I7" i="19"/>
  <c r="I6" i="19"/>
  <c r="I5" i="19"/>
  <c r="I4" i="19"/>
  <c r="L4" i="19" s="1"/>
  <c r="I3" i="19"/>
  <c r="L70" i="18"/>
  <c r="I70" i="18" s="1"/>
  <c r="H70" i="18"/>
  <c r="G70" i="18"/>
  <c r="H69" i="18"/>
  <c r="H62" i="18"/>
  <c r="H59" i="18"/>
  <c r="H58" i="18"/>
  <c r="H55" i="18"/>
  <c r="H52" i="18"/>
  <c r="H49" i="18"/>
  <c r="H48" i="18"/>
  <c r="H25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M75" i="18" s="1"/>
  <c r="I7" i="18"/>
  <c r="I6" i="18"/>
  <c r="I5" i="18"/>
  <c r="I4" i="18"/>
  <c r="L4" i="18" s="1"/>
  <c r="I3" i="18"/>
  <c r="L70" i="17"/>
  <c r="I70" i="17" s="1"/>
  <c r="H70" i="17"/>
  <c r="G70" i="17"/>
  <c r="H69" i="17"/>
  <c r="H62" i="17"/>
  <c r="H59" i="17"/>
  <c r="H58" i="17"/>
  <c r="H55" i="17"/>
  <c r="H52" i="17"/>
  <c r="H49" i="17"/>
  <c r="H48" i="17"/>
  <c r="H25" i="17"/>
  <c r="H22" i="17"/>
  <c r="H21" i="17"/>
  <c r="H20" i="17"/>
  <c r="H19" i="17"/>
  <c r="H18" i="17"/>
  <c r="H17" i="17"/>
  <c r="H16" i="17"/>
  <c r="H15" i="17"/>
  <c r="H14" i="17"/>
  <c r="H13" i="17"/>
  <c r="H12" i="17"/>
  <c r="H11" i="17"/>
  <c r="H10" i="17"/>
  <c r="M75" i="17" s="1"/>
  <c r="I7" i="17"/>
  <c r="I6" i="17"/>
  <c r="I5" i="17"/>
  <c r="I4" i="17"/>
  <c r="L4" i="17" s="1"/>
  <c r="I3" i="17"/>
  <c r="L70" i="16"/>
  <c r="I70" i="16" s="1"/>
  <c r="H70" i="16"/>
  <c r="G70" i="16"/>
  <c r="H69" i="16"/>
  <c r="H62" i="16"/>
  <c r="H59" i="16"/>
  <c r="H58" i="16"/>
  <c r="H55" i="16"/>
  <c r="H52" i="16"/>
  <c r="H49" i="16"/>
  <c r="H48" i="16"/>
  <c r="H25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M75" i="16" s="1"/>
  <c r="I7" i="16"/>
  <c r="I6" i="16"/>
  <c r="I5" i="16"/>
  <c r="I4" i="16"/>
  <c r="L4" i="16" s="1"/>
  <c r="I3" i="16"/>
  <c r="L70" i="15"/>
  <c r="I70" i="15" s="1"/>
  <c r="H70" i="15"/>
  <c r="G70" i="15"/>
  <c r="H69" i="15"/>
  <c r="H62" i="15"/>
  <c r="H59" i="15"/>
  <c r="H58" i="15"/>
  <c r="H55" i="15"/>
  <c r="H52" i="15"/>
  <c r="H49" i="15"/>
  <c r="H48" i="15"/>
  <c r="H25" i="15"/>
  <c r="H22" i="15"/>
  <c r="H21" i="15"/>
  <c r="H20" i="15"/>
  <c r="H19" i="15"/>
  <c r="H18" i="15"/>
  <c r="H17" i="15"/>
  <c r="H16" i="15"/>
  <c r="H15" i="15"/>
  <c r="H14" i="15"/>
  <c r="H13" i="15"/>
  <c r="H12" i="15"/>
  <c r="H11" i="15"/>
  <c r="H10" i="15"/>
  <c r="M75" i="15" s="1"/>
  <c r="I7" i="15"/>
  <c r="I6" i="15"/>
  <c r="I5" i="15"/>
  <c r="I4" i="15"/>
  <c r="L4" i="15" s="1"/>
  <c r="I3" i="15"/>
  <c r="L70" i="14"/>
  <c r="I70" i="14" s="1"/>
  <c r="H70" i="14"/>
  <c r="G70" i="14"/>
  <c r="H69" i="14"/>
  <c r="H62" i="14"/>
  <c r="H59" i="14"/>
  <c r="H58" i="14"/>
  <c r="H55" i="14"/>
  <c r="H52" i="14"/>
  <c r="H49" i="14"/>
  <c r="H48" i="14"/>
  <c r="H25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M75" i="14" s="1"/>
  <c r="I7" i="14"/>
  <c r="I6" i="14"/>
  <c r="I5" i="14"/>
  <c r="I4" i="14"/>
  <c r="L4" i="14" s="1"/>
  <c r="I3" i="14"/>
  <c r="L70" i="13"/>
  <c r="I70" i="13" s="1"/>
  <c r="H70" i="13"/>
  <c r="G70" i="13"/>
  <c r="H69" i="13"/>
  <c r="H62" i="13"/>
  <c r="H59" i="13"/>
  <c r="H58" i="13"/>
  <c r="H55" i="13"/>
  <c r="H52" i="13"/>
  <c r="H49" i="13"/>
  <c r="H48" i="13"/>
  <c r="H25" i="13"/>
  <c r="H22" i="13"/>
  <c r="H21" i="13"/>
  <c r="H20" i="13"/>
  <c r="H19" i="13"/>
  <c r="H18" i="13"/>
  <c r="H17" i="13"/>
  <c r="H16" i="13"/>
  <c r="H15" i="13"/>
  <c r="H14" i="13"/>
  <c r="H13" i="13"/>
  <c r="H12" i="13"/>
  <c r="H11" i="13"/>
  <c r="M75" i="13" s="1"/>
  <c r="H10" i="13"/>
  <c r="I7" i="13"/>
  <c r="I6" i="13"/>
  <c r="I5" i="13"/>
  <c r="I4" i="13"/>
  <c r="L4" i="13" s="1"/>
  <c r="I3" i="13"/>
  <c r="L70" i="12"/>
  <c r="I70" i="12" s="1"/>
  <c r="H70" i="12"/>
  <c r="G70" i="12"/>
  <c r="H69" i="12"/>
  <c r="H62" i="12"/>
  <c r="H59" i="12"/>
  <c r="H58" i="12"/>
  <c r="H55" i="12"/>
  <c r="H52" i="12"/>
  <c r="H49" i="12"/>
  <c r="H48" i="12"/>
  <c r="H25" i="12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M75" i="12" s="1"/>
  <c r="I7" i="12"/>
  <c r="I6" i="12"/>
  <c r="I5" i="12"/>
  <c r="I4" i="12"/>
  <c r="L4" i="12" s="1"/>
  <c r="I3" i="12"/>
  <c r="L70" i="11"/>
  <c r="I70" i="11" s="1"/>
  <c r="H70" i="11"/>
  <c r="G70" i="11"/>
  <c r="H69" i="11"/>
  <c r="H62" i="11"/>
  <c r="H59" i="11"/>
  <c r="H58" i="11"/>
  <c r="H55" i="11"/>
  <c r="H52" i="11"/>
  <c r="H49" i="11"/>
  <c r="H48" i="11"/>
  <c r="H25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M75" i="11" s="1"/>
  <c r="H10" i="11"/>
  <c r="I7" i="11"/>
  <c r="I6" i="11"/>
  <c r="I5" i="11"/>
  <c r="I4" i="11"/>
  <c r="L4" i="11" s="1"/>
  <c r="I3" i="11"/>
  <c r="L70" i="10"/>
  <c r="I70" i="10" s="1"/>
  <c r="H70" i="10"/>
  <c r="G70" i="10"/>
  <c r="H69" i="10"/>
  <c r="H62" i="10"/>
  <c r="H59" i="10"/>
  <c r="H58" i="10"/>
  <c r="H55" i="10"/>
  <c r="H52" i="10"/>
  <c r="H49" i="10"/>
  <c r="H48" i="10"/>
  <c r="H25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M75" i="10" s="1"/>
  <c r="H10" i="10"/>
  <c r="I7" i="10"/>
  <c r="I6" i="10"/>
  <c r="I5" i="10"/>
  <c r="I4" i="10"/>
  <c r="L4" i="10" s="1"/>
  <c r="I3" i="10"/>
  <c r="L70" i="9"/>
  <c r="I70" i="9" s="1"/>
  <c r="H70" i="9"/>
  <c r="G70" i="9"/>
  <c r="H69" i="9"/>
  <c r="H62" i="9"/>
  <c r="H59" i="9"/>
  <c r="H58" i="9"/>
  <c r="H55" i="9"/>
  <c r="H52" i="9"/>
  <c r="H49" i="9"/>
  <c r="H48" i="9"/>
  <c r="H25" i="9"/>
  <c r="H22" i="9"/>
  <c r="H21" i="9"/>
  <c r="H20" i="9"/>
  <c r="H19" i="9"/>
  <c r="H18" i="9"/>
  <c r="H17" i="9"/>
  <c r="H16" i="9"/>
  <c r="H15" i="9"/>
  <c r="H14" i="9"/>
  <c r="H13" i="9"/>
  <c r="H12" i="9"/>
  <c r="H11" i="9"/>
  <c r="M75" i="9" s="1"/>
  <c r="H10" i="9"/>
  <c r="I7" i="9"/>
  <c r="I6" i="9"/>
  <c r="I5" i="9"/>
  <c r="I4" i="9"/>
  <c r="L4" i="9" s="1"/>
  <c r="I3" i="9"/>
  <c r="P7" i="8"/>
  <c r="H45" i="8" a="1"/>
  <c r="G42" i="8" a="1"/>
  <c r="G28" i="8" a="1"/>
  <c r="G54" i="8" a="1"/>
  <c r="H46" i="8" a="1"/>
  <c r="H27" i="8" a="1"/>
  <c r="H14" i="8" a="1"/>
  <c r="G51" i="8" a="1"/>
  <c r="G40" i="8" a="1"/>
  <c r="H25" i="8" a="1"/>
  <c r="H36" i="8" a="1"/>
  <c r="G45" i="8" a="1"/>
  <c r="G33" i="8" a="1"/>
  <c r="G21" i="8" a="1"/>
  <c r="G58" i="8" a="1"/>
  <c r="H55" i="8" a="1"/>
  <c r="G53" i="8" a="1"/>
  <c r="H41" i="8" a="1"/>
  <c r="G41" i="8" a="1"/>
  <c r="G55" i="8" a="1"/>
  <c r="H29" i="8" a="1"/>
  <c r="H20" i="8" a="1"/>
  <c r="G38" i="8" a="1"/>
  <c r="G61" i="8" a="1"/>
  <c r="G46" i="8" a="1"/>
  <c r="G22" i="8" a="1"/>
  <c r="G56" i="8" a="1"/>
  <c r="G17" i="8" a="1"/>
  <c r="H15" i="8" a="1"/>
  <c r="G15" i="8" a="1"/>
  <c r="H61" i="8" a="1"/>
  <c r="G35" i="8" a="1"/>
  <c r="H54" i="8" a="1"/>
  <c r="H24" i="8" a="1"/>
  <c r="H44" i="8" a="1"/>
  <c r="H26" i="8" a="1"/>
  <c r="H49" i="8" a="1"/>
  <c r="H21" i="8" a="1"/>
  <c r="H47" i="8" a="1"/>
  <c r="G36" i="8" a="1"/>
  <c r="H28" i="8" a="1"/>
  <c r="G26" i="8" a="1"/>
  <c r="G18" i="8" a="1"/>
  <c r="H19" i="8" a="1"/>
  <c r="G16" i="8" a="1"/>
  <c r="G39" i="8" a="1"/>
  <c r="G59" i="8" a="1"/>
  <c r="H35" i="8" a="1"/>
  <c r="G19" i="8" a="1"/>
  <c r="H38" i="8" a="1"/>
  <c r="G44" i="8" a="1"/>
  <c r="G32" i="8" a="1"/>
  <c r="G20" i="8" a="1"/>
  <c r="H57" i="8" a="1"/>
  <c r="H60" i="8" a="1"/>
  <c r="G43" i="8" a="1"/>
  <c r="G25" i="8" a="1"/>
  <c r="H56" i="8" a="1"/>
  <c r="G31" i="8" a="1"/>
  <c r="G23" i="8" a="1"/>
  <c r="H53" i="8" a="1"/>
  <c r="H30" i="8" a="1"/>
  <c r="H17" i="8" a="1"/>
  <c r="G49" i="8" a="1"/>
  <c r="H37" i="8" a="1"/>
  <c r="G14" i="8" a="1"/>
  <c r="H33" i="8" a="1"/>
  <c r="H51" i="8" a="1"/>
  <c r="H16" i="8" a="1"/>
  <c r="G47" i="8" a="1"/>
  <c r="H22" i="8" a="1"/>
  <c r="H42" i="8" a="1"/>
  <c r="G34" i="8" a="1"/>
  <c r="H50" i="8" a="1"/>
  <c r="H34" i="8" a="1"/>
  <c r="G29" i="8" a="1"/>
  <c r="G60" i="8" a="1"/>
  <c r="H48" i="8" a="1"/>
  <c r="H43" i="8" a="1"/>
  <c r="G27" i="8" a="1"/>
  <c r="G57" i="8" a="1"/>
  <c r="H32" i="8" a="1"/>
  <c r="G13" i="8" a="1"/>
  <c r="H13" i="8" a="1"/>
  <c r="H40" i="8" a="1"/>
  <c r="G52" i="8" a="1"/>
  <c r="H31" i="8" a="1"/>
  <c r="G48" i="8" a="1"/>
  <c r="G24" i="8" a="1"/>
  <c r="G37" i="8" a="1"/>
  <c r="H52" i="8" a="1"/>
  <c r="G30" i="8" a="1"/>
  <c r="H23" i="8" a="1"/>
  <c r="G50" i="8" a="1"/>
  <c r="H58" i="8" a="1"/>
  <c r="H59" i="8" a="1"/>
  <c r="H18" i="8" a="1"/>
  <c r="H39" i="8" a="1"/>
  <c r="G57" i="8" l="1"/>
  <c r="G59" i="8"/>
  <c r="G55" i="8"/>
  <c r="G58" i="8"/>
  <c r="G54" i="8"/>
  <c r="G61" i="8"/>
  <c r="G53" i="8"/>
  <c r="G60" i="8"/>
  <c r="G56" i="8"/>
  <c r="G52" i="8"/>
  <c r="H59" i="8"/>
  <c r="H57" i="8"/>
  <c r="H54" i="8"/>
  <c r="H53" i="8"/>
  <c r="H51" i="8"/>
  <c r="H49" i="8"/>
  <c r="H46" i="8"/>
  <c r="H45" i="8"/>
  <c r="H43" i="8"/>
  <c r="H41" i="8"/>
  <c r="H39" i="8"/>
  <c r="H37" i="8"/>
  <c r="H35" i="8"/>
  <c r="H34" i="8"/>
  <c r="H32" i="8"/>
  <c r="H30" i="8"/>
  <c r="H29" i="8"/>
  <c r="H28" i="8"/>
  <c r="H27" i="8"/>
  <c r="H26" i="8"/>
  <c r="H25" i="8"/>
  <c r="H23" i="8"/>
  <c r="H22" i="8"/>
  <c r="H21" i="8"/>
  <c r="H20" i="8"/>
  <c r="H19" i="8"/>
  <c r="H18" i="8"/>
  <c r="H17" i="8"/>
  <c r="H16" i="8"/>
  <c r="H15" i="8"/>
  <c r="H14" i="8"/>
  <c r="H13" i="8"/>
  <c r="H61" i="8"/>
  <c r="H60" i="8"/>
  <c r="H58" i="8"/>
  <c r="H56" i="8"/>
  <c r="H55" i="8"/>
  <c r="H52" i="8"/>
  <c r="H50" i="8"/>
  <c r="H48" i="8"/>
  <c r="H47" i="8"/>
  <c r="H44" i="8"/>
  <c r="H42" i="8"/>
  <c r="H40" i="8"/>
  <c r="H38" i="8"/>
  <c r="H36" i="8"/>
  <c r="H33" i="8"/>
  <c r="H31" i="8"/>
  <c r="H24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P6" i="8"/>
  <c r="H55" i="6" l="1"/>
  <c r="H52" i="6"/>
  <c r="H49" i="6"/>
  <c r="H48" i="6"/>
  <c r="H25" i="6"/>
  <c r="H22" i="6"/>
  <c r="H59" i="6"/>
  <c r="H11" i="6"/>
  <c r="H12" i="6"/>
  <c r="H13" i="6"/>
  <c r="H14" i="6"/>
  <c r="H15" i="6"/>
  <c r="H16" i="6"/>
  <c r="H17" i="6"/>
  <c r="H18" i="6"/>
  <c r="H19" i="6"/>
  <c r="H20" i="6"/>
  <c r="H21" i="6"/>
  <c r="H58" i="6"/>
  <c r="H62" i="6"/>
  <c r="H69" i="6"/>
  <c r="H10" i="6"/>
  <c r="F46" i="8" a="1"/>
  <c r="C46" i="8" a="1"/>
  <c r="D48" i="8" a="1"/>
  <c r="F48" i="8" a="1"/>
  <c r="F40" i="8" a="1"/>
  <c r="C24" i="8" a="1"/>
  <c r="F14" i="8" a="1"/>
  <c r="C25" i="8" a="1"/>
  <c r="F42" i="8" a="1"/>
  <c r="C23" i="8" a="1"/>
  <c r="D27" i="8" a="1"/>
  <c r="C33" i="8" a="1"/>
  <c r="F39" i="8" a="1"/>
  <c r="C57" i="8" a="1"/>
  <c r="C35" i="8" a="1"/>
  <c r="F30" i="8" a="1"/>
  <c r="C49" i="8" a="1"/>
  <c r="D42" i="8" a="1"/>
  <c r="C16" i="8" a="1"/>
  <c r="F61" i="8" a="1"/>
  <c r="D33" i="8" a="1"/>
  <c r="C18" i="8" a="1"/>
  <c r="C56" i="8" a="1"/>
  <c r="D60" i="8" a="1"/>
  <c r="F33" i="8" a="1"/>
  <c r="F24" i="8" a="1"/>
  <c r="F50" i="8" a="1"/>
  <c r="F52" i="8" a="1"/>
  <c r="C19" i="8" a="1"/>
  <c r="F13" i="8" a="1"/>
  <c r="C36" i="8" a="1"/>
  <c r="D16" i="8" a="1"/>
  <c r="C61" i="8" a="1"/>
  <c r="D23" i="8" a="1"/>
  <c r="D15" i="8" a="1"/>
  <c r="D32" i="8" a="1"/>
  <c r="D35" i="8" a="1"/>
  <c r="C60" i="8" a="1"/>
  <c r="D51" i="8" a="1"/>
  <c r="F27" i="8" a="1"/>
  <c r="F18" i="8" a="1"/>
  <c r="D57" i="8" a="1"/>
  <c r="F43" i="8" a="1"/>
  <c r="D25" i="8" a="1"/>
  <c r="D37" i="8" a="1"/>
  <c r="D26" i="8" a="1"/>
  <c r="F45" i="8" a="1"/>
  <c r="F22" i="8" a="1"/>
  <c r="C17" i="8" a="1"/>
  <c r="F29" i="8" a="1"/>
  <c r="C53" i="8" a="1"/>
  <c r="D41" i="8" a="1"/>
  <c r="F47" i="8" a="1"/>
  <c r="D28" i="8" a="1"/>
  <c r="D13" i="8" a="1"/>
  <c r="C50" i="8" a="1"/>
  <c r="F20" i="8" a="1"/>
  <c r="D50" i="8" a="1"/>
  <c r="C45" i="8" a="1"/>
  <c r="F53" i="8" a="1"/>
  <c r="F51" i="8" a="1"/>
  <c r="F54" i="8" a="1"/>
  <c r="C44" i="8" a="1"/>
  <c r="D39" i="8" a="1"/>
  <c r="F57" i="8" a="1"/>
  <c r="F16" i="8" a="1"/>
  <c r="C27" i="8" a="1"/>
  <c r="F25" i="8" a="1"/>
  <c r="C21" i="8" a="1"/>
  <c r="C51" i="8" a="1"/>
  <c r="C47" i="8" a="1"/>
  <c r="D21" i="8" a="1"/>
  <c r="D55" i="8" a="1"/>
  <c r="C55" i="8" a="1"/>
  <c r="C39" i="8" a="1"/>
  <c r="D61" i="8" a="1"/>
  <c r="D36" i="8" a="1"/>
  <c r="D49" i="8" a="1"/>
  <c r="C20" i="8" a="1"/>
  <c r="D56" i="8" a="1"/>
  <c r="F26" i="8" a="1"/>
  <c r="C48" i="8" a="1"/>
  <c r="C29" i="8" a="1"/>
  <c r="F28" i="8" a="1"/>
  <c r="F21" i="8" a="1"/>
  <c r="D17" i="8" a="1"/>
  <c r="D53" i="8" a="1"/>
  <c r="F32" i="8" a="1"/>
  <c r="C52" i="8" a="1"/>
  <c r="D45" i="8" a="1"/>
  <c r="C37" i="8" a="1"/>
  <c r="C58" i="8" a="1"/>
  <c r="C26" i="8" a="1"/>
  <c r="D40" i="8" a="1"/>
  <c r="C59" i="8" a="1"/>
  <c r="D34" i="8" a="1"/>
  <c r="F34" i="8" a="1"/>
  <c r="C38" i="8" a="1"/>
  <c r="C54" i="8" a="1"/>
  <c r="D18" i="8" a="1"/>
  <c r="D59" i="8" a="1"/>
  <c r="D38" i="8" a="1"/>
  <c r="C15" i="8" a="1"/>
  <c r="D22" i="8" a="1"/>
  <c r="C30" i="8" a="1"/>
  <c r="D19" i="8" a="1"/>
  <c r="D30" i="8" a="1"/>
  <c r="F15" i="8" a="1"/>
  <c r="F17" i="8" a="1"/>
  <c r="D20" i="8" a="1"/>
  <c r="C13" i="8" a="1"/>
  <c r="C41" i="8" a="1"/>
  <c r="C22" i="8" a="1"/>
  <c r="D58" i="8" a="1"/>
  <c r="D31" i="8" a="1"/>
  <c r="F44" i="8" a="1"/>
  <c r="F31" i="8" a="1"/>
  <c r="D46" i="8" a="1"/>
  <c r="F38" i="8" a="1"/>
  <c r="C31" i="8" a="1"/>
  <c r="F37" i="8" a="1"/>
  <c r="D14" i="8" a="1"/>
  <c r="F56" i="8" a="1"/>
  <c r="C43" i="8" a="1"/>
  <c r="F35" i="8" a="1"/>
  <c r="D43" i="8" a="1"/>
  <c r="F55" i="8" a="1"/>
  <c r="D54" i="8" a="1"/>
  <c r="F49" i="8" a="1"/>
  <c r="F58" i="8" a="1"/>
  <c r="C14" i="8" a="1"/>
  <c r="D44" i="8" a="1"/>
  <c r="F60" i="8" a="1"/>
  <c r="F19" i="8" a="1"/>
  <c r="F59" i="8" a="1"/>
  <c r="F36" i="8" a="1"/>
  <c r="D52" i="8" a="1"/>
  <c r="D47" i="8" a="1"/>
  <c r="C28" i="8" a="1"/>
  <c r="C40" i="8" a="1"/>
  <c r="F23" i="8" a="1"/>
  <c r="F41" i="8" a="1"/>
  <c r="C42" i="8" a="1"/>
  <c r="C32" i="8" a="1"/>
  <c r="D29" i="8" a="1"/>
  <c r="D24" i="8" a="1"/>
  <c r="C34" i="8" a="1"/>
  <c r="F21" i="8" l="1"/>
  <c r="L21" i="8" s="1"/>
  <c r="F26" i="8"/>
  <c r="J26" i="8" s="1"/>
  <c r="F42" i="8"/>
  <c r="K42" i="8" s="1"/>
  <c r="D30" i="8"/>
  <c r="C38" i="8"/>
  <c r="F56" i="8"/>
  <c r="L56" i="8" s="1"/>
  <c r="F15" i="8"/>
  <c r="L15" i="8" s="1"/>
  <c r="C19" i="8"/>
  <c r="C51" i="8"/>
  <c r="F53" i="8"/>
  <c r="J53" i="8" s="1"/>
  <c r="C54" i="8"/>
  <c r="D46" i="8"/>
  <c r="C17" i="8"/>
  <c r="F20" i="8"/>
  <c r="K20" i="8" s="1"/>
  <c r="F16" i="8"/>
  <c r="J16" i="8" s="1"/>
  <c r="D32" i="8"/>
  <c r="D26" i="8"/>
  <c r="F19" i="8"/>
  <c r="K19" i="8" s="1"/>
  <c r="C21" i="8"/>
  <c r="C22" i="8"/>
  <c r="F25" i="8"/>
  <c r="K25" i="8" s="1"/>
  <c r="C34" i="8"/>
  <c r="D20" i="8"/>
  <c r="F18" i="8"/>
  <c r="J18" i="8" s="1"/>
  <c r="C42" i="8"/>
  <c r="D18" i="8"/>
  <c r="F46" i="8"/>
  <c r="L46" i="8" s="1"/>
  <c r="D38" i="8"/>
  <c r="C31" i="8"/>
  <c r="F54" i="8"/>
  <c r="K54" i="8" s="1"/>
  <c r="D57" i="8"/>
  <c r="D17" i="8"/>
  <c r="D42" i="8"/>
  <c r="F52" i="8"/>
  <c r="J52" i="8" s="1"/>
  <c r="D21" i="8"/>
  <c r="C50" i="8"/>
  <c r="C52" i="8"/>
  <c r="F58" i="8"/>
  <c r="J58" i="8" s="1"/>
  <c r="F44" i="8"/>
  <c r="J44" i="8" s="1"/>
  <c r="C14" i="8"/>
  <c r="D52" i="8"/>
  <c r="F34" i="8"/>
  <c r="K34" i="8" s="1"/>
  <c r="F29" i="8"/>
  <c r="L29" i="8" s="1"/>
  <c r="D33" i="8"/>
  <c r="F14" i="8"/>
  <c r="L14" i="8" s="1"/>
  <c r="C13" i="8"/>
  <c r="D41" i="8"/>
  <c r="D40" i="8"/>
  <c r="C41" i="8"/>
  <c r="C59" i="8"/>
  <c r="C55" i="8"/>
  <c r="F33" i="8"/>
  <c r="K33" i="8" s="1"/>
  <c r="D36" i="8"/>
  <c r="C30" i="8"/>
  <c r="D23" i="8"/>
  <c r="D24" i="8"/>
  <c r="D59" i="8"/>
  <c r="C36" i="8"/>
  <c r="C29" i="8"/>
  <c r="F23" i="8"/>
  <c r="L23" i="8" s="1"/>
  <c r="F45" i="8"/>
  <c r="J45" i="8" s="1"/>
  <c r="D13" i="8"/>
  <c r="F30" i="8"/>
  <c r="K30" i="8" s="1"/>
  <c r="F41" i="8"/>
  <c r="K41" i="8" s="1"/>
  <c r="C56" i="8"/>
  <c r="F36" i="8"/>
  <c r="L36" i="8" s="1"/>
  <c r="C58" i="8"/>
  <c r="D53" i="8"/>
  <c r="D60" i="8"/>
  <c r="F48" i="8"/>
  <c r="J48" i="8" s="1"/>
  <c r="F35" i="8"/>
  <c r="J35" i="8" s="1"/>
  <c r="C23" i="8"/>
  <c r="F24" i="8"/>
  <c r="K24" i="8" s="1"/>
  <c r="C43" i="8"/>
  <c r="C49" i="8"/>
  <c r="D16" i="8"/>
  <c r="C15" i="8"/>
  <c r="C46" i="8"/>
  <c r="D56" i="8"/>
  <c r="D44" i="8"/>
  <c r="F31" i="8"/>
  <c r="L31" i="8" s="1"/>
  <c r="C47" i="8"/>
  <c r="C26" i="8"/>
  <c r="D14" i="8"/>
  <c r="D29" i="8"/>
  <c r="C61" i="8"/>
  <c r="F51" i="8"/>
  <c r="K51" i="8" s="1"/>
  <c r="C33" i="8"/>
  <c r="C57" i="8"/>
  <c r="F61" i="8"/>
  <c r="L61" i="8" s="1"/>
  <c r="F27" i="8"/>
  <c r="L27" i="8" s="1"/>
  <c r="C48" i="8"/>
  <c r="C40" i="8"/>
  <c r="D61" i="8"/>
  <c r="D34" i="8"/>
  <c r="D45" i="8"/>
  <c r="C28" i="8"/>
  <c r="D47" i="8"/>
  <c r="F39" i="8"/>
  <c r="J39" i="8" s="1"/>
  <c r="F57" i="8"/>
  <c r="L57" i="8" s="1"/>
  <c r="F40" i="8"/>
  <c r="L40" i="8" s="1"/>
  <c r="D25" i="8"/>
  <c r="D55" i="8"/>
  <c r="D54" i="8"/>
  <c r="D48" i="8"/>
  <c r="D51" i="8"/>
  <c r="C45" i="8"/>
  <c r="C60" i="8"/>
  <c r="D27" i="8"/>
  <c r="F22" i="8"/>
  <c r="J22" i="8" s="1"/>
  <c r="F38" i="8"/>
  <c r="J38" i="8" s="1"/>
  <c r="C35" i="8"/>
  <c r="C27" i="8"/>
  <c r="D19" i="8"/>
  <c r="C44" i="8"/>
  <c r="C32" i="8"/>
  <c r="F50" i="8"/>
  <c r="L50" i="8" s="1"/>
  <c r="D28" i="8"/>
  <c r="F28" i="8"/>
  <c r="L28" i="8" s="1"/>
  <c r="D43" i="8"/>
  <c r="D15" i="8"/>
  <c r="D22" i="8"/>
  <c r="F32" i="8"/>
  <c r="L32" i="8" s="1"/>
  <c r="F47" i="8"/>
  <c r="K47" i="8" s="1"/>
  <c r="C20" i="8"/>
  <c r="D37" i="8"/>
  <c r="C53" i="8"/>
  <c r="F37" i="8"/>
  <c r="K37" i="8" s="1"/>
  <c r="D49" i="8"/>
  <c r="F13" i="8"/>
  <c r="C25" i="8"/>
  <c r="F43" i="8"/>
  <c r="L43" i="8" s="1"/>
  <c r="C16" i="8"/>
  <c r="F55" i="8"/>
  <c r="L55" i="8" s="1"/>
  <c r="C39" i="8"/>
  <c r="F49" i="8"/>
  <c r="L49" i="8" s="1"/>
  <c r="F60" i="8"/>
  <c r="L60" i="8" s="1"/>
  <c r="C18" i="8"/>
  <c r="D58" i="8"/>
  <c r="D31" i="8"/>
  <c r="F17" i="8"/>
  <c r="L17" i="8" s="1"/>
  <c r="C37" i="8"/>
  <c r="D50" i="8"/>
  <c r="F59" i="8"/>
  <c r="K59" i="8" s="1"/>
  <c r="D39" i="8"/>
  <c r="D35" i="8"/>
  <c r="C24" i="8"/>
  <c r="M75" i="6"/>
  <c r="I3" i="6"/>
  <c r="J21" i="8" l="1"/>
  <c r="J46" i="8"/>
  <c r="K31" i="8"/>
  <c r="J29" i="8"/>
  <c r="K49" i="8"/>
  <c r="K15" i="8"/>
  <c r="L39" i="8"/>
  <c r="K21" i="8"/>
  <c r="K26" i="8"/>
  <c r="L53" i="8"/>
  <c r="K40" i="8"/>
  <c r="J31" i="8"/>
  <c r="L26" i="8"/>
  <c r="L33" i="8"/>
  <c r="K52" i="8"/>
  <c r="K18" i="8"/>
  <c r="L41" i="8"/>
  <c r="J47" i="8"/>
  <c r="K23" i="8"/>
  <c r="J43" i="8"/>
  <c r="J33" i="8"/>
  <c r="L18" i="8"/>
  <c r="K43" i="8"/>
  <c r="J49" i="8"/>
  <c r="J41" i="8"/>
  <c r="J61" i="8"/>
  <c r="K35" i="8"/>
  <c r="L30" i="8"/>
  <c r="K39" i="8"/>
  <c r="L34" i="8"/>
  <c r="L51" i="8"/>
  <c r="J15" i="8"/>
  <c r="L52" i="8"/>
  <c r="K29" i="8"/>
  <c r="J34" i="8"/>
  <c r="L24" i="8"/>
  <c r="K36" i="8"/>
  <c r="K50" i="8"/>
  <c r="L54" i="8"/>
  <c r="K45" i="8"/>
  <c r="L59" i="8"/>
  <c r="L20" i="8"/>
  <c r="L37" i="8"/>
  <c r="J50" i="8"/>
  <c r="J51" i="8"/>
  <c r="J40" i="8"/>
  <c r="J20" i="8"/>
  <c r="J59" i="8"/>
  <c r="L35" i="8"/>
  <c r="K46" i="8"/>
  <c r="L47" i="8"/>
  <c r="L58" i="8"/>
  <c r="L38" i="8"/>
  <c r="L45" i="8"/>
  <c r="J37" i="8"/>
  <c r="K58" i="8"/>
  <c r="J42" i="8"/>
  <c r="J24" i="8"/>
  <c r="J25" i="8"/>
  <c r="J54" i="8"/>
  <c r="K38" i="8"/>
  <c r="J30" i="8"/>
  <c r="K61" i="8"/>
  <c r="K53" i="8"/>
  <c r="K17" i="8"/>
  <c r="K55" i="8"/>
  <c r="L44" i="8"/>
  <c r="K56" i="8"/>
  <c r="K16" i="8"/>
  <c r="L22" i="8"/>
  <c r="J60" i="8"/>
  <c r="K27" i="8"/>
  <c r="K48" i="8"/>
  <c r="J57" i="8"/>
  <c r="K14" i="8"/>
  <c r="K28" i="8"/>
  <c r="J19" i="8"/>
  <c r="J56" i="8"/>
  <c r="L48" i="8"/>
  <c r="L16" i="8"/>
  <c r="K22" i="8"/>
  <c r="J14" i="8"/>
  <c r="K60" i="8"/>
  <c r="J28" i="8"/>
  <c r="L42" i="8"/>
  <c r="J27" i="8"/>
  <c r="L19" i="8"/>
  <c r="K32" i="8"/>
  <c r="K57" i="8"/>
  <c r="L25" i="8"/>
  <c r="J17" i="8"/>
  <c r="J55" i="8"/>
  <c r="J23" i="8"/>
  <c r="K44" i="8"/>
  <c r="J36" i="8"/>
  <c r="J32" i="8"/>
  <c r="I44" i="8"/>
  <c r="I43" i="8"/>
  <c r="I52" i="8"/>
  <c r="I61" i="8"/>
  <c r="I33" i="8"/>
  <c r="I60" i="8"/>
  <c r="I50" i="8"/>
  <c r="I39" i="8"/>
  <c r="I56" i="8"/>
  <c r="I40" i="8"/>
  <c r="I37" i="8"/>
  <c r="I53" i="8"/>
  <c r="I49" i="8"/>
  <c r="I51" i="8"/>
  <c r="I55" i="8"/>
  <c r="I42" i="8"/>
  <c r="I35" i="8"/>
  <c r="I48" i="8"/>
  <c r="I47" i="8"/>
  <c r="J13" i="8"/>
  <c r="K13" i="8"/>
  <c r="L13" i="8"/>
  <c r="I38" i="8"/>
  <c r="I41" i="8"/>
  <c r="I32" i="8"/>
  <c r="I46" i="8"/>
  <c r="I57" i="8"/>
  <c r="I59" i="8"/>
  <c r="I54" i="8"/>
  <c r="I34" i="8"/>
  <c r="I45" i="8"/>
  <c r="I58" i="8"/>
  <c r="I36" i="8"/>
  <c r="H70" i="6"/>
  <c r="L70" i="6"/>
  <c r="I70" i="6" s="1"/>
  <c r="D12" i="8" a="1"/>
  <c r="H12" i="8" a="1"/>
  <c r="F12" i="8" a="1"/>
  <c r="C12" i="8" a="1"/>
  <c r="H12" i="8" l="1"/>
  <c r="F12" i="8"/>
  <c r="D12" i="8"/>
  <c r="C12" i="8"/>
  <c r="I29" i="8" l="1"/>
  <c r="I27" i="8"/>
  <c r="I25" i="8"/>
  <c r="I24" i="8"/>
  <c r="I23" i="8"/>
  <c r="I22" i="8"/>
  <c r="I21" i="8"/>
  <c r="I20" i="8"/>
  <c r="I19" i="8"/>
  <c r="I18" i="8"/>
  <c r="I16" i="8"/>
  <c r="I31" i="8"/>
  <c r="I30" i="8"/>
  <c r="I28" i="8"/>
  <c r="I26" i="8"/>
  <c r="I17" i="8"/>
  <c r="I15" i="8"/>
  <c r="I14" i="8"/>
  <c r="I13" i="8"/>
  <c r="G70" i="6" l="1"/>
  <c r="I7" i="6"/>
  <c r="I6" i="6"/>
  <c r="I5" i="6"/>
  <c r="I4" i="6"/>
  <c r="L4" i="6" s="1"/>
  <c r="G29" i="2"/>
  <c r="G12" i="8" a="1"/>
  <c r="G12" i="8" l="1"/>
  <c r="I12" i="8"/>
  <c r="J12" i="8"/>
  <c r="L12" i="8"/>
  <c r="K1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  <author>hokkaido</author>
  </authors>
  <commentList>
    <comment ref="A26" authorId="0" shapeId="0" xr:uid="{00000000-0006-0000-0000-000001000000}">
      <text>
        <r>
          <rPr>
            <sz val="11"/>
            <color indexed="81"/>
            <rFont val="メイリオ"/>
            <family val="3"/>
            <charset val="128"/>
          </rPr>
          <t>中核リーダーは15時間以上必須</t>
        </r>
      </text>
    </comment>
    <comment ref="A27" authorId="0" shapeId="0" xr:uid="{00000000-0006-0000-0000-000002000000}">
      <text>
        <r>
          <rPr>
            <sz val="11"/>
            <color indexed="81"/>
            <rFont val="メイリオ"/>
            <family val="3"/>
            <charset val="128"/>
          </rPr>
          <t>中核リーダー、専門リーダーは15時間以内
若手リーダーは４時間以内
園内研修（幼稚園等）を対象としたい場合は、別途「園内研修実施状況」を添付すること</t>
        </r>
      </text>
    </comment>
    <comment ref="G29" authorId="1" shapeId="0" xr:uid="{00000000-0006-0000-0000-000003000000}">
      <text>
        <r>
          <rPr>
            <sz val="11"/>
            <color indexed="81"/>
            <rFont val="メイリオ"/>
            <family val="3"/>
            <charset val="128"/>
          </rPr>
          <t>中核リーダー、専門リーダーは60時間以上必須
（R5～段階的に要件適用）
若手リーダーは15時間以上必須（R6～要件適用）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<sst xmlns="http://schemas.openxmlformats.org/spreadsheetml/2006/main" count="2224" uniqueCount="205">
  <si>
    <t>備考</t>
    <rPh sb="0" eb="2">
      <t>ビコウ</t>
    </rPh>
    <phoneticPr fontId="1"/>
  </si>
  <si>
    <t>施設・事業所名</t>
    <rPh sb="0" eb="2">
      <t>シセツ</t>
    </rPh>
    <rPh sb="3" eb="6">
      <t>ジギョウショ</t>
    </rPh>
    <rPh sb="6" eb="7">
      <t>メイ</t>
    </rPh>
    <phoneticPr fontId="1"/>
  </si>
  <si>
    <t>職位</t>
    <rPh sb="0" eb="2">
      <t>ショクイ</t>
    </rPh>
    <phoneticPr fontId="1"/>
  </si>
  <si>
    <t>実施主体</t>
    <rPh sb="0" eb="2">
      <t>ジッシ</t>
    </rPh>
    <rPh sb="2" eb="4">
      <t>シュタイ</t>
    </rPh>
    <phoneticPr fontId="1"/>
  </si>
  <si>
    <t>氏名</t>
    <rPh sb="0" eb="2">
      <t>シメイ</t>
    </rPh>
    <phoneticPr fontId="1"/>
  </si>
  <si>
    <t>研修名</t>
    <rPh sb="0" eb="2">
      <t>ケンシュウ</t>
    </rPh>
    <rPh sb="2" eb="3">
      <t>メイ</t>
    </rPh>
    <phoneticPr fontId="1"/>
  </si>
  <si>
    <t>○○　○○</t>
  </si>
  <si>
    <t>講義名・テーマ</t>
    <rPh sb="0" eb="2">
      <t>コウギ</t>
    </rPh>
    <rPh sb="2" eb="3">
      <t>メイ</t>
    </rPh>
    <phoneticPr fontId="1"/>
  </si>
  <si>
    <t>研修分野</t>
    <rPh sb="0" eb="2">
      <t>ケンシュウ</t>
    </rPh>
    <rPh sb="2" eb="4">
      <t>ブンヤ</t>
    </rPh>
    <phoneticPr fontId="1"/>
  </si>
  <si>
    <t>○○協会</t>
    <rPh sb="2" eb="4">
      <t>キョウカイ</t>
    </rPh>
    <phoneticPr fontId="1"/>
  </si>
  <si>
    <t>マネジメント研修</t>
    <rPh sb="6" eb="8">
      <t>ケンシュウ</t>
    </rPh>
    <phoneticPr fontId="1"/>
  </si>
  <si>
    <t>保育実践研修（H29～R1）</t>
    <rPh sb="0" eb="2">
      <t>ホイク</t>
    </rPh>
    <rPh sb="2" eb="4">
      <t>ジッセン</t>
    </rPh>
    <rPh sb="4" eb="6">
      <t>ケンシュウ</t>
    </rPh>
    <phoneticPr fontId="1"/>
  </si>
  <si>
    <t>修了証番号</t>
    <rPh sb="0" eb="3">
      <t>シュウリョウショウ</t>
    </rPh>
    <rPh sb="3" eb="5">
      <t>バンゴウ</t>
    </rPh>
    <phoneticPr fontId="1"/>
  </si>
  <si>
    <t>施設・事業所番号</t>
    <rPh sb="6" eb="8">
      <t>バンゴウ</t>
    </rPh>
    <phoneticPr fontId="1"/>
  </si>
  <si>
    <t>所在区</t>
    <phoneticPr fontId="1"/>
  </si>
  <si>
    <t>区</t>
    <rPh sb="0" eb="1">
      <t>ク</t>
    </rPh>
    <phoneticPr fontId="1"/>
  </si>
  <si>
    <t>記入方法等</t>
    <rPh sb="0" eb="2">
      <t>キニュウ</t>
    </rPh>
    <rPh sb="2" eb="4">
      <t>ホウホウ</t>
    </rPh>
    <rPh sb="4" eb="5">
      <t>トウ</t>
    </rPh>
    <phoneticPr fontId="1"/>
  </si>
  <si>
    <t>職位</t>
    <rPh sb="0" eb="2">
      <t>ショクイ</t>
    </rPh>
    <phoneticPr fontId="1"/>
  </si>
  <si>
    <t>氏名</t>
    <rPh sb="0" eb="2">
      <t>シメイ</t>
    </rPh>
    <phoneticPr fontId="1"/>
  </si>
  <si>
    <t>施設・事業種別</t>
    <rPh sb="0" eb="2">
      <t>シセツ</t>
    </rPh>
    <rPh sb="3" eb="7">
      <t>ジギョウシュベツ</t>
    </rPh>
    <phoneticPr fontId="1"/>
  </si>
  <si>
    <t>幼稚園</t>
  </si>
  <si>
    <t>141005xxxxxxx</t>
    <phoneticPr fontId="1"/>
  </si>
  <si>
    <t>研修受講履歴</t>
    <rPh sb="0" eb="2">
      <t>ケンシュウ</t>
    </rPh>
    <rPh sb="2" eb="4">
      <t>ジュコウ</t>
    </rPh>
    <rPh sb="4" eb="6">
      <t>リレキ</t>
    </rPh>
    <phoneticPr fontId="1"/>
  </si>
  <si>
    <t>No</t>
    <phoneticPr fontId="1"/>
  </si>
  <si>
    <t>幼児教育推進センター</t>
    <rPh sb="0" eb="2">
      <t>ヨウジ</t>
    </rPh>
    <rPh sb="2" eb="4">
      <t>キョウイク</t>
    </rPh>
    <rPh sb="4" eb="6">
      <t>スイシン</t>
    </rPh>
    <phoneticPr fontId="1"/>
  </si>
  <si>
    <t>△□○△研修（※研修の名称）</t>
    <rPh sb="4" eb="6">
      <t>ケンシュウ</t>
    </rPh>
    <rPh sb="8" eb="10">
      <t>ケンシュウ</t>
    </rPh>
    <rPh sb="11" eb="13">
      <t>メイショウ</t>
    </rPh>
    <phoneticPr fontId="1"/>
  </si>
  <si>
    <t>○△□○△□（※講義の名称等）</t>
    <rPh sb="8" eb="10">
      <t>コウギ</t>
    </rPh>
    <rPh sb="11" eb="13">
      <t>メイショウ</t>
    </rPh>
    <rPh sb="13" eb="14">
      <t>トウ</t>
    </rPh>
    <phoneticPr fontId="1"/>
  </si>
  <si>
    <t>その他</t>
    <rPh sb="2" eb="3">
      <t>ホカ</t>
    </rPh>
    <phoneticPr fontId="1"/>
  </si>
  <si>
    <t>△□○△研修</t>
    <rPh sb="4" eb="6">
      <t>ケンシュウ</t>
    </rPh>
    <phoneticPr fontId="1"/>
  </si>
  <si>
    <t>○▲□○▲■</t>
  </si>
  <si>
    <t>●△■○セミナー</t>
  </si>
  <si>
    <t>●△■○△□</t>
  </si>
  <si>
    <t>▲□○▲研修</t>
    <rPh sb="4" eb="6">
      <t>ケンシュウ</t>
    </rPh>
    <phoneticPr fontId="1"/>
  </si>
  <si>
    <t>○▲□○▲□</t>
  </si>
  <si>
    <t>■○△□大会</t>
    <rPh sb="4" eb="6">
      <t>タイカイ</t>
    </rPh>
    <phoneticPr fontId="1"/>
  </si>
  <si>
    <t>○△■○△■</t>
  </si>
  <si>
    <t>●△□○△■</t>
  </si>
  <si>
    <t>令和５年度　研修受講履歴一覧（幼稚園・認定こども園）</t>
    <rPh sb="0" eb="2">
      <t>レイワ</t>
    </rPh>
    <rPh sb="3" eb="4">
      <t>ネン</t>
    </rPh>
    <rPh sb="4" eb="5">
      <t>ド</t>
    </rPh>
    <rPh sb="6" eb="8">
      <t>ケンシュウ</t>
    </rPh>
    <rPh sb="8" eb="10">
      <t>ジュコウ</t>
    </rPh>
    <rPh sb="10" eb="12">
      <t>リレキ</t>
    </rPh>
    <rPh sb="12" eb="14">
      <t>イチラン</t>
    </rPh>
    <rPh sb="15" eb="18">
      <t>ヨウチエン</t>
    </rPh>
    <rPh sb="19" eb="21">
      <t>ニンテイ</t>
    </rPh>
    <rPh sb="24" eb="25">
      <t>エン</t>
    </rPh>
    <phoneticPr fontId="1"/>
  </si>
  <si>
    <t>園内研修</t>
    <rPh sb="0" eb="2">
      <t>エンナイ</t>
    </rPh>
    <rPh sb="2" eb="4">
      <t>ケンシュウ</t>
    </rPh>
    <phoneticPr fontId="1"/>
  </si>
  <si>
    <t>保育士等キャリアアップ研修</t>
    <rPh sb="0" eb="4">
      <t>ホイクシトウ</t>
    </rPh>
    <rPh sb="11" eb="13">
      <t>ケンシュウ</t>
    </rPh>
    <phoneticPr fontId="1"/>
  </si>
  <si>
    <t>○○幼稚園</t>
    <rPh sb="2" eb="5">
      <t>ヨウチエン</t>
    </rPh>
    <phoneticPr fontId="1"/>
  </si>
  <si>
    <t>マネジメント分野の修了時間数</t>
    <rPh sb="11" eb="13">
      <t>ジカン</t>
    </rPh>
    <rPh sb="13" eb="14">
      <t>スウ</t>
    </rPh>
    <phoneticPr fontId="1"/>
  </si>
  <si>
    <t>園内研修の修了時間数</t>
    <rPh sb="0" eb="2">
      <t>エンナイ</t>
    </rPh>
    <rPh sb="2" eb="4">
      <t>ケンシュウ</t>
    </rPh>
    <rPh sb="5" eb="7">
      <t>シュウリョウ</t>
    </rPh>
    <rPh sb="7" eb="9">
      <t>ジカン</t>
    </rPh>
    <rPh sb="9" eb="10">
      <t>スウ</t>
    </rPh>
    <phoneticPr fontId="1"/>
  </si>
  <si>
    <t>上記２つを除く修了時間数</t>
    <rPh sb="0" eb="2">
      <t>ジョウキ</t>
    </rPh>
    <rPh sb="5" eb="6">
      <t>ノゾ</t>
    </rPh>
    <rPh sb="9" eb="11">
      <t>ジカン</t>
    </rPh>
    <phoneticPr fontId="1"/>
  </si>
  <si>
    <t>合計</t>
    <rPh sb="0" eb="2">
      <t>ゴウケイ</t>
    </rPh>
    <phoneticPr fontId="1"/>
  </si>
  <si>
    <t>(1)　研修ごとに１行で記載する。ただし、マネジメント研修は別行で整理する。</t>
    <rPh sb="4" eb="6">
      <t>ケンシュウ</t>
    </rPh>
    <rPh sb="10" eb="11">
      <t>ギョウ</t>
    </rPh>
    <rPh sb="12" eb="14">
      <t>キサイ</t>
    </rPh>
    <rPh sb="27" eb="29">
      <t>ケンシュウ</t>
    </rPh>
    <rPh sb="30" eb="32">
      <t>ベツギョウ</t>
    </rPh>
    <rPh sb="33" eb="35">
      <t>セイリ</t>
    </rPh>
    <phoneticPr fontId="1"/>
  </si>
  <si>
    <t>(3)　「研修名」は、研修会の名称を記載する。</t>
    <phoneticPr fontId="1"/>
  </si>
  <si>
    <t>(4)　「講義名・テーマ」は、研修会における講義の名称やテーマ、分野（俯瞰図番号も可）を記入する。</t>
    <phoneticPr fontId="1"/>
  </si>
  <si>
    <t>(5)　「研修分野」は、「マネジメント研修」、「園内研修」、「保育士等キャリアアップ研修」、「保育実践研修(H29～R1)」、「その他」から選択する。</t>
    <rPh sb="31" eb="35">
      <t>ホイクシトウ</t>
    </rPh>
    <rPh sb="42" eb="44">
      <t>ケンシュウ</t>
    </rPh>
    <phoneticPr fontId="1"/>
  </si>
  <si>
    <t>横浜市</t>
    <rPh sb="0" eb="3">
      <t>ヨコハマシ</t>
    </rPh>
    <phoneticPr fontId="1"/>
  </si>
  <si>
    <t>よこはま☆保育・教育宣言研修</t>
    <rPh sb="5" eb="7">
      <t>ホイク</t>
    </rPh>
    <rPh sb="8" eb="10">
      <t>キョウイク</t>
    </rPh>
    <rPh sb="10" eb="12">
      <t>センゲン</t>
    </rPh>
    <rPh sb="12" eb="14">
      <t>ケンシュウ</t>
    </rPh>
    <phoneticPr fontId="1"/>
  </si>
  <si>
    <t>神奈川県</t>
    <rPh sb="0" eb="4">
      <t>カナガワケン</t>
    </rPh>
    <phoneticPr fontId="1"/>
  </si>
  <si>
    <t>保育エキスパート等研修</t>
    <rPh sb="0" eb="2">
      <t>ホイク</t>
    </rPh>
    <rPh sb="8" eb="9">
      <t>トウ</t>
    </rPh>
    <rPh sb="9" eb="11">
      <t>ケンシュウ</t>
    </rPh>
    <phoneticPr fontId="1"/>
  </si>
  <si>
    <t>幼児教育分野</t>
    <rPh sb="0" eb="6">
      <t>ヨウジキョウイクブンヤ</t>
    </rPh>
    <phoneticPr fontId="1"/>
  </si>
  <si>
    <t>(6)　「受講時間数」は、修了が認められた受講時間数を記入する。</t>
    <phoneticPr fontId="1"/>
  </si>
  <si>
    <t>(7)　キャリアアップ研修についても、分野数ではなく、時間数を入力する。</t>
    <rPh sb="19" eb="21">
      <t>ブンヤ</t>
    </rPh>
    <rPh sb="21" eb="22">
      <t>スウ</t>
    </rPh>
    <phoneticPr fontId="1"/>
  </si>
  <si>
    <t>H29.〇.〇</t>
    <phoneticPr fontId="1"/>
  </si>
  <si>
    <t>中核リーダー</t>
  </si>
  <si>
    <t>修了日</t>
    <rPh sb="0" eb="2">
      <t>シュウリョウ</t>
    </rPh>
    <rPh sb="2" eb="3">
      <t>ビ</t>
    </rPh>
    <phoneticPr fontId="1"/>
  </si>
  <si>
    <t>(2)　「修了日」は、研修修了証の年月日又は研修を受講した年月日を記入する。</t>
    <rPh sb="5" eb="7">
      <t>シュウリョウ</t>
    </rPh>
    <rPh sb="7" eb="8">
      <t>ビ</t>
    </rPh>
    <rPh sb="11" eb="13">
      <t>ケンシュウ</t>
    </rPh>
    <rPh sb="13" eb="15">
      <t>シュウリョウ</t>
    </rPh>
    <rPh sb="15" eb="16">
      <t>ショウ</t>
    </rPh>
    <rPh sb="17" eb="20">
      <t>ネンガッピ</t>
    </rPh>
    <rPh sb="20" eb="21">
      <t>マタ</t>
    </rPh>
    <rPh sb="22" eb="24">
      <t>ケンシュウ</t>
    </rPh>
    <rPh sb="25" eb="27">
      <t>ジュコウ</t>
    </rPh>
    <rPh sb="29" eb="32">
      <t>ネンガッピ</t>
    </rPh>
    <rPh sb="33" eb="35">
      <t>キニュウ</t>
    </rPh>
    <phoneticPr fontId="1"/>
  </si>
  <si>
    <t>(8)　園内研修（幼稚園等）を対象としたい場合は、「園内研修実施状況」を添付する。</t>
    <rPh sb="26" eb="28">
      <t>エンナイ</t>
    </rPh>
    <rPh sb="28" eb="30">
      <t>ケンシュウ</t>
    </rPh>
    <rPh sb="30" eb="34">
      <t>ジッシジョウキョウ</t>
    </rPh>
    <phoneticPr fontId="1"/>
  </si>
  <si>
    <t>幼稚園</t>
    <rPh sb="0" eb="3">
      <t>ヨウチエン</t>
    </rPh>
    <phoneticPr fontId="1"/>
  </si>
  <si>
    <t>幼稚園</t>
    <phoneticPr fontId="1"/>
  </si>
  <si>
    <t>認定こども園</t>
    <rPh sb="0" eb="2">
      <t>ニンテイ</t>
    </rPh>
    <rPh sb="5" eb="6">
      <t>エン</t>
    </rPh>
    <phoneticPr fontId="1"/>
  </si>
  <si>
    <t>中</t>
  </si>
  <si>
    <t>受講時間数
（単位：時間）</t>
    <rPh sb="0" eb="2">
      <t>ジュコウ</t>
    </rPh>
    <rPh sb="2" eb="4">
      <t>ジカン</t>
    </rPh>
    <rPh sb="4" eb="5">
      <t>スウ</t>
    </rPh>
    <rPh sb="7" eb="9">
      <t>タンイ</t>
    </rPh>
    <rPh sb="10" eb="12">
      <t>ジカン</t>
    </rPh>
    <phoneticPr fontId="1"/>
  </si>
  <si>
    <t>(9)　一覧の内容を確認できる資料（幼稚園教諭免許状更新講習修了証明書（履修証明書）の写し等）を施設において保管する。</t>
    <rPh sb="4" eb="6">
      <t>イチラン</t>
    </rPh>
    <rPh sb="7" eb="9">
      <t>ナイヨウ</t>
    </rPh>
    <rPh sb="10" eb="12">
      <t>カクニン</t>
    </rPh>
    <rPh sb="15" eb="17">
      <t>シリョウ</t>
    </rPh>
    <rPh sb="18" eb="23">
      <t>ヨウチエンキョウユ</t>
    </rPh>
    <rPh sb="23" eb="26">
      <t>メンキョジョウ</t>
    </rPh>
    <rPh sb="26" eb="28">
      <t>コウシン</t>
    </rPh>
    <rPh sb="28" eb="30">
      <t>コウシュウ</t>
    </rPh>
    <rPh sb="30" eb="32">
      <t>シュウリョウ</t>
    </rPh>
    <rPh sb="32" eb="35">
      <t>ショウメイショ</t>
    </rPh>
    <rPh sb="36" eb="38">
      <t>リシュウ</t>
    </rPh>
    <rPh sb="38" eb="41">
      <t>ショウメイショ</t>
    </rPh>
    <rPh sb="43" eb="44">
      <t>ウツ</t>
    </rPh>
    <rPh sb="45" eb="46">
      <t>ナド</t>
    </rPh>
    <rPh sb="48" eb="50">
      <t>シセツ</t>
    </rPh>
    <rPh sb="54" eb="56">
      <t>ホカン</t>
    </rPh>
    <phoneticPr fontId="1"/>
  </si>
  <si>
    <t>④その他都道府県が適当と認めた者</t>
    <phoneticPr fontId="1"/>
  </si>
  <si>
    <t>⑤園内における研修を企画・実施する幼稚園又は認定こども園</t>
    <phoneticPr fontId="1"/>
  </si>
  <si>
    <t>①都道府県又は市町村（教育委員会を含む。）</t>
    <phoneticPr fontId="1"/>
  </si>
  <si>
    <t>③大学等</t>
    <phoneticPr fontId="1"/>
  </si>
  <si>
    <t>②幼稚園関係団体又は認定こども園関係団体のうち、都道府県が適当と認めた者</t>
    <phoneticPr fontId="1"/>
  </si>
  <si>
    <t>【留意事項】</t>
    <rPh sb="1" eb="5">
      <t>リュウイジコウ</t>
    </rPh>
    <phoneticPr fontId="1"/>
  </si>
  <si>
    <t>代表者職・氏名</t>
    <rPh sb="0" eb="3">
      <t>ダイヒョウシャ</t>
    </rPh>
    <rPh sb="3" eb="4">
      <t>ショク</t>
    </rPh>
    <rPh sb="5" eb="7">
      <t>シメイ</t>
    </rPh>
    <phoneticPr fontId="1"/>
  </si>
  <si>
    <t>施設・事業所名</t>
    <phoneticPr fontId="1"/>
  </si>
  <si>
    <t>保育実践研修（H29～R1）</t>
    <phoneticPr fontId="1"/>
  </si>
  <si>
    <t>マネジメント研修（H29～R1）</t>
    <phoneticPr fontId="1"/>
  </si>
  <si>
    <t>マネジメント研修（H29～R1）</t>
    <rPh sb="6" eb="8">
      <t>ケンシュウ</t>
    </rPh>
    <phoneticPr fontId="1"/>
  </si>
  <si>
    <t>保護者支援・子育て支援</t>
    <rPh sb="0" eb="3">
      <t>ホゴシャ</t>
    </rPh>
    <rPh sb="3" eb="5">
      <t>シエン</t>
    </rPh>
    <rPh sb="6" eb="8">
      <t>コソダ</t>
    </rPh>
    <rPh sb="9" eb="11">
      <t>シエン</t>
    </rPh>
    <phoneticPr fontId="1"/>
  </si>
  <si>
    <t>保健衛生・安全対策</t>
    <rPh sb="0" eb="2">
      <t>ホケン</t>
    </rPh>
    <rPh sb="2" eb="4">
      <t>エイセイ</t>
    </rPh>
    <rPh sb="5" eb="7">
      <t>アンゼン</t>
    </rPh>
    <rPh sb="7" eb="9">
      <t>タイサク</t>
    </rPh>
    <phoneticPr fontId="1"/>
  </si>
  <si>
    <t>食育・アレルギー対応</t>
    <rPh sb="0" eb="2">
      <t>ショクイク</t>
    </rPh>
    <rPh sb="8" eb="10">
      <t>タイオウ</t>
    </rPh>
    <phoneticPr fontId="1"/>
  </si>
  <si>
    <t>障害児保育</t>
    <rPh sb="0" eb="2">
      <t>ショウガイ</t>
    </rPh>
    <rPh sb="2" eb="3">
      <t>ジ</t>
    </rPh>
    <rPh sb="3" eb="5">
      <t>ホイク</t>
    </rPh>
    <phoneticPr fontId="1"/>
  </si>
  <si>
    <t>幼児教育</t>
    <rPh sb="0" eb="2">
      <t>ヨウジ</t>
    </rPh>
    <rPh sb="2" eb="4">
      <t>キョウイク</t>
    </rPh>
    <phoneticPr fontId="1"/>
  </si>
  <si>
    <t>専門リーダー</t>
    <rPh sb="0" eb="2">
      <t>センモン</t>
    </rPh>
    <phoneticPr fontId="1"/>
  </si>
  <si>
    <t>乳児保育</t>
    <rPh sb="0" eb="2">
      <t>ニュウジ</t>
    </rPh>
    <rPh sb="2" eb="4">
      <t>ホイク</t>
    </rPh>
    <phoneticPr fontId="1"/>
  </si>
  <si>
    <t>中核リーダー</t>
    <rPh sb="0" eb="2">
      <t>チュウカク</t>
    </rPh>
    <phoneticPr fontId="1"/>
  </si>
  <si>
    <t>若手リーダー</t>
    <rPh sb="0" eb="2">
      <t>ワカテ</t>
    </rPh>
    <phoneticPr fontId="1"/>
  </si>
  <si>
    <t>修了時間数</t>
    <rPh sb="0" eb="2">
      <t>シュウリョウ</t>
    </rPh>
    <rPh sb="2" eb="4">
      <t>ジカン</t>
    </rPh>
    <rPh sb="4" eb="5">
      <t>スウ</t>
    </rPh>
    <phoneticPr fontId="1"/>
  </si>
  <si>
    <t>修了時間数</t>
    <rPh sb="0" eb="2">
      <t>シュウリョウ</t>
    </rPh>
    <rPh sb="2" eb="5">
      <t>ジカンスウ</t>
    </rPh>
    <phoneticPr fontId="1"/>
  </si>
  <si>
    <t>職種</t>
    <rPh sb="0" eb="2">
      <t>ショクシュ</t>
    </rPh>
    <phoneticPr fontId="1"/>
  </si>
  <si>
    <t>うち、マネジメント分野</t>
    <rPh sb="9" eb="11">
      <t>ブンヤ</t>
    </rPh>
    <phoneticPr fontId="1"/>
  </si>
  <si>
    <t>うち、園内研修</t>
    <rPh sb="3" eb="5">
      <t>エンナイ</t>
    </rPh>
    <rPh sb="5" eb="7">
      <t>ケンシュウ</t>
    </rPh>
    <phoneticPr fontId="1"/>
  </si>
  <si>
    <t>研修分野</t>
    <rPh sb="0" eb="4">
      <t>ケンシュウブンヤ</t>
    </rPh>
    <phoneticPr fontId="1"/>
  </si>
  <si>
    <t>マネジメント分野</t>
    <rPh sb="6" eb="8">
      <t>ブンヤ</t>
    </rPh>
    <phoneticPr fontId="1"/>
  </si>
  <si>
    <t>専門分野</t>
    <rPh sb="0" eb="2">
      <t>センモン</t>
    </rPh>
    <rPh sb="2" eb="4">
      <t>ブンヤ</t>
    </rPh>
    <phoneticPr fontId="1"/>
  </si>
  <si>
    <t>第６号様式（添付書類４）</t>
    <rPh sb="0" eb="1">
      <t>ダイ</t>
    </rPh>
    <rPh sb="2" eb="3">
      <t>ゴウ</t>
    </rPh>
    <rPh sb="3" eb="5">
      <t>ヨウシキ</t>
    </rPh>
    <rPh sb="6" eb="10">
      <t>テンプショルイ</t>
    </rPh>
    <phoneticPr fontId="1"/>
  </si>
  <si>
    <t>第６号様式（添付書類４）</t>
    <phoneticPr fontId="1"/>
  </si>
  <si>
    <t>副園長・教頭</t>
    <phoneticPr fontId="17"/>
  </si>
  <si>
    <t>保育教諭</t>
  </si>
  <si>
    <t>教諭</t>
    <phoneticPr fontId="17"/>
  </si>
  <si>
    <t>保育士</t>
    <rPh sb="0" eb="3">
      <t>ホイクシ</t>
    </rPh>
    <phoneticPr fontId="17"/>
  </si>
  <si>
    <t>保育従事者（無資格）</t>
    <rPh sb="0" eb="2">
      <t>ホイク</t>
    </rPh>
    <rPh sb="2" eb="5">
      <t>ジュウジシャ</t>
    </rPh>
    <rPh sb="6" eb="9">
      <t>ムシカク</t>
    </rPh>
    <phoneticPr fontId="17"/>
  </si>
  <si>
    <t>栄養士</t>
    <rPh sb="0" eb="3">
      <t>エイヨウシ</t>
    </rPh>
    <phoneticPr fontId="17"/>
  </si>
  <si>
    <t>調理員</t>
    <rPh sb="0" eb="3">
      <t>チョウリイン</t>
    </rPh>
    <phoneticPr fontId="17"/>
  </si>
  <si>
    <t>保健師・助産師・看護師・准看護師</t>
    <rPh sb="0" eb="3">
      <t>ホケンシ</t>
    </rPh>
    <rPh sb="4" eb="7">
      <t>ジョサンシ</t>
    </rPh>
    <rPh sb="8" eb="11">
      <t>カンゴシ</t>
    </rPh>
    <rPh sb="12" eb="16">
      <t>ジュンカンゴシ</t>
    </rPh>
    <phoneticPr fontId="17"/>
  </si>
  <si>
    <t>事務職員</t>
    <rPh sb="0" eb="2">
      <t>ジム</t>
    </rPh>
    <rPh sb="2" eb="4">
      <t>ショクイン</t>
    </rPh>
    <phoneticPr fontId="17"/>
  </si>
  <si>
    <t>家庭的保育者</t>
    <rPh sb="0" eb="3">
      <t>カテイテキ</t>
    </rPh>
    <rPh sb="3" eb="6">
      <t>ホイクシャ</t>
    </rPh>
    <phoneticPr fontId="17"/>
  </si>
  <si>
    <t>家庭的保育補助者</t>
    <rPh sb="0" eb="3">
      <t>カテイテキ</t>
    </rPh>
    <rPh sb="3" eb="5">
      <t>ホイク</t>
    </rPh>
    <rPh sb="5" eb="8">
      <t>ホジョシャ</t>
    </rPh>
    <phoneticPr fontId="17"/>
  </si>
  <si>
    <t>子育て支援員</t>
    <rPh sb="0" eb="2">
      <t>コソダ</t>
    </rPh>
    <rPh sb="3" eb="5">
      <t>シエン</t>
    </rPh>
    <rPh sb="5" eb="6">
      <t>イン</t>
    </rPh>
    <phoneticPr fontId="17"/>
  </si>
  <si>
    <t>その他の職員</t>
    <rPh sb="2" eb="3">
      <t>タ</t>
    </rPh>
    <rPh sb="4" eb="6">
      <t>ショクイン</t>
    </rPh>
    <phoneticPr fontId="17"/>
  </si>
  <si>
    <t>R5</t>
    <phoneticPr fontId="1"/>
  </si>
  <si>
    <t>A</t>
    <phoneticPr fontId="1"/>
  </si>
  <si>
    <t>(1)　研修ごとに１行で記載する。</t>
    <rPh sb="4" eb="6">
      <t>ケンシュウ</t>
    </rPh>
    <rPh sb="10" eb="11">
      <t>ギョウ</t>
    </rPh>
    <rPh sb="12" eb="14">
      <t>キサイ</t>
    </rPh>
    <phoneticPr fontId="1"/>
  </si>
  <si>
    <t>園内研修</t>
    <rPh sb="0" eb="4">
      <t>エンナイケンシュウ</t>
    </rPh>
    <phoneticPr fontId="1"/>
  </si>
  <si>
    <t>幼稚園中核リーダー</t>
    <rPh sb="0" eb="3">
      <t>ヨウチエン</t>
    </rPh>
    <rPh sb="3" eb="5">
      <t>チュウカク</t>
    </rPh>
    <phoneticPr fontId="1"/>
  </si>
  <si>
    <t>認定こども園中核リーダー</t>
    <rPh sb="0" eb="2">
      <t>ニンテイ</t>
    </rPh>
    <rPh sb="5" eb="6">
      <t>エン</t>
    </rPh>
    <rPh sb="6" eb="8">
      <t>チュウカク</t>
    </rPh>
    <phoneticPr fontId="1"/>
  </si>
  <si>
    <t>幼稚園専門リーダー</t>
    <rPh sb="0" eb="3">
      <t>ヨウチエン</t>
    </rPh>
    <rPh sb="3" eb="5">
      <t>センモン</t>
    </rPh>
    <phoneticPr fontId="1"/>
  </si>
  <si>
    <t>認定こども園専門リーダー</t>
    <rPh sb="0" eb="2">
      <t>ニンテイ</t>
    </rPh>
    <rPh sb="5" eb="6">
      <t>エン</t>
    </rPh>
    <rPh sb="6" eb="8">
      <t>センモン</t>
    </rPh>
    <phoneticPr fontId="1"/>
  </si>
  <si>
    <t>対象外</t>
    <rPh sb="0" eb="3">
      <t>タイショウガイ</t>
    </rPh>
    <phoneticPr fontId="1"/>
  </si>
  <si>
    <t>⑥保育士等キャリアアップ研修</t>
    <rPh sb="1" eb="5">
      <t>ホイクシトウ</t>
    </rPh>
    <rPh sb="12" eb="14">
      <t>ケンシュウ</t>
    </rPh>
    <phoneticPr fontId="1"/>
  </si>
  <si>
    <t>(3)　園内研修（幼稚園等）を対象としたい場合は、「園内研修実施状況」を添付する。</t>
    <phoneticPr fontId="1"/>
  </si>
  <si>
    <t>(4)　一覧の内容を確認できる資料（幼稚園教諭免許状更新講習修了証明書（履修証明書）の写し等）を施設において保管する。</t>
    <rPh sb="4" eb="6">
      <t>イチラン</t>
    </rPh>
    <rPh sb="7" eb="9">
      <t>ナイヨウ</t>
    </rPh>
    <rPh sb="10" eb="12">
      <t>カクニン</t>
    </rPh>
    <rPh sb="15" eb="17">
      <t>シリョウ</t>
    </rPh>
    <rPh sb="18" eb="21">
      <t>ヨウチエン</t>
    </rPh>
    <rPh sb="21" eb="23">
      <t>キョウユ</t>
    </rPh>
    <rPh sb="23" eb="26">
      <t>メンキョジョウ</t>
    </rPh>
    <rPh sb="26" eb="28">
      <t>コウシン</t>
    </rPh>
    <rPh sb="28" eb="30">
      <t>コウシュウ</t>
    </rPh>
    <rPh sb="30" eb="32">
      <t>シュウリョウ</t>
    </rPh>
    <rPh sb="32" eb="35">
      <t>ショウメイショ</t>
    </rPh>
    <rPh sb="36" eb="38">
      <t>リシュウ</t>
    </rPh>
    <rPh sb="38" eb="41">
      <t>ショウメイショ</t>
    </rPh>
    <rPh sb="43" eb="44">
      <t>ウツ</t>
    </rPh>
    <rPh sb="45" eb="46">
      <t>ナド</t>
    </rPh>
    <rPh sb="48" eb="50">
      <t>シセツ</t>
    </rPh>
    <rPh sb="54" eb="56">
      <t>ホカン</t>
    </rPh>
    <phoneticPr fontId="1"/>
  </si>
  <si>
    <t>(2)　「修了年月日」は、研修修了証の年月日又は研修を受講した年月日を記入する。</t>
    <rPh sb="5" eb="7">
      <t>シュウリョウ</t>
    </rPh>
    <rPh sb="7" eb="10">
      <t>ネンガッピ</t>
    </rPh>
    <rPh sb="13" eb="15">
      <t>ケンシュウ</t>
    </rPh>
    <rPh sb="15" eb="17">
      <t>シュウリョウ</t>
    </rPh>
    <rPh sb="17" eb="18">
      <t>ショウ</t>
    </rPh>
    <rPh sb="19" eb="22">
      <t>ネンガッピ</t>
    </rPh>
    <rPh sb="22" eb="23">
      <t>マタ</t>
    </rPh>
    <rPh sb="24" eb="26">
      <t>ケンシュウ</t>
    </rPh>
    <rPh sb="27" eb="29">
      <t>ジュコウ</t>
    </rPh>
    <rPh sb="31" eb="34">
      <t>ネンガッピ</t>
    </rPh>
    <rPh sb="35" eb="37">
      <t>キニュウ</t>
    </rPh>
    <phoneticPr fontId="1"/>
  </si>
  <si>
    <t>幼稚園若手リーダー</t>
    <rPh sb="0" eb="3">
      <t>ヨウチエン</t>
    </rPh>
    <rPh sb="3" eb="5">
      <t>ワカテ</t>
    </rPh>
    <phoneticPr fontId="1"/>
  </si>
  <si>
    <t>シート名</t>
    <rPh sb="3" eb="4">
      <t>メイ</t>
    </rPh>
    <phoneticPr fontId="1"/>
  </si>
  <si>
    <t>R6</t>
    <phoneticPr fontId="1"/>
  </si>
  <si>
    <t>Ａ</t>
    <phoneticPr fontId="1"/>
  </si>
  <si>
    <t>Ｂ</t>
    <phoneticPr fontId="1"/>
  </si>
  <si>
    <t>Ｃ</t>
    <phoneticPr fontId="1"/>
  </si>
  <si>
    <t>②名簿１</t>
    <phoneticPr fontId="1"/>
  </si>
  <si>
    <t>②名簿２</t>
  </si>
  <si>
    <t>②名簿３</t>
  </si>
  <si>
    <t>②名簿４</t>
  </si>
  <si>
    <t>②名簿５</t>
  </si>
  <si>
    <t>②名簿６</t>
  </si>
  <si>
    <t>②名簿７</t>
  </si>
  <si>
    <t>②名簿８</t>
  </si>
  <si>
    <t>②名簿９</t>
  </si>
  <si>
    <t>②名簿１０</t>
  </si>
  <si>
    <t>②名簿１１</t>
  </si>
  <si>
    <t>②名簿１２</t>
  </si>
  <si>
    <t>②名簿１３</t>
  </si>
  <si>
    <t>②名簿１４</t>
  </si>
  <si>
    <t>②名簿１５</t>
  </si>
  <si>
    <t>②名簿１６</t>
  </si>
  <si>
    <t>②名簿１７</t>
  </si>
  <si>
    <t>②名簿１８</t>
  </si>
  <si>
    <t>②名簿１９</t>
  </si>
  <si>
    <t>②名簿２０</t>
  </si>
  <si>
    <t>下記説明テキストに注意事項、対象研修を記載しております。</t>
    <rPh sb="2" eb="4">
      <t>セツメイ</t>
    </rPh>
    <phoneticPr fontId="1"/>
  </si>
  <si>
    <t>必ず確認しながら、作成してください</t>
    <phoneticPr fontId="1"/>
  </si>
  <si>
    <t>Ｂ列最後非表示にする</t>
    <rPh sb="1" eb="2">
      <t>レツ</t>
    </rPh>
    <rPh sb="2" eb="4">
      <t>サイゴ</t>
    </rPh>
    <rPh sb="4" eb="7">
      <t>ヒヒョウジ</t>
    </rPh>
    <phoneticPr fontId="1"/>
  </si>
  <si>
    <t>②名簿２１</t>
  </si>
  <si>
    <t>②名簿２２</t>
  </si>
  <si>
    <t>②名簿２３</t>
  </si>
  <si>
    <t>②名簿２４</t>
  </si>
  <si>
    <t>②名簿２５</t>
  </si>
  <si>
    <t>②名簿２６</t>
  </si>
  <si>
    <t>②名簿２７</t>
  </si>
  <si>
    <t>②名簿２８</t>
  </si>
  <si>
    <t>②名簿２９</t>
  </si>
  <si>
    <t>②名簿３０</t>
  </si>
  <si>
    <t>②名簿３１</t>
  </si>
  <si>
    <t>②名簿３２</t>
  </si>
  <si>
    <t>②名簿３３</t>
  </si>
  <si>
    <t>②名簿３４</t>
  </si>
  <si>
    <t>②名簿３５</t>
  </si>
  <si>
    <t>②名簿３６</t>
  </si>
  <si>
    <t>②名簿３７</t>
  </si>
  <si>
    <t>②名簿３８</t>
  </si>
  <si>
    <t>②名簿３９</t>
  </si>
  <si>
    <t>②名簿４０</t>
  </si>
  <si>
    <t>②名簿４１</t>
  </si>
  <si>
    <t>②名簿４２</t>
  </si>
  <si>
    <t>②名簿４３</t>
  </si>
  <si>
    <t>②名簿４４</t>
  </si>
  <si>
    <t>②名簿４５</t>
  </si>
  <si>
    <t>②名簿４６</t>
  </si>
  <si>
    <t>②名簿４７</t>
  </si>
  <si>
    <t>②名簿４８</t>
  </si>
  <si>
    <t>②名簿４９</t>
  </si>
  <si>
    <t>②名簿５０</t>
  </si>
  <si>
    <r>
      <rPr>
        <sz val="12"/>
        <color theme="1"/>
        <rFont val="ＭＳ ゴシック"/>
        <family val="3"/>
        <charset val="128"/>
      </rPr>
      <t xml:space="preserve">キャリアアップ研修
研修分野
</t>
    </r>
    <r>
      <rPr>
        <sz val="11"/>
        <color theme="1"/>
        <rFont val="ＭＳ ゴシック"/>
        <family val="3"/>
        <charset val="128"/>
      </rPr>
      <t>※施設情報・職位を入力後に選択してください</t>
    </r>
    <rPh sb="7" eb="9">
      <t>ケンシュウ</t>
    </rPh>
    <rPh sb="10" eb="12">
      <t>ケンシュウ</t>
    </rPh>
    <rPh sb="12" eb="14">
      <t>ブンヤ</t>
    </rPh>
    <rPh sb="16" eb="20">
      <t>シセツジョウホウ</t>
    </rPh>
    <rPh sb="21" eb="23">
      <t>ショクイ</t>
    </rPh>
    <rPh sb="24" eb="26">
      <t>ニュウリョク</t>
    </rPh>
    <rPh sb="26" eb="27">
      <t>アト</t>
    </rPh>
    <rPh sb="28" eb="30">
      <t>センタク</t>
    </rPh>
    <phoneticPr fontId="1"/>
  </si>
  <si>
    <t>マネジメント分野に係る
研修の場合は〇</t>
    <rPh sb="6" eb="8">
      <t>ブンヤ</t>
    </rPh>
    <rPh sb="9" eb="10">
      <t>カカ</t>
    </rPh>
    <rPh sb="12" eb="14">
      <t>ケンシュウ</t>
    </rPh>
    <rPh sb="15" eb="17">
      <t>バアイ</t>
    </rPh>
    <phoneticPr fontId="1"/>
  </si>
  <si>
    <t>マネジメント研修（H29～R3）</t>
    <phoneticPr fontId="1"/>
  </si>
  <si>
    <t>なし_職員処遇改善費の対象者</t>
    <rPh sb="3" eb="5">
      <t>ショクイン</t>
    </rPh>
    <rPh sb="5" eb="7">
      <t>ショグウ</t>
    </rPh>
    <rPh sb="7" eb="9">
      <t>カイゼン</t>
    </rPh>
    <rPh sb="9" eb="10">
      <t>ヒ</t>
    </rPh>
    <rPh sb="11" eb="13">
      <t>タイショウ</t>
    </rPh>
    <rPh sb="13" eb="14">
      <t>シャ</t>
    </rPh>
    <phoneticPr fontId="1"/>
  </si>
  <si>
    <t>幼稚園なし_職員処遇改善費の対象者</t>
    <rPh sb="0" eb="3">
      <t>ヨウチエン</t>
    </rPh>
    <phoneticPr fontId="1"/>
  </si>
  <si>
    <t>認定こども園なし_職員処遇改善費の対象者</t>
    <rPh sb="0" eb="2">
      <t>ニンテイ</t>
    </rPh>
    <rPh sb="5" eb="6">
      <t>エン</t>
    </rPh>
    <phoneticPr fontId="1"/>
  </si>
  <si>
    <t>マネジメント
(専門リーダー)</t>
    <rPh sb="8" eb="10">
      <t>センモン</t>
    </rPh>
    <phoneticPr fontId="1"/>
  </si>
  <si>
    <t>それ以外
の研修</t>
    <rPh sb="2" eb="4">
      <t>イガイ</t>
    </rPh>
    <rPh sb="6" eb="8">
      <t>ケンシュウ</t>
    </rPh>
    <phoneticPr fontId="1"/>
  </si>
  <si>
    <t>マネジメント
(若手リーダー)</t>
    <rPh sb="8" eb="10">
      <t>ワカテ</t>
    </rPh>
    <phoneticPr fontId="1"/>
  </si>
  <si>
    <t>最大時間</t>
    <rPh sb="0" eb="4">
      <t>サイダイジカン</t>
    </rPh>
    <phoneticPr fontId="1"/>
  </si>
  <si>
    <t>なし_職員処遇改善費の対象者</t>
    <phoneticPr fontId="1"/>
  </si>
  <si>
    <t>認定こども園若手リーダー</t>
    <phoneticPr fontId="1"/>
  </si>
  <si>
    <r>
      <t xml:space="preserve">修了年月日
(例:R2.6.1)
</t>
    </r>
    <r>
      <rPr>
        <sz val="12"/>
        <color theme="1"/>
        <rFont val="ＭＳ ゴシック"/>
        <family val="3"/>
        <charset val="128"/>
      </rPr>
      <t>※実施主体～　　修了時間入力後
入力してください</t>
    </r>
    <rPh sb="0" eb="2">
      <t>シュウリョウ</t>
    </rPh>
    <rPh sb="2" eb="5">
      <t>ネンガッピ</t>
    </rPh>
    <rPh sb="4" eb="5">
      <t>ビ</t>
    </rPh>
    <rPh sb="7" eb="8">
      <t>レイ</t>
    </rPh>
    <rPh sb="18" eb="22">
      <t>ジッシシュタイ</t>
    </rPh>
    <rPh sb="25" eb="27">
      <t>シュウリョウ</t>
    </rPh>
    <rPh sb="27" eb="29">
      <t>ジカン</t>
    </rPh>
    <rPh sb="29" eb="31">
      <t>ニュウリョク</t>
    </rPh>
    <phoneticPr fontId="1"/>
  </si>
  <si>
    <t>キャリアアップ研修</t>
    <rPh sb="7" eb="9">
      <t>ケンシュウ</t>
    </rPh>
    <phoneticPr fontId="1"/>
  </si>
  <si>
    <t>開始日</t>
    <rPh sb="0" eb="3">
      <t>カイシビ</t>
    </rPh>
    <phoneticPr fontId="1"/>
  </si>
  <si>
    <t>終了日</t>
    <rPh sb="0" eb="3">
      <t>シュウリョウビ</t>
    </rPh>
    <phoneticPr fontId="1"/>
  </si>
  <si>
    <t>●処遇改善等加算Ⅰ、Ⅱ、Ⅲ及び職員処遇改善費 ～制度編～（令和６年７月）</t>
    <phoneticPr fontId="1"/>
  </si>
  <si>
    <t>令和６年度研修受講履歴一覧</t>
    <rPh sb="0" eb="2">
      <t>レイワ</t>
    </rPh>
    <rPh sb="3" eb="5">
      <t>ネンド</t>
    </rPh>
    <rPh sb="5" eb="13">
      <t>ケンシュウジュコウリレキイチラン</t>
    </rPh>
    <phoneticPr fontId="1"/>
  </si>
  <si>
    <t>令和６年度　研修受講履歴一覧　集計表</t>
    <rPh sb="0" eb="2">
      <t>レイワ</t>
    </rPh>
    <phoneticPr fontId="1"/>
  </si>
  <si>
    <t>（幼稚園・認定こども園）</t>
    <phoneticPr fontId="1"/>
  </si>
  <si>
    <t>令和　６　年度　研修受講履歴一覧集計表　（幼稚園・認定こども園）</t>
    <phoneticPr fontId="1"/>
  </si>
  <si>
    <t>(5)　行が足りない場合は、No２～59の行を選択し、挿入してください。</t>
    <rPh sb="4" eb="5">
      <t>ギョウ</t>
    </rPh>
    <rPh sb="6" eb="7">
      <t>タ</t>
    </rPh>
    <rPh sb="10" eb="12">
      <t>バアイ</t>
    </rPh>
    <rPh sb="21" eb="22">
      <t>ギョウ</t>
    </rPh>
    <rPh sb="23" eb="25">
      <t>センタク</t>
    </rPh>
    <rPh sb="27" eb="29">
      <t>ソウニュウ</t>
    </rPh>
    <phoneticPr fontId="1"/>
  </si>
  <si>
    <t>●処遇改善等加算Ⅱ、Ⅲ及び職員処遇改善費 申請事務手続き編（令和６年７月版）</t>
    <rPh sb="35" eb="37">
      <t>ガツバン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</si>
</sst>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 "/>
    <numFmt numFmtId="177" formatCode="[$-411]ge\.m\.d;@"/>
    <numFmt numFmtId="178" formatCode="yyyy/mm/dd"/>
    <numFmt numFmtId="179" formatCode="0.0&quot;時間&quot;"/>
    <numFmt numFmtId="180" formatCode="0_);[Red]\(0\)"/>
  </numFmts>
  <fonts count="25" x14ac:knownFonts="1">
    <font>
      <sz val="11"/>
      <color theme="1"/>
      <name val="ＭＳ Ｐゴシック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color indexed="81"/>
      <name val="メイリオ"/>
      <family val="3"/>
      <charset val="128"/>
    </font>
    <font>
      <sz val="11"/>
      <color theme="1"/>
      <name val="游ゴシック"/>
      <family val="3"/>
      <charset val="128"/>
    </font>
    <font>
      <sz val="11"/>
      <color theme="1"/>
      <name val="ＭＳ Ｐゴシック"/>
      <family val="3"/>
      <charset val="128"/>
    </font>
    <font>
      <sz val="16"/>
      <color theme="1"/>
      <name val="ＭＳ ゴシック"/>
      <family val="3"/>
      <charset val="128"/>
    </font>
    <font>
      <sz val="16"/>
      <name val="ＭＳ 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trike/>
      <sz val="11"/>
      <color theme="1"/>
      <name val="ＭＳ ゴシック"/>
      <family val="3"/>
      <charset val="128"/>
    </font>
    <font>
      <b/>
      <u/>
      <sz val="14"/>
      <color rgb="FF002060"/>
      <name val="ＭＳ ゴシック"/>
      <family val="3"/>
      <charset val="128"/>
    </font>
    <font>
      <b/>
      <sz val="12"/>
      <color rgb="FF002060"/>
      <name val="ＭＳ ゴシック"/>
      <family val="3"/>
      <charset val="128"/>
    </font>
    <font>
      <sz val="16"/>
      <color rgb="FFFF000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3"/>
      <color theme="1"/>
      <name val="ＭＳ ゴシック"/>
      <family val="3"/>
      <charset val="128"/>
    </font>
    <font>
      <sz val="13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</fills>
  <borders count="5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auto="1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medium">
        <color indexed="64"/>
      </right>
      <top style="double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rgb="FF002060"/>
      </right>
      <top/>
      <bottom/>
      <diagonal/>
    </border>
    <border>
      <left/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12" fillId="0" borderId="0">
      <alignment vertical="center"/>
    </xf>
  </cellStyleXfs>
  <cellXfs count="252">
    <xf numFmtId="0" fontId="0" fillId="0" borderId="0" xfId="0">
      <alignment vertical="center"/>
    </xf>
    <xf numFmtId="0" fontId="4" fillId="3" borderId="0" xfId="0" applyFont="1" applyFill="1">
      <alignment vertical="center"/>
    </xf>
    <xf numFmtId="0" fontId="3" fillId="3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 applyBorder="1">
      <alignment vertical="center"/>
    </xf>
    <xf numFmtId="0" fontId="5" fillId="3" borderId="0" xfId="0" applyFont="1" applyFill="1">
      <alignment vertical="center"/>
    </xf>
    <xf numFmtId="0" fontId="5" fillId="3" borderId="0" xfId="0" applyFont="1" applyFill="1" applyAlignment="1">
      <alignment horizontal="right" vertical="center"/>
    </xf>
    <xf numFmtId="0" fontId="5" fillId="3" borderId="0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5" fillId="3" borderId="0" xfId="0" applyFont="1" applyFill="1" applyBorder="1">
      <alignment vertical="center"/>
    </xf>
    <xf numFmtId="0" fontId="5" fillId="3" borderId="0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0" fontId="6" fillId="3" borderId="0" xfId="0" applyFont="1" applyFill="1">
      <alignment vertical="center"/>
    </xf>
    <xf numFmtId="0" fontId="4" fillId="3" borderId="0" xfId="0" applyFont="1" applyFill="1" applyAlignment="1">
      <alignment horizontal="right" vertical="center"/>
    </xf>
    <xf numFmtId="0" fontId="4" fillId="3" borderId="9" xfId="0" applyFont="1" applyFill="1" applyBorder="1" applyAlignment="1">
      <alignment horizontal="right" vertical="center"/>
    </xf>
    <xf numFmtId="0" fontId="4" fillId="3" borderId="6" xfId="0" applyFont="1" applyFill="1" applyBorder="1">
      <alignment vertical="center"/>
    </xf>
    <xf numFmtId="0" fontId="4" fillId="3" borderId="0" xfId="0" applyFont="1" applyFill="1" applyBorder="1">
      <alignment vertical="center"/>
    </xf>
    <xf numFmtId="0" fontId="4" fillId="0" borderId="0" xfId="0" applyFont="1" applyFill="1">
      <alignment vertical="center"/>
    </xf>
    <xf numFmtId="0" fontId="4" fillId="3" borderId="11" xfId="0" applyFont="1" applyFill="1" applyBorder="1" applyAlignment="1">
      <alignment horizontal="right" vertical="center"/>
    </xf>
    <xf numFmtId="0" fontId="4" fillId="2" borderId="10" xfId="0" applyFont="1" applyFill="1" applyBorder="1" applyAlignment="1">
      <alignment horizontal="center" vertical="center" shrinkToFit="1"/>
    </xf>
    <xf numFmtId="0" fontId="4" fillId="3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 shrinkToFit="1"/>
    </xf>
    <xf numFmtId="0" fontId="4" fillId="3" borderId="13" xfId="0" applyFont="1" applyFill="1" applyBorder="1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5" fillId="2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5" fillId="2" borderId="1" xfId="0" applyFont="1" applyFill="1" applyBorder="1" applyAlignment="1">
      <alignment vertical="center" shrinkToFit="1"/>
    </xf>
    <xf numFmtId="0" fontId="5" fillId="2" borderId="16" xfId="0" applyFont="1" applyFill="1" applyBorder="1">
      <alignment vertical="center"/>
    </xf>
    <xf numFmtId="176" fontId="5" fillId="2" borderId="16" xfId="0" applyNumberFormat="1" applyFont="1" applyFill="1" applyBorder="1" applyAlignment="1">
      <alignment horizontal="center" vertical="center"/>
    </xf>
    <xf numFmtId="0" fontId="5" fillId="3" borderId="16" xfId="0" applyFont="1" applyFill="1" applyBorder="1">
      <alignment vertical="center"/>
    </xf>
    <xf numFmtId="0" fontId="5" fillId="3" borderId="17" xfId="0" applyFont="1" applyFill="1" applyBorder="1">
      <alignment vertical="center"/>
    </xf>
    <xf numFmtId="0" fontId="5" fillId="3" borderId="4" xfId="0" applyFont="1" applyFill="1" applyBorder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vertical="center" shrinkToFit="1"/>
    </xf>
    <xf numFmtId="0" fontId="4" fillId="3" borderId="11" xfId="0" applyFont="1" applyFill="1" applyBorder="1" applyAlignment="1">
      <alignment horizontal="right" vertical="center" shrinkToFit="1"/>
    </xf>
    <xf numFmtId="0" fontId="5" fillId="0" borderId="0" xfId="0" applyFont="1" applyFill="1">
      <alignment vertical="center"/>
    </xf>
    <xf numFmtId="0" fontId="5" fillId="3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11" fillId="0" borderId="0" xfId="0" applyFont="1">
      <alignment vertical="center"/>
    </xf>
    <xf numFmtId="0" fontId="5" fillId="2" borderId="7" xfId="0" applyFont="1" applyFill="1" applyBorder="1" applyAlignment="1">
      <alignment horizontal="center" vertical="center"/>
    </xf>
    <xf numFmtId="0" fontId="6" fillId="2" borderId="1" xfId="0" applyFont="1" applyFill="1" applyBorder="1">
      <alignment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shrinkToFit="1"/>
    </xf>
    <xf numFmtId="0" fontId="6" fillId="2" borderId="4" xfId="0" applyFont="1" applyFill="1" applyBorder="1" applyAlignment="1">
      <alignment horizontal="right" vertical="center"/>
    </xf>
    <xf numFmtId="57" fontId="6" fillId="2" borderId="4" xfId="0" applyNumberFormat="1" applyFont="1" applyFill="1" applyBorder="1" applyAlignment="1">
      <alignment horizontal="right" vertical="center"/>
    </xf>
    <xf numFmtId="57" fontId="5" fillId="2" borderId="4" xfId="0" applyNumberFormat="1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5" fillId="2" borderId="18" xfId="0" applyFont="1" applyFill="1" applyBorder="1" applyAlignment="1">
      <alignment horizontal="right" vertical="center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/>
    </xf>
    <xf numFmtId="177" fontId="6" fillId="3" borderId="0" xfId="0" applyNumberFormat="1" applyFont="1" applyFill="1">
      <alignment vertical="center"/>
    </xf>
    <xf numFmtId="177" fontId="5" fillId="3" borderId="0" xfId="0" applyNumberFormat="1" applyFont="1" applyFill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vertical="center"/>
    </xf>
    <xf numFmtId="0" fontId="3" fillId="0" borderId="0" xfId="2" applyFont="1" applyFill="1">
      <alignment vertical="center"/>
    </xf>
    <xf numFmtId="177" fontId="5" fillId="0" borderId="0" xfId="2" applyNumberFormat="1" applyFont="1" applyFill="1">
      <alignment vertical="center"/>
    </xf>
    <xf numFmtId="0" fontId="13" fillId="0" borderId="0" xfId="2" applyFont="1" applyFill="1">
      <alignment vertical="center"/>
    </xf>
    <xf numFmtId="0" fontId="6" fillId="0" borderId="0" xfId="2" applyFont="1" applyFill="1">
      <alignment vertical="center"/>
    </xf>
    <xf numFmtId="0" fontId="6" fillId="3" borderId="0" xfId="2" applyFont="1" applyFill="1">
      <alignment vertical="center"/>
    </xf>
    <xf numFmtId="177" fontId="6" fillId="3" borderId="0" xfId="2" applyNumberFormat="1" applyFont="1" applyFill="1">
      <alignment vertical="center"/>
    </xf>
    <xf numFmtId="0" fontId="14" fillId="3" borderId="0" xfId="2" applyFont="1" applyFill="1">
      <alignment vertical="center"/>
    </xf>
    <xf numFmtId="0" fontId="5" fillId="0" borderId="0" xfId="2" applyFont="1" applyFill="1">
      <alignment vertical="center"/>
    </xf>
    <xf numFmtId="0" fontId="5" fillId="3" borderId="0" xfId="2" applyFont="1" applyFill="1">
      <alignment vertical="center"/>
    </xf>
    <xf numFmtId="177" fontId="5" fillId="3" borderId="0" xfId="2" applyNumberFormat="1" applyFont="1" applyFill="1">
      <alignment vertical="center"/>
    </xf>
    <xf numFmtId="0" fontId="13" fillId="3" borderId="0" xfId="2" applyFont="1" applyFill="1">
      <alignment vertical="center"/>
    </xf>
    <xf numFmtId="0" fontId="13" fillId="0" borderId="16" xfId="2" applyFont="1" applyFill="1" applyBorder="1" applyAlignment="1" applyProtection="1">
      <alignment horizontal="center" vertical="center"/>
      <protection locked="0"/>
    </xf>
    <xf numFmtId="0" fontId="13" fillId="0" borderId="1" xfId="2" applyFont="1" applyFill="1" applyBorder="1" applyAlignment="1" applyProtection="1">
      <alignment horizontal="center" vertical="center"/>
      <protection locked="0"/>
    </xf>
    <xf numFmtId="0" fontId="13" fillId="3" borderId="1" xfId="2" applyFont="1" applyFill="1" applyBorder="1" applyAlignment="1">
      <alignment horizontal="center" vertical="center"/>
    </xf>
    <xf numFmtId="0" fontId="14" fillId="3" borderId="1" xfId="2" applyFont="1" applyFill="1" applyBorder="1" applyAlignment="1">
      <alignment horizontal="center" vertical="center"/>
    </xf>
    <xf numFmtId="0" fontId="3" fillId="3" borderId="0" xfId="2" applyFont="1" applyFill="1" applyBorder="1" applyAlignment="1">
      <alignment horizontal="center" vertical="center"/>
    </xf>
    <xf numFmtId="0" fontId="5" fillId="3" borderId="0" xfId="2" applyFont="1" applyFill="1" applyBorder="1" applyAlignment="1">
      <alignment horizontal="center" vertical="center"/>
    </xf>
    <xf numFmtId="0" fontId="5" fillId="3" borderId="0" xfId="2" applyFont="1" applyFill="1" applyBorder="1" applyAlignment="1">
      <alignment horizontal="center" vertical="center" shrinkToFit="1"/>
    </xf>
    <xf numFmtId="0" fontId="5" fillId="3" borderId="0" xfId="2" applyFont="1" applyFill="1" applyAlignment="1">
      <alignment horizontal="right" vertical="center"/>
    </xf>
    <xf numFmtId="0" fontId="4" fillId="0" borderId="0" xfId="2" applyFont="1" applyFill="1">
      <alignment vertical="center"/>
    </xf>
    <xf numFmtId="0" fontId="4" fillId="3" borderId="13" xfId="2" applyFont="1" applyFill="1" applyBorder="1" applyAlignment="1">
      <alignment horizontal="right" vertical="center"/>
    </xf>
    <xf numFmtId="0" fontId="4" fillId="3" borderId="0" xfId="2" applyFont="1" applyFill="1" applyAlignment="1">
      <alignment horizontal="right" vertical="center"/>
    </xf>
    <xf numFmtId="177" fontId="13" fillId="3" borderId="13" xfId="2" applyNumberFormat="1" applyFont="1" applyFill="1" applyBorder="1" applyAlignment="1">
      <alignment horizontal="right" vertical="center"/>
    </xf>
    <xf numFmtId="0" fontId="4" fillId="3" borderId="34" xfId="2" applyFont="1" applyFill="1" applyBorder="1" applyAlignment="1">
      <alignment horizontal="right" vertical="center" shrinkToFit="1"/>
    </xf>
    <xf numFmtId="0" fontId="4" fillId="0" borderId="10" xfId="2" applyFont="1" applyFill="1" applyBorder="1" applyAlignment="1" applyProtection="1">
      <alignment horizontal="center" vertical="center" shrinkToFit="1"/>
      <protection locked="0"/>
    </xf>
    <xf numFmtId="177" fontId="13" fillId="3" borderId="9" xfId="2" applyNumberFormat="1" applyFont="1" applyFill="1" applyBorder="1" applyAlignment="1">
      <alignment horizontal="right" vertical="center"/>
    </xf>
    <xf numFmtId="0" fontId="4" fillId="3" borderId="11" xfId="2" applyFont="1" applyFill="1" applyBorder="1" applyAlignment="1">
      <alignment horizontal="right" vertical="center" shrinkToFit="1"/>
    </xf>
    <xf numFmtId="0" fontId="4" fillId="3" borderId="0" xfId="2" applyFont="1" applyFill="1">
      <alignment vertical="center"/>
    </xf>
    <xf numFmtId="0" fontId="4" fillId="3" borderId="11" xfId="2" applyFont="1" applyFill="1" applyBorder="1" applyAlignment="1">
      <alignment horizontal="right" vertical="center"/>
    </xf>
    <xf numFmtId="0" fontId="4" fillId="3" borderId="9" xfId="2" applyFont="1" applyFill="1" applyBorder="1" applyAlignment="1">
      <alignment horizontal="right" vertical="center"/>
    </xf>
    <xf numFmtId="0" fontId="3" fillId="3" borderId="0" xfId="2" applyFont="1" applyFill="1" applyBorder="1">
      <alignment vertical="center"/>
    </xf>
    <xf numFmtId="0" fontId="3" fillId="3" borderId="0" xfId="2" applyFont="1" applyFill="1">
      <alignment vertical="center"/>
    </xf>
    <xf numFmtId="0" fontId="3" fillId="3" borderId="0" xfId="2" applyFont="1" applyFill="1" applyAlignment="1">
      <alignment horizontal="right" vertical="center"/>
    </xf>
    <xf numFmtId="0" fontId="12" fillId="3" borderId="0" xfId="2" applyFill="1" applyAlignment="1" applyProtection="1">
      <alignment horizontal="right" vertical="top"/>
      <protection locked="0"/>
    </xf>
    <xf numFmtId="0" fontId="12" fillId="3" borderId="0" xfId="2" applyFill="1" applyAlignment="1" applyProtection="1">
      <alignment vertical="center"/>
      <protection locked="0"/>
    </xf>
    <xf numFmtId="0" fontId="8" fillId="3" borderId="0" xfId="2" applyFont="1" applyFill="1" applyAlignment="1" applyProtection="1">
      <alignment vertical="center"/>
      <protection locked="0"/>
    </xf>
    <xf numFmtId="0" fontId="16" fillId="3" borderId="0" xfId="2" applyFont="1" applyFill="1" applyAlignment="1" applyProtection="1">
      <alignment vertical="center"/>
      <protection locked="0"/>
    </xf>
    <xf numFmtId="0" fontId="13" fillId="3" borderId="0" xfId="2" applyFont="1" applyFill="1" applyAlignment="1" applyProtection="1">
      <alignment horizontal="left" vertical="center"/>
      <protection locked="0"/>
    </xf>
    <xf numFmtId="0" fontId="3" fillId="0" borderId="0" xfId="2" applyFont="1">
      <alignment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>
      <alignment vertical="center"/>
    </xf>
    <xf numFmtId="0" fontId="3" fillId="0" borderId="1" xfId="2" applyFont="1" applyFill="1" applyBorder="1" applyAlignment="1">
      <alignment horizontal="left" vertical="center"/>
    </xf>
    <xf numFmtId="0" fontId="3" fillId="4" borderId="1" xfId="2" applyFont="1" applyFill="1" applyBorder="1" applyAlignment="1">
      <alignment horizontal="center" vertical="center"/>
    </xf>
    <xf numFmtId="0" fontId="13" fillId="0" borderId="30" xfId="2" applyFont="1" applyFill="1" applyBorder="1" applyAlignment="1" applyProtection="1">
      <alignment horizontal="center" vertical="center"/>
      <protection locked="0"/>
    </xf>
    <xf numFmtId="0" fontId="13" fillId="0" borderId="32" xfId="2" applyFont="1" applyFill="1" applyBorder="1" applyAlignment="1" applyProtection="1">
      <alignment horizontal="center" vertical="center"/>
      <protection locked="0"/>
    </xf>
    <xf numFmtId="0" fontId="15" fillId="3" borderId="0" xfId="2" applyFont="1" applyFill="1" applyAlignment="1" applyProtection="1">
      <alignment vertical="center"/>
      <protection locked="0"/>
    </xf>
    <xf numFmtId="0" fontId="15" fillId="0" borderId="42" xfId="2" applyFont="1" applyBorder="1" applyAlignment="1">
      <alignment vertical="center"/>
    </xf>
    <xf numFmtId="0" fontId="16" fillId="0" borderId="1" xfId="2" applyFont="1" applyBorder="1" applyAlignment="1">
      <alignment vertical="center" wrapText="1"/>
    </xf>
    <xf numFmtId="0" fontId="3" fillId="3" borderId="0" xfId="2" applyFont="1" applyFill="1" applyBorder="1" applyAlignment="1">
      <alignment horizontal="right" vertical="center"/>
    </xf>
    <xf numFmtId="0" fontId="4" fillId="0" borderId="15" xfId="2" applyFont="1" applyFill="1" applyBorder="1" applyAlignment="1" applyProtection="1">
      <alignment horizontal="center" vertical="center" shrinkToFit="1"/>
      <protection locked="0"/>
    </xf>
    <xf numFmtId="177" fontId="13" fillId="0" borderId="32" xfId="2" applyNumberFormat="1" applyFont="1" applyFill="1" applyBorder="1" applyAlignment="1" applyProtection="1">
      <alignment horizontal="center" vertical="center"/>
    </xf>
    <xf numFmtId="178" fontId="0" fillId="0" borderId="0" xfId="0" applyNumberFormat="1">
      <alignment vertical="center"/>
    </xf>
    <xf numFmtId="0" fontId="12" fillId="0" borderId="0" xfId="2" applyAlignment="1">
      <alignment vertical="center"/>
    </xf>
    <xf numFmtId="0" fontId="4" fillId="0" borderId="5" xfId="2" applyFont="1" applyFill="1" applyBorder="1" applyAlignment="1" applyProtection="1">
      <alignment horizontal="center" vertical="center"/>
    </xf>
    <xf numFmtId="0" fontId="4" fillId="3" borderId="6" xfId="2" applyFont="1" applyFill="1" applyBorder="1" applyProtection="1">
      <alignment vertical="center"/>
    </xf>
    <xf numFmtId="0" fontId="4" fillId="3" borderId="23" xfId="2" applyFont="1" applyFill="1" applyBorder="1" applyAlignment="1">
      <alignment horizontal="right" vertical="center"/>
    </xf>
    <xf numFmtId="0" fontId="4" fillId="3" borderId="27" xfId="2" applyFont="1" applyFill="1" applyBorder="1" applyAlignment="1">
      <alignment horizontal="right" vertical="center"/>
    </xf>
    <xf numFmtId="0" fontId="4" fillId="3" borderId="27" xfId="2" applyFont="1" applyFill="1" applyBorder="1" applyAlignment="1">
      <alignment horizontal="right" vertical="center" shrinkToFit="1"/>
    </xf>
    <xf numFmtId="0" fontId="4" fillId="3" borderId="44" xfId="2" applyFont="1" applyFill="1" applyBorder="1" applyAlignment="1">
      <alignment horizontal="right" vertical="center" shrinkToFit="1"/>
    </xf>
    <xf numFmtId="0" fontId="4" fillId="3" borderId="38" xfId="2" applyFont="1" applyFill="1" applyBorder="1" applyAlignment="1">
      <alignment horizontal="right" vertical="center"/>
    </xf>
    <xf numFmtId="0" fontId="16" fillId="0" borderId="3" xfId="2" applyFont="1" applyBorder="1" applyAlignment="1">
      <alignment vertical="center" wrapText="1"/>
    </xf>
    <xf numFmtId="0" fontId="13" fillId="3" borderId="46" xfId="2" applyFont="1" applyFill="1" applyBorder="1" applyAlignment="1">
      <alignment horizontal="center" vertical="center" wrapText="1"/>
    </xf>
    <xf numFmtId="0" fontId="18" fillId="0" borderId="1" xfId="2" applyFont="1" applyFill="1" applyBorder="1">
      <alignment vertical="center"/>
    </xf>
    <xf numFmtId="0" fontId="13" fillId="3" borderId="7" xfId="0" applyFont="1" applyFill="1" applyBorder="1" applyAlignment="1">
      <alignment horizontal="center" vertical="center" wrapText="1"/>
    </xf>
    <xf numFmtId="177" fontId="4" fillId="3" borderId="4" xfId="0" applyNumberFormat="1" applyFont="1" applyFill="1" applyBorder="1" applyAlignment="1">
      <alignment horizontal="center" vertical="center" wrapText="1"/>
    </xf>
    <xf numFmtId="179" fontId="15" fillId="3" borderId="28" xfId="2" applyNumberFormat="1" applyFont="1" applyFill="1" applyBorder="1" applyAlignment="1" applyProtection="1">
      <alignment horizontal="center" vertical="center"/>
    </xf>
    <xf numFmtId="179" fontId="13" fillId="0" borderId="27" xfId="2" applyNumberFormat="1" applyFont="1" applyFill="1" applyBorder="1" applyAlignment="1" applyProtection="1">
      <alignment horizontal="right" vertical="center"/>
    </xf>
    <xf numFmtId="179" fontId="13" fillId="3" borderId="1" xfId="2" applyNumberFormat="1" applyFont="1" applyFill="1" applyBorder="1" applyProtection="1">
      <alignment vertical="center"/>
    </xf>
    <xf numFmtId="179" fontId="13" fillId="0" borderId="3" xfId="2" applyNumberFormat="1" applyFont="1" applyFill="1" applyBorder="1" applyAlignment="1" applyProtection="1">
      <alignment horizontal="right" vertical="center"/>
    </xf>
    <xf numFmtId="0" fontId="13" fillId="3" borderId="23" xfId="0" applyFont="1" applyFill="1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9" fillId="6" borderId="0" xfId="2" applyFont="1" applyFill="1">
      <alignment vertical="center"/>
    </xf>
    <xf numFmtId="0" fontId="13" fillId="0" borderId="1" xfId="2" applyFont="1" applyFill="1" applyBorder="1" applyAlignment="1">
      <alignment horizontal="center" vertical="center"/>
    </xf>
    <xf numFmtId="0" fontId="13" fillId="3" borderId="2" xfId="2" applyFont="1" applyFill="1" applyBorder="1" applyAlignment="1">
      <alignment horizontal="center" vertical="center"/>
    </xf>
    <xf numFmtId="177" fontId="19" fillId="4" borderId="47" xfId="0" applyNumberFormat="1" applyFont="1" applyFill="1" applyBorder="1">
      <alignment vertical="center"/>
    </xf>
    <xf numFmtId="0" fontId="19" fillId="4" borderId="48" xfId="0" applyFont="1" applyFill="1" applyBorder="1">
      <alignment vertical="center"/>
    </xf>
    <xf numFmtId="0" fontId="4" fillId="4" borderId="0" xfId="2" applyFont="1" applyFill="1" applyBorder="1">
      <alignment vertical="center"/>
    </xf>
    <xf numFmtId="177" fontId="20" fillId="4" borderId="48" xfId="0" applyNumberFormat="1" applyFont="1" applyFill="1" applyBorder="1">
      <alignment vertical="center"/>
    </xf>
    <xf numFmtId="177" fontId="20" fillId="4" borderId="49" xfId="0" applyNumberFormat="1" applyFont="1" applyFill="1" applyBorder="1">
      <alignment vertical="center"/>
    </xf>
    <xf numFmtId="0" fontId="4" fillId="4" borderId="50" xfId="2" applyFont="1" applyFill="1" applyBorder="1">
      <alignment vertical="center"/>
    </xf>
    <xf numFmtId="0" fontId="4" fillId="4" borderId="51" xfId="2" applyFont="1" applyFill="1" applyBorder="1">
      <alignment vertical="center"/>
    </xf>
    <xf numFmtId="0" fontId="4" fillId="4" borderId="52" xfId="2" applyFont="1" applyFill="1" applyBorder="1">
      <alignment vertical="center"/>
    </xf>
    <xf numFmtId="0" fontId="4" fillId="4" borderId="53" xfId="2" applyFont="1" applyFill="1" applyBorder="1">
      <alignment vertical="center"/>
    </xf>
    <xf numFmtId="0" fontId="4" fillId="4" borderId="54" xfId="2" applyFont="1" applyFill="1" applyBorder="1">
      <alignment vertical="center"/>
    </xf>
    <xf numFmtId="0" fontId="4" fillId="0" borderId="0" xfId="2" applyFont="1" applyFill="1" applyBorder="1" applyAlignment="1" applyProtection="1">
      <alignment vertical="center"/>
      <protection locked="0"/>
    </xf>
    <xf numFmtId="0" fontId="4" fillId="0" borderId="10" xfId="2" applyFont="1" applyFill="1" applyBorder="1" applyAlignment="1" applyProtection="1">
      <alignment vertical="center"/>
      <protection locked="0"/>
    </xf>
    <xf numFmtId="0" fontId="21" fillId="2" borderId="0" xfId="0" applyFont="1" applyFill="1">
      <alignment vertical="center"/>
    </xf>
    <xf numFmtId="0" fontId="13" fillId="0" borderId="22" xfId="0" applyFont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8" fillId="3" borderId="0" xfId="2" applyFont="1" applyFill="1" applyAlignment="1" applyProtection="1">
      <alignment vertical="center"/>
    </xf>
    <xf numFmtId="179" fontId="15" fillId="3" borderId="8" xfId="2" applyNumberFormat="1" applyFont="1" applyFill="1" applyBorder="1" applyAlignment="1" applyProtection="1">
      <alignment horizontal="center" vertical="center"/>
    </xf>
    <xf numFmtId="0" fontId="3" fillId="0" borderId="17" xfId="2" applyFont="1" applyFill="1" applyBorder="1">
      <alignment vertical="center"/>
    </xf>
    <xf numFmtId="0" fontId="3" fillId="4" borderId="1" xfId="2" applyFont="1" applyFill="1" applyBorder="1" applyAlignment="1">
      <alignment horizontal="center" vertical="center" wrapText="1"/>
    </xf>
    <xf numFmtId="14" fontId="3" fillId="0" borderId="0" xfId="2" applyNumberFormat="1" applyFont="1" applyFill="1">
      <alignment vertical="center"/>
    </xf>
    <xf numFmtId="0" fontId="3" fillId="0" borderId="0" xfId="2" applyFont="1" applyFill="1" applyAlignment="1">
      <alignment vertical="center" wrapText="1"/>
    </xf>
    <xf numFmtId="0" fontId="22" fillId="0" borderId="0" xfId="2" applyFont="1" applyFill="1" applyAlignment="1">
      <alignment vertical="center" wrapText="1"/>
    </xf>
    <xf numFmtId="179" fontId="15" fillId="3" borderId="57" xfId="2" applyNumberFormat="1" applyFont="1" applyFill="1" applyBorder="1" applyAlignment="1" applyProtection="1">
      <alignment horizontal="center" vertical="center"/>
    </xf>
    <xf numFmtId="177" fontId="23" fillId="0" borderId="1" xfId="2" applyNumberFormat="1" applyFont="1" applyFill="1" applyBorder="1" applyAlignment="1" applyProtection="1">
      <alignment horizontal="center" vertical="center"/>
      <protection locked="0"/>
    </xf>
    <xf numFmtId="0" fontId="23" fillId="0" borderId="1" xfId="2" applyFont="1" applyFill="1" applyBorder="1" applyAlignment="1" applyProtection="1">
      <alignment horizontal="center" vertical="center" wrapText="1" shrinkToFit="1"/>
      <protection locked="0"/>
    </xf>
    <xf numFmtId="0" fontId="23" fillId="0" borderId="1" xfId="2" applyFont="1" applyFill="1" applyBorder="1" applyAlignment="1" applyProtection="1">
      <alignment vertical="center" shrinkToFit="1"/>
      <protection locked="0"/>
    </xf>
    <xf numFmtId="176" fontId="24" fillId="0" borderId="1" xfId="0" applyNumberFormat="1" applyFont="1" applyFill="1" applyBorder="1" applyAlignment="1" applyProtection="1">
      <alignment horizontal="center" vertical="center" shrinkToFit="1"/>
      <protection locked="0"/>
    </xf>
    <xf numFmtId="176" fontId="24" fillId="5" borderId="3" xfId="0" applyNumberFormat="1" applyFont="1" applyFill="1" applyBorder="1" applyAlignment="1">
      <alignment horizontal="center" vertical="center" shrinkToFit="1"/>
    </xf>
    <xf numFmtId="179" fontId="23" fillId="0" borderId="33" xfId="2" applyNumberFormat="1" applyFont="1" applyFill="1" applyBorder="1" applyAlignment="1" applyProtection="1">
      <alignment horizontal="center" vertical="center"/>
      <protection locked="0"/>
    </xf>
    <xf numFmtId="0" fontId="23" fillId="0" borderId="4" xfId="2" applyFont="1" applyFill="1" applyBorder="1" applyProtection="1">
      <alignment vertical="center"/>
      <protection locked="0"/>
    </xf>
    <xf numFmtId="179" fontId="23" fillId="0" borderId="32" xfId="2" applyNumberFormat="1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 applyProtection="1">
      <alignment vertical="center" shrinkToFit="1"/>
      <protection locked="0"/>
    </xf>
    <xf numFmtId="0" fontId="23" fillId="0" borderId="1" xfId="0" applyFont="1" applyFill="1" applyBorder="1" applyAlignment="1" applyProtection="1">
      <alignment vertical="center" shrinkToFit="1"/>
      <protection locked="0"/>
    </xf>
    <xf numFmtId="0" fontId="23" fillId="0" borderId="7" xfId="0" applyFont="1" applyFill="1" applyBorder="1" applyAlignment="1" applyProtection="1">
      <alignment vertical="center" shrinkToFit="1"/>
      <protection locked="0"/>
    </xf>
    <xf numFmtId="179" fontId="23" fillId="0" borderId="56" xfId="2" applyNumberFormat="1" applyFont="1" applyFill="1" applyBorder="1" applyAlignment="1" applyProtection="1">
      <alignment horizontal="center" vertical="center"/>
      <protection locked="0"/>
    </xf>
    <xf numFmtId="176" fontId="24" fillId="5" borderId="2" xfId="0" applyNumberFormat="1" applyFont="1" applyFill="1" applyBorder="1" applyAlignment="1">
      <alignment horizontal="center" vertical="center" shrinkToFit="1"/>
    </xf>
    <xf numFmtId="177" fontId="23" fillId="0" borderId="18" xfId="2" applyNumberFormat="1" applyFont="1" applyFill="1" applyBorder="1" applyAlignment="1" applyProtection="1">
      <alignment horizontal="center" vertical="center"/>
      <protection locked="0"/>
    </xf>
    <xf numFmtId="0" fontId="23" fillId="0" borderId="16" xfId="2" applyFont="1" applyFill="1" applyBorder="1" applyAlignment="1" applyProtection="1">
      <alignment horizontal="center" vertical="center" wrapText="1" shrinkToFit="1"/>
      <protection locked="0"/>
    </xf>
    <xf numFmtId="0" fontId="23" fillId="0" borderId="16" xfId="2" applyFont="1" applyFill="1" applyBorder="1" applyAlignment="1" applyProtection="1">
      <alignment vertical="center" shrinkToFit="1"/>
      <protection locked="0"/>
    </xf>
    <xf numFmtId="0" fontId="23" fillId="0" borderId="16" xfId="0" applyFont="1" applyFill="1" applyBorder="1" applyAlignment="1" applyProtection="1">
      <alignment vertical="center" shrinkToFit="1"/>
      <protection locked="0"/>
    </xf>
    <xf numFmtId="176" fontId="24" fillId="5" borderId="45" xfId="0" applyNumberFormat="1" applyFont="1" applyFill="1" applyBorder="1" applyAlignment="1">
      <alignment horizontal="center" vertical="center" shrinkToFit="1"/>
    </xf>
    <xf numFmtId="179" fontId="23" fillId="0" borderId="29" xfId="2" applyNumberFormat="1" applyFont="1" applyFill="1" applyBorder="1" applyAlignment="1" applyProtection="1">
      <alignment horizontal="center" vertical="center"/>
      <protection locked="0"/>
    </xf>
    <xf numFmtId="0" fontId="23" fillId="0" borderId="18" xfId="2" applyFont="1" applyFill="1" applyBorder="1" applyProtection="1">
      <alignment vertical="center"/>
      <protection locked="0"/>
    </xf>
    <xf numFmtId="0" fontId="23" fillId="3" borderId="1" xfId="2" applyFont="1" applyFill="1" applyBorder="1" applyAlignment="1" applyProtection="1">
      <alignment horizontal="center" vertical="center" shrinkToFit="1"/>
      <protection locked="0"/>
    </xf>
    <xf numFmtId="49" fontId="23" fillId="3" borderId="1" xfId="2" applyNumberFormat="1" applyFont="1" applyFill="1" applyBorder="1" applyAlignment="1" applyProtection="1">
      <alignment horizontal="center" vertical="center" shrinkToFit="1"/>
      <protection locked="0"/>
    </xf>
    <xf numFmtId="0" fontId="23" fillId="3" borderId="45" xfId="2" applyFont="1" applyFill="1" applyBorder="1" applyAlignment="1" applyProtection="1">
      <alignment horizontal="center" vertical="center" shrinkToFit="1"/>
      <protection locked="0"/>
    </xf>
    <xf numFmtId="49" fontId="23" fillId="3" borderId="31" xfId="2" applyNumberFormat="1" applyFont="1" applyFill="1" applyBorder="1" applyAlignment="1" applyProtection="1">
      <alignment horizontal="center" vertical="center" shrinkToFit="1"/>
      <protection locked="0"/>
    </xf>
    <xf numFmtId="180" fontId="9" fillId="0" borderId="0" xfId="2" applyNumberFormat="1" applyFont="1" applyFill="1">
      <alignment vertical="center"/>
    </xf>
    <xf numFmtId="0" fontId="13" fillId="0" borderId="1" xfId="2" applyFont="1" applyFill="1" applyBorder="1" applyAlignment="1">
      <alignment horizontal="center" vertical="center"/>
    </xf>
    <xf numFmtId="0" fontId="4" fillId="0" borderId="15" xfId="2" applyFont="1" applyFill="1" applyBorder="1" applyAlignment="1" applyProtection="1">
      <alignment horizontal="center" vertical="center" shrinkToFit="1"/>
      <protection locked="0"/>
    </xf>
    <xf numFmtId="0" fontId="5" fillId="3" borderId="2" xfId="0" applyFont="1" applyFill="1" applyBorder="1" applyAlignment="1">
      <alignment horizontal="right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/>
    </xf>
    <xf numFmtId="0" fontId="5" fillId="3" borderId="22" xfId="0" applyFont="1" applyFill="1" applyBorder="1" applyAlignment="1">
      <alignment horizontal="right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3" borderId="19" xfId="0" applyFont="1" applyFill="1" applyBorder="1" applyAlignment="1">
      <alignment horizontal="right"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13" fillId="0" borderId="27" xfId="2" applyFont="1" applyFill="1" applyBorder="1" applyAlignment="1" applyProtection="1">
      <alignment horizontal="center" vertical="center" shrinkToFit="1"/>
    </xf>
    <xf numFmtId="0" fontId="0" fillId="0" borderId="22" xfId="0" applyBorder="1" applyAlignment="1" applyProtection="1">
      <alignment horizontal="center" vertical="center" shrinkToFit="1"/>
    </xf>
    <xf numFmtId="0" fontId="4" fillId="0" borderId="11" xfId="2" applyFont="1" applyFill="1" applyBorder="1" applyAlignment="1" applyProtection="1">
      <alignment horizontal="center" vertical="center"/>
      <protection locked="0"/>
    </xf>
    <xf numFmtId="0" fontId="4" fillId="0" borderId="1" xfId="2" applyFont="1" applyFill="1" applyBorder="1" applyAlignment="1" applyProtection="1">
      <alignment horizontal="center" vertical="center"/>
      <protection locked="0"/>
    </xf>
    <xf numFmtId="0" fontId="4" fillId="0" borderId="12" xfId="2" applyFont="1" applyFill="1" applyBorder="1" applyAlignment="1" applyProtection="1">
      <alignment horizontal="center" vertical="center"/>
      <protection locked="0"/>
    </xf>
    <xf numFmtId="176" fontId="4" fillId="0" borderId="11" xfId="2" applyNumberFormat="1" applyFont="1" applyFill="1" applyBorder="1" applyAlignment="1" applyProtection="1">
      <alignment horizontal="center" vertical="center"/>
      <protection locked="0"/>
    </xf>
    <xf numFmtId="176" fontId="4" fillId="0" borderId="1" xfId="2" applyNumberFormat="1" applyFont="1" applyFill="1" applyBorder="1" applyAlignment="1" applyProtection="1">
      <alignment horizontal="center" vertical="center"/>
      <protection locked="0"/>
    </xf>
    <xf numFmtId="176" fontId="4" fillId="0" borderId="12" xfId="2" applyNumberFormat="1" applyFont="1" applyFill="1" applyBorder="1" applyAlignment="1" applyProtection="1">
      <alignment horizontal="center" vertical="center"/>
      <protection locked="0"/>
    </xf>
    <xf numFmtId="0" fontId="4" fillId="0" borderId="13" xfId="2" applyFont="1" applyFill="1" applyBorder="1" applyAlignment="1" applyProtection="1">
      <alignment horizontal="center" vertical="center" shrinkToFit="1"/>
      <protection locked="0"/>
    </xf>
    <xf numFmtId="0" fontId="4" fillId="0" borderId="14" xfId="2" applyFont="1" applyFill="1" applyBorder="1" applyAlignment="1" applyProtection="1">
      <alignment horizontal="center" vertical="center" shrinkToFit="1"/>
      <protection locked="0"/>
    </xf>
    <xf numFmtId="0" fontId="4" fillId="0" borderId="15" xfId="2" applyFont="1" applyFill="1" applyBorder="1" applyAlignment="1" applyProtection="1">
      <alignment horizontal="center" vertical="center" shrinkToFit="1"/>
      <protection locked="0"/>
    </xf>
    <xf numFmtId="177" fontId="13" fillId="3" borderId="0" xfId="2" applyNumberFormat="1" applyFont="1" applyFill="1" applyAlignment="1">
      <alignment horizontal="right" vertical="center"/>
    </xf>
    <xf numFmtId="177" fontId="13" fillId="3" borderId="6" xfId="2" applyNumberFormat="1" applyFont="1" applyFill="1" applyBorder="1" applyAlignment="1">
      <alignment horizontal="center" vertical="center" wrapText="1"/>
    </xf>
    <xf numFmtId="0" fontId="15" fillId="0" borderId="22" xfId="2" applyFont="1" applyBorder="1" applyAlignment="1">
      <alignment vertical="center"/>
    </xf>
    <xf numFmtId="0" fontId="13" fillId="0" borderId="1" xfId="2" applyFont="1" applyFill="1" applyBorder="1" applyAlignment="1">
      <alignment horizontal="center" vertical="center"/>
    </xf>
    <xf numFmtId="0" fontId="13" fillId="0" borderId="33" xfId="2" applyFont="1" applyFill="1" applyBorder="1" applyAlignment="1">
      <alignment horizontal="center" vertical="center"/>
    </xf>
    <xf numFmtId="0" fontId="15" fillId="0" borderId="32" xfId="2" applyFont="1" applyBorder="1" applyAlignment="1">
      <alignment vertical="center"/>
    </xf>
    <xf numFmtId="177" fontId="13" fillId="3" borderId="33" xfId="2" applyNumberFormat="1" applyFont="1" applyFill="1" applyBorder="1" applyAlignment="1">
      <alignment horizontal="center" vertical="center" wrapText="1"/>
    </xf>
    <xf numFmtId="0" fontId="13" fillId="3" borderId="40" xfId="2" applyFont="1" applyFill="1" applyBorder="1" applyAlignment="1">
      <alignment horizontal="center" vertical="center"/>
    </xf>
    <xf numFmtId="0" fontId="15" fillId="0" borderId="41" xfId="0" applyFont="1" applyBorder="1" applyAlignment="1">
      <alignment vertical="center"/>
    </xf>
    <xf numFmtId="0" fontId="15" fillId="0" borderId="42" xfId="2" applyFont="1" applyBorder="1" applyAlignment="1">
      <alignment vertical="center"/>
    </xf>
    <xf numFmtId="0" fontId="15" fillId="0" borderId="43" xfId="0" applyFont="1" applyBorder="1" applyAlignment="1">
      <alignment vertical="center"/>
    </xf>
    <xf numFmtId="0" fontId="13" fillId="3" borderId="40" xfId="2" applyFont="1" applyFill="1" applyBorder="1" applyAlignment="1">
      <alignment horizontal="center" vertical="center" wrapText="1"/>
    </xf>
    <xf numFmtId="0" fontId="15" fillId="0" borderId="39" xfId="0" applyFont="1" applyBorder="1" applyAlignment="1">
      <alignment vertical="center"/>
    </xf>
    <xf numFmtId="0" fontId="4" fillId="0" borderId="9" xfId="2" applyFont="1" applyFill="1" applyBorder="1" applyAlignment="1" applyProtection="1">
      <alignment horizontal="center" vertical="center"/>
      <protection locked="0"/>
    </xf>
    <xf numFmtId="0" fontId="4" fillId="0" borderId="55" xfId="2" applyFont="1" applyFill="1" applyBorder="1" applyAlignment="1" applyProtection="1">
      <alignment horizontal="center" vertical="center"/>
      <protection locked="0"/>
    </xf>
    <xf numFmtId="0" fontId="5" fillId="3" borderId="0" xfId="2" applyFont="1" applyFill="1" applyAlignment="1">
      <alignment vertical="center" wrapText="1"/>
    </xf>
    <xf numFmtId="0" fontId="12" fillId="0" borderId="0" xfId="2" applyAlignment="1">
      <alignment vertical="center" wrapText="1"/>
    </xf>
    <xf numFmtId="0" fontId="13" fillId="3" borderId="57" xfId="2" applyFont="1" applyFill="1" applyBorder="1" applyAlignment="1">
      <alignment horizontal="right" vertical="center"/>
    </xf>
    <xf numFmtId="0" fontId="15" fillId="0" borderId="37" xfId="2" applyFont="1" applyBorder="1" applyAlignment="1">
      <alignment vertical="center"/>
    </xf>
    <xf numFmtId="0" fontId="4" fillId="0" borderId="2" xfId="2" applyFont="1" applyFill="1" applyBorder="1" applyAlignment="1" applyProtection="1">
      <alignment horizontal="center" vertical="center"/>
    </xf>
    <xf numFmtId="0" fontId="4" fillId="0" borderId="22" xfId="2" applyFont="1" applyFill="1" applyBorder="1" applyAlignment="1" applyProtection="1">
      <alignment horizontal="center" vertical="center"/>
    </xf>
    <xf numFmtId="176" fontId="4" fillId="0" borderId="2" xfId="2" applyNumberFormat="1" applyFont="1" applyFill="1" applyBorder="1" applyAlignment="1" applyProtection="1">
      <alignment horizontal="center" vertical="center"/>
    </xf>
    <xf numFmtId="176" fontId="4" fillId="0" borderId="22" xfId="2" applyNumberFormat="1" applyFont="1" applyFill="1" applyBorder="1" applyAlignment="1" applyProtection="1">
      <alignment horizontal="center" vertical="center"/>
    </xf>
    <xf numFmtId="0" fontId="4" fillId="0" borderId="35" xfId="2" applyFont="1" applyFill="1" applyBorder="1" applyAlignment="1" applyProtection="1">
      <alignment horizontal="center" vertical="center" shrinkToFit="1"/>
    </xf>
    <xf numFmtId="0" fontId="4" fillId="0" borderId="36" xfId="2" applyFont="1" applyFill="1" applyBorder="1" applyAlignment="1" applyProtection="1">
      <alignment horizontal="center" vertical="center" shrinkToFit="1"/>
    </xf>
    <xf numFmtId="177" fontId="23" fillId="0" borderId="16" xfId="2" applyNumberFormat="1" applyFont="1" applyFill="1" applyBorder="1" applyAlignment="1" applyProtection="1">
      <alignment horizontal="center" vertical="center"/>
      <protection locked="0"/>
    </xf>
  </cellXfs>
  <cellStyles count="3">
    <cellStyle name="標準" xfId="0" builtinId="0"/>
    <cellStyle name="標準 2" xfId="2" xr:uid="{00000000-0005-0000-0000-000002000000}"/>
    <cellStyle name="標準 8" xfId="1" xr:uid="{00000000-0005-0000-0000-000003000000}"/>
  </cellStyles>
  <dxfs count="35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eetMetadata" Target="metadata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P40"/>
  <sheetViews>
    <sheetView view="pageBreakPreview" topLeftCell="A22" zoomScale="85" zoomScaleNormal="80" zoomScaleSheetLayoutView="85" workbookViewId="0">
      <selection activeCell="B35" sqref="B35"/>
    </sheetView>
  </sheetViews>
  <sheetFormatPr defaultRowHeight="13.5" x14ac:dyDescent="0.15"/>
  <cols>
    <col min="1" max="1" width="6.375" style="3" customWidth="1"/>
    <col min="2" max="2" width="17.25" style="3" bestFit="1" customWidth="1"/>
    <col min="3" max="3" width="34.25" style="3" customWidth="1"/>
    <col min="4" max="5" width="33.625" style="3" customWidth="1"/>
    <col min="6" max="6" width="21" style="3" customWidth="1"/>
    <col min="7" max="7" width="23.5" style="3" customWidth="1"/>
    <col min="8" max="8" width="15.625" style="3" customWidth="1"/>
    <col min="9" max="9" width="20.625" style="3" customWidth="1"/>
    <col min="10" max="10" width="9" style="3"/>
    <col min="11" max="11" width="25.5" style="3" hidden="1" customWidth="1"/>
    <col min="12" max="16" width="9" style="3" hidden="1" customWidth="1"/>
    <col min="17" max="17" width="9" style="3" customWidth="1"/>
    <col min="18" max="16384" width="9" style="3"/>
  </cols>
  <sheetData>
    <row r="1" spans="1:16" ht="29.25" customHeight="1" x14ac:dyDescent="0.15">
      <c r="A1" s="2"/>
      <c r="B1" s="196" t="s">
        <v>37</v>
      </c>
      <c r="C1" s="197"/>
      <c r="D1" s="197"/>
      <c r="E1" s="197"/>
      <c r="F1" s="197"/>
      <c r="G1" s="197"/>
      <c r="H1" s="197"/>
      <c r="I1" s="197"/>
    </row>
    <row r="2" spans="1:16" ht="18" thickBot="1" x14ac:dyDescent="0.2">
      <c r="A2" s="2"/>
      <c r="B2" s="1"/>
      <c r="C2" s="2"/>
      <c r="D2" s="2"/>
      <c r="E2" s="4"/>
      <c r="F2" s="2"/>
      <c r="G2" s="5"/>
      <c r="H2" s="5"/>
      <c r="I2" s="5"/>
    </row>
    <row r="3" spans="1:16" s="19" customFormat="1" ht="24.95" customHeight="1" x14ac:dyDescent="0.15">
      <c r="B3" s="1"/>
      <c r="C3" s="1"/>
      <c r="D3" s="1"/>
      <c r="E3" s="15"/>
      <c r="F3" s="16" t="s">
        <v>14</v>
      </c>
      <c r="G3" s="57" t="s">
        <v>64</v>
      </c>
      <c r="H3" s="17" t="s">
        <v>15</v>
      </c>
      <c r="I3" s="18"/>
    </row>
    <row r="4" spans="1:16" s="19" customFormat="1" ht="24.95" customHeight="1" thickBot="1" x14ac:dyDescent="0.2">
      <c r="A4" s="1"/>
      <c r="B4" s="1"/>
      <c r="C4" s="1"/>
      <c r="D4" s="1"/>
      <c r="E4" s="15"/>
      <c r="F4" s="20" t="s">
        <v>19</v>
      </c>
      <c r="G4" s="198" t="s">
        <v>20</v>
      </c>
      <c r="H4" s="199"/>
      <c r="I4" s="18"/>
    </row>
    <row r="5" spans="1:16" s="19" customFormat="1" ht="24.95" customHeight="1" x14ac:dyDescent="0.15">
      <c r="A5" s="1"/>
      <c r="B5" s="16" t="s">
        <v>17</v>
      </c>
      <c r="C5" s="21" t="s">
        <v>57</v>
      </c>
      <c r="D5" s="22"/>
      <c r="E5" s="15"/>
      <c r="F5" s="38" t="s">
        <v>13</v>
      </c>
      <c r="G5" s="210" t="s">
        <v>21</v>
      </c>
      <c r="H5" s="199"/>
      <c r="I5" s="23"/>
    </row>
    <row r="6" spans="1:16" s="19" customFormat="1" ht="24.95" customHeight="1" thickBot="1" x14ac:dyDescent="0.2">
      <c r="A6" s="1"/>
      <c r="B6" s="24" t="s">
        <v>18</v>
      </c>
      <c r="C6" s="56" t="s">
        <v>6</v>
      </c>
      <c r="D6" s="22"/>
      <c r="E6" s="15"/>
      <c r="F6" s="24" t="s">
        <v>1</v>
      </c>
      <c r="G6" s="200" t="s">
        <v>40</v>
      </c>
      <c r="H6" s="201"/>
      <c r="I6" s="22"/>
    </row>
    <row r="7" spans="1:16" ht="24.95" customHeight="1" x14ac:dyDescent="0.15">
      <c r="A7" s="2"/>
      <c r="B7" s="2"/>
      <c r="C7" s="7"/>
      <c r="D7" s="11"/>
      <c r="E7" s="7"/>
      <c r="F7" s="7"/>
      <c r="G7" s="12"/>
      <c r="H7" s="8"/>
      <c r="I7" s="10"/>
    </row>
    <row r="8" spans="1:16" x14ac:dyDescent="0.15">
      <c r="B8" s="2"/>
      <c r="C8" s="2"/>
      <c r="D8" s="2"/>
      <c r="E8" s="2"/>
      <c r="F8" s="2"/>
      <c r="G8" s="2"/>
      <c r="H8" s="2"/>
      <c r="I8" s="2"/>
    </row>
    <row r="9" spans="1:16" ht="27.75" customHeight="1" x14ac:dyDescent="0.15">
      <c r="A9" s="204" t="s">
        <v>22</v>
      </c>
      <c r="B9" s="205"/>
      <c r="C9" s="205"/>
      <c r="D9" s="205"/>
      <c r="E9" s="205"/>
      <c r="F9" s="205"/>
      <c r="G9" s="205"/>
      <c r="H9" s="206"/>
      <c r="I9" s="202" t="s">
        <v>0</v>
      </c>
    </row>
    <row r="10" spans="1:16" ht="69" customHeight="1" x14ac:dyDescent="0.15">
      <c r="A10" s="41" t="s">
        <v>23</v>
      </c>
      <c r="B10" s="40" t="s">
        <v>58</v>
      </c>
      <c r="C10" s="25" t="s">
        <v>3</v>
      </c>
      <c r="D10" s="25" t="s">
        <v>5</v>
      </c>
      <c r="E10" s="25" t="s">
        <v>7</v>
      </c>
      <c r="F10" s="26" t="s">
        <v>12</v>
      </c>
      <c r="G10" s="25" t="s">
        <v>8</v>
      </c>
      <c r="H10" s="35" t="s">
        <v>65</v>
      </c>
      <c r="I10" s="203"/>
    </row>
    <row r="11" spans="1:16" ht="26.25" customHeight="1" x14ac:dyDescent="0.15">
      <c r="A11" s="41">
        <v>1</v>
      </c>
      <c r="B11" s="52">
        <v>44114</v>
      </c>
      <c r="C11" s="46" t="s">
        <v>24</v>
      </c>
      <c r="D11" s="46" t="s">
        <v>25</v>
      </c>
      <c r="E11" s="46" t="s">
        <v>26</v>
      </c>
      <c r="F11" s="47"/>
      <c r="G11" s="48" t="s">
        <v>27</v>
      </c>
      <c r="H11" s="49">
        <v>8</v>
      </c>
      <c r="I11" s="28"/>
      <c r="K11" s="44" t="s">
        <v>27</v>
      </c>
      <c r="L11"/>
      <c r="O11" s="13" t="s">
        <v>62</v>
      </c>
      <c r="P11" s="13"/>
    </row>
    <row r="12" spans="1:16" ht="26.25" customHeight="1" x14ac:dyDescent="0.15">
      <c r="A12" s="41">
        <v>2</v>
      </c>
      <c r="B12" s="52">
        <v>44053</v>
      </c>
      <c r="C12" s="46" t="s">
        <v>24</v>
      </c>
      <c r="D12" s="46" t="s">
        <v>28</v>
      </c>
      <c r="E12" s="46" t="s">
        <v>29</v>
      </c>
      <c r="F12" s="47"/>
      <c r="G12" s="48" t="s">
        <v>27</v>
      </c>
      <c r="H12" s="49">
        <v>8</v>
      </c>
      <c r="I12" s="28"/>
      <c r="K12" s="44" t="s">
        <v>10</v>
      </c>
      <c r="L12"/>
      <c r="O12" s="13" t="s">
        <v>63</v>
      </c>
      <c r="P12" s="13"/>
    </row>
    <row r="13" spans="1:16" ht="26.25" customHeight="1" x14ac:dyDescent="0.15">
      <c r="A13" s="41">
        <v>3</v>
      </c>
      <c r="B13" s="52">
        <v>43855</v>
      </c>
      <c r="C13" s="46" t="s">
        <v>49</v>
      </c>
      <c r="D13" s="46" t="s">
        <v>50</v>
      </c>
      <c r="E13" s="46" t="s">
        <v>31</v>
      </c>
      <c r="F13" s="47"/>
      <c r="G13" s="48" t="s">
        <v>27</v>
      </c>
      <c r="H13" s="49">
        <v>2</v>
      </c>
      <c r="I13" s="28"/>
      <c r="K13" s="44" t="s">
        <v>38</v>
      </c>
      <c r="L13"/>
      <c r="O13" s="13"/>
      <c r="P13" s="13"/>
    </row>
    <row r="14" spans="1:16" ht="26.25" customHeight="1" x14ac:dyDescent="0.15">
      <c r="A14" s="41">
        <v>4</v>
      </c>
      <c r="B14" s="52">
        <v>43753</v>
      </c>
      <c r="C14" s="46" t="s">
        <v>24</v>
      </c>
      <c r="D14" s="46" t="s">
        <v>32</v>
      </c>
      <c r="E14" s="46" t="s">
        <v>33</v>
      </c>
      <c r="F14" s="47"/>
      <c r="G14" s="48" t="s">
        <v>27</v>
      </c>
      <c r="H14" s="49">
        <v>10</v>
      </c>
      <c r="I14" s="28"/>
      <c r="K14" s="44" t="s">
        <v>39</v>
      </c>
      <c r="L14"/>
      <c r="O14" s="13"/>
      <c r="P14" s="13"/>
    </row>
    <row r="15" spans="1:16" ht="26.25" customHeight="1" x14ac:dyDescent="0.15">
      <c r="A15" s="41">
        <v>5</v>
      </c>
      <c r="B15" s="52">
        <v>43490</v>
      </c>
      <c r="C15" s="46" t="s">
        <v>9</v>
      </c>
      <c r="D15" s="46" t="s">
        <v>34</v>
      </c>
      <c r="E15" s="46" t="s">
        <v>29</v>
      </c>
      <c r="F15" s="47"/>
      <c r="G15" s="48" t="s">
        <v>10</v>
      </c>
      <c r="H15" s="49">
        <v>15</v>
      </c>
      <c r="I15" s="28"/>
      <c r="K15" s="44" t="s">
        <v>11</v>
      </c>
      <c r="L15"/>
      <c r="O15" s="13"/>
      <c r="P15" s="13"/>
    </row>
    <row r="16" spans="1:16" ht="26.25" customHeight="1" x14ac:dyDescent="0.15">
      <c r="A16" s="41">
        <v>6</v>
      </c>
      <c r="B16" s="52">
        <v>43490</v>
      </c>
      <c r="C16" s="46" t="s">
        <v>9</v>
      </c>
      <c r="D16" s="46" t="s">
        <v>34</v>
      </c>
      <c r="E16" s="46" t="s">
        <v>35</v>
      </c>
      <c r="F16" s="47"/>
      <c r="G16" s="48" t="s">
        <v>27</v>
      </c>
      <c r="H16" s="49">
        <v>8</v>
      </c>
      <c r="I16" s="28"/>
      <c r="O16" s="13"/>
      <c r="P16" s="13"/>
    </row>
    <row r="17" spans="1:16" ht="26.25" customHeight="1" x14ac:dyDescent="0.15">
      <c r="A17" s="41">
        <v>7</v>
      </c>
      <c r="B17" s="52">
        <v>43378</v>
      </c>
      <c r="C17" s="50" t="s">
        <v>9</v>
      </c>
      <c r="D17" s="46" t="s">
        <v>30</v>
      </c>
      <c r="E17" s="46" t="s">
        <v>36</v>
      </c>
      <c r="F17" s="47"/>
      <c r="G17" s="48" t="s">
        <v>27</v>
      </c>
      <c r="H17" s="49">
        <v>8</v>
      </c>
      <c r="I17" s="28"/>
      <c r="O17" s="13"/>
      <c r="P17" s="13"/>
    </row>
    <row r="18" spans="1:16" ht="26.25" customHeight="1" x14ac:dyDescent="0.15">
      <c r="A18" s="41">
        <v>8</v>
      </c>
      <c r="B18" s="51" t="s">
        <v>56</v>
      </c>
      <c r="C18" s="46" t="s">
        <v>51</v>
      </c>
      <c r="D18" s="46" t="s">
        <v>52</v>
      </c>
      <c r="E18" s="46" t="s">
        <v>53</v>
      </c>
      <c r="F18" s="47">
        <v>121212312345</v>
      </c>
      <c r="G18" s="50" t="s">
        <v>39</v>
      </c>
      <c r="H18" s="49">
        <v>15</v>
      </c>
      <c r="I18" s="28"/>
      <c r="O18" s="13"/>
      <c r="P18" s="13"/>
    </row>
    <row r="19" spans="1:16" ht="26.25" customHeight="1" x14ac:dyDescent="0.15">
      <c r="A19" s="41">
        <v>9</v>
      </c>
      <c r="B19" s="51"/>
      <c r="C19" s="46"/>
      <c r="D19" s="46"/>
      <c r="E19" s="46"/>
      <c r="F19" s="47"/>
      <c r="G19" s="50"/>
      <c r="H19" s="49"/>
      <c r="I19" s="28"/>
      <c r="O19" s="13"/>
      <c r="P19" s="13"/>
    </row>
    <row r="20" spans="1:16" ht="26.25" customHeight="1" x14ac:dyDescent="0.15">
      <c r="A20" s="41">
        <v>10</v>
      </c>
      <c r="B20" s="53"/>
      <c r="C20" s="27"/>
      <c r="D20" s="27"/>
      <c r="E20" s="27"/>
      <c r="F20" s="9"/>
      <c r="G20" s="29"/>
      <c r="H20" s="36"/>
      <c r="I20" s="28"/>
      <c r="O20" s="13"/>
      <c r="P20" s="13"/>
    </row>
    <row r="21" spans="1:16" ht="26.25" customHeight="1" x14ac:dyDescent="0.15">
      <c r="A21" s="41">
        <v>11</v>
      </c>
      <c r="B21" s="53"/>
      <c r="C21" s="27"/>
      <c r="D21" s="27"/>
      <c r="E21" s="27"/>
      <c r="F21" s="9"/>
      <c r="G21" s="29"/>
      <c r="H21" s="36"/>
      <c r="I21" s="28"/>
      <c r="O21" s="13"/>
      <c r="P21" s="13"/>
    </row>
    <row r="22" spans="1:16" ht="26.25" customHeight="1" x14ac:dyDescent="0.15">
      <c r="A22" s="41">
        <v>12</v>
      </c>
      <c r="B22" s="53"/>
      <c r="C22" s="29"/>
      <c r="D22" s="27"/>
      <c r="E22" s="27"/>
      <c r="F22" s="9"/>
      <c r="G22" s="29"/>
      <c r="H22" s="36"/>
      <c r="I22" s="28"/>
      <c r="O22" s="13"/>
      <c r="P22" s="13"/>
    </row>
    <row r="23" spans="1:16" ht="26.25" customHeight="1" x14ac:dyDescent="0.15">
      <c r="A23" s="41">
        <v>13</v>
      </c>
      <c r="B23" s="53"/>
      <c r="C23" s="27"/>
      <c r="D23" s="27"/>
      <c r="E23" s="27"/>
      <c r="F23" s="9"/>
      <c r="G23" s="29"/>
      <c r="H23" s="36"/>
      <c r="I23" s="28"/>
      <c r="O23" s="13"/>
      <c r="P23" s="13"/>
    </row>
    <row r="24" spans="1:16" ht="26.25" customHeight="1" x14ac:dyDescent="0.15">
      <c r="A24" s="41">
        <v>14</v>
      </c>
      <c r="B24" s="54"/>
      <c r="C24" s="27"/>
      <c r="D24" s="27"/>
      <c r="E24" s="27"/>
      <c r="F24" s="9"/>
      <c r="G24" s="29"/>
      <c r="H24" s="36"/>
      <c r="I24" s="28"/>
      <c r="O24" s="13"/>
      <c r="P24" s="13"/>
    </row>
    <row r="25" spans="1:16" ht="26.25" customHeight="1" thickBot="1" x14ac:dyDescent="0.2">
      <c r="A25" s="42">
        <v>15</v>
      </c>
      <c r="B25" s="55"/>
      <c r="C25" s="30"/>
      <c r="D25" s="30"/>
      <c r="E25" s="30"/>
      <c r="F25" s="31"/>
      <c r="G25" s="37"/>
      <c r="H25" s="45"/>
      <c r="I25" s="32"/>
      <c r="O25" s="13"/>
      <c r="P25" s="13"/>
    </row>
    <row r="26" spans="1:16" ht="26.25" customHeight="1" thickTop="1" x14ac:dyDescent="0.15">
      <c r="A26" s="207" t="s">
        <v>41</v>
      </c>
      <c r="B26" s="208"/>
      <c r="C26" s="208"/>
      <c r="D26" s="208"/>
      <c r="E26" s="208"/>
      <c r="F26" s="209"/>
      <c r="G26" s="211">
        <v>15</v>
      </c>
      <c r="H26" s="212"/>
      <c r="I26" s="33"/>
    </row>
    <row r="27" spans="1:16" ht="26.25" customHeight="1" x14ac:dyDescent="0.15">
      <c r="A27" s="187" t="s">
        <v>42</v>
      </c>
      <c r="B27" s="192"/>
      <c r="C27" s="192"/>
      <c r="D27" s="192"/>
      <c r="E27" s="192"/>
      <c r="F27" s="193"/>
      <c r="G27" s="213">
        <v>0</v>
      </c>
      <c r="H27" s="214"/>
      <c r="I27" s="34"/>
    </row>
    <row r="28" spans="1:16" ht="26.25" customHeight="1" thickBot="1" x14ac:dyDescent="0.2">
      <c r="A28" s="187" t="s">
        <v>43</v>
      </c>
      <c r="B28" s="192"/>
      <c r="C28" s="192"/>
      <c r="D28" s="192"/>
      <c r="E28" s="192"/>
      <c r="F28" s="193"/>
      <c r="G28" s="194">
        <v>59</v>
      </c>
      <c r="H28" s="195"/>
      <c r="I28" s="34"/>
    </row>
    <row r="29" spans="1:16" ht="26.25" customHeight="1" x14ac:dyDescent="0.15">
      <c r="A29" s="187" t="s">
        <v>44</v>
      </c>
      <c r="B29" s="188"/>
      <c r="C29" s="188"/>
      <c r="D29" s="188"/>
      <c r="E29" s="188"/>
      <c r="F29" s="189"/>
      <c r="G29" s="190">
        <f>SUM(G26:H28)</f>
        <v>74</v>
      </c>
      <c r="H29" s="191"/>
      <c r="I29" s="28"/>
    </row>
    <row r="30" spans="1:16" x14ac:dyDescent="0.15">
      <c r="B30" s="2"/>
      <c r="C30" s="5"/>
      <c r="D30" s="2"/>
      <c r="E30" s="2"/>
      <c r="F30" s="2"/>
      <c r="G30" s="2"/>
      <c r="H30" s="2"/>
      <c r="I30" s="2"/>
    </row>
    <row r="31" spans="1:16" s="39" customFormat="1" ht="15" customHeight="1" x14ac:dyDescent="0.15">
      <c r="A31" s="6"/>
      <c r="B31" s="14" t="s">
        <v>16</v>
      </c>
      <c r="C31" s="6"/>
      <c r="D31" s="6"/>
      <c r="E31" s="6"/>
      <c r="F31" s="6"/>
      <c r="G31" s="6"/>
      <c r="H31" s="6"/>
      <c r="I31" s="6"/>
    </row>
    <row r="32" spans="1:16" s="39" customFormat="1" ht="15" customHeight="1" x14ac:dyDescent="0.15">
      <c r="A32" s="6"/>
      <c r="B32" s="6" t="s">
        <v>45</v>
      </c>
      <c r="C32" s="6"/>
      <c r="D32" s="6"/>
      <c r="E32" s="6"/>
      <c r="F32" s="6"/>
      <c r="G32" s="6"/>
      <c r="H32" s="6"/>
      <c r="I32" s="6"/>
    </row>
    <row r="33" spans="1:9" s="39" customFormat="1" ht="15" customHeight="1" x14ac:dyDescent="0.15">
      <c r="A33" s="6"/>
      <c r="B33" s="6" t="s">
        <v>59</v>
      </c>
      <c r="C33" s="6"/>
      <c r="D33" s="6"/>
      <c r="E33" s="6"/>
      <c r="F33" s="6"/>
      <c r="G33" s="6"/>
      <c r="H33" s="6"/>
      <c r="I33" s="6"/>
    </row>
    <row r="34" spans="1:9" s="39" customFormat="1" ht="15" customHeight="1" x14ac:dyDescent="0.15">
      <c r="A34" s="6"/>
      <c r="B34" s="6" t="s">
        <v>46</v>
      </c>
      <c r="C34" s="6"/>
      <c r="D34" s="6"/>
      <c r="E34" s="6"/>
      <c r="F34" s="6"/>
      <c r="G34" s="6"/>
      <c r="H34" s="6"/>
      <c r="I34" s="6"/>
    </row>
    <row r="35" spans="1:9" s="39" customFormat="1" ht="15" customHeight="1" x14ac:dyDescent="0.15">
      <c r="A35" s="6"/>
      <c r="B35" s="6" t="s">
        <v>47</v>
      </c>
      <c r="C35" s="6"/>
      <c r="D35" s="6"/>
      <c r="E35" s="6"/>
      <c r="F35" s="6"/>
      <c r="G35" s="6"/>
      <c r="H35" s="6"/>
      <c r="I35" s="6"/>
    </row>
    <row r="36" spans="1:9" s="39" customFormat="1" ht="15" customHeight="1" x14ac:dyDescent="0.15">
      <c r="A36" s="6"/>
      <c r="B36" s="6" t="s">
        <v>48</v>
      </c>
      <c r="C36" s="6"/>
      <c r="D36" s="6"/>
      <c r="E36" s="6"/>
      <c r="F36" s="6"/>
      <c r="G36" s="6"/>
      <c r="H36" s="6"/>
      <c r="I36" s="6"/>
    </row>
    <row r="37" spans="1:9" s="39" customFormat="1" ht="15" customHeight="1" x14ac:dyDescent="0.15">
      <c r="A37" s="6"/>
      <c r="B37" s="6" t="s">
        <v>54</v>
      </c>
      <c r="C37" s="6"/>
      <c r="D37" s="6"/>
      <c r="E37" s="6"/>
      <c r="F37" s="6"/>
      <c r="G37" s="6"/>
      <c r="H37" s="6"/>
      <c r="I37" s="6"/>
    </row>
    <row r="38" spans="1:9" s="39" customFormat="1" ht="15" customHeight="1" x14ac:dyDescent="0.15">
      <c r="A38" s="6"/>
      <c r="B38" s="6" t="s">
        <v>55</v>
      </c>
      <c r="C38" s="6"/>
      <c r="D38" s="6"/>
      <c r="E38" s="6"/>
      <c r="F38" s="6"/>
      <c r="G38" s="6"/>
      <c r="H38" s="6"/>
      <c r="I38" s="6"/>
    </row>
    <row r="39" spans="1:9" s="39" customFormat="1" ht="15" customHeight="1" x14ac:dyDescent="0.15">
      <c r="A39" s="6"/>
      <c r="B39" s="6" t="s">
        <v>60</v>
      </c>
      <c r="C39" s="6"/>
      <c r="D39" s="6"/>
      <c r="E39" s="6"/>
      <c r="F39" s="6"/>
      <c r="G39" s="6"/>
      <c r="H39" s="6"/>
      <c r="I39" s="6"/>
    </row>
    <row r="40" spans="1:9" s="43" customFormat="1" ht="15" customHeight="1" x14ac:dyDescent="0.15">
      <c r="A40" s="14"/>
      <c r="B40" s="14" t="s">
        <v>66</v>
      </c>
      <c r="C40" s="14"/>
      <c r="D40" s="14"/>
      <c r="E40" s="14"/>
      <c r="F40" s="14"/>
      <c r="G40" s="14"/>
      <c r="H40" s="14"/>
      <c r="I40" s="14"/>
    </row>
  </sheetData>
  <sheetProtection algorithmName="SHA-512" hashValue="m8SIiD0sgPW/Tyv2JKoaT0Pw3EumfoCHKURtXflwtaYoUE6wZEZrypqEyQgX953dvycs1gTQ9TNuJzNxfmeBzQ==" saltValue="suX8Y6hUdf/l2zaJGES/eg==" spinCount="100000" sheet="1" objects="1" scenarios="1"/>
  <mergeCells count="14">
    <mergeCell ref="A29:F29"/>
    <mergeCell ref="G29:H29"/>
    <mergeCell ref="A28:F28"/>
    <mergeCell ref="G28:H28"/>
    <mergeCell ref="B1:I1"/>
    <mergeCell ref="G4:H4"/>
    <mergeCell ref="G6:H6"/>
    <mergeCell ref="I9:I10"/>
    <mergeCell ref="A9:H9"/>
    <mergeCell ref="A26:F26"/>
    <mergeCell ref="A27:F27"/>
    <mergeCell ref="G5:H5"/>
    <mergeCell ref="G26:H26"/>
    <mergeCell ref="G27:H27"/>
  </mergeCells>
  <phoneticPr fontId="1"/>
  <dataValidations count="4">
    <dataValidation type="list" allowBlank="1" showInputMessage="1" showErrorMessage="1" sqref="C5" xr:uid="{00000000-0002-0000-0000-000000000000}">
      <formula1>"中核リーダー,専門リーダー,若手リーダー,職員処遇改善費の対象者のためなし"</formula1>
    </dataValidation>
    <dataValidation type="list" allowBlank="1" showInputMessage="1" showErrorMessage="1" sqref="G3" xr:uid="{00000000-0002-0000-0000-000001000000}">
      <formula1>"鶴見,神奈川,西,中,南,港南,保土ケ谷,旭,磯子,金沢,港北,緑,青葉,都筑,泉,栄,戸塚,瀬谷"</formula1>
    </dataValidation>
    <dataValidation type="list" allowBlank="1" showInputMessage="1" showErrorMessage="1" sqref="G11:G25" xr:uid="{00000000-0002-0000-0000-000002000000}">
      <formula1>$K$11:$K$15</formula1>
    </dataValidation>
    <dataValidation type="list" allowBlank="1" showInputMessage="1" showErrorMessage="1" sqref="G4:H4" xr:uid="{00000000-0002-0000-0000-000003000000}">
      <formula1>$O$11:$O$12</formula1>
    </dataValidation>
  </dataValidations>
  <printOptions horizontalCentered="1"/>
  <pageMargins left="0.25" right="0.25" top="0.75" bottom="0.75" header="0.3" footer="0.3"/>
  <pageSetup paperSize="9" scale="56" orientation="landscape" cellComments="asDisplayed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E0F5E-3ED4-4641-A5DD-BFB203D066C2}">
  <sheetPr codeName="Sheet10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251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bIrTXBQDJVxpkOCTIYJ0fcsARG7oTTXZrw30KWXInl7BJRYbDSCxSSxLUZoAS2jwBQVBmlrPGnqURbluyB+7Lg==" saltValue="dan3tLrX7e6ZbjlY9CBAu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07" priority="10" operator="equal">
      <formula>""</formula>
    </cfRule>
  </conditionalFormatting>
  <conditionalFormatting sqref="E10:F69">
    <cfRule type="expression" dxfId="306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05" priority="3">
      <formula>$C10="⑥保育士等キャリアアップ研修"</formula>
    </cfRule>
  </conditionalFormatting>
  <conditionalFormatting sqref="G10:G69">
    <cfRule type="expression" dxfId="304" priority="2">
      <formula>OR($C$6="若手リーダー",$C$6="専門リーダー",$C$6="なし_職員処遇改善費の対象者")</formula>
    </cfRule>
  </conditionalFormatting>
  <conditionalFormatting sqref="G70">
    <cfRule type="cellIs" dxfId="303" priority="13" operator="equal">
      <formula>""</formula>
    </cfRule>
  </conditionalFormatting>
  <conditionalFormatting sqref="I3:I7">
    <cfRule type="cellIs" dxfId="302" priority="12" operator="equal">
      <formula>""</formula>
    </cfRule>
  </conditionalFormatting>
  <conditionalFormatting sqref="I70">
    <cfRule type="cellIs" dxfId="301" priority="11" operator="equal">
      <formula>""</formula>
    </cfRule>
  </conditionalFormatting>
  <dataValidations count="5">
    <dataValidation type="list" allowBlank="1" showInputMessage="1" showErrorMessage="1" sqref="G10:G69" xr:uid="{20C87F5D-3F74-4BD5-9C85-09323EFE1859}">
      <formula1>"〇"</formula1>
    </dataValidation>
    <dataValidation type="list" allowBlank="1" showInputMessage="1" showErrorMessage="1" promptTitle="研修分野" sqref="E10:E69" xr:uid="{6194162A-09D1-4EBC-9118-121B06FECAAE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E231A46-61CA-4117-8A51-43DBA5C41BF9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A3996C1C-8997-4FE0-9B80-DD8D7C1D597D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A91B7367-4793-470A-9864-C4C4B38E57BB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AFADBC3-68CC-4866-BB12-6EAEF781AABA}">
          <x14:formula1>
            <xm:f>'マスタ '!$C$3:$C$6</xm:f>
          </x14:formula1>
          <xm:sqref>C6</xm:sqref>
        </x14:dataValidation>
        <x14:dataValidation type="list" allowBlank="1" showInputMessage="1" showErrorMessage="1" xr:uid="{1800AF61-37AC-4F0A-ACE9-A5D66003DF30}">
          <x14:formula1>
            <xm:f>'マスタ '!$E$3:$E$8</xm:f>
          </x14:formula1>
          <xm:sqref>C10:C69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C3608-BB8A-490E-847F-6BFCAB87B4BA}">
  <sheetPr codeName="Sheet11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b9MncD4PudKPks0yOnavwlZtwxoMsdS+92zDNfJsW+WzPrrRd63Bouf2Dkiiz/5y8YdtxTEx+naRYvgO8QwFDw==" saltValue="kbmqQ2ZCMC6cUjw0eDm0Q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00" priority="10" operator="equal">
      <formula>""</formula>
    </cfRule>
  </conditionalFormatting>
  <conditionalFormatting sqref="E10:F69">
    <cfRule type="expression" dxfId="299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98" priority="3">
      <formula>$C10="⑥保育士等キャリアアップ研修"</formula>
    </cfRule>
  </conditionalFormatting>
  <conditionalFormatting sqref="G10:G69">
    <cfRule type="expression" dxfId="297" priority="2">
      <formula>OR($C$6="若手リーダー",$C$6="専門リーダー",$C$6="なし_職員処遇改善費の対象者")</formula>
    </cfRule>
  </conditionalFormatting>
  <conditionalFormatting sqref="G70">
    <cfRule type="cellIs" dxfId="296" priority="13" operator="equal">
      <formula>""</formula>
    </cfRule>
  </conditionalFormatting>
  <conditionalFormatting sqref="I3:I7">
    <cfRule type="cellIs" dxfId="295" priority="12" operator="equal">
      <formula>""</formula>
    </cfRule>
  </conditionalFormatting>
  <conditionalFormatting sqref="I70">
    <cfRule type="cellIs" dxfId="294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2EB66433-DDC8-4E9C-BC76-9AD6B2644F9E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F82DA16-3EDA-4D63-AA51-049AC652035F}">
      <formula1>SUMIF($H$10:$H$69,"〇",$I$10:$I$69)&lt;=VLOOKUP($C$6,$M$68:$N$71,2,FALSE)</formula1>
    </dataValidation>
    <dataValidation type="list" allowBlank="1" showInputMessage="1" showErrorMessage="1" promptTitle="研修分野" sqref="E10:E69" xr:uid="{988AA600-FE15-4E91-A334-CF0F1B6F5FB5}">
      <formula1>INDIRECT($L$4)</formula1>
    </dataValidation>
    <dataValidation type="list" allowBlank="1" showInputMessage="1" showErrorMessage="1" sqref="G10:G69" xr:uid="{A4211405-AD06-4470-9B30-0730F1179EF5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2955586-369E-488F-B241-33C2DAFCF6AA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17F2E7E-4C21-409F-BE06-DF9CE04199E6}">
          <x14:formula1>
            <xm:f>'マスタ '!$E$3:$E$8</xm:f>
          </x14:formula1>
          <xm:sqref>C10:C69</xm:sqref>
        </x14:dataValidation>
        <x14:dataValidation type="list" allowBlank="1" showInputMessage="1" showErrorMessage="1" xr:uid="{6B687C3D-9958-434F-81FC-9FA47A035463}">
          <x14:formula1>
            <xm:f>'マスタ '!$C$3:$C$6</xm:f>
          </x14:formula1>
          <xm:sqref>C6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C93A78-4A8B-48C7-940A-836E7F702CB2}">
  <sheetPr codeName="Sheet12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teqYyzoW2DwePLmMfksqJ1c7zyCPVSkCuaIh1Sl3L3j4HMoPyJQXCwH6MWOu8H8PQoDvVqvj6fG6XCx7tUAuRg==" saltValue="8ZGJPuFl/+Asvsd4w+tcf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93" priority="10" operator="equal">
      <formula>""</formula>
    </cfRule>
  </conditionalFormatting>
  <conditionalFormatting sqref="E10:F69">
    <cfRule type="expression" dxfId="292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91" priority="3">
      <formula>$C10="⑥保育士等キャリアアップ研修"</formula>
    </cfRule>
  </conditionalFormatting>
  <conditionalFormatting sqref="G10:G69">
    <cfRule type="expression" dxfId="290" priority="2">
      <formula>OR($C$6="若手リーダー",$C$6="専門リーダー",$C$6="なし_職員処遇改善費の対象者")</formula>
    </cfRule>
  </conditionalFormatting>
  <conditionalFormatting sqref="G70">
    <cfRule type="cellIs" dxfId="289" priority="13" operator="equal">
      <formula>""</formula>
    </cfRule>
  </conditionalFormatting>
  <conditionalFormatting sqref="I3:I7">
    <cfRule type="cellIs" dxfId="288" priority="12" operator="equal">
      <formula>""</formula>
    </cfRule>
  </conditionalFormatting>
  <conditionalFormatting sqref="I70">
    <cfRule type="cellIs" dxfId="287" priority="11" operator="equal">
      <formula>""</formula>
    </cfRule>
  </conditionalFormatting>
  <dataValidations count="5">
    <dataValidation type="list" allowBlank="1" showInputMessage="1" showErrorMessage="1" sqref="G10:G69" xr:uid="{713C97DE-A389-46F6-9052-FEE4D1125FCB}">
      <formula1>"〇"</formula1>
    </dataValidation>
    <dataValidation type="list" allowBlank="1" showInputMessage="1" showErrorMessage="1" promptTitle="研修分野" sqref="E10:E69" xr:uid="{66E4D444-0653-4A86-9B90-CB6D794D54D8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C9F94F0-6ECA-4862-9065-7E3F511C0F59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FF4C3EC3-D21D-4F28-BE1A-7BD3065096AD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721EC865-1627-45EE-B71F-FEAB9BBC0A9D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6FF7209-099F-4001-9B5F-AAD565879AED}">
          <x14:formula1>
            <xm:f>'マスタ '!$C$3:$C$6</xm:f>
          </x14:formula1>
          <xm:sqref>C6</xm:sqref>
        </x14:dataValidation>
        <x14:dataValidation type="list" allowBlank="1" showInputMessage="1" showErrorMessage="1" xr:uid="{30698A61-9F8B-4048-9E39-45C59E7C93CF}">
          <x14:formula1>
            <xm:f>'マスタ '!$E$3:$E$8</xm:f>
          </x14:formula1>
          <xm:sqref>C10:C69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CCA00-9016-47B3-AEC1-0C9E5D97425E}">
  <sheetPr codeName="Sheet13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kjdbz/F1BnXROLGTJfSiNiS/CxS5yQeM04d8KdjmP+LvnuBM0K9HfElJZ0MJmISLNDFCsg5hfEXNbsiuoxov3A==" saltValue="ULbPhHBtSA7mBWauR+JCO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86" priority="10" operator="equal">
      <formula>""</formula>
    </cfRule>
  </conditionalFormatting>
  <conditionalFormatting sqref="E10:F69">
    <cfRule type="expression" dxfId="285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84" priority="3">
      <formula>$C10="⑥保育士等キャリアアップ研修"</formula>
    </cfRule>
  </conditionalFormatting>
  <conditionalFormatting sqref="G10:G69">
    <cfRule type="expression" dxfId="283" priority="2">
      <formula>OR($C$6="若手リーダー",$C$6="専門リーダー",$C$6="なし_職員処遇改善費の対象者")</formula>
    </cfRule>
  </conditionalFormatting>
  <conditionalFormatting sqref="G70">
    <cfRule type="cellIs" dxfId="282" priority="13" operator="equal">
      <formula>""</formula>
    </cfRule>
  </conditionalFormatting>
  <conditionalFormatting sqref="I3:I7">
    <cfRule type="cellIs" dxfId="281" priority="12" operator="equal">
      <formula>""</formula>
    </cfRule>
  </conditionalFormatting>
  <conditionalFormatting sqref="I70">
    <cfRule type="cellIs" dxfId="280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F73622ED-2F20-4AE1-8BA3-536512D1205F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6382C269-0596-495C-9A65-8603E5DF2C4F}">
      <formula1>SUMIF($H$10:$H$69,"〇",$I$10:$I$69)&lt;=VLOOKUP($C$6,$M$68:$N$71,2,FALSE)</formula1>
    </dataValidation>
    <dataValidation type="list" allowBlank="1" showInputMessage="1" showErrorMessage="1" promptTitle="研修分野" sqref="E10:E69" xr:uid="{53460589-4B3E-41B6-894E-C817D7D1E5D5}">
      <formula1>INDIRECT($L$4)</formula1>
    </dataValidation>
    <dataValidation type="list" allowBlank="1" showInputMessage="1" showErrorMessage="1" sqref="G10:G69" xr:uid="{10BE8CE7-06BE-40E4-9F15-517BA0205D3D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B1731BE2-1D53-41BD-AA9D-E4C576A60D68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453DD0A-F172-4889-9292-FB922E497A40}">
          <x14:formula1>
            <xm:f>'マスタ '!$E$3:$E$8</xm:f>
          </x14:formula1>
          <xm:sqref>C10:C69</xm:sqref>
        </x14:dataValidation>
        <x14:dataValidation type="list" allowBlank="1" showInputMessage="1" showErrorMessage="1" xr:uid="{2168B54A-F870-406B-89AE-5437FD489DAA}">
          <x14:formula1>
            <xm:f>'マスタ '!$C$3:$C$6</xm:f>
          </x14:formula1>
          <xm:sqref>C6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380C2-C576-4D1C-A6E9-F3054F762FAA}">
  <sheetPr codeName="Sheet14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S+vxi/A6q10BliLUNTN9uR2yuFhrtOeM9t8foUdJ75tbPHVHBakwoWHqdHE7rZz0R4giw/tVzN/OeCL8WaeSoQ==" saltValue="Ndk+JGBnN16OeEdBh0PATQ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79" priority="10" operator="equal">
      <formula>""</formula>
    </cfRule>
  </conditionalFormatting>
  <conditionalFormatting sqref="E10:F69">
    <cfRule type="expression" dxfId="278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77" priority="3">
      <formula>$C10="⑥保育士等キャリアアップ研修"</formula>
    </cfRule>
  </conditionalFormatting>
  <conditionalFormatting sqref="G10:G69">
    <cfRule type="expression" dxfId="276" priority="2">
      <formula>OR($C$6="若手リーダー",$C$6="専門リーダー",$C$6="なし_職員処遇改善費の対象者")</formula>
    </cfRule>
  </conditionalFormatting>
  <conditionalFormatting sqref="G70">
    <cfRule type="cellIs" dxfId="275" priority="13" operator="equal">
      <formula>""</formula>
    </cfRule>
  </conditionalFormatting>
  <conditionalFormatting sqref="I3:I7">
    <cfRule type="cellIs" dxfId="274" priority="12" operator="equal">
      <formula>""</formula>
    </cfRule>
  </conditionalFormatting>
  <conditionalFormatting sqref="I70">
    <cfRule type="cellIs" dxfId="273" priority="11" operator="equal">
      <formula>""</formula>
    </cfRule>
  </conditionalFormatting>
  <dataValidations count="5">
    <dataValidation type="list" allowBlank="1" showInputMessage="1" showErrorMessage="1" sqref="G10:G69" xr:uid="{F39DE38E-45CC-4319-859A-59A73CB928F8}">
      <formula1>"〇"</formula1>
    </dataValidation>
    <dataValidation type="list" allowBlank="1" showInputMessage="1" showErrorMessage="1" promptTitle="研修分野" sqref="E10:E69" xr:uid="{F90DE74A-E6D3-40E3-B018-8D9EE6E30CB3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8F1F91F-D125-464B-85CC-FC62977BD2ED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77BF99C9-CC75-47D3-8C15-1BBC146F6408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D5DAD2E-F706-46AA-8CD7-B092732760D7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874FE91-126B-4220-BBD5-2EDF58DEC9E7}">
          <x14:formula1>
            <xm:f>'マスタ '!$C$3:$C$6</xm:f>
          </x14:formula1>
          <xm:sqref>C6</xm:sqref>
        </x14:dataValidation>
        <x14:dataValidation type="list" allowBlank="1" showInputMessage="1" showErrorMessage="1" xr:uid="{73A93686-F316-406E-B8B8-8870BCCA0005}">
          <x14:formula1>
            <xm:f>'マスタ '!$E$3:$E$8</xm:f>
          </x14:formula1>
          <xm:sqref>C10:C69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B4EA4-A85C-47EC-8DEF-A7037832ABDD}">
  <sheetPr codeName="Sheet15">
    <tabColor rgb="FFFF0000"/>
    <pageSetUpPr fitToPage="1"/>
  </sheetPr>
  <dimension ref="A1:N82"/>
  <sheetViews>
    <sheetView showZeros="0" view="pageBreakPreview" topLeftCell="A2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r8WRzZgoiDOjqYsU9oomvATRCing8CLuNBmCvakRGaR8c3sXRHf4pL9OIoTS8hjAJNN8OVITq2W9YaOOihyvOg==" saltValue="IMpYB4y6XogyJqNvquKSOQ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72" priority="10" operator="equal">
      <formula>""</formula>
    </cfRule>
  </conditionalFormatting>
  <conditionalFormatting sqref="E10:F69">
    <cfRule type="expression" dxfId="271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70" priority="3">
      <formula>$C10="⑥保育士等キャリアアップ研修"</formula>
    </cfRule>
  </conditionalFormatting>
  <conditionalFormatting sqref="G10:G69">
    <cfRule type="expression" dxfId="269" priority="2">
      <formula>OR($C$6="若手リーダー",$C$6="専門リーダー",$C$6="なし_職員処遇改善費の対象者")</formula>
    </cfRule>
  </conditionalFormatting>
  <conditionalFormatting sqref="G70">
    <cfRule type="cellIs" dxfId="268" priority="13" operator="equal">
      <formula>""</formula>
    </cfRule>
  </conditionalFormatting>
  <conditionalFormatting sqref="I3:I7">
    <cfRule type="cellIs" dxfId="267" priority="12" operator="equal">
      <formula>""</formula>
    </cfRule>
  </conditionalFormatting>
  <conditionalFormatting sqref="I70">
    <cfRule type="cellIs" dxfId="266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006CA6D9-5F7E-4AD9-B90D-3CFF593CFF05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39D8C04A-89A4-4F96-967E-38585EF0804C}">
      <formula1>SUMIF($H$10:$H$69,"〇",$I$10:$I$69)&lt;=VLOOKUP($C$6,$M$68:$N$71,2,FALSE)</formula1>
    </dataValidation>
    <dataValidation type="list" allowBlank="1" showInputMessage="1" showErrorMessage="1" promptTitle="研修分野" sqref="E10:E69" xr:uid="{AACA1A14-6C51-4C6F-B28C-CE9A1099274E}">
      <formula1>INDIRECT($L$4)</formula1>
    </dataValidation>
    <dataValidation type="list" allowBlank="1" showInputMessage="1" showErrorMessage="1" sqref="G10:G69" xr:uid="{16940A23-0A56-4DA9-926F-5FBACDDE3753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316B8BDA-C19A-44A4-894C-D2010615588F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4A450CB-0EE4-4806-80E6-E3AC6B752D97}">
          <x14:formula1>
            <xm:f>'マスタ '!$E$3:$E$8</xm:f>
          </x14:formula1>
          <xm:sqref>C10:C69</xm:sqref>
        </x14:dataValidation>
        <x14:dataValidation type="list" allowBlank="1" showInputMessage="1" showErrorMessage="1" xr:uid="{128C3F7E-3E8A-4BB4-A94B-79EFD6735598}">
          <x14:formula1>
            <xm:f>'マスタ '!$C$3:$C$6</xm:f>
          </x14:formula1>
          <xm:sqref>C6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5461E-E190-40D0-8852-50BD69FF86B8}">
  <sheetPr codeName="Sheet16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9HYMvwZoajuVV38iRMG/BPVXvUcZ9GOc60lFRifg4zMp7yKPqO62mWYheMRG32MqwFV7n4G4bcdrwRD7MvFmKQ==" saltValue="NFUJ3IR8HM+HDnB5r93ra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65" priority="10" operator="equal">
      <formula>""</formula>
    </cfRule>
  </conditionalFormatting>
  <conditionalFormatting sqref="E10:F69">
    <cfRule type="expression" dxfId="264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63" priority="3">
      <formula>$C10="⑥保育士等キャリアアップ研修"</formula>
    </cfRule>
  </conditionalFormatting>
  <conditionalFormatting sqref="G10:G69">
    <cfRule type="expression" dxfId="262" priority="2">
      <formula>OR($C$6="若手リーダー",$C$6="専門リーダー",$C$6="なし_職員処遇改善費の対象者")</formula>
    </cfRule>
  </conditionalFormatting>
  <conditionalFormatting sqref="G70">
    <cfRule type="cellIs" dxfId="261" priority="13" operator="equal">
      <formula>""</formula>
    </cfRule>
  </conditionalFormatting>
  <conditionalFormatting sqref="I3:I7">
    <cfRule type="cellIs" dxfId="260" priority="12" operator="equal">
      <formula>""</formula>
    </cfRule>
  </conditionalFormatting>
  <conditionalFormatting sqref="I70">
    <cfRule type="cellIs" dxfId="259" priority="11" operator="equal">
      <formula>""</formula>
    </cfRule>
  </conditionalFormatting>
  <dataValidations count="5">
    <dataValidation type="list" allowBlank="1" showInputMessage="1" showErrorMessage="1" sqref="G10:G69" xr:uid="{CE555D1C-BC0B-49FE-B5E0-722F06D795EB}">
      <formula1>"〇"</formula1>
    </dataValidation>
    <dataValidation type="list" allowBlank="1" showInputMessage="1" showErrorMessage="1" promptTitle="研修分野" sqref="E10:E69" xr:uid="{ECF44FB5-3A49-4EDA-93F7-724CE1261942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95CE41C-5BD7-4C68-8D48-52D5751A0950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B4506865-C95D-47EA-80D4-319510BAE944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5E4C09BC-1786-4FA2-898F-AEC68BD6A635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25867CE-AD7C-4C2B-95A7-7565E760823D}">
          <x14:formula1>
            <xm:f>'マスタ '!$C$3:$C$6</xm:f>
          </x14:formula1>
          <xm:sqref>C6</xm:sqref>
        </x14:dataValidation>
        <x14:dataValidation type="list" allowBlank="1" showInputMessage="1" showErrorMessage="1" xr:uid="{5602E91A-FF83-40F7-B72D-D871DC12BF02}">
          <x14:formula1>
            <xm:f>'マスタ '!$E$3:$E$8</xm:f>
          </x14:formula1>
          <xm:sqref>C10:C69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3158-5A00-43F5-A0F0-6EA71170077A}">
  <sheetPr codeName="Sheet17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BsNJQbtRdSKoNbTpX84WPHGJOmP34NNUyPsBWOT8Qx50Q8Rs55ZLzxkRHgjP/ry9MqbBWdS78P09+r6s1lmKcg==" saltValue="33qYI0adg/QPazdqoN9sqQ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58" priority="10" operator="equal">
      <formula>""</formula>
    </cfRule>
  </conditionalFormatting>
  <conditionalFormatting sqref="E10:F69">
    <cfRule type="expression" dxfId="257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56" priority="3">
      <formula>$C10="⑥保育士等キャリアアップ研修"</formula>
    </cfRule>
  </conditionalFormatting>
  <conditionalFormatting sqref="G10:G69">
    <cfRule type="expression" dxfId="255" priority="2">
      <formula>OR($C$6="若手リーダー",$C$6="専門リーダー",$C$6="なし_職員処遇改善費の対象者")</formula>
    </cfRule>
  </conditionalFormatting>
  <conditionalFormatting sqref="G70">
    <cfRule type="cellIs" dxfId="254" priority="13" operator="equal">
      <formula>""</formula>
    </cfRule>
  </conditionalFormatting>
  <conditionalFormatting sqref="I3:I7">
    <cfRule type="cellIs" dxfId="253" priority="12" operator="equal">
      <formula>""</formula>
    </cfRule>
  </conditionalFormatting>
  <conditionalFormatting sqref="I70">
    <cfRule type="cellIs" dxfId="252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71CA712E-70A5-4D37-81EA-6D7169C0E176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8E161CC-A1AA-4CB9-ACD6-EA2CD2362196}">
      <formula1>SUMIF($H$10:$H$69,"〇",$I$10:$I$69)&lt;=VLOOKUP($C$6,$M$68:$N$71,2,FALSE)</formula1>
    </dataValidation>
    <dataValidation type="list" allowBlank="1" showInputMessage="1" showErrorMessage="1" promptTitle="研修分野" sqref="E10:E69" xr:uid="{61F7DFF8-878D-4A82-8E80-71C83A62EA09}">
      <formula1>INDIRECT($L$4)</formula1>
    </dataValidation>
    <dataValidation type="list" allowBlank="1" showInputMessage="1" showErrorMessage="1" sqref="G10:G69" xr:uid="{766CD0F0-F102-4DF4-A0DD-6E7188DCFB2C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4307D0E0-5B57-4D57-8440-C4745A553C7A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2475F73-F333-4EC9-A315-26F535528E1F}">
          <x14:formula1>
            <xm:f>'マスタ '!$E$3:$E$8</xm:f>
          </x14:formula1>
          <xm:sqref>C10:C69</xm:sqref>
        </x14:dataValidation>
        <x14:dataValidation type="list" allowBlank="1" showInputMessage="1" showErrorMessage="1" xr:uid="{24A732CD-D416-4261-A7B4-EE606296537A}">
          <x14:formula1>
            <xm:f>'マスタ '!$C$3:$C$6</xm:f>
          </x14:formula1>
          <xm:sqref>C6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B3A87-AFBA-4167-8EF4-7E18F899A948}">
  <sheetPr codeName="Sheet18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NJEmTxGiKoEBcpWw4wVGK8ctj5QWxFSiaLIHy/58xTSvJMjAdreYsK+NBNCIg9yfve3LwBeVJMK4UZx6yrw7PA==" saltValue="AYj1/VUbqfO7OFbBSP1rk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51" priority="10" operator="equal">
      <formula>""</formula>
    </cfRule>
  </conditionalFormatting>
  <conditionalFormatting sqref="E10:F69">
    <cfRule type="expression" dxfId="250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49" priority="3">
      <formula>$C10="⑥保育士等キャリアアップ研修"</formula>
    </cfRule>
  </conditionalFormatting>
  <conditionalFormatting sqref="G10:G69">
    <cfRule type="expression" dxfId="248" priority="2">
      <formula>OR($C$6="若手リーダー",$C$6="専門リーダー",$C$6="なし_職員処遇改善費の対象者")</formula>
    </cfRule>
  </conditionalFormatting>
  <conditionalFormatting sqref="G70">
    <cfRule type="cellIs" dxfId="247" priority="13" operator="equal">
      <formula>""</formula>
    </cfRule>
  </conditionalFormatting>
  <conditionalFormatting sqref="I3:I7">
    <cfRule type="cellIs" dxfId="246" priority="12" operator="equal">
      <formula>""</formula>
    </cfRule>
  </conditionalFormatting>
  <conditionalFormatting sqref="I70">
    <cfRule type="cellIs" dxfId="245" priority="11" operator="equal">
      <formula>""</formula>
    </cfRule>
  </conditionalFormatting>
  <dataValidations count="5">
    <dataValidation type="list" allowBlank="1" showInputMessage="1" showErrorMessage="1" sqref="G10:G69" xr:uid="{FF8B3B6F-25DE-43A8-90AA-CD8400CBE99F}">
      <formula1>"〇"</formula1>
    </dataValidation>
    <dataValidation type="list" allowBlank="1" showInputMessage="1" showErrorMessage="1" promptTitle="研修分野" sqref="E10:E69" xr:uid="{2164A64C-24A9-41DA-96B7-7ED1731203D4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70298BFB-5AFB-49CD-9758-CD3FD42D1CA9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877C264E-3A6B-4415-BA8E-83A09D888378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2E7366A-B0EF-4876-9DA0-80DD2F277AA4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9F15A02-FC50-49BF-9729-AAE1D11C6A1E}">
          <x14:formula1>
            <xm:f>'マスタ '!$C$3:$C$6</xm:f>
          </x14:formula1>
          <xm:sqref>C6</xm:sqref>
        </x14:dataValidation>
        <x14:dataValidation type="list" allowBlank="1" showInputMessage="1" showErrorMessage="1" xr:uid="{19B319F6-772F-4F53-8367-B732B47CAD8D}">
          <x14:formula1>
            <xm:f>'マスタ '!$E$3:$E$8</xm:f>
          </x14:formula1>
          <xm:sqref>C10:C69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A183F-E200-4EF6-ADC2-90868C1ECAD8}">
  <sheetPr codeName="Sheet19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7Bs70/hkYvCNjTtlxnfQ/f1f7e8iVwyCzLYp3nrLgG/PxXBm6tcJtv1iPDwImRC71cxo8Pntx+SzIm2PzWqCig==" saltValue="DS28Oa/Hf8qHiEbCv1XqD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44" priority="10" operator="equal">
      <formula>""</formula>
    </cfRule>
  </conditionalFormatting>
  <conditionalFormatting sqref="E10:F69">
    <cfRule type="expression" dxfId="243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42" priority="3">
      <formula>$C10="⑥保育士等キャリアアップ研修"</formula>
    </cfRule>
  </conditionalFormatting>
  <conditionalFormatting sqref="G10:G69">
    <cfRule type="expression" dxfId="241" priority="2">
      <formula>OR($C$6="若手リーダー",$C$6="専門リーダー",$C$6="なし_職員処遇改善費の対象者")</formula>
    </cfRule>
  </conditionalFormatting>
  <conditionalFormatting sqref="G70">
    <cfRule type="cellIs" dxfId="240" priority="13" operator="equal">
      <formula>""</formula>
    </cfRule>
  </conditionalFormatting>
  <conditionalFormatting sqref="I3:I7">
    <cfRule type="cellIs" dxfId="239" priority="12" operator="equal">
      <formula>""</formula>
    </cfRule>
  </conditionalFormatting>
  <conditionalFormatting sqref="I70">
    <cfRule type="cellIs" dxfId="238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E4D4567A-57F4-4270-A023-D2807B62AA28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5DB6B8C-C046-4FB6-ABB9-BCC2B610255C}">
      <formula1>SUMIF($H$10:$H$69,"〇",$I$10:$I$69)&lt;=VLOOKUP($C$6,$M$68:$N$71,2,FALSE)</formula1>
    </dataValidation>
    <dataValidation type="list" allowBlank="1" showInputMessage="1" showErrorMessage="1" promptTitle="研修分野" sqref="E10:E69" xr:uid="{DDCAAF32-B1D1-4413-A515-D7EB40BAD1B1}">
      <formula1>INDIRECT($L$4)</formula1>
    </dataValidation>
    <dataValidation type="list" allowBlank="1" showInputMessage="1" showErrorMessage="1" sqref="G10:G69" xr:uid="{CC2D74A6-FEFA-40E7-B98E-2B62E767A449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51DC8D9D-E5DA-463F-A7DA-9A6DFCFB95E9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06E4DE5-64BB-47FD-A02A-E591C621BEA6}">
          <x14:formula1>
            <xm:f>'マスタ '!$E$3:$E$8</xm:f>
          </x14:formula1>
          <xm:sqref>C10:C69</xm:sqref>
        </x14:dataValidation>
        <x14:dataValidation type="list" allowBlank="1" showInputMessage="1" showErrorMessage="1" xr:uid="{5C03A89D-CC99-48DC-AFA8-1E0123A4F84C}">
          <x14:formula1>
            <xm:f>'マスタ '!$C$3:$C$6</xm:f>
          </x14:formula1>
          <xm:sqref>C6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tabColor rgb="FF92D050"/>
    <pageSetUpPr fitToPage="1"/>
  </sheetPr>
  <dimension ref="B1:N31"/>
  <sheetViews>
    <sheetView topLeftCell="H1" zoomScale="70" zoomScaleNormal="70" zoomScaleSheetLayoutView="70" workbookViewId="0">
      <selection activeCell="I4" sqref="I4"/>
    </sheetView>
  </sheetViews>
  <sheetFormatPr defaultRowHeight="13.5" x14ac:dyDescent="0.15"/>
  <cols>
    <col min="1" max="1" width="9" style="62"/>
    <col min="2" max="2" width="18.375" style="62" customWidth="1"/>
    <col min="3" max="4" width="35.125" style="62" customWidth="1"/>
    <col min="5" max="7" width="25.5" style="62" customWidth="1"/>
    <col min="8" max="8" width="28.625" style="62" customWidth="1"/>
    <col min="9" max="9" width="28.375" style="62" customWidth="1"/>
    <col min="10" max="10" width="30.5" style="62" customWidth="1"/>
    <col min="11" max="11" width="32.5" style="62" customWidth="1"/>
    <col min="12" max="12" width="29.5" style="62" customWidth="1"/>
    <col min="13" max="14" width="28.875" style="62" customWidth="1"/>
    <col min="15" max="15" width="9" style="62" customWidth="1"/>
    <col min="16" max="16384" width="9" style="62"/>
  </cols>
  <sheetData>
    <row r="1" spans="2:14" ht="29.25" customHeight="1" x14ac:dyDescent="0.15"/>
    <row r="2" spans="2:14" ht="27" customHeight="1" x14ac:dyDescent="0.15">
      <c r="B2" s="62" t="s">
        <v>19</v>
      </c>
      <c r="C2" s="101" t="s">
        <v>2</v>
      </c>
      <c r="D2" s="101" t="s">
        <v>89</v>
      </c>
      <c r="E2" s="60" t="s">
        <v>3</v>
      </c>
      <c r="F2" s="60" t="s">
        <v>92</v>
      </c>
      <c r="G2" s="104" t="s">
        <v>114</v>
      </c>
      <c r="H2" s="104" t="s">
        <v>115</v>
      </c>
      <c r="I2" s="104" t="s">
        <v>116</v>
      </c>
      <c r="J2" s="104" t="s">
        <v>117</v>
      </c>
      <c r="K2" s="104" t="s">
        <v>123</v>
      </c>
      <c r="L2" s="104" t="s">
        <v>193</v>
      </c>
      <c r="M2" s="155" t="s">
        <v>186</v>
      </c>
      <c r="N2" s="155" t="s">
        <v>187</v>
      </c>
    </row>
    <row r="3" spans="2:14" ht="27" customHeight="1" x14ac:dyDescent="0.15">
      <c r="B3" s="100" t="s">
        <v>61</v>
      </c>
      <c r="C3" s="62" t="s">
        <v>85</v>
      </c>
      <c r="D3" s="113" t="s">
        <v>97</v>
      </c>
      <c r="E3" s="60" t="s">
        <v>69</v>
      </c>
      <c r="F3" s="62" t="s">
        <v>94</v>
      </c>
      <c r="G3" s="102" t="s">
        <v>82</v>
      </c>
      <c r="H3" s="102" t="s">
        <v>84</v>
      </c>
      <c r="I3" s="102" t="s">
        <v>82</v>
      </c>
      <c r="J3" s="102" t="s">
        <v>84</v>
      </c>
      <c r="K3" s="102" t="s">
        <v>82</v>
      </c>
      <c r="L3" s="102" t="s">
        <v>84</v>
      </c>
      <c r="M3" s="102" t="s">
        <v>82</v>
      </c>
      <c r="N3" s="102" t="s">
        <v>84</v>
      </c>
    </row>
    <row r="4" spans="2:14" ht="27" customHeight="1" x14ac:dyDescent="0.15">
      <c r="B4" s="100" t="s">
        <v>63</v>
      </c>
      <c r="C4" s="62" t="s">
        <v>83</v>
      </c>
      <c r="D4" s="113" t="s">
        <v>98</v>
      </c>
      <c r="E4" s="61" t="s">
        <v>71</v>
      </c>
      <c r="F4" s="61" t="s">
        <v>93</v>
      </c>
      <c r="G4" s="102" t="s">
        <v>81</v>
      </c>
      <c r="H4" s="102" t="s">
        <v>82</v>
      </c>
      <c r="I4" s="102" t="s">
        <v>81</v>
      </c>
      <c r="J4" s="102" t="s">
        <v>82</v>
      </c>
      <c r="K4" s="102" t="s">
        <v>81</v>
      </c>
      <c r="L4" s="102" t="s">
        <v>82</v>
      </c>
      <c r="M4" s="102" t="s">
        <v>81</v>
      </c>
      <c r="N4" s="102" t="s">
        <v>82</v>
      </c>
    </row>
    <row r="5" spans="2:14" ht="27" customHeight="1" x14ac:dyDescent="0.15">
      <c r="B5" s="100"/>
      <c r="C5" s="62" t="s">
        <v>86</v>
      </c>
      <c r="D5" s="113" t="s">
        <v>99</v>
      </c>
      <c r="E5" s="60" t="s">
        <v>70</v>
      </c>
      <c r="F5" s="60" t="s">
        <v>38</v>
      </c>
      <c r="G5" s="102" t="s">
        <v>80</v>
      </c>
      <c r="H5" s="102" t="s">
        <v>81</v>
      </c>
      <c r="I5" s="102" t="s">
        <v>80</v>
      </c>
      <c r="J5" s="102" t="s">
        <v>81</v>
      </c>
      <c r="K5" s="102" t="s">
        <v>80</v>
      </c>
      <c r="L5" s="102" t="s">
        <v>81</v>
      </c>
      <c r="M5" s="102" t="s">
        <v>80</v>
      </c>
      <c r="N5" s="102" t="s">
        <v>81</v>
      </c>
    </row>
    <row r="6" spans="2:14" ht="27" customHeight="1" x14ac:dyDescent="0.15">
      <c r="B6" s="100"/>
      <c r="C6" s="62" t="s">
        <v>185</v>
      </c>
      <c r="D6" s="113" t="s">
        <v>100</v>
      </c>
      <c r="E6" s="60" t="s">
        <v>67</v>
      </c>
      <c r="F6" s="60"/>
      <c r="G6" s="102" t="s">
        <v>79</v>
      </c>
      <c r="H6" s="102" t="s">
        <v>80</v>
      </c>
      <c r="I6" s="102" t="s">
        <v>79</v>
      </c>
      <c r="J6" s="102" t="s">
        <v>80</v>
      </c>
      <c r="K6" s="102" t="s">
        <v>79</v>
      </c>
      <c r="L6" s="102" t="s">
        <v>80</v>
      </c>
      <c r="M6" s="102" t="s">
        <v>79</v>
      </c>
      <c r="N6" s="102" t="s">
        <v>80</v>
      </c>
    </row>
    <row r="7" spans="2:14" ht="27" customHeight="1" x14ac:dyDescent="0.15">
      <c r="B7" s="100"/>
      <c r="D7" s="113" t="s">
        <v>101</v>
      </c>
      <c r="E7" s="60" t="s">
        <v>68</v>
      </c>
      <c r="F7" s="60"/>
      <c r="G7" s="102" t="s">
        <v>78</v>
      </c>
      <c r="H7" s="102" t="s">
        <v>79</v>
      </c>
      <c r="I7" s="102" t="s">
        <v>78</v>
      </c>
      <c r="J7" s="102" t="s">
        <v>79</v>
      </c>
      <c r="K7" s="102" t="s">
        <v>78</v>
      </c>
      <c r="L7" s="102" t="s">
        <v>79</v>
      </c>
      <c r="M7" s="102" t="s">
        <v>78</v>
      </c>
      <c r="N7" s="102" t="s">
        <v>79</v>
      </c>
    </row>
    <row r="8" spans="2:14" ht="27" customHeight="1" x14ac:dyDescent="0.15">
      <c r="D8" s="113" t="s">
        <v>102</v>
      </c>
      <c r="E8" s="62" t="s">
        <v>119</v>
      </c>
      <c r="G8" s="102" t="s">
        <v>10</v>
      </c>
      <c r="H8" s="102" t="s">
        <v>78</v>
      </c>
      <c r="I8" s="103" t="s">
        <v>184</v>
      </c>
      <c r="J8" s="102" t="s">
        <v>78</v>
      </c>
      <c r="K8" s="103" t="s">
        <v>76</v>
      </c>
      <c r="L8" s="102" t="s">
        <v>78</v>
      </c>
      <c r="M8" s="102" t="s">
        <v>10</v>
      </c>
      <c r="N8" s="102" t="s">
        <v>78</v>
      </c>
    </row>
    <row r="9" spans="2:14" ht="27" customHeight="1" x14ac:dyDescent="0.15">
      <c r="D9" s="113" t="s">
        <v>103</v>
      </c>
      <c r="G9" s="102" t="s">
        <v>75</v>
      </c>
      <c r="H9" s="102" t="s">
        <v>10</v>
      </c>
      <c r="I9" s="102" t="s">
        <v>75</v>
      </c>
      <c r="J9" s="103" t="s">
        <v>184</v>
      </c>
      <c r="K9" s="102" t="s">
        <v>75</v>
      </c>
      <c r="L9" s="103" t="s">
        <v>76</v>
      </c>
      <c r="M9" s="102" t="s">
        <v>11</v>
      </c>
      <c r="N9" s="102" t="s">
        <v>10</v>
      </c>
    </row>
    <row r="10" spans="2:14" ht="26.25" customHeight="1" x14ac:dyDescent="0.15">
      <c r="D10" s="113" t="s">
        <v>104</v>
      </c>
      <c r="H10" s="102" t="s">
        <v>75</v>
      </c>
      <c r="J10" s="102" t="s">
        <v>75</v>
      </c>
      <c r="L10" s="102" t="s">
        <v>75</v>
      </c>
      <c r="M10" s="100"/>
      <c r="N10" s="102" t="s">
        <v>11</v>
      </c>
    </row>
    <row r="11" spans="2:14" ht="26.25" customHeight="1" x14ac:dyDescent="0.15">
      <c r="D11" s="113" t="s">
        <v>105</v>
      </c>
      <c r="G11" s="62" t="s">
        <v>118</v>
      </c>
      <c r="H11" s="101"/>
      <c r="J11" s="101"/>
      <c r="M11" s="100"/>
      <c r="N11" s="100"/>
    </row>
    <row r="12" spans="2:14" ht="26.25" customHeight="1" x14ac:dyDescent="0.15">
      <c r="D12" s="113" t="s">
        <v>106</v>
      </c>
      <c r="G12" s="124" t="s">
        <v>84</v>
      </c>
      <c r="H12" s="124" t="s">
        <v>11</v>
      </c>
      <c r="I12" s="124" t="s">
        <v>84</v>
      </c>
      <c r="J12" s="124" t="s">
        <v>11</v>
      </c>
      <c r="K12" s="124" t="s">
        <v>84</v>
      </c>
      <c r="L12" s="124" t="s">
        <v>11</v>
      </c>
      <c r="M12" s="124" t="s">
        <v>84</v>
      </c>
      <c r="N12" s="124" t="s">
        <v>11</v>
      </c>
    </row>
    <row r="13" spans="2:14" ht="26.25" customHeight="1" x14ac:dyDescent="0.15">
      <c r="D13" s="113" t="s">
        <v>107</v>
      </c>
      <c r="G13" s="124" t="s">
        <v>11</v>
      </c>
      <c r="I13" s="124" t="s">
        <v>77</v>
      </c>
      <c r="J13" s="124" t="s">
        <v>77</v>
      </c>
      <c r="K13" s="124" t="s">
        <v>11</v>
      </c>
      <c r="L13" s="124" t="s">
        <v>77</v>
      </c>
      <c r="M13" s="124" t="s">
        <v>11</v>
      </c>
      <c r="N13" s="100"/>
    </row>
    <row r="14" spans="2:14" ht="26.25" customHeight="1" x14ac:dyDescent="0.15">
      <c r="D14" s="113" t="s">
        <v>108</v>
      </c>
      <c r="I14" s="124" t="s">
        <v>11</v>
      </c>
      <c r="K14" s="124" t="s">
        <v>77</v>
      </c>
      <c r="M14" s="100"/>
      <c r="N14" s="100"/>
    </row>
    <row r="15" spans="2:14" ht="26.25" customHeight="1" x14ac:dyDescent="0.15">
      <c r="D15" s="113" t="s">
        <v>109</v>
      </c>
      <c r="M15" s="100"/>
      <c r="N15" s="100"/>
    </row>
    <row r="16" spans="2:14" ht="26.25" customHeight="1" x14ac:dyDescent="0.15">
      <c r="M16" s="100"/>
      <c r="N16" s="100"/>
    </row>
    <row r="17" spans="11:14" ht="26.25" customHeight="1" x14ac:dyDescent="0.15">
      <c r="N17" s="100"/>
    </row>
    <row r="18" spans="11:14" ht="26.25" customHeight="1" x14ac:dyDescent="0.15"/>
    <row r="19" spans="11:14" ht="26.25" customHeight="1" x14ac:dyDescent="0.15"/>
    <row r="20" spans="11:14" ht="26.25" customHeight="1" x14ac:dyDescent="0.15"/>
    <row r="21" spans="11:14" ht="14.25" x14ac:dyDescent="0.15">
      <c r="K21" s="69"/>
      <c r="M21" s="69"/>
    </row>
    <row r="22" spans="11:14" s="69" customFormat="1" ht="15" customHeight="1" x14ac:dyDescent="0.15"/>
    <row r="23" spans="11:14" s="69" customFormat="1" ht="15" customHeight="1" x14ac:dyDescent="0.15"/>
    <row r="24" spans="11:14" s="69" customFormat="1" ht="15" customHeight="1" x14ac:dyDescent="0.15"/>
    <row r="25" spans="11:14" s="69" customFormat="1" ht="15" customHeight="1" x14ac:dyDescent="0.15"/>
    <row r="26" spans="11:14" s="69" customFormat="1" ht="15" customHeight="1" x14ac:dyDescent="0.15"/>
    <row r="27" spans="11:14" s="69" customFormat="1" ht="15" customHeight="1" x14ac:dyDescent="0.15"/>
    <row r="28" spans="11:14" s="69" customFormat="1" ht="30" customHeight="1" x14ac:dyDescent="0.15"/>
    <row r="29" spans="11:14" s="69" customFormat="1" ht="15" customHeight="1" x14ac:dyDescent="0.15"/>
    <row r="30" spans="11:14" s="69" customFormat="1" ht="15" customHeight="1" x14ac:dyDescent="0.15">
      <c r="K30" s="65"/>
      <c r="M30" s="65"/>
    </row>
    <row r="31" spans="11:14" s="65" customFormat="1" ht="15" customHeight="1" x14ac:dyDescent="0.15">
      <c r="K31" s="62"/>
      <c r="M31" s="62"/>
    </row>
  </sheetData>
  <phoneticPr fontId="1"/>
  <printOptions horizontalCentered="1"/>
  <pageMargins left="0.25" right="0.25" top="0.75" bottom="0.75" header="0.3" footer="0.3"/>
  <pageSetup paperSize="9" scale="65" orientation="landscape" cellComments="asDisplayed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727A8-E077-408E-A069-A76FD7967526}">
  <sheetPr codeName="Sheet20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EUQo2sc+hXAi2+jdJw8VERXTs9We32hyNBW+HIOb/EJo4ONpi/cQnMA8awG2yBizDFv8RvrssVgrWy7GwYCOmg==" saltValue="KV+aSLNMExLVc+O3e1DamQ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37" priority="10" operator="equal">
      <formula>""</formula>
    </cfRule>
  </conditionalFormatting>
  <conditionalFormatting sqref="E10:F69">
    <cfRule type="expression" dxfId="236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35" priority="3">
      <formula>$C10="⑥保育士等キャリアアップ研修"</formula>
    </cfRule>
  </conditionalFormatting>
  <conditionalFormatting sqref="G10:G69">
    <cfRule type="expression" dxfId="234" priority="2">
      <formula>OR($C$6="若手リーダー",$C$6="専門リーダー",$C$6="なし_職員処遇改善費の対象者")</formula>
    </cfRule>
  </conditionalFormatting>
  <conditionalFormatting sqref="G70">
    <cfRule type="cellIs" dxfId="233" priority="13" operator="equal">
      <formula>""</formula>
    </cfRule>
  </conditionalFormatting>
  <conditionalFormatting sqref="I3:I7">
    <cfRule type="cellIs" dxfId="232" priority="12" operator="equal">
      <formula>""</formula>
    </cfRule>
  </conditionalFormatting>
  <conditionalFormatting sqref="I70">
    <cfRule type="cellIs" dxfId="231" priority="11" operator="equal">
      <formula>""</formula>
    </cfRule>
  </conditionalFormatting>
  <dataValidations count="5">
    <dataValidation type="list" allowBlank="1" showInputMessage="1" showErrorMessage="1" sqref="G10:G69" xr:uid="{4F978DDC-123E-47D4-A7BA-60A30D58BCFC}">
      <formula1>"〇"</formula1>
    </dataValidation>
    <dataValidation type="list" allowBlank="1" showInputMessage="1" showErrorMessage="1" promptTitle="研修分野" sqref="E10:E69" xr:uid="{EF41F970-F7AB-4A53-BBE7-F61069A23F34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0225FF9-9B6B-4512-B19C-562C49D90797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3DB5AC63-E36E-407D-A01C-C9349D22D574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881565BC-C933-46A1-8E15-EE6B38A46860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FE064A9-1B04-4C09-8ED8-7D65A29F0EEE}">
          <x14:formula1>
            <xm:f>'マスタ '!$C$3:$C$6</xm:f>
          </x14:formula1>
          <xm:sqref>C6</xm:sqref>
        </x14:dataValidation>
        <x14:dataValidation type="list" allowBlank="1" showInputMessage="1" showErrorMessage="1" xr:uid="{95C666CF-7519-4211-B423-311C63E56F32}">
          <x14:formula1>
            <xm:f>'マスタ '!$E$3:$E$8</xm:f>
          </x14:formula1>
          <xm:sqref>C10:C69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27FB9-EED6-4DD9-A282-F5DAAA590679}">
  <sheetPr codeName="Sheet21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LSBYT2t8Yy4bj777msA9EJqeA/hgUALRhKNWOOILxCJJMYzY6uvqO9i311/Vf/xE2/iXWOjrA9agXXBLVnJTaQ==" saltValue="QRKwjbnSyE0R+cQdVlBZuQ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30" priority="10" operator="equal">
      <formula>""</formula>
    </cfRule>
  </conditionalFormatting>
  <conditionalFormatting sqref="E10:F69">
    <cfRule type="expression" dxfId="229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28" priority="3">
      <formula>$C10="⑥保育士等キャリアアップ研修"</formula>
    </cfRule>
  </conditionalFormatting>
  <conditionalFormatting sqref="G10:G69">
    <cfRule type="expression" dxfId="227" priority="2">
      <formula>OR($C$6="若手リーダー",$C$6="専門リーダー",$C$6="なし_職員処遇改善費の対象者")</formula>
    </cfRule>
  </conditionalFormatting>
  <conditionalFormatting sqref="G70">
    <cfRule type="cellIs" dxfId="226" priority="13" operator="equal">
      <formula>""</formula>
    </cfRule>
  </conditionalFormatting>
  <conditionalFormatting sqref="I3:I7">
    <cfRule type="cellIs" dxfId="225" priority="12" operator="equal">
      <formula>""</formula>
    </cfRule>
  </conditionalFormatting>
  <conditionalFormatting sqref="I70">
    <cfRule type="cellIs" dxfId="224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875DDC4B-07D4-491C-A6ED-E6461EC83A71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8ADFE677-6419-4E54-B736-E522ABB24931}">
      <formula1>SUMIF($H$10:$H$69,"〇",$I$10:$I$69)&lt;=VLOOKUP($C$6,$M$68:$N$71,2,FALSE)</formula1>
    </dataValidation>
    <dataValidation type="list" allowBlank="1" showInputMessage="1" showErrorMessage="1" promptTitle="研修分野" sqref="E10:E69" xr:uid="{FB0571F0-8ABC-41AE-80F0-F4AC1B78C86E}">
      <formula1>INDIRECT($L$4)</formula1>
    </dataValidation>
    <dataValidation type="list" allowBlank="1" showInputMessage="1" showErrorMessage="1" sqref="G10:G69" xr:uid="{88AA6457-5762-4846-8755-ACB1DDD9D758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FF01E4F-FFBA-47E9-8681-72C92BA3DB55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DA85057-2EE1-4BC3-9A9D-CC2C4E138493}">
          <x14:formula1>
            <xm:f>'マスタ '!$E$3:$E$8</xm:f>
          </x14:formula1>
          <xm:sqref>C10:C69</xm:sqref>
        </x14:dataValidation>
        <x14:dataValidation type="list" allowBlank="1" showInputMessage="1" showErrorMessage="1" xr:uid="{3FCADDEF-9AA6-48B6-A461-14E3AAE0C914}">
          <x14:formula1>
            <xm:f>'マスタ '!$C$3:$C$6</xm:f>
          </x14:formula1>
          <xm:sqref>C6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C5769-C2B6-4702-A6BD-4F5D7208F3A6}">
  <sheetPr codeName="Sheet22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d/bb6M82TW6cFKAIVC+3WQ0yrtsBkc0zwxyCs40TIz5SaNvelLSwfzz8dHg1+g/jDS41fvSAS00RCFhCJNuorw==" saltValue="dR6KSfUOrMjotE+IlIJsSQ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23" priority="10" operator="equal">
      <formula>""</formula>
    </cfRule>
  </conditionalFormatting>
  <conditionalFormatting sqref="E10:F69">
    <cfRule type="expression" dxfId="222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21" priority="3">
      <formula>$C10="⑥保育士等キャリアアップ研修"</formula>
    </cfRule>
  </conditionalFormatting>
  <conditionalFormatting sqref="G10:G69">
    <cfRule type="expression" dxfId="220" priority="2">
      <formula>OR($C$6="若手リーダー",$C$6="専門リーダー",$C$6="なし_職員処遇改善費の対象者")</formula>
    </cfRule>
  </conditionalFormatting>
  <conditionalFormatting sqref="G70">
    <cfRule type="cellIs" dxfId="219" priority="13" operator="equal">
      <formula>""</formula>
    </cfRule>
  </conditionalFormatting>
  <conditionalFormatting sqref="I3:I7">
    <cfRule type="cellIs" dxfId="218" priority="12" operator="equal">
      <formula>""</formula>
    </cfRule>
  </conditionalFormatting>
  <conditionalFormatting sqref="I70">
    <cfRule type="cellIs" dxfId="217" priority="11" operator="equal">
      <formula>""</formula>
    </cfRule>
  </conditionalFormatting>
  <dataValidations count="5">
    <dataValidation type="list" allowBlank="1" showInputMessage="1" showErrorMessage="1" sqref="G10:G69" xr:uid="{7A86BDA3-A6CD-47AA-B3D0-21EFA1171790}">
      <formula1>"〇"</formula1>
    </dataValidation>
    <dataValidation type="list" allowBlank="1" showInputMessage="1" showErrorMessage="1" promptTitle="研修分野" sqref="E10:E69" xr:uid="{7BED822A-6F16-48A8-990B-44A8EB61ED7C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DB647B4-5AE7-4CA6-9DDE-D14B7BD63B26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05CE1A5E-E881-4C79-A7CD-CD8989F727A3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EF8C091C-B66A-4954-8FA1-A2484615AC93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6ACFA4B-07BC-4418-B75D-C4C30316B49E}">
          <x14:formula1>
            <xm:f>'マスタ '!$C$3:$C$6</xm:f>
          </x14:formula1>
          <xm:sqref>C6</xm:sqref>
        </x14:dataValidation>
        <x14:dataValidation type="list" allowBlank="1" showInputMessage="1" showErrorMessage="1" xr:uid="{5F27689B-022A-4118-A7B6-A7B7F9175145}">
          <x14:formula1>
            <xm:f>'マスタ '!$E$3:$E$8</xm:f>
          </x14:formula1>
          <xm:sqref>C10:C69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79708-A2A6-4E8B-A035-3C76B44CB274}">
  <sheetPr codeName="Sheet23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1AgNFa4QQPZn9ub3VgCJAnjlVdKOcyFsZ+TjlWkVCfPefpF22N7X6pqDD+d1D//CmJ+6CdN5uQqGJOhhVLq+Ig==" saltValue="vZ3tC61p0zfKwjuoYOkkC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16" priority="10" operator="equal">
      <formula>""</formula>
    </cfRule>
  </conditionalFormatting>
  <conditionalFormatting sqref="E10:F69">
    <cfRule type="expression" dxfId="215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14" priority="3">
      <formula>$C10="⑥保育士等キャリアアップ研修"</formula>
    </cfRule>
  </conditionalFormatting>
  <conditionalFormatting sqref="G10:G69">
    <cfRule type="expression" dxfId="213" priority="2">
      <formula>OR($C$6="若手リーダー",$C$6="専門リーダー",$C$6="なし_職員処遇改善費の対象者")</formula>
    </cfRule>
  </conditionalFormatting>
  <conditionalFormatting sqref="G70">
    <cfRule type="cellIs" dxfId="212" priority="13" operator="equal">
      <formula>""</formula>
    </cfRule>
  </conditionalFormatting>
  <conditionalFormatting sqref="I3:I7">
    <cfRule type="cellIs" dxfId="211" priority="12" operator="equal">
      <formula>""</formula>
    </cfRule>
  </conditionalFormatting>
  <conditionalFormatting sqref="I70">
    <cfRule type="cellIs" dxfId="210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0C638F35-4DB5-4EF5-BA08-C23A9C2E1E82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723F5DF8-1353-49FF-B3E9-FFB72B4453B1}">
      <formula1>SUMIF($H$10:$H$69,"〇",$I$10:$I$69)&lt;=VLOOKUP($C$6,$M$68:$N$71,2,FALSE)</formula1>
    </dataValidation>
    <dataValidation type="list" allowBlank="1" showInputMessage="1" showErrorMessage="1" promptTitle="研修分野" sqref="E10:E69" xr:uid="{EF955F07-E08A-4F60-A603-BD18B741AD96}">
      <formula1>INDIRECT($L$4)</formula1>
    </dataValidation>
    <dataValidation type="list" allowBlank="1" showInputMessage="1" showErrorMessage="1" sqref="G10:G69" xr:uid="{3FC9FACB-CF5D-4635-BFC0-318C7EDF5D9D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A025A97-1620-4F10-8792-6D6011AA41EA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DB62B85-2AB8-4E71-86E2-02583B4C2574}">
          <x14:formula1>
            <xm:f>'マスタ '!$E$3:$E$8</xm:f>
          </x14:formula1>
          <xm:sqref>C10:C69</xm:sqref>
        </x14:dataValidation>
        <x14:dataValidation type="list" allowBlank="1" showInputMessage="1" showErrorMessage="1" xr:uid="{7BD338EE-34B6-40DB-92A8-C8F970CB1747}">
          <x14:formula1>
            <xm:f>'マスタ '!$C$3:$C$6</xm:f>
          </x14:formula1>
          <xm:sqref>C6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DBF98-2065-419D-9CDE-DF9592951355}">
  <sheetPr codeName="Sheet24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HnhHT9NJICE6H5Nl8HXpigSA6ljAzs2+65/AFN9hBU/Rh0k08k1q/aEH8r4OB8xxSLa56t+T95YmqdClgdQioQ==" saltValue="3wNKt0/P/HbIZQfLDehbA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09" priority="10" operator="equal">
      <formula>""</formula>
    </cfRule>
  </conditionalFormatting>
  <conditionalFormatting sqref="E10:F69">
    <cfRule type="expression" dxfId="208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07" priority="3">
      <formula>$C10="⑥保育士等キャリアアップ研修"</formula>
    </cfRule>
  </conditionalFormatting>
  <conditionalFormatting sqref="G10:G69">
    <cfRule type="expression" dxfId="206" priority="2">
      <formula>OR($C$6="若手リーダー",$C$6="専門リーダー",$C$6="なし_職員処遇改善費の対象者")</formula>
    </cfRule>
  </conditionalFormatting>
  <conditionalFormatting sqref="G70">
    <cfRule type="cellIs" dxfId="205" priority="13" operator="equal">
      <formula>""</formula>
    </cfRule>
  </conditionalFormatting>
  <conditionalFormatting sqref="I3:I7">
    <cfRule type="cellIs" dxfId="204" priority="12" operator="equal">
      <formula>""</formula>
    </cfRule>
  </conditionalFormatting>
  <conditionalFormatting sqref="I70">
    <cfRule type="cellIs" dxfId="203" priority="11" operator="equal">
      <formula>""</formula>
    </cfRule>
  </conditionalFormatting>
  <dataValidations count="5">
    <dataValidation type="list" allowBlank="1" showInputMessage="1" showErrorMessage="1" sqref="G10:G69" xr:uid="{439DBA2D-A53E-4BBA-BF49-BF56A349DC1C}">
      <formula1>"〇"</formula1>
    </dataValidation>
    <dataValidation type="list" allowBlank="1" showInputMessage="1" showErrorMessage="1" promptTitle="研修分野" sqref="E10:E69" xr:uid="{A0C603D8-E61A-4C80-833E-ED4F41E98B04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D65B0B9-4205-4D31-9C2B-1800F58DCE88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9531C21C-43FE-483B-A2B1-A6504B11DCD5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794600A1-6ADE-4F3D-A1E2-7B3F11B3AC1F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2511D52-41C5-43B5-ADAE-40B08F61D83B}">
          <x14:formula1>
            <xm:f>'マスタ '!$C$3:$C$6</xm:f>
          </x14:formula1>
          <xm:sqref>C6</xm:sqref>
        </x14:dataValidation>
        <x14:dataValidation type="list" allowBlank="1" showInputMessage="1" showErrorMessage="1" xr:uid="{143C440D-FDE5-471A-AB70-4CE9936CF20B}">
          <x14:formula1>
            <xm:f>'マスタ '!$E$3:$E$8</xm:f>
          </x14:formula1>
          <xm:sqref>C10:C69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AFC88-B84E-460C-BD11-1B436977D947}">
  <sheetPr codeName="Sheet25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UIdCjh+Dh6UpRKkol0mOt9A/8A/KAvzx4vjsED8GmOeW6jryshgGzPjrzz460mkaZdHwkPNU6K8jGallH2XLA==" saltValue="f3qrKGF1ZkNlNbtMxVEk5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02" priority="10" operator="equal">
      <formula>""</formula>
    </cfRule>
  </conditionalFormatting>
  <conditionalFormatting sqref="E10:F69">
    <cfRule type="expression" dxfId="201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00" priority="3">
      <formula>$C10="⑥保育士等キャリアアップ研修"</formula>
    </cfRule>
  </conditionalFormatting>
  <conditionalFormatting sqref="G10:G69">
    <cfRule type="expression" dxfId="199" priority="2">
      <formula>OR($C$6="若手リーダー",$C$6="専門リーダー",$C$6="なし_職員処遇改善費の対象者")</formula>
    </cfRule>
  </conditionalFormatting>
  <conditionalFormatting sqref="G70">
    <cfRule type="cellIs" dxfId="198" priority="13" operator="equal">
      <formula>""</formula>
    </cfRule>
  </conditionalFormatting>
  <conditionalFormatting sqref="I3:I7">
    <cfRule type="cellIs" dxfId="197" priority="12" operator="equal">
      <formula>""</formula>
    </cfRule>
  </conditionalFormatting>
  <conditionalFormatting sqref="I70">
    <cfRule type="cellIs" dxfId="196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CB6C42B0-4385-4E78-B13D-8326E27C497D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F488ED2-61ED-4DBB-8FB1-DAC9FDCE315F}">
      <formula1>SUMIF($H$10:$H$69,"〇",$I$10:$I$69)&lt;=VLOOKUP($C$6,$M$68:$N$71,2,FALSE)</formula1>
    </dataValidation>
    <dataValidation type="list" allowBlank="1" showInputMessage="1" showErrorMessage="1" promptTitle="研修分野" sqref="E10:E69" xr:uid="{8FF54F00-81F0-4F03-BAC0-124B9C206AE6}">
      <formula1>INDIRECT($L$4)</formula1>
    </dataValidation>
    <dataValidation type="list" allowBlank="1" showInputMessage="1" showErrorMessage="1" sqref="G10:G69" xr:uid="{9184D678-8963-4CF2-8E69-664475AE70C6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AB6022F-6E32-4B9F-A836-2DAC5783051E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E8614EF-7180-4194-AD67-91E874B5FA53}">
          <x14:formula1>
            <xm:f>'マスタ '!$E$3:$E$8</xm:f>
          </x14:formula1>
          <xm:sqref>C10:C69</xm:sqref>
        </x14:dataValidation>
        <x14:dataValidation type="list" allowBlank="1" showInputMessage="1" showErrorMessage="1" xr:uid="{C0BC739E-C1BC-4FFE-8B1A-52863380C213}">
          <x14:formula1>
            <xm:f>'マスタ '!$C$3:$C$6</xm:f>
          </x14:formula1>
          <xm:sqref>C6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C4DB3-E7B1-4C71-B672-529FCB1F3173}">
  <sheetPr codeName="Sheet26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JwTK5E4/yTuv1FECRv9eTNyAi+PvD9ZqfjkJeewcvM0l7Gcu0z1nUoogztAo8sF35VAWPP64l/7A9PWVscC8LA==" saltValue="uzkUXBVDJnNQsNaoLGVho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95" priority="10" operator="equal">
      <formula>""</formula>
    </cfRule>
  </conditionalFormatting>
  <conditionalFormatting sqref="E10:F69">
    <cfRule type="expression" dxfId="194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93" priority="3">
      <formula>$C10="⑥保育士等キャリアアップ研修"</formula>
    </cfRule>
  </conditionalFormatting>
  <conditionalFormatting sqref="G10:G69">
    <cfRule type="expression" dxfId="192" priority="2">
      <formula>OR($C$6="若手リーダー",$C$6="専門リーダー",$C$6="なし_職員処遇改善費の対象者")</formula>
    </cfRule>
  </conditionalFormatting>
  <conditionalFormatting sqref="G70">
    <cfRule type="cellIs" dxfId="191" priority="13" operator="equal">
      <formula>""</formula>
    </cfRule>
  </conditionalFormatting>
  <conditionalFormatting sqref="I3:I7">
    <cfRule type="cellIs" dxfId="190" priority="12" operator="equal">
      <formula>""</formula>
    </cfRule>
  </conditionalFormatting>
  <conditionalFormatting sqref="I70">
    <cfRule type="cellIs" dxfId="189" priority="11" operator="equal">
      <formula>""</formula>
    </cfRule>
  </conditionalFormatting>
  <dataValidations count="5">
    <dataValidation type="list" allowBlank="1" showInputMessage="1" showErrorMessage="1" sqref="G10:G69" xr:uid="{E490E2A2-F52B-44E1-85D3-3CA6DCC19EA4}">
      <formula1>"〇"</formula1>
    </dataValidation>
    <dataValidation type="list" allowBlank="1" showInputMessage="1" showErrorMessage="1" promptTitle="研修分野" sqref="E10:E69" xr:uid="{9FB9D4D4-92EB-41CB-B2D9-1D4654AE8F6C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08D83D68-CFD7-41D7-957A-2C4FBFC03E23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0F04F5B6-3A17-4910-AA81-0F8CEE23819C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A3ACEED-A85E-4B50-BD27-6476E22F7B3E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4A69C31-A9CC-49EF-96BE-DB388B3F03D0}">
          <x14:formula1>
            <xm:f>'マスタ '!$C$3:$C$6</xm:f>
          </x14:formula1>
          <xm:sqref>C6</xm:sqref>
        </x14:dataValidation>
        <x14:dataValidation type="list" allowBlank="1" showInputMessage="1" showErrorMessage="1" xr:uid="{2AD81380-79D3-4B9D-A62E-36A83EC7B167}">
          <x14:formula1>
            <xm:f>'マスタ '!$E$3:$E$8</xm:f>
          </x14:formula1>
          <xm:sqref>C10:C69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CBF78-E5B8-40CF-AC02-D67082E2CB90}">
  <sheetPr codeName="Sheet27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2nsAp9V81iTUpxaW5XuPls4Wj6ItDaI627/S7IsNo/+/hBOOTV0beeZ3HYoZ5IOrcn9RT7jX1NicCR1PMQqRRA==" saltValue="c3aL57dBlV4QCV+I4550y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88" priority="10" operator="equal">
      <formula>""</formula>
    </cfRule>
  </conditionalFormatting>
  <conditionalFormatting sqref="E10:F69">
    <cfRule type="expression" dxfId="187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86" priority="3">
      <formula>$C10="⑥保育士等キャリアアップ研修"</formula>
    </cfRule>
  </conditionalFormatting>
  <conditionalFormatting sqref="G10:G69">
    <cfRule type="expression" dxfId="185" priority="2">
      <formula>OR($C$6="若手リーダー",$C$6="専門リーダー",$C$6="なし_職員処遇改善費の対象者")</formula>
    </cfRule>
  </conditionalFormatting>
  <conditionalFormatting sqref="G70">
    <cfRule type="cellIs" dxfId="184" priority="13" operator="equal">
      <formula>""</formula>
    </cfRule>
  </conditionalFormatting>
  <conditionalFormatting sqref="I3:I7">
    <cfRule type="cellIs" dxfId="183" priority="12" operator="equal">
      <formula>""</formula>
    </cfRule>
  </conditionalFormatting>
  <conditionalFormatting sqref="I70">
    <cfRule type="cellIs" dxfId="182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18F0ADFE-40ED-4B05-AA6E-B55EA41762C9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853EA79-F79E-4B5C-85B6-5F00CBBBE26E}">
      <formula1>SUMIF($H$10:$H$69,"〇",$I$10:$I$69)&lt;=VLOOKUP($C$6,$M$68:$N$71,2,FALSE)</formula1>
    </dataValidation>
    <dataValidation type="list" allowBlank="1" showInputMessage="1" showErrorMessage="1" promptTitle="研修分野" sqref="E10:E69" xr:uid="{925E5B51-A04F-4306-B5E4-BBB2A0AAA237}">
      <formula1>INDIRECT($L$4)</formula1>
    </dataValidation>
    <dataValidation type="list" allowBlank="1" showInputMessage="1" showErrorMessage="1" sqref="G10:G69" xr:uid="{08DFB401-4AF0-48ED-BBFF-E66FC0B65588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31F42129-5962-4CF8-B757-FEC0CFE11428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D35B694-3D6B-4DF1-A533-EFFBA9A10EA3}">
          <x14:formula1>
            <xm:f>'マスタ '!$E$3:$E$8</xm:f>
          </x14:formula1>
          <xm:sqref>C10:C69</xm:sqref>
        </x14:dataValidation>
        <x14:dataValidation type="list" allowBlank="1" showInputMessage="1" showErrorMessage="1" xr:uid="{EBB8B598-8457-4077-A833-7F55BCC6E243}">
          <x14:formula1>
            <xm:f>'マスタ '!$C$3:$C$6</xm:f>
          </x14:formula1>
          <xm:sqref>C6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77637-5365-4D49-B174-82EEB76EB4D5}">
  <sheetPr codeName="Sheet28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yXwe/B6b1VFvYCNuDarnj5g2bMG5JgryAZ5XQFEY+ExX+BAt1Dv2dEiQaB+KoQL9yQIBkU8xR2xA9h4nQA2/A==" saltValue="SF5++TV1ihutStnl1rlgy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81" priority="10" operator="equal">
      <formula>""</formula>
    </cfRule>
  </conditionalFormatting>
  <conditionalFormatting sqref="E10:F69">
    <cfRule type="expression" dxfId="180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79" priority="3">
      <formula>$C10="⑥保育士等キャリアアップ研修"</formula>
    </cfRule>
  </conditionalFormatting>
  <conditionalFormatting sqref="G10:G69">
    <cfRule type="expression" dxfId="178" priority="2">
      <formula>OR($C$6="若手リーダー",$C$6="専門リーダー",$C$6="なし_職員処遇改善費の対象者")</formula>
    </cfRule>
  </conditionalFormatting>
  <conditionalFormatting sqref="G70">
    <cfRule type="cellIs" dxfId="177" priority="13" operator="equal">
      <formula>""</formula>
    </cfRule>
  </conditionalFormatting>
  <conditionalFormatting sqref="I3:I7">
    <cfRule type="cellIs" dxfId="176" priority="12" operator="equal">
      <formula>""</formula>
    </cfRule>
  </conditionalFormatting>
  <conditionalFormatting sqref="I70">
    <cfRule type="cellIs" dxfId="175" priority="11" operator="equal">
      <formula>""</formula>
    </cfRule>
  </conditionalFormatting>
  <dataValidations count="5">
    <dataValidation type="list" allowBlank="1" showInputMessage="1" showErrorMessage="1" sqref="G10:G69" xr:uid="{E6B0B586-09D3-44BC-A7D2-1EA7A6E55CE8}">
      <formula1>"〇"</formula1>
    </dataValidation>
    <dataValidation type="list" allowBlank="1" showInputMessage="1" showErrorMessage="1" promptTitle="研修分野" sqref="E10:E69" xr:uid="{91485E3D-24C8-4034-8E6A-C36BBD02D623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F5767E50-561F-42D3-9A75-A96AFA0A4B9F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BCB8406A-A37E-44D5-9B50-5E94AE21ED30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B59C057B-3C78-4FC3-BD21-F6A8C070A81A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457C3AE-6D4E-4967-B9CB-85F8D9B843B4}">
          <x14:formula1>
            <xm:f>'マスタ '!$C$3:$C$6</xm:f>
          </x14:formula1>
          <xm:sqref>C6</xm:sqref>
        </x14:dataValidation>
        <x14:dataValidation type="list" allowBlank="1" showInputMessage="1" showErrorMessage="1" xr:uid="{687D2033-13B9-4D9D-89B1-C9A83E22BB78}">
          <x14:formula1>
            <xm:f>'マスタ '!$E$3:$E$8</xm:f>
          </x14:formula1>
          <xm:sqref>C10:C69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13746-1A7E-4ACD-B83B-7E04065768F7}">
  <sheetPr codeName="Sheet29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mQf8EDOwLKB908fsNjCzxq5LcZqz10hXE7ptN0ZrbtrDfeAIuCBjDSOM2czJpyxCACjokWiKwOmse1f1JysLgw==" saltValue="0ESPlZQwBiAgATMuLbX5X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74" priority="10" operator="equal">
      <formula>""</formula>
    </cfRule>
  </conditionalFormatting>
  <conditionalFormatting sqref="E10:F69">
    <cfRule type="expression" dxfId="173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72" priority="3">
      <formula>$C10="⑥保育士等キャリアアップ研修"</formula>
    </cfRule>
  </conditionalFormatting>
  <conditionalFormatting sqref="G10:G69">
    <cfRule type="expression" dxfId="171" priority="2">
      <formula>OR($C$6="若手リーダー",$C$6="専門リーダー",$C$6="なし_職員処遇改善費の対象者")</formula>
    </cfRule>
  </conditionalFormatting>
  <conditionalFormatting sqref="G70">
    <cfRule type="cellIs" dxfId="170" priority="13" operator="equal">
      <formula>""</formula>
    </cfRule>
  </conditionalFormatting>
  <conditionalFormatting sqref="I3:I7">
    <cfRule type="cellIs" dxfId="169" priority="12" operator="equal">
      <formula>""</formula>
    </cfRule>
  </conditionalFormatting>
  <conditionalFormatting sqref="I70">
    <cfRule type="cellIs" dxfId="168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C2CEB9D4-486A-4A43-ADD5-1AE1E38D82EC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090C6EFA-3AF6-4346-B1B9-C58DDABA8B5A}">
      <formula1>SUMIF($H$10:$H$69,"〇",$I$10:$I$69)&lt;=VLOOKUP($C$6,$M$68:$N$71,2,FALSE)</formula1>
    </dataValidation>
    <dataValidation type="list" allowBlank="1" showInputMessage="1" showErrorMessage="1" promptTitle="研修分野" sqref="E10:E69" xr:uid="{1F944EEF-ED43-4537-B462-6698AF93096D}">
      <formula1>INDIRECT($L$4)</formula1>
    </dataValidation>
    <dataValidation type="list" allowBlank="1" showInputMessage="1" showErrorMessage="1" sqref="G10:G69" xr:uid="{8ECD2A2E-410B-4F98-B82F-0D53F68587F5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5C4A5252-F3C0-4858-80DD-B3B23B2D61EB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C9D08B8-0429-4DF8-AD63-9052B61FD489}">
          <x14:formula1>
            <xm:f>'マスタ '!$E$3:$E$8</xm:f>
          </x14:formula1>
          <xm:sqref>C10:C69</xm:sqref>
        </x14:dataValidation>
        <x14:dataValidation type="list" allowBlank="1" showInputMessage="1" showErrorMessage="1" xr:uid="{A7752244-E75B-4A98-90C7-FB55F45B1644}">
          <x14:formula1>
            <xm:f>'マスタ '!$C$3:$C$6</xm:f>
          </x14:formula1>
          <xm:sqref>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tabColor rgb="FFFF0000"/>
    <pageSetUpPr fitToPage="1"/>
  </sheetPr>
  <dimension ref="A1:AF61"/>
  <sheetViews>
    <sheetView showZeros="0" view="pageBreakPreview" topLeftCell="A4" zoomScale="90" zoomScaleNormal="70" zoomScaleSheetLayoutView="90" workbookViewId="0">
      <selection activeCell="K13" sqref="K13"/>
    </sheetView>
  </sheetViews>
  <sheetFormatPr defaultRowHeight="18.75" x14ac:dyDescent="0.15"/>
  <cols>
    <col min="1" max="1" width="5" style="64" customWidth="1"/>
    <col min="2" max="2" width="15.5" style="64" hidden="1" customWidth="1"/>
    <col min="3" max="3" width="40.125" style="63" customWidth="1"/>
    <col min="4" max="4" width="15.625" style="62" customWidth="1"/>
    <col min="5" max="5" width="23.625" style="62" customWidth="1"/>
    <col min="6" max="7" width="18.625" style="62" customWidth="1"/>
    <col min="8" max="8" width="21.5" style="62" customWidth="1"/>
    <col min="9" max="9" width="1.75" style="62" hidden="1" customWidth="1"/>
    <col min="10" max="12" width="5.625" style="62" customWidth="1"/>
    <col min="13" max="15" width="9" style="62"/>
    <col min="16" max="16" width="20.5" style="62" hidden="1" customWidth="1"/>
    <col min="17" max="16384" width="9" style="62"/>
  </cols>
  <sheetData>
    <row r="1" spans="1:32" x14ac:dyDescent="0.15">
      <c r="A1" s="72" t="s">
        <v>96</v>
      </c>
      <c r="B1" s="72"/>
      <c r="C1" s="71"/>
      <c r="D1" s="93"/>
      <c r="E1" s="93"/>
      <c r="F1" s="93"/>
      <c r="G1" s="92"/>
      <c r="H1" s="110"/>
      <c r="J1" s="71"/>
      <c r="K1" s="71"/>
      <c r="L1" s="71"/>
      <c r="AF1" s="62" t="s">
        <v>199</v>
      </c>
    </row>
    <row r="2" spans="1:32" ht="29.25" customHeight="1" x14ac:dyDescent="0.15">
      <c r="A2" s="99"/>
      <c r="B2" s="99"/>
      <c r="C2" s="226" t="s">
        <v>200</v>
      </c>
      <c r="D2" s="226"/>
      <c r="E2" s="226"/>
      <c r="F2" s="226"/>
      <c r="G2" s="107" t="s">
        <v>201</v>
      </c>
      <c r="H2" s="96"/>
      <c r="I2" s="89"/>
      <c r="J2" s="71"/>
      <c r="K2" s="71"/>
      <c r="L2" s="71"/>
    </row>
    <row r="3" spans="1:32" ht="19.5" thickBot="1" x14ac:dyDescent="0.2">
      <c r="A3" s="72"/>
      <c r="B3" s="72"/>
      <c r="C3" s="71"/>
      <c r="D3" s="93"/>
      <c r="E3" s="93"/>
      <c r="F3" s="93"/>
      <c r="G3" s="92"/>
      <c r="H3" s="92"/>
      <c r="J3" s="71"/>
      <c r="K3" s="71"/>
      <c r="L3" s="71"/>
    </row>
    <row r="4" spans="1:32" s="81" customFormat="1" ht="24.95" customHeight="1" x14ac:dyDescent="0.15">
      <c r="A4" s="72"/>
      <c r="B4" s="72"/>
      <c r="C4" s="137" t="s">
        <v>149</v>
      </c>
      <c r="D4" s="142"/>
      <c r="E4" s="143"/>
      <c r="F4" s="89"/>
      <c r="G4" s="117" t="s">
        <v>14</v>
      </c>
      <c r="H4" s="239"/>
      <c r="I4" s="240"/>
      <c r="J4" s="240"/>
      <c r="K4" s="148" t="s">
        <v>15</v>
      </c>
      <c r="L4" s="147"/>
      <c r="M4" s="147"/>
    </row>
    <row r="5" spans="1:32" s="81" customFormat="1" ht="24.95" customHeight="1" x14ac:dyDescent="0.15">
      <c r="A5" s="72"/>
      <c r="B5" s="72"/>
      <c r="C5" s="138" t="s">
        <v>150</v>
      </c>
      <c r="D5" s="139"/>
      <c r="E5" s="144"/>
      <c r="F5" s="89"/>
      <c r="G5" s="118" t="s">
        <v>19</v>
      </c>
      <c r="H5" s="217"/>
      <c r="I5" s="218"/>
      <c r="J5" s="218"/>
      <c r="K5" s="219"/>
      <c r="L5" s="71"/>
    </row>
    <row r="6" spans="1:32" s="81" customFormat="1" ht="24.95" customHeight="1" x14ac:dyDescent="0.15">
      <c r="A6" s="72"/>
      <c r="B6" s="72"/>
      <c r="C6" s="140" t="s">
        <v>198</v>
      </c>
      <c r="D6" s="139"/>
      <c r="E6" s="144"/>
      <c r="F6" s="89"/>
      <c r="G6" s="119" t="s">
        <v>13</v>
      </c>
      <c r="H6" s="220"/>
      <c r="I6" s="221"/>
      <c r="J6" s="221"/>
      <c r="K6" s="222"/>
      <c r="L6" s="71"/>
      <c r="P6" s="184" t="str">
        <f>IF(H6="","",H6)</f>
        <v/>
      </c>
    </row>
    <row r="7" spans="1:32" s="81" customFormat="1" ht="24.95" customHeight="1" thickBot="1" x14ac:dyDescent="0.2">
      <c r="A7" s="72"/>
      <c r="B7" s="72"/>
      <c r="C7" s="141" t="s">
        <v>204</v>
      </c>
      <c r="D7" s="145"/>
      <c r="E7" s="146"/>
      <c r="F7" s="89"/>
      <c r="G7" s="120" t="s">
        <v>74</v>
      </c>
      <c r="H7" s="220"/>
      <c r="I7" s="221"/>
      <c r="J7" s="221"/>
      <c r="K7" s="222"/>
      <c r="L7" s="71"/>
      <c r="P7" s="184" t="str">
        <f>IF(H7="","",H7)</f>
        <v/>
      </c>
    </row>
    <row r="8" spans="1:32" s="81" customFormat="1" ht="24.95" customHeight="1" thickBot="1" x14ac:dyDescent="0.2">
      <c r="A8" s="72"/>
      <c r="B8" s="72"/>
      <c r="C8" s="71"/>
      <c r="D8" s="89"/>
      <c r="E8" s="89"/>
      <c r="F8" s="89"/>
      <c r="G8" s="121" t="s">
        <v>73</v>
      </c>
      <c r="H8" s="223"/>
      <c r="I8" s="224"/>
      <c r="J8" s="224"/>
      <c r="K8" s="225"/>
      <c r="L8" s="71"/>
    </row>
    <row r="9" spans="1:32" ht="24.95" customHeight="1" thickBot="1" x14ac:dyDescent="0.2">
      <c r="A9" s="72"/>
      <c r="B9" s="149" t="s">
        <v>151</v>
      </c>
      <c r="C9" s="71"/>
      <c r="D9" s="80"/>
      <c r="E9" s="80"/>
      <c r="F9" s="80"/>
      <c r="G9" s="79"/>
      <c r="H9" s="78"/>
      <c r="J9" s="71"/>
      <c r="K9" s="71"/>
      <c r="L9" s="71"/>
    </row>
    <row r="10" spans="1:32" ht="24.95" customHeight="1" x14ac:dyDescent="0.15">
      <c r="A10" s="230" t="s">
        <v>23</v>
      </c>
      <c r="B10" s="227" t="s">
        <v>124</v>
      </c>
      <c r="C10" s="232" t="s">
        <v>4</v>
      </c>
      <c r="D10" s="233" t="s">
        <v>2</v>
      </c>
      <c r="E10" s="234"/>
      <c r="F10" s="237" t="s">
        <v>88</v>
      </c>
      <c r="G10" s="238"/>
      <c r="H10" s="238"/>
      <c r="I10" s="131" t="s">
        <v>110</v>
      </c>
      <c r="J10" s="229" t="s">
        <v>125</v>
      </c>
      <c r="K10" s="229"/>
      <c r="L10" s="229"/>
    </row>
    <row r="11" spans="1:32" ht="69" customHeight="1" x14ac:dyDescent="0.15">
      <c r="A11" s="231"/>
      <c r="B11" s="228"/>
      <c r="C11" s="231"/>
      <c r="D11" s="235"/>
      <c r="E11" s="236"/>
      <c r="F11" s="108"/>
      <c r="G11" s="109" t="s">
        <v>90</v>
      </c>
      <c r="H11" s="122" t="s">
        <v>91</v>
      </c>
      <c r="I11" s="132" t="s">
        <v>111</v>
      </c>
      <c r="J11" s="133" t="s">
        <v>126</v>
      </c>
      <c r="K11" s="133" t="s">
        <v>127</v>
      </c>
      <c r="L11" s="133" t="s">
        <v>128</v>
      </c>
    </row>
    <row r="12" spans="1:32" ht="26.25" customHeight="1" x14ac:dyDescent="0.15">
      <c r="A12" s="106">
        <v>1</v>
      </c>
      <c r="B12" s="150" t="s">
        <v>129</v>
      </c>
      <c r="C12" s="112" t="str" cm="1">
        <f t="array" aca="1" ref="C12" ca="1">IF(INDIRECT($B12&amp;"!$C$7")="","",INDIRECT($B12&amp;"!$C$7"))</f>
        <v/>
      </c>
      <c r="D12" s="215" t="str" cm="1">
        <f t="array" aca="1" ref="D12" ca="1">IF(INDIRECT($B12&amp;"!$C$6")="","",INDIRECT($B12&amp;"!$C$6"))</f>
        <v/>
      </c>
      <c r="E12" s="216"/>
      <c r="F12" s="128" t="e" cm="1">
        <f t="array" aca="1" ref="F12" ca="1">IF(INDIRECT($B12&amp;"!$I$70")="","",INDIRECT($B12&amp;"!$I$70"))</f>
        <v>#N/A</v>
      </c>
      <c r="G12" s="129" cm="1">
        <f t="array" aca="1" ref="G12" ca="1">IF(INDIRECT($B12&amp;"!$G$70")="","",INDIRECT($B12&amp;"!$G$70"))</f>
        <v>0</v>
      </c>
      <c r="H12" s="130" t="e" cm="1">
        <f t="array" aca="1" ref="H12" ca="1">IF(INDIRECT($B12&amp;"!$H$70")="","",INDIRECT($B12&amp;"!$H$70"))</f>
        <v>#N/A</v>
      </c>
      <c r="I12" s="133" t="e">
        <f ca="1">IF($F12&gt;=15,"○","×")</f>
        <v>#N/A</v>
      </c>
      <c r="J12" s="133" t="e">
        <f ca="1">IF($F12&gt;=30,"○","×")</f>
        <v>#N/A</v>
      </c>
      <c r="K12" s="133" t="e">
        <f ca="1">IF($F12&gt;=15,"○","×")</f>
        <v>#N/A</v>
      </c>
      <c r="L12" s="133" t="e">
        <f ca="1">IF($F12&gt;=15,"○","×")</f>
        <v>#N/A</v>
      </c>
    </row>
    <row r="13" spans="1:32" ht="26.25" customHeight="1" x14ac:dyDescent="0.15">
      <c r="A13" s="106">
        <v>2</v>
      </c>
      <c r="B13" s="150" t="s">
        <v>130</v>
      </c>
      <c r="C13" s="112" t="str" cm="1">
        <f t="array" aca="1" ref="C13" ca="1">IF(INDIRECT($B13&amp;"!$C$7")="","",INDIRECT($B13&amp;"!$C$7"))</f>
        <v/>
      </c>
      <c r="D13" s="215" t="str" cm="1">
        <f t="array" aca="1" ref="D13" ca="1">IF(INDIRECT($B13&amp;"!$C$6")="","",INDIRECT($B13&amp;"!$C$6"))</f>
        <v/>
      </c>
      <c r="E13" s="216"/>
      <c r="F13" s="128" t="e" cm="1">
        <f t="array" aca="1" ref="F13" ca="1">IF(INDIRECT($B13&amp;"!$I$70")="","",INDIRECT($B13&amp;"!$I$70"))</f>
        <v>#N/A</v>
      </c>
      <c r="G13" s="129" cm="1">
        <f t="array" aca="1" ref="G13" ca="1">IF(INDIRECT($B13&amp;"!$G$70")="","",INDIRECT($B13&amp;"!$G$70"))</f>
        <v>0</v>
      </c>
      <c r="H13" s="130" t="e" cm="1">
        <f t="array" aca="1" ref="H13" ca="1">IF(INDIRECT($B13&amp;"!$H$70")="","",INDIRECT($B13&amp;"!$H$70"))</f>
        <v>#N/A</v>
      </c>
      <c r="I13" s="133" t="e">
        <f ca="1">IF(F13&gt;=15,"○","×")</f>
        <v>#N/A</v>
      </c>
      <c r="J13" s="133" t="e">
        <f t="shared" ref="J13:J61" ca="1" si="0">IF($F13&gt;=30,"○","×")</f>
        <v>#N/A</v>
      </c>
      <c r="K13" s="133" t="e">
        <f t="shared" ref="K13:L44" ca="1" si="1">IF($F13&gt;=15,"○","×")</f>
        <v>#N/A</v>
      </c>
      <c r="L13" s="133" t="e">
        <f t="shared" ca="1" si="1"/>
        <v>#N/A</v>
      </c>
    </row>
    <row r="14" spans="1:32" ht="26.25" customHeight="1" x14ac:dyDescent="0.15">
      <c r="A14" s="106">
        <v>3</v>
      </c>
      <c r="B14" s="150" t="s">
        <v>131</v>
      </c>
      <c r="C14" s="112" t="str" cm="1">
        <f t="array" aca="1" ref="C14" ca="1">IF(INDIRECT($B14&amp;"!$C$7")="","",INDIRECT($B14&amp;"!$C$7"))</f>
        <v/>
      </c>
      <c r="D14" s="215" t="str" cm="1">
        <f t="array" aca="1" ref="D14" ca="1">IF(INDIRECT($B14&amp;"!$C$6")="","",INDIRECT($B14&amp;"!$C$6"))</f>
        <v/>
      </c>
      <c r="E14" s="216"/>
      <c r="F14" s="128" t="e" cm="1">
        <f t="array" aca="1" ref="F14" ca="1">IF(INDIRECT($B14&amp;"!$I$70")="","",INDIRECT($B14&amp;"!$I$70"))</f>
        <v>#N/A</v>
      </c>
      <c r="G14" s="129" cm="1">
        <f t="array" aca="1" ref="G14" ca="1">IF(INDIRECT($B14&amp;"!$G$70")="","",INDIRECT($B14&amp;"!$G$70"))</f>
        <v>0</v>
      </c>
      <c r="H14" s="130" t="e" cm="1">
        <f t="array" aca="1" ref="H14" ca="1">IF(INDIRECT($B14&amp;"!$H$70")="","",INDIRECT($B14&amp;"!$H$70"))</f>
        <v>#N/A</v>
      </c>
      <c r="I14" s="133" t="e">
        <f t="shared" ref="I14:I31" ca="1" si="2">IF(F14&gt;=15,"○","×")</f>
        <v>#N/A</v>
      </c>
      <c r="J14" s="133" t="e">
        <f t="shared" ca="1" si="0"/>
        <v>#N/A</v>
      </c>
      <c r="K14" s="133" t="e">
        <f t="shared" ca="1" si="1"/>
        <v>#N/A</v>
      </c>
      <c r="L14" s="133" t="e">
        <f t="shared" ca="1" si="1"/>
        <v>#N/A</v>
      </c>
    </row>
    <row r="15" spans="1:32" ht="26.25" customHeight="1" x14ac:dyDescent="0.15">
      <c r="A15" s="106">
        <v>4</v>
      </c>
      <c r="B15" s="150" t="s">
        <v>132</v>
      </c>
      <c r="C15" s="112" t="str" cm="1">
        <f t="array" aca="1" ref="C15" ca="1">IF(INDIRECT($B15&amp;"!$C$7")="","",INDIRECT($B15&amp;"!$C$7"))</f>
        <v/>
      </c>
      <c r="D15" s="215" t="str" cm="1">
        <f t="array" aca="1" ref="D15" ca="1">IF(INDIRECT($B15&amp;"!$C$6")="","",INDIRECT($B15&amp;"!$C$6"))</f>
        <v/>
      </c>
      <c r="E15" s="216"/>
      <c r="F15" s="128" t="e" cm="1">
        <f t="array" aca="1" ref="F15" ca="1">IF(INDIRECT($B15&amp;"!$I$70")="","",INDIRECT($B15&amp;"!$I$70"))</f>
        <v>#N/A</v>
      </c>
      <c r="G15" s="129" cm="1">
        <f t="array" aca="1" ref="G15" ca="1">IF(INDIRECT($B15&amp;"!$G$70")="","",INDIRECT($B15&amp;"!$G$70"))</f>
        <v>0</v>
      </c>
      <c r="H15" s="130" t="e" cm="1">
        <f t="array" aca="1" ref="H15" ca="1">IF(INDIRECT($B15&amp;"!$H$70")="","",INDIRECT($B15&amp;"!$H$70"))</f>
        <v>#N/A</v>
      </c>
      <c r="I15" s="133" t="e">
        <f t="shared" ca="1" si="2"/>
        <v>#N/A</v>
      </c>
      <c r="J15" s="133" t="e">
        <f t="shared" ca="1" si="0"/>
        <v>#N/A</v>
      </c>
      <c r="K15" s="133" t="e">
        <f t="shared" ca="1" si="1"/>
        <v>#N/A</v>
      </c>
      <c r="L15" s="133" t="e">
        <f t="shared" ca="1" si="1"/>
        <v>#N/A</v>
      </c>
    </row>
    <row r="16" spans="1:32" ht="26.25" customHeight="1" x14ac:dyDescent="0.15">
      <c r="A16" s="106">
        <v>5</v>
      </c>
      <c r="B16" s="150" t="s">
        <v>133</v>
      </c>
      <c r="C16" s="112" t="str" cm="1">
        <f t="array" aca="1" ref="C16" ca="1">IF(INDIRECT($B16&amp;"!$C$7")="","",INDIRECT($B16&amp;"!$C$7"))</f>
        <v/>
      </c>
      <c r="D16" s="215" t="str" cm="1">
        <f t="array" aca="1" ref="D16" ca="1">IF(INDIRECT($B16&amp;"!$C$6")="","",INDIRECT($B16&amp;"!$C$6"))</f>
        <v/>
      </c>
      <c r="E16" s="216"/>
      <c r="F16" s="128" t="e" cm="1">
        <f t="array" aca="1" ref="F16" ca="1">IF(INDIRECT($B16&amp;"!$I$70")="","",INDIRECT($B16&amp;"!$I$70"))</f>
        <v>#N/A</v>
      </c>
      <c r="G16" s="129" cm="1">
        <f t="array" aca="1" ref="G16" ca="1">IF(INDIRECT($B16&amp;"!$G$70")="","",INDIRECT($B16&amp;"!$G$70"))</f>
        <v>0</v>
      </c>
      <c r="H16" s="130" t="e" cm="1">
        <f t="array" aca="1" ref="H16" ca="1">IF(INDIRECT($B16&amp;"!$H$70")="","",INDIRECT($B16&amp;"!$H$70"))</f>
        <v>#N/A</v>
      </c>
      <c r="I16" s="133" t="e">
        <f t="shared" ca="1" si="2"/>
        <v>#N/A</v>
      </c>
      <c r="J16" s="133" t="e">
        <f t="shared" ca="1" si="0"/>
        <v>#N/A</v>
      </c>
      <c r="K16" s="133" t="e">
        <f t="shared" ca="1" si="1"/>
        <v>#N/A</v>
      </c>
      <c r="L16" s="133" t="e">
        <f t="shared" ca="1" si="1"/>
        <v>#N/A</v>
      </c>
    </row>
    <row r="17" spans="1:12" ht="26.25" customHeight="1" x14ac:dyDescent="0.15">
      <c r="A17" s="106">
        <v>6</v>
      </c>
      <c r="B17" s="150" t="s">
        <v>134</v>
      </c>
      <c r="C17" s="112" t="str" cm="1">
        <f t="array" aca="1" ref="C17" ca="1">IF(INDIRECT($B17&amp;"!$C$7")="","",INDIRECT($B17&amp;"!$C$7"))</f>
        <v/>
      </c>
      <c r="D17" s="215" t="str" cm="1">
        <f t="array" aca="1" ref="D17" ca="1">IF(INDIRECT($B17&amp;"!$C$6")="","",INDIRECT($B17&amp;"!$C$6"))</f>
        <v/>
      </c>
      <c r="E17" s="216"/>
      <c r="F17" s="128" t="e" cm="1">
        <f t="array" aca="1" ref="F17" ca="1">IF(INDIRECT($B17&amp;"!$I$70")="","",INDIRECT($B17&amp;"!$I$70"))</f>
        <v>#N/A</v>
      </c>
      <c r="G17" s="129" cm="1">
        <f t="array" aca="1" ref="G17" ca="1">IF(INDIRECT($B17&amp;"!$G$70")="","",INDIRECT($B17&amp;"!$G$70"))</f>
        <v>0</v>
      </c>
      <c r="H17" s="130" t="e" cm="1">
        <f t="array" aca="1" ref="H17" ca="1">IF(INDIRECT($B17&amp;"!$H$70")="","",INDIRECT($B17&amp;"!$H$70"))</f>
        <v>#N/A</v>
      </c>
      <c r="I17" s="133" t="e">
        <f t="shared" ca="1" si="2"/>
        <v>#N/A</v>
      </c>
      <c r="J17" s="133" t="e">
        <f t="shared" ca="1" si="0"/>
        <v>#N/A</v>
      </c>
      <c r="K17" s="133" t="e">
        <f t="shared" ca="1" si="1"/>
        <v>#N/A</v>
      </c>
      <c r="L17" s="133" t="e">
        <f t="shared" ca="1" si="1"/>
        <v>#N/A</v>
      </c>
    </row>
    <row r="18" spans="1:12" ht="26.25" customHeight="1" x14ac:dyDescent="0.15">
      <c r="A18" s="106">
        <v>7</v>
      </c>
      <c r="B18" s="150" t="s">
        <v>135</v>
      </c>
      <c r="C18" s="112" t="str" cm="1">
        <f t="array" aca="1" ref="C18" ca="1">IF(INDIRECT($B18&amp;"!$C$7")="","",INDIRECT($B18&amp;"!$C$7"))</f>
        <v/>
      </c>
      <c r="D18" s="215" t="str" cm="1">
        <f t="array" aca="1" ref="D18" ca="1">IF(INDIRECT($B18&amp;"!$C$6")="","",INDIRECT($B18&amp;"!$C$6"))</f>
        <v/>
      </c>
      <c r="E18" s="216"/>
      <c r="F18" s="128" t="e" cm="1">
        <f t="array" aca="1" ref="F18" ca="1">IF(INDIRECT($B18&amp;"!$I$70")="","",INDIRECT($B18&amp;"!$I$70"))</f>
        <v>#N/A</v>
      </c>
      <c r="G18" s="129" cm="1">
        <f t="array" aca="1" ref="G18" ca="1">IF(INDIRECT($B18&amp;"!$G$70")="","",INDIRECT($B18&amp;"!$G$70"))</f>
        <v>0</v>
      </c>
      <c r="H18" s="130" t="e" cm="1">
        <f t="array" aca="1" ref="H18" ca="1">IF(INDIRECT($B18&amp;"!$H$70")="","",INDIRECT($B18&amp;"!$H$70"))</f>
        <v>#N/A</v>
      </c>
      <c r="I18" s="133" t="e">
        <f t="shared" ca="1" si="2"/>
        <v>#N/A</v>
      </c>
      <c r="J18" s="133" t="e">
        <f t="shared" ca="1" si="0"/>
        <v>#N/A</v>
      </c>
      <c r="K18" s="133" t="e">
        <f t="shared" ca="1" si="1"/>
        <v>#N/A</v>
      </c>
      <c r="L18" s="133" t="e">
        <f t="shared" ca="1" si="1"/>
        <v>#N/A</v>
      </c>
    </row>
    <row r="19" spans="1:12" ht="26.25" customHeight="1" x14ac:dyDescent="0.15">
      <c r="A19" s="106">
        <v>8</v>
      </c>
      <c r="B19" s="150" t="s">
        <v>136</v>
      </c>
      <c r="C19" s="112" t="str" cm="1">
        <f t="array" aca="1" ref="C19" ca="1">IF(INDIRECT($B19&amp;"!$C$7")="","",INDIRECT($B19&amp;"!$C$7"))</f>
        <v/>
      </c>
      <c r="D19" s="215" t="str" cm="1">
        <f t="array" aca="1" ref="D19" ca="1">IF(INDIRECT($B19&amp;"!$C$6")="","",INDIRECT($B19&amp;"!$C$6"))</f>
        <v/>
      </c>
      <c r="E19" s="216"/>
      <c r="F19" s="128" t="e" cm="1">
        <f t="array" aca="1" ref="F19" ca="1">IF(INDIRECT($B19&amp;"!$I$70")="","",INDIRECT($B19&amp;"!$I$70"))</f>
        <v>#N/A</v>
      </c>
      <c r="G19" s="129" cm="1">
        <f t="array" aca="1" ref="G19" ca="1">IF(INDIRECT($B19&amp;"!$G$70")="","",INDIRECT($B19&amp;"!$G$70"))</f>
        <v>0</v>
      </c>
      <c r="H19" s="130" t="e" cm="1">
        <f t="array" aca="1" ref="H19" ca="1">IF(INDIRECT($B19&amp;"!$H$70")="","",INDIRECT($B19&amp;"!$H$70"))</f>
        <v>#N/A</v>
      </c>
      <c r="I19" s="133" t="e">
        <f t="shared" ca="1" si="2"/>
        <v>#N/A</v>
      </c>
      <c r="J19" s="133" t="e">
        <f t="shared" ca="1" si="0"/>
        <v>#N/A</v>
      </c>
      <c r="K19" s="133" t="e">
        <f t="shared" ca="1" si="1"/>
        <v>#N/A</v>
      </c>
      <c r="L19" s="133" t="e">
        <f t="shared" ca="1" si="1"/>
        <v>#N/A</v>
      </c>
    </row>
    <row r="20" spans="1:12" ht="26.25" customHeight="1" x14ac:dyDescent="0.15">
      <c r="A20" s="106">
        <v>9</v>
      </c>
      <c r="B20" s="150" t="s">
        <v>137</v>
      </c>
      <c r="C20" s="112" t="str" cm="1">
        <f t="array" aca="1" ref="C20" ca="1">IF(INDIRECT($B20&amp;"!$C$7")="","",INDIRECT($B20&amp;"!$C$7"))</f>
        <v/>
      </c>
      <c r="D20" s="215" t="str" cm="1">
        <f t="array" aca="1" ref="D20" ca="1">IF(INDIRECT($B20&amp;"!$C$6")="","",INDIRECT($B20&amp;"!$C$6"))</f>
        <v/>
      </c>
      <c r="E20" s="216"/>
      <c r="F20" s="128" t="e" cm="1">
        <f t="array" aca="1" ref="F20" ca="1">IF(INDIRECT($B20&amp;"!$I$70")="","",INDIRECT($B20&amp;"!$I$70"))</f>
        <v>#N/A</v>
      </c>
      <c r="G20" s="129" cm="1">
        <f t="array" aca="1" ref="G20" ca="1">IF(INDIRECT($B20&amp;"!$G$70")="","",INDIRECT($B20&amp;"!$G$70"))</f>
        <v>0</v>
      </c>
      <c r="H20" s="130" t="e" cm="1">
        <f t="array" aca="1" ref="H20" ca="1">IF(INDIRECT($B20&amp;"!$H$70")="","",INDIRECT($B20&amp;"!$H$70"))</f>
        <v>#N/A</v>
      </c>
      <c r="I20" s="133" t="e">
        <f t="shared" ca="1" si="2"/>
        <v>#N/A</v>
      </c>
      <c r="J20" s="133" t="e">
        <f t="shared" ca="1" si="0"/>
        <v>#N/A</v>
      </c>
      <c r="K20" s="133" t="e">
        <f t="shared" ca="1" si="1"/>
        <v>#N/A</v>
      </c>
      <c r="L20" s="133" t="e">
        <f t="shared" ca="1" si="1"/>
        <v>#N/A</v>
      </c>
    </row>
    <row r="21" spans="1:12" ht="26.25" customHeight="1" x14ac:dyDescent="0.15">
      <c r="A21" s="106">
        <v>10</v>
      </c>
      <c r="B21" s="150" t="s">
        <v>138</v>
      </c>
      <c r="C21" s="112" t="str" cm="1">
        <f t="array" aca="1" ref="C21" ca="1">IF(INDIRECT($B21&amp;"!$C$7")="","",INDIRECT($B21&amp;"!$C$7"))</f>
        <v/>
      </c>
      <c r="D21" s="215" t="str" cm="1">
        <f t="array" aca="1" ref="D21" ca="1">IF(INDIRECT($B21&amp;"!$C$6")="","",INDIRECT($B21&amp;"!$C$6"))</f>
        <v/>
      </c>
      <c r="E21" s="216"/>
      <c r="F21" s="128" t="e" cm="1">
        <f t="array" aca="1" ref="F21" ca="1">IF(INDIRECT($B21&amp;"!$I$70")="","",INDIRECT($B21&amp;"!$I$70"))</f>
        <v>#N/A</v>
      </c>
      <c r="G21" s="129" cm="1">
        <f t="array" aca="1" ref="G21" ca="1">IF(INDIRECT($B21&amp;"!$G$70")="","",INDIRECT($B21&amp;"!$G$70"))</f>
        <v>0</v>
      </c>
      <c r="H21" s="130" t="e" cm="1">
        <f t="array" aca="1" ref="H21" ca="1">IF(INDIRECT($B21&amp;"!$H$70")="","",INDIRECT($B21&amp;"!$H$70"))</f>
        <v>#N/A</v>
      </c>
      <c r="I21" s="133" t="e">
        <f t="shared" ca="1" si="2"/>
        <v>#N/A</v>
      </c>
      <c r="J21" s="133" t="e">
        <f t="shared" ca="1" si="0"/>
        <v>#N/A</v>
      </c>
      <c r="K21" s="133" t="e">
        <f t="shared" ca="1" si="1"/>
        <v>#N/A</v>
      </c>
      <c r="L21" s="133" t="e">
        <f t="shared" ca="1" si="1"/>
        <v>#N/A</v>
      </c>
    </row>
    <row r="22" spans="1:12" ht="26.25" customHeight="1" x14ac:dyDescent="0.15">
      <c r="A22" s="106">
        <v>11</v>
      </c>
      <c r="B22" s="150" t="s">
        <v>139</v>
      </c>
      <c r="C22" s="112" t="str" cm="1">
        <f t="array" aca="1" ref="C22" ca="1">IF(INDIRECT($B22&amp;"!$C$7")="","",INDIRECT($B22&amp;"!$C$7"))</f>
        <v/>
      </c>
      <c r="D22" s="215" t="str" cm="1">
        <f t="array" aca="1" ref="D22" ca="1">IF(INDIRECT($B22&amp;"!$C$6")="","",INDIRECT($B22&amp;"!$C$6"))</f>
        <v/>
      </c>
      <c r="E22" s="216"/>
      <c r="F22" s="128" t="e" cm="1">
        <f t="array" aca="1" ref="F22" ca="1">IF(INDIRECT($B22&amp;"!$I$70")="","",INDIRECT($B22&amp;"!$I$70"))</f>
        <v>#N/A</v>
      </c>
      <c r="G22" s="129" cm="1">
        <f t="array" aca="1" ref="G22" ca="1">IF(INDIRECT($B22&amp;"!$G$70")="","",INDIRECT($B22&amp;"!$G$70"))</f>
        <v>0</v>
      </c>
      <c r="H22" s="130" t="e" cm="1">
        <f t="array" aca="1" ref="H22" ca="1">IF(INDIRECT($B22&amp;"!$H$70")="","",INDIRECT($B22&amp;"!$H$70"))</f>
        <v>#N/A</v>
      </c>
      <c r="I22" s="133" t="e">
        <f t="shared" ca="1" si="2"/>
        <v>#N/A</v>
      </c>
      <c r="J22" s="133" t="e">
        <f t="shared" ca="1" si="0"/>
        <v>#N/A</v>
      </c>
      <c r="K22" s="133" t="e">
        <f t="shared" ca="1" si="1"/>
        <v>#N/A</v>
      </c>
      <c r="L22" s="133" t="e">
        <f t="shared" ca="1" si="1"/>
        <v>#N/A</v>
      </c>
    </row>
    <row r="23" spans="1:12" ht="26.25" customHeight="1" x14ac:dyDescent="0.15">
      <c r="A23" s="106">
        <v>12</v>
      </c>
      <c r="B23" s="150" t="s">
        <v>140</v>
      </c>
      <c r="C23" s="112" t="str" cm="1">
        <f t="array" aca="1" ref="C23" ca="1">IF(INDIRECT($B23&amp;"!$C$7")="","",INDIRECT($B23&amp;"!$C$7"))</f>
        <v/>
      </c>
      <c r="D23" s="215" t="str" cm="1">
        <f t="array" aca="1" ref="D23" ca="1">IF(INDIRECT($B23&amp;"!$C$6")="","",INDIRECT($B23&amp;"!$C$6"))</f>
        <v/>
      </c>
      <c r="E23" s="216"/>
      <c r="F23" s="128" t="e" cm="1">
        <f t="array" aca="1" ref="F23" ca="1">IF(INDIRECT($B23&amp;"!$I$70")="","",INDIRECT($B23&amp;"!$I$70"))</f>
        <v>#N/A</v>
      </c>
      <c r="G23" s="129" cm="1">
        <f t="array" aca="1" ref="G23" ca="1">IF(INDIRECT($B23&amp;"!$G$70")="","",INDIRECT($B23&amp;"!$G$70"))</f>
        <v>0</v>
      </c>
      <c r="H23" s="130" t="e" cm="1">
        <f t="array" aca="1" ref="H23" ca="1">IF(INDIRECT($B23&amp;"!$H$70")="","",INDIRECT($B23&amp;"!$H$70"))</f>
        <v>#N/A</v>
      </c>
      <c r="I23" s="133" t="e">
        <f t="shared" ca="1" si="2"/>
        <v>#N/A</v>
      </c>
      <c r="J23" s="133" t="e">
        <f t="shared" ca="1" si="0"/>
        <v>#N/A</v>
      </c>
      <c r="K23" s="133" t="e">
        <f t="shared" ca="1" si="1"/>
        <v>#N/A</v>
      </c>
      <c r="L23" s="133" t="e">
        <f t="shared" ca="1" si="1"/>
        <v>#N/A</v>
      </c>
    </row>
    <row r="24" spans="1:12" ht="26.25" customHeight="1" x14ac:dyDescent="0.15">
      <c r="A24" s="106">
        <v>13</v>
      </c>
      <c r="B24" s="150" t="s">
        <v>141</v>
      </c>
      <c r="C24" s="112" t="str" cm="1">
        <f t="array" aca="1" ref="C24" ca="1">IF(INDIRECT($B24&amp;"!$C$7")="","",INDIRECT($B24&amp;"!$C$7"))</f>
        <v/>
      </c>
      <c r="D24" s="215" t="str" cm="1">
        <f t="array" aca="1" ref="D24" ca="1">IF(INDIRECT($B24&amp;"!$C$6")="","",INDIRECT($B24&amp;"!$C$6"))</f>
        <v/>
      </c>
      <c r="E24" s="216"/>
      <c r="F24" s="128" t="e" cm="1">
        <f t="array" aca="1" ref="F24" ca="1">IF(INDIRECT($B24&amp;"!$I$70")="","",INDIRECT($B24&amp;"!$I$70"))</f>
        <v>#N/A</v>
      </c>
      <c r="G24" s="129" cm="1">
        <f t="array" aca="1" ref="G24" ca="1">IF(INDIRECT($B24&amp;"!$G$70")="","",INDIRECT($B24&amp;"!$G$70"))</f>
        <v>0</v>
      </c>
      <c r="H24" s="130" t="e" cm="1">
        <f t="array" aca="1" ref="H24" ca="1">IF(INDIRECT($B24&amp;"!$H$70")="","",INDIRECT($B24&amp;"!$H$70"))</f>
        <v>#N/A</v>
      </c>
      <c r="I24" s="133" t="e">
        <f t="shared" ca="1" si="2"/>
        <v>#N/A</v>
      </c>
      <c r="J24" s="133" t="e">
        <f t="shared" ca="1" si="0"/>
        <v>#N/A</v>
      </c>
      <c r="K24" s="133" t="e">
        <f t="shared" ca="1" si="1"/>
        <v>#N/A</v>
      </c>
      <c r="L24" s="133" t="e">
        <f t="shared" ca="1" si="1"/>
        <v>#N/A</v>
      </c>
    </row>
    <row r="25" spans="1:12" ht="26.25" customHeight="1" x14ac:dyDescent="0.15">
      <c r="A25" s="106">
        <v>14</v>
      </c>
      <c r="B25" s="150" t="s">
        <v>142</v>
      </c>
      <c r="C25" s="112" t="str" cm="1">
        <f t="array" aca="1" ref="C25" ca="1">IF(INDIRECT($B25&amp;"!$C$7")="","",INDIRECT($B25&amp;"!$C$7"))</f>
        <v/>
      </c>
      <c r="D25" s="215" t="str" cm="1">
        <f t="array" aca="1" ref="D25" ca="1">IF(INDIRECT($B25&amp;"!$C$6")="","",INDIRECT($B25&amp;"!$C$6"))</f>
        <v/>
      </c>
      <c r="E25" s="216"/>
      <c r="F25" s="128" t="e" cm="1">
        <f t="array" aca="1" ref="F25" ca="1">IF(INDIRECT($B25&amp;"!$I$70")="","",INDIRECT($B25&amp;"!$I$70"))</f>
        <v>#N/A</v>
      </c>
      <c r="G25" s="129" cm="1">
        <f t="array" aca="1" ref="G25" ca="1">IF(INDIRECT($B25&amp;"!$G$70")="","",INDIRECT($B25&amp;"!$G$70"))</f>
        <v>0</v>
      </c>
      <c r="H25" s="130" t="e" cm="1">
        <f t="array" aca="1" ref="H25" ca="1">IF(INDIRECT($B25&amp;"!$H$70")="","",INDIRECT($B25&amp;"!$H$70"))</f>
        <v>#N/A</v>
      </c>
      <c r="I25" s="133" t="e">
        <f t="shared" ca="1" si="2"/>
        <v>#N/A</v>
      </c>
      <c r="J25" s="133" t="e">
        <f t="shared" ca="1" si="0"/>
        <v>#N/A</v>
      </c>
      <c r="K25" s="133" t="e">
        <f t="shared" ca="1" si="1"/>
        <v>#N/A</v>
      </c>
      <c r="L25" s="133" t="e">
        <f t="shared" ca="1" si="1"/>
        <v>#N/A</v>
      </c>
    </row>
    <row r="26" spans="1:12" ht="26.25" customHeight="1" x14ac:dyDescent="0.15">
      <c r="A26" s="106">
        <v>15</v>
      </c>
      <c r="B26" s="150" t="s">
        <v>143</v>
      </c>
      <c r="C26" s="112" t="str" cm="1">
        <f t="array" aca="1" ref="C26" ca="1">IF(INDIRECT($B26&amp;"!$C$7")="","",INDIRECT($B26&amp;"!$C$7"))</f>
        <v/>
      </c>
      <c r="D26" s="215" t="str" cm="1">
        <f t="array" aca="1" ref="D26" ca="1">IF(INDIRECT($B26&amp;"!$C$6")="","",INDIRECT($B26&amp;"!$C$6"))</f>
        <v/>
      </c>
      <c r="E26" s="216"/>
      <c r="F26" s="128" t="e" cm="1">
        <f t="array" aca="1" ref="F26" ca="1">IF(INDIRECT($B26&amp;"!$I$70")="","",INDIRECT($B26&amp;"!$I$70"))</f>
        <v>#N/A</v>
      </c>
      <c r="G26" s="129" cm="1">
        <f t="array" aca="1" ref="G26" ca="1">IF(INDIRECT($B26&amp;"!$G$70")="","",INDIRECT($B26&amp;"!$G$70"))</f>
        <v>0</v>
      </c>
      <c r="H26" s="130" t="e" cm="1">
        <f t="array" aca="1" ref="H26" ca="1">IF(INDIRECT($B26&amp;"!$H$70")="","",INDIRECT($B26&amp;"!$H$70"))</f>
        <v>#N/A</v>
      </c>
      <c r="I26" s="133" t="e">
        <f t="shared" ca="1" si="2"/>
        <v>#N/A</v>
      </c>
      <c r="J26" s="133" t="e">
        <f t="shared" ca="1" si="0"/>
        <v>#N/A</v>
      </c>
      <c r="K26" s="133" t="e">
        <f t="shared" ca="1" si="1"/>
        <v>#N/A</v>
      </c>
      <c r="L26" s="133" t="e">
        <f t="shared" ca="1" si="1"/>
        <v>#N/A</v>
      </c>
    </row>
    <row r="27" spans="1:12" ht="26.25" customHeight="1" x14ac:dyDescent="0.15">
      <c r="A27" s="106">
        <v>16</v>
      </c>
      <c r="B27" s="150" t="s">
        <v>144</v>
      </c>
      <c r="C27" s="112" t="str" cm="1">
        <f t="array" aca="1" ref="C27" ca="1">IF(INDIRECT($B27&amp;"!$C$7")="","",INDIRECT($B27&amp;"!$C$7"))</f>
        <v/>
      </c>
      <c r="D27" s="215" t="str" cm="1">
        <f t="array" aca="1" ref="D27" ca="1">IF(INDIRECT($B27&amp;"!$C$6")="","",INDIRECT($B27&amp;"!$C$6"))</f>
        <v/>
      </c>
      <c r="E27" s="216"/>
      <c r="F27" s="128" t="e" cm="1">
        <f t="array" aca="1" ref="F27" ca="1">IF(INDIRECT($B27&amp;"!$I$70")="","",INDIRECT($B27&amp;"!$I$70"))</f>
        <v>#N/A</v>
      </c>
      <c r="G27" s="129" cm="1">
        <f t="array" aca="1" ref="G27" ca="1">IF(INDIRECT($B27&amp;"!$G$70")="","",INDIRECT($B27&amp;"!$G$70"))</f>
        <v>0</v>
      </c>
      <c r="H27" s="130" t="e" cm="1">
        <f t="array" aca="1" ref="H27" ca="1">IF(INDIRECT($B27&amp;"!$H$70")="","",INDIRECT($B27&amp;"!$H$70"))</f>
        <v>#N/A</v>
      </c>
      <c r="I27" s="133" t="e">
        <f t="shared" ca="1" si="2"/>
        <v>#N/A</v>
      </c>
      <c r="J27" s="133" t="e">
        <f t="shared" ca="1" si="0"/>
        <v>#N/A</v>
      </c>
      <c r="K27" s="133" t="e">
        <f t="shared" ca="1" si="1"/>
        <v>#N/A</v>
      </c>
      <c r="L27" s="133" t="e">
        <f t="shared" ca="1" si="1"/>
        <v>#N/A</v>
      </c>
    </row>
    <row r="28" spans="1:12" ht="26.25" customHeight="1" x14ac:dyDescent="0.15">
      <c r="A28" s="106">
        <v>17</v>
      </c>
      <c r="B28" s="150" t="s">
        <v>145</v>
      </c>
      <c r="C28" s="112" t="str" cm="1">
        <f t="array" aca="1" ref="C28" ca="1">IF(INDIRECT($B28&amp;"!$C$7")="","",INDIRECT($B28&amp;"!$C$7"))</f>
        <v/>
      </c>
      <c r="D28" s="215" t="str" cm="1">
        <f t="array" aca="1" ref="D28" ca="1">IF(INDIRECT($B28&amp;"!$C$6")="","",INDIRECT($B28&amp;"!$C$6"))</f>
        <v/>
      </c>
      <c r="E28" s="216"/>
      <c r="F28" s="128" t="e" cm="1">
        <f t="array" aca="1" ref="F28" ca="1">IF(INDIRECT($B28&amp;"!$I$70")="","",INDIRECT($B28&amp;"!$I$70"))</f>
        <v>#N/A</v>
      </c>
      <c r="G28" s="129" cm="1">
        <f t="array" aca="1" ref="G28" ca="1">IF(INDIRECT($B28&amp;"!$G$70")="","",INDIRECT($B28&amp;"!$G$70"))</f>
        <v>0</v>
      </c>
      <c r="H28" s="130" t="e" cm="1">
        <f t="array" aca="1" ref="H28" ca="1">IF(INDIRECT($B28&amp;"!$H$70")="","",INDIRECT($B28&amp;"!$H$70"))</f>
        <v>#N/A</v>
      </c>
      <c r="I28" s="133" t="e">
        <f t="shared" ca="1" si="2"/>
        <v>#N/A</v>
      </c>
      <c r="J28" s="133" t="e">
        <f t="shared" ca="1" si="0"/>
        <v>#N/A</v>
      </c>
      <c r="K28" s="133" t="e">
        <f t="shared" ca="1" si="1"/>
        <v>#N/A</v>
      </c>
      <c r="L28" s="133" t="e">
        <f t="shared" ca="1" si="1"/>
        <v>#N/A</v>
      </c>
    </row>
    <row r="29" spans="1:12" ht="26.25" customHeight="1" x14ac:dyDescent="0.15">
      <c r="A29" s="106">
        <v>18</v>
      </c>
      <c r="B29" s="150" t="s">
        <v>146</v>
      </c>
      <c r="C29" s="112" t="str" cm="1">
        <f t="array" aca="1" ref="C29" ca="1">IF(INDIRECT($B29&amp;"!$C$7")="","",INDIRECT($B29&amp;"!$C$7"))</f>
        <v/>
      </c>
      <c r="D29" s="215" t="str" cm="1">
        <f t="array" aca="1" ref="D29" ca="1">IF(INDIRECT($B29&amp;"!$C$6")="","",INDIRECT($B29&amp;"!$C$6"))</f>
        <v/>
      </c>
      <c r="E29" s="216"/>
      <c r="F29" s="128" t="e" cm="1">
        <f t="array" aca="1" ref="F29" ca="1">IF(INDIRECT($B29&amp;"!$I$70")="","",INDIRECT($B29&amp;"!$I$70"))</f>
        <v>#N/A</v>
      </c>
      <c r="G29" s="129" cm="1">
        <f t="array" aca="1" ref="G29" ca="1">IF(INDIRECT($B29&amp;"!$G$70")="","",INDIRECT($B29&amp;"!$G$70"))</f>
        <v>0</v>
      </c>
      <c r="H29" s="130" t="e" cm="1">
        <f t="array" aca="1" ref="H29" ca="1">IF(INDIRECT($B29&amp;"!$H$70")="","",INDIRECT($B29&amp;"!$H$70"))</f>
        <v>#N/A</v>
      </c>
      <c r="I29" s="133" t="e">
        <f t="shared" ca="1" si="2"/>
        <v>#N/A</v>
      </c>
      <c r="J29" s="133" t="e">
        <f t="shared" ca="1" si="0"/>
        <v>#N/A</v>
      </c>
      <c r="K29" s="133" t="e">
        <f t="shared" ca="1" si="1"/>
        <v>#N/A</v>
      </c>
      <c r="L29" s="133" t="e">
        <f t="shared" ca="1" si="1"/>
        <v>#N/A</v>
      </c>
    </row>
    <row r="30" spans="1:12" ht="26.25" customHeight="1" x14ac:dyDescent="0.15">
      <c r="A30" s="106">
        <v>19</v>
      </c>
      <c r="B30" s="150" t="s">
        <v>147</v>
      </c>
      <c r="C30" s="112" t="str" cm="1">
        <f t="array" aca="1" ref="C30" ca="1">IF(INDIRECT($B30&amp;"!$C$7")="","",INDIRECT($B30&amp;"!$C$7"))</f>
        <v/>
      </c>
      <c r="D30" s="215" t="str" cm="1">
        <f t="array" aca="1" ref="D30" ca="1">IF(INDIRECT($B30&amp;"!$C$6")="","",INDIRECT($B30&amp;"!$C$6"))</f>
        <v/>
      </c>
      <c r="E30" s="216"/>
      <c r="F30" s="128" t="e" cm="1">
        <f t="array" aca="1" ref="F30" ca="1">IF(INDIRECT($B30&amp;"!$I$70")="","",INDIRECT($B30&amp;"!$I$70"))</f>
        <v>#N/A</v>
      </c>
      <c r="G30" s="129" cm="1">
        <f t="array" aca="1" ref="G30" ca="1">IF(INDIRECT($B30&amp;"!$G$70")="","",INDIRECT($B30&amp;"!$G$70"))</f>
        <v>0</v>
      </c>
      <c r="H30" s="130" t="e" cm="1">
        <f t="array" aca="1" ref="H30" ca="1">IF(INDIRECT($B30&amp;"!$H$70")="","",INDIRECT($B30&amp;"!$H$70"))</f>
        <v>#N/A</v>
      </c>
      <c r="I30" s="133" t="e">
        <f t="shared" ca="1" si="2"/>
        <v>#N/A</v>
      </c>
      <c r="J30" s="133" t="e">
        <f t="shared" ca="1" si="0"/>
        <v>#N/A</v>
      </c>
      <c r="K30" s="133" t="e">
        <f t="shared" ca="1" si="1"/>
        <v>#N/A</v>
      </c>
      <c r="L30" s="133" t="e">
        <f t="shared" ca="1" si="1"/>
        <v>#N/A</v>
      </c>
    </row>
    <row r="31" spans="1:12" ht="26.25" customHeight="1" x14ac:dyDescent="0.15">
      <c r="A31" s="106">
        <v>20</v>
      </c>
      <c r="B31" s="150" t="s">
        <v>148</v>
      </c>
      <c r="C31" s="112" t="str" cm="1">
        <f t="array" aca="1" ref="C31" ca="1">IF(INDIRECT($B31&amp;"!$C$7")="","",INDIRECT($B31&amp;"!$C$7"))</f>
        <v/>
      </c>
      <c r="D31" s="215" t="str" cm="1">
        <f t="array" aca="1" ref="D31" ca="1">IF(INDIRECT($B31&amp;"!$C$6")="","",INDIRECT($B31&amp;"!$C$6"))</f>
        <v/>
      </c>
      <c r="E31" s="216"/>
      <c r="F31" s="128" t="e" cm="1">
        <f t="array" aca="1" ref="F31" ca="1">IF(INDIRECT($B31&amp;"!$I$70")="","",INDIRECT($B31&amp;"!$I$70"))</f>
        <v>#N/A</v>
      </c>
      <c r="G31" s="129" cm="1">
        <f t="array" aca="1" ref="G31" ca="1">IF(INDIRECT($B31&amp;"!$G$70")="","",INDIRECT($B31&amp;"!$G$70"))</f>
        <v>0</v>
      </c>
      <c r="H31" s="130" t="e" cm="1">
        <f t="array" aca="1" ref="H31" ca="1">IF(INDIRECT($B31&amp;"!$H$70")="","",INDIRECT($B31&amp;"!$H$70"))</f>
        <v>#N/A</v>
      </c>
      <c r="I31" s="133" t="e">
        <f t="shared" ca="1" si="2"/>
        <v>#N/A</v>
      </c>
      <c r="J31" s="133" t="e">
        <f t="shared" ca="1" si="0"/>
        <v>#N/A</v>
      </c>
      <c r="K31" s="133" t="e">
        <f t="shared" ca="1" si="1"/>
        <v>#N/A</v>
      </c>
      <c r="L31" s="133" t="e">
        <f t="shared" ca="1" si="1"/>
        <v>#N/A</v>
      </c>
    </row>
    <row r="32" spans="1:12" s="69" customFormat="1" ht="26.25" customHeight="1" x14ac:dyDescent="0.15">
      <c r="A32" s="106">
        <v>21</v>
      </c>
      <c r="B32" s="150" t="s">
        <v>152</v>
      </c>
      <c r="C32" s="112" t="str" cm="1">
        <f t="array" aca="1" ref="C32" ca="1">IF(INDIRECT($B32&amp;"!$C$7")="","",INDIRECT($B32&amp;"!$C$7"))</f>
        <v/>
      </c>
      <c r="D32" s="215" t="str" cm="1">
        <f t="array" aca="1" ref="D32" ca="1">IF(INDIRECT($B32&amp;"!$C$6")="","",INDIRECT($B32&amp;"!$C$6"))</f>
        <v/>
      </c>
      <c r="E32" s="216"/>
      <c r="F32" s="128" t="e" cm="1">
        <f t="array" aca="1" ref="F32" ca="1">IF(INDIRECT($B32&amp;"!$I$70")="","",INDIRECT($B32&amp;"!$I$70"))</f>
        <v>#N/A</v>
      </c>
      <c r="G32" s="129" cm="1">
        <f t="array" aca="1" ref="G32" ca="1">IF(INDIRECT($B32&amp;"!$G$70")="","",INDIRECT($B32&amp;"!$G$70"))</f>
        <v>0</v>
      </c>
      <c r="H32" s="130" t="e" cm="1">
        <f t="array" aca="1" ref="H32" ca="1">IF(INDIRECT($B32&amp;"!$H$70")="","",INDIRECT($B32&amp;"!$H$70"))</f>
        <v>#N/A</v>
      </c>
      <c r="I32" s="133" t="e">
        <f t="shared" ref="I32:I61" ca="1" si="3">IF(F32&gt;=15,"○","×")</f>
        <v>#N/A</v>
      </c>
      <c r="J32" s="133" t="e">
        <f t="shared" ca="1" si="0"/>
        <v>#N/A</v>
      </c>
      <c r="K32" s="133" t="e">
        <f t="shared" ca="1" si="1"/>
        <v>#N/A</v>
      </c>
      <c r="L32" s="133" t="e">
        <f t="shared" ca="1" si="1"/>
        <v>#N/A</v>
      </c>
    </row>
    <row r="33" spans="1:12" s="69" customFormat="1" ht="26.25" customHeight="1" x14ac:dyDescent="0.15">
      <c r="A33" s="106">
        <v>22</v>
      </c>
      <c r="B33" s="150" t="s">
        <v>153</v>
      </c>
      <c r="C33" s="112" t="str" cm="1">
        <f t="array" aca="1" ref="C33" ca="1">IF(INDIRECT($B33&amp;"!$C$7")="","",INDIRECT($B33&amp;"!$C$7"))</f>
        <v/>
      </c>
      <c r="D33" s="215" t="str" cm="1">
        <f t="array" aca="1" ref="D33" ca="1">IF(INDIRECT($B33&amp;"!$C$6")="","",INDIRECT($B33&amp;"!$C$6"))</f>
        <v/>
      </c>
      <c r="E33" s="216"/>
      <c r="F33" s="128" t="e" cm="1">
        <f t="array" aca="1" ref="F33" ca="1">IF(INDIRECT($B33&amp;"!$I$70")="","",INDIRECT($B33&amp;"!$I$70"))</f>
        <v>#N/A</v>
      </c>
      <c r="G33" s="129" cm="1">
        <f t="array" aca="1" ref="G33" ca="1">IF(INDIRECT($B33&amp;"!$G$70")="","",INDIRECT($B33&amp;"!$G$70"))</f>
        <v>0</v>
      </c>
      <c r="H33" s="130" t="e" cm="1">
        <f t="array" aca="1" ref="H33" ca="1">IF(INDIRECT($B33&amp;"!$H$70")="","",INDIRECT($B33&amp;"!$H$70"))</f>
        <v>#N/A</v>
      </c>
      <c r="I33" s="133" t="e">
        <f t="shared" ca="1" si="3"/>
        <v>#N/A</v>
      </c>
      <c r="J33" s="133" t="e">
        <f t="shared" ca="1" si="0"/>
        <v>#N/A</v>
      </c>
      <c r="K33" s="133" t="e">
        <f t="shared" ca="1" si="1"/>
        <v>#N/A</v>
      </c>
      <c r="L33" s="133" t="e">
        <f t="shared" ca="1" si="1"/>
        <v>#N/A</v>
      </c>
    </row>
    <row r="34" spans="1:12" s="69" customFormat="1" ht="26.25" customHeight="1" x14ac:dyDescent="0.15">
      <c r="A34" s="106">
        <v>23</v>
      </c>
      <c r="B34" s="150" t="s">
        <v>154</v>
      </c>
      <c r="C34" s="112" t="str" cm="1">
        <f t="array" aca="1" ref="C34" ca="1">IF(INDIRECT($B34&amp;"!$C$7")="","",INDIRECT($B34&amp;"!$C$7"))</f>
        <v/>
      </c>
      <c r="D34" s="215" t="str" cm="1">
        <f t="array" aca="1" ref="D34" ca="1">IF(INDIRECT($B34&amp;"!$C$6")="","",INDIRECT($B34&amp;"!$C$6"))</f>
        <v/>
      </c>
      <c r="E34" s="216"/>
      <c r="F34" s="128" t="e" cm="1">
        <f t="array" aca="1" ref="F34" ca="1">IF(INDIRECT($B34&amp;"!$I$70")="","",INDIRECT($B34&amp;"!$I$70"))</f>
        <v>#N/A</v>
      </c>
      <c r="G34" s="129" cm="1">
        <f t="array" aca="1" ref="G34" ca="1">IF(INDIRECT($B34&amp;"!$G$70")="","",INDIRECT($B34&amp;"!$G$70"))</f>
        <v>0</v>
      </c>
      <c r="H34" s="130" t="e" cm="1">
        <f t="array" aca="1" ref="H34" ca="1">IF(INDIRECT($B34&amp;"!$H$70")="","",INDIRECT($B34&amp;"!$H$70"))</f>
        <v>#N/A</v>
      </c>
      <c r="I34" s="133" t="e">
        <f t="shared" ca="1" si="3"/>
        <v>#N/A</v>
      </c>
      <c r="J34" s="133" t="e">
        <f t="shared" ca="1" si="0"/>
        <v>#N/A</v>
      </c>
      <c r="K34" s="133" t="e">
        <f t="shared" ca="1" si="1"/>
        <v>#N/A</v>
      </c>
      <c r="L34" s="133" t="e">
        <f t="shared" ca="1" si="1"/>
        <v>#N/A</v>
      </c>
    </row>
    <row r="35" spans="1:12" s="69" customFormat="1" ht="26.25" customHeight="1" x14ac:dyDescent="0.15">
      <c r="A35" s="106">
        <v>24</v>
      </c>
      <c r="B35" s="150" t="s">
        <v>155</v>
      </c>
      <c r="C35" s="112" t="str" cm="1">
        <f t="array" aca="1" ref="C35" ca="1">IF(INDIRECT($B35&amp;"!$C$7")="","",INDIRECT($B35&amp;"!$C$7"))</f>
        <v/>
      </c>
      <c r="D35" s="215" t="str" cm="1">
        <f t="array" aca="1" ref="D35" ca="1">IF(INDIRECT($B35&amp;"!$C$6")="","",INDIRECT($B35&amp;"!$C$6"))</f>
        <v/>
      </c>
      <c r="E35" s="216"/>
      <c r="F35" s="128" t="e" cm="1">
        <f t="array" aca="1" ref="F35" ca="1">IF(INDIRECT($B35&amp;"!$I$70")="","",INDIRECT($B35&amp;"!$I$70"))</f>
        <v>#N/A</v>
      </c>
      <c r="G35" s="129" cm="1">
        <f t="array" aca="1" ref="G35" ca="1">IF(INDIRECT($B35&amp;"!$G$70")="","",INDIRECT($B35&amp;"!$G$70"))</f>
        <v>0</v>
      </c>
      <c r="H35" s="130" t="e" cm="1">
        <f t="array" aca="1" ref="H35" ca="1">IF(INDIRECT($B35&amp;"!$H$70")="","",INDIRECT($B35&amp;"!$H$70"))</f>
        <v>#N/A</v>
      </c>
      <c r="I35" s="133" t="e">
        <f t="shared" ca="1" si="3"/>
        <v>#N/A</v>
      </c>
      <c r="J35" s="133" t="e">
        <f t="shared" ca="1" si="0"/>
        <v>#N/A</v>
      </c>
      <c r="K35" s="133" t="e">
        <f t="shared" ca="1" si="1"/>
        <v>#N/A</v>
      </c>
      <c r="L35" s="133" t="e">
        <f t="shared" ca="1" si="1"/>
        <v>#N/A</v>
      </c>
    </row>
    <row r="36" spans="1:12" s="65" customFormat="1" ht="26.25" customHeight="1" x14ac:dyDescent="0.15">
      <c r="A36" s="106">
        <v>25</v>
      </c>
      <c r="B36" s="150" t="s">
        <v>156</v>
      </c>
      <c r="C36" s="112" t="str" cm="1">
        <f t="array" aca="1" ref="C36" ca="1">IF(INDIRECT($B36&amp;"!$C$7")="","",INDIRECT($B36&amp;"!$C$7"))</f>
        <v/>
      </c>
      <c r="D36" s="215" t="str" cm="1">
        <f t="array" aca="1" ref="D36" ca="1">IF(INDIRECT($B36&amp;"!$C$6")="","",INDIRECT($B36&amp;"!$C$6"))</f>
        <v/>
      </c>
      <c r="E36" s="216"/>
      <c r="F36" s="128" t="e" cm="1">
        <f t="array" aca="1" ref="F36" ca="1">IF(INDIRECT($B36&amp;"!$I$70")="","",INDIRECT($B36&amp;"!$I$70"))</f>
        <v>#N/A</v>
      </c>
      <c r="G36" s="129" cm="1">
        <f t="array" aca="1" ref="G36" ca="1">IF(INDIRECT($B36&amp;"!$G$70")="","",INDIRECT($B36&amp;"!$G$70"))</f>
        <v>0</v>
      </c>
      <c r="H36" s="130" t="e" cm="1">
        <f t="array" aca="1" ref="H36" ca="1">IF(INDIRECT($B36&amp;"!$H$70")="","",INDIRECT($B36&amp;"!$H$70"))</f>
        <v>#N/A</v>
      </c>
      <c r="I36" s="133" t="e">
        <f t="shared" ca="1" si="3"/>
        <v>#N/A</v>
      </c>
      <c r="J36" s="133" t="e">
        <f t="shared" ca="1" si="0"/>
        <v>#N/A</v>
      </c>
      <c r="K36" s="133" t="e">
        <f t="shared" ca="1" si="1"/>
        <v>#N/A</v>
      </c>
      <c r="L36" s="133" t="e">
        <f t="shared" ca="1" si="1"/>
        <v>#N/A</v>
      </c>
    </row>
    <row r="37" spans="1:12" ht="26.25" customHeight="1" x14ac:dyDescent="0.15">
      <c r="A37" s="106">
        <v>26</v>
      </c>
      <c r="B37" s="150" t="s">
        <v>157</v>
      </c>
      <c r="C37" s="112" t="str" cm="1">
        <f t="array" aca="1" ref="C37" ca="1">IF(INDIRECT($B37&amp;"!$C$7")="","",INDIRECT($B37&amp;"!$C$7"))</f>
        <v/>
      </c>
      <c r="D37" s="215" t="str" cm="1">
        <f t="array" aca="1" ref="D37" ca="1">IF(INDIRECT($B37&amp;"!$C$6")="","",INDIRECT($B37&amp;"!$C$6"))</f>
        <v/>
      </c>
      <c r="E37" s="216"/>
      <c r="F37" s="128" t="e" cm="1">
        <f t="array" aca="1" ref="F37" ca="1">IF(INDIRECT($B37&amp;"!$I$70")="","",INDIRECT($B37&amp;"!$I$70"))</f>
        <v>#N/A</v>
      </c>
      <c r="G37" s="129" cm="1">
        <f t="array" aca="1" ref="G37" ca="1">IF(INDIRECT($B37&amp;"!$G$70")="","",INDIRECT($B37&amp;"!$G$70"))</f>
        <v>0</v>
      </c>
      <c r="H37" s="130" t="e" cm="1">
        <f t="array" aca="1" ref="H37" ca="1">IF(INDIRECT($B37&amp;"!$H$70")="","",INDIRECT($B37&amp;"!$H$70"))</f>
        <v>#N/A</v>
      </c>
      <c r="I37" s="133" t="e">
        <f t="shared" ca="1" si="3"/>
        <v>#N/A</v>
      </c>
      <c r="J37" s="133" t="e">
        <f t="shared" ca="1" si="0"/>
        <v>#N/A</v>
      </c>
      <c r="K37" s="133" t="e">
        <f t="shared" ca="1" si="1"/>
        <v>#N/A</v>
      </c>
      <c r="L37" s="133" t="e">
        <f t="shared" ca="1" si="1"/>
        <v>#N/A</v>
      </c>
    </row>
    <row r="38" spans="1:12" ht="26.25" customHeight="1" x14ac:dyDescent="0.15">
      <c r="A38" s="106">
        <v>27</v>
      </c>
      <c r="B38" s="150" t="s">
        <v>158</v>
      </c>
      <c r="C38" s="112" t="str" cm="1">
        <f t="array" aca="1" ref="C38" ca="1">IF(INDIRECT($B38&amp;"!$C$7")="","",INDIRECT($B38&amp;"!$C$7"))</f>
        <v/>
      </c>
      <c r="D38" s="215" t="str" cm="1">
        <f t="array" aca="1" ref="D38" ca="1">IF(INDIRECT($B38&amp;"!$C$6")="","",INDIRECT($B38&amp;"!$C$6"))</f>
        <v/>
      </c>
      <c r="E38" s="216"/>
      <c r="F38" s="128" t="e" cm="1">
        <f t="array" aca="1" ref="F38" ca="1">IF(INDIRECT($B38&amp;"!$I$70")="","",INDIRECT($B38&amp;"!$I$70"))</f>
        <v>#N/A</v>
      </c>
      <c r="G38" s="129" cm="1">
        <f t="array" aca="1" ref="G38" ca="1">IF(INDIRECT($B38&amp;"!$G$70")="","",INDIRECT($B38&amp;"!$G$70"))</f>
        <v>0</v>
      </c>
      <c r="H38" s="130" t="e" cm="1">
        <f t="array" aca="1" ref="H38" ca="1">IF(INDIRECT($B38&amp;"!$H$70")="","",INDIRECT($B38&amp;"!$H$70"))</f>
        <v>#N/A</v>
      </c>
      <c r="I38" s="133" t="e">
        <f t="shared" ca="1" si="3"/>
        <v>#N/A</v>
      </c>
      <c r="J38" s="133" t="e">
        <f t="shared" ca="1" si="0"/>
        <v>#N/A</v>
      </c>
      <c r="K38" s="133" t="e">
        <f t="shared" ca="1" si="1"/>
        <v>#N/A</v>
      </c>
      <c r="L38" s="133" t="e">
        <f t="shared" ca="1" si="1"/>
        <v>#N/A</v>
      </c>
    </row>
    <row r="39" spans="1:12" ht="26.25" customHeight="1" x14ac:dyDescent="0.15">
      <c r="A39" s="106">
        <v>28</v>
      </c>
      <c r="B39" s="150" t="s">
        <v>159</v>
      </c>
      <c r="C39" s="112" t="str" cm="1">
        <f t="array" aca="1" ref="C39" ca="1">IF(INDIRECT($B39&amp;"!$C$7")="","",INDIRECT($B39&amp;"!$C$7"))</f>
        <v/>
      </c>
      <c r="D39" s="215" t="str" cm="1">
        <f t="array" aca="1" ref="D39" ca="1">IF(INDIRECT($B39&amp;"!$C$6")="","",INDIRECT($B39&amp;"!$C$6"))</f>
        <v/>
      </c>
      <c r="E39" s="216"/>
      <c r="F39" s="128" t="e" cm="1">
        <f t="array" aca="1" ref="F39" ca="1">IF(INDIRECT($B39&amp;"!$I$70")="","",INDIRECT($B39&amp;"!$I$70"))</f>
        <v>#N/A</v>
      </c>
      <c r="G39" s="129" cm="1">
        <f t="array" aca="1" ref="G39" ca="1">IF(INDIRECT($B39&amp;"!$G$70")="","",INDIRECT($B39&amp;"!$G$70"))</f>
        <v>0</v>
      </c>
      <c r="H39" s="130" t="e" cm="1">
        <f t="array" aca="1" ref="H39" ca="1">IF(INDIRECT($B39&amp;"!$H$70")="","",INDIRECT($B39&amp;"!$H$70"))</f>
        <v>#N/A</v>
      </c>
      <c r="I39" s="133" t="e">
        <f t="shared" ca="1" si="3"/>
        <v>#N/A</v>
      </c>
      <c r="J39" s="133" t="e">
        <f t="shared" ca="1" si="0"/>
        <v>#N/A</v>
      </c>
      <c r="K39" s="133" t="e">
        <f t="shared" ca="1" si="1"/>
        <v>#N/A</v>
      </c>
      <c r="L39" s="133" t="e">
        <f t="shared" ca="1" si="1"/>
        <v>#N/A</v>
      </c>
    </row>
    <row r="40" spans="1:12" ht="26.25" customHeight="1" x14ac:dyDescent="0.15">
      <c r="A40" s="106">
        <v>29</v>
      </c>
      <c r="B40" s="150" t="s">
        <v>160</v>
      </c>
      <c r="C40" s="112" t="str" cm="1">
        <f t="array" aca="1" ref="C40" ca="1">IF(INDIRECT($B40&amp;"!$C$7")="","",INDIRECT($B40&amp;"!$C$7"))</f>
        <v/>
      </c>
      <c r="D40" s="215" t="str" cm="1">
        <f t="array" aca="1" ref="D40" ca="1">IF(INDIRECT($B40&amp;"!$C$6")="","",INDIRECT($B40&amp;"!$C$6"))</f>
        <v/>
      </c>
      <c r="E40" s="216"/>
      <c r="F40" s="128" t="e" cm="1">
        <f t="array" aca="1" ref="F40" ca="1">IF(INDIRECT($B40&amp;"!$I$70")="","",INDIRECT($B40&amp;"!$I$70"))</f>
        <v>#N/A</v>
      </c>
      <c r="G40" s="129" cm="1">
        <f t="array" aca="1" ref="G40" ca="1">IF(INDIRECT($B40&amp;"!$G$70")="","",INDIRECT($B40&amp;"!$G$70"))</f>
        <v>0</v>
      </c>
      <c r="H40" s="130" t="e" cm="1">
        <f t="array" aca="1" ref="H40" ca="1">IF(INDIRECT($B40&amp;"!$H$70")="","",INDIRECT($B40&amp;"!$H$70"))</f>
        <v>#N/A</v>
      </c>
      <c r="I40" s="133" t="e">
        <f t="shared" ca="1" si="3"/>
        <v>#N/A</v>
      </c>
      <c r="J40" s="133" t="e">
        <f t="shared" ca="1" si="0"/>
        <v>#N/A</v>
      </c>
      <c r="K40" s="133" t="e">
        <f t="shared" ca="1" si="1"/>
        <v>#N/A</v>
      </c>
      <c r="L40" s="133" t="e">
        <f t="shared" ca="1" si="1"/>
        <v>#N/A</v>
      </c>
    </row>
    <row r="41" spans="1:12" ht="26.25" customHeight="1" x14ac:dyDescent="0.15">
      <c r="A41" s="106">
        <v>30</v>
      </c>
      <c r="B41" s="150" t="s">
        <v>161</v>
      </c>
      <c r="C41" s="112" t="str" cm="1">
        <f t="array" aca="1" ref="C41" ca="1">IF(INDIRECT($B41&amp;"!$C$7")="","",INDIRECT($B41&amp;"!$C$7"))</f>
        <v/>
      </c>
      <c r="D41" s="215" t="str" cm="1">
        <f t="array" aca="1" ref="D41" ca="1">IF(INDIRECT($B41&amp;"!$C$6")="","",INDIRECT($B41&amp;"!$C$6"))</f>
        <v/>
      </c>
      <c r="E41" s="216"/>
      <c r="F41" s="128" t="e" cm="1">
        <f t="array" aca="1" ref="F41" ca="1">IF(INDIRECT($B41&amp;"!$I$70")="","",INDIRECT($B41&amp;"!$I$70"))</f>
        <v>#N/A</v>
      </c>
      <c r="G41" s="129" cm="1">
        <f t="array" aca="1" ref="G41" ca="1">IF(INDIRECT($B41&amp;"!$G$70")="","",INDIRECT($B41&amp;"!$G$70"))</f>
        <v>0</v>
      </c>
      <c r="H41" s="130" t="e" cm="1">
        <f t="array" aca="1" ref="H41" ca="1">IF(INDIRECT($B41&amp;"!$H$70")="","",INDIRECT($B41&amp;"!$H$70"))</f>
        <v>#N/A</v>
      </c>
      <c r="I41" s="133" t="e">
        <f t="shared" ca="1" si="3"/>
        <v>#N/A</v>
      </c>
      <c r="J41" s="133" t="e">
        <f t="shared" ca="1" si="0"/>
        <v>#N/A</v>
      </c>
      <c r="K41" s="133" t="e">
        <f t="shared" ca="1" si="1"/>
        <v>#N/A</v>
      </c>
      <c r="L41" s="133" t="e">
        <f t="shared" ca="1" si="1"/>
        <v>#N/A</v>
      </c>
    </row>
    <row r="42" spans="1:12" ht="26.25" customHeight="1" x14ac:dyDescent="0.15">
      <c r="A42" s="106">
        <v>31</v>
      </c>
      <c r="B42" s="150" t="s">
        <v>162</v>
      </c>
      <c r="C42" s="112" t="str" cm="1">
        <f t="array" aca="1" ref="C42" ca="1">IF(INDIRECT($B42&amp;"!$C$7")="","",INDIRECT($B42&amp;"!$C$7"))</f>
        <v/>
      </c>
      <c r="D42" s="215" t="str" cm="1">
        <f t="array" aca="1" ref="D42" ca="1">IF(INDIRECT($B42&amp;"!$C$6")="","",INDIRECT($B42&amp;"!$C$6"))</f>
        <v/>
      </c>
      <c r="E42" s="216"/>
      <c r="F42" s="128" t="e" cm="1">
        <f t="array" aca="1" ref="F42" ca="1">IF(INDIRECT($B42&amp;"!$I$70")="","",INDIRECT($B42&amp;"!$I$70"))</f>
        <v>#N/A</v>
      </c>
      <c r="G42" s="129" cm="1">
        <f t="array" aca="1" ref="G42" ca="1">IF(INDIRECT($B42&amp;"!$G$70")="","",INDIRECT($B42&amp;"!$G$70"))</f>
        <v>0</v>
      </c>
      <c r="H42" s="130" t="e" cm="1">
        <f t="array" aca="1" ref="H42" ca="1">IF(INDIRECT($B42&amp;"!$H$70")="","",INDIRECT($B42&amp;"!$H$70"))</f>
        <v>#N/A</v>
      </c>
      <c r="I42" s="133" t="e">
        <f t="shared" ca="1" si="3"/>
        <v>#N/A</v>
      </c>
      <c r="J42" s="133" t="e">
        <f t="shared" ca="1" si="0"/>
        <v>#N/A</v>
      </c>
      <c r="K42" s="133" t="e">
        <f t="shared" ca="1" si="1"/>
        <v>#N/A</v>
      </c>
      <c r="L42" s="133" t="e">
        <f t="shared" ca="1" si="1"/>
        <v>#N/A</v>
      </c>
    </row>
    <row r="43" spans="1:12" ht="26.25" customHeight="1" x14ac:dyDescent="0.15">
      <c r="A43" s="106">
        <v>32</v>
      </c>
      <c r="B43" s="150" t="s">
        <v>163</v>
      </c>
      <c r="C43" s="112" t="str" cm="1">
        <f t="array" aca="1" ref="C43" ca="1">IF(INDIRECT($B43&amp;"!$C$7")="","",INDIRECT($B43&amp;"!$C$7"))</f>
        <v/>
      </c>
      <c r="D43" s="215" t="str" cm="1">
        <f t="array" aca="1" ref="D43" ca="1">IF(INDIRECT($B43&amp;"!$C$6")="","",INDIRECT($B43&amp;"!$C$6"))</f>
        <v/>
      </c>
      <c r="E43" s="216"/>
      <c r="F43" s="128" t="e" cm="1">
        <f t="array" aca="1" ref="F43" ca="1">IF(INDIRECT($B43&amp;"!$I$70")="","",INDIRECT($B43&amp;"!$I$70"))</f>
        <v>#N/A</v>
      </c>
      <c r="G43" s="129" cm="1">
        <f t="array" aca="1" ref="G43" ca="1">IF(INDIRECT($B43&amp;"!$G$70")="","",INDIRECT($B43&amp;"!$G$70"))</f>
        <v>0</v>
      </c>
      <c r="H43" s="130" t="e" cm="1">
        <f t="array" aca="1" ref="H43" ca="1">IF(INDIRECT($B43&amp;"!$H$70")="","",INDIRECT($B43&amp;"!$H$70"))</f>
        <v>#N/A</v>
      </c>
      <c r="I43" s="133" t="e">
        <f t="shared" ca="1" si="3"/>
        <v>#N/A</v>
      </c>
      <c r="J43" s="133" t="e">
        <f t="shared" ca="1" si="0"/>
        <v>#N/A</v>
      </c>
      <c r="K43" s="133" t="e">
        <f t="shared" ca="1" si="1"/>
        <v>#N/A</v>
      </c>
      <c r="L43" s="133" t="e">
        <f t="shared" ca="1" si="1"/>
        <v>#N/A</v>
      </c>
    </row>
    <row r="44" spans="1:12" ht="26.25" customHeight="1" x14ac:dyDescent="0.15">
      <c r="A44" s="106">
        <v>33</v>
      </c>
      <c r="B44" s="150" t="s">
        <v>164</v>
      </c>
      <c r="C44" s="112" t="str" cm="1">
        <f t="array" aca="1" ref="C44" ca="1">IF(INDIRECT($B44&amp;"!$C$7")="","",INDIRECT($B44&amp;"!$C$7"))</f>
        <v/>
      </c>
      <c r="D44" s="215" t="str" cm="1">
        <f t="array" aca="1" ref="D44" ca="1">IF(INDIRECT($B44&amp;"!$C$6")="","",INDIRECT($B44&amp;"!$C$6"))</f>
        <v/>
      </c>
      <c r="E44" s="216"/>
      <c r="F44" s="128" t="e" cm="1">
        <f t="array" aca="1" ref="F44" ca="1">IF(INDIRECT($B44&amp;"!$I$70")="","",INDIRECT($B44&amp;"!$I$70"))</f>
        <v>#N/A</v>
      </c>
      <c r="G44" s="129" cm="1">
        <f t="array" aca="1" ref="G44" ca="1">IF(INDIRECT($B44&amp;"!$G$70")="","",INDIRECT($B44&amp;"!$G$70"))</f>
        <v>0</v>
      </c>
      <c r="H44" s="130" t="e" cm="1">
        <f t="array" aca="1" ref="H44" ca="1">IF(INDIRECT($B44&amp;"!$H$70")="","",INDIRECT($B44&amp;"!$H$70"))</f>
        <v>#N/A</v>
      </c>
      <c r="I44" s="133" t="e">
        <f t="shared" ca="1" si="3"/>
        <v>#N/A</v>
      </c>
      <c r="J44" s="133" t="e">
        <f t="shared" ca="1" si="0"/>
        <v>#N/A</v>
      </c>
      <c r="K44" s="133" t="e">
        <f t="shared" ca="1" si="1"/>
        <v>#N/A</v>
      </c>
      <c r="L44" s="133" t="e">
        <f t="shared" ca="1" si="1"/>
        <v>#N/A</v>
      </c>
    </row>
    <row r="45" spans="1:12" ht="26.25" customHeight="1" x14ac:dyDescent="0.15">
      <c r="A45" s="106">
        <v>34</v>
      </c>
      <c r="B45" s="150" t="s">
        <v>165</v>
      </c>
      <c r="C45" s="112" t="str" cm="1">
        <f t="array" aca="1" ref="C45" ca="1">IF(INDIRECT($B45&amp;"!$C$7")="","",INDIRECT($B45&amp;"!$C$7"))</f>
        <v/>
      </c>
      <c r="D45" s="215" t="str" cm="1">
        <f t="array" aca="1" ref="D45" ca="1">IF(INDIRECT($B45&amp;"!$C$6")="","",INDIRECT($B45&amp;"!$C$6"))</f>
        <v/>
      </c>
      <c r="E45" s="216"/>
      <c r="F45" s="128" t="e" cm="1">
        <f t="array" aca="1" ref="F45" ca="1">IF(INDIRECT($B45&amp;"!$I$70")="","",INDIRECT($B45&amp;"!$I$70"))</f>
        <v>#N/A</v>
      </c>
      <c r="G45" s="129" cm="1">
        <f t="array" aca="1" ref="G45" ca="1">IF(INDIRECT($B45&amp;"!$G$70")="","",INDIRECT($B45&amp;"!$G$70"))</f>
        <v>0</v>
      </c>
      <c r="H45" s="130" t="e" cm="1">
        <f t="array" aca="1" ref="H45" ca="1">IF(INDIRECT($B45&amp;"!$H$70")="","",INDIRECT($B45&amp;"!$H$70"))</f>
        <v>#N/A</v>
      </c>
      <c r="I45" s="133" t="e">
        <f t="shared" ca="1" si="3"/>
        <v>#N/A</v>
      </c>
      <c r="J45" s="133" t="e">
        <f t="shared" ca="1" si="0"/>
        <v>#N/A</v>
      </c>
      <c r="K45" s="133" t="e">
        <f t="shared" ref="K45:L61" ca="1" si="4">IF($F45&gt;=15,"○","×")</f>
        <v>#N/A</v>
      </c>
      <c r="L45" s="133" t="e">
        <f t="shared" ca="1" si="4"/>
        <v>#N/A</v>
      </c>
    </row>
    <row r="46" spans="1:12" ht="26.25" customHeight="1" x14ac:dyDescent="0.15">
      <c r="A46" s="106">
        <v>35</v>
      </c>
      <c r="B46" s="150" t="s">
        <v>166</v>
      </c>
      <c r="C46" s="112" t="str" cm="1">
        <f t="array" aca="1" ref="C46" ca="1">IF(INDIRECT($B46&amp;"!$C$7")="","",INDIRECT($B46&amp;"!$C$7"))</f>
        <v/>
      </c>
      <c r="D46" s="215" t="str" cm="1">
        <f t="array" aca="1" ref="D46" ca="1">IF(INDIRECT($B46&amp;"!$C$6")="","",INDIRECT($B46&amp;"!$C$6"))</f>
        <v/>
      </c>
      <c r="E46" s="216"/>
      <c r="F46" s="128" t="e" cm="1">
        <f t="array" aca="1" ref="F46" ca="1">IF(INDIRECT($B46&amp;"!$I$70")="","",INDIRECT($B46&amp;"!$I$70"))</f>
        <v>#N/A</v>
      </c>
      <c r="G46" s="129" cm="1">
        <f t="array" aca="1" ref="G46" ca="1">IF(INDIRECT($B46&amp;"!$G$70")="","",INDIRECT($B46&amp;"!$G$70"))</f>
        <v>0</v>
      </c>
      <c r="H46" s="130" t="e" cm="1">
        <f t="array" aca="1" ref="H46" ca="1">IF(INDIRECT($B46&amp;"!$H$70")="","",INDIRECT($B46&amp;"!$H$70"))</f>
        <v>#N/A</v>
      </c>
      <c r="I46" s="133" t="e">
        <f t="shared" ca="1" si="3"/>
        <v>#N/A</v>
      </c>
      <c r="J46" s="133" t="e">
        <f t="shared" ca="1" si="0"/>
        <v>#N/A</v>
      </c>
      <c r="K46" s="133" t="e">
        <f t="shared" ca="1" si="4"/>
        <v>#N/A</v>
      </c>
      <c r="L46" s="133" t="e">
        <f t="shared" ca="1" si="4"/>
        <v>#N/A</v>
      </c>
    </row>
    <row r="47" spans="1:12" ht="26.25" customHeight="1" x14ac:dyDescent="0.15">
      <c r="A47" s="106">
        <v>36</v>
      </c>
      <c r="B47" s="150" t="s">
        <v>167</v>
      </c>
      <c r="C47" s="112" t="str" cm="1">
        <f t="array" aca="1" ref="C47" ca="1">IF(INDIRECT($B47&amp;"!$C$7")="","",INDIRECT($B47&amp;"!$C$7"))</f>
        <v/>
      </c>
      <c r="D47" s="215" t="str" cm="1">
        <f t="array" aca="1" ref="D47" ca="1">IF(INDIRECT($B47&amp;"!$C$6")="","",INDIRECT($B47&amp;"!$C$6"))</f>
        <v/>
      </c>
      <c r="E47" s="216"/>
      <c r="F47" s="128" t="e" cm="1">
        <f t="array" aca="1" ref="F47" ca="1">IF(INDIRECT($B47&amp;"!$I$70")="","",INDIRECT($B47&amp;"!$I$70"))</f>
        <v>#N/A</v>
      </c>
      <c r="G47" s="129" cm="1">
        <f t="array" aca="1" ref="G47" ca="1">IF(INDIRECT($B47&amp;"!$G$70")="","",INDIRECT($B47&amp;"!$G$70"))</f>
        <v>0</v>
      </c>
      <c r="H47" s="130" t="e" cm="1">
        <f t="array" aca="1" ref="H47" ca="1">IF(INDIRECT($B47&amp;"!$H$70")="","",INDIRECT($B47&amp;"!$H$70"))</f>
        <v>#N/A</v>
      </c>
      <c r="I47" s="133" t="e">
        <f t="shared" ca="1" si="3"/>
        <v>#N/A</v>
      </c>
      <c r="J47" s="133" t="e">
        <f t="shared" ca="1" si="0"/>
        <v>#N/A</v>
      </c>
      <c r="K47" s="133" t="e">
        <f t="shared" ca="1" si="4"/>
        <v>#N/A</v>
      </c>
      <c r="L47" s="133" t="e">
        <f t="shared" ca="1" si="4"/>
        <v>#N/A</v>
      </c>
    </row>
    <row r="48" spans="1:12" ht="26.25" customHeight="1" x14ac:dyDescent="0.15">
      <c r="A48" s="106">
        <v>37</v>
      </c>
      <c r="B48" s="150" t="s">
        <v>168</v>
      </c>
      <c r="C48" s="112" t="str" cm="1">
        <f t="array" aca="1" ref="C48" ca="1">IF(INDIRECT($B48&amp;"!$C$7")="","",INDIRECT($B48&amp;"!$C$7"))</f>
        <v/>
      </c>
      <c r="D48" s="215" t="str" cm="1">
        <f t="array" aca="1" ref="D48" ca="1">IF(INDIRECT($B48&amp;"!$C$6")="","",INDIRECT($B48&amp;"!$C$6"))</f>
        <v/>
      </c>
      <c r="E48" s="216"/>
      <c r="F48" s="128" t="e" cm="1">
        <f t="array" aca="1" ref="F48" ca="1">IF(INDIRECT($B48&amp;"!$I$70")="","",INDIRECT($B48&amp;"!$I$70"))</f>
        <v>#N/A</v>
      </c>
      <c r="G48" s="129" cm="1">
        <f t="array" aca="1" ref="G48" ca="1">IF(INDIRECT($B48&amp;"!$G$70")="","",INDIRECT($B48&amp;"!$G$70"))</f>
        <v>0</v>
      </c>
      <c r="H48" s="130" t="e" cm="1">
        <f t="array" aca="1" ref="H48" ca="1">IF(INDIRECT($B48&amp;"!$H$70")="","",INDIRECT($B48&amp;"!$H$70"))</f>
        <v>#N/A</v>
      </c>
      <c r="I48" s="133" t="e">
        <f t="shared" ca="1" si="3"/>
        <v>#N/A</v>
      </c>
      <c r="J48" s="133" t="e">
        <f t="shared" ca="1" si="0"/>
        <v>#N/A</v>
      </c>
      <c r="K48" s="133" t="e">
        <f t="shared" ca="1" si="4"/>
        <v>#N/A</v>
      </c>
      <c r="L48" s="133" t="e">
        <f t="shared" ca="1" si="4"/>
        <v>#N/A</v>
      </c>
    </row>
    <row r="49" spans="1:12" ht="26.25" customHeight="1" x14ac:dyDescent="0.15">
      <c r="A49" s="106">
        <v>38</v>
      </c>
      <c r="B49" s="150" t="s">
        <v>169</v>
      </c>
      <c r="C49" s="112" t="str" cm="1">
        <f t="array" aca="1" ref="C49" ca="1">IF(INDIRECT($B49&amp;"!$C$7")="","",INDIRECT($B49&amp;"!$C$7"))</f>
        <v/>
      </c>
      <c r="D49" s="215" t="str" cm="1">
        <f t="array" aca="1" ref="D49" ca="1">IF(INDIRECT($B49&amp;"!$C$6")="","",INDIRECT($B49&amp;"!$C$6"))</f>
        <v/>
      </c>
      <c r="E49" s="216"/>
      <c r="F49" s="128" t="e" cm="1">
        <f t="array" aca="1" ref="F49" ca="1">IF(INDIRECT($B49&amp;"!$I$70")="","",INDIRECT($B49&amp;"!$I$70"))</f>
        <v>#N/A</v>
      </c>
      <c r="G49" s="129" cm="1">
        <f t="array" aca="1" ref="G49" ca="1">IF(INDIRECT($B49&amp;"!$G$70")="","",INDIRECT($B49&amp;"!$G$70"))</f>
        <v>0</v>
      </c>
      <c r="H49" s="130" t="e" cm="1">
        <f t="array" aca="1" ref="H49" ca="1">IF(INDIRECT($B49&amp;"!$H$70")="","",INDIRECT($B49&amp;"!$H$70"))</f>
        <v>#N/A</v>
      </c>
      <c r="I49" s="133" t="e">
        <f t="shared" ca="1" si="3"/>
        <v>#N/A</v>
      </c>
      <c r="J49" s="133" t="e">
        <f t="shared" ca="1" si="0"/>
        <v>#N/A</v>
      </c>
      <c r="K49" s="133" t="e">
        <f t="shared" ca="1" si="4"/>
        <v>#N/A</v>
      </c>
      <c r="L49" s="133" t="e">
        <f t="shared" ca="1" si="4"/>
        <v>#N/A</v>
      </c>
    </row>
    <row r="50" spans="1:12" ht="26.25" customHeight="1" x14ac:dyDescent="0.15">
      <c r="A50" s="106">
        <v>39</v>
      </c>
      <c r="B50" s="150" t="s">
        <v>170</v>
      </c>
      <c r="C50" s="112" t="str" cm="1">
        <f t="array" aca="1" ref="C50" ca="1">IF(INDIRECT($B50&amp;"!$C$7")="","",INDIRECT($B50&amp;"!$C$7"))</f>
        <v/>
      </c>
      <c r="D50" s="215" t="str" cm="1">
        <f t="array" aca="1" ref="D50" ca="1">IF(INDIRECT($B50&amp;"!$C$6")="","",INDIRECT($B50&amp;"!$C$6"))</f>
        <v/>
      </c>
      <c r="E50" s="216"/>
      <c r="F50" s="128" t="e" cm="1">
        <f t="array" aca="1" ref="F50" ca="1">IF(INDIRECT($B50&amp;"!$I$70")="","",INDIRECT($B50&amp;"!$I$70"))</f>
        <v>#N/A</v>
      </c>
      <c r="G50" s="129" cm="1">
        <f t="array" aca="1" ref="G50" ca="1">IF(INDIRECT($B50&amp;"!$G$70")="","",INDIRECT($B50&amp;"!$G$70"))</f>
        <v>0</v>
      </c>
      <c r="H50" s="130" t="e" cm="1">
        <f t="array" aca="1" ref="H50" ca="1">IF(INDIRECT($B50&amp;"!$H$70")="","",INDIRECT($B50&amp;"!$H$70"))</f>
        <v>#N/A</v>
      </c>
      <c r="I50" s="133" t="e">
        <f t="shared" ca="1" si="3"/>
        <v>#N/A</v>
      </c>
      <c r="J50" s="133" t="e">
        <f t="shared" ca="1" si="0"/>
        <v>#N/A</v>
      </c>
      <c r="K50" s="133" t="e">
        <f t="shared" ca="1" si="4"/>
        <v>#N/A</v>
      </c>
      <c r="L50" s="133" t="e">
        <f t="shared" ca="1" si="4"/>
        <v>#N/A</v>
      </c>
    </row>
    <row r="51" spans="1:12" ht="26.25" customHeight="1" x14ac:dyDescent="0.15">
      <c r="A51" s="106">
        <v>40</v>
      </c>
      <c r="B51" s="150" t="s">
        <v>171</v>
      </c>
      <c r="C51" s="112" t="str" cm="1">
        <f t="array" aca="1" ref="C51" ca="1">IF(INDIRECT($B51&amp;"!$C$7")="","",INDIRECT($B51&amp;"!$C$7"))</f>
        <v/>
      </c>
      <c r="D51" s="215" t="str" cm="1">
        <f t="array" aca="1" ref="D51" ca="1">IF(INDIRECT($B51&amp;"!$C$6")="","",INDIRECT($B51&amp;"!$C$6"))</f>
        <v/>
      </c>
      <c r="E51" s="216"/>
      <c r="F51" s="128" t="e" cm="1">
        <f t="array" aca="1" ref="F51" ca="1">IF(INDIRECT($B51&amp;"!$I$70")="","",INDIRECT($B51&amp;"!$I$70"))</f>
        <v>#N/A</v>
      </c>
      <c r="G51" s="129" cm="1">
        <f t="array" aca="1" ref="G51" ca="1">IF(INDIRECT($B51&amp;"!$G$70")="","",INDIRECT($B51&amp;"!$G$70"))</f>
        <v>0</v>
      </c>
      <c r="H51" s="130" t="e" cm="1">
        <f t="array" aca="1" ref="H51" ca="1">IF(INDIRECT($B51&amp;"!$H$70")="","",INDIRECT($B51&amp;"!$H$70"))</f>
        <v>#N/A</v>
      </c>
      <c r="I51" s="133" t="e">
        <f t="shared" ca="1" si="3"/>
        <v>#N/A</v>
      </c>
      <c r="J51" s="133" t="e">
        <f t="shared" ca="1" si="0"/>
        <v>#N/A</v>
      </c>
      <c r="K51" s="133" t="e">
        <f t="shared" ca="1" si="4"/>
        <v>#N/A</v>
      </c>
      <c r="L51" s="133" t="e">
        <f t="shared" ca="1" si="4"/>
        <v>#N/A</v>
      </c>
    </row>
    <row r="52" spans="1:12" ht="26.25" customHeight="1" x14ac:dyDescent="0.15">
      <c r="A52" s="106">
        <v>41</v>
      </c>
      <c r="B52" s="150" t="s">
        <v>172</v>
      </c>
      <c r="C52" s="112" t="str" cm="1">
        <f t="array" aca="1" ref="C52" ca="1">IF(INDIRECT($B52&amp;"!$C$7")="","",INDIRECT($B52&amp;"!$C$7"))</f>
        <v/>
      </c>
      <c r="D52" s="215" t="str" cm="1">
        <f t="array" aca="1" ref="D52" ca="1">IF(INDIRECT($B52&amp;"!$C$6")="","",INDIRECT($B52&amp;"!$C$6"))</f>
        <v/>
      </c>
      <c r="E52" s="216"/>
      <c r="F52" s="128" t="e" cm="1">
        <f t="array" aca="1" ref="F52" ca="1">IF(INDIRECT($B52&amp;"!$I$70")="","",INDIRECT($B52&amp;"!$I$70"))</f>
        <v>#N/A</v>
      </c>
      <c r="G52" s="129" cm="1">
        <f t="array" aca="1" ref="G52" ca="1">IF(INDIRECT($B52&amp;"!$G$70")="","",INDIRECT($B52&amp;"!$G$70"))</f>
        <v>0</v>
      </c>
      <c r="H52" s="130" t="e" cm="1">
        <f t="array" aca="1" ref="H52" ca="1">IF(INDIRECT($B52&amp;"!$H$70")="","",INDIRECT($B52&amp;"!$H$70"))</f>
        <v>#N/A</v>
      </c>
      <c r="I52" s="133" t="e">
        <f t="shared" ca="1" si="3"/>
        <v>#N/A</v>
      </c>
      <c r="J52" s="133" t="e">
        <f t="shared" ca="1" si="0"/>
        <v>#N/A</v>
      </c>
      <c r="K52" s="133" t="e">
        <f t="shared" ca="1" si="4"/>
        <v>#N/A</v>
      </c>
      <c r="L52" s="133" t="e">
        <f t="shared" ca="1" si="4"/>
        <v>#N/A</v>
      </c>
    </row>
    <row r="53" spans="1:12" ht="26.25" customHeight="1" x14ac:dyDescent="0.15">
      <c r="A53" s="106">
        <v>42</v>
      </c>
      <c r="B53" s="150" t="s">
        <v>173</v>
      </c>
      <c r="C53" s="112" t="str" cm="1">
        <f t="array" aca="1" ref="C53" ca="1">IF(INDIRECT($B53&amp;"!$C$7")="","",INDIRECT($B53&amp;"!$C$7"))</f>
        <v/>
      </c>
      <c r="D53" s="215" t="str" cm="1">
        <f t="array" aca="1" ref="D53" ca="1">IF(INDIRECT($B53&amp;"!$C$6")="","",INDIRECT($B53&amp;"!$C$6"))</f>
        <v/>
      </c>
      <c r="E53" s="216"/>
      <c r="F53" s="128" t="e" cm="1">
        <f t="array" aca="1" ref="F53" ca="1">IF(INDIRECT($B53&amp;"!$I$70")="","",INDIRECT($B53&amp;"!$I$70"))</f>
        <v>#N/A</v>
      </c>
      <c r="G53" s="129" cm="1">
        <f t="array" aca="1" ref="G53" ca="1">IF(INDIRECT($B53&amp;"!$G$70")="","",INDIRECT($B53&amp;"!$G$70"))</f>
        <v>0</v>
      </c>
      <c r="H53" s="130" t="e" cm="1">
        <f t="array" aca="1" ref="H53" ca="1">IF(INDIRECT($B53&amp;"!$H$70")="","",INDIRECT($B53&amp;"!$H$70"))</f>
        <v>#N/A</v>
      </c>
      <c r="I53" s="133" t="e">
        <f t="shared" ca="1" si="3"/>
        <v>#N/A</v>
      </c>
      <c r="J53" s="133" t="e">
        <f t="shared" ca="1" si="0"/>
        <v>#N/A</v>
      </c>
      <c r="K53" s="133" t="e">
        <f t="shared" ca="1" si="4"/>
        <v>#N/A</v>
      </c>
      <c r="L53" s="133" t="e">
        <f t="shared" ca="1" si="4"/>
        <v>#N/A</v>
      </c>
    </row>
    <row r="54" spans="1:12" ht="26.25" customHeight="1" x14ac:dyDescent="0.15">
      <c r="A54" s="106">
        <v>43</v>
      </c>
      <c r="B54" s="150" t="s">
        <v>174</v>
      </c>
      <c r="C54" s="112" t="str" cm="1">
        <f t="array" aca="1" ref="C54" ca="1">IF(INDIRECT($B54&amp;"!$C$7")="","",INDIRECT($B54&amp;"!$C$7"))</f>
        <v/>
      </c>
      <c r="D54" s="215" t="str" cm="1">
        <f t="array" aca="1" ref="D54" ca="1">IF(INDIRECT($B54&amp;"!$C$6")="","",INDIRECT($B54&amp;"!$C$6"))</f>
        <v/>
      </c>
      <c r="E54" s="216"/>
      <c r="F54" s="128" t="e" cm="1">
        <f t="array" aca="1" ref="F54" ca="1">IF(INDIRECT($B54&amp;"!$I$70")="","",INDIRECT($B54&amp;"!$I$70"))</f>
        <v>#N/A</v>
      </c>
      <c r="G54" s="129" cm="1">
        <f t="array" aca="1" ref="G54" ca="1">IF(INDIRECT($B54&amp;"!$G$70")="","",INDIRECT($B54&amp;"!$G$70"))</f>
        <v>0</v>
      </c>
      <c r="H54" s="130" t="e" cm="1">
        <f t="array" aca="1" ref="H54" ca="1">IF(INDIRECT($B54&amp;"!$H$70")="","",INDIRECT($B54&amp;"!$H$70"))</f>
        <v>#N/A</v>
      </c>
      <c r="I54" s="133" t="e">
        <f t="shared" ca="1" si="3"/>
        <v>#N/A</v>
      </c>
      <c r="J54" s="133" t="e">
        <f t="shared" ca="1" si="0"/>
        <v>#N/A</v>
      </c>
      <c r="K54" s="133" t="e">
        <f t="shared" ca="1" si="4"/>
        <v>#N/A</v>
      </c>
      <c r="L54" s="133" t="e">
        <f t="shared" ca="1" si="4"/>
        <v>#N/A</v>
      </c>
    </row>
    <row r="55" spans="1:12" ht="26.25" customHeight="1" x14ac:dyDescent="0.15">
      <c r="A55" s="106">
        <v>44</v>
      </c>
      <c r="B55" s="150" t="s">
        <v>175</v>
      </c>
      <c r="C55" s="112" t="str" cm="1">
        <f t="array" aca="1" ref="C55" ca="1">IF(INDIRECT($B55&amp;"!$C$7")="","",INDIRECT($B55&amp;"!$C$7"))</f>
        <v/>
      </c>
      <c r="D55" s="215" t="str" cm="1">
        <f t="array" aca="1" ref="D55" ca="1">IF(INDIRECT($B55&amp;"!$C$6")="","",INDIRECT($B55&amp;"!$C$6"))</f>
        <v/>
      </c>
      <c r="E55" s="216"/>
      <c r="F55" s="128" t="e" cm="1">
        <f t="array" aca="1" ref="F55" ca="1">IF(INDIRECT($B55&amp;"!$I$70")="","",INDIRECT($B55&amp;"!$I$70"))</f>
        <v>#N/A</v>
      </c>
      <c r="G55" s="129" cm="1">
        <f t="array" aca="1" ref="G55" ca="1">IF(INDIRECT($B55&amp;"!$G$70")="","",INDIRECT($B55&amp;"!$G$70"))</f>
        <v>0</v>
      </c>
      <c r="H55" s="130" t="e" cm="1">
        <f t="array" aca="1" ref="H55" ca="1">IF(INDIRECT($B55&amp;"!$H$70")="","",INDIRECT($B55&amp;"!$H$70"))</f>
        <v>#N/A</v>
      </c>
      <c r="I55" s="133" t="e">
        <f t="shared" ca="1" si="3"/>
        <v>#N/A</v>
      </c>
      <c r="J55" s="133" t="e">
        <f t="shared" ca="1" si="0"/>
        <v>#N/A</v>
      </c>
      <c r="K55" s="133" t="e">
        <f t="shared" ca="1" si="4"/>
        <v>#N/A</v>
      </c>
      <c r="L55" s="133" t="e">
        <f t="shared" ca="1" si="4"/>
        <v>#N/A</v>
      </c>
    </row>
    <row r="56" spans="1:12" ht="26.25" customHeight="1" x14ac:dyDescent="0.15">
      <c r="A56" s="106">
        <v>45</v>
      </c>
      <c r="B56" s="150" t="s">
        <v>176</v>
      </c>
      <c r="C56" s="112" t="str" cm="1">
        <f t="array" aca="1" ref="C56" ca="1">IF(INDIRECT($B56&amp;"!$C$7")="","",INDIRECT($B56&amp;"!$C$7"))</f>
        <v/>
      </c>
      <c r="D56" s="215" t="str" cm="1">
        <f t="array" aca="1" ref="D56" ca="1">IF(INDIRECT($B56&amp;"!$C$6")="","",INDIRECT($B56&amp;"!$C$6"))</f>
        <v/>
      </c>
      <c r="E56" s="216"/>
      <c r="F56" s="128" t="e" cm="1">
        <f t="array" aca="1" ref="F56" ca="1">IF(INDIRECT($B56&amp;"!$I$70")="","",INDIRECT($B56&amp;"!$I$70"))</f>
        <v>#N/A</v>
      </c>
      <c r="G56" s="129" cm="1">
        <f t="array" aca="1" ref="G56" ca="1">IF(INDIRECT($B56&amp;"!$G$70")="","",INDIRECT($B56&amp;"!$G$70"))</f>
        <v>0</v>
      </c>
      <c r="H56" s="130" t="e" cm="1">
        <f t="array" aca="1" ref="H56" ca="1">IF(INDIRECT($B56&amp;"!$H$70")="","",INDIRECT($B56&amp;"!$H$70"))</f>
        <v>#N/A</v>
      </c>
      <c r="I56" s="133" t="e">
        <f t="shared" ca="1" si="3"/>
        <v>#N/A</v>
      </c>
      <c r="J56" s="133" t="e">
        <f t="shared" ca="1" si="0"/>
        <v>#N/A</v>
      </c>
      <c r="K56" s="133" t="e">
        <f t="shared" ca="1" si="4"/>
        <v>#N/A</v>
      </c>
      <c r="L56" s="133" t="e">
        <f t="shared" ca="1" si="4"/>
        <v>#N/A</v>
      </c>
    </row>
    <row r="57" spans="1:12" ht="26.25" customHeight="1" x14ac:dyDescent="0.15">
      <c r="A57" s="106">
        <v>46</v>
      </c>
      <c r="B57" s="150" t="s">
        <v>177</v>
      </c>
      <c r="C57" s="112" t="str" cm="1">
        <f t="array" aca="1" ref="C57" ca="1">IF(INDIRECT($B57&amp;"!$C$7")="","",INDIRECT($B57&amp;"!$C$7"))</f>
        <v/>
      </c>
      <c r="D57" s="215" t="str" cm="1">
        <f t="array" aca="1" ref="D57" ca="1">IF(INDIRECT($B57&amp;"!$C$6")="","",INDIRECT($B57&amp;"!$C$6"))</f>
        <v/>
      </c>
      <c r="E57" s="216"/>
      <c r="F57" s="128" t="e" cm="1">
        <f t="array" aca="1" ref="F57" ca="1">IF(INDIRECT($B57&amp;"!$I$70")="","",INDIRECT($B57&amp;"!$I$70"))</f>
        <v>#N/A</v>
      </c>
      <c r="G57" s="129" cm="1">
        <f t="array" aca="1" ref="G57" ca="1">IF(INDIRECT($B57&amp;"!$G$70")="","",INDIRECT($B57&amp;"!$G$70"))</f>
        <v>0</v>
      </c>
      <c r="H57" s="130" t="e" cm="1">
        <f t="array" aca="1" ref="H57" ca="1">IF(INDIRECT($B57&amp;"!$H$70")="","",INDIRECT($B57&amp;"!$H$70"))</f>
        <v>#N/A</v>
      </c>
      <c r="I57" s="133" t="e">
        <f t="shared" ca="1" si="3"/>
        <v>#N/A</v>
      </c>
      <c r="J57" s="133" t="e">
        <f t="shared" ca="1" si="0"/>
        <v>#N/A</v>
      </c>
      <c r="K57" s="133" t="e">
        <f t="shared" ca="1" si="4"/>
        <v>#N/A</v>
      </c>
      <c r="L57" s="133" t="e">
        <f t="shared" ca="1" si="4"/>
        <v>#N/A</v>
      </c>
    </row>
    <row r="58" spans="1:12" ht="26.25" customHeight="1" x14ac:dyDescent="0.15">
      <c r="A58" s="106">
        <v>47</v>
      </c>
      <c r="B58" s="150" t="s">
        <v>178</v>
      </c>
      <c r="C58" s="112" t="str" cm="1">
        <f t="array" aca="1" ref="C58" ca="1">IF(INDIRECT($B58&amp;"!$C$7")="","",INDIRECT($B58&amp;"!$C$7"))</f>
        <v/>
      </c>
      <c r="D58" s="215" t="str" cm="1">
        <f t="array" aca="1" ref="D58" ca="1">IF(INDIRECT($B58&amp;"!$C$6")="","",INDIRECT($B58&amp;"!$C$6"))</f>
        <v/>
      </c>
      <c r="E58" s="216"/>
      <c r="F58" s="128" t="e" cm="1">
        <f t="array" aca="1" ref="F58" ca="1">IF(INDIRECT($B58&amp;"!$I$70")="","",INDIRECT($B58&amp;"!$I$70"))</f>
        <v>#N/A</v>
      </c>
      <c r="G58" s="129" cm="1">
        <f t="array" aca="1" ref="G58" ca="1">IF(INDIRECT($B58&amp;"!$G$70")="","",INDIRECT($B58&amp;"!$G$70"))</f>
        <v>0</v>
      </c>
      <c r="H58" s="130" t="e" cm="1">
        <f t="array" aca="1" ref="H58" ca="1">IF(INDIRECT($B58&amp;"!$H$70")="","",INDIRECT($B58&amp;"!$H$70"))</f>
        <v>#N/A</v>
      </c>
      <c r="I58" s="133" t="e">
        <f t="shared" ca="1" si="3"/>
        <v>#N/A</v>
      </c>
      <c r="J58" s="133" t="e">
        <f t="shared" ca="1" si="0"/>
        <v>#N/A</v>
      </c>
      <c r="K58" s="133" t="e">
        <f t="shared" ca="1" si="4"/>
        <v>#N/A</v>
      </c>
      <c r="L58" s="133" t="e">
        <f t="shared" ca="1" si="4"/>
        <v>#N/A</v>
      </c>
    </row>
    <row r="59" spans="1:12" ht="26.25" customHeight="1" x14ac:dyDescent="0.15">
      <c r="A59" s="106">
        <v>48</v>
      </c>
      <c r="B59" s="150" t="s">
        <v>179</v>
      </c>
      <c r="C59" s="112" t="str" cm="1">
        <f t="array" aca="1" ref="C59" ca="1">IF(INDIRECT($B59&amp;"!$C$7")="","",INDIRECT($B59&amp;"!$C$7"))</f>
        <v/>
      </c>
      <c r="D59" s="215" t="str" cm="1">
        <f t="array" aca="1" ref="D59" ca="1">IF(INDIRECT($B59&amp;"!$C$6")="","",INDIRECT($B59&amp;"!$C$6"))</f>
        <v/>
      </c>
      <c r="E59" s="216"/>
      <c r="F59" s="128" t="e" cm="1">
        <f t="array" aca="1" ref="F59" ca="1">IF(INDIRECT($B59&amp;"!$I$70")="","",INDIRECT($B59&amp;"!$I$70"))</f>
        <v>#N/A</v>
      </c>
      <c r="G59" s="129" cm="1">
        <f t="array" aca="1" ref="G59" ca="1">IF(INDIRECT($B59&amp;"!$G$70")="","",INDIRECT($B59&amp;"!$G$70"))</f>
        <v>0</v>
      </c>
      <c r="H59" s="130" t="e" cm="1">
        <f t="array" aca="1" ref="H59" ca="1">IF(INDIRECT($B59&amp;"!$H$70")="","",INDIRECT($B59&amp;"!$H$70"))</f>
        <v>#N/A</v>
      </c>
      <c r="I59" s="133" t="e">
        <f t="shared" ca="1" si="3"/>
        <v>#N/A</v>
      </c>
      <c r="J59" s="133" t="e">
        <f t="shared" ca="1" si="0"/>
        <v>#N/A</v>
      </c>
      <c r="K59" s="133" t="e">
        <f t="shared" ca="1" si="4"/>
        <v>#N/A</v>
      </c>
      <c r="L59" s="133" t="e">
        <f t="shared" ca="1" si="4"/>
        <v>#N/A</v>
      </c>
    </row>
    <row r="60" spans="1:12" ht="26.25" customHeight="1" x14ac:dyDescent="0.15">
      <c r="A60" s="106">
        <v>49</v>
      </c>
      <c r="B60" s="150" t="s">
        <v>180</v>
      </c>
      <c r="C60" s="112" t="str" cm="1">
        <f t="array" aca="1" ref="C60" ca="1">IF(INDIRECT($B60&amp;"!$C$7")="","",INDIRECT($B60&amp;"!$C$7"))</f>
        <v/>
      </c>
      <c r="D60" s="215" t="str" cm="1">
        <f t="array" aca="1" ref="D60" ca="1">IF(INDIRECT($B60&amp;"!$C$6")="","",INDIRECT($B60&amp;"!$C$6"))</f>
        <v/>
      </c>
      <c r="E60" s="216"/>
      <c r="F60" s="128" t="e" cm="1">
        <f t="array" aca="1" ref="F60" ca="1">IF(INDIRECT($B60&amp;"!$I$70")="","",INDIRECT($B60&amp;"!$I$70"))</f>
        <v>#N/A</v>
      </c>
      <c r="G60" s="129" cm="1">
        <f t="array" aca="1" ref="G60" ca="1">IF(INDIRECT($B60&amp;"!$G$70")="","",INDIRECT($B60&amp;"!$G$70"))</f>
        <v>0</v>
      </c>
      <c r="H60" s="130" t="e" cm="1">
        <f t="array" aca="1" ref="H60" ca="1">IF(INDIRECT($B60&amp;"!$H$70")="","",INDIRECT($B60&amp;"!$H$70"))</f>
        <v>#N/A</v>
      </c>
      <c r="I60" s="133" t="e">
        <f t="shared" ca="1" si="3"/>
        <v>#N/A</v>
      </c>
      <c r="J60" s="133" t="e">
        <f t="shared" ca="1" si="0"/>
        <v>#N/A</v>
      </c>
      <c r="K60" s="133" t="e">
        <f t="shared" ca="1" si="4"/>
        <v>#N/A</v>
      </c>
      <c r="L60" s="133" t="e">
        <f t="shared" ca="1" si="4"/>
        <v>#N/A</v>
      </c>
    </row>
    <row r="61" spans="1:12" ht="26.25" customHeight="1" thickBot="1" x14ac:dyDescent="0.2">
      <c r="A61" s="105">
        <v>50</v>
      </c>
      <c r="B61" s="150" t="s">
        <v>181</v>
      </c>
      <c r="C61" s="112" t="str" cm="1">
        <f t="array" aca="1" ref="C61" ca="1">IF(INDIRECT($B61&amp;"!$C$7")="","",INDIRECT($B61&amp;"!$C$7"))</f>
        <v/>
      </c>
      <c r="D61" s="215" t="str" cm="1">
        <f t="array" aca="1" ref="D61" ca="1">IF(INDIRECT($B61&amp;"!$C$6")="","",INDIRECT($B61&amp;"!$C$6"))</f>
        <v/>
      </c>
      <c r="E61" s="216"/>
      <c r="F61" s="128" t="e" cm="1">
        <f t="array" aca="1" ref="F61" ca="1">IF(INDIRECT($B61&amp;"!$I$70")="","",INDIRECT($B61&amp;"!$I$70"))</f>
        <v>#N/A</v>
      </c>
      <c r="G61" s="129" cm="1">
        <f t="array" aca="1" ref="G61" ca="1">IF(INDIRECT($B61&amp;"!$G$70")="","",INDIRECT($B61&amp;"!$G$70"))</f>
        <v>0</v>
      </c>
      <c r="H61" s="130" t="e" cm="1">
        <f t="array" aca="1" ref="H61" ca="1">IF(INDIRECT($B61&amp;"!$H$70")="","",INDIRECT($B61&amp;"!$H$70"))</f>
        <v>#N/A</v>
      </c>
      <c r="I61" s="133" t="e">
        <f t="shared" ca="1" si="3"/>
        <v>#N/A</v>
      </c>
      <c r="J61" s="133" t="e">
        <f t="shared" ca="1" si="0"/>
        <v>#N/A</v>
      </c>
      <c r="K61" s="133" t="e">
        <f t="shared" ca="1" si="4"/>
        <v>#N/A</v>
      </c>
      <c r="L61" s="133" t="e">
        <f t="shared" ca="1" si="4"/>
        <v>#N/A</v>
      </c>
    </row>
  </sheetData>
  <sheetProtection algorithmName="SHA-512" hashValue="UKKagpesewCK8rO0h4HAP2M8Mfm6HomPwV0G0jU/emu3GMFAF21NaNA8/ipfgpaYf9LhwF9EJBHoR0nEt/u2yA==" saltValue="TfEpdhizafPOqeXnLLB8fw==" spinCount="100000" sheet="1" objects="1" scenarios="1"/>
  <mergeCells count="62">
    <mergeCell ref="C2:F2"/>
    <mergeCell ref="B10:B11"/>
    <mergeCell ref="J10:L10"/>
    <mergeCell ref="A10:A11"/>
    <mergeCell ref="C10:C11"/>
    <mergeCell ref="D10:E11"/>
    <mergeCell ref="F10:H10"/>
    <mergeCell ref="H4:J4"/>
    <mergeCell ref="D12:E12"/>
    <mergeCell ref="D18:E18"/>
    <mergeCell ref="D19:E19"/>
    <mergeCell ref="D20:E20"/>
    <mergeCell ref="D30:E30"/>
    <mergeCell ref="D29:E29"/>
    <mergeCell ref="D24:E24"/>
    <mergeCell ref="D25:E25"/>
    <mergeCell ref="D26:E26"/>
    <mergeCell ref="D27:E27"/>
    <mergeCell ref="D28:E28"/>
    <mergeCell ref="D32:E32"/>
    <mergeCell ref="D33:E33"/>
    <mergeCell ref="D34:E34"/>
    <mergeCell ref="H5:K5"/>
    <mergeCell ref="H6:K6"/>
    <mergeCell ref="H7:K7"/>
    <mergeCell ref="H8:K8"/>
    <mergeCell ref="D31:E31"/>
    <mergeCell ref="D21:E21"/>
    <mergeCell ref="D22:E22"/>
    <mergeCell ref="D13:E13"/>
    <mergeCell ref="D14:E14"/>
    <mergeCell ref="D15:E15"/>
    <mergeCell ref="D16:E16"/>
    <mergeCell ref="D17:E17"/>
    <mergeCell ref="D23:E23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60:E60"/>
    <mergeCell ref="D61:E61"/>
    <mergeCell ref="D55:E55"/>
    <mergeCell ref="D56:E56"/>
    <mergeCell ref="D57:E57"/>
    <mergeCell ref="D58:E58"/>
    <mergeCell ref="D59:E59"/>
  </mergeCells>
  <phoneticPr fontId="1"/>
  <conditionalFormatting sqref="F12:F61">
    <cfRule type="expression" dxfId="353" priority="5">
      <formula>#REF!="保育士等キャリアアップ研修"</formula>
    </cfRule>
  </conditionalFormatting>
  <conditionalFormatting sqref="H12:H61">
    <cfRule type="expression" dxfId="352" priority="10">
      <formula>#REF!="保育士等キャリアアップ研修"</formula>
    </cfRule>
  </conditionalFormatting>
  <conditionalFormatting sqref="H4:J4">
    <cfRule type="containsBlanks" dxfId="351" priority="1">
      <formula>LEN(TRIM(H4))=0</formula>
    </cfRule>
  </conditionalFormatting>
  <conditionalFormatting sqref="H5:K8">
    <cfRule type="cellIs" dxfId="350" priority="8" operator="equal">
      <formula>""</formula>
    </cfRule>
  </conditionalFormatting>
  <dataValidations count="2">
    <dataValidation type="textLength" operator="equal" allowBlank="1" showInputMessage="1" showErrorMessage="1" sqref="H6" xr:uid="{8AC8C5D1-DBAF-4672-B06C-7D7934F5BC35}">
      <formula1>13</formula1>
    </dataValidation>
    <dataValidation type="list" allowBlank="1" showInputMessage="1" showErrorMessage="1" sqref="H4:J4" xr:uid="{115236DA-9939-482C-9EF6-B8444BC53438}">
      <formula1>"鶴見,神奈川,西,中,南,港南,保土ケ谷,旭,磯子,金沢,港北,緑,青葉,都筑,泉,栄,戸塚,瀬谷"</formula1>
    </dataValidation>
  </dataValidations>
  <printOptions horizontalCentered="1"/>
  <pageMargins left="0.25" right="0.25" top="0.75" bottom="0.75" header="0.3" footer="0.3"/>
  <pageSetup paperSize="9" scale="49" orientation="portrait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3000000}">
          <x14:formula1>
            <xm:f>'マスタ '!$B$3:$B$4</xm:f>
          </x14:formula1>
          <xm:sqref>H5:K5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FC35F-169C-4362-B956-6B0F5EB93824}">
  <sheetPr codeName="Sheet30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/FJK7Sni3MJoSM5jr/hFVGaeO0XdiQHUuV3b3ZPD22JSnLxhjZwSMc0J+7fGuKpxY8yFKEwItELvs3YsswGLqg==" saltValue="EzM/CkOiGPfZ3fYFaVEns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67" priority="10" operator="equal">
      <formula>""</formula>
    </cfRule>
  </conditionalFormatting>
  <conditionalFormatting sqref="E10:F69">
    <cfRule type="expression" dxfId="166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65" priority="3">
      <formula>$C10="⑥保育士等キャリアアップ研修"</formula>
    </cfRule>
  </conditionalFormatting>
  <conditionalFormatting sqref="G10:G69">
    <cfRule type="expression" dxfId="164" priority="2">
      <formula>OR($C$6="若手リーダー",$C$6="専門リーダー",$C$6="なし_職員処遇改善費の対象者")</formula>
    </cfRule>
  </conditionalFormatting>
  <conditionalFormatting sqref="G70">
    <cfRule type="cellIs" dxfId="163" priority="13" operator="equal">
      <formula>""</formula>
    </cfRule>
  </conditionalFormatting>
  <conditionalFormatting sqref="I3:I7">
    <cfRule type="cellIs" dxfId="162" priority="12" operator="equal">
      <formula>""</formula>
    </cfRule>
  </conditionalFormatting>
  <conditionalFormatting sqref="I70">
    <cfRule type="cellIs" dxfId="161" priority="11" operator="equal">
      <formula>""</formula>
    </cfRule>
  </conditionalFormatting>
  <dataValidations count="5">
    <dataValidation type="list" allowBlank="1" showInputMessage="1" showErrorMessage="1" sqref="G10:G69" xr:uid="{4A79124B-B853-4704-AE56-4D9BECA700B1}">
      <formula1>"〇"</formula1>
    </dataValidation>
    <dataValidation type="list" allowBlank="1" showInputMessage="1" showErrorMessage="1" promptTitle="研修分野" sqref="E10:E69" xr:uid="{E33AF186-0F5C-4301-85CE-BEF65539AFB5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F902046-45A9-4FE8-92F5-E562A6170322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8299C043-9EC7-4A18-9BAB-77DECFB2313A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019EDA5-5031-4670-8BE2-909F802CBF30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E980238-5598-4EF6-9905-FA6318E97CEF}">
          <x14:formula1>
            <xm:f>'マスタ '!$C$3:$C$6</xm:f>
          </x14:formula1>
          <xm:sqref>C6</xm:sqref>
        </x14:dataValidation>
        <x14:dataValidation type="list" allowBlank="1" showInputMessage="1" showErrorMessage="1" xr:uid="{5A5DFF91-33D9-4AF6-966F-8CF70306D93C}">
          <x14:formula1>
            <xm:f>'マスタ '!$E$3:$E$8</xm:f>
          </x14:formula1>
          <xm:sqref>C10:C69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03D83-9D3C-4270-9053-49C3FEEA164B}">
  <sheetPr codeName="Sheet31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6+EB8buzzuuG/hG5i2i9fN1Gtk4Bu6MyWoKEATZVUk0b8SVE13JUICQ26aDY+GozmESaCbPVmqc6RgMz1HwbXA==" saltValue="hC8b9ucx0W5iX9LQ73UdjQ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60" priority="10" operator="equal">
      <formula>""</formula>
    </cfRule>
  </conditionalFormatting>
  <conditionalFormatting sqref="E10:F69">
    <cfRule type="expression" dxfId="159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58" priority="3">
      <formula>$C10="⑥保育士等キャリアアップ研修"</formula>
    </cfRule>
  </conditionalFormatting>
  <conditionalFormatting sqref="G10:G69">
    <cfRule type="expression" dxfId="157" priority="2">
      <formula>OR($C$6="若手リーダー",$C$6="専門リーダー",$C$6="なし_職員処遇改善費の対象者")</formula>
    </cfRule>
  </conditionalFormatting>
  <conditionalFormatting sqref="G70">
    <cfRule type="cellIs" dxfId="156" priority="13" operator="equal">
      <formula>""</formula>
    </cfRule>
  </conditionalFormatting>
  <conditionalFormatting sqref="I3:I7">
    <cfRule type="cellIs" dxfId="155" priority="12" operator="equal">
      <formula>""</formula>
    </cfRule>
  </conditionalFormatting>
  <conditionalFormatting sqref="I70">
    <cfRule type="cellIs" dxfId="154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65E7ABFC-0FF2-4D33-A84E-11AD94FC469A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C13D6E6-D0CF-4227-B397-D4FA1E73DA37}">
      <formula1>SUMIF($H$10:$H$69,"〇",$I$10:$I$69)&lt;=VLOOKUP($C$6,$M$68:$N$71,2,FALSE)</formula1>
    </dataValidation>
    <dataValidation type="list" allowBlank="1" showInputMessage="1" showErrorMessage="1" promptTitle="研修分野" sqref="E10:E69" xr:uid="{2EDF7EDB-A095-4F59-ADE5-ACA2EE178580}">
      <formula1>INDIRECT($L$4)</formula1>
    </dataValidation>
    <dataValidation type="list" allowBlank="1" showInputMessage="1" showErrorMessage="1" sqref="G10:G69" xr:uid="{8777F4C9-4D08-4675-86D1-F9601E2E02C2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E31DF5BF-46E7-4F86-90B1-FB0629730C6D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0AD597-CF66-4D97-BC15-9A337BAB0691}">
          <x14:formula1>
            <xm:f>'マスタ '!$E$3:$E$8</xm:f>
          </x14:formula1>
          <xm:sqref>C10:C69</xm:sqref>
        </x14:dataValidation>
        <x14:dataValidation type="list" allowBlank="1" showInputMessage="1" showErrorMessage="1" xr:uid="{EACC0AA1-2C18-476C-94A4-090AA1059439}">
          <x14:formula1>
            <xm:f>'マスタ '!$C$3:$C$6</xm:f>
          </x14:formula1>
          <xm:sqref>C6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F2037-0A07-4E00-A865-F891CE761E70}">
  <sheetPr codeName="Sheet32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T1C/ycaYftXwndPzA/q0x+V22Prcqx1lXPeC88s6QwhckblMEQD2qHpY0bDVDIZIecxh71bbevtQ/EQpmgnNPg==" saltValue="qbBLp7oZgmvqM4vtyyZ3u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53" priority="10" operator="equal">
      <formula>""</formula>
    </cfRule>
  </conditionalFormatting>
  <conditionalFormatting sqref="E10:F69">
    <cfRule type="expression" dxfId="152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51" priority="3">
      <formula>$C10="⑥保育士等キャリアアップ研修"</formula>
    </cfRule>
  </conditionalFormatting>
  <conditionalFormatting sqref="G10:G69">
    <cfRule type="expression" dxfId="150" priority="2">
      <formula>OR($C$6="若手リーダー",$C$6="専門リーダー",$C$6="なし_職員処遇改善費の対象者")</formula>
    </cfRule>
  </conditionalFormatting>
  <conditionalFormatting sqref="G70">
    <cfRule type="cellIs" dxfId="149" priority="13" operator="equal">
      <formula>""</formula>
    </cfRule>
  </conditionalFormatting>
  <conditionalFormatting sqref="I3:I7">
    <cfRule type="cellIs" dxfId="148" priority="12" operator="equal">
      <formula>""</formula>
    </cfRule>
  </conditionalFormatting>
  <conditionalFormatting sqref="I70">
    <cfRule type="cellIs" dxfId="147" priority="11" operator="equal">
      <formula>""</formula>
    </cfRule>
  </conditionalFormatting>
  <dataValidations count="5">
    <dataValidation type="list" allowBlank="1" showInputMessage="1" showErrorMessage="1" sqref="G10:G69" xr:uid="{E2E1A53A-D885-4C34-928D-FD88093D6CBB}">
      <formula1>"〇"</formula1>
    </dataValidation>
    <dataValidation type="list" allowBlank="1" showInputMessage="1" showErrorMessage="1" promptTitle="研修分野" sqref="E10:E69" xr:uid="{91147F1A-35E7-448E-8B95-156BF0961F40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F822FA0-25E8-4E90-8677-71CDD1512298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CC65302F-4EDF-4D99-8365-C765BAC48DA5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1955F145-EBA3-42A3-8F60-61A711B4F669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4C2625D-EF32-4BDC-A5F6-2D8749B15F56}">
          <x14:formula1>
            <xm:f>'マスタ '!$C$3:$C$6</xm:f>
          </x14:formula1>
          <xm:sqref>C6</xm:sqref>
        </x14:dataValidation>
        <x14:dataValidation type="list" allowBlank="1" showInputMessage="1" showErrorMessage="1" xr:uid="{67238337-274B-4B88-BA0D-8616F5AFFF57}">
          <x14:formula1>
            <xm:f>'マスタ '!$E$3:$E$8</xm:f>
          </x14:formula1>
          <xm:sqref>C10:C69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04FC3-B2B4-4FBE-B687-E5484E015B06}">
  <sheetPr codeName="Sheet33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pEDkXcTf33K057QpNWNG7brC2OiDIx/SkxKQKnK4LURjMEmc4FMN8l7wM6rrNFw1HB7pR1B34omqd8yzAxofWw==" saltValue="YgMcPwChltIVYvEMenX6r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46" priority="10" operator="equal">
      <formula>""</formula>
    </cfRule>
  </conditionalFormatting>
  <conditionalFormatting sqref="E10:F69">
    <cfRule type="expression" dxfId="145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44" priority="3">
      <formula>$C10="⑥保育士等キャリアアップ研修"</formula>
    </cfRule>
  </conditionalFormatting>
  <conditionalFormatting sqref="G10:G69">
    <cfRule type="expression" dxfId="143" priority="2">
      <formula>OR($C$6="若手リーダー",$C$6="専門リーダー",$C$6="なし_職員処遇改善費の対象者")</formula>
    </cfRule>
  </conditionalFormatting>
  <conditionalFormatting sqref="G70">
    <cfRule type="cellIs" dxfId="142" priority="13" operator="equal">
      <formula>""</formula>
    </cfRule>
  </conditionalFormatting>
  <conditionalFormatting sqref="I3:I7">
    <cfRule type="cellIs" dxfId="141" priority="12" operator="equal">
      <formula>""</formula>
    </cfRule>
  </conditionalFormatting>
  <conditionalFormatting sqref="I70">
    <cfRule type="cellIs" dxfId="140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D0AF44BE-7098-4660-8D74-DD77C0F607F4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393C6F1C-283E-47C0-86A5-2467DC41724E}">
      <formula1>SUMIF($H$10:$H$69,"〇",$I$10:$I$69)&lt;=VLOOKUP($C$6,$M$68:$N$71,2,FALSE)</formula1>
    </dataValidation>
    <dataValidation type="list" allowBlank="1" showInputMessage="1" showErrorMessage="1" promptTitle="研修分野" sqref="E10:E69" xr:uid="{A875C0C2-172B-469F-813C-D8D4F4E75EE8}">
      <formula1>INDIRECT($L$4)</formula1>
    </dataValidation>
    <dataValidation type="list" allowBlank="1" showInputMessage="1" showErrorMessage="1" sqref="G10:G69" xr:uid="{77A083F0-C515-45FA-A839-5B948CE3922C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249A1FD-C088-419F-A655-B0E88ADE6679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4B7DAAE-82C6-4CF6-A73E-E5630EC23BB5}">
          <x14:formula1>
            <xm:f>'マスタ '!$E$3:$E$8</xm:f>
          </x14:formula1>
          <xm:sqref>C10:C69</xm:sqref>
        </x14:dataValidation>
        <x14:dataValidation type="list" allowBlank="1" showInputMessage="1" showErrorMessage="1" xr:uid="{AEB8D465-22C4-4D64-8776-AD6DDF8306A7}">
          <x14:formula1>
            <xm:f>'マスタ '!$C$3:$C$6</xm:f>
          </x14:formula1>
          <xm:sqref>C6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95300-7CA7-46FE-AF52-DEE25038EF04}">
  <sheetPr codeName="Sheet34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D13" sqref="D13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ilYxcMoV2O5t2s5jjFMka+8n/bLQdouYfUI2nSZNLh7IFYW3VHqfk7Mlj+XYbloFKqGxHarxFsP9J4Zot4HIsw==" saltValue="aZW54wUgGuG8FYstJ6GWJQ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39" priority="10" operator="equal">
      <formula>""</formula>
    </cfRule>
  </conditionalFormatting>
  <conditionalFormatting sqref="E10:F69">
    <cfRule type="expression" dxfId="138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37" priority="3">
      <formula>$C10="⑥保育士等キャリアアップ研修"</formula>
    </cfRule>
  </conditionalFormatting>
  <conditionalFormatting sqref="G10:G69">
    <cfRule type="expression" dxfId="136" priority="2">
      <formula>OR($C$6="若手リーダー",$C$6="専門リーダー",$C$6="なし_職員処遇改善費の対象者")</formula>
    </cfRule>
  </conditionalFormatting>
  <conditionalFormatting sqref="G70">
    <cfRule type="cellIs" dxfId="135" priority="13" operator="equal">
      <formula>""</formula>
    </cfRule>
  </conditionalFormatting>
  <conditionalFormatting sqref="I3:I7">
    <cfRule type="cellIs" dxfId="134" priority="12" operator="equal">
      <formula>""</formula>
    </cfRule>
  </conditionalFormatting>
  <conditionalFormatting sqref="I70">
    <cfRule type="cellIs" dxfId="133" priority="11" operator="equal">
      <formula>""</formula>
    </cfRule>
  </conditionalFormatting>
  <dataValidations count="5">
    <dataValidation type="list" allowBlank="1" showInputMessage="1" showErrorMessage="1" sqref="G10:G69" xr:uid="{E33D5F57-C1C8-44B5-9454-18A325A5ECC6}">
      <formula1>"〇"</formula1>
    </dataValidation>
    <dataValidation type="list" allowBlank="1" showInputMessage="1" showErrorMessage="1" promptTitle="研修分野" sqref="E10:E69" xr:uid="{7AB3F51C-A855-42F4-8A74-DDF610705676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B798F00-AEAF-46C5-932D-CEF31431AE0E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D73BEC31-FC5B-42B4-BDF3-C033C62EC27E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A781E218-10B1-4C8B-A476-D458CA38A513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D3EE106-26DC-48F5-AD9E-9EC7CD91BBCC}">
          <x14:formula1>
            <xm:f>'マスタ '!$C$3:$C$6</xm:f>
          </x14:formula1>
          <xm:sqref>C6</xm:sqref>
        </x14:dataValidation>
        <x14:dataValidation type="list" allowBlank="1" showInputMessage="1" showErrorMessage="1" xr:uid="{1A9C612C-ED3D-4C07-881F-2341F7D3C8F8}">
          <x14:formula1>
            <xm:f>'マスタ '!$E$3:$E$8</xm:f>
          </x14:formula1>
          <xm:sqref>C10:C69</xm:sqref>
        </x14:dataValidation>
      </x14:dataValidation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3E0D3-53F8-4C64-A08C-D71AC254F643}">
  <sheetPr codeName="Sheet35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jhwKyd9YpbYTfGHUnvtW1T4UjnFQgIpiPPRZ0yHLL6UsWRL6EYYTjGNKXgPOvtm0NBAIalKFXX9Ss4/cWUaEFw==" saltValue="jbWt8rRJHxcTHTHkK2eLnQ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32" priority="10" operator="equal">
      <formula>""</formula>
    </cfRule>
  </conditionalFormatting>
  <conditionalFormatting sqref="E10:F69">
    <cfRule type="expression" dxfId="131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30" priority="3">
      <formula>$C10="⑥保育士等キャリアアップ研修"</formula>
    </cfRule>
  </conditionalFormatting>
  <conditionalFormatting sqref="G10:G69">
    <cfRule type="expression" dxfId="129" priority="2">
      <formula>OR($C$6="若手リーダー",$C$6="専門リーダー",$C$6="なし_職員処遇改善費の対象者")</formula>
    </cfRule>
  </conditionalFormatting>
  <conditionalFormatting sqref="G70">
    <cfRule type="cellIs" dxfId="128" priority="13" operator="equal">
      <formula>""</formula>
    </cfRule>
  </conditionalFormatting>
  <conditionalFormatting sqref="I3:I7">
    <cfRule type="cellIs" dxfId="127" priority="12" operator="equal">
      <formula>""</formula>
    </cfRule>
  </conditionalFormatting>
  <conditionalFormatting sqref="I70">
    <cfRule type="cellIs" dxfId="126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5A47EBCF-113F-4C57-8BE3-A62B89AF52B4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FA37C244-F201-4F21-8984-8ACF6BE3AF11}">
      <formula1>SUMIF($H$10:$H$69,"〇",$I$10:$I$69)&lt;=VLOOKUP($C$6,$M$68:$N$71,2,FALSE)</formula1>
    </dataValidation>
    <dataValidation type="list" allowBlank="1" showInputMessage="1" showErrorMessage="1" promptTitle="研修分野" sqref="E10:E69" xr:uid="{DFCD29A6-0FEA-411B-97ED-4B1F111F2895}">
      <formula1>INDIRECT($L$4)</formula1>
    </dataValidation>
    <dataValidation type="list" allowBlank="1" showInputMessage="1" showErrorMessage="1" sqref="G10:G69" xr:uid="{D74A14A4-DD6B-42E4-B1AB-3642FF8C1C90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CB4F7D7D-D65C-4BE0-B459-FB093EAAC9D1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8C1CEF7-32F1-4831-AF86-CC0D7E53FB98}">
          <x14:formula1>
            <xm:f>'マスタ '!$E$3:$E$8</xm:f>
          </x14:formula1>
          <xm:sqref>C10:C69</xm:sqref>
        </x14:dataValidation>
        <x14:dataValidation type="list" allowBlank="1" showInputMessage="1" showErrorMessage="1" xr:uid="{0EA6C336-64C1-442A-9173-948AEC5D0D5C}">
          <x14:formula1>
            <xm:f>'マスタ '!$C$3:$C$6</xm:f>
          </x14:formula1>
          <xm:sqref>C6</xm:sqref>
        </x14:dataValidation>
      </x14:dataValidation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7712A-7313-4EEF-A85C-983661C8CC68}">
  <sheetPr codeName="Sheet36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m2IwjCvUkIhtCPtsgh+Na97zMnAarkF9crVoSqrv30vQjwS6B2Z94L3R/UQXixOptYTLOW8VNC/YA5BKvtUIbg==" saltValue="ECRnuEZqsxWoFPhZe7RsOQ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25" priority="10" operator="equal">
      <formula>""</formula>
    </cfRule>
  </conditionalFormatting>
  <conditionalFormatting sqref="E10:F69">
    <cfRule type="expression" dxfId="124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23" priority="3">
      <formula>$C10="⑥保育士等キャリアアップ研修"</formula>
    </cfRule>
  </conditionalFormatting>
  <conditionalFormatting sqref="G10:G69">
    <cfRule type="expression" dxfId="122" priority="2">
      <formula>OR($C$6="若手リーダー",$C$6="専門リーダー",$C$6="なし_職員処遇改善費の対象者")</formula>
    </cfRule>
  </conditionalFormatting>
  <conditionalFormatting sqref="G70">
    <cfRule type="cellIs" dxfId="121" priority="13" operator="equal">
      <formula>""</formula>
    </cfRule>
  </conditionalFormatting>
  <conditionalFormatting sqref="I3:I7">
    <cfRule type="cellIs" dxfId="120" priority="12" operator="equal">
      <formula>""</formula>
    </cfRule>
  </conditionalFormatting>
  <conditionalFormatting sqref="I70">
    <cfRule type="cellIs" dxfId="119" priority="11" operator="equal">
      <formula>""</formula>
    </cfRule>
  </conditionalFormatting>
  <dataValidations count="5">
    <dataValidation type="list" allowBlank="1" showInputMessage="1" showErrorMessage="1" sqref="G10:G69" xr:uid="{A3416C31-874F-4FC2-8E19-391357BEC24C}">
      <formula1>"〇"</formula1>
    </dataValidation>
    <dataValidation type="list" allowBlank="1" showInputMessage="1" showErrorMessage="1" promptTitle="研修分野" sqref="E10:E69" xr:uid="{05FC0541-8FF4-4760-B0F6-EDF97CBBB3FE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8D7C95E-98EE-44F0-832B-54582EFBB138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F86A03C5-1FF8-44F6-BB6E-EA7FF234DDF5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161DE950-F399-441A-9A40-076C63492DE9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33E1FE8-5266-42B7-9266-1F10AC52014F}">
          <x14:formula1>
            <xm:f>'マスタ '!$C$3:$C$6</xm:f>
          </x14:formula1>
          <xm:sqref>C6</xm:sqref>
        </x14:dataValidation>
        <x14:dataValidation type="list" allowBlank="1" showInputMessage="1" showErrorMessage="1" xr:uid="{A4AD84D1-FBB0-48E1-BA69-F88186EA95D5}">
          <x14:formula1>
            <xm:f>'マスタ '!$E$3:$E$8</xm:f>
          </x14:formula1>
          <xm:sqref>C10:C69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9707B-2BC5-427D-AEA9-8ADE0460F7D9}">
  <sheetPr codeName="Sheet37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RjuYOG/sc37QngRyM+vHhiDVsCn898uMFoxhHr07KTJULDegt7vLEGuY0LNaa6HcPk6QXmGAkh37CLS2D8lpBQ==" saltValue="DwOMNWeWYeU8kHZJrorPz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18" priority="10" operator="equal">
      <formula>""</formula>
    </cfRule>
  </conditionalFormatting>
  <conditionalFormatting sqref="E10:F69">
    <cfRule type="expression" dxfId="117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16" priority="3">
      <formula>$C10="⑥保育士等キャリアアップ研修"</formula>
    </cfRule>
  </conditionalFormatting>
  <conditionalFormatting sqref="G10:G69">
    <cfRule type="expression" dxfId="115" priority="2">
      <formula>OR($C$6="若手リーダー",$C$6="専門リーダー",$C$6="なし_職員処遇改善費の対象者")</formula>
    </cfRule>
  </conditionalFormatting>
  <conditionalFormatting sqref="G70">
    <cfRule type="cellIs" dxfId="114" priority="13" operator="equal">
      <formula>""</formula>
    </cfRule>
  </conditionalFormatting>
  <conditionalFormatting sqref="I3:I7">
    <cfRule type="cellIs" dxfId="113" priority="12" operator="equal">
      <formula>""</formula>
    </cfRule>
  </conditionalFormatting>
  <conditionalFormatting sqref="I70">
    <cfRule type="cellIs" dxfId="112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B73B1FC5-36B1-41FB-99D3-17FE1A5D1AE0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369B4AC2-9814-4F49-A738-30133C9FB693}">
      <formula1>SUMIF($H$10:$H$69,"〇",$I$10:$I$69)&lt;=VLOOKUP($C$6,$M$68:$N$71,2,FALSE)</formula1>
    </dataValidation>
    <dataValidation type="list" allowBlank="1" showInputMessage="1" showErrorMessage="1" promptTitle="研修分野" sqref="E10:E69" xr:uid="{D3DF41E6-11A0-4774-93CC-191B79E14128}">
      <formula1>INDIRECT($L$4)</formula1>
    </dataValidation>
    <dataValidation type="list" allowBlank="1" showInputMessage="1" showErrorMessage="1" sqref="G10:G69" xr:uid="{55156926-2A41-4BE4-9F77-6D8A304BF949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50F5AD99-3C8F-4AEA-9ECD-7F66FB286A43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C8DAF69-981B-4353-B0FD-AB07A0D337DA}">
          <x14:formula1>
            <xm:f>'マスタ '!$E$3:$E$8</xm:f>
          </x14:formula1>
          <xm:sqref>C10:C69</xm:sqref>
        </x14:dataValidation>
        <x14:dataValidation type="list" allowBlank="1" showInputMessage="1" showErrorMessage="1" xr:uid="{FB3BB6E3-912B-41C5-AC58-8D010460BA02}">
          <x14:formula1>
            <xm:f>'マスタ '!$C$3:$C$6</xm:f>
          </x14:formula1>
          <xm:sqref>C6</xm:sqref>
        </x14:dataValidation>
      </x14:dataValidation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8A7A6-1934-4757-9A76-74775C010E1B}">
  <sheetPr codeName="Sheet38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4Z8quIyOLTsztUqZuVCDy6KQ9eQAaN1eAWNLb+z5ITYpJWxl1dw6s98GxdSpoV2l1sWdmRgHW+wyXsoisqVixQ==" saltValue="9W9KutVJy+XMX+/yLpiqj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11" priority="10" operator="equal">
      <formula>""</formula>
    </cfRule>
  </conditionalFormatting>
  <conditionalFormatting sqref="E10:F69">
    <cfRule type="expression" dxfId="110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09" priority="3">
      <formula>$C10="⑥保育士等キャリアアップ研修"</formula>
    </cfRule>
  </conditionalFormatting>
  <conditionalFormatting sqref="G10:G69">
    <cfRule type="expression" dxfId="108" priority="2">
      <formula>OR($C$6="若手リーダー",$C$6="専門リーダー",$C$6="なし_職員処遇改善費の対象者")</formula>
    </cfRule>
  </conditionalFormatting>
  <conditionalFormatting sqref="G70">
    <cfRule type="cellIs" dxfId="107" priority="13" operator="equal">
      <formula>""</formula>
    </cfRule>
  </conditionalFormatting>
  <conditionalFormatting sqref="I3:I7">
    <cfRule type="cellIs" dxfId="106" priority="12" operator="equal">
      <formula>""</formula>
    </cfRule>
  </conditionalFormatting>
  <conditionalFormatting sqref="I70">
    <cfRule type="cellIs" dxfId="105" priority="11" operator="equal">
      <formula>""</formula>
    </cfRule>
  </conditionalFormatting>
  <dataValidations count="5">
    <dataValidation type="list" allowBlank="1" showInputMessage="1" showErrorMessage="1" sqref="G10:G69" xr:uid="{473F3031-05F0-4F20-8157-0AA44F18DFAD}">
      <formula1>"〇"</formula1>
    </dataValidation>
    <dataValidation type="list" allowBlank="1" showInputMessage="1" showErrorMessage="1" promptTitle="研修分野" sqref="E10:E69" xr:uid="{C4F89687-2DC9-483B-A057-D221FF8CA736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B5642F6-9E12-40A7-8F02-9DFC406FA9B9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84DCA5AE-CAB8-4DF8-9F54-F020815A9BFA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BBB9AC2F-0456-4C6C-B900-0BF80761AE37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50D9CEF-1DAD-4E50-ABC0-92ACE744AFE1}">
          <x14:formula1>
            <xm:f>'マスタ '!$C$3:$C$6</xm:f>
          </x14:formula1>
          <xm:sqref>C6</xm:sqref>
        </x14:dataValidation>
        <x14:dataValidation type="list" allowBlank="1" showInputMessage="1" showErrorMessage="1" xr:uid="{937B3ED1-9B99-4DD9-91DB-E27DB25B9E5D}">
          <x14:formula1>
            <xm:f>'マスタ '!$E$3:$E$8</xm:f>
          </x14:formula1>
          <xm:sqref>C10:C69</xm:sqref>
        </x14:dataValidation>
      </x14:dataValidation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D9498-77E9-4534-858F-C4406B402EF7}">
  <sheetPr codeName="Sheet39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ruT9pb1XjCY5+SPFnxvY4JCnFwwrNaQ0Q3rhc9GqlOD8MDgCyRdlwYY/8UrqZUaJfRJjmV5tVY/Z0nKkrSBeHA==" saltValue="KN4yUXnNtCV3R6ADlpyWz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04" priority="10" operator="equal">
      <formula>""</formula>
    </cfRule>
  </conditionalFormatting>
  <conditionalFormatting sqref="E10:F69">
    <cfRule type="expression" dxfId="103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02" priority="3">
      <formula>$C10="⑥保育士等キャリアアップ研修"</formula>
    </cfRule>
  </conditionalFormatting>
  <conditionalFormatting sqref="G10:G69">
    <cfRule type="expression" dxfId="101" priority="2">
      <formula>OR($C$6="若手リーダー",$C$6="専門リーダー",$C$6="なし_職員処遇改善費の対象者")</formula>
    </cfRule>
  </conditionalFormatting>
  <conditionalFormatting sqref="G70">
    <cfRule type="cellIs" dxfId="100" priority="13" operator="equal">
      <formula>""</formula>
    </cfRule>
  </conditionalFormatting>
  <conditionalFormatting sqref="I3:I7">
    <cfRule type="cellIs" dxfId="99" priority="12" operator="equal">
      <formula>""</formula>
    </cfRule>
  </conditionalFormatting>
  <conditionalFormatting sqref="I70">
    <cfRule type="cellIs" dxfId="98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2184B1CF-90C3-4890-9734-688ADB386B11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2FD7AD7-E687-4D41-854F-351F76AC453E}">
      <formula1>SUMIF($H$10:$H$69,"〇",$I$10:$I$69)&lt;=VLOOKUP($C$6,$M$68:$N$71,2,FALSE)</formula1>
    </dataValidation>
    <dataValidation type="list" allowBlank="1" showInputMessage="1" showErrorMessage="1" promptTitle="研修分野" sqref="E10:E69" xr:uid="{2D0F5FC7-85B1-491D-91A7-31BC1DC78644}">
      <formula1>INDIRECT($L$4)</formula1>
    </dataValidation>
    <dataValidation type="list" allowBlank="1" showInputMessage="1" showErrorMessage="1" sqref="G10:G69" xr:uid="{6EDD0F36-147B-4848-9BFA-94075BC3B8F4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D9DB98E8-83B8-4B2B-B471-E7B5C104BEF8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3E5E599-848D-4895-938C-099C256C0547}">
          <x14:formula1>
            <xm:f>'マスタ '!$E$3:$E$8</xm:f>
          </x14:formula1>
          <xm:sqref>C10:C69</xm:sqref>
        </x14:dataValidation>
        <x14:dataValidation type="list" allowBlank="1" showInputMessage="1" showErrorMessage="1" xr:uid="{304EB13B-DEFF-40FB-B14B-5F9F48451852}">
          <x14:formula1>
            <xm:f>'マスタ '!$C$3:$C$6</xm:f>
          </x14:formula1>
          <xm:sqref>C6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  <pageSetUpPr fitToPage="1"/>
  </sheetPr>
  <dimension ref="A1:N82"/>
  <sheetViews>
    <sheetView showZeros="0" view="pageBreakPreview" zoomScale="70" zoomScaleNormal="70" zoomScaleSheetLayoutView="70" workbookViewId="0"/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11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3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3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ref="H59" si="5">IF(C59="⑤園内における研修を企画・実施する幼稚園又は認定こども園","〇","")</f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251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eJEZzZ/SlkFRGtfTvowFUnQxQ4w3+iG8tuuJBxm0VumTSaNm3KVAU3ybC4K2nY3HBAfor1DMusl6G12ftxGKmg==" saltValue="ibBayTA+Gt+AJf6/CVZ6oQ==" spinCount="100000" sheet="1" insertRows="0"/>
  <mergeCells count="6">
    <mergeCell ref="B79:J79"/>
    <mergeCell ref="A70:F70"/>
    <mergeCell ref="I4:J4"/>
    <mergeCell ref="I5:J5"/>
    <mergeCell ref="I6:J6"/>
    <mergeCell ref="I7:J7"/>
  </mergeCells>
  <phoneticPr fontId="1"/>
  <conditionalFormatting sqref="C6:C7">
    <cfRule type="cellIs" dxfId="349" priority="35" operator="equal">
      <formula>""</formula>
    </cfRule>
  </conditionalFormatting>
  <conditionalFormatting sqref="E10:F69">
    <cfRule type="expression" dxfId="348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47" priority="5">
      <formula>$C10="⑥保育士等キャリアアップ研修"</formula>
    </cfRule>
  </conditionalFormatting>
  <conditionalFormatting sqref="G10:G69">
    <cfRule type="expression" dxfId="346" priority="4">
      <formula>OR($C$6="若手リーダー",$C$6="専門リーダー",$C$6="なし_職員処遇改善費の対象者")</formula>
    </cfRule>
  </conditionalFormatting>
  <conditionalFormatting sqref="G70">
    <cfRule type="cellIs" dxfId="345" priority="41" operator="equal">
      <formula>""</formula>
    </cfRule>
  </conditionalFormatting>
  <conditionalFormatting sqref="I3:I7">
    <cfRule type="cellIs" dxfId="344" priority="39" operator="equal">
      <formula>""</formula>
    </cfRule>
  </conditionalFormatting>
  <conditionalFormatting sqref="I70">
    <cfRule type="cellIs" dxfId="343" priority="36" operator="equal">
      <formula>""</formula>
    </cfRule>
  </conditionalFormatting>
  <dataValidations xWindow="148" yWindow="340" count="5">
    <dataValidation type="list" allowBlank="1" showInputMessage="1" showErrorMessage="1" sqref="G10:G69" xr:uid="{00000000-0002-0000-0300-000003000000}">
      <formula1>"〇"</formula1>
    </dataValidation>
    <dataValidation type="list" allowBlank="1" showInputMessage="1" showErrorMessage="1" promptTitle="研修分野" sqref="E10:E69" xr:uid="{8BD0CB1A-69BD-49E0-8E38-A9AEDF9F9818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1A333172-A82B-4A4D-823A-2D1A4E62A222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865C6E66-46E2-4889-9271-2C4150F1D710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8 B69" xr:uid="{58E21397-A4EF-4692-9FB3-96614D5B6423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xWindow="148" yWindow="340" count="2">
        <x14:dataValidation type="list" allowBlank="1" showInputMessage="1" showErrorMessage="1" xr:uid="{00000000-0002-0000-0300-000006000000}">
          <x14:formula1>
            <xm:f>'マスタ '!$C$3:$C$6</xm:f>
          </x14:formula1>
          <xm:sqref>C6</xm:sqref>
        </x14:dataValidation>
        <x14:dataValidation type="list" allowBlank="1" showInputMessage="1" showErrorMessage="1" xr:uid="{00000000-0002-0000-0300-000007000000}">
          <x14:formula1>
            <xm:f>'マスタ '!$E$3:$E$8</xm:f>
          </x14:formula1>
          <xm:sqref>C10:C69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40E7E-0597-47FB-A16B-1021FB9A71D2}">
  <sheetPr codeName="Sheet40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27sfpo7YB9wtIBNH1Ds5j7Ha7T4pg7XkW2N4LVOkfgJL93gXYQxgjZklpcU2aY+RHJj0y3SANmXKJHCVF6juWg==" saltValue="3kMmw2LL8pE2QsuuNvMWUQ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97" priority="10" operator="equal">
      <formula>""</formula>
    </cfRule>
  </conditionalFormatting>
  <conditionalFormatting sqref="E10:F69">
    <cfRule type="expression" dxfId="96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95" priority="3">
      <formula>$C10="⑥保育士等キャリアアップ研修"</formula>
    </cfRule>
  </conditionalFormatting>
  <conditionalFormatting sqref="G10:G69">
    <cfRule type="expression" dxfId="94" priority="2">
      <formula>OR($C$6="若手リーダー",$C$6="専門リーダー",$C$6="なし_職員処遇改善費の対象者")</formula>
    </cfRule>
  </conditionalFormatting>
  <conditionalFormatting sqref="G70">
    <cfRule type="cellIs" dxfId="93" priority="13" operator="equal">
      <formula>""</formula>
    </cfRule>
  </conditionalFormatting>
  <conditionalFormatting sqref="I3:I7">
    <cfRule type="cellIs" dxfId="92" priority="12" operator="equal">
      <formula>""</formula>
    </cfRule>
  </conditionalFormatting>
  <conditionalFormatting sqref="I70">
    <cfRule type="cellIs" dxfId="91" priority="11" operator="equal">
      <formula>""</formula>
    </cfRule>
  </conditionalFormatting>
  <dataValidations count="5">
    <dataValidation type="list" allowBlank="1" showInputMessage="1" showErrorMessage="1" sqref="G10:G69" xr:uid="{A1AEEF99-E23F-4FDF-A083-4E3DF1F086E8}">
      <formula1>"〇"</formula1>
    </dataValidation>
    <dataValidation type="list" allowBlank="1" showInputMessage="1" showErrorMessage="1" promptTitle="研修分野" sqref="E10:E69" xr:uid="{0111E035-6C74-47F7-8FEB-DAE177BFA9B8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436F08D9-B643-4CE3-A882-7993D93E0A0E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4D037287-0DCE-468A-95DF-C216E71EF1D2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7A6EB6DF-B62D-4F5E-9B51-7AC54821E4A5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249D792-56C1-48EC-A9EA-A36FDC808E80}">
          <x14:formula1>
            <xm:f>'マスタ '!$C$3:$C$6</xm:f>
          </x14:formula1>
          <xm:sqref>C6</xm:sqref>
        </x14:dataValidation>
        <x14:dataValidation type="list" allowBlank="1" showInputMessage="1" showErrorMessage="1" xr:uid="{3CF0529B-3FD3-4265-A32C-CEDBF6386975}">
          <x14:formula1>
            <xm:f>'マスタ '!$E$3:$E$8</xm:f>
          </x14:formula1>
          <xm:sqref>C10:C69</xm:sqref>
        </x14:dataValidation>
      </x14:dataValidation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1B3CC-35C7-4E9D-84D8-90EA9D4F027F}">
  <sheetPr codeName="Sheet41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Fxb7TN0h8wUpnK0nWIQsZeoSuGTKbfMqF5yMSECAGU4ugp1kW4ycvTTSYDpiyqlQD0qNafdYscwdK2D610GtCw==" saltValue="V3sYrsC32xLmWy2rRdPpQ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90" priority="10" operator="equal">
      <formula>""</formula>
    </cfRule>
  </conditionalFormatting>
  <conditionalFormatting sqref="E10:F69">
    <cfRule type="expression" dxfId="89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88" priority="3">
      <formula>$C10="⑥保育士等キャリアアップ研修"</formula>
    </cfRule>
  </conditionalFormatting>
  <conditionalFormatting sqref="G10:G69">
    <cfRule type="expression" dxfId="87" priority="2">
      <formula>OR($C$6="若手リーダー",$C$6="専門リーダー",$C$6="なし_職員処遇改善費の対象者")</formula>
    </cfRule>
  </conditionalFormatting>
  <conditionalFormatting sqref="G70">
    <cfRule type="cellIs" dxfId="86" priority="13" operator="equal">
      <formula>""</formula>
    </cfRule>
  </conditionalFormatting>
  <conditionalFormatting sqref="I3:I7">
    <cfRule type="cellIs" dxfId="85" priority="12" operator="equal">
      <formula>""</formula>
    </cfRule>
  </conditionalFormatting>
  <conditionalFormatting sqref="I70">
    <cfRule type="cellIs" dxfId="84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C7B93328-A19A-4ABD-955E-BACB0884A5F5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191F559-9D34-4062-BE61-BC1E2F7E78F5}">
      <formula1>SUMIF($H$10:$H$69,"〇",$I$10:$I$69)&lt;=VLOOKUP($C$6,$M$68:$N$71,2,FALSE)</formula1>
    </dataValidation>
    <dataValidation type="list" allowBlank="1" showInputMessage="1" showErrorMessage="1" promptTitle="研修分野" sqref="E10:E69" xr:uid="{AF7D558B-9200-43FF-AB27-7E82CB733FCA}">
      <formula1>INDIRECT($L$4)</formula1>
    </dataValidation>
    <dataValidation type="list" allowBlank="1" showInputMessage="1" showErrorMessage="1" sqref="G10:G69" xr:uid="{BDA73118-9C92-47A2-B998-58FC9398FC2D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19732AF6-EB7B-4854-B1B4-B619E9602766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344A47A-DAD5-4097-B017-CAD424CDA683}">
          <x14:formula1>
            <xm:f>'マスタ '!$E$3:$E$8</xm:f>
          </x14:formula1>
          <xm:sqref>C10:C69</xm:sqref>
        </x14:dataValidation>
        <x14:dataValidation type="list" allowBlank="1" showInputMessage="1" showErrorMessage="1" xr:uid="{D7E01D1E-D857-4E9D-8BCB-6082682314D0}">
          <x14:formula1>
            <xm:f>'マスタ '!$C$3:$C$6</xm:f>
          </x14:formula1>
          <xm:sqref>C6</xm:sqref>
        </x14:dataValidation>
      </x14:dataValidation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CBF75-6FF9-4A32-873D-C4B96C619645}">
  <sheetPr codeName="Sheet42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V6p2HIFeDBPO2QmkvdybYw6H4vEFAUl+TZdxe/WuuGYoa//KUhIu+/6W2GfdNwCkZvbHwoOEAnisU/NhvJ/Qig==" saltValue="biyuTtamvqq0y4YFoR8oo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83" priority="10" operator="equal">
      <formula>""</formula>
    </cfRule>
  </conditionalFormatting>
  <conditionalFormatting sqref="E10:F69">
    <cfRule type="expression" dxfId="82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81" priority="3">
      <formula>$C10="⑥保育士等キャリアアップ研修"</formula>
    </cfRule>
  </conditionalFormatting>
  <conditionalFormatting sqref="G10:G69">
    <cfRule type="expression" dxfId="80" priority="2">
      <formula>OR($C$6="若手リーダー",$C$6="専門リーダー",$C$6="なし_職員処遇改善費の対象者")</formula>
    </cfRule>
  </conditionalFormatting>
  <conditionalFormatting sqref="G70">
    <cfRule type="cellIs" dxfId="79" priority="13" operator="equal">
      <formula>""</formula>
    </cfRule>
  </conditionalFormatting>
  <conditionalFormatting sqref="I3:I7">
    <cfRule type="cellIs" dxfId="78" priority="12" operator="equal">
      <formula>""</formula>
    </cfRule>
  </conditionalFormatting>
  <conditionalFormatting sqref="I70">
    <cfRule type="cellIs" dxfId="77" priority="11" operator="equal">
      <formula>""</formula>
    </cfRule>
  </conditionalFormatting>
  <dataValidations count="5">
    <dataValidation type="list" allowBlank="1" showInputMessage="1" showErrorMessage="1" sqref="G10:G69" xr:uid="{65432071-B512-4147-AF7A-75C2B81026C9}">
      <formula1>"〇"</formula1>
    </dataValidation>
    <dataValidation type="list" allowBlank="1" showInputMessage="1" showErrorMessage="1" promptTitle="研修分野" sqref="E10:E69" xr:uid="{3B6ADF20-4E19-4C7D-B4A7-CEC1F6F1389A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651F91BB-0079-4122-9904-979973DF260A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175EAE46-EA4C-46E2-97D7-2B87B3F55640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7C95FA75-5D5C-4FB8-B19F-D1B4383F9D99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97167E2-2B2E-466D-9746-49A42FBE3CFE}">
          <x14:formula1>
            <xm:f>'マスタ '!$C$3:$C$6</xm:f>
          </x14:formula1>
          <xm:sqref>C6</xm:sqref>
        </x14:dataValidation>
        <x14:dataValidation type="list" allowBlank="1" showInputMessage="1" showErrorMessage="1" xr:uid="{750E6F73-A076-4596-8B1F-E1E03E18DCDA}">
          <x14:formula1>
            <xm:f>'マスタ '!$E$3:$E$8</xm:f>
          </x14:formula1>
          <xm:sqref>C10:C69</xm:sqref>
        </x14:dataValidation>
      </x14:dataValidation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90F7E-B990-4F7A-BC36-F3630AEC21C4}">
  <sheetPr codeName="Sheet43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BVN4tcGjIUUH6XFvGXJdOlr2ArksOOSf8fKlrkb6iJJOFoJsTxi8JcB1sAgaujJeZq0kbnMfQdL9ldOSsiou5g==" saltValue="q7WhivPxr6ppf5NxAp0gK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76" priority="10" operator="equal">
      <formula>""</formula>
    </cfRule>
  </conditionalFormatting>
  <conditionalFormatting sqref="E10:F69">
    <cfRule type="expression" dxfId="75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74" priority="3">
      <formula>$C10="⑥保育士等キャリアアップ研修"</formula>
    </cfRule>
  </conditionalFormatting>
  <conditionalFormatting sqref="G10:G69">
    <cfRule type="expression" dxfId="73" priority="2">
      <formula>OR($C$6="若手リーダー",$C$6="専門リーダー",$C$6="なし_職員処遇改善費の対象者")</formula>
    </cfRule>
  </conditionalFormatting>
  <conditionalFormatting sqref="G70">
    <cfRule type="cellIs" dxfId="72" priority="13" operator="equal">
      <formula>""</formula>
    </cfRule>
  </conditionalFormatting>
  <conditionalFormatting sqref="I3:I7">
    <cfRule type="cellIs" dxfId="71" priority="12" operator="equal">
      <formula>""</formula>
    </cfRule>
  </conditionalFormatting>
  <conditionalFormatting sqref="I70">
    <cfRule type="cellIs" dxfId="70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6BAA924C-2C75-471B-923B-F372318D3DA4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CB91254-1AD3-433C-8777-60C76B3C5939}">
      <formula1>SUMIF($H$10:$H$69,"〇",$I$10:$I$69)&lt;=VLOOKUP($C$6,$M$68:$N$71,2,FALSE)</formula1>
    </dataValidation>
    <dataValidation type="list" allowBlank="1" showInputMessage="1" showErrorMessage="1" promptTitle="研修分野" sqref="E10:E69" xr:uid="{CCA85815-EF5C-4B4B-A3FF-0DF1143E8F82}">
      <formula1>INDIRECT($L$4)</formula1>
    </dataValidation>
    <dataValidation type="list" allowBlank="1" showInputMessage="1" showErrorMessage="1" sqref="G10:G69" xr:uid="{555213DA-2FEC-4A40-85FA-C516B9F9D6F1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3687E8C4-38C6-48B9-A5DE-808E1629B45A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8778910-70B8-4FD8-90B0-AEEDF478BD18}">
          <x14:formula1>
            <xm:f>'マスタ '!$E$3:$E$8</xm:f>
          </x14:formula1>
          <xm:sqref>C10:C69</xm:sqref>
        </x14:dataValidation>
        <x14:dataValidation type="list" allowBlank="1" showInputMessage="1" showErrorMessage="1" xr:uid="{523C1287-267E-4EEA-9763-7DCCAD7FDB42}">
          <x14:formula1>
            <xm:f>'マスタ '!$C$3:$C$6</xm:f>
          </x14:formula1>
          <xm:sqref>C6</xm:sqref>
        </x14:dataValidation>
      </x14:dataValidations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475A6-5A00-4E6D-9AF7-8B435D696CBA}">
  <sheetPr codeName="Sheet44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SlEyxtQuXJ/0KC6BCxr5eOK+Xx/yrr4RMpdvVl0FKX/yGSFjUvZBBihj0YBSk3YS1qpHr64HiK3P2QC/8hZxjw==" saltValue="OCHMlxWK5cmxkoAuezylx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69" priority="10" operator="equal">
      <formula>""</formula>
    </cfRule>
  </conditionalFormatting>
  <conditionalFormatting sqref="E10:F69">
    <cfRule type="expression" dxfId="68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67" priority="3">
      <formula>$C10="⑥保育士等キャリアアップ研修"</formula>
    </cfRule>
  </conditionalFormatting>
  <conditionalFormatting sqref="G10:G69">
    <cfRule type="expression" dxfId="66" priority="2">
      <formula>OR($C$6="若手リーダー",$C$6="専門リーダー",$C$6="なし_職員処遇改善費の対象者")</formula>
    </cfRule>
  </conditionalFormatting>
  <conditionalFormatting sqref="G70">
    <cfRule type="cellIs" dxfId="65" priority="13" operator="equal">
      <formula>""</formula>
    </cfRule>
  </conditionalFormatting>
  <conditionalFormatting sqref="I3:I7">
    <cfRule type="cellIs" dxfId="64" priority="12" operator="equal">
      <formula>""</formula>
    </cfRule>
  </conditionalFormatting>
  <conditionalFormatting sqref="I70">
    <cfRule type="cellIs" dxfId="63" priority="11" operator="equal">
      <formula>""</formula>
    </cfRule>
  </conditionalFormatting>
  <dataValidations count="5">
    <dataValidation type="list" allowBlank="1" showInputMessage="1" showErrorMessage="1" sqref="G10:G69" xr:uid="{BF3A9D7A-0F16-4655-A6F8-829A1128B55A}">
      <formula1>"〇"</formula1>
    </dataValidation>
    <dataValidation type="list" allowBlank="1" showInputMessage="1" showErrorMessage="1" promptTitle="研修分野" sqref="E10:E69" xr:uid="{94E86E83-5E11-4C9F-B674-F7154CCB9BB0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5245D30-0586-4A2B-BC28-D2660150829A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6C00879C-C05F-42FD-887D-DC891A8441E5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E31025B-563F-42D3-84C0-E9D00EE4A5B3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5379973-C417-4F96-9AB7-F838A02A6D10}">
          <x14:formula1>
            <xm:f>'マスタ '!$C$3:$C$6</xm:f>
          </x14:formula1>
          <xm:sqref>C6</xm:sqref>
        </x14:dataValidation>
        <x14:dataValidation type="list" allowBlank="1" showInputMessage="1" showErrorMessage="1" xr:uid="{26169560-ED62-4ACE-8966-7FE9B36CF7D1}">
          <x14:formula1>
            <xm:f>'マスタ '!$E$3:$E$8</xm:f>
          </x14:formula1>
          <xm:sqref>C10:C69</xm:sqref>
        </x14:dataValidation>
      </x14:dataValidations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90C5F-0E24-433D-A642-A17A12E95866}">
  <sheetPr codeName="Sheet45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LwBV3PnCUuMo0zVjS+vo114W0PzKv8+yYLv2xt+kfqH+GM/nMaM/WE/iEB4HAwmd9IBvU074p4KCzwul6GspLQ==" saltValue="9hcA+R8kQFCNjSyhaVMXM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62" priority="10" operator="equal">
      <formula>""</formula>
    </cfRule>
  </conditionalFormatting>
  <conditionalFormatting sqref="E10:F69">
    <cfRule type="expression" dxfId="61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60" priority="3">
      <formula>$C10="⑥保育士等キャリアアップ研修"</formula>
    </cfRule>
  </conditionalFormatting>
  <conditionalFormatting sqref="G10:G69">
    <cfRule type="expression" dxfId="59" priority="2">
      <formula>OR($C$6="若手リーダー",$C$6="専門リーダー",$C$6="なし_職員処遇改善費の対象者")</formula>
    </cfRule>
  </conditionalFormatting>
  <conditionalFormatting sqref="G70">
    <cfRule type="cellIs" dxfId="58" priority="13" operator="equal">
      <formula>""</formula>
    </cfRule>
  </conditionalFormatting>
  <conditionalFormatting sqref="I3:I7">
    <cfRule type="cellIs" dxfId="57" priority="12" operator="equal">
      <formula>""</formula>
    </cfRule>
  </conditionalFormatting>
  <conditionalFormatting sqref="I70">
    <cfRule type="cellIs" dxfId="56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4DE58A83-7685-4203-93D5-41BC5D71AE54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68DFF2F-F8CC-4C0F-BF9B-B4BB7AA7E631}">
      <formula1>SUMIF($H$10:$H$69,"〇",$I$10:$I$69)&lt;=VLOOKUP($C$6,$M$68:$N$71,2,FALSE)</formula1>
    </dataValidation>
    <dataValidation type="list" allowBlank="1" showInputMessage="1" showErrorMessage="1" promptTitle="研修分野" sqref="E10:E69" xr:uid="{5E349B6F-7A9D-4426-A501-86A6EBFD839D}">
      <formula1>INDIRECT($L$4)</formula1>
    </dataValidation>
    <dataValidation type="list" allowBlank="1" showInputMessage="1" showErrorMessage="1" sqref="G10:G69" xr:uid="{796CD6E6-A467-49BF-8B4A-AF3DB0B78458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CAE04C51-589A-4F1D-B2B5-589461EB57C0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6752685-4D8C-493D-BF49-65905FCD8545}">
          <x14:formula1>
            <xm:f>'マスタ '!$E$3:$E$8</xm:f>
          </x14:formula1>
          <xm:sqref>C10:C69</xm:sqref>
        </x14:dataValidation>
        <x14:dataValidation type="list" allowBlank="1" showInputMessage="1" showErrorMessage="1" xr:uid="{6F5C06B1-FBB8-4030-83C4-2A0783A031A1}">
          <x14:formula1>
            <xm:f>'マスタ '!$C$3:$C$6</xm:f>
          </x14:formula1>
          <xm:sqref>C6</xm:sqref>
        </x14:dataValidation>
      </x14:dataValidation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CB200-C12D-412C-93BC-25A0B9808038}">
  <sheetPr codeName="Sheet46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mpGNg38jPzwESqYSEyGggxLAIFBZn2uPXT57he40k11BxezqC/6d0HTkWmIlGdjtlG42Jizqsy/P2rinVwNy2A==" saltValue="K80RZLZcGkPBK6bawlxKC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55" priority="10" operator="equal">
      <formula>""</formula>
    </cfRule>
  </conditionalFormatting>
  <conditionalFormatting sqref="E10:F69">
    <cfRule type="expression" dxfId="54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53" priority="3">
      <formula>$C10="⑥保育士等キャリアアップ研修"</formula>
    </cfRule>
  </conditionalFormatting>
  <conditionalFormatting sqref="G10:G69">
    <cfRule type="expression" dxfId="52" priority="2">
      <formula>OR($C$6="若手リーダー",$C$6="専門リーダー",$C$6="なし_職員処遇改善費の対象者")</formula>
    </cfRule>
  </conditionalFormatting>
  <conditionalFormatting sqref="G70">
    <cfRule type="cellIs" dxfId="51" priority="13" operator="equal">
      <formula>""</formula>
    </cfRule>
  </conditionalFormatting>
  <conditionalFormatting sqref="I3:I7">
    <cfRule type="cellIs" dxfId="50" priority="12" operator="equal">
      <formula>""</formula>
    </cfRule>
  </conditionalFormatting>
  <conditionalFormatting sqref="I70">
    <cfRule type="cellIs" dxfId="49" priority="11" operator="equal">
      <formula>""</formula>
    </cfRule>
  </conditionalFormatting>
  <dataValidations count="5">
    <dataValidation type="list" allowBlank="1" showInputMessage="1" showErrorMessage="1" sqref="G10:G69" xr:uid="{CED421CD-21D3-4E6F-BD84-93CC0191575C}">
      <formula1>"〇"</formula1>
    </dataValidation>
    <dataValidation type="list" allowBlank="1" showInputMessage="1" showErrorMessage="1" promptTitle="研修分野" sqref="E10:E69" xr:uid="{2E622416-69D2-4D5B-8642-634CE62A2042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462F09A-A6D3-4F1D-8CE7-5EB37190CA32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131EB728-219A-4DF0-A2D4-FD1FC6655295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EAD0FF80-2DA2-4062-A290-582D990FAE55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48B4534-BF18-4FD4-8E8F-D9F4B8BDE278}">
          <x14:formula1>
            <xm:f>'マスタ '!$C$3:$C$6</xm:f>
          </x14:formula1>
          <xm:sqref>C6</xm:sqref>
        </x14:dataValidation>
        <x14:dataValidation type="list" allowBlank="1" showInputMessage="1" showErrorMessage="1" xr:uid="{8B84CD7F-6E2E-4354-8D6A-D893803385F3}">
          <x14:formula1>
            <xm:f>'マスタ '!$E$3:$E$8</xm:f>
          </x14:formula1>
          <xm:sqref>C10:C69</xm:sqref>
        </x14:dataValidation>
      </x14:dataValidation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7A2AF-F7BB-4357-95F8-56BAAE0D428D}">
  <sheetPr codeName="Sheet47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ZXrGtr5hXt4VhdVqiHfINAbQ0WFuHvFmexPhXomf5kD3FfDgE+ounkZW/2su75/1ug5yrmuj9k7gVDKGWxFDsg==" saltValue="/hoCx6+RF6NbErI1/e9db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48" priority="10" operator="equal">
      <formula>""</formula>
    </cfRule>
  </conditionalFormatting>
  <conditionalFormatting sqref="E10:F69">
    <cfRule type="expression" dxfId="47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46" priority="3">
      <formula>$C10="⑥保育士等キャリアアップ研修"</formula>
    </cfRule>
  </conditionalFormatting>
  <conditionalFormatting sqref="G10:G69">
    <cfRule type="expression" dxfId="45" priority="2">
      <formula>OR($C$6="若手リーダー",$C$6="専門リーダー",$C$6="なし_職員処遇改善費の対象者")</formula>
    </cfRule>
  </conditionalFormatting>
  <conditionalFormatting sqref="G70">
    <cfRule type="cellIs" dxfId="44" priority="13" operator="equal">
      <formula>""</formula>
    </cfRule>
  </conditionalFormatting>
  <conditionalFormatting sqref="I3:I7">
    <cfRule type="cellIs" dxfId="43" priority="12" operator="equal">
      <formula>""</formula>
    </cfRule>
  </conditionalFormatting>
  <conditionalFormatting sqref="I70">
    <cfRule type="cellIs" dxfId="42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DFFA3844-14BC-4C83-9220-8371636DB63B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79C5078-D368-4E69-B7F6-510E67602791}">
      <formula1>SUMIF($H$10:$H$69,"〇",$I$10:$I$69)&lt;=VLOOKUP($C$6,$M$68:$N$71,2,FALSE)</formula1>
    </dataValidation>
    <dataValidation type="list" allowBlank="1" showInputMessage="1" showErrorMessage="1" promptTitle="研修分野" sqref="E10:E69" xr:uid="{C6377CE7-A9F2-4296-9CB5-E6D5DE365FAD}">
      <formula1>INDIRECT($L$4)</formula1>
    </dataValidation>
    <dataValidation type="list" allowBlank="1" showInputMessage="1" showErrorMessage="1" sqref="G10:G69" xr:uid="{798699A0-267C-4D39-AB93-6E44727D3734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66D1252-83B2-49BE-B094-3DFAB0C84A1E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22DAAB1-44E4-4E77-8F21-66376C97E9A9}">
          <x14:formula1>
            <xm:f>'マスタ '!$E$3:$E$8</xm:f>
          </x14:formula1>
          <xm:sqref>C10:C69</xm:sqref>
        </x14:dataValidation>
        <x14:dataValidation type="list" allowBlank="1" showInputMessage="1" showErrorMessage="1" xr:uid="{045CED26-11F0-46F5-9612-A915A8E44ACD}">
          <x14:formula1>
            <xm:f>'マスタ '!$C$3:$C$6</xm:f>
          </x14:formula1>
          <xm:sqref>C6</xm:sqref>
        </x14:dataValidation>
      </x14:dataValidations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7388A-63AB-429E-95F3-2FCA2D064D47}">
  <sheetPr codeName="Sheet48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i3AoBZ+FO9s+gVf10PEdFjZv8GFXSD4nFNaXnuirOdP+H+PmKChEDwpHrdjI0ssofhoe4gwSqWzfFE931EmyDg==" saltValue="DmjfgvnHjN6K/i6DVCGDl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41" priority="10" operator="equal">
      <formula>""</formula>
    </cfRule>
  </conditionalFormatting>
  <conditionalFormatting sqref="E10:F69">
    <cfRule type="expression" dxfId="40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9" priority="3">
      <formula>$C10="⑥保育士等キャリアアップ研修"</formula>
    </cfRule>
  </conditionalFormatting>
  <conditionalFormatting sqref="G10:G69">
    <cfRule type="expression" dxfId="38" priority="2">
      <formula>OR($C$6="若手リーダー",$C$6="専門リーダー",$C$6="なし_職員処遇改善費の対象者")</formula>
    </cfRule>
  </conditionalFormatting>
  <conditionalFormatting sqref="G70">
    <cfRule type="cellIs" dxfId="37" priority="13" operator="equal">
      <formula>""</formula>
    </cfRule>
  </conditionalFormatting>
  <conditionalFormatting sqref="I3:I7">
    <cfRule type="cellIs" dxfId="36" priority="12" operator="equal">
      <formula>""</formula>
    </cfRule>
  </conditionalFormatting>
  <conditionalFormatting sqref="I70">
    <cfRule type="cellIs" dxfId="35" priority="11" operator="equal">
      <formula>""</formula>
    </cfRule>
  </conditionalFormatting>
  <dataValidations count="5">
    <dataValidation type="list" allowBlank="1" showInputMessage="1" showErrorMessage="1" sqref="G10:G69" xr:uid="{4E6C886B-0194-46D8-9693-B6D4EA2E65E1}">
      <formula1>"〇"</formula1>
    </dataValidation>
    <dataValidation type="list" allowBlank="1" showInputMessage="1" showErrorMessage="1" promptTitle="研修分野" sqref="E10:E69" xr:uid="{B67B52A8-5321-4780-9538-CC70E150DF92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04DB3DF9-A0FD-4315-B33A-FCDBA4FF13AD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C89AD043-FC5C-4907-838D-84EE2B31313A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4561E72-A46D-45DD-BFF5-458EDB61AE0C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3394BCA-BD05-4B73-B0EF-2C54B42F6F64}">
          <x14:formula1>
            <xm:f>'マスタ '!$C$3:$C$6</xm:f>
          </x14:formula1>
          <xm:sqref>C6</xm:sqref>
        </x14:dataValidation>
        <x14:dataValidation type="list" allowBlank="1" showInputMessage="1" showErrorMessage="1" xr:uid="{848F56A8-02F2-42E3-9FA2-B5D50BCF8D7C}">
          <x14:formula1>
            <xm:f>'マスタ '!$E$3:$E$8</xm:f>
          </x14:formula1>
          <xm:sqref>C10:C69</xm:sqref>
        </x14:dataValidation>
      </x14:dataValidation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83DE6-5899-415B-B2E7-58B708E4EF62}">
  <sheetPr codeName="Sheet49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GOgK0kaKh0nPjy7bRvBEzxBoCXT/ucPVBmz2DJBpsXnKQYqiQE9HrRXlnrGAyF/wXBAN8sCzrOfvFe5/8UxPfg==" saltValue="rQvaGLCqvR6gXRUG5taxj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4" priority="10" operator="equal">
      <formula>""</formula>
    </cfRule>
  </conditionalFormatting>
  <conditionalFormatting sqref="E10:F69">
    <cfRule type="expression" dxfId="33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2" priority="3">
      <formula>$C10="⑥保育士等キャリアアップ研修"</formula>
    </cfRule>
  </conditionalFormatting>
  <conditionalFormatting sqref="G10:G69">
    <cfRule type="expression" dxfId="31" priority="2">
      <formula>OR($C$6="若手リーダー",$C$6="専門リーダー",$C$6="なし_職員処遇改善費の対象者")</formula>
    </cfRule>
  </conditionalFormatting>
  <conditionalFormatting sqref="G70">
    <cfRule type="cellIs" dxfId="30" priority="13" operator="equal">
      <formula>""</formula>
    </cfRule>
  </conditionalFormatting>
  <conditionalFormatting sqref="I3:I7">
    <cfRule type="cellIs" dxfId="29" priority="12" operator="equal">
      <formula>""</formula>
    </cfRule>
  </conditionalFormatting>
  <conditionalFormatting sqref="I70">
    <cfRule type="cellIs" dxfId="28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35C95173-83AB-4426-9AEA-3D433C3AFA7B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F7B0F5B-B059-4829-AFF2-672D0C25E1F2}">
      <formula1>SUMIF($H$10:$H$69,"〇",$I$10:$I$69)&lt;=VLOOKUP($C$6,$M$68:$N$71,2,FALSE)</formula1>
    </dataValidation>
    <dataValidation type="list" allowBlank="1" showInputMessage="1" showErrorMessage="1" promptTitle="研修分野" sqref="E10:E69" xr:uid="{99D52ADF-1806-4851-8006-0AF4B3B76496}">
      <formula1>INDIRECT($L$4)</formula1>
    </dataValidation>
    <dataValidation type="list" allowBlank="1" showInputMessage="1" showErrorMessage="1" sqref="G10:G69" xr:uid="{E4C733AB-3838-4501-A5BD-AA12DD650126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3AB30106-BB0B-4161-82E1-ABA9D569C942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45EC32D-0AF3-4CF9-A1DA-5E291874C759}">
          <x14:formula1>
            <xm:f>'マスタ '!$E$3:$E$8</xm:f>
          </x14:formula1>
          <xm:sqref>C10:C69</xm:sqref>
        </x14:dataValidation>
        <x14:dataValidation type="list" allowBlank="1" showInputMessage="1" showErrorMessage="1" xr:uid="{EEE1B7A2-597E-4049-8346-EE0E40EDB2CB}">
          <x14:formula1>
            <xm:f>'マスタ '!$C$3:$C$6</xm:f>
          </x14:formula1>
          <xm:sqref>C6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3070F-FB72-4D22-8779-A644F9639BAD}">
  <sheetPr codeName="Sheet2">
    <tabColor rgb="FFFF0000"/>
    <pageSetUpPr fitToPage="1"/>
  </sheetPr>
  <dimension ref="A1:N82"/>
  <sheetViews>
    <sheetView showZeros="0" view="pageBreakPreview" zoomScale="70" zoomScaleNormal="70" zoomScaleSheetLayoutView="70" workbookViewId="0"/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251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sZAW7FVT2UuYlw0mwHbr/hN3KF0l3DK/N6JBnfEotCXpxMsTADnmz1OqiFt6zYDOa6ChVu7ZsqlVZdNd5L/4xg==" saltValue="+ZixeYiKDQQ7ONn7ZWhuq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42" priority="10" operator="equal">
      <formula>""</formula>
    </cfRule>
  </conditionalFormatting>
  <conditionalFormatting sqref="E10:F69">
    <cfRule type="expression" dxfId="341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40" priority="3">
      <formula>$C10="⑥保育士等キャリアアップ研修"</formula>
    </cfRule>
  </conditionalFormatting>
  <conditionalFormatting sqref="G10:G69">
    <cfRule type="expression" dxfId="339" priority="2">
      <formula>OR($C$6="若手リーダー",$C$6="専門リーダー",$C$6="なし_職員処遇改善費の対象者")</formula>
    </cfRule>
  </conditionalFormatting>
  <conditionalFormatting sqref="G70">
    <cfRule type="cellIs" dxfId="338" priority="13" operator="equal">
      <formula>""</formula>
    </cfRule>
  </conditionalFormatting>
  <conditionalFormatting sqref="I3:I7">
    <cfRule type="cellIs" dxfId="337" priority="12" operator="equal">
      <formula>""</formula>
    </cfRule>
  </conditionalFormatting>
  <conditionalFormatting sqref="I70">
    <cfRule type="cellIs" dxfId="336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BA6C9E2E-3BEE-4DD7-B366-D5B3C11B0D4E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7588EAA-0E92-4E79-9BCC-0E5FA5727C4A}">
      <formula1>SUMIF($H$10:$H$69,"〇",$I$10:$I$69)&lt;=VLOOKUP($C$6,$M$68:$N$71,2,FALSE)</formula1>
    </dataValidation>
    <dataValidation type="list" allowBlank="1" showInputMessage="1" showErrorMessage="1" promptTitle="研修分野" sqref="E10:E69" xr:uid="{36578305-7993-4EF6-8DC3-B18A4079E869}">
      <formula1>INDIRECT($L$4)</formula1>
    </dataValidation>
    <dataValidation type="list" allowBlank="1" showInputMessage="1" showErrorMessage="1" sqref="G10:G69" xr:uid="{2D9312CB-B289-48D3-8156-4E0FC0EF9831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1C4F08B-4240-4B39-825D-48A3026CC771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2A9684B-01B3-41CE-B372-D4A60F82AE4D}">
          <x14:formula1>
            <xm:f>'マスタ '!$E$3:$E$8</xm:f>
          </x14:formula1>
          <xm:sqref>C10:C69</xm:sqref>
        </x14:dataValidation>
        <x14:dataValidation type="list" allowBlank="1" showInputMessage="1" showErrorMessage="1" xr:uid="{598105DE-51AA-4593-8612-7E0B382B2497}">
          <x14:formula1>
            <xm:f>'マスタ '!$C$3:$C$6</xm:f>
          </x14:formula1>
          <xm:sqref>C6</xm:sqref>
        </x14:dataValidation>
      </x14:dataValidations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9A10B-9FF2-4EC7-9D0F-B7651E97D9B3}">
  <sheetPr codeName="Sheet50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1" sqref="B11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PK+9cCwdkD5iMH9Fp4TBLbMp4hBMhFhHEePTc+SVVCdLCmTLn7P8bevdgE5EoNbF4GMgzaAJsY8jF2WEn/g2qA==" saltValue="DFSx/jyC/5t7P6ngc9FU2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7" priority="10" operator="equal">
      <formula>""</formula>
    </cfRule>
  </conditionalFormatting>
  <conditionalFormatting sqref="E10:F69">
    <cfRule type="expression" dxfId="26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5" priority="3">
      <formula>$C10="⑥保育士等キャリアアップ研修"</formula>
    </cfRule>
  </conditionalFormatting>
  <conditionalFormatting sqref="G10:G69">
    <cfRule type="expression" dxfId="24" priority="2">
      <formula>OR($C$6="若手リーダー",$C$6="専門リーダー",$C$6="なし_職員処遇改善費の対象者")</formula>
    </cfRule>
  </conditionalFormatting>
  <conditionalFormatting sqref="G70">
    <cfRule type="cellIs" dxfId="23" priority="13" operator="equal">
      <formula>""</formula>
    </cfRule>
  </conditionalFormatting>
  <conditionalFormatting sqref="I3:I7">
    <cfRule type="cellIs" dxfId="22" priority="12" operator="equal">
      <formula>""</formula>
    </cfRule>
  </conditionalFormatting>
  <conditionalFormatting sqref="I70">
    <cfRule type="cellIs" dxfId="21" priority="11" operator="equal">
      <formula>""</formula>
    </cfRule>
  </conditionalFormatting>
  <dataValidations count="5">
    <dataValidation type="list" allowBlank="1" showInputMessage="1" showErrorMessage="1" sqref="G10:G69" xr:uid="{7D16D474-2147-4A94-83CC-8DDA339E2527}">
      <formula1>"〇"</formula1>
    </dataValidation>
    <dataValidation type="list" allowBlank="1" showInputMessage="1" showErrorMessage="1" promptTitle="研修分野" sqref="E10:E69" xr:uid="{057F5E0D-FA9F-4A58-AE21-D68055FB133D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3222E530-9925-4F8C-9979-86F9A84A8CF7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C53BD37D-9BA1-435E-9AD7-366D0EF9ED06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807B8730-DE63-42BE-A9C7-648984FC0B1D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7628763-162C-43DF-8E10-4611277DDE25}">
          <x14:formula1>
            <xm:f>'マスタ '!$C$3:$C$6</xm:f>
          </x14:formula1>
          <xm:sqref>C6</xm:sqref>
        </x14:dataValidation>
        <x14:dataValidation type="list" allowBlank="1" showInputMessage="1" showErrorMessage="1" xr:uid="{12B32A03-5F74-48FC-AA83-4F9029B3BB96}">
          <x14:formula1>
            <xm:f>'マスタ '!$E$3:$E$8</xm:f>
          </x14:formula1>
          <xm:sqref>C10:C69</xm:sqref>
        </x14:dataValidation>
      </x14:dataValidations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9264A-442F-4E3A-B6BE-03C46332E3C6}">
  <sheetPr codeName="Sheet51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:B69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gew1CkQBKvQnXX3AcpNhuDTahNoU3Mkg7QIdiJUTHd0c8UcNE6dC0zIh/TxybdrmlYrICIIit0cMwJIQZoWcvQ==" saltValue="bPKpVdB6Kmce9EB/Ie6Be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0" priority="10" operator="equal">
      <formula>""</formula>
    </cfRule>
  </conditionalFormatting>
  <conditionalFormatting sqref="E10:F69">
    <cfRule type="expression" dxfId="19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8" priority="3">
      <formula>$C10="⑥保育士等キャリアアップ研修"</formula>
    </cfRule>
  </conditionalFormatting>
  <conditionalFormatting sqref="G10:G69">
    <cfRule type="expression" dxfId="17" priority="2">
      <formula>OR($C$6="若手リーダー",$C$6="専門リーダー",$C$6="なし_職員処遇改善費の対象者")</formula>
    </cfRule>
  </conditionalFormatting>
  <conditionalFormatting sqref="G70">
    <cfRule type="cellIs" dxfId="16" priority="13" operator="equal">
      <formula>""</formula>
    </cfRule>
  </conditionalFormatting>
  <conditionalFormatting sqref="I3:I7">
    <cfRule type="cellIs" dxfId="15" priority="12" operator="equal">
      <formula>""</formula>
    </cfRule>
  </conditionalFormatting>
  <conditionalFormatting sqref="I70">
    <cfRule type="cellIs" dxfId="14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23B631C0-6FF6-44CD-8964-8E229A5A2F28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087B1A5C-1768-4407-AA03-8D80B1BC56F0}">
      <formula1>SUMIF($H$10:$H$69,"〇",$I$10:$I$69)&lt;=VLOOKUP($C$6,$M$68:$N$71,2,FALSE)</formula1>
    </dataValidation>
    <dataValidation type="list" allowBlank="1" showInputMessage="1" showErrorMessage="1" promptTitle="研修分野" sqref="E10:E69" xr:uid="{629FBCF1-F182-46F2-9CAD-26C9CE65F853}">
      <formula1>INDIRECT($L$4)</formula1>
    </dataValidation>
    <dataValidation type="list" allowBlank="1" showInputMessage="1" showErrorMessage="1" sqref="G10:G69" xr:uid="{6B28203D-3C23-411E-906C-0319CFB1D757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5223C37-18AF-416A-AAAD-AA5EF34EED8E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097EDD3-66A7-4A31-9DD3-C9CD10E8071D}">
          <x14:formula1>
            <xm:f>'マスタ '!$E$3:$E$8</xm:f>
          </x14:formula1>
          <xm:sqref>C10:C69</xm:sqref>
        </x14:dataValidation>
        <x14:dataValidation type="list" allowBlank="1" showInputMessage="1" showErrorMessage="1" xr:uid="{70B65CF6-BDD3-43AB-8797-CA78C06F1AAC}">
          <x14:formula1>
            <xm:f>'マスタ '!$C$3:$C$6</xm:f>
          </x14:formula1>
          <xm:sqref>C6</xm:sqref>
        </x14:dataValidation>
      </x14:dataValidations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A5056-60AD-4D1A-A617-D2EB7A2950D4}">
  <sheetPr codeName="Sheet52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Hi0QERLoLX7qqrKv+BqMUQf7MVuE3cbMTdneyD8DYj3MS7eWm+PnlnGAUJUmd5k7wic668LPu1zjoVTWcQ4MWg==" saltValue="VBEqP8NfOJ3vPZ0SvQcF9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3" priority="10" operator="equal">
      <formula>""</formula>
    </cfRule>
  </conditionalFormatting>
  <conditionalFormatting sqref="E10:F69">
    <cfRule type="expression" dxfId="12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1" priority="3">
      <formula>$C10="⑥保育士等キャリアアップ研修"</formula>
    </cfRule>
  </conditionalFormatting>
  <conditionalFormatting sqref="G10:G69">
    <cfRule type="expression" dxfId="10" priority="2">
      <formula>OR($C$6="若手リーダー",$C$6="専門リーダー",$C$6="なし_職員処遇改善費の対象者")</formula>
    </cfRule>
  </conditionalFormatting>
  <conditionalFormatting sqref="G70">
    <cfRule type="cellIs" dxfId="9" priority="13" operator="equal">
      <formula>""</formula>
    </cfRule>
  </conditionalFormatting>
  <conditionalFormatting sqref="I3:I7">
    <cfRule type="cellIs" dxfId="8" priority="12" operator="equal">
      <formula>""</formula>
    </cfRule>
  </conditionalFormatting>
  <conditionalFormatting sqref="I70">
    <cfRule type="cellIs" dxfId="7" priority="11" operator="equal">
      <formula>""</formula>
    </cfRule>
  </conditionalFormatting>
  <dataValidations count="5">
    <dataValidation type="list" allowBlank="1" showInputMessage="1" showErrorMessage="1" sqref="G10:G69" xr:uid="{14CA894D-C997-41B2-BAEB-9ED391A6D91F}">
      <formula1>"〇"</formula1>
    </dataValidation>
    <dataValidation type="list" allowBlank="1" showInputMessage="1" showErrorMessage="1" promptTitle="研修分野" sqref="E10:E69" xr:uid="{8EF94951-BC47-49F2-AE88-45EA17A77EAA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D488F1B-9024-4370-B155-4053F73B9693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F2FFFF0C-6A32-4820-BA92-9D8FA1B66C96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D1D22142-FBF7-4000-9B1D-7E9720854231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B91995-F3E7-443A-AF69-F82E7F95AA1A}">
          <x14:formula1>
            <xm:f>'マスタ '!$C$3:$C$6</xm:f>
          </x14:formula1>
          <xm:sqref>C6</xm:sqref>
        </x14:dataValidation>
        <x14:dataValidation type="list" allowBlank="1" showInputMessage="1" showErrorMessage="1" xr:uid="{35948152-5DA9-44D4-BEF6-23660025325E}">
          <x14:formula1>
            <xm:f>'マスタ '!$E$3:$E$8</xm:f>
          </x14:formula1>
          <xm:sqref>C10:C69</xm:sqref>
        </x14:dataValidation>
      </x14:dataValidations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9588EE-7FD6-4F59-BB6E-F8378249D67C}">
  <sheetPr codeName="Sheet53">
    <tabColor rgb="FFFF0000"/>
    <pageSetUpPr fitToPage="1"/>
  </sheetPr>
  <dimension ref="A1:N82"/>
  <sheetViews>
    <sheetView showZeros="0" tabSelected="1" view="pageBreakPreview" zoomScale="70" zoomScaleNormal="70" zoomScaleSheetLayoutView="70" workbookViewId="0">
      <selection activeCell="B11" sqref="B11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173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utm/+pkTeanghiLdXEQ51XeZAjmIhvrNeNJBYjq/SjvjiQ8hVQ9LshSBEZGuEgYJNc/dJIhv1YBBHlNa4kbXAQ==" saltValue="WjQytDj4k6QrdKdT4LonPg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6" priority="10" operator="equal">
      <formula>""</formula>
    </cfRule>
  </conditionalFormatting>
  <conditionalFormatting sqref="E10:F69">
    <cfRule type="expression" dxfId="5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4" priority="3">
      <formula>$C10="⑥保育士等キャリアアップ研修"</formula>
    </cfRule>
  </conditionalFormatting>
  <conditionalFormatting sqref="G10:G69">
    <cfRule type="expression" dxfId="3" priority="2">
      <formula>OR($C$6="若手リーダー",$C$6="専門リーダー",$C$6="なし_職員処遇改善費の対象者")</formula>
    </cfRule>
  </conditionalFormatting>
  <conditionalFormatting sqref="G70">
    <cfRule type="cellIs" dxfId="2" priority="13" operator="equal">
      <formula>""</formula>
    </cfRule>
  </conditionalFormatting>
  <conditionalFormatting sqref="I3:I7">
    <cfRule type="cellIs" dxfId="1" priority="12" operator="equal">
      <formula>""</formula>
    </cfRule>
  </conditionalFormatting>
  <conditionalFormatting sqref="I70">
    <cfRule type="cellIs" dxfId="0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FE12BE25-2C6E-4602-905D-A0D68EF9B91B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B3EBBF7-7E67-4D7E-BB0E-F3EB79E26A6E}">
      <formula1>SUMIF($H$10:$H$69,"〇",$I$10:$I$69)&lt;=VLOOKUP($C$6,$M$68:$N$71,2,FALSE)</formula1>
    </dataValidation>
    <dataValidation type="list" allowBlank="1" showInputMessage="1" showErrorMessage="1" promptTitle="研修分野" sqref="E10:E69" xr:uid="{594F8EF5-2DF9-4175-A2B0-1E0CB2C23B9A}">
      <formula1>INDIRECT($L$4)</formula1>
    </dataValidation>
    <dataValidation type="list" allowBlank="1" showInputMessage="1" showErrorMessage="1" sqref="G10:G69" xr:uid="{76E8F5AF-569B-4ACF-ACD8-5F556EF360FD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58B72FA-8974-482F-9D6C-432D67D3162F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28E58DA-A20F-4765-8BB6-BCD9981078A7}">
          <x14:formula1>
            <xm:f>'マスタ '!$E$3:$E$8</xm:f>
          </x14:formula1>
          <xm:sqref>C10:C69</xm:sqref>
        </x14:dataValidation>
        <x14:dataValidation type="list" allowBlank="1" showInputMessage="1" showErrorMessage="1" xr:uid="{0467C064-8D0A-4908-8C57-9FADF8D76069}">
          <x14:formula1>
            <xm:f>'マスタ '!$C$3:$C$6</xm:f>
          </x14:formula1>
          <xm:sqref>C6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E74A3-5594-4A46-A27D-215B2485E5D9}">
  <sheetPr codeName="Sheet3">
    <tabColor rgb="FFFF0000"/>
    <pageSetUpPr fitToPage="1"/>
  </sheetPr>
  <dimension ref="A1:N82"/>
  <sheetViews>
    <sheetView showZeros="0" view="pageBreakPreview" zoomScale="70" zoomScaleNormal="70" zoomScaleSheetLayoutView="70" workbookViewId="0"/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251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1Oml2Pk2UuTsHZOwDgtsQBrxoqqNKYsWQe+LMcE89HZQDu5V6I8VPs/yM9zV7XyKozd3ybLlWaKKYVmxxECyGg==" saltValue="bu0mj1370FQCe7rN/wz1W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35" priority="10" operator="equal">
      <formula>""</formula>
    </cfRule>
  </conditionalFormatting>
  <conditionalFormatting sqref="E10:F69">
    <cfRule type="expression" dxfId="334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33" priority="3">
      <formula>$C10="⑥保育士等キャリアアップ研修"</formula>
    </cfRule>
  </conditionalFormatting>
  <conditionalFormatting sqref="G10:G69">
    <cfRule type="expression" dxfId="332" priority="2">
      <formula>OR($C$6="若手リーダー",$C$6="専門リーダー",$C$6="なし_職員処遇改善費の対象者")</formula>
    </cfRule>
  </conditionalFormatting>
  <conditionalFormatting sqref="G70">
    <cfRule type="cellIs" dxfId="331" priority="13" operator="equal">
      <formula>""</formula>
    </cfRule>
  </conditionalFormatting>
  <conditionalFormatting sqref="I3:I7">
    <cfRule type="cellIs" dxfId="330" priority="12" operator="equal">
      <formula>""</formula>
    </cfRule>
  </conditionalFormatting>
  <conditionalFormatting sqref="I70">
    <cfRule type="cellIs" dxfId="329" priority="11" operator="equal">
      <formula>""</formula>
    </cfRule>
  </conditionalFormatting>
  <dataValidations count="5">
    <dataValidation type="list" allowBlank="1" showInputMessage="1" showErrorMessage="1" sqref="G10:G69" xr:uid="{52207005-4D85-44CC-9207-DA78E2883B4B}">
      <formula1>"〇"</formula1>
    </dataValidation>
    <dataValidation type="list" allowBlank="1" showInputMessage="1" showErrorMessage="1" promptTitle="研修分野" sqref="E10:E69" xr:uid="{C5C061FE-D4B0-4B1A-A5E1-95FBC3869885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61E1A5E-1588-496C-B414-6B3299A19535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84140D5E-935C-4A0D-9AE5-3021CE690495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BD382473-DB14-420B-9C11-C60392F50FE7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BAA5285-0ADB-4A76-B46F-7F07CF7817F6}">
          <x14:formula1>
            <xm:f>'マスタ '!$C$3:$C$6</xm:f>
          </x14:formula1>
          <xm:sqref>C6</xm:sqref>
        </x14:dataValidation>
        <x14:dataValidation type="list" allowBlank="1" showInputMessage="1" showErrorMessage="1" xr:uid="{220A98B7-2A70-45D4-A568-9C978C274999}">
          <x14:formula1>
            <xm:f>'マスタ '!$E$3:$E$8</xm:f>
          </x14:formula1>
          <xm:sqref>C10:C69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00868-3D1D-49CA-8C84-B2C37A3A28D7}">
  <sheetPr codeName="Sheet4">
    <tabColor rgb="FFFF0000"/>
    <pageSetUpPr fitToPage="1"/>
  </sheetPr>
  <dimension ref="A1:N82"/>
  <sheetViews>
    <sheetView showZeros="0" view="pageBreakPreview" zoomScale="70" zoomScaleNormal="70" zoomScaleSheetLayoutView="70" workbookViewId="0"/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251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tnSKvvButgDkq3V/evpLsaCLJ8jRLzsD5kLh+wEmPcIRlCn/KQG+XVA9hsyHboQlQ/JwGYsXW7yyLrikil/+Tg==" saltValue="wTX+YT381rCdF49yrRHZS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28" priority="10" operator="equal">
      <formula>""</formula>
    </cfRule>
  </conditionalFormatting>
  <conditionalFormatting sqref="E10:F69">
    <cfRule type="expression" dxfId="327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26" priority="3">
      <formula>$C10="⑥保育士等キャリアアップ研修"</formula>
    </cfRule>
  </conditionalFormatting>
  <conditionalFormatting sqref="G10:G69">
    <cfRule type="expression" dxfId="325" priority="2">
      <formula>OR($C$6="若手リーダー",$C$6="専門リーダー",$C$6="なし_職員処遇改善費の対象者")</formula>
    </cfRule>
  </conditionalFormatting>
  <conditionalFormatting sqref="G70">
    <cfRule type="cellIs" dxfId="324" priority="13" operator="equal">
      <formula>""</formula>
    </cfRule>
  </conditionalFormatting>
  <conditionalFormatting sqref="I3:I7">
    <cfRule type="cellIs" dxfId="323" priority="12" operator="equal">
      <formula>""</formula>
    </cfRule>
  </conditionalFormatting>
  <conditionalFormatting sqref="I70">
    <cfRule type="cellIs" dxfId="322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FBDCF67A-7F05-4B66-A69C-FBA69DF24753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2A7283A-1E6F-4CBA-BCCE-5F14AE79ED76}">
      <formula1>SUMIF($H$10:$H$69,"〇",$I$10:$I$69)&lt;=VLOOKUP($C$6,$M$68:$N$71,2,FALSE)</formula1>
    </dataValidation>
    <dataValidation type="list" allowBlank="1" showInputMessage="1" showErrorMessage="1" promptTitle="研修分野" sqref="E10:E69" xr:uid="{E032FA6E-159D-4887-A077-5B730ECE2EAD}">
      <formula1>INDIRECT($L$4)</formula1>
    </dataValidation>
    <dataValidation type="list" allowBlank="1" showInputMessage="1" showErrorMessage="1" sqref="G10:G69" xr:uid="{9BE6C882-FC82-4829-9E2D-DA8F43A9BF46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C86D81F1-B47B-406B-B869-5BDAFF0CA803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5AA6ED3-4B81-4690-8E7F-A0EF9EFD41FD}">
          <x14:formula1>
            <xm:f>'マスタ '!$E$3:$E$8</xm:f>
          </x14:formula1>
          <xm:sqref>C10:C69</xm:sqref>
        </x14:dataValidation>
        <x14:dataValidation type="list" allowBlank="1" showInputMessage="1" showErrorMessage="1" xr:uid="{5491EC6E-0E63-416F-8A19-09551FA46484}">
          <x14:formula1>
            <xm:f>'マスタ '!$C$3:$C$6</xm:f>
          </x14:formula1>
          <xm:sqref>C6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6C0EF-8051-44B3-9CF9-6F398E4B3DFE}">
  <sheetPr codeName="Sheet8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251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VEQiLYAjIfd+mSs/ZdHA0SeoHdtRGyRCLmWzhUNLDXmG9hahY5R3euBuVuL7d2uWytgnG52ULJHXD++nHkZ8xQ==" saltValue="Coj4R+Rk+EwbGgabmWKMEA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21" priority="10" operator="equal">
      <formula>""</formula>
    </cfRule>
  </conditionalFormatting>
  <conditionalFormatting sqref="E10:F69">
    <cfRule type="expression" dxfId="320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19" priority="3">
      <formula>$C10="⑥保育士等キャリアアップ研修"</formula>
    </cfRule>
  </conditionalFormatting>
  <conditionalFormatting sqref="G10:G69">
    <cfRule type="expression" dxfId="318" priority="2">
      <formula>OR($C$6="若手リーダー",$C$6="専門リーダー",$C$6="なし_職員処遇改善費の対象者")</formula>
    </cfRule>
  </conditionalFormatting>
  <conditionalFormatting sqref="G70">
    <cfRule type="cellIs" dxfId="317" priority="13" operator="equal">
      <formula>""</formula>
    </cfRule>
  </conditionalFormatting>
  <conditionalFormatting sqref="I3:I7">
    <cfRule type="cellIs" dxfId="316" priority="12" operator="equal">
      <formula>""</formula>
    </cfRule>
  </conditionalFormatting>
  <conditionalFormatting sqref="I70">
    <cfRule type="cellIs" dxfId="315" priority="11" operator="equal">
      <formula>""</formula>
    </cfRule>
  </conditionalFormatting>
  <dataValidations count="5">
    <dataValidation type="list" allowBlank="1" showInputMessage="1" showErrorMessage="1" sqref="G10:G69" xr:uid="{F22D5783-E490-4F24-987C-55CD2B89B819}">
      <formula1>"〇"</formula1>
    </dataValidation>
    <dataValidation type="list" allowBlank="1" showInputMessage="1" showErrorMessage="1" promptTitle="研修分野" sqref="E10:E69" xr:uid="{4410AA5C-96E1-4E4A-893A-5DA2EB55EBD2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439F234-DED9-43F1-BE99-8067B9820301}">
      <formula1>SUMIF($H$10:$H$69,"〇",$I$10:$I$69)&lt;=VLOOKUP($C$6,$M$68:$N$71,2,FALSE)</formula1>
    </dataValidation>
    <dataValidation allowBlank="1" showInputMessage="1" showErrorMessage="1" error="保育士等キャリアアップ研修の時のみ12桁の修了証番号を入力" sqref="F10:F69" xr:uid="{56BEB46D-6995-4569-B061-82946143818B}"/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47459F0-19DC-40AF-B3EA-2C5010AE79AA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C4A5781-55B9-42BB-A3E4-0720CC6F7DC5}">
          <x14:formula1>
            <xm:f>'マスタ '!$C$3:$C$6</xm:f>
          </x14:formula1>
          <xm:sqref>C6</xm:sqref>
        </x14:dataValidation>
        <x14:dataValidation type="list" allowBlank="1" showInputMessage="1" showErrorMessage="1" xr:uid="{90F94A1A-BE64-43E8-98F9-B5ABE87AAAFA}">
          <x14:formula1>
            <xm:f>'マスタ '!$E$3:$E$8</xm:f>
          </x14:formula1>
          <xm:sqref>C10:C69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D4302-54B7-4D1F-9274-60771FD1E411}">
  <sheetPr codeName="Sheet9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0" sqref="B10"/>
    </sheetView>
  </sheetViews>
  <sheetFormatPr defaultRowHeight="18.75" x14ac:dyDescent="0.15"/>
  <cols>
    <col min="1" max="1" width="5" style="64" customWidth="1"/>
    <col min="2" max="2" width="17.375" style="63" customWidth="1"/>
    <col min="3" max="3" width="40.875" style="62" customWidth="1"/>
    <col min="4" max="4" width="50.375" style="62" customWidth="1"/>
    <col min="5" max="5" width="21.875" style="62" customWidth="1"/>
    <col min="6" max="6" width="18.375" style="62" customWidth="1"/>
    <col min="7" max="7" width="18.625" style="62" customWidth="1"/>
    <col min="8" max="9" width="18.125" style="62" customWidth="1"/>
    <col min="10" max="10" width="25.75" style="62" customWidth="1"/>
    <col min="11" max="11" width="9" style="62" hidden="1" customWidth="1"/>
    <col min="12" max="12" width="11.875" style="62" hidden="1" customWidth="1"/>
    <col min="13" max="13" width="10.5" style="62" hidden="1" customWidth="1"/>
    <col min="14" max="14" width="0" style="62" hidden="1" customWidth="1"/>
    <col min="15" max="16384" width="9" style="62"/>
  </cols>
  <sheetData>
    <row r="1" spans="1:13" ht="29.25" customHeight="1" x14ac:dyDescent="0.15">
      <c r="A1" s="99" t="s">
        <v>95</v>
      </c>
      <c r="B1" s="98"/>
      <c r="C1" s="97"/>
      <c r="D1" s="152" t="s">
        <v>202</v>
      </c>
      <c r="E1" s="97"/>
      <c r="F1" s="97"/>
      <c r="G1" s="97"/>
      <c r="H1" s="97"/>
      <c r="I1" s="96"/>
      <c r="J1" s="95"/>
    </row>
    <row r="2" spans="1:13" ht="19.5" thickBot="1" x14ac:dyDescent="0.2">
      <c r="A2" s="72"/>
      <c r="B2" s="71"/>
      <c r="C2" s="93"/>
      <c r="D2" s="94"/>
      <c r="E2" s="94"/>
      <c r="F2" s="93"/>
      <c r="G2" s="92"/>
      <c r="H2" s="92"/>
      <c r="I2" s="92"/>
      <c r="J2" s="92"/>
    </row>
    <row r="3" spans="1:13" s="81" customFormat="1" ht="24.95" customHeight="1" x14ac:dyDescent="0.15">
      <c r="A3" s="64"/>
      <c r="B3" s="71"/>
      <c r="C3" s="89"/>
      <c r="D3" s="83"/>
      <c r="E3" s="83"/>
      <c r="G3" s="83"/>
      <c r="H3" s="91" t="s">
        <v>14</v>
      </c>
      <c r="I3" s="115">
        <f>①集計表!H4</f>
        <v>0</v>
      </c>
      <c r="J3" s="116" t="s">
        <v>15</v>
      </c>
    </row>
    <row r="4" spans="1:13" s="81" customFormat="1" ht="24.95" customHeight="1" x14ac:dyDescent="0.15">
      <c r="A4" s="72"/>
      <c r="B4" s="71"/>
      <c r="C4" s="89"/>
      <c r="D4" s="83"/>
      <c r="E4" s="83"/>
      <c r="F4" s="83"/>
      <c r="G4" s="83"/>
      <c r="H4" s="90" t="s">
        <v>19</v>
      </c>
      <c r="I4" s="245">
        <f>①集計表!H5</f>
        <v>0</v>
      </c>
      <c r="J4" s="246"/>
      <c r="L4" s="134" t="str">
        <f>I4&amp;C6</f>
        <v>0</v>
      </c>
    </row>
    <row r="5" spans="1:13" s="81" customFormat="1" ht="24.95" customHeight="1" thickBot="1" x14ac:dyDescent="0.2">
      <c r="A5" s="72"/>
      <c r="B5" s="89"/>
      <c r="D5" s="83"/>
      <c r="E5" s="83"/>
      <c r="F5" s="83"/>
      <c r="G5" s="83"/>
      <c r="H5" s="88" t="s">
        <v>13</v>
      </c>
      <c r="I5" s="247">
        <f>①集計表!H6</f>
        <v>0</v>
      </c>
      <c r="J5" s="248"/>
    </row>
    <row r="6" spans="1:13" s="81" customFormat="1" ht="24.95" customHeight="1" x14ac:dyDescent="0.15">
      <c r="A6" s="72"/>
      <c r="B6" s="87" t="s">
        <v>2</v>
      </c>
      <c r="C6" s="86"/>
      <c r="D6" s="83"/>
      <c r="E6" s="83"/>
      <c r="F6" s="83"/>
      <c r="G6" s="83"/>
      <c r="H6" s="85" t="s">
        <v>74</v>
      </c>
      <c r="I6" s="247">
        <f>①集計表!H7</f>
        <v>0</v>
      </c>
      <c r="J6" s="248"/>
    </row>
    <row r="7" spans="1:13" s="81" customFormat="1" ht="24.95" customHeight="1" thickBot="1" x14ac:dyDescent="0.2">
      <c r="A7" s="72"/>
      <c r="B7" s="84" t="s">
        <v>4</v>
      </c>
      <c r="C7" s="186"/>
      <c r="D7" s="83"/>
      <c r="E7" s="83"/>
      <c r="G7" s="83"/>
      <c r="H7" s="82" t="s">
        <v>73</v>
      </c>
      <c r="I7" s="249">
        <f>①集計表!H8</f>
        <v>0</v>
      </c>
      <c r="J7" s="250"/>
    </row>
    <row r="8" spans="1:13" ht="24.95" customHeight="1" x14ac:dyDescent="0.15">
      <c r="A8" s="72"/>
      <c r="B8" s="71"/>
      <c r="C8" s="80"/>
      <c r="D8" s="80"/>
      <c r="E8" s="80"/>
      <c r="F8" s="80"/>
      <c r="G8" s="79"/>
      <c r="H8" s="78"/>
      <c r="I8" s="78"/>
      <c r="J8" s="77"/>
    </row>
    <row r="9" spans="1:13" ht="96.75" customHeight="1" thickBot="1" x14ac:dyDescent="0.2">
      <c r="A9" s="185" t="s">
        <v>23</v>
      </c>
      <c r="B9" s="126" t="s">
        <v>194</v>
      </c>
      <c r="C9" s="75" t="s">
        <v>3</v>
      </c>
      <c r="D9" s="136" t="s">
        <v>7</v>
      </c>
      <c r="E9" s="125" t="s">
        <v>182</v>
      </c>
      <c r="F9" s="76" t="s">
        <v>12</v>
      </c>
      <c r="G9" s="151" t="s">
        <v>183</v>
      </c>
      <c r="H9" s="151" t="s">
        <v>113</v>
      </c>
      <c r="I9" s="123" t="s">
        <v>87</v>
      </c>
      <c r="J9" s="185" t="s">
        <v>0</v>
      </c>
      <c r="K9" s="62" t="s">
        <v>196</v>
      </c>
      <c r="L9" s="158" t="s">
        <v>195</v>
      </c>
      <c r="M9" s="156">
        <v>42826</v>
      </c>
    </row>
    <row r="10" spans="1:13" ht="30" customHeight="1" x14ac:dyDescent="0.15">
      <c r="A10" s="74">
        <v>1</v>
      </c>
      <c r="B10" s="160"/>
      <c r="C10" s="161"/>
      <c r="D10" s="162"/>
      <c r="E10" s="180"/>
      <c r="F10" s="181"/>
      <c r="G10" s="163"/>
      <c r="H10" s="164" t="str">
        <f>IF(C10="⑤園内における研修を企画・実施する幼稚園又は認定こども園","〇","")</f>
        <v/>
      </c>
      <c r="I10" s="165"/>
      <c r="J10" s="166"/>
      <c r="K10" s="62" t="s">
        <v>197</v>
      </c>
      <c r="L10" s="158" t="s">
        <v>188</v>
      </c>
      <c r="M10" s="156">
        <v>44651</v>
      </c>
    </row>
    <row r="11" spans="1:13" ht="30" customHeight="1" x14ac:dyDescent="0.15">
      <c r="A11" s="74">
        <v>2</v>
      </c>
      <c r="B11" s="160"/>
      <c r="C11" s="161"/>
      <c r="D11" s="162"/>
      <c r="E11" s="180"/>
      <c r="F11" s="181"/>
      <c r="G11" s="163"/>
      <c r="H11" s="164" t="str">
        <f t="shared" ref="H11:H69" si="0">IF(C11="⑤園内における研修を企画・実施する幼稚園又は認定こども園","〇","")</f>
        <v/>
      </c>
      <c r="I11" s="167"/>
      <c r="J11" s="166"/>
      <c r="L11" s="158" t="s">
        <v>190</v>
      </c>
      <c r="M11" s="156">
        <v>43921</v>
      </c>
    </row>
    <row r="12" spans="1:13" ht="30" customHeight="1" x14ac:dyDescent="0.15">
      <c r="A12" s="74">
        <v>3</v>
      </c>
      <c r="B12" s="160"/>
      <c r="C12" s="161"/>
      <c r="D12" s="162"/>
      <c r="E12" s="180"/>
      <c r="F12" s="181"/>
      <c r="G12" s="163"/>
      <c r="H12" s="164" t="str">
        <f t="shared" si="0"/>
        <v/>
      </c>
      <c r="I12" s="167"/>
      <c r="J12" s="166"/>
      <c r="L12" s="157" t="s">
        <v>189</v>
      </c>
      <c r="M12" s="156">
        <v>45382</v>
      </c>
    </row>
    <row r="13" spans="1:13" ht="30" customHeight="1" x14ac:dyDescent="0.15">
      <c r="A13" s="74">
        <v>4</v>
      </c>
      <c r="B13" s="160"/>
      <c r="C13" s="161"/>
      <c r="D13" s="162"/>
      <c r="E13" s="180"/>
      <c r="F13" s="181"/>
      <c r="G13" s="163"/>
      <c r="H13" s="164" t="str">
        <f t="shared" si="0"/>
        <v/>
      </c>
      <c r="I13" s="167"/>
      <c r="J13" s="166"/>
      <c r="M13" s="156"/>
    </row>
    <row r="14" spans="1:13" ht="30" customHeight="1" x14ac:dyDescent="0.15">
      <c r="A14" s="74">
        <v>5</v>
      </c>
      <c r="B14" s="160"/>
      <c r="C14" s="161"/>
      <c r="D14" s="162"/>
      <c r="E14" s="180"/>
      <c r="F14" s="181"/>
      <c r="G14" s="163"/>
      <c r="H14" s="164" t="str">
        <f t="shared" si="0"/>
        <v/>
      </c>
      <c r="I14" s="167"/>
      <c r="J14" s="166"/>
    </row>
    <row r="15" spans="1:13" ht="30" customHeight="1" x14ac:dyDescent="0.15">
      <c r="A15" s="74">
        <v>6</v>
      </c>
      <c r="B15" s="160"/>
      <c r="C15" s="161"/>
      <c r="D15" s="162"/>
      <c r="E15" s="180"/>
      <c r="F15" s="181"/>
      <c r="G15" s="163"/>
      <c r="H15" s="164" t="str">
        <f t="shared" si="0"/>
        <v/>
      </c>
      <c r="I15" s="167"/>
      <c r="J15" s="166"/>
    </row>
    <row r="16" spans="1:13" ht="30" customHeight="1" x14ac:dyDescent="0.15">
      <c r="A16" s="74">
        <v>7</v>
      </c>
      <c r="B16" s="160"/>
      <c r="C16" s="161"/>
      <c r="D16" s="162"/>
      <c r="E16" s="180"/>
      <c r="F16" s="181"/>
      <c r="G16" s="163"/>
      <c r="H16" s="164" t="str">
        <f t="shared" si="0"/>
        <v/>
      </c>
      <c r="I16" s="167"/>
      <c r="J16" s="166"/>
    </row>
    <row r="17" spans="1:10" ht="30" customHeight="1" x14ac:dyDescent="0.15">
      <c r="A17" s="74">
        <v>8</v>
      </c>
      <c r="B17" s="160"/>
      <c r="C17" s="161"/>
      <c r="D17" s="162"/>
      <c r="E17" s="180"/>
      <c r="F17" s="181"/>
      <c r="G17" s="163"/>
      <c r="H17" s="164" t="str">
        <f t="shared" si="0"/>
        <v/>
      </c>
      <c r="I17" s="167"/>
      <c r="J17" s="166"/>
    </row>
    <row r="18" spans="1:10" ht="30" customHeight="1" x14ac:dyDescent="0.15">
      <c r="A18" s="74">
        <v>9</v>
      </c>
      <c r="B18" s="160"/>
      <c r="C18" s="161"/>
      <c r="D18" s="162"/>
      <c r="E18" s="180"/>
      <c r="F18" s="181"/>
      <c r="G18" s="168"/>
      <c r="H18" s="164" t="str">
        <f t="shared" si="0"/>
        <v/>
      </c>
      <c r="I18" s="167"/>
      <c r="J18" s="166"/>
    </row>
    <row r="19" spans="1:10" ht="30" customHeight="1" x14ac:dyDescent="0.15">
      <c r="A19" s="74">
        <v>10</v>
      </c>
      <c r="B19" s="160"/>
      <c r="C19" s="161"/>
      <c r="D19" s="162"/>
      <c r="E19" s="180"/>
      <c r="F19" s="181"/>
      <c r="G19" s="169"/>
      <c r="H19" s="164" t="str">
        <f t="shared" si="0"/>
        <v/>
      </c>
      <c r="I19" s="167"/>
      <c r="J19" s="166"/>
    </row>
    <row r="20" spans="1:10" ht="30" customHeight="1" x14ac:dyDescent="0.15">
      <c r="A20" s="74">
        <v>11</v>
      </c>
      <c r="B20" s="160"/>
      <c r="C20" s="161"/>
      <c r="D20" s="162"/>
      <c r="E20" s="180"/>
      <c r="F20" s="181"/>
      <c r="G20" s="169"/>
      <c r="H20" s="164" t="str">
        <f t="shared" si="0"/>
        <v/>
      </c>
      <c r="I20" s="167"/>
      <c r="J20" s="166"/>
    </row>
    <row r="21" spans="1:10" ht="30" customHeight="1" x14ac:dyDescent="0.15">
      <c r="A21" s="74">
        <v>12</v>
      </c>
      <c r="B21" s="160"/>
      <c r="C21" s="161"/>
      <c r="D21" s="162"/>
      <c r="E21" s="180"/>
      <c r="F21" s="181"/>
      <c r="G21" s="169"/>
      <c r="H21" s="164" t="str">
        <f t="shared" si="0"/>
        <v/>
      </c>
      <c r="I21" s="167"/>
      <c r="J21" s="166"/>
    </row>
    <row r="22" spans="1:10" ht="30" customHeight="1" x14ac:dyDescent="0.15">
      <c r="A22" s="74">
        <v>13</v>
      </c>
      <c r="B22" s="160"/>
      <c r="C22" s="161"/>
      <c r="D22" s="162"/>
      <c r="E22" s="180"/>
      <c r="F22" s="181"/>
      <c r="G22" s="169"/>
      <c r="H22" s="164" t="str">
        <f t="shared" si="0"/>
        <v/>
      </c>
      <c r="I22" s="167"/>
      <c r="J22" s="166"/>
    </row>
    <row r="23" spans="1:10" ht="30" customHeight="1" x14ac:dyDescent="0.15">
      <c r="A23" s="74">
        <v>14</v>
      </c>
      <c r="B23" s="160"/>
      <c r="C23" s="161"/>
      <c r="D23" s="162"/>
      <c r="E23" s="180"/>
      <c r="F23" s="181"/>
      <c r="G23" s="170"/>
      <c r="H23" s="164"/>
      <c r="I23" s="171"/>
      <c r="J23" s="166"/>
    </row>
    <row r="24" spans="1:10" ht="30" customHeight="1" x14ac:dyDescent="0.15">
      <c r="A24" s="74">
        <v>15</v>
      </c>
      <c r="B24" s="160"/>
      <c r="C24" s="161"/>
      <c r="D24" s="162"/>
      <c r="E24" s="180"/>
      <c r="F24" s="181"/>
      <c r="G24" s="170"/>
      <c r="H24" s="164"/>
      <c r="I24" s="171"/>
      <c r="J24" s="166"/>
    </row>
    <row r="25" spans="1:10" ht="30" customHeight="1" x14ac:dyDescent="0.15">
      <c r="A25" s="74">
        <v>16</v>
      </c>
      <c r="B25" s="160"/>
      <c r="C25" s="161"/>
      <c r="D25" s="162"/>
      <c r="E25" s="180"/>
      <c r="F25" s="181"/>
      <c r="G25" s="169"/>
      <c r="H25" s="164" t="str">
        <f t="shared" ref="H25" si="1">IF(C25="⑤園内における研修を企画・実施する幼稚園又は認定こども園","〇","")</f>
        <v/>
      </c>
      <c r="I25" s="167"/>
      <c r="J25" s="166"/>
    </row>
    <row r="26" spans="1:10" ht="30" customHeight="1" x14ac:dyDescent="0.15">
      <c r="A26" s="74">
        <v>17</v>
      </c>
      <c r="B26" s="160"/>
      <c r="C26" s="161"/>
      <c r="D26" s="162"/>
      <c r="E26" s="180"/>
      <c r="F26" s="181"/>
      <c r="G26" s="170"/>
      <c r="H26" s="164"/>
      <c r="I26" s="171"/>
      <c r="J26" s="166"/>
    </row>
    <row r="27" spans="1:10" ht="30" customHeight="1" x14ac:dyDescent="0.15">
      <c r="A27" s="74">
        <v>18</v>
      </c>
      <c r="B27" s="160"/>
      <c r="C27" s="161"/>
      <c r="D27" s="162"/>
      <c r="E27" s="180"/>
      <c r="F27" s="181"/>
      <c r="G27" s="169"/>
      <c r="H27" s="172"/>
      <c r="I27" s="167"/>
      <c r="J27" s="166"/>
    </row>
    <row r="28" spans="1:10" ht="30" customHeight="1" x14ac:dyDescent="0.15">
      <c r="A28" s="74">
        <v>19</v>
      </c>
      <c r="B28" s="160"/>
      <c r="C28" s="161"/>
      <c r="D28" s="162"/>
      <c r="E28" s="180"/>
      <c r="F28" s="181"/>
      <c r="G28" s="169"/>
      <c r="H28" s="172"/>
      <c r="I28" s="167"/>
      <c r="J28" s="166"/>
    </row>
    <row r="29" spans="1:10" ht="30" customHeight="1" x14ac:dyDescent="0.15">
      <c r="A29" s="74">
        <v>20</v>
      </c>
      <c r="B29" s="160"/>
      <c r="C29" s="161"/>
      <c r="D29" s="162"/>
      <c r="E29" s="180"/>
      <c r="F29" s="181"/>
      <c r="G29" s="169"/>
      <c r="H29" s="172"/>
      <c r="I29" s="167"/>
      <c r="J29" s="166"/>
    </row>
    <row r="30" spans="1:10" ht="30" customHeight="1" x14ac:dyDescent="0.15">
      <c r="A30" s="74">
        <v>21</v>
      </c>
      <c r="B30" s="160"/>
      <c r="C30" s="161"/>
      <c r="D30" s="162"/>
      <c r="E30" s="180"/>
      <c r="F30" s="181"/>
      <c r="G30" s="169"/>
      <c r="H30" s="172"/>
      <c r="I30" s="167"/>
      <c r="J30" s="166"/>
    </row>
    <row r="31" spans="1:10" ht="30" customHeight="1" x14ac:dyDescent="0.15">
      <c r="A31" s="74">
        <v>22</v>
      </c>
      <c r="B31" s="160"/>
      <c r="C31" s="161"/>
      <c r="D31" s="162"/>
      <c r="E31" s="180"/>
      <c r="F31" s="181"/>
      <c r="G31" s="169"/>
      <c r="H31" s="172"/>
      <c r="I31" s="167"/>
      <c r="J31" s="166"/>
    </row>
    <row r="32" spans="1:10" ht="30" customHeight="1" x14ac:dyDescent="0.15">
      <c r="A32" s="74">
        <v>23</v>
      </c>
      <c r="B32" s="160"/>
      <c r="C32" s="161"/>
      <c r="D32" s="162"/>
      <c r="E32" s="180"/>
      <c r="F32" s="181"/>
      <c r="G32" s="169"/>
      <c r="H32" s="172"/>
      <c r="I32" s="167"/>
      <c r="J32" s="166"/>
    </row>
    <row r="33" spans="1:10" ht="30" customHeight="1" x14ac:dyDescent="0.15">
      <c r="A33" s="74">
        <v>24</v>
      </c>
      <c r="B33" s="160"/>
      <c r="C33" s="161"/>
      <c r="D33" s="162"/>
      <c r="E33" s="180"/>
      <c r="F33" s="181"/>
      <c r="G33" s="169"/>
      <c r="H33" s="172"/>
      <c r="I33" s="167"/>
      <c r="J33" s="166"/>
    </row>
    <row r="34" spans="1:10" ht="30" customHeight="1" x14ac:dyDescent="0.15">
      <c r="A34" s="74">
        <v>25</v>
      </c>
      <c r="B34" s="160"/>
      <c r="C34" s="161"/>
      <c r="D34" s="162"/>
      <c r="E34" s="180"/>
      <c r="F34" s="181"/>
      <c r="G34" s="169"/>
      <c r="H34" s="172"/>
      <c r="I34" s="167"/>
      <c r="J34" s="166"/>
    </row>
    <row r="35" spans="1:10" ht="30" customHeight="1" x14ac:dyDescent="0.15">
      <c r="A35" s="74">
        <v>26</v>
      </c>
      <c r="B35" s="160"/>
      <c r="C35" s="161"/>
      <c r="D35" s="162"/>
      <c r="E35" s="180"/>
      <c r="F35" s="181"/>
      <c r="G35" s="169"/>
      <c r="H35" s="172"/>
      <c r="I35" s="167"/>
      <c r="J35" s="166"/>
    </row>
    <row r="36" spans="1:10" ht="30" customHeight="1" x14ac:dyDescent="0.15">
      <c r="A36" s="74">
        <v>27</v>
      </c>
      <c r="B36" s="160"/>
      <c r="C36" s="161"/>
      <c r="D36" s="162"/>
      <c r="E36" s="180"/>
      <c r="F36" s="181"/>
      <c r="G36" s="169"/>
      <c r="H36" s="172"/>
      <c r="I36" s="167"/>
      <c r="J36" s="166"/>
    </row>
    <row r="37" spans="1:10" ht="30" customHeight="1" x14ac:dyDescent="0.15">
      <c r="A37" s="74">
        <v>28</v>
      </c>
      <c r="B37" s="160"/>
      <c r="C37" s="161"/>
      <c r="D37" s="162"/>
      <c r="E37" s="180"/>
      <c r="F37" s="181"/>
      <c r="G37" s="169"/>
      <c r="H37" s="172"/>
      <c r="I37" s="167"/>
      <c r="J37" s="166"/>
    </row>
    <row r="38" spans="1:10" ht="30" customHeight="1" x14ac:dyDescent="0.15">
      <c r="A38" s="74">
        <v>29</v>
      </c>
      <c r="B38" s="160"/>
      <c r="C38" s="161"/>
      <c r="D38" s="162"/>
      <c r="E38" s="180"/>
      <c r="F38" s="181"/>
      <c r="G38" s="169"/>
      <c r="H38" s="172"/>
      <c r="I38" s="167"/>
      <c r="J38" s="166"/>
    </row>
    <row r="39" spans="1:10" ht="30" customHeight="1" x14ac:dyDescent="0.15">
      <c r="A39" s="74">
        <v>30</v>
      </c>
      <c r="B39" s="160"/>
      <c r="C39" s="161"/>
      <c r="D39" s="162"/>
      <c r="E39" s="180"/>
      <c r="F39" s="181"/>
      <c r="G39" s="169"/>
      <c r="H39" s="172"/>
      <c r="I39" s="167"/>
      <c r="J39" s="166"/>
    </row>
    <row r="40" spans="1:10" ht="30" customHeight="1" x14ac:dyDescent="0.15">
      <c r="A40" s="74">
        <v>31</v>
      </c>
      <c r="B40" s="160"/>
      <c r="C40" s="161"/>
      <c r="D40" s="162"/>
      <c r="E40" s="180"/>
      <c r="F40" s="181"/>
      <c r="G40" s="169"/>
      <c r="H40" s="172"/>
      <c r="I40" s="167"/>
      <c r="J40" s="166"/>
    </row>
    <row r="41" spans="1:10" ht="30" customHeight="1" x14ac:dyDescent="0.15">
      <c r="A41" s="74">
        <v>32</v>
      </c>
      <c r="B41" s="160"/>
      <c r="C41" s="161"/>
      <c r="D41" s="162"/>
      <c r="E41" s="180"/>
      <c r="F41" s="181"/>
      <c r="G41" s="169"/>
      <c r="H41" s="172"/>
      <c r="I41" s="167"/>
      <c r="J41" s="166"/>
    </row>
    <row r="42" spans="1:10" ht="30" customHeight="1" x14ac:dyDescent="0.15">
      <c r="A42" s="74">
        <v>33</v>
      </c>
      <c r="B42" s="160"/>
      <c r="C42" s="161"/>
      <c r="D42" s="162"/>
      <c r="E42" s="180"/>
      <c r="F42" s="181"/>
      <c r="G42" s="169"/>
      <c r="H42" s="172"/>
      <c r="I42" s="167"/>
      <c r="J42" s="166"/>
    </row>
    <row r="43" spans="1:10" ht="30" customHeight="1" x14ac:dyDescent="0.15">
      <c r="A43" s="74">
        <v>34</v>
      </c>
      <c r="B43" s="160"/>
      <c r="C43" s="161"/>
      <c r="D43" s="162"/>
      <c r="E43" s="180"/>
      <c r="F43" s="181"/>
      <c r="G43" s="169"/>
      <c r="H43" s="172"/>
      <c r="I43" s="167"/>
      <c r="J43" s="166"/>
    </row>
    <row r="44" spans="1:10" ht="30" customHeight="1" x14ac:dyDescent="0.15">
      <c r="A44" s="74">
        <v>35</v>
      </c>
      <c r="B44" s="160"/>
      <c r="C44" s="161"/>
      <c r="D44" s="162"/>
      <c r="E44" s="180"/>
      <c r="F44" s="181"/>
      <c r="G44" s="169"/>
      <c r="H44" s="172"/>
      <c r="I44" s="167"/>
      <c r="J44" s="166"/>
    </row>
    <row r="45" spans="1:10" ht="30" customHeight="1" x14ac:dyDescent="0.15">
      <c r="A45" s="74">
        <v>36</v>
      </c>
      <c r="B45" s="160"/>
      <c r="C45" s="161"/>
      <c r="D45" s="162"/>
      <c r="E45" s="180"/>
      <c r="F45" s="181"/>
      <c r="G45" s="169"/>
      <c r="H45" s="172"/>
      <c r="I45" s="167"/>
      <c r="J45" s="166"/>
    </row>
    <row r="46" spans="1:10" ht="30" customHeight="1" x14ac:dyDescent="0.15">
      <c r="A46" s="74">
        <v>37</v>
      </c>
      <c r="B46" s="160"/>
      <c r="C46" s="161"/>
      <c r="D46" s="162"/>
      <c r="E46" s="180"/>
      <c r="F46" s="181"/>
      <c r="G46" s="169"/>
      <c r="H46" s="172"/>
      <c r="I46" s="167"/>
      <c r="J46" s="166"/>
    </row>
    <row r="47" spans="1:10" ht="30" customHeight="1" x14ac:dyDescent="0.15">
      <c r="A47" s="74">
        <v>38</v>
      </c>
      <c r="B47" s="160"/>
      <c r="C47" s="161"/>
      <c r="D47" s="162"/>
      <c r="E47" s="180"/>
      <c r="F47" s="181"/>
      <c r="G47" s="169"/>
      <c r="H47" s="172"/>
      <c r="I47" s="167"/>
      <c r="J47" s="166"/>
    </row>
    <row r="48" spans="1:10" ht="30" customHeight="1" x14ac:dyDescent="0.15">
      <c r="A48" s="74">
        <v>39</v>
      </c>
      <c r="B48" s="160"/>
      <c r="C48" s="161"/>
      <c r="D48" s="162"/>
      <c r="E48" s="180"/>
      <c r="F48" s="181"/>
      <c r="G48" s="169"/>
      <c r="H48" s="172" t="str">
        <f t="shared" ref="H48:H49" si="2">IF(C48="⑤園内における研修を企画・実施する幼稚園又は認定こども園","〇","")</f>
        <v/>
      </c>
      <c r="I48" s="167"/>
      <c r="J48" s="166"/>
    </row>
    <row r="49" spans="1:10" ht="30" customHeight="1" x14ac:dyDescent="0.15">
      <c r="A49" s="74">
        <v>40</v>
      </c>
      <c r="B49" s="160"/>
      <c r="C49" s="161"/>
      <c r="D49" s="162"/>
      <c r="E49" s="180"/>
      <c r="F49" s="181"/>
      <c r="G49" s="169"/>
      <c r="H49" s="172" t="str">
        <f t="shared" si="2"/>
        <v/>
      </c>
      <c r="I49" s="167"/>
      <c r="J49" s="166"/>
    </row>
    <row r="50" spans="1:10" ht="30" customHeight="1" x14ac:dyDescent="0.15">
      <c r="A50" s="74">
        <v>41</v>
      </c>
      <c r="B50" s="160"/>
      <c r="C50" s="161"/>
      <c r="D50" s="162"/>
      <c r="E50" s="180"/>
      <c r="F50" s="181"/>
      <c r="G50" s="169"/>
      <c r="H50" s="172"/>
      <c r="I50" s="167"/>
      <c r="J50" s="166"/>
    </row>
    <row r="51" spans="1:10" ht="30" customHeight="1" x14ac:dyDescent="0.15">
      <c r="A51" s="74">
        <v>42</v>
      </c>
      <c r="B51" s="160"/>
      <c r="C51" s="161"/>
      <c r="D51" s="162"/>
      <c r="E51" s="180"/>
      <c r="F51" s="181"/>
      <c r="G51" s="169"/>
      <c r="H51" s="172"/>
      <c r="I51" s="167"/>
      <c r="J51" s="166"/>
    </row>
    <row r="52" spans="1:10" ht="30" customHeight="1" x14ac:dyDescent="0.15">
      <c r="A52" s="74">
        <v>43</v>
      </c>
      <c r="B52" s="160"/>
      <c r="C52" s="161"/>
      <c r="D52" s="162"/>
      <c r="E52" s="180"/>
      <c r="F52" s="181"/>
      <c r="G52" s="169"/>
      <c r="H52" s="172" t="str">
        <f t="shared" ref="H52" si="3">IF(C52="⑤園内における研修を企画・実施する幼稚園又は認定こども園","〇","")</f>
        <v/>
      </c>
      <c r="I52" s="167"/>
      <c r="J52" s="166"/>
    </row>
    <row r="53" spans="1:10" ht="30" customHeight="1" x14ac:dyDescent="0.15">
      <c r="A53" s="74">
        <v>44</v>
      </c>
      <c r="B53" s="160"/>
      <c r="C53" s="161"/>
      <c r="D53" s="162"/>
      <c r="E53" s="180"/>
      <c r="F53" s="181"/>
      <c r="G53" s="169"/>
      <c r="H53" s="172"/>
      <c r="I53" s="167"/>
      <c r="J53" s="166"/>
    </row>
    <row r="54" spans="1:10" ht="30" customHeight="1" x14ac:dyDescent="0.15">
      <c r="A54" s="74">
        <v>45</v>
      </c>
      <c r="B54" s="160"/>
      <c r="C54" s="161"/>
      <c r="D54" s="162"/>
      <c r="E54" s="180"/>
      <c r="F54" s="181"/>
      <c r="G54" s="169"/>
      <c r="H54" s="172"/>
      <c r="I54" s="167"/>
      <c r="J54" s="166"/>
    </row>
    <row r="55" spans="1:10" ht="30" customHeight="1" x14ac:dyDescent="0.15">
      <c r="A55" s="74">
        <v>46</v>
      </c>
      <c r="B55" s="160"/>
      <c r="C55" s="161"/>
      <c r="D55" s="162"/>
      <c r="E55" s="180"/>
      <c r="F55" s="181"/>
      <c r="G55" s="169"/>
      <c r="H55" s="172" t="str">
        <f t="shared" ref="H55" si="4">IF(C55="⑤園内における研修を企画・実施する幼稚園又は認定こども園","〇","")</f>
        <v/>
      </c>
      <c r="I55" s="167"/>
      <c r="J55" s="166"/>
    </row>
    <row r="56" spans="1:10" ht="30" customHeight="1" x14ac:dyDescent="0.15">
      <c r="A56" s="74">
        <v>47</v>
      </c>
      <c r="B56" s="160"/>
      <c r="C56" s="161"/>
      <c r="D56" s="162"/>
      <c r="E56" s="180"/>
      <c r="F56" s="181"/>
      <c r="G56" s="169"/>
      <c r="H56" s="172"/>
      <c r="I56" s="167"/>
      <c r="J56" s="166"/>
    </row>
    <row r="57" spans="1:10" ht="30" customHeight="1" x14ac:dyDescent="0.15">
      <c r="A57" s="74">
        <v>48</v>
      </c>
      <c r="B57" s="160"/>
      <c r="C57" s="161"/>
      <c r="D57" s="162"/>
      <c r="E57" s="180"/>
      <c r="F57" s="181"/>
      <c r="G57" s="169"/>
      <c r="H57" s="172"/>
      <c r="I57" s="167"/>
      <c r="J57" s="166"/>
    </row>
    <row r="58" spans="1:10" ht="30" customHeight="1" x14ac:dyDescent="0.15">
      <c r="A58" s="74">
        <v>49</v>
      </c>
      <c r="B58" s="160"/>
      <c r="C58" s="161"/>
      <c r="D58" s="162"/>
      <c r="E58" s="180"/>
      <c r="F58" s="181"/>
      <c r="G58" s="169"/>
      <c r="H58" s="172" t="str">
        <f t="shared" si="0"/>
        <v/>
      </c>
      <c r="I58" s="167"/>
      <c r="J58" s="166"/>
    </row>
    <row r="59" spans="1:10" ht="30" customHeight="1" x14ac:dyDescent="0.15">
      <c r="A59" s="74">
        <v>50</v>
      </c>
      <c r="B59" s="160"/>
      <c r="C59" s="161"/>
      <c r="D59" s="162"/>
      <c r="E59" s="180"/>
      <c r="F59" s="181"/>
      <c r="G59" s="169"/>
      <c r="H59" s="172" t="str">
        <f t="shared" si="0"/>
        <v/>
      </c>
      <c r="I59" s="167"/>
      <c r="J59" s="166"/>
    </row>
    <row r="60" spans="1:10" ht="30" customHeight="1" x14ac:dyDescent="0.15">
      <c r="A60" s="74">
        <v>51</v>
      </c>
      <c r="B60" s="160"/>
      <c r="C60" s="161"/>
      <c r="D60" s="162"/>
      <c r="E60" s="180"/>
      <c r="F60" s="181"/>
      <c r="G60" s="169"/>
      <c r="H60" s="172"/>
      <c r="I60" s="167"/>
      <c r="J60" s="166"/>
    </row>
    <row r="61" spans="1:10" ht="30" customHeight="1" x14ac:dyDescent="0.15">
      <c r="A61" s="74">
        <v>52</v>
      </c>
      <c r="B61" s="160"/>
      <c r="C61" s="161"/>
      <c r="D61" s="162"/>
      <c r="E61" s="180"/>
      <c r="F61" s="181"/>
      <c r="G61" s="169"/>
      <c r="H61" s="172"/>
      <c r="I61" s="167"/>
      <c r="J61" s="166"/>
    </row>
    <row r="62" spans="1:10" ht="30" customHeight="1" x14ac:dyDescent="0.15">
      <c r="A62" s="74">
        <v>53</v>
      </c>
      <c r="B62" s="160"/>
      <c r="C62" s="161"/>
      <c r="D62" s="162"/>
      <c r="E62" s="180"/>
      <c r="F62" s="181"/>
      <c r="G62" s="169"/>
      <c r="H62" s="172" t="str">
        <f t="shared" si="0"/>
        <v/>
      </c>
      <c r="I62" s="167"/>
      <c r="J62" s="166"/>
    </row>
    <row r="63" spans="1:10" ht="30" customHeight="1" x14ac:dyDescent="0.15">
      <c r="A63" s="74">
        <v>54</v>
      </c>
      <c r="B63" s="160"/>
      <c r="C63" s="161"/>
      <c r="D63" s="162"/>
      <c r="E63" s="180"/>
      <c r="F63" s="181"/>
      <c r="G63" s="169"/>
      <c r="H63" s="172"/>
      <c r="I63" s="167"/>
      <c r="J63" s="166"/>
    </row>
    <row r="64" spans="1:10" ht="30" customHeight="1" x14ac:dyDescent="0.15">
      <c r="A64" s="74">
        <v>55</v>
      </c>
      <c r="B64" s="160"/>
      <c r="C64" s="161"/>
      <c r="D64" s="162"/>
      <c r="E64" s="180"/>
      <c r="F64" s="181"/>
      <c r="G64" s="169"/>
      <c r="H64" s="172"/>
      <c r="I64" s="167"/>
      <c r="J64" s="166"/>
    </row>
    <row r="65" spans="1:14" ht="30" customHeight="1" x14ac:dyDescent="0.15">
      <c r="A65" s="74">
        <v>56</v>
      </c>
      <c r="B65" s="160"/>
      <c r="C65" s="161"/>
      <c r="D65" s="162"/>
      <c r="E65" s="180"/>
      <c r="F65" s="181"/>
      <c r="G65" s="169"/>
      <c r="H65" s="172"/>
      <c r="I65" s="167"/>
      <c r="J65" s="166"/>
    </row>
    <row r="66" spans="1:14" ht="30" customHeight="1" x14ac:dyDescent="0.15">
      <c r="A66" s="74">
        <v>57</v>
      </c>
      <c r="B66" s="160"/>
      <c r="C66" s="161"/>
      <c r="D66" s="162"/>
      <c r="E66" s="180"/>
      <c r="F66" s="181"/>
      <c r="G66" s="169"/>
      <c r="H66" s="172"/>
      <c r="I66" s="167"/>
      <c r="J66" s="166"/>
    </row>
    <row r="67" spans="1:14" ht="30" customHeight="1" x14ac:dyDescent="0.15">
      <c r="A67" s="74">
        <v>58</v>
      </c>
      <c r="B67" s="160"/>
      <c r="C67" s="161"/>
      <c r="D67" s="162"/>
      <c r="E67" s="180"/>
      <c r="F67" s="181"/>
      <c r="G67" s="169"/>
      <c r="H67" s="172"/>
      <c r="I67" s="167"/>
      <c r="J67" s="166"/>
      <c r="M67" s="62" t="s">
        <v>113</v>
      </c>
      <c r="N67" s="62" t="s">
        <v>191</v>
      </c>
    </row>
    <row r="68" spans="1:14" ht="30" customHeight="1" x14ac:dyDescent="0.15">
      <c r="A68" s="74">
        <v>59</v>
      </c>
      <c r="B68" s="160"/>
      <c r="C68" s="161"/>
      <c r="D68" s="162"/>
      <c r="E68" s="180"/>
      <c r="F68" s="181"/>
      <c r="G68" s="169"/>
      <c r="H68" s="172"/>
      <c r="I68" s="167"/>
      <c r="J68" s="166"/>
      <c r="M68" s="62" t="s">
        <v>85</v>
      </c>
      <c r="N68" s="62">
        <v>15</v>
      </c>
    </row>
    <row r="69" spans="1:14" ht="30" customHeight="1" thickBot="1" x14ac:dyDescent="0.2">
      <c r="A69" s="73">
        <v>60</v>
      </c>
      <c r="B69" s="251"/>
      <c r="C69" s="174"/>
      <c r="D69" s="175"/>
      <c r="E69" s="182"/>
      <c r="F69" s="183"/>
      <c r="G69" s="176"/>
      <c r="H69" s="177" t="str">
        <f t="shared" si="0"/>
        <v/>
      </c>
      <c r="I69" s="178"/>
      <c r="J69" s="179"/>
      <c r="M69" s="62" t="s">
        <v>83</v>
      </c>
      <c r="N69" s="62">
        <v>15</v>
      </c>
    </row>
    <row r="70" spans="1:14" ht="30" customHeight="1" thickTop="1" thickBot="1" x14ac:dyDescent="0.2">
      <c r="A70" s="243" t="s">
        <v>44</v>
      </c>
      <c r="B70" s="244"/>
      <c r="C70" s="244"/>
      <c r="D70" s="244"/>
      <c r="E70" s="244"/>
      <c r="F70" s="244"/>
      <c r="G70" s="153">
        <f>SUMIF(G10:G69,"〇",I10:I69)</f>
        <v>0</v>
      </c>
      <c r="H70" s="159" t="e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#N/A</v>
      </c>
      <c r="I70" s="127" t="e">
        <f>IF(L70&lt;0,SUM(I10:I69,L70),SUM(I10:I69))</f>
        <v>#N/A</v>
      </c>
      <c r="J70" s="154"/>
      <c r="K70" s="70"/>
      <c r="L70" s="62" t="e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>#N/A</v>
      </c>
      <c r="M70" s="62" t="s">
        <v>86</v>
      </c>
      <c r="N70" s="62">
        <v>4</v>
      </c>
    </row>
    <row r="71" spans="1:14" s="69" customFormat="1" ht="15" customHeight="1" x14ac:dyDescent="0.15">
      <c r="A71" s="72"/>
      <c r="B71" s="67" t="s">
        <v>72</v>
      </c>
      <c r="C71" s="70"/>
      <c r="D71" s="70"/>
      <c r="E71" s="70"/>
      <c r="F71" s="70"/>
      <c r="G71" s="70"/>
      <c r="H71" s="70"/>
      <c r="I71" s="70"/>
      <c r="J71" s="70"/>
      <c r="M71" s="69" t="s">
        <v>192</v>
      </c>
      <c r="N71" s="69">
        <v>4</v>
      </c>
    </row>
    <row r="72" spans="1:14" s="69" customFormat="1" ht="15" customHeight="1" x14ac:dyDescent="0.15">
      <c r="A72" s="72"/>
      <c r="B72" s="59" t="s">
        <v>112</v>
      </c>
      <c r="C72" s="70"/>
      <c r="D72" s="70"/>
      <c r="E72" s="70"/>
      <c r="F72" s="70"/>
      <c r="G72" s="70"/>
      <c r="H72" s="70"/>
      <c r="I72" s="70"/>
      <c r="J72" s="70"/>
    </row>
    <row r="73" spans="1:14" s="69" customFormat="1" ht="15" customHeight="1" x14ac:dyDescent="0.15">
      <c r="A73" s="72"/>
      <c r="B73" s="59" t="s">
        <v>122</v>
      </c>
      <c r="C73" s="70"/>
      <c r="D73" s="70"/>
      <c r="E73" s="70"/>
      <c r="F73" s="70"/>
      <c r="G73" s="70"/>
      <c r="H73" s="70"/>
      <c r="I73" s="70"/>
      <c r="J73" s="70"/>
    </row>
    <row r="74" spans="1:14" s="69" customFormat="1" ht="15" customHeight="1" x14ac:dyDescent="0.15">
      <c r="A74" s="72"/>
      <c r="B74" s="59" t="s">
        <v>120</v>
      </c>
      <c r="C74" s="70"/>
      <c r="D74" s="70"/>
      <c r="E74" s="70"/>
      <c r="F74" s="70"/>
      <c r="G74" s="70"/>
      <c r="H74" s="70"/>
      <c r="I74" s="70"/>
      <c r="J74" s="70"/>
    </row>
    <row r="75" spans="1:14" s="69" customFormat="1" ht="15" customHeight="1" x14ac:dyDescent="0.15">
      <c r="A75" s="72"/>
      <c r="B75" s="58" t="s">
        <v>121</v>
      </c>
      <c r="C75" s="114"/>
      <c r="D75" s="70"/>
      <c r="E75" s="70"/>
      <c r="F75" s="70"/>
      <c r="G75" s="70"/>
      <c r="H75" s="70"/>
      <c r="I75" s="70"/>
      <c r="J75" s="70"/>
      <c r="M75" s="69" t="e">
        <f>SUMIF($H$10:$H$69,"〇",$I$10:$I$69)&lt;=VLOOKUP(C6,M68:N71,2,FALSE)</f>
        <v>#N/A</v>
      </c>
    </row>
    <row r="76" spans="1:14" s="69" customFormat="1" ht="15" customHeight="1" x14ac:dyDescent="0.15">
      <c r="A76" s="72"/>
      <c r="B76" s="58" t="s">
        <v>203</v>
      </c>
      <c r="C76" s="70"/>
      <c r="D76" s="70"/>
      <c r="E76" s="70"/>
      <c r="F76" s="70"/>
      <c r="G76" s="70"/>
      <c r="H76" s="70"/>
      <c r="I76" s="70"/>
      <c r="J76" s="70"/>
    </row>
    <row r="77" spans="1:14" s="43" customFormat="1" ht="15" customHeight="1" x14ac:dyDescent="0.15">
      <c r="A77" s="14"/>
      <c r="C77" s="14"/>
      <c r="D77" s="14"/>
      <c r="E77" s="14"/>
      <c r="F77" s="14"/>
      <c r="G77" s="14"/>
      <c r="H77" s="14"/>
      <c r="I77" s="14"/>
      <c r="J77" s="14"/>
    </row>
    <row r="78" spans="1:14" s="69" customFormat="1" ht="15" customHeight="1" x14ac:dyDescent="0.15">
      <c r="A78" s="72"/>
      <c r="B78" s="71"/>
      <c r="C78" s="70"/>
      <c r="D78" s="70"/>
      <c r="E78" s="70"/>
      <c r="F78" s="70"/>
      <c r="G78" s="70"/>
      <c r="H78" s="70"/>
      <c r="I78" s="70"/>
      <c r="J78" s="70"/>
    </row>
    <row r="79" spans="1:14" s="69" customFormat="1" ht="30" customHeight="1" x14ac:dyDescent="0.15">
      <c r="A79" s="72"/>
      <c r="B79" s="241"/>
      <c r="C79" s="242"/>
      <c r="D79" s="242"/>
      <c r="E79" s="242"/>
      <c r="F79" s="242"/>
      <c r="G79" s="242"/>
      <c r="H79" s="242"/>
      <c r="I79" s="242"/>
      <c r="J79" s="242"/>
    </row>
    <row r="80" spans="1:14" s="69" customFormat="1" ht="15" customHeight="1" x14ac:dyDescent="0.15">
      <c r="A80" s="72"/>
      <c r="B80" s="71"/>
      <c r="C80" s="70"/>
      <c r="D80" s="70"/>
      <c r="E80" s="70"/>
      <c r="F80" s="70"/>
      <c r="G80" s="70"/>
      <c r="H80" s="70"/>
      <c r="I80" s="70"/>
      <c r="J80" s="70"/>
    </row>
    <row r="81" spans="1:10" s="69" customFormat="1" ht="15" customHeight="1" x14ac:dyDescent="0.15">
      <c r="A81" s="72"/>
      <c r="B81" s="71"/>
      <c r="C81" s="70"/>
      <c r="D81" s="70"/>
      <c r="E81" s="70"/>
      <c r="F81" s="70"/>
      <c r="G81" s="70"/>
      <c r="H81" s="70"/>
      <c r="I81" s="70"/>
      <c r="J81" s="70"/>
    </row>
    <row r="82" spans="1:10" s="65" customFormat="1" ht="15" customHeight="1" x14ac:dyDescent="0.15">
      <c r="A82" s="68"/>
      <c r="B82" s="67"/>
      <c r="C82" s="66"/>
      <c r="D82" s="66"/>
      <c r="E82" s="66"/>
      <c r="F82" s="66"/>
      <c r="G82" s="66"/>
      <c r="H82" s="66"/>
      <c r="I82" s="66"/>
      <c r="J82" s="66"/>
    </row>
  </sheetData>
  <sheetProtection algorithmName="SHA-512" hashValue="FDilwATuRX5zPBOH+3/84+hOccCKrTJNsvZLNUiYEQv2iZA1EU75+QobbKkAnSV3yDPVPWHKMeUXtNaXsa62UQ==" saltValue="VjO/ZjuZ8CmYArdBZtPmyw==" spinCount="100000" sheet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14" priority="10" operator="equal">
      <formula>""</formula>
    </cfRule>
  </conditionalFormatting>
  <conditionalFormatting sqref="E10:F69">
    <cfRule type="expression" dxfId="313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12" priority="3">
      <formula>$C10="⑥保育士等キャリアアップ研修"</formula>
    </cfRule>
  </conditionalFormatting>
  <conditionalFormatting sqref="G10:G69">
    <cfRule type="expression" dxfId="311" priority="2">
      <formula>OR($C$6="若手リーダー",$C$6="専門リーダー",$C$6="なし_職員処遇改善費の対象者")</formula>
    </cfRule>
  </conditionalFormatting>
  <conditionalFormatting sqref="G70">
    <cfRule type="cellIs" dxfId="310" priority="13" operator="equal">
      <formula>""</formula>
    </cfRule>
  </conditionalFormatting>
  <conditionalFormatting sqref="I3:I7">
    <cfRule type="cellIs" dxfId="309" priority="12" operator="equal">
      <formula>""</formula>
    </cfRule>
  </conditionalFormatting>
  <conditionalFormatting sqref="I70">
    <cfRule type="cellIs" dxfId="308" priority="11" operator="equal">
      <formula>""</formula>
    </cfRule>
  </conditionalFormatting>
  <dataValidations count="5">
    <dataValidation allowBlank="1" showInputMessage="1" showErrorMessage="1" error="保育士等キャリアアップ研修の時のみ12桁の修了証番号を入力" sqref="F10:F69" xr:uid="{93487301-5E1A-47E4-83AB-D38CF0A3B8C3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8DC0B76-EF64-4556-BCF3-6EBA81F39B7A}">
      <formula1>SUMIF($H$10:$H$69,"〇",$I$10:$I$69)&lt;=VLOOKUP($C$6,$M$68:$N$71,2,FALSE)</formula1>
    </dataValidation>
    <dataValidation type="list" allowBlank="1" showInputMessage="1" showErrorMessage="1" promptTitle="研修分野" sqref="E10:E69" xr:uid="{85EC7286-F086-40C9-AD31-1D98D6A6DCEE}">
      <formula1>INDIRECT($L$4)</formula1>
    </dataValidation>
    <dataValidation type="list" allowBlank="1" showInputMessage="1" showErrorMessage="1" sqref="G10:G69" xr:uid="{B0FE96B7-39E0-4204-B189-586922EB2A65}">
      <formula1>"〇"</formula1>
    </dataValidation>
    <dataValidation type="date" operator="lessThanOrEqual" allowBlank="1" error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6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C51372F7-52ED-44E9-9594-B4AA01620AAD}">
      <formula1>45716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5027E5C-3B8A-44A6-83F8-CEEAAFE08B98}">
          <x14:formula1>
            <xm:f>'マスタ '!$E$3:$E$8</xm:f>
          </x14:formula1>
          <xm:sqref>C10:C69</xm:sqref>
        </x14:dataValidation>
        <x14:dataValidation type="list" allowBlank="1" showInputMessage="1" showErrorMessage="1" xr:uid="{87C8CE1C-1F7E-4B13-A81C-282C4F64172E}">
          <x14:formula1>
            <xm:f>'マスタ '!$C$3:$C$6</xm:f>
          </x14:formula1>
          <xm:sqref>C6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53</vt:i4>
      </vt:variant>
      <vt:variant>
        <vt:lpstr>名前付き一覧</vt:lpstr>
      </vt:variant>
      <vt:variant>
        <vt:i4>60</vt:i4>
      </vt:variant>
    </vt:vector>
  </HeadingPairs>
  <TitlesOfParts>
    <vt:vector size="113" baseType="lpstr">
      <vt:lpstr>幼稚園・認定こども園 (記載例)</vt:lpstr>
      <vt:lpstr>マスタ </vt:lpstr>
      <vt:lpstr>①集計表</vt:lpstr>
      <vt:lpstr>②名簿１</vt:lpstr>
      <vt:lpstr>②名簿２</vt:lpstr>
      <vt:lpstr>②名簿３</vt:lpstr>
      <vt:lpstr>②名簿４</vt:lpstr>
      <vt:lpstr>②名簿５</vt:lpstr>
      <vt:lpstr>②名簿６</vt:lpstr>
      <vt:lpstr>②名簿７</vt:lpstr>
      <vt:lpstr>②名簿８</vt:lpstr>
      <vt:lpstr>②名簿９</vt:lpstr>
      <vt:lpstr>②名簿10</vt:lpstr>
      <vt:lpstr>②名簿11</vt:lpstr>
      <vt:lpstr>②名簿12</vt:lpstr>
      <vt:lpstr>②名簿13</vt:lpstr>
      <vt:lpstr>②名簿14</vt:lpstr>
      <vt:lpstr>②名簿15</vt:lpstr>
      <vt:lpstr>②名簿16</vt:lpstr>
      <vt:lpstr>②名簿17</vt:lpstr>
      <vt:lpstr>②名簿18</vt:lpstr>
      <vt:lpstr>②名簿19</vt:lpstr>
      <vt:lpstr>②名簿20</vt:lpstr>
      <vt:lpstr>②名簿21</vt:lpstr>
      <vt:lpstr>②名簿22</vt:lpstr>
      <vt:lpstr>②名簿23</vt:lpstr>
      <vt:lpstr>②名簿24</vt:lpstr>
      <vt:lpstr>②名簿25</vt:lpstr>
      <vt:lpstr>②名簿26</vt:lpstr>
      <vt:lpstr>②名簿27</vt:lpstr>
      <vt:lpstr>②名簿28</vt:lpstr>
      <vt:lpstr>②名簿29</vt:lpstr>
      <vt:lpstr>②名簿30</vt:lpstr>
      <vt:lpstr>②名簿31</vt:lpstr>
      <vt:lpstr>②名簿32</vt:lpstr>
      <vt:lpstr>②名簿33</vt:lpstr>
      <vt:lpstr>②名簿34</vt:lpstr>
      <vt:lpstr>②名簿35</vt:lpstr>
      <vt:lpstr>②名簿36</vt:lpstr>
      <vt:lpstr>②名簿37</vt:lpstr>
      <vt:lpstr>②名簿38</vt:lpstr>
      <vt:lpstr>②名簿39</vt:lpstr>
      <vt:lpstr>②名簿40</vt:lpstr>
      <vt:lpstr>②名簿41</vt:lpstr>
      <vt:lpstr>②名簿42</vt:lpstr>
      <vt:lpstr>②名簿43</vt:lpstr>
      <vt:lpstr>②名簿44</vt:lpstr>
      <vt:lpstr>②名簿45</vt:lpstr>
      <vt:lpstr>②名簿46</vt:lpstr>
      <vt:lpstr>②名簿47</vt:lpstr>
      <vt:lpstr>②名簿48</vt:lpstr>
      <vt:lpstr>②名簿49</vt:lpstr>
      <vt:lpstr>②名簿50</vt:lpstr>
      <vt:lpstr>①集計表!Print_Area</vt:lpstr>
      <vt:lpstr>②名簿１!Print_Area</vt:lpstr>
      <vt:lpstr>②名簿10!Print_Area</vt:lpstr>
      <vt:lpstr>②名簿11!Print_Area</vt:lpstr>
      <vt:lpstr>②名簿12!Print_Area</vt:lpstr>
      <vt:lpstr>②名簿13!Print_Area</vt:lpstr>
      <vt:lpstr>②名簿14!Print_Area</vt:lpstr>
      <vt:lpstr>②名簿15!Print_Area</vt:lpstr>
      <vt:lpstr>②名簿16!Print_Area</vt:lpstr>
      <vt:lpstr>②名簿17!Print_Area</vt:lpstr>
      <vt:lpstr>②名簿18!Print_Area</vt:lpstr>
      <vt:lpstr>②名簿19!Print_Area</vt:lpstr>
      <vt:lpstr>②名簿２!Print_Area</vt:lpstr>
      <vt:lpstr>②名簿20!Print_Area</vt:lpstr>
      <vt:lpstr>②名簿21!Print_Area</vt:lpstr>
      <vt:lpstr>②名簿22!Print_Area</vt:lpstr>
      <vt:lpstr>②名簿23!Print_Area</vt:lpstr>
      <vt:lpstr>②名簿24!Print_Area</vt:lpstr>
      <vt:lpstr>②名簿25!Print_Area</vt:lpstr>
      <vt:lpstr>②名簿26!Print_Area</vt:lpstr>
      <vt:lpstr>②名簿27!Print_Area</vt:lpstr>
      <vt:lpstr>②名簿28!Print_Area</vt:lpstr>
      <vt:lpstr>②名簿29!Print_Area</vt:lpstr>
      <vt:lpstr>②名簿３!Print_Area</vt:lpstr>
      <vt:lpstr>②名簿30!Print_Area</vt:lpstr>
      <vt:lpstr>②名簿31!Print_Area</vt:lpstr>
      <vt:lpstr>②名簿32!Print_Area</vt:lpstr>
      <vt:lpstr>②名簿33!Print_Area</vt:lpstr>
      <vt:lpstr>②名簿34!Print_Area</vt:lpstr>
      <vt:lpstr>②名簿35!Print_Area</vt:lpstr>
      <vt:lpstr>②名簿36!Print_Area</vt:lpstr>
      <vt:lpstr>②名簿37!Print_Area</vt:lpstr>
      <vt:lpstr>②名簿38!Print_Area</vt:lpstr>
      <vt:lpstr>②名簿39!Print_Area</vt:lpstr>
      <vt:lpstr>②名簿４!Print_Area</vt:lpstr>
      <vt:lpstr>②名簿40!Print_Area</vt:lpstr>
      <vt:lpstr>②名簿41!Print_Area</vt:lpstr>
      <vt:lpstr>②名簿42!Print_Area</vt:lpstr>
      <vt:lpstr>②名簿43!Print_Area</vt:lpstr>
      <vt:lpstr>②名簿44!Print_Area</vt:lpstr>
      <vt:lpstr>②名簿45!Print_Area</vt:lpstr>
      <vt:lpstr>②名簿46!Print_Area</vt:lpstr>
      <vt:lpstr>②名簿47!Print_Area</vt:lpstr>
      <vt:lpstr>②名簿48!Print_Area</vt:lpstr>
      <vt:lpstr>②名簿49!Print_Area</vt:lpstr>
      <vt:lpstr>②名簿５!Print_Area</vt:lpstr>
      <vt:lpstr>②名簿50!Print_Area</vt:lpstr>
      <vt:lpstr>②名簿６!Print_Area</vt:lpstr>
      <vt:lpstr>②名簿７!Print_Area</vt:lpstr>
      <vt:lpstr>②名簿８!Print_Area</vt:lpstr>
      <vt:lpstr>②名簿９!Print_Area</vt:lpstr>
      <vt:lpstr>'幼稚園・認定こども園 (記載例)'!Print_Area</vt:lpstr>
      <vt:lpstr>認定こども園なし_職員処遇改善費の対象者</vt:lpstr>
      <vt:lpstr>認定こども園若手リーダー</vt:lpstr>
      <vt:lpstr>認定こども園専門リーダー</vt:lpstr>
      <vt:lpstr>認定こども園中核リーダー</vt:lpstr>
      <vt:lpstr>幼稚園なし_職員処遇改善費の対象者</vt:lpstr>
      <vt:lpstr>幼稚園若手リーダー</vt:lpstr>
      <vt:lpstr>幼稚園専門リーダー</vt:lpstr>
      <vt:lpstr>幼稚園中核リーダー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2023-10-31T02:56:38Z</cp:lastPrinted>
  <dcterms:created xsi:type="dcterms:W3CDTF">2022-11-29T02:36:32Z</dcterms:created>
  <dcterms:modified xsi:type="dcterms:W3CDTF">2025-07-07T08:49:33Z</dcterms:modified>
</cp:coreProperties>
</file>