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070_R6計画誓約書様式・テキスト検討\000_積算表\【参考】R5積算表\R5計画\岩倉修正フォルダ\完成\完成版と同じデータ・HPアップ用\"/>
    </mc:Choice>
  </mc:AlternateContent>
  <xr:revisionPtr revIDLastSave="0" documentId="13_ncr:1_{BDED4CE1-EF6F-4CB6-A247-71C0549671F3}" xr6:coauthVersionLast="47" xr6:coauthVersionMax="47" xr10:uidLastSave="{00000000-0000-0000-0000-000000000000}"/>
  <workbookProtection workbookAlgorithmName="SHA-512" workbookHashValue="X0xFt12I5tYMduQ2PorpiGNCB+OkBzwRnB6g4/vstLjRh4uYd+jvUL/jqf4guEPiY1sDjzHNwNl/Hr3lTDsWDQ==" workbookSaltValue="GtEtPJj/ATAvMXqxlDo9dg==" workbookSpinCount="100000" lockStructure="1"/>
  <bookViews>
    <workbookView xWindow="810" yWindow="0" windowWidth="19680" windowHeight="10800" xr2:uid="{00000000-000D-0000-FFFF-FFFF00000000}"/>
  </bookViews>
  <sheets>
    <sheet name="積算表" sheetId="2" r:id="rId1"/>
    <sheet name="加算区分" sheetId="3" state="hidden" r:id="rId2"/>
    <sheet name="保育単価表" sheetId="10" state="hidden" r:id="rId3"/>
    <sheet name="保育単価表②" sheetId="12" state="hidden" r:id="rId4"/>
    <sheet name="審査用" sheetId="13" state="hidden" r:id="rId5"/>
  </sheets>
  <definedNames>
    <definedName name="_Fill" localSheetId="1" hidden="1">#REF!</definedName>
    <definedName name="_Fill" hidden="1">#REF!</definedName>
    <definedName name="_xlnm._FilterDatabase" localSheetId="2" hidden="1">保育単価表!$B$1:$WWG$9</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積算表!$A$1:$AK$49</definedName>
    <definedName name="_xlnm.Print_Area" localSheetId="2">保育単価表!$B$1:$AM$9</definedName>
    <definedName name="資格人数">積算表!$AV$1:$AW$6</definedName>
    <definedName name="単価表">保育単価表!$A$5:$AM$9</definedName>
    <definedName name="定員">積算表!$AS$2:$AT$19</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3" l="1"/>
  <c r="C8" i="13"/>
  <c r="B7" i="13" l="1"/>
  <c r="B6" i="13"/>
  <c r="B5" i="13"/>
  <c r="B4" i="13"/>
  <c r="B3" i="13"/>
  <c r="AP45" i="2"/>
  <c r="AP44" i="2"/>
  <c r="M35" i="2" l="1"/>
  <c r="M40" i="2" l="1"/>
  <c r="AI38" i="2"/>
  <c r="AG38" i="2"/>
  <c r="AA38" i="2"/>
  <c r="Y38" i="2"/>
  <c r="S38" i="2"/>
  <c r="Q38" i="2"/>
  <c r="AI36" i="2"/>
  <c r="AG36" i="2"/>
  <c r="AE36" i="2"/>
  <c r="AC36" i="2"/>
  <c r="AA36" i="2"/>
  <c r="Y36" i="2"/>
  <c r="W36" i="2"/>
  <c r="U36" i="2"/>
  <c r="S36" i="2"/>
  <c r="Q36" i="2"/>
  <c r="O36" i="2"/>
  <c r="M36" i="2"/>
  <c r="AI35" i="2"/>
  <c r="AI40" i="2" s="1"/>
  <c r="AG35" i="2"/>
  <c r="AG40" i="2" s="1"/>
  <c r="AE35" i="2"/>
  <c r="AE40" i="2" s="1"/>
  <c r="AC35" i="2"/>
  <c r="AC40" i="2" s="1"/>
  <c r="AA35" i="2"/>
  <c r="AA40" i="2" s="1"/>
  <c r="Y35" i="2"/>
  <c r="Y40" i="2" s="1"/>
  <c r="W35" i="2"/>
  <c r="W40" i="2" s="1"/>
  <c r="U35" i="2"/>
  <c r="U40" i="2" s="1"/>
  <c r="S35" i="2"/>
  <c r="S40" i="2" s="1"/>
  <c r="Q35" i="2"/>
  <c r="Q40" i="2" s="1"/>
  <c r="O35" i="2"/>
  <c r="O40" i="2" s="1"/>
  <c r="M42" i="2" l="1"/>
  <c r="AE1" i="2" l="1"/>
  <c r="M43" i="2" l="1"/>
  <c r="S21" i="2" l="1"/>
  <c r="V24" i="2" s="1"/>
  <c r="M21" i="2"/>
  <c r="AE16" i="2" l="1"/>
  <c r="AI37" i="2" l="1"/>
  <c r="AA37" i="2"/>
  <c r="S37" i="2"/>
  <c r="W37" i="2"/>
  <c r="AC37" i="2"/>
  <c r="U37" i="2"/>
  <c r="AG37" i="2"/>
  <c r="Y37" i="2"/>
  <c r="Q37" i="2"/>
  <c r="AE37" i="2"/>
  <c r="O37" i="2"/>
  <c r="M37" i="2"/>
  <c r="Q39" i="2"/>
  <c r="AA41" i="2"/>
  <c r="S41" i="2"/>
  <c r="W41" i="2"/>
  <c r="Q41" i="2"/>
  <c r="AE41" i="2"/>
  <c r="Y41" i="2"/>
  <c r="AG41" i="2"/>
  <c r="M41" i="2"/>
  <c r="O41" i="2"/>
  <c r="AC41" i="2"/>
  <c r="AI41" i="2"/>
  <c r="U41" i="2"/>
  <c r="AW6" i="2"/>
  <c r="AW2" i="2"/>
  <c r="AW4" i="2"/>
  <c r="AW3" i="2"/>
  <c r="Q44" i="2" l="1"/>
  <c r="M39" i="2"/>
  <c r="M44" i="2" s="1"/>
  <c r="M45" i="2" s="1"/>
  <c r="O39" i="2"/>
  <c r="O44" i="2" s="1"/>
  <c r="U39" i="2"/>
  <c r="U44" i="2" s="1"/>
  <c r="W39" i="2"/>
  <c r="W44" i="2" s="1"/>
  <c r="AE39" i="2"/>
  <c r="AE44" i="2" s="1"/>
  <c r="AC39" i="2" l="1"/>
  <c r="AC44" i="2" s="1"/>
  <c r="F14" i="3"/>
  <c r="F13" i="3"/>
  <c r="F12" i="3"/>
  <c r="F11" i="3"/>
  <c r="F10" i="3"/>
  <c r="F9" i="3"/>
  <c r="F8" i="3"/>
  <c r="F7" i="3"/>
  <c r="F6" i="3"/>
  <c r="F5" i="3"/>
  <c r="F4" i="3"/>
  <c r="F3" i="3"/>
  <c r="S39" i="2" l="1"/>
  <c r="S44" i="2" s="1"/>
  <c r="AE45" i="2"/>
  <c r="O45" i="2"/>
  <c r="Y39" i="2" l="1"/>
  <c r="AA39" i="2"/>
  <c r="AI39" i="2"/>
  <c r="AG39" i="2"/>
  <c r="W45" i="2"/>
  <c r="Q45" i="2"/>
  <c r="AC45" i="2"/>
  <c r="U45" i="2"/>
  <c r="S45" i="2"/>
  <c r="AG44" i="2" l="1"/>
  <c r="AG45" i="2" s="1"/>
  <c r="AI44" i="2"/>
  <c r="AI45" i="2" s="1"/>
  <c r="AA44" i="2"/>
  <c r="AA45" i="2" s="1"/>
  <c r="Y44" i="2"/>
  <c r="Y45" i="2" s="1"/>
  <c r="M47" i="2" l="1"/>
  <c r="M49" i="2"/>
  <c r="M28" i="2" s="1"/>
  <c r="B10" i="13" s="1"/>
  <c r="M48" i="2"/>
  <c r="M27" i="2" s="1"/>
  <c r="B8" i="13" s="1"/>
  <c r="M46" i="2" l="1"/>
</calcChain>
</file>

<file path=xl/sharedStrings.xml><?xml version="1.0" encoding="utf-8"?>
<sst xmlns="http://schemas.openxmlformats.org/spreadsheetml/2006/main" count="241" uniqueCount="196">
  <si>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</si>
  <si>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</si>
  <si>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</si>
  <si>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１歳児</t>
    <rPh sb="1" eb="2">
      <t>サイ</t>
    </rPh>
    <rPh sb="2" eb="3">
      <t>ジ</t>
    </rPh>
    <phoneticPr fontId="8"/>
  </si>
  <si>
    <t>乳児</t>
    <rPh sb="0" eb="2">
      <t>ニュウジ</t>
    </rPh>
    <phoneticPr fontId="8"/>
  </si>
  <si>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</si>
  <si>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</si>
  <si>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</si>
  <si>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</si>
  <si>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</si>
  <si>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</si>
  <si>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</si>
  <si>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</si>
  <si>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</si>
  <si>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</si>
  <si>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</si>
  <si>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</si>
  <si>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</si>
  <si>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</si>
  <si>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</si>
  <si>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</si>
  <si>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</si>
  <si>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</si>
  <si>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</si>
  <si>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</si>
  <si>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</si>
  <si>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</si>
  <si>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</si>
  <si>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</si>
  <si>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</si>
  <si>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</si>
  <si>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</si>
  <si>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</si>
  <si>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</si>
  <si>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</si>
  <si>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</si>
  <si>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</si>
  <si>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</si>
  <si>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</si>
  <si>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認定
区分</t>
    <rPh sb="0" eb="2">
      <t>ニンテイ</t>
    </rPh>
    <rPh sb="3" eb="5">
      <t>クブン</t>
    </rPh>
    <phoneticPr fontId="5"/>
  </si>
  <si>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</si>
  <si>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</si>
  <si>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</si>
  <si>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</si>
  <si>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3号</t>
    <rPh sb="1" eb="2">
      <t>ゴウ</t>
    </rPh>
    <phoneticPr fontId="5"/>
  </si>
  <si>
    <t>×加算率</t>
    <rPh sb="1" eb="3">
      <t>カサン</t>
    </rPh>
    <rPh sb="3" eb="4">
      <t>リツ</t>
    </rPh>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</si>
  <si>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</si>
  <si>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</si>
  <si>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</si>
  <si>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</si>
  <si>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</si>
  <si>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</si>
  <si>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</si>
  <si>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</si>
  <si>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</si>
  <si>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</si>
  <si>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</si>
  <si>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</si>
  <si>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</si>
  <si>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</si>
  <si>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</si>
  <si>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</si>
  <si>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</si>
  <si>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</si>
  <si>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</si>
  <si>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</si>
  <si>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Ａ地域</t>
  </si>
  <si>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</si>
  <si>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</si>
  <si>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</si>
  <si>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</si>
  <si>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</si>
  <si>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家庭的保育事業</t>
    <rPh sb="0" eb="3">
      <t>カテイテキ</t>
    </rPh>
    <rPh sb="3" eb="5">
      <t>ホイク</t>
    </rPh>
    <rPh sb="5" eb="7">
      <t>ジギョウ</t>
    </rPh>
    <phoneticPr fontId="4"/>
  </si>
  <si>
    <t>保育必要
量区分</t>
    <rPh sb="0" eb="2">
      <t>ホイク</t>
    </rPh>
    <rPh sb="2" eb="4">
      <t>ヒツヨウ</t>
    </rPh>
    <rPh sb="5" eb="6">
      <t>リョウ</t>
    </rPh>
    <rPh sb="6" eb="8">
      <t>クブン</t>
    </rPh>
    <phoneticPr fontId="8"/>
  </si>
  <si>
    <t>基本分
単　価</t>
    <rPh sb="0" eb="2">
      <t>キホン</t>
    </rPh>
    <rPh sb="2" eb="3">
      <t>ブン</t>
    </rPh>
    <rPh sb="4" eb="5">
      <t>タン</t>
    </rPh>
    <rPh sb="6" eb="7">
      <t>アタイ</t>
    </rPh>
    <phoneticPr fontId="8"/>
  </si>
  <si>
    <t>処遇改善等
加算Ⅰ</t>
    <phoneticPr fontId="5"/>
  </si>
  <si>
    <t>　資格保有者加算</t>
    <rPh sb="1" eb="3">
      <t>シカク</t>
    </rPh>
    <rPh sb="3" eb="6">
      <t>ホユウシャ</t>
    </rPh>
    <rPh sb="6" eb="8">
      <t>カサン</t>
    </rPh>
    <phoneticPr fontId="5"/>
  </si>
  <si>
    <t>　家庭的保育補助者加算</t>
    <rPh sb="1" eb="4">
      <t>カテイテキ</t>
    </rPh>
    <rPh sb="4" eb="6">
      <t>ホイク</t>
    </rPh>
    <rPh sb="6" eb="8">
      <t>ホジョ</t>
    </rPh>
    <rPh sb="8" eb="11">
      <t>シャカサン</t>
    </rPh>
    <phoneticPr fontId="5"/>
  </si>
  <si>
    <t>家庭的保育
支援加算</t>
    <rPh sb="0" eb="3">
      <t>カテイテキ</t>
    </rPh>
    <rPh sb="3" eb="5">
      <t>ホイク</t>
    </rPh>
    <rPh sb="6" eb="8">
      <t>シエン</t>
    </rPh>
    <rPh sb="8" eb="10">
      <t>カサン</t>
    </rPh>
    <phoneticPr fontId="8"/>
  </si>
  <si>
    <r>
      <t xml:space="preserve">　障害児保育加算
  </t>
    </r>
    <r>
      <rPr>
        <sz val="7"/>
        <rFont val="HGｺﾞｼｯｸM"/>
        <family val="3"/>
        <charset val="128"/>
      </rPr>
      <t>※特別な支援が必要な利用子ども
    の単価に加算</t>
    </r>
    <rPh sb="1" eb="4">
      <t>ショウガイジ</t>
    </rPh>
    <rPh sb="4" eb="6">
      <t>ホイク</t>
    </rPh>
    <rPh sb="6" eb="8">
      <t>カサン</t>
    </rPh>
    <phoneticPr fontId="5"/>
  </si>
  <si>
    <t>　賃借料加算</t>
    <rPh sb="1" eb="4">
      <t>チンシャクリョウ</t>
    </rPh>
    <rPh sb="4" eb="6">
      <t>カサン</t>
    </rPh>
    <phoneticPr fontId="5"/>
  </si>
  <si>
    <t>連携施設を設定しない場合</t>
    <rPh sb="0" eb="2">
      <t>レンケイ</t>
    </rPh>
    <rPh sb="2" eb="4">
      <t>シセツ</t>
    </rPh>
    <rPh sb="5" eb="7">
      <t>セッテイ</t>
    </rPh>
    <rPh sb="10" eb="12">
      <t>バアイ</t>
    </rPh>
    <phoneticPr fontId="8"/>
  </si>
  <si>
    <t>食事の搬入について自園調理又は連携施設等からの搬入以外の方法による場合</t>
    <rPh sb="0" eb="2">
      <t>ショクジ</t>
    </rPh>
    <rPh sb="3" eb="5">
      <t>ハンニュウ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8"/>
  </si>
  <si>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</si>
  <si>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</si>
  <si>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</si>
  <si>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</si>
  <si>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</si>
  <si>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</si>
  <si>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</si>
  <si>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</si>
  <si>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</si>
  <si>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</si>
  <si>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</si>
  <si>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</si>
  <si>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</si>
  <si>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</si>
  <si>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保育標準
時間認定</t>
    <rPh sb="0" eb="2">
      <t>ホイク</t>
    </rPh>
    <rPh sb="2" eb="4">
      <t>ヒョウジュン</t>
    </rPh>
    <rPh sb="5" eb="7">
      <t>ジカン</t>
    </rPh>
    <rPh sb="7" eb="9">
      <t>ニンテイ</t>
    </rPh>
    <phoneticPr fontId="8"/>
  </si>
  <si>
    <t>利用子どもが
 4人以上の場合</t>
    <rPh sb="0" eb="2">
      <t>リヨウ</t>
    </rPh>
    <rPh sb="2" eb="3">
      <t>コ</t>
    </rPh>
    <rPh sb="9" eb="12">
      <t>ニンイジョウ</t>
    </rPh>
    <rPh sb="13" eb="15">
      <t>バアイ</t>
    </rPh>
    <phoneticPr fontId="5"/>
  </si>
  <si>
    <t>＋</t>
    <phoneticPr fontId="5"/>
  </si>
  <si>
    <t>－</t>
    <phoneticPr fontId="5"/>
  </si>
  <si>
    <t>Ｂ地域</t>
    <phoneticPr fontId="5"/>
  </si>
  <si>
    <t>保育短
時間認定</t>
    <rPh sb="0" eb="2">
      <t>ホイク</t>
    </rPh>
    <rPh sb="2" eb="3">
      <t>タン</t>
    </rPh>
    <rPh sb="4" eb="6">
      <t>ジカン</t>
    </rPh>
    <rPh sb="6" eb="8">
      <t>ニンテイ</t>
    </rPh>
    <phoneticPr fontId="8"/>
  </si>
  <si>
    <t>Ｃ地域</t>
    <phoneticPr fontId="5"/>
  </si>
  <si>
    <t>Ｄ地域</t>
    <phoneticPr fontId="5"/>
  </si>
  <si>
    <t>16/100
地域</t>
    <phoneticPr fontId="8"/>
  </si>
  <si>
    <t>Ａ：処遇改善加算Ⅱ－①</t>
    <rPh sb="2" eb="4">
      <t>ショグウ</t>
    </rPh>
    <rPh sb="4" eb="6">
      <t>カイゼン</t>
    </rPh>
    <rPh sb="6" eb="8">
      <t>カサン</t>
    </rPh>
    <phoneticPr fontId="5"/>
  </si>
  <si>
    <t>Ｂ：処遇改善加算Ⅱ－②</t>
    <rPh sb="2" eb="4">
      <t>ショグウ</t>
    </rPh>
    <rPh sb="4" eb="6">
      <t>カイゼン</t>
    </rPh>
    <rPh sb="6" eb="8">
      <t>カサン</t>
    </rPh>
    <phoneticPr fontId="5"/>
  </si>
  <si>
    <t>⑰</t>
    <phoneticPr fontId="8"/>
  </si>
  <si>
    <t>⑲</t>
    <phoneticPr fontId="8"/>
  </si>
  <si>
    <t>　</t>
    <phoneticPr fontId="8"/>
  </si>
  <si>
    <t>４人以上</t>
    <rPh sb="1" eb="4">
      <t>ニンイジョウ</t>
    </rPh>
    <phoneticPr fontId="5"/>
  </si>
  <si>
    <t>３人以下</t>
    <rPh sb="1" eb="4">
      <t>ニンイカ</t>
    </rPh>
    <phoneticPr fontId="5"/>
  </si>
  <si>
    <t>資格保有者加算</t>
    <rPh sb="0" eb="2">
      <t>シカク</t>
    </rPh>
    <rPh sb="2" eb="5">
      <t>ホユウシャ</t>
    </rPh>
    <rPh sb="5" eb="7">
      <t>カサン</t>
    </rPh>
    <phoneticPr fontId="8"/>
  </si>
  <si>
    <t>３人以下</t>
    <rPh sb="1" eb="4">
      <t>ニンイカ</t>
    </rPh>
    <phoneticPr fontId="1"/>
  </si>
  <si>
    <t>４人以上</t>
    <rPh sb="1" eb="4">
      <t>ニンイジョウ</t>
    </rPh>
    <phoneticPr fontId="1"/>
  </si>
  <si>
    <t>家庭的保育補助者加算</t>
    <rPh sb="0" eb="3">
      <t>カテイテキ</t>
    </rPh>
    <rPh sb="3" eb="5">
      <t>ホイク</t>
    </rPh>
    <rPh sb="5" eb="8">
      <t>ホジョシャ</t>
    </rPh>
    <rPh sb="8" eb="10">
      <t>カサン</t>
    </rPh>
    <phoneticPr fontId="1"/>
  </si>
  <si>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</si>
  <si>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</si>
  <si>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2">
      <t>アオ</t>
    </rPh>
    <rPh sb="2" eb="3">
      <t>イロ</t>
    </rPh>
    <rPh sb="3" eb="4">
      <t>ラン</t>
    </rPh>
    <rPh sb="5" eb="7">
      <t>キニュウ</t>
    </rPh>
    <phoneticPr fontId="4"/>
  </si>
  <si>
    <t xml:space="preserve"> ÷ 各月初日の利用子ども数</t>
    <phoneticPr fontId="5"/>
  </si>
  <si>
    <t>⑮</t>
    <phoneticPr fontId="5"/>
  </si>
  <si>
    <t>⑱</t>
    <phoneticPr fontId="8"/>
  </si>
  <si>
    <t>利用子どもが
 3人以下の場合</t>
    <rPh sb="0" eb="2">
      <t>リヨウ</t>
    </rPh>
    <rPh sb="2" eb="3">
      <t>コ</t>
    </rPh>
    <rPh sb="9" eb="10">
      <t>ニン</t>
    </rPh>
    <rPh sb="10" eb="12">
      <t>イカ</t>
    </rPh>
    <rPh sb="13" eb="15">
      <t>バアイ</t>
    </rPh>
    <phoneticPr fontId="5"/>
  </si>
  <si>
    <t>土曜日に閉所する場合</t>
    <rPh sb="0" eb="3">
      <t>ドヨウビ</t>
    </rPh>
    <rPh sb="4" eb="6">
      <t>ヘイショ</t>
    </rPh>
    <rPh sb="8" eb="10">
      <t>バアイ</t>
    </rPh>
    <phoneticPr fontId="8"/>
  </si>
  <si>
    <t>月に１日土曜日を閉所する場合</t>
    <phoneticPr fontId="5"/>
  </si>
  <si>
    <t>月に２日土曜日を閉所する場合</t>
    <phoneticPr fontId="5"/>
  </si>
  <si>
    <t>月に３日以上土曜日を閉所する場合</t>
    <rPh sb="4" eb="6">
      <t>イジョウ</t>
    </rPh>
    <phoneticPr fontId="5"/>
  </si>
  <si>
    <t>全ての土曜日を閉所する場合</t>
    <phoneticPr fontId="5"/>
  </si>
  <si>
    <t>※１　各月初日の利用子どもの単価に加算
※２　Ａ若しくはＢのいずれかとする</t>
    <rPh sb="3" eb="5">
      <t>カクツキ</t>
    </rPh>
    <rPh sb="5" eb="7">
      <t>ショニチ</t>
    </rPh>
    <rPh sb="8" eb="10">
      <t>リヨウ</t>
    </rPh>
    <rPh sb="10" eb="11">
      <t>コ</t>
    </rPh>
    <rPh sb="14" eb="16">
      <t>タンカ</t>
    </rPh>
    <rPh sb="17" eb="19">
      <t>カサン</t>
    </rPh>
    <rPh sb="24" eb="25">
      <t>モ</t>
    </rPh>
    <phoneticPr fontId="5"/>
  </si>
  <si>
    <t>栄養管理加算</t>
    <rPh sb="0" eb="2">
      <t>エイヨウ</t>
    </rPh>
    <rPh sb="2" eb="4">
      <t>カンリ</t>
    </rPh>
    <rPh sb="4" eb="6">
      <t>カサン</t>
    </rPh>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</si>
  <si>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</si>
  <si>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</si>
  <si>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</si>
  <si>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</si>
  <si>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</si>
  <si>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</si>
  <si>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</si>
  <si>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Ｂ</t>
    <phoneticPr fontId="5"/>
  </si>
  <si>
    <t>Ｃ</t>
    <phoneticPr fontId="8"/>
  </si>
  <si>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</si>
  <si>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</si>
  <si>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</si>
  <si>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</si>
  <si>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</si>
  <si>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特定加算④</t>
    <phoneticPr fontId="1"/>
  </si>
  <si>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</si>
  <si>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</si>
  <si>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</si>
  <si>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</si>
  <si>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</si>
  <si>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</si>
  <si>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8"/>
  </si>
  <si>
    <t>横浜市</t>
    <rPh sb="0" eb="3">
      <t>ヨコハマシ</t>
    </rPh>
    <phoneticPr fontId="1"/>
  </si>
  <si>
    <t>区</t>
    <rPh sb="0" eb="1">
      <t>ク</t>
    </rPh>
    <phoneticPr fontId="1"/>
  </si>
  <si>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</si>
  <si>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</si>
  <si>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</si>
  <si>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</si>
  <si>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</si>
  <si>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</si>
  <si>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家庭的保育事業</t>
    <rPh sb="0" eb="7">
      <t>カテイテキホイクジギョウ</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</si>
  <si>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</si>
  <si>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</si>
  <si>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</si>
  <si>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特定加算見込額（処遇改善等加算【国】（1,000円未満切り捨て））</t>
    <rPh sb="0" eb="2">
      <t>トクテイ</t>
    </rPh>
    <rPh sb="2" eb="4">
      <t>カサン</t>
    </rPh>
    <rPh sb="4" eb="6">
      <t>ミコミ</t>
    </rPh>
    <rPh sb="6" eb="7">
      <t>ガク</t>
    </rPh>
    <phoneticPr fontId="4"/>
  </si>
  <si>
    <t>減価償却費加算</t>
    <rPh sb="0" eb="2">
      <t>ゲンカ</t>
    </rPh>
    <rPh sb="2" eb="5">
      <t>ショウキャクヒ</t>
    </rPh>
    <rPh sb="5" eb="7">
      <t>カサン</t>
    </rPh>
    <phoneticPr fontId="5"/>
  </si>
  <si>
    <t>(④＋⑤＋⑧)</t>
  </si>
  <si>
    <t>１１年以上</t>
    <phoneticPr fontId="8"/>
  </si>
  <si>
    <t>○</t>
    <phoneticPr fontId="1"/>
  </si>
  <si>
    <t>÷各月初日の利用子ども数　</t>
    <phoneticPr fontId="8"/>
  </si>
  <si>
    <t>令和３年度</t>
    <rPh sb="0" eb="2">
      <t>レイワ</t>
    </rPh>
    <rPh sb="3" eb="5">
      <t>ネンド</t>
    </rPh>
    <phoneticPr fontId="1"/>
  </si>
  <si>
    <t>令和５年度</t>
    <rPh sb="0" eb="2">
      <t>レイワ</t>
    </rPh>
    <rPh sb="3" eb="5">
      <t>ネンド</t>
    </rPh>
    <phoneticPr fontId="1"/>
  </si>
  <si>
    <t>令和６年度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</si>
  <si>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処遇改善等加算Ⅲ</t>
    <rPh sb="0" eb="2">
      <t>ショグウ</t>
    </rPh>
    <rPh sb="2" eb="4">
      <t>カイゼン</t>
    </rPh>
    <rPh sb="4" eb="5">
      <t>トウ</t>
    </rPh>
    <rPh sb="5" eb="7">
      <t>カサン</t>
    </rPh>
    <phoneticPr fontId="5"/>
  </si>
  <si>
    <t>⑯</t>
    <phoneticPr fontId="5"/>
  </si>
  <si>
    <t>×</t>
    <phoneticPr fontId="5"/>
  </si>
  <si>
    <t>　　　加算Ⅲ算定対象人数</t>
  </si>
  <si>
    <t>※１　各月初日の利用子どもの単価に加算
※２　加算Ⅲ算定対象人数については、別に定める</t>
  </si>
  <si>
    <t>÷各月初日の利用子ども数</t>
    <phoneticPr fontId="8"/>
  </si>
  <si>
    <t>⑳</t>
    <phoneticPr fontId="8"/>
  </si>
  <si>
    <t>㉑</t>
    <phoneticPr fontId="5"/>
  </si>
  <si>
    <t>㉒</t>
    <phoneticPr fontId="5"/>
  </si>
  <si>
    <t>※黄欄には加算見込額が表示されます。賃金改善計画書（誓約書）に加算見込額の数字をそのまま記入してください。</t>
    <phoneticPr fontId="4"/>
  </si>
  <si>
    <t>※必ず賃金改善計画書（誓約書）と一緒に送付してください。</t>
    <phoneticPr fontId="4"/>
  </si>
  <si>
    <t>審査用情報</t>
    <rPh sb="0" eb="3">
      <t>シンサヨウ</t>
    </rPh>
    <rPh sb="3" eb="5">
      <t>ジョウホウ</t>
    </rPh>
    <phoneticPr fontId="1"/>
  </si>
  <si>
    <t>平均経験年数</t>
    <rPh sb="0" eb="6">
      <t>ヘイキンケイケンネンスウ</t>
    </rPh>
    <phoneticPr fontId="1"/>
  </si>
  <si>
    <t>キャリアパス要件</t>
    <rPh sb="6" eb="8">
      <t>ヨウケン</t>
    </rPh>
    <phoneticPr fontId="1"/>
  </si>
  <si>
    <t>新規事由</t>
    <rPh sb="0" eb="4">
      <t>シンキジユウ</t>
    </rPh>
    <phoneticPr fontId="1"/>
  </si>
  <si>
    <t>基準年度</t>
    <rPh sb="0" eb="4">
      <t>キジュンネンド</t>
    </rPh>
    <phoneticPr fontId="1"/>
  </si>
  <si>
    <t>基準年度の賃金改善要件分</t>
    <rPh sb="0" eb="2">
      <t>キジュン</t>
    </rPh>
    <rPh sb="2" eb="4">
      <t>ネンド</t>
    </rPh>
    <rPh sb="5" eb="11">
      <t>チンギンカイゼンヨウケン</t>
    </rPh>
    <rPh sb="11" eb="12">
      <t>ブン</t>
    </rPh>
    <phoneticPr fontId="1"/>
  </si>
  <si>
    <t>加算見込額（国）</t>
    <rPh sb="0" eb="4">
      <t>カサンミコ</t>
    </rPh>
    <rPh sb="4" eb="5">
      <t>ガク</t>
    </rPh>
    <rPh sb="6" eb="7">
      <t>クニ</t>
    </rPh>
    <phoneticPr fontId="1"/>
  </si>
  <si>
    <t>加算見込額（市）</t>
    <rPh sb="0" eb="4">
      <t>カサンミコ</t>
    </rPh>
    <rPh sb="4" eb="5">
      <t>ガク</t>
    </rPh>
    <rPh sb="6" eb="7">
      <t>シ</t>
    </rPh>
    <phoneticPr fontId="1"/>
  </si>
  <si>
    <t>特定加算見込額（国）</t>
    <rPh sb="0" eb="2">
      <t>トクテイ</t>
    </rPh>
    <rPh sb="2" eb="6">
      <t>カサンミコ</t>
    </rPh>
    <rPh sb="6" eb="7">
      <t>ガク</t>
    </rPh>
    <rPh sb="8" eb="9">
      <t>クニ</t>
    </rPh>
    <phoneticPr fontId="1"/>
  </si>
  <si>
    <t>特定加算見込額（市）</t>
    <rPh sb="0" eb="2">
      <t>トクテイ</t>
    </rPh>
    <rPh sb="2" eb="6">
      <t>カサンミコ</t>
    </rPh>
    <rPh sb="6" eb="7">
      <t>ガク</t>
    </rPh>
    <rPh sb="8" eb="9">
      <t>シ</t>
    </rPh>
    <phoneticPr fontId="1"/>
  </si>
  <si>
    <t>審査対象外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</si>
</sst>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1"/>
      <color theme="1"/>
      <name val="HGPｺﾞｼｯｸM"/>
      <family val="3"/>
      <charset val="128"/>
    </font>
    <font>
      <sz val="12"/>
      <color theme="1"/>
      <name val="Arial Unicode MS"/>
      <family val="3"/>
      <charset val="128"/>
    </font>
    <font>
      <sz val="11"/>
      <name val="ＭＳ Ｐゴシック"/>
      <family val="2"/>
      <charset val="128"/>
      <scheme val="minor"/>
    </font>
    <font>
      <b/>
      <sz val="18"/>
      <color theme="1"/>
      <name val="HGｺﾞｼｯｸM"/>
      <family val="3"/>
      <charset val="128"/>
    </font>
    <font>
      <sz val="11"/>
      <color rgb="FFFF0000"/>
      <name val="HGｺﾞｼｯｸM"/>
      <family val="3"/>
      <charset val="128"/>
    </font>
    <font>
      <b/>
      <sz val="11"/>
      <color theme="1"/>
      <name val="ＭＳ Ｐゴシック"/>
      <family val="3"/>
      <charset val="128"/>
      <scheme val="minor"/>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99FF99"/>
        <bgColor indexed="64"/>
      </patternFill>
    </fill>
  </fills>
  <borders count="11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medium">
        <color indexed="64"/>
      </left>
      <right style="hair">
        <color auto="1"/>
      </right>
      <top style="hair">
        <color auto="1"/>
      </top>
      <bottom style="double">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7" fillId="0" borderId="0"/>
    <xf numFmtId="0" fontId="27" fillId="0" borderId="0"/>
  </cellStyleXfs>
  <cellXfs count="501">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2" fillId="0" borderId="0"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35" xfId="2" applyFont="1" applyFill="1" applyBorder="1" applyAlignment="1">
      <alignment horizontal="center" vertical="center" wrapText="1"/>
    </xf>
    <xf numFmtId="0" fontId="22" fillId="0" borderId="0" xfId="2" applyFont="1" applyBorder="1" applyAlignment="1">
      <alignment horizontal="center" vertical="center"/>
    </xf>
    <xf numFmtId="0" fontId="22" fillId="0" borderId="35" xfId="2" applyFont="1" applyBorder="1" applyAlignment="1">
      <alignment horizontal="center" vertical="center"/>
    </xf>
    <xf numFmtId="0" fontId="23" fillId="0" borderId="35" xfId="2" applyFont="1" applyBorder="1" applyAlignment="1">
      <alignment horizontal="center" vertical="center"/>
    </xf>
    <xf numFmtId="38" fontId="24" fillId="0" borderId="35" xfId="2" applyNumberFormat="1" applyFont="1" applyBorder="1">
      <alignment vertical="center"/>
    </xf>
    <xf numFmtId="181" fontId="10" fillId="0" borderId="35" xfId="2" applyNumberFormat="1" applyBorder="1">
      <alignment vertical="center"/>
    </xf>
    <xf numFmtId="3" fontId="13" fillId="0" borderId="0" xfId="6" applyNumberFormat="1" applyFont="1" applyFill="1" applyAlignment="1">
      <alignment horizontal="left" vertical="center"/>
    </xf>
    <xf numFmtId="185" fontId="25" fillId="0" borderId="0" xfId="6" applyNumberFormat="1" applyFont="1" applyFill="1" applyBorder="1" applyAlignment="1">
      <alignment horizontal="center" vertical="center"/>
    </xf>
    <xf numFmtId="0" fontId="3" fillId="0" borderId="0" xfId="6" applyFont="1" applyFill="1">
      <alignment vertical="center"/>
    </xf>
    <xf numFmtId="0" fontId="13" fillId="0" borderId="0" xfId="6" applyFont="1" applyFill="1">
      <alignment vertical="center"/>
    </xf>
    <xf numFmtId="3" fontId="25" fillId="0" borderId="13" xfId="6" applyNumberFormat="1" applyFont="1" applyFill="1" applyBorder="1" applyAlignment="1">
      <alignment vertical="center" wrapText="1"/>
    </xf>
    <xf numFmtId="0" fontId="3" fillId="0" borderId="0" xfId="6" applyFont="1" applyFill="1" applyBorder="1">
      <alignment vertical="center"/>
    </xf>
    <xf numFmtId="0" fontId="13" fillId="0" borderId="0" xfId="6" applyFont="1" applyFill="1" applyBorder="1">
      <alignment vertical="center"/>
    </xf>
    <xf numFmtId="3" fontId="25" fillId="0" borderId="0" xfId="6" applyNumberFormat="1" applyFont="1" applyFill="1" applyAlignment="1">
      <alignment vertical="center"/>
    </xf>
    <xf numFmtId="186" fontId="25" fillId="0" borderId="0" xfId="6" applyNumberFormat="1" applyFont="1" applyFill="1" applyAlignment="1">
      <alignment vertical="center"/>
    </xf>
    <xf numFmtId="186" fontId="3" fillId="0" borderId="0" xfId="6" applyNumberFormat="1" applyFont="1" applyFill="1" applyAlignment="1">
      <alignment vertical="center"/>
    </xf>
    <xf numFmtId="185" fontId="25" fillId="0" borderId="0" xfId="6" applyNumberFormat="1" applyFont="1" applyFill="1" applyAlignment="1">
      <alignment horizontal="center" vertical="center"/>
    </xf>
    <xf numFmtId="187" fontId="25" fillId="0" borderId="0" xfId="6" applyNumberFormat="1" applyFont="1" applyFill="1" applyBorder="1" applyAlignment="1">
      <alignment vertical="center"/>
    </xf>
    <xf numFmtId="187" fontId="25" fillId="0" borderId="0" xfId="6" applyNumberFormat="1" applyFont="1" applyFill="1" applyAlignment="1">
      <alignment vertical="center"/>
    </xf>
    <xf numFmtId="186" fontId="25" fillId="0" borderId="0" xfId="6" applyNumberFormat="1" applyFont="1" applyFill="1" applyAlignment="1">
      <alignment horizontal="center" vertical="center"/>
    </xf>
    <xf numFmtId="3" fontId="3" fillId="0" borderId="0" xfId="6" applyNumberFormat="1" applyFont="1" applyFill="1" applyAlignment="1">
      <alignment vertical="center"/>
    </xf>
    <xf numFmtId="0" fontId="3" fillId="4" borderId="0" xfId="6" applyFont="1" applyFill="1">
      <alignment vertical="center"/>
    </xf>
    <xf numFmtId="0" fontId="13" fillId="4" borderId="0" xfId="6" applyFont="1" applyFill="1">
      <alignment vertical="center"/>
    </xf>
    <xf numFmtId="0" fontId="12" fillId="0" borderId="13" xfId="1" applyFont="1" applyFill="1" applyBorder="1" applyAlignment="1" applyProtection="1">
      <alignment horizontal="right" vertical="center"/>
    </xf>
    <xf numFmtId="3" fontId="25" fillId="0" borderId="0" xfId="6" applyNumberFormat="1" applyFont="1" applyFill="1" applyBorder="1" applyAlignment="1">
      <alignment vertical="center"/>
    </xf>
    <xf numFmtId="0" fontId="0" fillId="0" borderId="0" xfId="0" applyProtection="1">
      <alignment vertical="center"/>
    </xf>
    <xf numFmtId="186" fontId="3" fillId="0" borderId="0" xfId="8" applyNumberFormat="1" applyFont="1" applyFill="1" applyAlignment="1">
      <alignment vertical="center"/>
    </xf>
    <xf numFmtId="0" fontId="12" fillId="5" borderId="30" xfId="1" applyFont="1" applyFill="1" applyBorder="1" applyAlignment="1" applyProtection="1">
      <alignment vertical="center"/>
    </xf>
    <xf numFmtId="0" fontId="12" fillId="5" borderId="30" xfId="1" applyFont="1" applyFill="1" applyBorder="1" applyAlignment="1" applyProtection="1">
      <alignment horizontal="right" vertical="center"/>
    </xf>
    <xf numFmtId="0" fontId="29" fillId="0" borderId="0" xfId="0" applyFont="1" applyProtection="1">
      <alignment vertical="center"/>
    </xf>
    <xf numFmtId="0" fontId="0" fillId="0" borderId="0" xfId="0" applyAlignment="1" applyProtection="1">
      <alignment horizontal="right" vertical="center"/>
    </xf>
    <xf numFmtId="0" fontId="12" fillId="5" borderId="99" xfId="1" applyFont="1" applyFill="1" applyBorder="1" applyAlignment="1" applyProtection="1">
      <alignment vertical="center"/>
    </xf>
    <xf numFmtId="0" fontId="12" fillId="5" borderId="99" xfId="1" applyFont="1" applyFill="1" applyBorder="1"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2" fillId="5" borderId="0" xfId="1" applyFont="1" applyFill="1" applyBorder="1" applyAlignment="1" applyProtection="1">
      <alignment vertical="center" shrinkToFit="1"/>
    </xf>
    <xf numFmtId="0" fontId="9" fillId="5" borderId="0" xfId="1" applyFont="1" applyFill="1" applyBorder="1" applyAlignment="1" applyProtection="1">
      <alignment vertical="center" shrinkToFit="1"/>
    </xf>
    <xf numFmtId="0" fontId="3" fillId="5" borderId="24" xfId="1" applyFont="1" applyFill="1" applyBorder="1" applyAlignment="1" applyProtection="1">
      <alignment horizontal="left" vertical="center"/>
    </xf>
    <xf numFmtId="0" fontId="3" fillId="5" borderId="25" xfId="1" applyFont="1" applyFill="1" applyBorder="1" applyProtection="1"/>
    <xf numFmtId="0" fontId="14" fillId="5" borderId="25" xfId="1" applyFont="1" applyFill="1" applyBorder="1" applyAlignment="1" applyProtection="1">
      <alignment horizontal="center" vertical="center"/>
    </xf>
    <xf numFmtId="1" fontId="12"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3"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1" fontId="12"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2" fillId="5" borderId="25" xfId="3" applyFont="1" applyFill="1" applyBorder="1" applyAlignment="1" applyProtection="1">
      <alignment vertical="center"/>
    </xf>
    <xf numFmtId="9" fontId="16" fillId="5" borderId="25" xfId="3" applyFont="1" applyFill="1" applyBorder="1" applyAlignment="1" applyProtection="1">
      <alignment vertical="center" wrapText="1"/>
    </xf>
    <xf numFmtId="9" fontId="16" fillId="5" borderId="13" xfId="3" applyFont="1" applyFill="1" applyBorder="1" applyAlignment="1" applyProtection="1">
      <alignment vertical="center" wrapText="1"/>
    </xf>
    <xf numFmtId="9" fontId="16"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2" fillId="5" borderId="49" xfId="1" applyFont="1" applyFill="1" applyBorder="1" applyAlignment="1" applyProtection="1">
      <alignment vertical="center"/>
    </xf>
    <xf numFmtId="0" fontId="12" fillId="5" borderId="52" xfId="1" applyFont="1" applyFill="1" applyBorder="1" applyAlignment="1" applyProtection="1">
      <alignment vertical="center"/>
    </xf>
    <xf numFmtId="0" fontId="12" fillId="5" borderId="63" xfId="1" applyFont="1" applyFill="1" applyBorder="1" applyAlignment="1" applyProtection="1">
      <alignment vertical="center"/>
    </xf>
    <xf numFmtId="0" fontId="12" fillId="5" borderId="62" xfId="1" applyFont="1" applyFill="1" applyBorder="1" applyAlignment="1" applyProtection="1">
      <alignment vertical="center"/>
    </xf>
    <xf numFmtId="0" fontId="12" fillId="5" borderId="82" xfId="1" applyFont="1" applyFill="1" applyBorder="1" applyAlignment="1" applyProtection="1">
      <alignment vertical="center"/>
    </xf>
    <xf numFmtId="0" fontId="19" fillId="5" borderId="0" xfId="1" applyFont="1" applyFill="1" applyProtection="1"/>
    <xf numFmtId="181" fontId="15" fillId="5" borderId="0" xfId="4" applyNumberFormat="1" applyFont="1" applyFill="1" applyBorder="1" applyAlignment="1" applyProtection="1">
      <alignment horizontal="center" vertical="center"/>
    </xf>
    <xf numFmtId="0" fontId="12" fillId="0" borderId="61" xfId="1" applyFont="1" applyFill="1" applyBorder="1" applyAlignment="1" applyProtection="1">
      <alignment horizontal="left" vertical="center"/>
    </xf>
    <xf numFmtId="0" fontId="0" fillId="5" borderId="28" xfId="0" applyFill="1" applyBorder="1" applyProtection="1">
      <alignment vertical="center"/>
    </xf>
    <xf numFmtId="0" fontId="31" fillId="5" borderId="29" xfId="0" applyFont="1" applyFill="1" applyBorder="1" applyAlignment="1" applyProtection="1">
      <alignment vertical="center"/>
    </xf>
    <xf numFmtId="0" fontId="3" fillId="6" borderId="0" xfId="1" applyFont="1" applyFill="1" applyProtection="1"/>
    <xf numFmtId="0" fontId="33" fillId="0" borderId="0" xfId="0" applyFont="1" applyProtection="1">
      <alignment vertical="center"/>
    </xf>
    <xf numFmtId="186" fontId="3" fillId="0" borderId="0" xfId="0" applyNumberFormat="1" applyFont="1" applyFill="1" applyAlignment="1">
      <alignment vertical="center"/>
    </xf>
    <xf numFmtId="186" fontId="13" fillId="0" borderId="0" xfId="0" applyNumberFormat="1" applyFont="1" applyFill="1" applyAlignment="1">
      <alignment vertical="center"/>
    </xf>
    <xf numFmtId="186" fontId="25" fillId="0" borderId="24" xfId="6" applyNumberFormat="1" applyFont="1" applyBorder="1" applyAlignment="1">
      <alignment horizontal="center" vertical="center" wrapText="1"/>
    </xf>
    <xf numFmtId="186" fontId="25" fillId="0" borderId="85" xfId="6" applyNumberFormat="1" applyFont="1" applyBorder="1" applyAlignment="1">
      <alignment horizontal="right" vertical="center" wrapText="1"/>
    </xf>
    <xf numFmtId="186" fontId="25" fillId="0" borderId="36" xfId="6" applyNumberFormat="1" applyFont="1" applyBorder="1" applyAlignment="1"/>
    <xf numFmtId="186" fontId="25" fillId="0" borderId="27" xfId="6" applyNumberFormat="1" applyFont="1" applyBorder="1" applyAlignment="1">
      <alignment horizontal="center" vertical="center" wrapText="1"/>
    </xf>
    <xf numFmtId="186" fontId="25" fillId="0" borderId="88" xfId="6" applyNumberFormat="1" applyFont="1" applyBorder="1" applyAlignment="1">
      <alignment horizontal="right" vertical="center" wrapText="1"/>
    </xf>
    <xf numFmtId="189" fontId="25" fillId="0" borderId="61" xfId="6" applyNumberFormat="1" applyFont="1" applyBorder="1">
      <alignment vertical="center"/>
    </xf>
    <xf numFmtId="186" fontId="25" fillId="0" borderId="89" xfId="6" applyNumberFormat="1" applyFont="1" applyBorder="1" applyAlignment="1"/>
    <xf numFmtId="189" fontId="25" fillId="0" borderId="64" xfId="6" applyNumberFormat="1"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lignment vertical="center"/>
    </xf>
    <xf numFmtId="0" fontId="13" fillId="0" borderId="0" xfId="0" applyFont="1">
      <alignment vertical="center"/>
    </xf>
    <xf numFmtId="0" fontId="13" fillId="0" borderId="35" xfId="0" applyFont="1" applyBorder="1">
      <alignment vertical="center"/>
    </xf>
    <xf numFmtId="0" fontId="13" fillId="0" borderId="0" xfId="0" applyFont="1" applyAlignment="1">
      <alignment horizontal="center" vertical="center"/>
    </xf>
    <xf numFmtId="190" fontId="3" fillId="0" borderId="0" xfId="8" applyNumberFormat="1" applyFont="1" applyAlignment="1">
      <alignment horizontal="center" vertical="center" wrapText="1"/>
    </xf>
    <xf numFmtId="0" fontId="13" fillId="0" borderId="0" xfId="8" applyFont="1" applyAlignment="1">
      <alignment vertical="center"/>
    </xf>
    <xf numFmtId="0" fontId="0" fillId="0" borderId="25" xfId="0" applyBorder="1" applyAlignment="1">
      <alignment wrapText="1"/>
    </xf>
    <xf numFmtId="186" fontId="3" fillId="0" borderId="25" xfId="8" applyNumberFormat="1" applyFont="1" applyBorder="1" applyAlignment="1">
      <alignment vertical="center"/>
    </xf>
    <xf numFmtId="186" fontId="3" fillId="0" borderId="26" xfId="8" applyNumberFormat="1" applyFont="1" applyBorder="1" applyAlignment="1">
      <alignment vertical="center"/>
    </xf>
    <xf numFmtId="186" fontId="3" fillId="0" borderId="0" xfId="8" applyNumberFormat="1" applyFont="1" applyAlignment="1">
      <alignment vertical="center"/>
    </xf>
    <xf numFmtId="0" fontId="3" fillId="0" borderId="0" xfId="8" applyFont="1" applyAlignment="1">
      <alignment horizontal="left" vertical="center"/>
    </xf>
    <xf numFmtId="186" fontId="3" fillId="0" borderId="28" xfId="8" applyNumberFormat="1" applyFont="1" applyBorder="1" applyAlignment="1">
      <alignment vertical="center"/>
    </xf>
    <xf numFmtId="186" fontId="3" fillId="0" borderId="30" xfId="8" applyNumberFormat="1" applyFont="1" applyBorder="1" applyAlignment="1">
      <alignment vertical="center"/>
    </xf>
    <xf numFmtId="0" fontId="0" fillId="0" borderId="30" xfId="0" applyBorder="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86" fontId="25" fillId="0" borderId="27" xfId="6" applyNumberFormat="1" applyFont="1" applyBorder="1" applyAlignment="1">
      <alignment vertical="center" wrapText="1"/>
    </xf>
    <xf numFmtId="187" fontId="25" fillId="0" borderId="36" xfId="6" applyNumberFormat="1" applyFont="1" applyBorder="1">
      <alignment vertical="center"/>
    </xf>
    <xf numFmtId="187" fontId="25" fillId="0" borderId="61" xfId="6" applyNumberFormat="1" applyFont="1" applyBorder="1">
      <alignment vertical="center"/>
    </xf>
    <xf numFmtId="187" fontId="25" fillId="0" borderId="64" xfId="6" applyNumberFormat="1" applyFont="1" applyBorder="1">
      <alignment vertical="center"/>
    </xf>
    <xf numFmtId="186" fontId="25" fillId="0" borderId="36" xfId="6" applyNumberFormat="1" applyFont="1" applyBorder="1" applyAlignment="1">
      <alignment vertical="center" wrapText="1"/>
    </xf>
    <xf numFmtId="186" fontId="25" fillId="0" borderId="61" xfId="6" applyNumberFormat="1" applyFont="1" applyBorder="1" applyAlignment="1">
      <alignment vertical="center" wrapText="1"/>
    </xf>
    <xf numFmtId="186" fontId="25" fillId="0" borderId="84" xfId="6" applyNumberFormat="1" applyFont="1" applyBorder="1" applyAlignment="1">
      <alignment horizontal="right" vertical="center" wrapText="1"/>
    </xf>
    <xf numFmtId="186" fontId="25" fillId="0" borderId="87" xfId="6" applyNumberFormat="1" applyFont="1" applyBorder="1" applyAlignment="1">
      <alignment horizontal="right" vertical="center" wrapText="1"/>
    </xf>
    <xf numFmtId="186" fontId="25" fillId="0" borderId="61" xfId="6" applyNumberFormat="1" applyFont="1" applyBorder="1">
      <alignment vertical="center"/>
    </xf>
    <xf numFmtId="186" fontId="25" fillId="0" borderId="64" xfId="6" applyNumberFormat="1" applyFont="1" applyBorder="1">
      <alignment vertical="center"/>
    </xf>
    <xf numFmtId="0" fontId="3" fillId="0" borderId="30" xfId="0" applyFont="1" applyBorder="1" applyAlignment="1">
      <alignment horizontal="left" vertical="center"/>
    </xf>
    <xf numFmtId="3" fontId="25" fillId="0" borderId="27" xfId="6" applyNumberFormat="1" applyFont="1" applyBorder="1" applyAlignment="1">
      <alignment horizontal="distributed" vertical="center"/>
    </xf>
    <xf numFmtId="3" fontId="25" fillId="0" borderId="27" xfId="6" applyNumberFormat="1" applyFont="1" applyBorder="1" applyAlignment="1">
      <alignment horizontal="center" vertical="center" wrapText="1"/>
    </xf>
    <xf numFmtId="3" fontId="25" fillId="0" borderId="0" xfId="6" applyNumberFormat="1" applyFont="1" applyAlignment="1">
      <alignment horizontal="center" vertical="center"/>
    </xf>
    <xf numFmtId="3" fontId="25" fillId="0" borderId="0" xfId="6" applyNumberFormat="1" applyFont="1" applyAlignment="1">
      <alignment horizontal="center" vertical="center" wrapText="1"/>
    </xf>
    <xf numFmtId="185" fontId="25" fillId="0" borderId="0" xfId="6" applyNumberFormat="1" applyFont="1" applyAlignment="1">
      <alignment horizontal="center" vertical="center" wrapText="1"/>
    </xf>
    <xf numFmtId="3" fontId="25" fillId="0" borderId="28" xfId="6" applyNumberFormat="1" applyFont="1" applyBorder="1" applyAlignment="1">
      <alignment horizontal="center" vertical="center" wrapText="1"/>
    </xf>
    <xf numFmtId="185" fontId="25" fillId="0" borderId="0" xfId="6" applyNumberFormat="1" applyFont="1" applyAlignment="1">
      <alignment horizontal="center" vertical="center"/>
    </xf>
    <xf numFmtId="185" fontId="25" fillId="0" borderId="28" xfId="6" applyNumberFormat="1" applyFont="1" applyBorder="1" applyAlignment="1">
      <alignment horizontal="center" vertical="center"/>
    </xf>
    <xf numFmtId="186" fontId="25" fillId="0" borderId="109" xfId="6" applyNumberFormat="1" applyFont="1" applyBorder="1" applyAlignment="1">
      <alignment horizontal="center" vertical="center" wrapText="1"/>
    </xf>
    <xf numFmtId="186" fontId="25" fillId="0" borderId="59" xfId="6" applyNumberFormat="1" applyFont="1" applyBorder="1" applyAlignment="1">
      <alignment horizontal="center" vertical="center" wrapText="1"/>
    </xf>
    <xf numFmtId="186" fontId="25" fillId="0" borderId="58" xfId="6" applyNumberFormat="1" applyFont="1" applyBorder="1" applyAlignment="1">
      <alignment horizontal="center" vertical="center" wrapText="1"/>
    </xf>
    <xf numFmtId="3" fontId="25" fillId="0" borderId="64" xfId="6" applyNumberFormat="1" applyFont="1" applyBorder="1" applyAlignment="1">
      <alignment horizontal="center" vertical="center" wrapText="1"/>
    </xf>
    <xf numFmtId="186" fontId="25" fillId="0" borderId="64" xfId="6" applyNumberFormat="1" applyFont="1" applyBorder="1" applyAlignment="1">
      <alignment horizontal="center" vertical="center" wrapText="1"/>
    </xf>
    <xf numFmtId="186" fontId="28" fillId="0" borderId="0" xfId="0" applyNumberFormat="1" applyFont="1">
      <alignment vertical="center"/>
    </xf>
    <xf numFmtId="186" fontId="3" fillId="0" borderId="0" xfId="0" applyNumberFormat="1" applyFont="1">
      <alignment vertical="center"/>
    </xf>
    <xf numFmtId="0" fontId="3" fillId="0" borderId="25" xfId="0" applyFont="1" applyBorder="1">
      <alignment vertical="center"/>
    </xf>
    <xf numFmtId="0" fontId="3" fillId="0" borderId="30" xfId="0" applyFont="1" applyBorder="1" applyAlignment="1">
      <alignment vertical="center" wrapText="1"/>
    </xf>
    <xf numFmtId="0" fontId="3" fillId="0" borderId="30" xfId="0" quotePrefix="1" applyFont="1" applyBorder="1" applyAlignment="1">
      <alignment vertical="center" wrapText="1"/>
    </xf>
    <xf numFmtId="186" fontId="35" fillId="0" borderId="0" xfId="0" applyNumberFormat="1" applyFont="1">
      <alignment vertical="center"/>
    </xf>
    <xf numFmtId="0" fontId="3" fillId="0" borderId="30" xfId="0" applyFont="1" applyBorder="1" applyAlignment="1">
      <alignment horizontal="center" vertical="center"/>
    </xf>
    <xf numFmtId="0" fontId="0" fillId="0" borderId="30" xfId="0" applyBorder="1" applyAlignment="1">
      <alignment horizontal="center" vertical="center"/>
    </xf>
    <xf numFmtId="186" fontId="13" fillId="0" borderId="13" xfId="0" applyNumberFormat="1" applyFont="1" applyBorder="1">
      <alignment vertical="center"/>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0" xfId="8" applyFont="1" applyAlignment="1">
      <alignment vertical="center" wrapText="1"/>
    </xf>
    <xf numFmtId="0" fontId="3" fillId="0" borderId="0" xfId="0" applyFont="1" applyAlignment="1">
      <alignment vertical="center" wrapText="1"/>
    </xf>
    <xf numFmtId="0" fontId="0" fillId="0" borderId="35" xfId="0" applyBorder="1">
      <alignment vertical="center"/>
    </xf>
    <xf numFmtId="0" fontId="36" fillId="0" borderId="0" xfId="0" applyFont="1">
      <alignment vertical="center"/>
    </xf>
    <xf numFmtId="0" fontId="0" fillId="0" borderId="35" xfId="0" applyFill="1" applyBorder="1">
      <alignment vertical="center"/>
    </xf>
    <xf numFmtId="9" fontId="0" fillId="0" borderId="35" xfId="0" applyNumberFormat="1" applyFill="1" applyBorder="1">
      <alignment vertical="center"/>
    </xf>
    <xf numFmtId="184" fontId="15" fillId="2" borderId="38" xfId="5" applyNumberFormat="1" applyFont="1" applyFill="1" applyBorder="1" applyAlignment="1" applyProtection="1">
      <alignment horizontal="right" vertical="center" indent="3" shrinkToFit="1"/>
    </xf>
    <xf numFmtId="184" fontId="15" fillId="2" borderId="39" xfId="5" applyNumberFormat="1" applyFont="1" applyFill="1" applyBorder="1" applyAlignment="1" applyProtection="1">
      <alignment horizontal="right" vertical="center" indent="3" shrinkToFit="1"/>
    </xf>
    <xf numFmtId="3" fontId="19" fillId="0" borderId="56" xfId="1" applyNumberFormat="1" applyFont="1" applyFill="1" applyBorder="1" applyAlignment="1" applyProtection="1">
      <alignment horizontal="right" vertical="center" shrinkToFit="1"/>
    </xf>
    <xf numFmtId="3" fontId="19" fillId="0" borderId="57" xfId="1" applyNumberFormat="1" applyFont="1" applyFill="1" applyBorder="1" applyAlignment="1" applyProtection="1">
      <alignment horizontal="right" vertical="center" shrinkToFit="1"/>
    </xf>
    <xf numFmtId="182" fontId="18" fillId="0" borderId="47" xfId="1" applyNumberFormat="1" applyFont="1" applyFill="1" applyBorder="1" applyAlignment="1" applyProtection="1">
      <alignment horizontal="right" vertical="center" shrinkToFit="1"/>
      <protection locked="0"/>
    </xf>
    <xf numFmtId="182" fontId="18" fillId="0" borderId="43" xfId="1" applyNumberFormat="1" applyFont="1" applyFill="1" applyBorder="1" applyAlignment="1" applyProtection="1">
      <alignment horizontal="right" vertical="center" shrinkToFit="1"/>
      <protection locked="0"/>
    </xf>
    <xf numFmtId="182" fontId="18" fillId="0" borderId="46" xfId="1" applyNumberFormat="1" applyFont="1" applyFill="1" applyBorder="1" applyAlignment="1" applyProtection="1">
      <alignment horizontal="right" vertical="center" shrinkToFit="1"/>
      <protection locked="0"/>
    </xf>
    <xf numFmtId="3" fontId="19" fillId="0" borderId="55" xfId="1" applyNumberFormat="1" applyFont="1" applyFill="1" applyBorder="1" applyAlignment="1" applyProtection="1">
      <alignment horizontal="right" vertical="center" shrinkToFit="1"/>
    </xf>
    <xf numFmtId="3" fontId="19" fillId="0" borderId="90" xfId="1" applyNumberFormat="1" applyFont="1" applyFill="1" applyBorder="1" applyAlignment="1" applyProtection="1">
      <alignment horizontal="right" vertical="center" shrinkToFit="1"/>
    </xf>
    <xf numFmtId="3" fontId="19" fillId="0" borderId="91" xfId="1" applyNumberFormat="1" applyFont="1" applyFill="1" applyBorder="1" applyAlignment="1" applyProtection="1">
      <alignment horizontal="right" vertical="center" shrinkToFit="1"/>
    </xf>
    <xf numFmtId="3" fontId="19" fillId="0" borderId="93" xfId="1" applyNumberFormat="1" applyFont="1" applyFill="1" applyBorder="1" applyAlignment="1" applyProtection="1">
      <alignment horizontal="right" vertical="center" shrinkToFit="1"/>
    </xf>
    <xf numFmtId="0" fontId="12" fillId="5" borderId="41" xfId="1" applyFont="1" applyFill="1" applyBorder="1" applyAlignment="1" applyProtection="1">
      <alignment horizontal="center" vertical="center" shrinkToFit="1"/>
    </xf>
    <xf numFmtId="0" fontId="12" fillId="5" borderId="21" xfId="1" applyFont="1" applyFill="1" applyBorder="1" applyAlignment="1" applyProtection="1">
      <alignment horizontal="center" vertical="center" shrinkToFit="1"/>
    </xf>
    <xf numFmtId="0" fontId="12" fillId="5" borderId="24" xfId="1" applyFont="1" applyFill="1" applyBorder="1" applyAlignment="1" applyProtection="1">
      <alignment horizontal="center" vertical="center" shrinkToFit="1"/>
    </xf>
    <xf numFmtId="0" fontId="12" fillId="5" borderId="40" xfId="1" applyFont="1" applyFill="1" applyBorder="1" applyAlignment="1" applyProtection="1">
      <alignment horizontal="center" vertical="center" shrinkToFit="1"/>
    </xf>
    <xf numFmtId="182" fontId="18" fillId="0" borderId="48" xfId="1" applyNumberFormat="1" applyFont="1" applyFill="1" applyBorder="1" applyAlignment="1" applyProtection="1">
      <alignment horizontal="right" vertical="center" shrinkToFit="1"/>
      <protection locked="0"/>
    </xf>
    <xf numFmtId="0" fontId="12" fillId="6" borderId="35" xfId="1" applyFont="1" applyFill="1" applyBorder="1" applyAlignment="1" applyProtection="1">
      <alignment horizontal="left" vertical="center" wrapText="1"/>
    </xf>
    <xf numFmtId="184" fontId="15" fillId="6" borderId="38" xfId="5" applyNumberFormat="1" applyFont="1" applyFill="1" applyBorder="1" applyAlignment="1" applyProtection="1">
      <alignment horizontal="right" vertical="center" indent="3" shrinkToFit="1"/>
    </xf>
    <xf numFmtId="184" fontId="15" fillId="6" borderId="39" xfId="5" applyNumberFormat="1" applyFont="1" applyFill="1" applyBorder="1" applyAlignment="1" applyProtection="1">
      <alignment horizontal="right" vertical="center" indent="3" shrinkToFit="1"/>
    </xf>
    <xf numFmtId="194" fontId="32" fillId="5" borderId="102" xfId="0" applyNumberFormat="1" applyFont="1" applyFill="1" applyBorder="1" applyAlignment="1" applyProtection="1">
      <alignment horizontal="center" vertical="center"/>
    </xf>
    <xf numFmtId="194" fontId="32" fillId="5" borderId="103" xfId="0" applyNumberFormat="1" applyFont="1" applyFill="1" applyBorder="1" applyAlignment="1" applyProtection="1">
      <alignment horizontal="center" vertical="center"/>
    </xf>
    <xf numFmtId="194" fontId="32" fillId="5" borderId="107" xfId="0" applyNumberFormat="1" applyFont="1" applyFill="1" applyBorder="1" applyAlignment="1" applyProtection="1">
      <alignment horizontal="center" vertical="center"/>
    </xf>
    <xf numFmtId="0" fontId="12" fillId="5" borderId="15" xfId="1" applyFont="1" applyFill="1" applyBorder="1" applyAlignment="1" applyProtection="1">
      <alignment horizontal="center" vertical="center" shrinkToFit="1"/>
    </xf>
    <xf numFmtId="0" fontId="12" fillId="5" borderId="13" xfId="1" applyFont="1" applyFill="1" applyBorder="1" applyAlignment="1" applyProtection="1">
      <alignment horizontal="center" vertical="center" shrinkToFit="1"/>
    </xf>
    <xf numFmtId="0" fontId="12" fillId="5" borderId="14" xfId="1" applyFont="1" applyFill="1" applyBorder="1" applyAlignment="1" applyProtection="1">
      <alignment horizontal="center" vertical="center" shrinkToFit="1"/>
    </xf>
    <xf numFmtId="38" fontId="21" fillId="0" borderId="66" xfId="5" applyFont="1" applyFill="1" applyBorder="1" applyAlignment="1" applyProtection="1">
      <alignment horizontal="right" vertical="center" shrinkToFit="1"/>
    </xf>
    <xf numFmtId="38" fontId="21" fillId="0" borderId="67" xfId="5" applyFont="1" applyFill="1" applyBorder="1" applyAlignment="1" applyProtection="1">
      <alignment horizontal="right" vertical="center" shrinkToFit="1"/>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0" fontId="12" fillId="0" borderId="26" xfId="1" applyFont="1" applyFill="1" applyBorder="1" applyAlignment="1" applyProtection="1">
      <alignment horizontal="left" vertical="center"/>
    </xf>
    <xf numFmtId="183" fontId="21" fillId="0" borderId="24" xfId="1" applyNumberFormat="1" applyFont="1" applyFill="1" applyBorder="1" applyAlignment="1" applyProtection="1">
      <alignment horizontal="center" vertical="center" shrinkToFit="1"/>
    </xf>
    <xf numFmtId="183" fontId="21" fillId="0" borderId="25" xfId="1" applyNumberFormat="1" applyFont="1" applyFill="1" applyBorder="1" applyAlignment="1" applyProtection="1">
      <alignment horizontal="center" vertical="center" shrinkToFit="1"/>
    </xf>
    <xf numFmtId="183" fontId="21" fillId="0" borderId="26" xfId="1" applyNumberFormat="1" applyFont="1" applyFill="1" applyBorder="1" applyAlignment="1" applyProtection="1">
      <alignment horizontal="center" vertical="center" shrinkToFit="1"/>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14" xfId="1" applyFont="1" applyFill="1" applyBorder="1" applyAlignment="1" applyProtection="1">
      <alignment horizontal="left" vertical="center"/>
    </xf>
    <xf numFmtId="183" fontId="21" fillId="0" borderId="15" xfId="1" applyNumberFormat="1" applyFont="1" applyFill="1" applyBorder="1" applyAlignment="1" applyProtection="1">
      <alignment horizontal="center" vertical="center" shrinkToFit="1"/>
    </xf>
    <xf numFmtId="183" fontId="21" fillId="0" borderId="13" xfId="1" applyNumberFormat="1" applyFont="1" applyFill="1" applyBorder="1" applyAlignment="1" applyProtection="1">
      <alignment horizontal="center" vertical="center" shrinkToFit="1"/>
    </xf>
    <xf numFmtId="183" fontId="21" fillId="0" borderId="14" xfId="1" applyNumberFormat="1" applyFont="1" applyFill="1" applyBorder="1" applyAlignment="1" applyProtection="1">
      <alignment horizontal="center" vertical="center" shrinkToFit="1"/>
    </xf>
    <xf numFmtId="38" fontId="21" fillId="0" borderId="70" xfId="5" applyFont="1" applyFill="1" applyBorder="1" applyAlignment="1" applyProtection="1">
      <alignment horizontal="right" vertical="center" shrinkToFit="1"/>
    </xf>
    <xf numFmtId="38" fontId="21" fillId="0" borderId="71" xfId="5" applyFont="1" applyFill="1" applyBorder="1" applyAlignment="1" applyProtection="1">
      <alignment horizontal="right" vertical="center" shrinkToFit="1"/>
    </xf>
    <xf numFmtId="38" fontId="21" fillId="0" borderId="72" xfId="5" applyFont="1" applyFill="1" applyBorder="1" applyAlignment="1" applyProtection="1">
      <alignment horizontal="right" vertical="center" shrinkToFit="1"/>
    </xf>
    <xf numFmtId="0" fontId="16" fillId="5" borderId="35" xfId="1" applyFont="1" applyFill="1" applyBorder="1" applyAlignment="1" applyProtection="1">
      <alignment horizontal="center" vertical="center" wrapText="1"/>
    </xf>
    <xf numFmtId="0" fontId="16" fillId="5" borderId="36" xfId="1" applyFont="1" applyFill="1" applyBorder="1" applyAlignment="1" applyProtection="1">
      <alignment horizontal="center" vertical="center" wrapText="1"/>
    </xf>
    <xf numFmtId="180" fontId="15" fillId="5" borderId="37" xfId="1" applyNumberFormat="1" applyFont="1" applyFill="1" applyBorder="1" applyAlignment="1" applyProtection="1">
      <alignment horizontal="center" vertical="center"/>
    </xf>
    <xf numFmtId="180" fontId="15" fillId="5" borderId="38" xfId="1" applyNumberFormat="1" applyFont="1" applyFill="1" applyBorder="1" applyAlignment="1" applyProtection="1">
      <alignment horizontal="center" vertical="center"/>
    </xf>
    <xf numFmtId="180" fontId="15" fillId="5" borderId="39" xfId="1" applyNumberFormat="1" applyFont="1" applyFill="1" applyBorder="1" applyAlignment="1" applyProtection="1">
      <alignment horizontal="center" vertical="center"/>
    </xf>
    <xf numFmtId="0" fontId="12" fillId="5" borderId="35"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181" fontId="15" fillId="5" borderId="14" xfId="4" applyNumberFormat="1" applyFont="1" applyFill="1" applyBorder="1" applyAlignment="1" applyProtection="1">
      <alignment horizontal="center" vertical="center"/>
    </xf>
    <xf numFmtId="181" fontId="15" fillId="5" borderId="35" xfId="4" applyNumberFormat="1" applyFont="1" applyFill="1" applyBorder="1" applyAlignment="1" applyProtection="1">
      <alignment horizontal="center" vertical="center"/>
    </xf>
    <xf numFmtId="9" fontId="16" fillId="5" borderId="24" xfId="3" applyFont="1" applyFill="1" applyBorder="1" applyAlignment="1" applyProtection="1">
      <alignment horizontal="center" vertical="center" wrapText="1"/>
    </xf>
    <xf numFmtId="9" fontId="16" fillId="5" borderId="25" xfId="3" applyFont="1" applyFill="1" applyBorder="1" applyAlignment="1" applyProtection="1">
      <alignment horizontal="center" vertical="center" wrapText="1"/>
    </xf>
    <xf numFmtId="9" fontId="16" fillId="5" borderId="29" xfId="3" applyFont="1" applyFill="1" applyBorder="1" applyAlignment="1" applyProtection="1">
      <alignment horizontal="center" vertical="center" wrapText="1"/>
    </xf>
    <xf numFmtId="9" fontId="16" fillId="5" borderId="30" xfId="3" applyFont="1" applyFill="1" applyBorder="1" applyAlignment="1" applyProtection="1">
      <alignment horizontal="center" vertical="center" wrapText="1"/>
    </xf>
    <xf numFmtId="181" fontId="15" fillId="5" borderId="64" xfId="4" applyNumberFormat="1" applyFont="1" applyFill="1" applyBorder="1" applyAlignment="1" applyProtection="1">
      <alignment horizontal="center" vertical="center"/>
    </xf>
    <xf numFmtId="181" fontId="15" fillId="5" borderId="29" xfId="4" applyNumberFormat="1" applyFont="1" applyFill="1" applyBorder="1" applyAlignment="1" applyProtection="1">
      <alignment horizontal="center" vertical="center"/>
    </xf>
    <xf numFmtId="0" fontId="16" fillId="5" borderId="36" xfId="1" applyFont="1" applyFill="1" applyBorder="1" applyAlignment="1" applyProtection="1">
      <alignment horizontal="center" vertical="center" shrinkToFit="1"/>
    </xf>
    <xf numFmtId="3" fontId="19" fillId="3" borderId="73" xfId="1" applyNumberFormat="1" applyFont="1" applyFill="1" applyBorder="1" applyAlignment="1" applyProtection="1">
      <alignment horizontal="right" vertical="center" shrinkToFit="1"/>
    </xf>
    <xf numFmtId="3" fontId="19" fillId="3" borderId="74" xfId="1" applyNumberFormat="1" applyFont="1" applyFill="1" applyBorder="1" applyAlignment="1" applyProtection="1">
      <alignment horizontal="right" vertical="center" shrinkToFit="1"/>
    </xf>
    <xf numFmtId="3" fontId="19" fillId="3" borderId="94" xfId="1" applyNumberFormat="1" applyFont="1" applyFill="1" applyBorder="1" applyAlignment="1" applyProtection="1">
      <alignment horizontal="right" vertical="center" shrinkToFit="1"/>
    </xf>
    <xf numFmtId="0" fontId="18" fillId="0" borderId="80" xfId="1" applyFont="1" applyFill="1" applyBorder="1" applyAlignment="1" applyProtection="1">
      <alignment horizontal="center" vertical="center"/>
      <protection locked="0"/>
    </xf>
    <xf numFmtId="0" fontId="18" fillId="0" borderId="81" xfId="1" applyFont="1" applyFill="1" applyBorder="1" applyAlignment="1" applyProtection="1">
      <alignment horizontal="center" vertical="center"/>
      <protection locked="0"/>
    </xf>
    <xf numFmtId="3" fontId="19" fillId="0" borderId="73" xfId="1" applyNumberFormat="1" applyFont="1" applyFill="1" applyBorder="1" applyAlignment="1" applyProtection="1">
      <alignment horizontal="right" vertical="center" shrinkToFit="1"/>
    </xf>
    <xf numFmtId="3" fontId="19" fillId="0" borderId="74" xfId="1" applyNumberFormat="1" applyFont="1" applyFill="1" applyBorder="1" applyAlignment="1" applyProtection="1">
      <alignment horizontal="right" vertical="center" shrinkToFit="1"/>
    </xf>
    <xf numFmtId="3" fontId="19" fillId="0" borderId="75" xfId="1" applyNumberFormat="1" applyFont="1" applyFill="1" applyBorder="1" applyAlignment="1" applyProtection="1">
      <alignment horizontal="right" vertical="center" shrinkToFit="1"/>
    </xf>
    <xf numFmtId="3" fontId="19" fillId="3" borderId="75" xfId="1" applyNumberFormat="1" applyFont="1" applyFill="1" applyBorder="1" applyAlignment="1" applyProtection="1">
      <alignment horizontal="right" vertical="center" shrinkToFit="1"/>
    </xf>
    <xf numFmtId="180" fontId="16" fillId="5" borderId="36" xfId="1"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wrapText="1"/>
    </xf>
    <xf numFmtId="181" fontId="16" fillId="5" borderId="24" xfId="4" applyNumberFormat="1" applyFont="1" applyFill="1" applyBorder="1" applyAlignment="1" applyProtection="1">
      <alignment horizontal="center" vertical="center"/>
    </xf>
    <xf numFmtId="181" fontId="16" fillId="5" borderId="35" xfId="4" applyNumberFormat="1" applyFont="1" applyFill="1" applyBorder="1" applyAlignment="1" applyProtection="1">
      <alignment horizontal="center" vertical="center" wrapText="1"/>
    </xf>
    <xf numFmtId="181" fontId="16" fillId="5" borderId="35" xfId="4" applyNumberFormat="1" applyFont="1" applyFill="1" applyBorder="1" applyAlignment="1" applyProtection="1">
      <alignment horizontal="center" vertical="center"/>
    </xf>
    <xf numFmtId="0" fontId="15" fillId="5" borderId="37" xfId="1" applyNumberFormat="1" applyFont="1" applyFill="1" applyBorder="1" applyAlignment="1" applyProtection="1">
      <alignment horizontal="center" vertical="center" shrinkToFit="1"/>
      <protection locked="0"/>
    </xf>
    <xf numFmtId="0" fontId="15" fillId="5" borderId="38" xfId="1" applyNumberFormat="1" applyFont="1" applyFill="1" applyBorder="1" applyAlignment="1" applyProtection="1">
      <alignment horizontal="center" vertical="center" shrinkToFit="1"/>
      <protection locked="0"/>
    </xf>
    <xf numFmtId="0" fontId="15" fillId="5" borderId="39" xfId="1" applyNumberFormat="1" applyFont="1" applyFill="1" applyBorder="1" applyAlignment="1" applyProtection="1">
      <alignment horizontal="center" vertical="center" shrinkToFit="1"/>
      <protection locked="0"/>
    </xf>
    <xf numFmtId="193" fontId="15" fillId="5" borderId="37" xfId="1" applyNumberFormat="1" applyFont="1" applyFill="1" applyBorder="1" applyAlignment="1" applyProtection="1">
      <alignment horizontal="center" vertical="center"/>
      <protection locked="0"/>
    </xf>
    <xf numFmtId="193" fontId="15" fillId="5" borderId="38" xfId="1" applyNumberFormat="1" applyFont="1" applyFill="1" applyBorder="1" applyAlignment="1" applyProtection="1">
      <alignment horizontal="center" vertical="center"/>
      <protection locked="0"/>
    </xf>
    <xf numFmtId="193" fontId="15" fillId="5" borderId="39" xfId="1" applyNumberFormat="1" applyFont="1" applyFill="1" applyBorder="1" applyAlignment="1" applyProtection="1">
      <alignment horizontal="center" vertical="center"/>
      <protection locked="0"/>
    </xf>
    <xf numFmtId="181" fontId="16" fillId="5" borderId="14" xfId="4" applyNumberFormat="1" applyFont="1" applyFill="1" applyBorder="1" applyAlignment="1" applyProtection="1">
      <alignment horizontal="center" vertical="center"/>
    </xf>
    <xf numFmtId="180" fontId="15" fillId="5" borderId="37" xfId="1" applyNumberFormat="1" applyFont="1" applyFill="1" applyBorder="1" applyAlignment="1" applyProtection="1">
      <alignment horizontal="center" vertical="center"/>
      <protection locked="0"/>
    </xf>
    <xf numFmtId="180" fontId="15" fillId="5" borderId="38" xfId="1" applyNumberFormat="1" applyFont="1" applyFill="1" applyBorder="1" applyAlignment="1" applyProtection="1">
      <alignment horizontal="center" vertical="center"/>
      <protection locked="0"/>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12" fillId="2" borderId="37" xfId="1" applyFont="1" applyFill="1" applyBorder="1" applyAlignment="1" applyProtection="1">
      <alignment horizontal="left" vertical="center" wrapText="1"/>
    </xf>
    <xf numFmtId="0" fontId="12" fillId="2" borderId="38" xfId="1" applyFont="1" applyFill="1" applyBorder="1" applyAlignment="1" applyProtection="1">
      <alignment horizontal="left" vertical="center" wrapText="1"/>
    </xf>
    <xf numFmtId="0" fontId="7" fillId="5" borderId="35" xfId="1" applyFont="1" applyFill="1" applyBorder="1" applyAlignment="1" applyProtection="1">
      <alignment horizontal="center" vertical="center"/>
    </xf>
    <xf numFmtId="0" fontId="7" fillId="5" borderId="15" xfId="1" applyFont="1" applyFill="1" applyBorder="1" applyAlignment="1" applyProtection="1">
      <alignment horizontal="center" vertical="center"/>
    </xf>
    <xf numFmtId="178" fontId="15" fillId="5" borderId="37" xfId="1" applyNumberFormat="1" applyFont="1" applyFill="1" applyBorder="1" applyAlignment="1" applyProtection="1">
      <alignment horizontal="center" vertical="center"/>
      <protection locked="0"/>
    </xf>
    <xf numFmtId="178" fontId="15" fillId="5" borderId="38" xfId="1" applyNumberFormat="1" applyFont="1" applyFill="1" applyBorder="1" applyAlignment="1" applyProtection="1">
      <alignment horizontal="center" vertical="center"/>
      <protection locked="0"/>
    </xf>
    <xf numFmtId="178" fontId="15" fillId="5" borderId="39" xfId="1" applyNumberFormat="1" applyFont="1" applyFill="1" applyBorder="1" applyAlignment="1" applyProtection="1">
      <alignment horizontal="center" vertical="center"/>
      <protection locked="0"/>
    </xf>
    <xf numFmtId="0" fontId="7" fillId="5" borderId="14" xfId="1" applyFont="1" applyFill="1" applyBorder="1" applyAlignment="1" applyProtection="1">
      <alignment horizontal="center" vertical="center"/>
    </xf>
    <xf numFmtId="0" fontId="12" fillId="5" borderId="19" xfId="1" applyFont="1" applyFill="1" applyBorder="1" applyAlignment="1" applyProtection="1">
      <alignment horizontal="center" vertical="center" shrinkToFit="1"/>
      <protection hidden="1"/>
    </xf>
    <xf numFmtId="0" fontId="12" fillId="5" borderId="20" xfId="1" applyFont="1" applyFill="1" applyBorder="1" applyAlignment="1" applyProtection="1">
      <alignment horizontal="center" vertical="center" shrinkToFit="1"/>
      <protection hidden="1"/>
    </xf>
    <xf numFmtId="0" fontId="12" fillId="5" borderId="21" xfId="1" applyFont="1" applyFill="1" applyBorder="1" applyAlignment="1" applyProtection="1">
      <alignment horizontal="center" vertical="center" shrinkToFit="1"/>
      <protection hidden="1"/>
    </xf>
    <xf numFmtId="0" fontId="3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9" fontId="17" fillId="5" borderId="32" xfId="3" applyFont="1" applyFill="1" applyBorder="1" applyAlignment="1" applyProtection="1">
      <alignment horizontal="center" vertical="center"/>
      <protection locked="0"/>
    </xf>
    <xf numFmtId="9" fontId="17" fillId="5" borderId="33" xfId="3" applyFont="1" applyFill="1" applyBorder="1" applyAlignment="1" applyProtection="1">
      <alignment horizontal="center" vertical="center"/>
      <protection locked="0"/>
    </xf>
    <xf numFmtId="9" fontId="17" fillId="5" borderId="34" xfId="3" applyFont="1" applyFill="1" applyBorder="1" applyAlignment="1" applyProtection="1">
      <alignment horizontal="center" vertical="center"/>
      <protection locked="0"/>
    </xf>
    <xf numFmtId="179" fontId="15" fillId="5" borderId="37" xfId="1" applyNumberFormat="1" applyFont="1" applyFill="1" applyBorder="1" applyAlignment="1" applyProtection="1">
      <alignment horizontal="center" vertical="center" shrinkToFit="1"/>
      <protection locked="0"/>
    </xf>
    <xf numFmtId="179" fontId="15" fillId="5" borderId="38" xfId="1" applyNumberFormat="1" applyFont="1" applyFill="1" applyBorder="1" applyAlignment="1" applyProtection="1">
      <alignment horizontal="center" vertical="center" shrinkToFit="1"/>
      <protection locked="0"/>
    </xf>
    <xf numFmtId="179" fontId="15" fillId="5" borderId="39" xfId="1" applyNumberFormat="1" applyFont="1" applyFill="1" applyBorder="1" applyAlignment="1" applyProtection="1">
      <alignment horizontal="center" vertical="center" shrinkToFit="1"/>
      <protection locked="0"/>
    </xf>
    <xf numFmtId="0" fontId="15" fillId="5" borderId="35" xfId="1" applyFont="1" applyFill="1" applyBorder="1" applyAlignment="1" applyProtection="1">
      <alignment horizontal="center" vertical="center"/>
    </xf>
    <xf numFmtId="0" fontId="12" fillId="5" borderId="35" xfId="1" applyFont="1" applyFill="1" applyBorder="1" applyAlignment="1" applyProtection="1">
      <alignment horizontal="center" vertical="center"/>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38" fontId="21" fillId="0" borderId="65" xfId="5" applyFont="1" applyFill="1" applyBorder="1" applyAlignment="1" applyProtection="1">
      <alignment horizontal="right" vertical="center" shrinkToFit="1"/>
    </xf>
    <xf numFmtId="0" fontId="12" fillId="5" borderId="30" xfId="1" applyFont="1" applyFill="1" applyBorder="1" applyAlignment="1" applyProtection="1">
      <alignment horizontal="right" vertical="center" shrinkToFit="1"/>
    </xf>
    <xf numFmtId="0" fontId="12" fillId="5" borderId="31" xfId="1" applyFont="1" applyFill="1" applyBorder="1" applyAlignment="1" applyProtection="1">
      <alignment horizontal="right" vertical="center" shrinkToFit="1"/>
    </xf>
    <xf numFmtId="3" fontId="19" fillId="5" borderId="100" xfId="1" applyNumberFormat="1" applyFont="1" applyFill="1" applyBorder="1" applyAlignment="1" applyProtection="1">
      <alignment horizontal="center" vertical="center" shrinkToFit="1"/>
    </xf>
    <xf numFmtId="3" fontId="19" fillId="5" borderId="101" xfId="1" applyNumberFormat="1" applyFont="1" applyFill="1" applyBorder="1" applyAlignment="1" applyProtection="1">
      <alignment horizontal="center" vertical="center" shrinkToFit="1"/>
    </xf>
    <xf numFmtId="0" fontId="20" fillId="0" borderId="36" xfId="1" applyFont="1" applyFill="1" applyBorder="1" applyAlignment="1" applyProtection="1">
      <alignment horizontal="center" vertical="center" textRotation="255" wrapText="1"/>
    </xf>
    <xf numFmtId="0" fontId="20" fillId="0" borderId="61" xfId="1" applyFont="1" applyFill="1" applyBorder="1" applyAlignment="1" applyProtection="1">
      <alignment horizontal="center" vertical="center" textRotation="255" wrapText="1"/>
    </xf>
    <xf numFmtId="0" fontId="30" fillId="0" borderId="36" xfId="1" applyFont="1" applyFill="1" applyBorder="1" applyAlignment="1" applyProtection="1">
      <alignment horizontal="center" vertical="center" textRotation="255" wrapText="1"/>
    </xf>
    <xf numFmtId="0" fontId="30" fillId="0" borderId="64" xfId="1" applyFont="1" applyFill="1" applyBorder="1" applyAlignment="1" applyProtection="1">
      <alignment horizontal="center" vertical="center" textRotation="255" wrapText="1"/>
    </xf>
    <xf numFmtId="3" fontId="19" fillId="0" borderId="69" xfId="1" applyNumberFormat="1" applyFont="1" applyFill="1" applyBorder="1" applyAlignment="1" applyProtection="1">
      <alignment horizontal="right" vertical="center" shrinkToFit="1"/>
    </xf>
    <xf numFmtId="3" fontId="19" fillId="0" borderId="88" xfId="1" applyNumberFormat="1" applyFont="1" applyFill="1" applyBorder="1" applyAlignment="1" applyProtection="1">
      <alignment horizontal="right" vertical="center" shrinkToFit="1"/>
    </xf>
    <xf numFmtId="3" fontId="19" fillId="0" borderId="78" xfId="1" applyNumberFormat="1" applyFont="1" applyFill="1" applyBorder="1" applyAlignment="1" applyProtection="1">
      <alignment horizontal="right" vertical="center" shrinkToFit="1"/>
    </xf>
    <xf numFmtId="3" fontId="19" fillId="0" borderId="79" xfId="1" applyNumberFormat="1" applyFont="1" applyFill="1" applyBorder="1" applyAlignment="1" applyProtection="1">
      <alignment horizontal="right" vertical="center" shrinkToFit="1"/>
    </xf>
    <xf numFmtId="3" fontId="19" fillId="0" borderId="77" xfId="1" applyNumberFormat="1" applyFont="1" applyFill="1" applyBorder="1" applyAlignment="1" applyProtection="1">
      <alignment horizontal="right" vertical="center" shrinkToFit="1"/>
    </xf>
    <xf numFmtId="3" fontId="19" fillId="0" borderId="104" xfId="1" quotePrefix="1" applyNumberFormat="1" applyFont="1" applyFill="1" applyBorder="1" applyAlignment="1" applyProtection="1">
      <alignment vertical="center" shrinkToFit="1"/>
    </xf>
    <xf numFmtId="3" fontId="19" fillId="0" borderId="66" xfId="1" quotePrefix="1" applyNumberFormat="1" applyFont="1" applyFill="1" applyBorder="1" applyAlignment="1" applyProtection="1">
      <alignment vertical="center" shrinkToFit="1"/>
    </xf>
    <xf numFmtId="3" fontId="19" fillId="0" borderId="105" xfId="1" quotePrefix="1" applyNumberFormat="1" applyFont="1" applyFill="1" applyBorder="1" applyAlignment="1" applyProtection="1">
      <alignment vertical="center" shrinkToFit="1"/>
    </xf>
    <xf numFmtId="3" fontId="19" fillId="0" borderId="65" xfId="1" quotePrefix="1" applyNumberFormat="1" applyFont="1" applyFill="1" applyBorder="1" applyAlignment="1" applyProtection="1">
      <alignment vertical="center" shrinkToFit="1"/>
    </xf>
    <xf numFmtId="3" fontId="19" fillId="0" borderId="67" xfId="1" quotePrefix="1" applyNumberFormat="1" applyFont="1" applyFill="1" applyBorder="1" applyAlignment="1" applyProtection="1">
      <alignment vertical="center" shrinkToFit="1"/>
    </xf>
    <xf numFmtId="3" fontId="12" fillId="0" borderId="0" xfId="1" applyNumberFormat="1" applyFont="1" applyFill="1" applyBorder="1" applyAlignment="1" applyProtection="1">
      <alignment horizontal="right" vertical="center" shrinkToFit="1"/>
    </xf>
    <xf numFmtId="0" fontId="12" fillId="0" borderId="0" xfId="1" applyFont="1" applyFill="1" applyBorder="1" applyAlignment="1" applyProtection="1">
      <alignment horizontal="right" vertical="center" shrinkToFit="1"/>
    </xf>
    <xf numFmtId="0" fontId="18" fillId="5" borderId="32" xfId="1" applyFont="1" applyFill="1" applyBorder="1" applyAlignment="1" applyProtection="1">
      <alignment horizontal="center" vertical="center"/>
      <protection locked="0"/>
    </xf>
    <xf numFmtId="0" fontId="18" fillId="5" borderId="34" xfId="1" applyFont="1" applyFill="1" applyBorder="1" applyAlignment="1" applyProtection="1">
      <alignment horizontal="center" vertical="center"/>
      <protection locked="0"/>
    </xf>
    <xf numFmtId="3" fontId="19" fillId="5" borderId="98" xfId="1" applyNumberFormat="1" applyFont="1" applyFill="1" applyBorder="1" applyAlignment="1" applyProtection="1">
      <alignment horizontal="center" vertical="center" shrinkToFit="1"/>
    </xf>
    <xf numFmtId="3" fontId="19" fillId="5" borderId="99" xfId="1" applyNumberFormat="1" applyFont="1" applyFill="1" applyBorder="1" applyAlignment="1" applyProtection="1">
      <alignment horizontal="center" vertical="center" shrinkToFit="1"/>
    </xf>
    <xf numFmtId="3" fontId="19" fillId="0" borderId="87" xfId="1" applyNumberFormat="1" applyFont="1" applyFill="1" applyBorder="1" applyAlignment="1" applyProtection="1">
      <alignment horizontal="right" vertical="center" shrinkToFit="1"/>
    </xf>
    <xf numFmtId="3" fontId="12" fillId="0" borderId="27" xfId="1" applyNumberFormat="1" applyFont="1" applyFill="1" applyBorder="1" applyAlignment="1" applyProtection="1">
      <alignment horizontal="right" vertical="center" shrinkToFit="1"/>
    </xf>
    <xf numFmtId="0" fontId="12" fillId="0" borderId="35" xfId="1" applyFont="1" applyFill="1" applyBorder="1" applyAlignment="1" applyProtection="1">
      <alignment horizontal="center" vertical="center" textRotation="255"/>
    </xf>
    <xf numFmtId="0" fontId="16" fillId="0" borderId="14" xfId="1" applyFont="1" applyFill="1" applyBorder="1" applyAlignment="1" applyProtection="1">
      <alignment horizontal="center" vertical="center" textRotation="255"/>
    </xf>
    <xf numFmtId="0" fontId="18" fillId="0" borderId="50" xfId="1" applyFont="1" applyFill="1" applyBorder="1" applyAlignment="1" applyProtection="1">
      <alignment horizontal="center" vertical="center"/>
      <protection hidden="1"/>
    </xf>
    <xf numFmtId="0" fontId="18" fillId="0" borderId="51" xfId="1" applyFont="1" applyFill="1" applyBorder="1" applyAlignment="1" applyProtection="1">
      <alignment horizontal="center" vertical="center"/>
      <protection hidden="1"/>
    </xf>
    <xf numFmtId="3" fontId="19" fillId="0" borderId="92" xfId="1" applyNumberFormat="1" applyFont="1" applyFill="1" applyBorder="1" applyAlignment="1" applyProtection="1">
      <alignment horizontal="right" vertical="center" shrinkToFit="1"/>
    </xf>
    <xf numFmtId="0" fontId="18" fillId="0" borderId="53" xfId="1" applyFont="1" applyFill="1" applyBorder="1" applyAlignment="1" applyProtection="1">
      <alignment horizontal="center" vertical="center"/>
      <protection locked="0"/>
    </xf>
    <xf numFmtId="0" fontId="18" fillId="0" borderId="54" xfId="1" applyFont="1" applyFill="1" applyBorder="1" applyAlignment="1" applyProtection="1">
      <alignment horizontal="center" vertical="center"/>
      <protection locked="0"/>
    </xf>
    <xf numFmtId="3" fontId="19" fillId="0" borderId="60" xfId="1" applyNumberFormat="1" applyFont="1" applyFill="1" applyBorder="1" applyAlignment="1" applyProtection="1">
      <alignment horizontal="right" vertical="center" shrinkToFit="1"/>
    </xf>
    <xf numFmtId="0" fontId="12" fillId="0" borderId="102" xfId="1" applyFont="1" applyFill="1" applyBorder="1" applyAlignment="1" applyProtection="1">
      <alignment horizontal="left" vertical="center" wrapText="1" shrinkToFit="1"/>
    </xf>
    <xf numFmtId="0" fontId="12" fillId="0" borderId="103" xfId="1" applyFont="1" applyFill="1" applyBorder="1" applyAlignment="1" applyProtection="1">
      <alignment horizontal="left" vertical="center" wrapText="1" shrinkToFit="1"/>
    </xf>
    <xf numFmtId="0" fontId="18" fillId="0" borderId="32" xfId="1" applyFont="1" applyFill="1" applyBorder="1" applyAlignment="1" applyProtection="1">
      <alignment horizontal="center" vertical="center"/>
      <protection locked="0"/>
    </xf>
    <xf numFmtId="0" fontId="18" fillId="0" borderId="34" xfId="1" applyFont="1" applyFill="1" applyBorder="1" applyAlignment="1" applyProtection="1">
      <alignment horizontal="center" vertical="center"/>
      <protection locked="0"/>
    </xf>
    <xf numFmtId="0" fontId="12" fillId="0" borderId="15" xfId="1" applyFont="1" applyBorder="1" applyAlignment="1" applyProtection="1">
      <alignment horizontal="left" vertical="center"/>
    </xf>
    <xf numFmtId="0" fontId="12" fillId="0" borderId="13" xfId="1" applyFont="1" applyBorder="1" applyAlignment="1" applyProtection="1">
      <alignment horizontal="left" vertical="center"/>
    </xf>
    <xf numFmtId="0" fontId="12" fillId="0" borderId="13" xfId="1" applyFont="1" applyBorder="1" applyAlignment="1" applyProtection="1">
      <alignment horizontal="right" vertical="center"/>
    </xf>
    <xf numFmtId="182" fontId="18" fillId="0" borderId="42" xfId="1" applyNumberFormat="1" applyFont="1" applyFill="1" applyBorder="1" applyAlignment="1" applyProtection="1">
      <alignment horizontal="right" vertical="center" shrinkToFit="1"/>
      <protection locked="0"/>
    </xf>
    <xf numFmtId="182" fontId="18" fillId="0" borderId="44" xfId="1" applyNumberFormat="1" applyFont="1" applyFill="1" applyBorder="1" applyAlignment="1" applyProtection="1">
      <alignment horizontal="right" vertical="center" shrinkToFit="1"/>
      <protection locked="0"/>
    </xf>
    <xf numFmtId="182" fontId="18" fillId="0" borderId="45" xfId="1" applyNumberFormat="1" applyFont="1" applyFill="1" applyBorder="1" applyAlignment="1" applyProtection="1">
      <alignment horizontal="right" vertical="center" shrinkToFit="1"/>
      <protection locked="0"/>
    </xf>
    <xf numFmtId="0" fontId="12" fillId="5" borderId="24" xfId="1" applyFont="1" applyFill="1" applyBorder="1" applyAlignment="1" applyProtection="1">
      <alignment horizontal="center" vertical="center"/>
    </xf>
    <xf numFmtId="0" fontId="12" fillId="5" borderId="25" xfId="1" applyFont="1" applyFill="1" applyBorder="1" applyAlignment="1" applyProtection="1">
      <alignment horizontal="center" vertical="center"/>
    </xf>
    <xf numFmtId="0" fontId="12" fillId="5" borderId="27" xfId="1" applyFont="1" applyFill="1" applyBorder="1" applyAlignment="1" applyProtection="1">
      <alignment horizontal="center" vertical="center"/>
    </xf>
    <xf numFmtId="0" fontId="12" fillId="5" borderId="0" xfId="1" applyFont="1" applyFill="1" applyBorder="1" applyAlignment="1" applyProtection="1">
      <alignment horizontal="center" vertical="center"/>
    </xf>
    <xf numFmtId="0" fontId="12" fillId="5" borderId="29" xfId="1" applyFont="1" applyFill="1" applyBorder="1" applyAlignment="1" applyProtection="1">
      <alignment horizontal="center" vertical="center"/>
    </xf>
    <xf numFmtId="0" fontId="12" fillId="5" borderId="30" xfId="1" applyFont="1" applyFill="1" applyBorder="1" applyAlignment="1" applyProtection="1">
      <alignment horizontal="center" vertical="center"/>
    </xf>
    <xf numFmtId="0" fontId="31" fillId="5" borderId="106" xfId="0" applyFont="1" applyFill="1" applyBorder="1" applyAlignment="1" applyProtection="1">
      <alignment horizontal="left" vertical="center"/>
    </xf>
    <xf numFmtId="0" fontId="31" fillId="5" borderId="103" xfId="0" applyFont="1" applyFill="1" applyBorder="1" applyAlignment="1" applyProtection="1">
      <alignment horizontal="left" vertical="center"/>
    </xf>
    <xf numFmtId="0" fontId="31" fillId="5" borderId="107" xfId="0" applyFont="1" applyFill="1" applyBorder="1" applyAlignment="1" applyProtection="1">
      <alignment horizontal="left" vertical="center"/>
    </xf>
    <xf numFmtId="0" fontId="9" fillId="5" borderId="22" xfId="1" applyFont="1" applyFill="1" applyBorder="1" applyAlignment="1" applyProtection="1">
      <alignment horizontal="center" vertical="center" shrinkToFit="1"/>
      <protection locked="0"/>
    </xf>
    <xf numFmtId="0" fontId="9" fillId="5" borderId="20" xfId="1" applyFont="1" applyFill="1" applyBorder="1" applyAlignment="1" applyProtection="1">
      <alignment horizontal="center" vertical="center" shrinkToFit="1"/>
      <protection locked="0"/>
    </xf>
    <xf numFmtId="0" fontId="9" fillId="5" borderId="23" xfId="1" applyFont="1" applyFill="1" applyBorder="1" applyAlignment="1" applyProtection="1">
      <alignment horizontal="center" vertical="center" shrinkToFit="1"/>
      <protection locked="0"/>
    </xf>
    <xf numFmtId="0" fontId="2" fillId="5" borderId="0" xfId="1" applyFill="1" applyBorder="1" applyAlignment="1" applyProtection="1">
      <alignment horizont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xf>
    <xf numFmtId="177" fontId="9" fillId="5" borderId="13" xfId="1" applyNumberFormat="1" applyFont="1" applyFill="1" applyBorder="1" applyAlignment="1" applyProtection="1">
      <alignment horizontal="center" vertical="center" shrinkToFit="1"/>
    </xf>
    <xf numFmtId="177" fontId="9" fillId="5" borderId="16" xfId="1" applyNumberFormat="1" applyFont="1" applyFill="1" applyBorder="1" applyAlignment="1" applyProtection="1">
      <alignment horizontal="center" vertical="center" shrinkToFit="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77" fontId="9" fillId="5" borderId="8"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protection locked="0"/>
    </xf>
    <xf numFmtId="177" fontId="9" fillId="5" borderId="9" xfId="1" applyNumberFormat="1" applyFont="1" applyFill="1" applyBorder="1" applyAlignment="1" applyProtection="1">
      <alignment horizontal="center" vertical="center" shrinkToFit="1"/>
    </xf>
    <xf numFmtId="0" fontId="12" fillId="5" borderId="10" xfId="1" applyFont="1" applyFill="1" applyBorder="1" applyAlignment="1" applyProtection="1">
      <alignment horizontal="center" vertical="center" shrinkToFit="1"/>
      <protection hidden="1"/>
    </xf>
    <xf numFmtId="0" fontId="12" fillId="5" borderId="0" xfId="1" applyFont="1" applyFill="1" applyBorder="1" applyAlignment="1" applyProtection="1">
      <alignment horizontal="center" vertical="center" shrinkToFit="1"/>
      <protection hidden="1"/>
    </xf>
    <xf numFmtId="0" fontId="12" fillId="5" borderId="28" xfId="1" applyFont="1" applyFill="1" applyBorder="1" applyAlignment="1" applyProtection="1">
      <alignment horizontal="center" vertical="center" shrinkToFit="1"/>
      <protection hidden="1"/>
    </xf>
    <xf numFmtId="0" fontId="12" fillId="5" borderId="95" xfId="1" applyFont="1" applyFill="1" applyBorder="1" applyAlignment="1" applyProtection="1">
      <alignment horizontal="center" vertical="center" shrinkToFit="1"/>
      <protection hidden="1"/>
    </xf>
    <xf numFmtId="0" fontId="12" fillId="5" borderId="30" xfId="1" applyFont="1" applyFill="1" applyBorder="1" applyAlignment="1" applyProtection="1">
      <alignment horizontal="center" vertical="center" shrinkToFit="1"/>
      <protection hidden="1"/>
    </xf>
    <xf numFmtId="0" fontId="12" fillId="5" borderId="31"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locked="0"/>
    </xf>
    <xf numFmtId="177" fontId="9" fillId="5" borderId="13" xfId="1" applyNumberFormat="1" applyFont="1" applyFill="1" applyBorder="1" applyAlignment="1" applyProtection="1">
      <alignment horizontal="center" vertical="center" shrinkToFit="1"/>
      <protection locked="0"/>
    </xf>
    <xf numFmtId="177" fontId="9" fillId="5" borderId="16" xfId="1" applyNumberFormat="1" applyFont="1" applyFill="1" applyBorder="1" applyAlignment="1" applyProtection="1">
      <alignment horizontal="center" vertical="center" shrinkToFit="1"/>
      <protection locked="0"/>
    </xf>
    <xf numFmtId="177" fontId="9" fillId="5" borderId="24" xfId="1" applyNumberFormat="1" applyFont="1" applyFill="1" applyBorder="1" applyAlignment="1" applyProtection="1">
      <alignment horizontal="center" vertical="center" shrinkToFit="1"/>
      <protection locked="0"/>
    </xf>
    <xf numFmtId="177" fontId="9" fillId="5" borderId="25" xfId="1" applyNumberFormat="1" applyFont="1" applyFill="1" applyBorder="1" applyAlignment="1" applyProtection="1">
      <alignment horizontal="center" vertical="center" shrinkToFit="1"/>
      <protection locked="0"/>
    </xf>
    <xf numFmtId="177" fontId="9" fillId="5" borderId="110" xfId="1" applyNumberFormat="1" applyFont="1" applyFill="1" applyBorder="1" applyAlignment="1" applyProtection="1">
      <alignment horizontal="center" vertical="center" shrinkToFit="1"/>
      <protection locked="0"/>
    </xf>
    <xf numFmtId="177" fontId="9" fillId="5" borderId="29" xfId="1" applyNumberFormat="1" applyFont="1" applyFill="1" applyBorder="1" applyAlignment="1" applyProtection="1">
      <alignment horizontal="center" vertical="center" shrinkToFit="1"/>
      <protection locked="0"/>
    </xf>
    <xf numFmtId="177" fontId="9" fillId="5" borderId="30" xfId="1" applyNumberFormat="1" applyFont="1" applyFill="1" applyBorder="1" applyAlignment="1" applyProtection="1">
      <alignment horizontal="center" vertical="center" shrinkToFit="1"/>
      <protection locked="0"/>
    </xf>
    <xf numFmtId="177" fontId="9" fillId="5" borderId="111" xfId="1" applyNumberFormat="1" applyFont="1" applyFill="1" applyBorder="1" applyAlignment="1" applyProtection="1">
      <alignment horizontal="center" vertical="center" shrinkToFit="1"/>
      <protection locked="0"/>
    </xf>
    <xf numFmtId="1" fontId="18" fillId="0" borderId="53" xfId="1" applyNumberFormat="1" applyFont="1" applyFill="1" applyBorder="1" applyAlignment="1" applyProtection="1">
      <alignment horizontal="center" vertical="center"/>
      <protection locked="0"/>
    </xf>
    <xf numFmtId="1" fontId="18" fillId="0" borderId="54" xfId="1" applyNumberFormat="1" applyFont="1" applyFill="1" applyBorder="1" applyAlignment="1" applyProtection="1">
      <alignment horizontal="center" vertical="center"/>
      <protection locked="0"/>
    </xf>
    <xf numFmtId="0" fontId="12" fillId="5" borderId="24" xfId="1" applyFont="1" applyFill="1" applyBorder="1" applyAlignment="1" applyProtection="1">
      <alignment horizontal="center" vertical="center" wrapText="1"/>
    </xf>
    <xf numFmtId="0" fontId="12" fillId="5" borderId="26" xfId="1" applyFont="1" applyFill="1" applyBorder="1" applyAlignment="1" applyProtection="1">
      <alignment horizontal="center" vertical="center" wrapText="1"/>
    </xf>
    <xf numFmtId="0" fontId="12" fillId="5" borderId="27" xfId="1" applyFont="1" applyFill="1" applyBorder="1" applyAlignment="1" applyProtection="1">
      <alignment horizontal="center" vertical="center" wrapText="1"/>
    </xf>
    <xf numFmtId="0" fontId="12" fillId="5" borderId="28" xfId="1" applyFont="1" applyFill="1" applyBorder="1" applyAlignment="1" applyProtection="1">
      <alignment horizontal="center" vertical="center" wrapText="1"/>
    </xf>
    <xf numFmtId="186" fontId="25" fillId="0" borderId="0" xfId="6" applyNumberFormat="1" applyFont="1" applyFill="1" applyBorder="1" applyAlignment="1">
      <alignment vertical="center"/>
    </xf>
    <xf numFmtId="186" fontId="25" fillId="0" borderId="36" xfId="6" applyNumberFormat="1" applyFont="1" applyBorder="1">
      <alignment vertical="center"/>
    </xf>
    <xf numFmtId="186" fontId="25" fillId="0" borderId="61" xfId="6" applyNumberFormat="1" applyFont="1" applyBorder="1">
      <alignment vertical="center"/>
    </xf>
    <xf numFmtId="186" fontId="25" fillId="0" borderId="89" xfId="6" applyNumberFormat="1" applyFont="1" applyBorder="1">
      <alignment vertical="center"/>
    </xf>
    <xf numFmtId="186" fontId="25" fillId="0" borderId="64" xfId="6" applyNumberFormat="1" applyFont="1" applyBorder="1">
      <alignment vertical="center"/>
    </xf>
    <xf numFmtId="0" fontId="13" fillId="0" borderId="28" xfId="6" applyFont="1" applyFill="1" applyBorder="1" applyAlignment="1">
      <alignment horizontal="center" vertical="center" wrapText="1"/>
    </xf>
    <xf numFmtId="186" fontId="25" fillId="0" borderId="84" xfId="6" applyNumberFormat="1" applyFont="1" applyBorder="1" applyAlignment="1">
      <alignment horizontal="right" vertical="center" wrapText="1"/>
    </xf>
    <xf numFmtId="186" fontId="25" fillId="0" borderId="87" xfId="6" applyNumberFormat="1" applyFont="1" applyBorder="1" applyAlignment="1">
      <alignment horizontal="right" vertical="center" wrapText="1"/>
    </xf>
    <xf numFmtId="186" fontId="25" fillId="0" borderId="72" xfId="6" applyNumberFormat="1" applyFont="1" applyBorder="1" applyAlignment="1">
      <alignment horizontal="right" vertical="center" wrapText="1"/>
    </xf>
    <xf numFmtId="187" fontId="25" fillId="0" borderId="28" xfId="6" applyNumberFormat="1" applyFont="1" applyBorder="1" applyAlignment="1">
      <alignment horizontal="center" vertical="center"/>
    </xf>
    <xf numFmtId="185" fontId="25" fillId="0" borderId="61" xfId="6" applyNumberFormat="1" applyFont="1" applyBorder="1" applyAlignment="1">
      <alignment horizontal="center" vertical="center"/>
    </xf>
    <xf numFmtId="185" fontId="25" fillId="0" borderId="84" xfId="6" applyNumberFormat="1" applyFont="1" applyBorder="1" applyAlignment="1">
      <alignment horizontal="center" vertical="center" wrapText="1"/>
    </xf>
    <xf numFmtId="185" fontId="25" fillId="0" borderId="87" xfId="6" applyNumberFormat="1" applyFont="1" applyBorder="1" applyAlignment="1">
      <alignment horizontal="center" vertical="center" wrapText="1"/>
    </xf>
    <xf numFmtId="185" fontId="25" fillId="0" borderId="72" xfId="6" applyNumberFormat="1" applyFont="1" applyBorder="1" applyAlignment="1">
      <alignment horizontal="center" vertical="center" wrapText="1"/>
    </xf>
    <xf numFmtId="187" fontId="25" fillId="0" borderId="27" xfId="6" applyNumberFormat="1" applyFont="1" applyBorder="1" applyAlignment="1">
      <alignment horizontal="center" vertical="center"/>
    </xf>
    <xf numFmtId="3" fontId="25" fillId="0" borderId="36" xfId="6" applyNumberFormat="1" applyFont="1" applyBorder="1" applyAlignment="1">
      <alignment horizontal="center" vertical="center" wrapText="1"/>
    </xf>
    <xf numFmtId="3" fontId="25" fillId="0" borderId="61" xfId="6" applyNumberFormat="1" applyFont="1" applyBorder="1" applyAlignment="1">
      <alignment horizontal="center" vertical="center" wrapText="1"/>
    </xf>
    <xf numFmtId="0" fontId="25" fillId="0" borderId="36" xfId="6" applyFont="1" applyBorder="1" applyAlignment="1">
      <alignment horizontal="center" vertical="center"/>
    </xf>
    <xf numFmtId="0" fontId="25" fillId="0" borderId="61" xfId="6" applyFont="1" applyBorder="1" applyAlignment="1">
      <alignment horizontal="center" vertical="center"/>
    </xf>
    <xf numFmtId="0" fontId="25" fillId="0" borderId="64" xfId="6" applyFont="1" applyBorder="1" applyAlignment="1">
      <alignment horizontal="center" vertical="center"/>
    </xf>
    <xf numFmtId="3" fontId="25" fillId="0" borderId="36" xfId="6" applyNumberFormat="1" applyFont="1" applyBorder="1" applyAlignment="1">
      <alignment horizontal="distributed" vertical="center" wrapText="1"/>
    </xf>
    <xf numFmtId="3" fontId="25" fillId="0" borderId="86" xfId="6" applyNumberFormat="1" applyFont="1" applyBorder="1" applyAlignment="1">
      <alignment horizontal="distributed" vertical="center"/>
    </xf>
    <xf numFmtId="185" fontId="25" fillId="0" borderId="26" xfId="6" applyNumberFormat="1" applyFont="1" applyBorder="1" applyAlignment="1">
      <alignment vertical="center" wrapText="1"/>
    </xf>
    <xf numFmtId="185" fontId="25" fillId="0" borderId="28" xfId="6" applyNumberFormat="1" applyFont="1" applyBorder="1" applyAlignment="1">
      <alignment vertical="center" wrapText="1"/>
    </xf>
    <xf numFmtId="185" fontId="25" fillId="0" borderId="31" xfId="6" applyNumberFormat="1" applyFont="1" applyBorder="1" applyAlignment="1">
      <alignment vertical="center" wrapText="1"/>
    </xf>
    <xf numFmtId="3" fontId="25" fillId="0" borderId="89" xfId="6" applyNumberFormat="1" applyFont="1" applyBorder="1" applyAlignment="1">
      <alignment horizontal="distributed" vertical="center" wrapText="1"/>
    </xf>
    <xf numFmtId="3" fontId="25" fillId="0" borderId="64" xfId="6" applyNumberFormat="1" applyFont="1" applyBorder="1" applyAlignment="1">
      <alignment horizontal="distributed" vertical="center"/>
    </xf>
    <xf numFmtId="3" fontId="25" fillId="0" borderId="35" xfId="6" applyNumberFormat="1" applyFont="1" applyBorder="1" applyAlignment="1">
      <alignment horizontal="center" vertical="center" wrapText="1"/>
    </xf>
    <xf numFmtId="3" fontId="25" fillId="0" borderId="24" xfId="6" applyNumberFormat="1" applyFont="1" applyBorder="1" applyAlignment="1">
      <alignment horizontal="center" vertical="center" wrapText="1" shrinkToFit="1"/>
    </xf>
    <xf numFmtId="3" fontId="25" fillId="0" borderId="26" xfId="6" applyNumberFormat="1" applyFont="1" applyBorder="1" applyAlignment="1">
      <alignment horizontal="center" vertical="center" shrinkToFit="1"/>
    </xf>
    <xf numFmtId="3" fontId="25" fillId="0" borderId="27" xfId="6" applyNumberFormat="1" applyFont="1" applyBorder="1" applyAlignment="1">
      <alignment horizontal="center" vertical="center" shrinkToFit="1"/>
    </xf>
    <xf numFmtId="3" fontId="25" fillId="0" borderId="28" xfId="6" applyNumberFormat="1" applyFont="1" applyBorder="1" applyAlignment="1">
      <alignment horizontal="center" vertical="center" shrinkToFit="1"/>
    </xf>
    <xf numFmtId="3" fontId="25" fillId="0" borderId="24" xfId="6" applyNumberFormat="1" applyFont="1" applyBorder="1">
      <alignment vertical="center"/>
    </xf>
    <xf numFmtId="3" fontId="25" fillId="0" borderId="25" xfId="6" applyNumberFormat="1" applyFont="1" applyBorder="1">
      <alignment vertical="center"/>
    </xf>
    <xf numFmtId="3" fontId="25" fillId="0" borderId="26" xfId="6" applyNumberFormat="1" applyFont="1" applyBorder="1">
      <alignment vertical="center"/>
    </xf>
    <xf numFmtId="3" fontId="25" fillId="0" borderId="24" xfId="6" applyNumberFormat="1" applyFont="1" applyBorder="1" applyAlignment="1">
      <alignment vertical="center" wrapText="1"/>
    </xf>
    <xf numFmtId="3" fontId="25" fillId="0" borderId="25" xfId="6" applyNumberFormat="1" applyFont="1" applyBorder="1" applyAlignment="1">
      <alignment vertical="center" wrapText="1"/>
    </xf>
    <xf numFmtId="3" fontId="25" fillId="0" borderId="26" xfId="6" applyNumberFormat="1" applyFont="1" applyBorder="1" applyAlignment="1">
      <alignment vertical="center" wrapText="1"/>
    </xf>
    <xf numFmtId="3" fontId="25" fillId="0" borderId="27" xfId="6" applyNumberFormat="1" applyFont="1" applyBorder="1" applyAlignment="1">
      <alignment vertical="center" wrapText="1"/>
    </xf>
    <xf numFmtId="3" fontId="25" fillId="0" borderId="0" xfId="6" applyNumberFormat="1" applyFont="1" applyAlignment="1">
      <alignment vertical="center" wrapText="1"/>
    </xf>
    <xf numFmtId="3" fontId="25" fillId="0" borderId="28" xfId="6" applyNumberFormat="1" applyFont="1" applyBorder="1" applyAlignment="1">
      <alignment vertical="center" wrapText="1"/>
    </xf>
    <xf numFmtId="3" fontId="25" fillId="0" borderId="24" xfId="6" applyNumberFormat="1" applyFont="1" applyBorder="1" applyAlignment="1">
      <alignment horizontal="center" vertical="center"/>
    </xf>
    <xf numFmtId="3" fontId="25" fillId="0" borderId="26" xfId="6" applyNumberFormat="1" applyFont="1" applyBorder="1" applyAlignment="1">
      <alignment horizontal="center" vertical="center"/>
    </xf>
    <xf numFmtId="3" fontId="25" fillId="0" borderId="24" xfId="6" applyNumberFormat="1" applyFont="1" applyBorder="1" applyAlignment="1">
      <alignment horizontal="center" vertical="center" wrapText="1"/>
    </xf>
    <xf numFmtId="3" fontId="25" fillId="0" borderId="25" xfId="6" applyNumberFormat="1" applyFont="1" applyBorder="1" applyAlignment="1">
      <alignment horizontal="center" vertical="center" wrapText="1"/>
    </xf>
    <xf numFmtId="3" fontId="25" fillId="0" borderId="26" xfId="6" applyNumberFormat="1" applyFont="1" applyBorder="1" applyAlignment="1">
      <alignment horizontal="center" vertical="center" wrapText="1"/>
    </xf>
    <xf numFmtId="186" fontId="25" fillId="0" borderId="108" xfId="6" applyNumberFormat="1" applyFont="1" applyBorder="1" applyAlignment="1">
      <alignment horizontal="center" vertical="center" wrapText="1"/>
    </xf>
    <xf numFmtId="186" fontId="25" fillId="0" borderId="83" xfId="6" applyNumberFormat="1" applyFont="1" applyBorder="1" applyAlignment="1">
      <alignment horizontal="center" vertical="center" wrapText="1"/>
    </xf>
    <xf numFmtId="186" fontId="25" fillId="0" borderId="76" xfId="6" applyNumberFormat="1" applyFont="1" applyBorder="1" applyAlignment="1">
      <alignment horizontal="center" vertical="center" wrapText="1"/>
    </xf>
    <xf numFmtId="3" fontId="25" fillId="0" borderId="96" xfId="6" applyNumberFormat="1" applyFont="1" applyBorder="1" applyAlignment="1">
      <alignment horizontal="center" vertical="center" wrapText="1"/>
    </xf>
    <xf numFmtId="3" fontId="25" fillId="0" borderId="27" xfId="6" applyNumberFormat="1" applyFont="1" applyBorder="1" applyAlignment="1">
      <alignment horizontal="center" vertical="center" wrapText="1"/>
    </xf>
    <xf numFmtId="3" fontId="25" fillId="0" borderId="58" xfId="6" applyNumberFormat="1" applyFont="1" applyBorder="1" applyAlignment="1">
      <alignment horizontal="center" vertical="center" wrapText="1"/>
    </xf>
    <xf numFmtId="3" fontId="25" fillId="0" borderId="88" xfId="6" applyNumberFormat="1" applyFont="1" applyBorder="1" applyAlignment="1">
      <alignment horizontal="center" vertical="center" wrapText="1"/>
    </xf>
    <xf numFmtId="3" fontId="25" fillId="0" borderId="97" xfId="6" applyNumberFormat="1" applyFont="1" applyBorder="1" applyAlignment="1">
      <alignment horizontal="center" vertical="center" wrapText="1"/>
    </xf>
    <xf numFmtId="3" fontId="25" fillId="0" borderId="28" xfId="6" applyNumberFormat="1" applyFont="1" applyBorder="1" applyAlignment="1">
      <alignment horizontal="center" vertical="center" wrapText="1"/>
    </xf>
    <xf numFmtId="185" fontId="25" fillId="0" borderId="24" xfId="6" applyNumberFormat="1" applyFont="1" applyBorder="1" applyAlignment="1">
      <alignment horizontal="center" vertical="center" wrapText="1"/>
    </xf>
    <xf numFmtId="185" fontId="25" fillId="0" borderId="26" xfId="6" applyNumberFormat="1" applyFont="1" applyBorder="1" applyAlignment="1">
      <alignment horizontal="center" vertical="center" wrapText="1"/>
    </xf>
    <xf numFmtId="186" fontId="25" fillId="0" borderId="29" xfId="6" applyNumberFormat="1" applyFont="1" applyBorder="1" applyAlignment="1">
      <alignment horizontal="center" vertical="center" wrapText="1"/>
    </xf>
    <xf numFmtId="186" fontId="25" fillId="0" borderId="30" xfId="6" applyNumberFormat="1" applyFont="1" applyBorder="1" applyAlignment="1">
      <alignment horizontal="center" vertical="center" wrapText="1"/>
    </xf>
    <xf numFmtId="186" fontId="25" fillId="0" borderId="31" xfId="6" applyNumberFormat="1" applyFont="1" applyBorder="1" applyAlignment="1">
      <alignment horizontal="center" vertical="center" wrapText="1"/>
    </xf>
    <xf numFmtId="186" fontId="25" fillId="0" borderId="24" xfId="6" applyNumberFormat="1" applyFont="1" applyBorder="1" applyAlignment="1">
      <alignment vertical="center" wrapText="1"/>
    </xf>
    <xf numFmtId="186" fontId="25" fillId="0" borderId="27" xfId="6" applyNumberFormat="1" applyFont="1" applyBorder="1" applyAlignment="1">
      <alignment vertical="center" wrapText="1"/>
    </xf>
    <xf numFmtId="186" fontId="25" fillId="0" borderId="29" xfId="6" applyNumberFormat="1" applyFont="1" applyBorder="1" applyAlignment="1">
      <alignment vertical="center" wrapText="1"/>
    </xf>
    <xf numFmtId="187" fontId="25" fillId="0" borderId="36" xfId="6" applyNumberFormat="1" applyFont="1" applyBorder="1">
      <alignment vertical="center"/>
    </xf>
    <xf numFmtId="187" fontId="25" fillId="0" borderId="61" xfId="6" applyNumberFormat="1" applyFont="1" applyBorder="1">
      <alignment vertical="center"/>
    </xf>
    <xf numFmtId="187" fontId="25" fillId="0" borderId="64" xfId="6" applyNumberFormat="1" applyFont="1" applyBorder="1">
      <alignment vertical="center"/>
    </xf>
    <xf numFmtId="188" fontId="25" fillId="0" borderId="68" xfId="6" applyNumberFormat="1" applyFont="1" applyBorder="1" applyAlignment="1">
      <alignment horizontal="center" vertical="center" wrapText="1"/>
    </xf>
    <xf numFmtId="188" fontId="25" fillId="0" borderId="69" xfId="6" applyNumberFormat="1" applyFont="1" applyBorder="1" applyAlignment="1">
      <alignment horizontal="center" vertical="center" wrapText="1"/>
    </xf>
    <xf numFmtId="188" fontId="25" fillId="0" borderId="70" xfId="6" applyNumberFormat="1" applyFont="1" applyBorder="1" applyAlignment="1">
      <alignment horizontal="center" vertical="center" wrapText="1"/>
    </xf>
    <xf numFmtId="186" fontId="25" fillId="0" borderId="68" xfId="6" applyNumberFormat="1" applyFont="1" applyBorder="1" applyAlignment="1">
      <alignment horizontal="right" vertical="center" wrapText="1"/>
    </xf>
    <xf numFmtId="186" fontId="25" fillId="0" borderId="69" xfId="6" applyNumberFormat="1" applyFont="1" applyBorder="1" applyAlignment="1">
      <alignment horizontal="right" vertical="center" wrapText="1"/>
    </xf>
    <xf numFmtId="186" fontId="25" fillId="0" borderId="70" xfId="6" applyNumberFormat="1" applyFont="1" applyBorder="1" applyAlignment="1">
      <alignment horizontal="right" vertical="center" wrapText="1"/>
    </xf>
    <xf numFmtId="3" fontId="25" fillId="0" borderId="61" xfId="6" applyNumberFormat="1" applyFont="1" applyBorder="1" applyAlignment="1">
      <alignment horizontal="center" vertical="center"/>
    </xf>
    <xf numFmtId="186" fontId="25" fillId="0" borderId="86" xfId="6" applyNumberFormat="1" applyFont="1" applyBorder="1">
      <alignment vertical="center"/>
    </xf>
    <xf numFmtId="186" fontId="25" fillId="0" borderId="36" xfId="6" applyNumberFormat="1" applyFont="1" applyBorder="1" applyAlignment="1">
      <alignment vertical="center" wrapText="1"/>
    </xf>
    <xf numFmtId="186" fontId="25" fillId="0" borderId="61" xfId="6" applyNumberFormat="1" applyFont="1" applyBorder="1" applyAlignment="1">
      <alignment vertical="center" wrapText="1"/>
    </xf>
    <xf numFmtId="186" fontId="25" fillId="0" borderId="64" xfId="6" applyNumberFormat="1" applyFont="1" applyBorder="1" applyAlignment="1">
      <alignment vertical="center" wrapText="1"/>
    </xf>
    <xf numFmtId="0" fontId="13" fillId="0" borderId="26" xfId="0" applyFont="1" applyBorder="1" applyAlignment="1">
      <alignment vertical="center" wrapText="1"/>
    </xf>
    <xf numFmtId="0" fontId="0" fillId="0" borderId="28" xfId="0" applyBorder="1" applyAlignment="1">
      <alignment vertical="center" wrapText="1"/>
    </xf>
    <xf numFmtId="0" fontId="0" fillId="0" borderId="31" xfId="0" applyBorder="1" applyAlignment="1">
      <alignment vertical="center" wrapText="1"/>
    </xf>
    <xf numFmtId="0" fontId="13" fillId="0" borderId="35"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0" fontId="3" fillId="0" borderId="29" xfId="0" applyFont="1" applyBorder="1" applyAlignment="1">
      <alignment vertical="center" wrapText="1"/>
    </xf>
    <xf numFmtId="0" fontId="3" fillId="0" borderId="26" xfId="0" applyFont="1" applyBorder="1" applyAlignment="1">
      <alignment vertical="center" wrapText="1"/>
    </xf>
    <xf numFmtId="0" fontId="3" fillId="0" borderId="28" xfId="0" applyFont="1" applyBorder="1" applyAlignment="1">
      <alignment vertical="center" wrapText="1"/>
    </xf>
    <xf numFmtId="0" fontId="3" fillId="0" borderId="31" xfId="0" applyFont="1" applyBorder="1" applyAlignment="1">
      <alignment vertical="center" wrapText="1"/>
    </xf>
    <xf numFmtId="0" fontId="3" fillId="0" borderId="15" xfId="0" applyFont="1" applyBorder="1" applyAlignment="1">
      <alignment horizontal="distributed" vertical="center" wrapText="1"/>
    </xf>
    <xf numFmtId="0" fontId="3" fillId="0" borderId="13" xfId="0" applyFont="1" applyBorder="1" applyAlignment="1">
      <alignment horizontal="distributed" vertical="center" wrapText="1"/>
    </xf>
    <xf numFmtId="3" fontId="3" fillId="0" borderId="13"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0" fontId="0" fillId="0" borderId="29" xfId="0" applyBorder="1" applyAlignment="1">
      <alignment vertical="center" wrapText="1"/>
    </xf>
    <xf numFmtId="0" fontId="3" fillId="0" borderId="24" xfId="0" applyFont="1" applyBorder="1" applyAlignment="1">
      <alignment horizontal="center" vertical="center"/>
    </xf>
    <xf numFmtId="0" fontId="3" fillId="0" borderId="29" xfId="0" applyFont="1" applyBorder="1" applyAlignment="1">
      <alignment horizontal="center" vertical="center"/>
    </xf>
    <xf numFmtId="3" fontId="3" fillId="0" borderId="25"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0" fillId="0" borderId="27" xfId="0" applyBorder="1" applyAlignment="1">
      <alignment vertical="center" wrapText="1"/>
    </xf>
    <xf numFmtId="0" fontId="0" fillId="0" borderId="31" xfId="0" applyBorder="1">
      <alignment vertical="center"/>
    </xf>
    <xf numFmtId="186" fontId="3" fillId="0" borderId="24" xfId="6" applyNumberFormat="1" applyFont="1" applyBorder="1" applyAlignment="1">
      <alignment vertical="center" wrapText="1"/>
    </xf>
    <xf numFmtId="0" fontId="3" fillId="0" borderId="25"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13" fillId="0" borderId="36" xfId="0" applyFont="1" applyBorder="1" applyAlignment="1">
      <alignment vertical="center" wrapText="1"/>
    </xf>
    <xf numFmtId="0" fontId="0" fillId="0" borderId="61" xfId="0" applyBorder="1" applyAlignment="1">
      <alignment vertical="center" wrapText="1"/>
    </xf>
    <xf numFmtId="0" fontId="0" fillId="0" borderId="64" xfId="0" applyBorder="1">
      <alignment vertical="center"/>
    </xf>
    <xf numFmtId="3" fontId="3" fillId="0" borderId="30" xfId="0" applyNumberFormat="1" applyFont="1" applyBorder="1" applyAlignment="1">
      <alignment horizontal="right" vertical="center"/>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6" xfId="0" applyFont="1" applyBorder="1" applyAlignment="1">
      <alignment horizontal="center" vertical="center"/>
    </xf>
    <xf numFmtId="0" fontId="3" fillId="0" borderId="61" xfId="0" applyFont="1" applyBorder="1" applyAlignment="1">
      <alignment horizontal="center" vertical="center"/>
    </xf>
    <xf numFmtId="0" fontId="3" fillId="0" borderId="64" xfId="0" applyFont="1" applyBorder="1" applyAlignment="1">
      <alignment horizontal="center" vertical="center"/>
    </xf>
    <xf numFmtId="0" fontId="3" fillId="0" borderId="25" xfId="8" applyFont="1" applyBorder="1" applyAlignment="1">
      <alignment horizontal="center" wrapText="1"/>
    </xf>
    <xf numFmtId="0" fontId="3" fillId="0" borderId="25" xfId="8" applyFont="1" applyBorder="1" applyAlignment="1">
      <alignment horizontal="center"/>
    </xf>
    <xf numFmtId="186" fontId="3" fillId="0" borderId="0" xfId="8" applyNumberFormat="1" applyFont="1" applyAlignment="1">
      <alignment horizontal="center" vertical="center"/>
    </xf>
    <xf numFmtId="192" fontId="3" fillId="0" borderId="0" xfId="8" applyNumberFormat="1" applyFont="1" applyAlignment="1">
      <alignment horizontal="center"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190" fontId="3" fillId="0" borderId="35" xfId="0" applyNumberFormat="1" applyFont="1" applyBorder="1" applyAlignment="1">
      <alignment horizontal="center" vertical="center" wrapText="1"/>
    </xf>
    <xf numFmtId="190" fontId="3" fillId="0" borderId="15" xfId="0" applyNumberFormat="1" applyFont="1" applyBorder="1" applyAlignment="1">
      <alignment horizontal="center" vertical="center" wrapText="1"/>
    </xf>
    <xf numFmtId="0" fontId="3" fillId="0" borderId="0" xfId="0" applyFont="1" applyAlignment="1">
      <alignment horizontal="left"/>
    </xf>
    <xf numFmtId="3" fontId="3" fillId="0" borderId="35"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1" fontId="3" fillId="0" borderId="35" xfId="0" applyNumberFormat="1" applyFont="1" applyBorder="1" applyAlignment="1">
      <alignment horizontal="center" vertical="center" wrapText="1"/>
    </xf>
    <xf numFmtId="191" fontId="3" fillId="0" borderId="15" xfId="0" applyNumberFormat="1" applyFont="1" applyBorder="1" applyAlignment="1">
      <alignment horizontal="center" vertical="center" wrapText="1"/>
    </xf>
    <xf numFmtId="0" fontId="3" fillId="0" borderId="26" xfId="8" applyFont="1" applyBorder="1" applyAlignment="1">
      <alignment vertical="center" wrapText="1"/>
    </xf>
    <xf numFmtId="0" fontId="3" fillId="0" borderId="28" xfId="8" applyFont="1" applyBorder="1" applyAlignment="1">
      <alignment vertical="center" wrapText="1"/>
    </xf>
    <xf numFmtId="0" fontId="3" fillId="0" borderId="31" xfId="8" applyFont="1" applyBorder="1" applyAlignment="1">
      <alignment vertical="center" wrapText="1"/>
    </xf>
    <xf numFmtId="0" fontId="3" fillId="0" borderId="24" xfId="8" applyFont="1" applyBorder="1" applyAlignment="1">
      <alignment horizontal="center" wrapText="1"/>
    </xf>
    <xf numFmtId="186" fontId="3" fillId="0" borderId="29" xfId="8" applyNumberFormat="1" applyFont="1" applyBorder="1" applyAlignment="1">
      <alignment horizontal="right" vertical="center"/>
    </xf>
    <xf numFmtId="186" fontId="3" fillId="0" borderId="30" xfId="8" applyNumberFormat="1" applyFont="1" applyBorder="1" applyAlignment="1">
      <alignment horizontal="right" vertical="center"/>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9">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FFFF99"/>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50"/>
  <sheetViews>
    <sheetView tabSelected="1" view="pageBreakPreview" zoomScale="85" zoomScaleNormal="100" zoomScaleSheetLayoutView="85" workbookViewId="0">
      <selection activeCell="BD2" sqref="BD2"/>
    </sheetView>
  </sheetViews>
  <sheetFormatPr defaultRowHeight="13.5"/>
  <cols>
    <col min="1" max="36" width="2.75" style="36" customWidth="1"/>
    <col min="37" max="37" width="3" style="36" customWidth="1"/>
    <col min="38" max="54" width="9" style="36" hidden="1" customWidth="1"/>
    <col min="55" max="55" width="30.75" style="36" hidden="1" customWidth="1"/>
    <col min="56" max="56" width="30.75" style="36" customWidth="1"/>
    <col min="57" max="16384" width="9" style="36"/>
  </cols>
  <sheetData>
    <row r="1" spans="1:53" ht="14.25" thickBot="1">
      <c r="A1" s="47"/>
      <c r="B1" s="47"/>
      <c r="C1" s="47"/>
      <c r="D1" s="47"/>
      <c r="E1" s="47"/>
      <c r="F1" s="47"/>
      <c r="G1" s="47"/>
      <c r="H1" s="47"/>
      <c r="I1" s="47"/>
      <c r="J1" s="47"/>
      <c r="K1" s="47"/>
      <c r="L1" s="47"/>
      <c r="M1" s="47"/>
      <c r="N1" s="47"/>
      <c r="O1" s="47"/>
      <c r="P1" s="47"/>
      <c r="Q1" s="47"/>
      <c r="R1" s="44"/>
      <c r="S1" s="328"/>
      <c r="T1" s="328"/>
      <c r="U1" s="45"/>
      <c r="V1" s="45"/>
      <c r="W1" s="45"/>
      <c r="X1" s="45"/>
      <c r="Y1" s="45"/>
      <c r="Z1" s="45"/>
      <c r="AA1" s="45"/>
      <c r="AB1" s="46"/>
      <c r="AC1" s="46"/>
      <c r="AD1" s="46"/>
      <c r="AE1" s="338">
        <f ca="1">TODAY()</f>
        <v>45652</v>
      </c>
      <c r="AF1" s="338"/>
      <c r="AG1" s="338"/>
      <c r="AH1" s="338"/>
      <c r="AI1" s="338"/>
      <c r="AJ1" s="338"/>
      <c r="AP1" s="1"/>
      <c r="AQ1" s="2"/>
      <c r="AR1" s="2"/>
      <c r="AS1" s="1" t="s">
        <v>0</v>
      </c>
      <c r="AT1" s="1"/>
      <c r="AV1" s="36" t="s">
        <v>71</v>
      </c>
      <c r="AX1" s="36" t="s">
        <v>162</v>
      </c>
      <c r="AZ1" s="36" t="s">
        <v>163</v>
      </c>
    </row>
    <row r="2" spans="1:53" ht="14.25" customHeight="1">
      <c r="A2" s="47"/>
      <c r="B2" s="237" t="s">
        <v>72</v>
      </c>
      <c r="C2" s="238"/>
      <c r="D2" s="238"/>
      <c r="E2" s="238"/>
      <c r="F2" s="238"/>
      <c r="G2" s="238"/>
      <c r="H2" s="238"/>
      <c r="I2" s="239"/>
      <c r="J2" s="47"/>
      <c r="K2" s="47"/>
      <c r="L2" s="47"/>
      <c r="M2" s="47"/>
      <c r="N2" s="47"/>
      <c r="O2" s="47"/>
      <c r="P2" s="47"/>
      <c r="Q2" s="47"/>
      <c r="R2" s="329" t="s">
        <v>152</v>
      </c>
      <c r="S2" s="330"/>
      <c r="T2" s="330"/>
      <c r="U2" s="331"/>
      <c r="V2" s="339" t="s">
        <v>153</v>
      </c>
      <c r="W2" s="340"/>
      <c r="X2" s="340"/>
      <c r="Y2" s="340"/>
      <c r="Z2" s="341"/>
      <c r="AA2" s="341"/>
      <c r="AB2" s="341"/>
      <c r="AC2" s="341"/>
      <c r="AD2" s="341"/>
      <c r="AE2" s="341"/>
      <c r="AF2" s="341"/>
      <c r="AG2" s="341"/>
      <c r="AH2" s="341"/>
      <c r="AI2" s="340" t="s">
        <v>154</v>
      </c>
      <c r="AJ2" s="342"/>
      <c r="AP2" s="1"/>
      <c r="AQ2" s="2"/>
      <c r="AR2" s="2"/>
      <c r="AS2" s="1">
        <v>1</v>
      </c>
      <c r="AT2" s="1" t="s">
        <v>114</v>
      </c>
      <c r="AV2" s="4" t="s">
        <v>67</v>
      </c>
      <c r="AW2" s="2" t="e">
        <f>$AE$16&amp;AV2</f>
        <v>#N/A</v>
      </c>
      <c r="AY2" s="36" t="s">
        <v>171</v>
      </c>
      <c r="BA2" s="36">
        <v>0</v>
      </c>
    </row>
    <row r="3" spans="1:53" ht="14.25" customHeight="1">
      <c r="A3" s="47"/>
      <c r="B3" s="240"/>
      <c r="C3" s="241"/>
      <c r="D3" s="241"/>
      <c r="E3" s="241"/>
      <c r="F3" s="241"/>
      <c r="G3" s="241"/>
      <c r="H3" s="241"/>
      <c r="I3" s="242"/>
      <c r="J3" s="47"/>
      <c r="K3" s="47"/>
      <c r="L3" s="47"/>
      <c r="M3" s="47"/>
      <c r="N3" s="47"/>
      <c r="O3" s="47"/>
      <c r="P3" s="47"/>
      <c r="Q3" s="47"/>
      <c r="R3" s="335" t="s">
        <v>1</v>
      </c>
      <c r="S3" s="336"/>
      <c r="T3" s="336"/>
      <c r="U3" s="337"/>
      <c r="V3" s="332" t="s">
        <v>161</v>
      </c>
      <c r="W3" s="333"/>
      <c r="X3" s="333"/>
      <c r="Y3" s="333"/>
      <c r="Z3" s="333"/>
      <c r="AA3" s="333"/>
      <c r="AB3" s="333"/>
      <c r="AC3" s="333"/>
      <c r="AD3" s="333"/>
      <c r="AE3" s="333"/>
      <c r="AF3" s="333"/>
      <c r="AG3" s="333"/>
      <c r="AH3" s="333"/>
      <c r="AI3" s="333"/>
      <c r="AJ3" s="334"/>
      <c r="AP3" s="1"/>
      <c r="AQ3" s="2"/>
      <c r="AR3" s="2"/>
      <c r="AS3" s="3">
        <v>4</v>
      </c>
      <c r="AT3" s="3" t="s">
        <v>115</v>
      </c>
      <c r="AV3" s="4" t="s">
        <v>68</v>
      </c>
      <c r="AW3" s="2" t="e">
        <f>$AE$16&amp;AV3</f>
        <v>#N/A</v>
      </c>
      <c r="AY3" s="36" t="s">
        <v>172</v>
      </c>
      <c r="BA3" s="36">
        <v>4</v>
      </c>
    </row>
    <row r="4" spans="1:53" ht="14.25" customHeight="1">
      <c r="A4" s="47"/>
      <c r="B4" s="240"/>
      <c r="C4" s="241"/>
      <c r="D4" s="241"/>
      <c r="E4" s="241"/>
      <c r="F4" s="241"/>
      <c r="G4" s="241"/>
      <c r="H4" s="241"/>
      <c r="I4" s="242"/>
      <c r="J4" s="47"/>
      <c r="K4" s="47"/>
      <c r="L4" s="47"/>
      <c r="M4" s="47"/>
      <c r="N4" s="47"/>
      <c r="O4" s="47"/>
      <c r="P4" s="47"/>
      <c r="Q4" s="47"/>
      <c r="R4" s="335" t="s">
        <v>2</v>
      </c>
      <c r="S4" s="336"/>
      <c r="T4" s="336"/>
      <c r="U4" s="337"/>
      <c r="V4" s="349"/>
      <c r="W4" s="350"/>
      <c r="X4" s="350"/>
      <c r="Y4" s="350"/>
      <c r="Z4" s="350"/>
      <c r="AA4" s="350"/>
      <c r="AB4" s="350"/>
      <c r="AC4" s="350"/>
      <c r="AD4" s="350"/>
      <c r="AE4" s="350"/>
      <c r="AF4" s="350"/>
      <c r="AG4" s="350"/>
      <c r="AH4" s="350"/>
      <c r="AI4" s="350"/>
      <c r="AJ4" s="351"/>
      <c r="AP4" s="1"/>
      <c r="AS4" s="3"/>
      <c r="AT4" s="3"/>
      <c r="AV4" s="2" t="s">
        <v>69</v>
      </c>
      <c r="AW4" s="2" t="e">
        <f>$AE$16&amp;AV4</f>
        <v>#N/A</v>
      </c>
      <c r="BA4" s="36">
        <v>5</v>
      </c>
    </row>
    <row r="5" spans="1:53" ht="14.25" customHeight="1">
      <c r="A5" s="47"/>
      <c r="B5" s="240"/>
      <c r="C5" s="241"/>
      <c r="D5" s="241"/>
      <c r="E5" s="241"/>
      <c r="F5" s="241"/>
      <c r="G5" s="241"/>
      <c r="H5" s="241"/>
      <c r="I5" s="242"/>
      <c r="J5" s="47"/>
      <c r="K5" s="47"/>
      <c r="L5" s="47"/>
      <c r="M5" s="47"/>
      <c r="N5" s="47"/>
      <c r="O5" s="47"/>
      <c r="P5" s="47"/>
      <c r="Q5" s="47"/>
      <c r="R5" s="343" t="s">
        <v>155</v>
      </c>
      <c r="S5" s="344"/>
      <c r="T5" s="344"/>
      <c r="U5" s="345"/>
      <c r="V5" s="352"/>
      <c r="W5" s="353"/>
      <c r="X5" s="353"/>
      <c r="Y5" s="353"/>
      <c r="Z5" s="353"/>
      <c r="AA5" s="353"/>
      <c r="AB5" s="353"/>
      <c r="AC5" s="353"/>
      <c r="AD5" s="353"/>
      <c r="AE5" s="353"/>
      <c r="AF5" s="353"/>
      <c r="AG5" s="353"/>
      <c r="AH5" s="353"/>
      <c r="AI5" s="353"/>
      <c r="AJ5" s="354"/>
      <c r="AP5" s="1"/>
      <c r="AS5" s="3"/>
      <c r="AT5" s="3"/>
      <c r="AV5" s="2"/>
      <c r="AW5" s="2"/>
      <c r="BA5" s="36">
        <v>6</v>
      </c>
    </row>
    <row r="6" spans="1:53" ht="14.25" customHeight="1">
      <c r="A6" s="47"/>
      <c r="B6" s="240"/>
      <c r="C6" s="241"/>
      <c r="D6" s="241"/>
      <c r="E6" s="241"/>
      <c r="F6" s="241"/>
      <c r="G6" s="241"/>
      <c r="H6" s="241"/>
      <c r="I6" s="242"/>
      <c r="J6" s="47"/>
      <c r="K6" s="47"/>
      <c r="L6" s="47"/>
      <c r="M6" s="47"/>
      <c r="N6" s="47"/>
      <c r="O6" s="47"/>
      <c r="P6" s="47"/>
      <c r="Q6" s="47"/>
      <c r="R6" s="346"/>
      <c r="S6" s="347"/>
      <c r="T6" s="347"/>
      <c r="U6" s="348"/>
      <c r="V6" s="355"/>
      <c r="W6" s="356"/>
      <c r="X6" s="356"/>
      <c r="Y6" s="356"/>
      <c r="Z6" s="356"/>
      <c r="AA6" s="356"/>
      <c r="AB6" s="356"/>
      <c r="AC6" s="356"/>
      <c r="AD6" s="356"/>
      <c r="AE6" s="356"/>
      <c r="AF6" s="356"/>
      <c r="AG6" s="356"/>
      <c r="AH6" s="356"/>
      <c r="AI6" s="356"/>
      <c r="AJ6" s="357"/>
      <c r="AP6" s="1"/>
      <c r="AS6" s="3"/>
      <c r="AT6" s="3"/>
      <c r="AV6" s="4" t="s">
        <v>70</v>
      </c>
      <c r="AW6" s="2" t="e">
        <f>$AE$16&amp;AV6</f>
        <v>#N/A</v>
      </c>
      <c r="BA6" s="36">
        <v>7</v>
      </c>
    </row>
    <row r="7" spans="1:53" ht="15" customHeight="1" thickBot="1">
      <c r="A7" s="47"/>
      <c r="B7" s="243"/>
      <c r="C7" s="244"/>
      <c r="D7" s="244"/>
      <c r="E7" s="244"/>
      <c r="F7" s="244"/>
      <c r="G7" s="244"/>
      <c r="H7" s="244"/>
      <c r="I7" s="245"/>
      <c r="J7" s="47"/>
      <c r="K7" s="47"/>
      <c r="L7" s="47"/>
      <c r="M7" s="47"/>
      <c r="N7" s="47"/>
      <c r="O7" s="47"/>
      <c r="P7" s="47"/>
      <c r="Q7" s="47"/>
      <c r="R7" s="254" t="s">
        <v>156</v>
      </c>
      <c r="S7" s="255"/>
      <c r="T7" s="255"/>
      <c r="U7" s="256"/>
      <c r="V7" s="325"/>
      <c r="W7" s="326"/>
      <c r="X7" s="326"/>
      <c r="Y7" s="326"/>
      <c r="Z7" s="326"/>
      <c r="AA7" s="326"/>
      <c r="AB7" s="326"/>
      <c r="AC7" s="326"/>
      <c r="AD7" s="326"/>
      <c r="AE7" s="326"/>
      <c r="AF7" s="326"/>
      <c r="AG7" s="326"/>
      <c r="AH7" s="326"/>
      <c r="AI7" s="326"/>
      <c r="AJ7" s="327"/>
      <c r="AP7" s="1"/>
      <c r="AS7" s="3"/>
      <c r="AT7" s="3"/>
    </row>
    <row r="8" spans="1:53" ht="8.25" customHeight="1">
      <c r="A8" s="47"/>
      <c r="B8" s="47"/>
      <c r="C8" s="47"/>
      <c r="D8" s="47"/>
      <c r="E8" s="47"/>
      <c r="F8" s="47"/>
      <c r="G8" s="47"/>
      <c r="H8" s="47"/>
      <c r="I8" s="47"/>
      <c r="J8" s="47"/>
      <c r="K8" s="47"/>
      <c r="L8" s="47"/>
      <c r="M8" s="47"/>
      <c r="N8" s="47"/>
      <c r="O8" s="47"/>
      <c r="P8" s="47"/>
      <c r="Q8" s="47"/>
      <c r="R8" s="48"/>
      <c r="S8" s="48"/>
      <c r="T8" s="48"/>
      <c r="U8" s="48"/>
      <c r="V8" s="49"/>
      <c r="W8" s="49"/>
      <c r="X8" s="49"/>
      <c r="Y8" s="49"/>
      <c r="Z8" s="49"/>
      <c r="AA8" s="49"/>
      <c r="AB8" s="49"/>
      <c r="AC8" s="49"/>
      <c r="AD8" s="49"/>
      <c r="AE8" s="49"/>
      <c r="AF8" s="49"/>
      <c r="AG8" s="49"/>
      <c r="AH8" s="49"/>
      <c r="AI8" s="49"/>
      <c r="AJ8" s="49"/>
      <c r="AP8" s="1"/>
      <c r="AS8" s="3"/>
      <c r="AT8" s="3"/>
    </row>
    <row r="9" spans="1:53" ht="6.75" customHeight="1">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P9" s="1"/>
      <c r="AS9" s="3"/>
      <c r="AT9" s="3"/>
      <c r="AY9" s="40"/>
    </row>
    <row r="10" spans="1:53" ht="21">
      <c r="A10" s="257" t="s">
        <v>173</v>
      </c>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P10" s="1"/>
      <c r="AQ10" s="4"/>
      <c r="AR10" s="2"/>
      <c r="AS10" s="3"/>
      <c r="AT10" s="3"/>
    </row>
    <row r="11" spans="1:53" ht="6" customHeight="1">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P11" s="1"/>
      <c r="AQ11" s="2"/>
      <c r="AR11" s="2"/>
      <c r="AS11" s="3"/>
      <c r="AT11" s="3"/>
    </row>
    <row r="12" spans="1:53">
      <c r="A12" s="50" t="s">
        <v>119</v>
      </c>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3"/>
      <c r="AC12" s="53"/>
      <c r="AD12" s="53"/>
      <c r="AE12" s="53"/>
      <c r="AF12" s="53"/>
      <c r="AG12" s="54"/>
      <c r="AH12" s="54"/>
      <c r="AI12" s="55"/>
      <c r="AJ12" s="56"/>
      <c r="AP12" s="1"/>
      <c r="AQ12" s="2"/>
      <c r="AR12" s="2"/>
      <c r="AS12" s="3"/>
      <c r="AT12" s="3"/>
    </row>
    <row r="13" spans="1:53">
      <c r="A13" s="258" t="s">
        <v>183</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60"/>
      <c r="AP13" s="1"/>
      <c r="AQ13" s="2"/>
      <c r="AR13" s="2"/>
      <c r="AS13" s="3"/>
      <c r="AT13" s="3"/>
    </row>
    <row r="14" spans="1:53">
      <c r="A14" s="57" t="s">
        <v>184</v>
      </c>
      <c r="B14" s="58"/>
      <c r="C14" s="59"/>
      <c r="D14" s="59"/>
      <c r="E14" s="59"/>
      <c r="F14" s="59"/>
      <c r="G14" s="59"/>
      <c r="H14" s="59"/>
      <c r="I14" s="59"/>
      <c r="J14" s="59"/>
      <c r="K14" s="59"/>
      <c r="L14" s="59"/>
      <c r="M14" s="38"/>
      <c r="N14" s="59"/>
      <c r="O14" s="59"/>
      <c r="P14" s="59"/>
      <c r="Q14" s="59"/>
      <c r="R14" s="59"/>
      <c r="S14" s="59"/>
      <c r="T14" s="59"/>
      <c r="U14" s="59"/>
      <c r="V14" s="59"/>
      <c r="W14" s="59"/>
      <c r="X14" s="59"/>
      <c r="Y14" s="59"/>
      <c r="Z14" s="59"/>
      <c r="AA14" s="59"/>
      <c r="AB14" s="60"/>
      <c r="AC14" s="60"/>
      <c r="AD14" s="60"/>
      <c r="AE14" s="60"/>
      <c r="AF14" s="60"/>
      <c r="AG14" s="59"/>
      <c r="AH14" s="59"/>
      <c r="AI14" s="61"/>
      <c r="AJ14" s="62"/>
      <c r="AP14" s="1"/>
      <c r="AQ14" s="2"/>
      <c r="AR14" s="2"/>
      <c r="AS14" s="3"/>
      <c r="AT14" s="3"/>
    </row>
    <row r="15" spans="1:53" ht="8.25" customHeight="1" thickBot="1">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P15" s="1"/>
      <c r="AQ15" s="2"/>
      <c r="AR15" s="2"/>
      <c r="AS15" s="3"/>
      <c r="AT15" s="3"/>
    </row>
    <row r="16" spans="1:53" ht="33" customHeight="1" thickBot="1">
      <c r="A16" s="248" t="s">
        <v>118</v>
      </c>
      <c r="B16" s="248"/>
      <c r="C16" s="248"/>
      <c r="D16" s="248"/>
      <c r="E16" s="248"/>
      <c r="F16" s="249"/>
      <c r="G16" s="250"/>
      <c r="H16" s="251"/>
      <c r="I16" s="251"/>
      <c r="J16" s="251"/>
      <c r="K16" s="251"/>
      <c r="L16" s="252"/>
      <c r="M16" s="253" t="s">
        <v>5</v>
      </c>
      <c r="N16" s="248"/>
      <c r="O16" s="248"/>
      <c r="P16" s="248"/>
      <c r="Q16" s="248"/>
      <c r="R16" s="249"/>
      <c r="S16" s="264"/>
      <c r="T16" s="265"/>
      <c r="U16" s="265"/>
      <c r="V16" s="265"/>
      <c r="W16" s="265"/>
      <c r="X16" s="266"/>
      <c r="Y16" s="253" t="s">
        <v>6</v>
      </c>
      <c r="Z16" s="248"/>
      <c r="AA16" s="248"/>
      <c r="AB16" s="248"/>
      <c r="AC16" s="248"/>
      <c r="AD16" s="248"/>
      <c r="AE16" s="267" t="e">
        <f>VLOOKUP(S16,定員,2,1)</f>
        <v>#N/A</v>
      </c>
      <c r="AF16" s="267"/>
      <c r="AG16" s="267"/>
      <c r="AH16" s="267"/>
      <c r="AI16" s="267"/>
      <c r="AJ16" s="267"/>
      <c r="AP16" s="1"/>
      <c r="AQ16" s="1"/>
      <c r="AR16" s="1"/>
      <c r="AS16" s="3"/>
      <c r="AT16" s="3"/>
    </row>
    <row r="17" spans="1:46" ht="9" customHeight="1">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P17" s="1"/>
      <c r="AQ17" s="1"/>
      <c r="AR17" s="1"/>
      <c r="AS17" s="3"/>
      <c r="AT17" s="3"/>
    </row>
    <row r="18" spans="1:46" ht="1.5"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P18" s="1"/>
      <c r="AQ18" s="2"/>
      <c r="AR18" s="2"/>
      <c r="AS18" s="3"/>
      <c r="AT18" s="3"/>
    </row>
    <row r="19" spans="1:46" ht="7.5" customHeight="1">
      <c r="A19" s="47"/>
      <c r="B19" s="47"/>
      <c r="C19" s="47"/>
      <c r="D19" s="47"/>
      <c r="E19" s="47"/>
      <c r="F19" s="47"/>
      <c r="G19" s="197" t="s">
        <v>7</v>
      </c>
      <c r="H19" s="197"/>
      <c r="I19" s="197"/>
      <c r="J19" s="197"/>
      <c r="K19" s="197"/>
      <c r="L19" s="197"/>
      <c r="M19" s="202" t="s">
        <v>8</v>
      </c>
      <c r="N19" s="202"/>
      <c r="O19" s="202"/>
      <c r="P19" s="202"/>
      <c r="Q19" s="202"/>
      <c r="R19" s="203"/>
      <c r="S19" s="206" t="s">
        <v>9</v>
      </c>
      <c r="T19" s="207"/>
      <c r="U19" s="207"/>
      <c r="V19" s="207"/>
      <c r="W19" s="207"/>
      <c r="X19" s="207"/>
      <c r="Y19" s="63"/>
      <c r="Z19" s="63"/>
      <c r="AA19" s="64"/>
      <c r="AB19" s="65"/>
      <c r="AC19" s="66"/>
      <c r="AD19" s="47"/>
      <c r="AE19" s="47"/>
      <c r="AF19" s="47"/>
      <c r="AG19" s="47"/>
      <c r="AH19" s="47"/>
      <c r="AI19" s="47"/>
      <c r="AJ19" s="47"/>
      <c r="AP19" s="3"/>
      <c r="AQ19" s="1"/>
      <c r="AR19" s="1"/>
      <c r="AS19" s="3"/>
      <c r="AT19" s="3"/>
    </row>
    <row r="20" spans="1:46" ht="21" customHeight="1" thickBot="1">
      <c r="A20" s="47"/>
      <c r="B20" s="47"/>
      <c r="C20" s="47"/>
      <c r="D20" s="47"/>
      <c r="E20" s="47"/>
      <c r="F20" s="47"/>
      <c r="G20" s="198"/>
      <c r="H20" s="198"/>
      <c r="I20" s="198"/>
      <c r="J20" s="198"/>
      <c r="K20" s="198"/>
      <c r="L20" s="198"/>
      <c r="M20" s="202"/>
      <c r="N20" s="202"/>
      <c r="O20" s="202"/>
      <c r="P20" s="202"/>
      <c r="Q20" s="202"/>
      <c r="R20" s="203"/>
      <c r="S20" s="208"/>
      <c r="T20" s="209"/>
      <c r="U20" s="209"/>
      <c r="V20" s="209"/>
      <c r="W20" s="209"/>
      <c r="X20" s="209"/>
      <c r="Y20" s="212" t="s">
        <v>10</v>
      </c>
      <c r="Z20" s="212"/>
      <c r="AA20" s="212"/>
      <c r="AB20" s="212"/>
      <c r="AC20" s="212"/>
      <c r="AD20" s="47"/>
      <c r="AE20" s="47"/>
      <c r="AF20" s="47"/>
      <c r="AG20" s="47"/>
      <c r="AH20" s="47"/>
      <c r="AI20" s="47"/>
      <c r="AJ20" s="47"/>
    </row>
    <row r="21" spans="1:46" ht="30.75" customHeight="1" thickBot="1">
      <c r="A21" s="47"/>
      <c r="B21" s="47"/>
      <c r="C21" s="47"/>
      <c r="D21" s="47"/>
      <c r="E21" s="47"/>
      <c r="F21" s="47"/>
      <c r="G21" s="199">
        <v>12</v>
      </c>
      <c r="H21" s="200"/>
      <c r="I21" s="200"/>
      <c r="J21" s="200"/>
      <c r="K21" s="200"/>
      <c r="L21" s="201"/>
      <c r="M21" s="204">
        <f>VLOOKUP(G16,平均勤続年数,3)</f>
        <v>2</v>
      </c>
      <c r="N21" s="205"/>
      <c r="O21" s="205"/>
      <c r="P21" s="205"/>
      <c r="Q21" s="205"/>
      <c r="R21" s="205"/>
      <c r="S21" s="210">
        <f>IF(Y21="○",VLOOKUP($G$16,平均勤続年数,4),VLOOKUP($G$16,平均勤続年数,4)-2)</f>
        <v>4</v>
      </c>
      <c r="T21" s="210"/>
      <c r="U21" s="210"/>
      <c r="V21" s="210"/>
      <c r="W21" s="210"/>
      <c r="X21" s="211"/>
      <c r="Y21" s="261"/>
      <c r="Z21" s="262"/>
      <c r="AA21" s="262"/>
      <c r="AB21" s="262"/>
      <c r="AC21" s="263"/>
      <c r="AD21" s="47"/>
      <c r="AE21" s="47"/>
      <c r="AF21" s="47"/>
      <c r="AG21" s="47"/>
      <c r="AH21" s="47"/>
      <c r="AI21" s="47"/>
      <c r="AJ21" s="47"/>
    </row>
    <row r="22" spans="1:46" ht="9.9499999999999993" customHeight="1">
      <c r="A22" s="47"/>
      <c r="B22" s="47"/>
      <c r="C22" s="47"/>
      <c r="D22" s="47"/>
      <c r="E22" s="47"/>
      <c r="F22" s="76"/>
      <c r="G22" s="47"/>
      <c r="H22" s="47"/>
      <c r="I22" s="47"/>
      <c r="J22" s="47"/>
      <c r="K22" s="47"/>
      <c r="L22" s="76"/>
      <c r="M22" s="76"/>
      <c r="N22" s="76"/>
      <c r="O22" s="76"/>
      <c r="P22" s="76"/>
      <c r="Q22" s="76"/>
      <c r="R22" s="76"/>
      <c r="S22" s="76"/>
      <c r="T22" s="76"/>
      <c r="U22" s="76"/>
      <c r="V22" s="47"/>
      <c r="W22" s="47"/>
      <c r="X22" s="47"/>
      <c r="Y22" s="47"/>
      <c r="Z22" s="47"/>
      <c r="AA22" s="76"/>
      <c r="AB22" s="47"/>
      <c r="AC22" s="47"/>
      <c r="AD22" s="47"/>
      <c r="AE22" s="47"/>
      <c r="AF22" s="47"/>
      <c r="AG22" s="47"/>
      <c r="AH22" s="47"/>
      <c r="AI22" s="47"/>
      <c r="AJ22" s="47"/>
    </row>
    <row r="23" spans="1:46" s="47" customFormat="1" ht="30.75" customHeight="1" thickBot="1">
      <c r="G23" s="222" t="s">
        <v>157</v>
      </c>
      <c r="H23" s="222"/>
      <c r="I23" s="222"/>
      <c r="J23" s="222"/>
      <c r="K23" s="222"/>
      <c r="L23" s="223" t="s">
        <v>158</v>
      </c>
      <c r="M23" s="223"/>
      <c r="N23" s="223"/>
      <c r="O23" s="223"/>
      <c r="P23" s="223"/>
      <c r="Q23" s="224" t="s">
        <v>159</v>
      </c>
      <c r="R23" s="223"/>
      <c r="S23" s="223"/>
      <c r="T23" s="223"/>
      <c r="U23" s="225"/>
      <c r="V23" s="226" t="s">
        <v>160</v>
      </c>
      <c r="W23" s="227"/>
      <c r="X23" s="227"/>
      <c r="Y23" s="227"/>
      <c r="Z23" s="227"/>
    </row>
    <row r="24" spans="1:46" s="47" customFormat="1" ht="30.75" customHeight="1" thickBot="1">
      <c r="G24" s="235"/>
      <c r="H24" s="236"/>
      <c r="I24" s="236"/>
      <c r="J24" s="236"/>
      <c r="K24" s="236"/>
      <c r="L24" s="228"/>
      <c r="M24" s="229"/>
      <c r="N24" s="229"/>
      <c r="O24" s="229"/>
      <c r="P24" s="230"/>
      <c r="Q24" s="231"/>
      <c r="R24" s="232"/>
      <c r="S24" s="232"/>
      <c r="T24" s="232"/>
      <c r="U24" s="233"/>
      <c r="V24" s="234">
        <f>IF(S21-Q24&gt;=0,S21-Q24,0)</f>
        <v>4</v>
      </c>
      <c r="W24" s="227"/>
      <c r="X24" s="227"/>
      <c r="Y24" s="227"/>
      <c r="Z24" s="227"/>
    </row>
    <row r="25" spans="1:46" ht="9.75" customHeight="1">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row>
    <row r="26" spans="1:46" s="2" customFormat="1" ht="18" customHeight="1" thickBot="1">
      <c r="A26" s="67" t="s">
        <v>117</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8"/>
      <c r="AJ26" s="69"/>
      <c r="AK26" s="5"/>
    </row>
    <row r="27" spans="1:46" s="2" customFormat="1" ht="32.25" customHeight="1" thickBot="1">
      <c r="A27" s="246" t="s">
        <v>65</v>
      </c>
      <c r="B27" s="247"/>
      <c r="C27" s="247"/>
      <c r="D27" s="247"/>
      <c r="E27" s="247"/>
      <c r="F27" s="247"/>
      <c r="G27" s="247"/>
      <c r="H27" s="247"/>
      <c r="I27" s="247"/>
      <c r="J27" s="247"/>
      <c r="K27" s="247"/>
      <c r="L27" s="247"/>
      <c r="M27" s="155">
        <f>ROUNDDOWN(M48,-3)</f>
        <v>0</v>
      </c>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6"/>
    </row>
    <row r="28" spans="1:46" s="80" customFormat="1" ht="32.25" customHeight="1" thickBot="1">
      <c r="A28" s="171" t="s">
        <v>165</v>
      </c>
      <c r="B28" s="171"/>
      <c r="C28" s="171"/>
      <c r="D28" s="171"/>
      <c r="E28" s="171"/>
      <c r="F28" s="171"/>
      <c r="G28" s="171"/>
      <c r="H28" s="171"/>
      <c r="I28" s="171"/>
      <c r="J28" s="171"/>
      <c r="K28" s="171"/>
      <c r="L28" s="171"/>
      <c r="M28" s="172">
        <f>ROUNDDOWN(M49,-3)</f>
        <v>0</v>
      </c>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3"/>
    </row>
    <row r="29" spans="1:46" ht="10.5" customHeight="1">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row>
    <row r="30" spans="1:46">
      <c r="A30" s="316" t="s">
        <v>11</v>
      </c>
      <c r="B30" s="317"/>
      <c r="C30" s="317"/>
      <c r="D30" s="317"/>
      <c r="E30" s="317"/>
      <c r="F30" s="317"/>
      <c r="G30" s="317"/>
      <c r="H30" s="317"/>
      <c r="I30" s="317"/>
      <c r="J30" s="317"/>
      <c r="K30" s="360" t="s">
        <v>12</v>
      </c>
      <c r="L30" s="361"/>
      <c r="M30" s="268" t="s">
        <v>13</v>
      </c>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row>
    <row r="31" spans="1:46" ht="6.75" customHeight="1">
      <c r="A31" s="318"/>
      <c r="B31" s="319"/>
      <c r="C31" s="319"/>
      <c r="D31" s="319"/>
      <c r="E31" s="319"/>
      <c r="F31" s="319"/>
      <c r="G31" s="319"/>
      <c r="H31" s="319"/>
      <c r="I31" s="319"/>
      <c r="J31" s="319"/>
      <c r="K31" s="362"/>
      <c r="L31" s="363"/>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row>
    <row r="32" spans="1:46">
      <c r="A32" s="318"/>
      <c r="B32" s="319"/>
      <c r="C32" s="319"/>
      <c r="D32" s="319"/>
      <c r="E32" s="319"/>
      <c r="F32" s="319"/>
      <c r="G32" s="319"/>
      <c r="H32" s="319"/>
      <c r="I32" s="319"/>
      <c r="J32" s="319"/>
      <c r="K32" s="362"/>
      <c r="L32" s="363"/>
      <c r="M32" s="177" t="s">
        <v>4</v>
      </c>
      <c r="N32" s="178"/>
      <c r="O32" s="178"/>
      <c r="P32" s="178"/>
      <c r="Q32" s="177" t="s">
        <v>60</v>
      </c>
      <c r="R32" s="178"/>
      <c r="S32" s="178"/>
      <c r="T32" s="178"/>
      <c r="U32" s="177" t="s">
        <v>3</v>
      </c>
      <c r="V32" s="178"/>
      <c r="W32" s="178"/>
      <c r="X32" s="179"/>
      <c r="Y32" s="177" t="s">
        <v>61</v>
      </c>
      <c r="Z32" s="178"/>
      <c r="AA32" s="178"/>
      <c r="AB32" s="179"/>
      <c r="AC32" s="177" t="s">
        <v>63</v>
      </c>
      <c r="AD32" s="178"/>
      <c r="AE32" s="178"/>
      <c r="AF32" s="179"/>
      <c r="AG32" s="177" t="s">
        <v>62</v>
      </c>
      <c r="AH32" s="178"/>
      <c r="AI32" s="178"/>
      <c r="AJ32" s="179"/>
    </row>
    <row r="33" spans="1:42" ht="14.25" thickBot="1">
      <c r="A33" s="320"/>
      <c r="B33" s="321"/>
      <c r="C33" s="321"/>
      <c r="D33" s="321"/>
      <c r="E33" s="321"/>
      <c r="F33" s="321"/>
      <c r="G33" s="321"/>
      <c r="H33" s="321"/>
      <c r="I33" s="321"/>
      <c r="J33" s="321"/>
      <c r="K33" s="362"/>
      <c r="L33" s="363"/>
      <c r="M33" s="168" t="s">
        <v>14</v>
      </c>
      <c r="N33" s="169"/>
      <c r="O33" s="166" t="s">
        <v>15</v>
      </c>
      <c r="P33" s="167"/>
      <c r="Q33" s="168" t="s">
        <v>14</v>
      </c>
      <c r="R33" s="169"/>
      <c r="S33" s="166" t="s">
        <v>15</v>
      </c>
      <c r="T33" s="167"/>
      <c r="U33" s="168" t="s">
        <v>14</v>
      </c>
      <c r="V33" s="169"/>
      <c r="W33" s="166" t="s">
        <v>15</v>
      </c>
      <c r="X33" s="167"/>
      <c r="Y33" s="168" t="s">
        <v>14</v>
      </c>
      <c r="Z33" s="169"/>
      <c r="AA33" s="166" t="s">
        <v>15</v>
      </c>
      <c r="AB33" s="167"/>
      <c r="AC33" s="168" t="s">
        <v>14</v>
      </c>
      <c r="AD33" s="169"/>
      <c r="AE33" s="166" t="s">
        <v>15</v>
      </c>
      <c r="AF33" s="167"/>
      <c r="AG33" s="168" t="s">
        <v>14</v>
      </c>
      <c r="AH33" s="169"/>
      <c r="AI33" s="166" t="s">
        <v>15</v>
      </c>
      <c r="AJ33" s="167"/>
    </row>
    <row r="34" spans="1:42" ht="20.25" customHeight="1" thickBot="1">
      <c r="A34" s="310" t="s">
        <v>16</v>
      </c>
      <c r="B34" s="311"/>
      <c r="C34" s="311"/>
      <c r="D34" s="311"/>
      <c r="E34" s="311"/>
      <c r="F34" s="311"/>
      <c r="G34" s="311"/>
      <c r="H34" s="311"/>
      <c r="I34" s="311"/>
      <c r="J34" s="311"/>
      <c r="K34" s="312" t="s">
        <v>17</v>
      </c>
      <c r="L34" s="312"/>
      <c r="M34" s="313"/>
      <c r="N34" s="160"/>
      <c r="O34" s="160"/>
      <c r="P34" s="314"/>
      <c r="Q34" s="315"/>
      <c r="R34" s="160"/>
      <c r="S34" s="160"/>
      <c r="T34" s="314"/>
      <c r="U34" s="315"/>
      <c r="V34" s="160"/>
      <c r="W34" s="160"/>
      <c r="X34" s="161"/>
      <c r="Y34" s="159"/>
      <c r="Z34" s="160"/>
      <c r="AA34" s="160"/>
      <c r="AB34" s="161"/>
      <c r="AC34" s="159"/>
      <c r="AD34" s="160"/>
      <c r="AE34" s="160"/>
      <c r="AF34" s="161"/>
      <c r="AG34" s="159"/>
      <c r="AH34" s="160"/>
      <c r="AI34" s="160"/>
      <c r="AJ34" s="170"/>
    </row>
    <row r="35" spans="1:42" ht="24" customHeight="1">
      <c r="A35" s="298" t="s">
        <v>18</v>
      </c>
      <c r="B35" s="299" t="s">
        <v>19</v>
      </c>
      <c r="C35" s="70" t="s">
        <v>20</v>
      </c>
      <c r="D35" s="70"/>
      <c r="E35" s="70"/>
      <c r="F35" s="70"/>
      <c r="G35" s="70"/>
      <c r="H35" s="70"/>
      <c r="I35" s="70"/>
      <c r="J35" s="70"/>
      <c r="K35" s="300" t="s">
        <v>169</v>
      </c>
      <c r="L35" s="301"/>
      <c r="M35" s="302">
        <f>IF($K35="○",保育単価表!$H$6,0)</f>
        <v>1710</v>
      </c>
      <c r="N35" s="164"/>
      <c r="O35" s="164">
        <f>IF($K35="○",保育単価表!$H$6,0)</f>
        <v>1710</v>
      </c>
      <c r="P35" s="165"/>
      <c r="Q35" s="163">
        <f>IF($K35="○",保育単価表!$H$6,0)</f>
        <v>1710</v>
      </c>
      <c r="R35" s="164"/>
      <c r="S35" s="164">
        <f>IF($K35="○",保育単価表!$H$6,0)</f>
        <v>1710</v>
      </c>
      <c r="T35" s="165"/>
      <c r="U35" s="163">
        <f>IF($K35="○",保育単価表!$H$6,0)</f>
        <v>1710</v>
      </c>
      <c r="V35" s="164"/>
      <c r="W35" s="164">
        <f>IF($K35="○",保育単価表!$H$6,0)</f>
        <v>1710</v>
      </c>
      <c r="X35" s="165"/>
      <c r="Y35" s="163">
        <f>IF($K35="○",保育単価表!$H$6,0)</f>
        <v>1710</v>
      </c>
      <c r="Z35" s="164"/>
      <c r="AA35" s="164">
        <f>IF($K35="○",保育単価表!$H$6,0)</f>
        <v>1710</v>
      </c>
      <c r="AB35" s="165"/>
      <c r="AC35" s="163">
        <f>IF($K35="○",保育単価表!$H$6,0)</f>
        <v>1710</v>
      </c>
      <c r="AD35" s="164"/>
      <c r="AE35" s="164">
        <f>IF($K35="○",保育単価表!$H$6,0)</f>
        <v>1710</v>
      </c>
      <c r="AF35" s="165"/>
      <c r="AG35" s="163">
        <f>IF($K35="○",保育単価表!$H$6,0)</f>
        <v>1710</v>
      </c>
      <c r="AH35" s="164"/>
      <c r="AI35" s="164">
        <f>IF($K35="○",保育単価表!$H$6,0)</f>
        <v>1710</v>
      </c>
      <c r="AJ35" s="165"/>
    </row>
    <row r="36" spans="1:42" ht="24" customHeight="1">
      <c r="A36" s="298"/>
      <c r="B36" s="299"/>
      <c r="C36" s="71" t="s">
        <v>113</v>
      </c>
      <c r="D36" s="71"/>
      <c r="E36" s="71"/>
      <c r="F36" s="71"/>
      <c r="G36" s="71"/>
      <c r="H36" s="71"/>
      <c r="I36" s="71"/>
      <c r="J36" s="71"/>
      <c r="K36" s="303"/>
      <c r="L36" s="304"/>
      <c r="M36" s="305">
        <f>IF($K36="○",保育単価表!$M$6,0)</f>
        <v>0</v>
      </c>
      <c r="N36" s="157"/>
      <c r="O36" s="157">
        <f>IF($K36="○",保育単価表!$M$6,0)</f>
        <v>0</v>
      </c>
      <c r="P36" s="158"/>
      <c r="Q36" s="162">
        <f>IF($K36="○",保育単価表!$M$6,0)</f>
        <v>0</v>
      </c>
      <c r="R36" s="157"/>
      <c r="S36" s="157">
        <f>IF($K36="○",保育単価表!$M$6,0)</f>
        <v>0</v>
      </c>
      <c r="T36" s="158"/>
      <c r="U36" s="162">
        <f>IF($K36="○",保育単価表!$M$6,0)</f>
        <v>0</v>
      </c>
      <c r="V36" s="157"/>
      <c r="W36" s="157">
        <f>IF($K36="○",保育単価表!$M$6,0)</f>
        <v>0</v>
      </c>
      <c r="X36" s="158"/>
      <c r="Y36" s="162">
        <f>IF($K36="○",保育単価表!$M$6,0)</f>
        <v>0</v>
      </c>
      <c r="Z36" s="157"/>
      <c r="AA36" s="157">
        <f>IF($K36="○",保育単価表!$M$6,0)</f>
        <v>0</v>
      </c>
      <c r="AB36" s="158"/>
      <c r="AC36" s="162">
        <f>IF($K36="○",保育単価表!$M$6,0)</f>
        <v>0</v>
      </c>
      <c r="AD36" s="157"/>
      <c r="AE36" s="157">
        <f>IF($K36="○",保育単価表!$M$6,0)</f>
        <v>0</v>
      </c>
      <c r="AF36" s="158"/>
      <c r="AG36" s="162">
        <f>IF($K36="○",保育単価表!$M$6,0)</f>
        <v>0</v>
      </c>
      <c r="AH36" s="157"/>
      <c r="AI36" s="157">
        <f>IF($K36="○",保育単価表!$M$6,0)</f>
        <v>0</v>
      </c>
      <c r="AJ36" s="158"/>
    </row>
    <row r="37" spans="1:42" ht="24" customHeight="1">
      <c r="A37" s="298"/>
      <c r="B37" s="299"/>
      <c r="C37" s="71" t="s">
        <v>116</v>
      </c>
      <c r="D37" s="71"/>
      <c r="E37" s="71"/>
      <c r="F37" s="71"/>
      <c r="G37" s="71"/>
      <c r="H37" s="71"/>
      <c r="I37" s="71"/>
      <c r="J37" s="71"/>
      <c r="K37" s="358"/>
      <c r="L37" s="359"/>
      <c r="M37" s="305">
        <f>IF($K37="○",IF($AE$16="３人以下",保育単価表!$Q$9,保育単価表!$Q$7),0)</f>
        <v>0</v>
      </c>
      <c r="N37" s="157"/>
      <c r="O37" s="157">
        <f>IF($K37="○",IF($AE$16="３人以下",保育単価表!$Q$9,保育単価表!$Q$7),0)</f>
        <v>0</v>
      </c>
      <c r="P37" s="158"/>
      <c r="Q37" s="162">
        <f>IF($K37="○",IF($AE$16="３人以下",保育単価表!$Q$9,保育単価表!$Q$7),0)</f>
        <v>0</v>
      </c>
      <c r="R37" s="157"/>
      <c r="S37" s="157">
        <f>IF($K37="○",IF($AE$16="３人以下",保育単価表!$Q$9,保育単価表!$Q$7),0)</f>
        <v>0</v>
      </c>
      <c r="T37" s="158"/>
      <c r="U37" s="162">
        <f>IF($K37="○",IF($AE$16="３人以下",保育単価表!$Q$9,保育単価表!$Q$7),0)</f>
        <v>0</v>
      </c>
      <c r="V37" s="157"/>
      <c r="W37" s="157">
        <f>IF($K37="○",IF($AE$16="３人以下",保育単価表!$Q$9,保育単価表!$Q$7),0)</f>
        <v>0</v>
      </c>
      <c r="X37" s="158"/>
      <c r="Y37" s="162">
        <f>IF($K37="○",IF($AE$16="３人以下",保育単価表!$Q$9,保育単価表!$Q$7),0)</f>
        <v>0</v>
      </c>
      <c r="Z37" s="157"/>
      <c r="AA37" s="157">
        <f>IF($K37="○",IF($AE$16="３人以下",保育単価表!$Q$9,保育単価表!$Q$7),0)</f>
        <v>0</v>
      </c>
      <c r="AB37" s="158"/>
      <c r="AC37" s="162">
        <f>IF($K37="○",IF($AE$16="３人以下",保育単価表!$Q$9,保育単価表!$Q$7),0)</f>
        <v>0</v>
      </c>
      <c r="AD37" s="157"/>
      <c r="AE37" s="157">
        <f>IF($K37="○",IF($AE$16="３人以下",保育単価表!$Q$9,保育単価表!$Q$7),0)</f>
        <v>0</v>
      </c>
      <c r="AF37" s="158"/>
      <c r="AG37" s="162">
        <f>IF($K37="○",IF($AE$16="３人以下",保育単価表!$Q$9,保育単価表!$Q$7),0)</f>
        <v>0</v>
      </c>
      <c r="AH37" s="157"/>
      <c r="AI37" s="157">
        <f>IF($K37="○",IF($AE$16="３人以下",保育単価表!$Q$9,保育単価表!$Q$7),0)</f>
        <v>0</v>
      </c>
      <c r="AJ37" s="158"/>
    </row>
    <row r="38" spans="1:42" ht="24" customHeight="1" thickBot="1">
      <c r="A38" s="298"/>
      <c r="B38" s="299"/>
      <c r="C38" s="72" t="s">
        <v>64</v>
      </c>
      <c r="D38" s="73"/>
      <c r="E38" s="73"/>
      <c r="F38" s="73"/>
      <c r="G38" s="73"/>
      <c r="H38" s="73"/>
      <c r="I38" s="73"/>
      <c r="J38" s="74"/>
      <c r="K38" s="216"/>
      <c r="L38" s="217"/>
      <c r="M38" s="215"/>
      <c r="N38" s="213"/>
      <c r="O38" s="213"/>
      <c r="P38" s="214"/>
      <c r="Q38" s="220">
        <f>IF($K38="○",保育単価表!$V$6,0)</f>
        <v>0</v>
      </c>
      <c r="R38" s="218"/>
      <c r="S38" s="218">
        <f>IF($K38="○",保育単価表!$V$6,0)</f>
        <v>0</v>
      </c>
      <c r="T38" s="219"/>
      <c r="U38" s="221"/>
      <c r="V38" s="213"/>
      <c r="W38" s="213"/>
      <c r="X38" s="214"/>
      <c r="Y38" s="220">
        <f>IF($K38="○",保育単価表!$V$6,0)</f>
        <v>0</v>
      </c>
      <c r="Z38" s="218"/>
      <c r="AA38" s="218">
        <f>IF($K38="○",保育単価表!$V$6,0)</f>
        <v>0</v>
      </c>
      <c r="AB38" s="219"/>
      <c r="AC38" s="221"/>
      <c r="AD38" s="213"/>
      <c r="AE38" s="213"/>
      <c r="AF38" s="214"/>
      <c r="AG38" s="220">
        <f>IF($K38="○",保育単価表!$V$6,0)</f>
        <v>0</v>
      </c>
      <c r="AH38" s="218"/>
      <c r="AI38" s="218">
        <f>IF($K38="○",保育単価表!$V$6,0)</f>
        <v>0</v>
      </c>
      <c r="AJ38" s="219"/>
    </row>
    <row r="39" spans="1:42" ht="24" customHeight="1" thickTop="1" thickBot="1">
      <c r="A39" s="298"/>
      <c r="B39" s="299"/>
      <c r="C39" s="38"/>
      <c r="D39" s="38"/>
      <c r="E39" s="38"/>
      <c r="F39" s="38"/>
      <c r="G39" s="39"/>
      <c r="H39" s="38"/>
      <c r="I39" s="38"/>
      <c r="J39" s="39"/>
      <c r="K39" s="290" t="s">
        <v>21</v>
      </c>
      <c r="L39" s="291"/>
      <c r="M39" s="284">
        <f>SUM(M35:N38)</f>
        <v>1710</v>
      </c>
      <c r="N39" s="282"/>
      <c r="O39" s="282">
        <f>SUM(O35:P38)</f>
        <v>1710</v>
      </c>
      <c r="P39" s="283"/>
      <c r="Q39" s="284">
        <f>SUM(Q35:R38)</f>
        <v>1710</v>
      </c>
      <c r="R39" s="282"/>
      <c r="S39" s="282">
        <f>SUM(S35:T38)</f>
        <v>1710</v>
      </c>
      <c r="T39" s="283"/>
      <c r="U39" s="284">
        <f>SUM(U35:V38)</f>
        <v>1710</v>
      </c>
      <c r="V39" s="282"/>
      <c r="W39" s="282">
        <f>SUM(W35:X38)</f>
        <v>1710</v>
      </c>
      <c r="X39" s="283"/>
      <c r="Y39" s="284">
        <f>SUM(Y35:Z38)</f>
        <v>1710</v>
      </c>
      <c r="Z39" s="282"/>
      <c r="AA39" s="282">
        <f>SUM(AA35:AB38)</f>
        <v>1710</v>
      </c>
      <c r="AB39" s="283"/>
      <c r="AC39" s="284">
        <f>SUM(AC35:AD38)</f>
        <v>1710</v>
      </c>
      <c r="AD39" s="282"/>
      <c r="AE39" s="282">
        <f>SUM(AE35:AF38)</f>
        <v>1710</v>
      </c>
      <c r="AF39" s="283"/>
      <c r="AG39" s="284">
        <f>SUM(AG35:AH38)</f>
        <v>1710</v>
      </c>
      <c r="AH39" s="282"/>
      <c r="AI39" s="282">
        <f>SUM(AI35:AJ38)</f>
        <v>1710</v>
      </c>
      <c r="AJ39" s="283"/>
    </row>
    <row r="40" spans="1:42" ht="55.5" customHeight="1" thickBot="1">
      <c r="A40" s="298"/>
      <c r="B40" s="276" t="s">
        <v>22</v>
      </c>
      <c r="C40" s="306" t="s">
        <v>141</v>
      </c>
      <c r="D40" s="307"/>
      <c r="E40" s="307"/>
      <c r="F40" s="307"/>
      <c r="G40" s="307"/>
      <c r="H40" s="307"/>
      <c r="I40" s="307"/>
      <c r="J40" s="307"/>
      <c r="K40" s="308"/>
      <c r="L40" s="309"/>
      <c r="M40" s="285">
        <f>-IF($K40="○",IF(M35*保育単価表!$AH$7&lt;10,INT(M35*保育単価表!$AH$7),ROUNDDOWN(M35*保育単価表!$AH$7,-1)),0)</f>
        <v>0</v>
      </c>
      <c r="N40" s="286"/>
      <c r="O40" s="285">
        <f>-IF($K40="○",IF(O35*保育単価表!$AH$9&lt;10,INT(O35*保育単価表!$AH$9),ROUNDDOWN(O35*保育単価表!$AH$9,-1)),0)</f>
        <v>0</v>
      </c>
      <c r="P40" s="287"/>
      <c r="Q40" s="288">
        <f>-IF($K40="○",IF(Q35*保育単価表!$AH$7&lt;10,INT(Q35*保育単価表!$AH$7),ROUNDDOWN(Q35*保育単価表!$AH$7,-1)),0)</f>
        <v>0</v>
      </c>
      <c r="R40" s="286"/>
      <c r="S40" s="285">
        <f>-IF($K40="○",IF(S35*保育単価表!$AH$9&lt;10,INT(S35*保育単価表!$AH$9),ROUNDDOWN(S35*保育単価表!$AH$9,-1)),0)</f>
        <v>0</v>
      </c>
      <c r="T40" s="289"/>
      <c r="U40" s="285">
        <f>-IF($K40="○",IF(U35*保育単価表!$AH$7&lt;10,INT(U35*保育単価表!$AH$7),ROUNDDOWN(U35*保育単価表!$AH$7,-1)),0)</f>
        <v>0</v>
      </c>
      <c r="V40" s="286"/>
      <c r="W40" s="285">
        <f>-IF($K40="○",IF(W35*保育単価表!$AH$9&lt;10,INT(W35*保育単価表!$AH$9),ROUNDDOWN(W35*保育単価表!$AH$9,-1)),0)</f>
        <v>0</v>
      </c>
      <c r="X40" s="287"/>
      <c r="Y40" s="288">
        <f>-IF($K40="○",IF(Y35*保育単価表!$AH$7&lt;10,INT(Y35*保育単価表!$AH$7),ROUNDDOWN(Y35*保育単価表!$AH$7,-1)),0)</f>
        <v>0</v>
      </c>
      <c r="Z40" s="286"/>
      <c r="AA40" s="285">
        <f>-IF($K40="○",IF(AA35*保育単価表!$AH$9&lt;10,INT(AA35*保育単価表!$AH$9),ROUNDDOWN(AA35*保育単価表!$AH$9,-1)),0)</f>
        <v>0</v>
      </c>
      <c r="AB40" s="289"/>
      <c r="AC40" s="285">
        <f>-IF($K40="○",IF(AC35*保育単価表!$AH$7&lt;10,INT(AC35*保育単価表!$AH$7),ROUNDDOWN(AC35*保育単価表!$AH$7,-1)),0)</f>
        <v>0</v>
      </c>
      <c r="AD40" s="286"/>
      <c r="AE40" s="285">
        <f>-IF($K40="○",IF(AE35*保育単価表!$AH$9&lt;10,INT(AE35*保育単価表!$AH$9),ROUNDDOWN(AE35*保育単価表!$AH$9,-1)),0)</f>
        <v>0</v>
      </c>
      <c r="AF40" s="287"/>
      <c r="AG40" s="288">
        <f>-IF($K40="○",IF(AG35*保育単価表!$AH$7&lt;10,INT(AG35*保育単価表!$AH$7),ROUNDDOWN(AG35*保育単価表!$AH$7,-1)),0)</f>
        <v>0</v>
      </c>
      <c r="AH40" s="286"/>
      <c r="AI40" s="285">
        <f>-IF($K40="○",IF(AI35*保育単価表!$AH$9&lt;10,INT(AI35*保育単価表!$AH$9),ROUNDDOWN(AI35*保育単価表!$AH$9,-1)),0)</f>
        <v>0</v>
      </c>
      <c r="AJ40" s="289"/>
    </row>
    <row r="41" spans="1:42" ht="24" customHeight="1" thickBot="1">
      <c r="A41" s="298"/>
      <c r="B41" s="277"/>
      <c r="C41" s="297" t="s">
        <v>142</v>
      </c>
      <c r="D41" s="290"/>
      <c r="E41" s="290"/>
      <c r="F41" s="290"/>
      <c r="G41" s="290"/>
      <c r="H41" s="290"/>
      <c r="I41" s="290"/>
      <c r="J41" s="290"/>
      <c r="K41" s="290"/>
      <c r="L41" s="290"/>
      <c r="M41" s="280">
        <f>M40</f>
        <v>0</v>
      </c>
      <c r="N41" s="281"/>
      <c r="O41" s="281">
        <f>O40</f>
        <v>0</v>
      </c>
      <c r="P41" s="296"/>
      <c r="Q41" s="280">
        <f>Q40</f>
        <v>0</v>
      </c>
      <c r="R41" s="281"/>
      <c r="S41" s="281">
        <f>S40</f>
        <v>0</v>
      </c>
      <c r="T41" s="296"/>
      <c r="U41" s="280">
        <f>U40</f>
        <v>0</v>
      </c>
      <c r="V41" s="281"/>
      <c r="W41" s="281">
        <f>W40</f>
        <v>0</v>
      </c>
      <c r="X41" s="296"/>
      <c r="Y41" s="280">
        <f>Y40</f>
        <v>0</v>
      </c>
      <c r="Z41" s="281"/>
      <c r="AA41" s="281">
        <f>AA40</f>
        <v>0</v>
      </c>
      <c r="AB41" s="296"/>
      <c r="AC41" s="280">
        <f>AC40</f>
        <v>0</v>
      </c>
      <c r="AD41" s="281"/>
      <c r="AE41" s="281">
        <f>AE40</f>
        <v>0</v>
      </c>
      <c r="AF41" s="296"/>
      <c r="AG41" s="280">
        <f>AG40</f>
        <v>0</v>
      </c>
      <c r="AH41" s="281"/>
      <c r="AI41" s="281">
        <f>AI40</f>
        <v>0</v>
      </c>
      <c r="AJ41" s="296"/>
    </row>
    <row r="42" spans="1:42" ht="21.75" customHeight="1" thickBot="1">
      <c r="A42" s="298"/>
      <c r="B42" s="278" t="s">
        <v>145</v>
      </c>
      <c r="C42" s="42" t="s">
        <v>143</v>
      </c>
      <c r="D42" s="42"/>
      <c r="E42" s="42"/>
      <c r="F42" s="42"/>
      <c r="G42" s="43"/>
      <c r="H42" s="42"/>
      <c r="I42" s="42"/>
      <c r="J42" s="42"/>
      <c r="K42" s="292"/>
      <c r="L42" s="293"/>
      <c r="M42" s="294">
        <f>IF($K42="配置",IF(AP44/SUM(M34:AJ34)&lt;10,INT(AP44/SUM(M34:AJ34)),ROUNDDOWN(AP44/SUM(M34:AJ34),-1)),IF($K42="兼務",IF(AP45/SUM(M34:AJ34)&lt;10,INT(AP45/SUM(M34:AJ34)),ROUNDDOWN(AP45/SUM(M34:AJ34),-1)),0))</f>
        <v>0</v>
      </c>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row>
    <row r="43" spans="1:42" ht="21.75" customHeight="1" thickTop="1">
      <c r="A43" s="298"/>
      <c r="B43" s="279"/>
      <c r="C43" s="38"/>
      <c r="D43" s="38"/>
      <c r="E43" s="38"/>
      <c r="F43" s="38"/>
      <c r="G43" s="39"/>
      <c r="H43" s="38"/>
      <c r="I43" s="38"/>
      <c r="J43" s="38"/>
      <c r="K43" s="272" t="s">
        <v>144</v>
      </c>
      <c r="L43" s="273"/>
      <c r="M43" s="274">
        <f>SUM(M42)</f>
        <v>0</v>
      </c>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P43" s="40"/>
    </row>
    <row r="44" spans="1:42" ht="24" customHeight="1">
      <c r="A44" s="269" t="s">
        <v>149</v>
      </c>
      <c r="B44" s="270"/>
      <c r="C44" s="270"/>
      <c r="D44" s="270"/>
      <c r="E44" s="270"/>
      <c r="F44" s="270"/>
      <c r="G44" s="270"/>
      <c r="H44" s="270"/>
      <c r="I44" s="270"/>
      <c r="J44" s="270"/>
      <c r="K44" s="270"/>
      <c r="L44" s="34" t="s">
        <v>150</v>
      </c>
      <c r="M44" s="271">
        <f>M39+M41+$M$43</f>
        <v>1710</v>
      </c>
      <c r="N44" s="180"/>
      <c r="O44" s="180">
        <f t="shared" ref="O44" si="0">O39+O41+$M$43</f>
        <v>1710</v>
      </c>
      <c r="P44" s="181"/>
      <c r="Q44" s="271">
        <f t="shared" ref="Q44" si="1">Q39+Q41+$M$43</f>
        <v>1710</v>
      </c>
      <c r="R44" s="180"/>
      <c r="S44" s="180">
        <f t="shared" ref="S44" si="2">S39+S41+$M$43</f>
        <v>1710</v>
      </c>
      <c r="T44" s="181"/>
      <c r="U44" s="271">
        <f t="shared" ref="U44" si="3">U39+U41+$M$43</f>
        <v>1710</v>
      </c>
      <c r="V44" s="180"/>
      <c r="W44" s="180">
        <f t="shared" ref="W44" si="4">W39+W41+$M$43</f>
        <v>1710</v>
      </c>
      <c r="X44" s="181"/>
      <c r="Y44" s="271">
        <f t="shared" ref="Y44" si="5">Y39+Y41+$M$43</f>
        <v>1710</v>
      </c>
      <c r="Z44" s="180"/>
      <c r="AA44" s="180">
        <f t="shared" ref="AA44" si="6">AA39+AA41+$M$43</f>
        <v>1710</v>
      </c>
      <c r="AB44" s="181"/>
      <c r="AC44" s="271">
        <f t="shared" ref="AC44" si="7">AC39+AC41+$M$43</f>
        <v>1710</v>
      </c>
      <c r="AD44" s="180"/>
      <c r="AE44" s="180">
        <f t="shared" ref="AE44" si="8">AE39+AE41+$M$43</f>
        <v>1710</v>
      </c>
      <c r="AF44" s="181"/>
      <c r="AG44" s="271">
        <f t="shared" ref="AG44" si="9">AG39+AG41+$M$43</f>
        <v>1710</v>
      </c>
      <c r="AH44" s="180"/>
      <c r="AI44" s="180">
        <f t="shared" ref="AI44" si="10">AI39+AI41+$M$43</f>
        <v>1710</v>
      </c>
      <c r="AJ44" s="181"/>
      <c r="AN44" s="36" t="s">
        <v>146</v>
      </c>
      <c r="AO44" s="41" t="s">
        <v>147</v>
      </c>
      <c r="AP44" s="81">
        <f>保育単価表②!K22</f>
        <v>790</v>
      </c>
    </row>
    <row r="45" spans="1:42" ht="24" customHeight="1">
      <c r="A45" s="188" t="s">
        <v>151</v>
      </c>
      <c r="B45" s="189"/>
      <c r="C45" s="189"/>
      <c r="D45" s="189"/>
      <c r="E45" s="189"/>
      <c r="F45" s="189"/>
      <c r="G45" s="189"/>
      <c r="H45" s="189"/>
      <c r="I45" s="189"/>
      <c r="J45" s="189"/>
      <c r="K45" s="189"/>
      <c r="L45" s="189"/>
      <c r="M45" s="194">
        <f>M44*M34</f>
        <v>0</v>
      </c>
      <c r="N45" s="195"/>
      <c r="O45" s="195">
        <f>O44*O34</f>
        <v>0</v>
      </c>
      <c r="P45" s="196"/>
      <c r="Q45" s="194">
        <f>Q44*Q34</f>
        <v>0</v>
      </c>
      <c r="R45" s="195"/>
      <c r="S45" s="195">
        <f>S44*S34</f>
        <v>0</v>
      </c>
      <c r="T45" s="196"/>
      <c r="U45" s="194">
        <f>U44*U34</f>
        <v>0</v>
      </c>
      <c r="V45" s="195"/>
      <c r="W45" s="195">
        <f>W44*W34</f>
        <v>0</v>
      </c>
      <c r="X45" s="196"/>
      <c r="Y45" s="194">
        <f>Y44*Y34</f>
        <v>0</v>
      </c>
      <c r="Z45" s="195"/>
      <c r="AA45" s="195">
        <f>AA44*AA34</f>
        <v>0</v>
      </c>
      <c r="AB45" s="196"/>
      <c r="AC45" s="194">
        <f>AC44*AC34</f>
        <v>0</v>
      </c>
      <c r="AD45" s="195"/>
      <c r="AE45" s="195">
        <f>AE44*AE34</f>
        <v>0</v>
      </c>
      <c r="AF45" s="196"/>
      <c r="AG45" s="194">
        <f>AG44*AG34</f>
        <v>0</v>
      </c>
      <c r="AH45" s="195"/>
      <c r="AI45" s="195">
        <f>AI44*AI34</f>
        <v>0</v>
      </c>
      <c r="AJ45" s="196"/>
      <c r="AO45" s="41" t="s">
        <v>148</v>
      </c>
      <c r="AP45" s="81">
        <f>保育単価表②!K25</f>
        <v>500</v>
      </c>
    </row>
    <row r="46" spans="1:42" ht="18.75" customHeight="1">
      <c r="A46" s="182" t="s">
        <v>23</v>
      </c>
      <c r="B46" s="183"/>
      <c r="C46" s="183"/>
      <c r="D46" s="183"/>
      <c r="E46" s="183"/>
      <c r="F46" s="183"/>
      <c r="G46" s="183"/>
      <c r="H46" s="183"/>
      <c r="I46" s="183"/>
      <c r="J46" s="183"/>
      <c r="K46" s="183"/>
      <c r="L46" s="184"/>
      <c r="M46" s="185">
        <f>M47+M48</f>
        <v>0</v>
      </c>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7"/>
    </row>
    <row r="47" spans="1:42" ht="18.75" customHeight="1">
      <c r="A47" s="6"/>
      <c r="B47" s="188" t="s">
        <v>8</v>
      </c>
      <c r="C47" s="189"/>
      <c r="D47" s="189"/>
      <c r="E47" s="189"/>
      <c r="F47" s="189"/>
      <c r="G47" s="189"/>
      <c r="H47" s="189"/>
      <c r="I47" s="189"/>
      <c r="J47" s="189"/>
      <c r="K47" s="189"/>
      <c r="L47" s="190"/>
      <c r="M47" s="191">
        <f>SUM(M45:AJ45)*M21*G21</f>
        <v>0</v>
      </c>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3"/>
    </row>
    <row r="48" spans="1:42" ht="18.75" customHeight="1">
      <c r="A48" s="77"/>
      <c r="B48" s="182" t="s">
        <v>24</v>
      </c>
      <c r="C48" s="183"/>
      <c r="D48" s="183"/>
      <c r="E48" s="183"/>
      <c r="F48" s="183"/>
      <c r="G48" s="183"/>
      <c r="H48" s="183"/>
      <c r="I48" s="183"/>
      <c r="J48" s="183"/>
      <c r="K48" s="183"/>
      <c r="L48" s="184"/>
      <c r="M48" s="185">
        <f>SUM(M45:AJ45)*G21*S21</f>
        <v>0</v>
      </c>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7"/>
    </row>
    <row r="49" spans="1:36" s="47" customFormat="1" ht="18.75" customHeight="1">
      <c r="A49" s="78"/>
      <c r="B49" s="79"/>
      <c r="C49" s="322" t="s">
        <v>164</v>
      </c>
      <c r="D49" s="323"/>
      <c r="E49" s="323"/>
      <c r="F49" s="323"/>
      <c r="G49" s="323"/>
      <c r="H49" s="323"/>
      <c r="I49" s="323"/>
      <c r="J49" s="323"/>
      <c r="K49" s="323"/>
      <c r="L49" s="324"/>
      <c r="M49" s="174">
        <f>SUM(M45:AJ45)*G21*V24</f>
        <v>0</v>
      </c>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6"/>
    </row>
    <row r="50" spans="1:36" ht="9.75" customHeight="1">
      <c r="A50" s="46"/>
      <c r="B50" s="46"/>
      <c r="C50" s="46"/>
      <c r="D50" s="46"/>
      <c r="E50" s="46"/>
      <c r="F50" s="46"/>
      <c r="G50" s="46"/>
      <c r="H50" s="46"/>
      <c r="I50" s="46"/>
      <c r="J50" s="46"/>
      <c r="K50" s="46"/>
      <c r="L50" s="46"/>
      <c r="M50" s="75"/>
      <c r="N50" s="75"/>
      <c r="O50" s="75"/>
      <c r="P50" s="75"/>
      <c r="Q50" s="75"/>
      <c r="R50" s="75"/>
      <c r="S50" s="75"/>
      <c r="T50" s="75"/>
      <c r="U50" s="75"/>
      <c r="V50" s="75"/>
      <c r="W50" s="75"/>
      <c r="X50" s="75"/>
      <c r="Y50" s="75"/>
      <c r="Z50" s="75"/>
      <c r="AA50" s="75"/>
      <c r="AB50" s="75"/>
      <c r="AC50" s="75"/>
      <c r="AD50" s="75"/>
      <c r="AE50" s="75"/>
      <c r="AF50" s="75"/>
      <c r="AG50" s="75"/>
      <c r="AH50" s="75"/>
      <c r="AI50" s="75"/>
      <c r="AJ50" s="75"/>
    </row>
  </sheetData>
  <sheetProtection algorithmName="SHA-512" hashValue="1OWldCcqHM83LqISmRGo4w/35/ugUMrNB4Q3LMt1UZQGc0Ms83KjXc1a/Xx6jK/Tril/0zZ0bogutocL5LJnMw==" saltValue="DdMQqqBphV0DrCvfR1k8YA==" spinCount="100000" sheet="1" objects="1" scenarios="1"/>
  <mergeCells count="212">
    <mergeCell ref="C49:L49"/>
    <mergeCell ref="V7:AJ7"/>
    <mergeCell ref="S1:T1"/>
    <mergeCell ref="R2:U2"/>
    <mergeCell ref="V3:AJ3"/>
    <mergeCell ref="R3:U3"/>
    <mergeCell ref="AE1:AJ1"/>
    <mergeCell ref="V2:Y2"/>
    <mergeCell ref="Z2:AH2"/>
    <mergeCell ref="AI2:AJ2"/>
    <mergeCell ref="R4:U4"/>
    <mergeCell ref="R5:U6"/>
    <mergeCell ref="V4:AJ4"/>
    <mergeCell ref="V5:AJ6"/>
    <mergeCell ref="W33:X33"/>
    <mergeCell ref="Y33:Z33"/>
    <mergeCell ref="AG39:AH39"/>
    <mergeCell ref="AI39:AJ39"/>
    <mergeCell ref="AE36:AF36"/>
    <mergeCell ref="K37:L37"/>
    <mergeCell ref="O37:P37"/>
    <mergeCell ref="M37:N37"/>
    <mergeCell ref="S37:T37"/>
    <mergeCell ref="K30:L33"/>
    <mergeCell ref="A34:J34"/>
    <mergeCell ref="K34:L34"/>
    <mergeCell ref="M34:N34"/>
    <mergeCell ref="O34:P34"/>
    <mergeCell ref="Q34:R34"/>
    <mergeCell ref="S34:T34"/>
    <mergeCell ref="U34:V34"/>
    <mergeCell ref="A30:J33"/>
    <mergeCell ref="AG32:AJ32"/>
    <mergeCell ref="M33:N33"/>
    <mergeCell ref="O33:P33"/>
    <mergeCell ref="Q33:R33"/>
    <mergeCell ref="AI38:AJ38"/>
    <mergeCell ref="AC37:AD37"/>
    <mergeCell ref="AC38:AD38"/>
    <mergeCell ref="AE38:AF38"/>
    <mergeCell ref="A35:A43"/>
    <mergeCell ref="B35:B39"/>
    <mergeCell ref="K35:L35"/>
    <mergeCell ref="M35:N35"/>
    <mergeCell ref="O35:P35"/>
    <mergeCell ref="AC35:AD35"/>
    <mergeCell ref="AE35:AF35"/>
    <mergeCell ref="AC36:AD36"/>
    <mergeCell ref="K36:L36"/>
    <mergeCell ref="M36:N36"/>
    <mergeCell ref="O36:P36"/>
    <mergeCell ref="Q36:R36"/>
    <mergeCell ref="S36:T36"/>
    <mergeCell ref="U36:V36"/>
    <mergeCell ref="W36:X36"/>
    <mergeCell ref="Y36:Z36"/>
    <mergeCell ref="AG38:AH38"/>
    <mergeCell ref="C40:J40"/>
    <mergeCell ref="K40:L40"/>
    <mergeCell ref="M40:N40"/>
    <mergeCell ref="O40:P40"/>
    <mergeCell ref="K39:L39"/>
    <mergeCell ref="M39:N39"/>
    <mergeCell ref="O39:P39"/>
    <mergeCell ref="Q39:R39"/>
    <mergeCell ref="K42:L42"/>
    <mergeCell ref="M42:AJ42"/>
    <mergeCell ref="AI41:AJ41"/>
    <mergeCell ref="C41:L41"/>
    <mergeCell ref="M41:N41"/>
    <mergeCell ref="O41:P41"/>
    <mergeCell ref="Q41:R41"/>
    <mergeCell ref="S41:T41"/>
    <mergeCell ref="W41:X41"/>
    <mergeCell ref="Y41:Z41"/>
    <mergeCell ref="AA41:AB41"/>
    <mergeCell ref="AG41:AH41"/>
    <mergeCell ref="AE41:AF41"/>
    <mergeCell ref="AC41:AD41"/>
    <mergeCell ref="AC39:AD39"/>
    <mergeCell ref="AE39:AF39"/>
    <mergeCell ref="K43:L43"/>
    <mergeCell ref="M43:AJ43"/>
    <mergeCell ref="B40:B41"/>
    <mergeCell ref="B42:B43"/>
    <mergeCell ref="U41:V41"/>
    <mergeCell ref="Q35:R35"/>
    <mergeCell ref="S35:T35"/>
    <mergeCell ref="U35:V35"/>
    <mergeCell ref="W35:X35"/>
    <mergeCell ref="S39:T39"/>
    <mergeCell ref="U39:V39"/>
    <mergeCell ref="W39:X39"/>
    <mergeCell ref="Y39:Z39"/>
    <mergeCell ref="AA39:AB39"/>
    <mergeCell ref="AC40:AD40"/>
    <mergeCell ref="AE40:AF40"/>
    <mergeCell ref="AG40:AH40"/>
    <mergeCell ref="AI40:AJ40"/>
    <mergeCell ref="Q40:R40"/>
    <mergeCell ref="S40:T40"/>
    <mergeCell ref="U40:V40"/>
    <mergeCell ref="W40:X40"/>
    <mergeCell ref="Y40:Z40"/>
    <mergeCell ref="AA40:AB40"/>
    <mergeCell ref="AI45:AJ45"/>
    <mergeCell ref="A45:L45"/>
    <mergeCell ref="M45:N45"/>
    <mergeCell ref="O45:P45"/>
    <mergeCell ref="Q45:R45"/>
    <mergeCell ref="S45:T45"/>
    <mergeCell ref="A44:K44"/>
    <mergeCell ref="M44:N44"/>
    <mergeCell ref="O44:P44"/>
    <mergeCell ref="Q44:R44"/>
    <mergeCell ref="S44:T44"/>
    <mergeCell ref="U44:V44"/>
    <mergeCell ref="AC44:AD44"/>
    <mergeCell ref="AE44:AF44"/>
    <mergeCell ref="AC45:AD45"/>
    <mergeCell ref="AE45:AF45"/>
    <mergeCell ref="W44:X44"/>
    <mergeCell ref="Y44:Z44"/>
    <mergeCell ref="AA44:AB44"/>
    <mergeCell ref="AG44:AH44"/>
    <mergeCell ref="G24:K24"/>
    <mergeCell ref="B2:I7"/>
    <mergeCell ref="A27:L27"/>
    <mergeCell ref="A16:F16"/>
    <mergeCell ref="G16:L16"/>
    <mergeCell ref="M16:R16"/>
    <mergeCell ref="R7:U7"/>
    <mergeCell ref="AA36:AB36"/>
    <mergeCell ref="W34:X34"/>
    <mergeCell ref="Y34:Z34"/>
    <mergeCell ref="AA34:AB34"/>
    <mergeCell ref="U32:X32"/>
    <mergeCell ref="Y32:AB32"/>
    <mergeCell ref="A10:AJ10"/>
    <mergeCell ref="A13:AJ13"/>
    <mergeCell ref="Y21:AC21"/>
    <mergeCell ref="S16:X16"/>
    <mergeCell ref="Y16:AD16"/>
    <mergeCell ref="AE16:AJ16"/>
    <mergeCell ref="AG36:AH36"/>
    <mergeCell ref="AI36:AJ36"/>
    <mergeCell ref="M30:AJ31"/>
    <mergeCell ref="M32:P32"/>
    <mergeCell ref="S33:T33"/>
    <mergeCell ref="G19:L20"/>
    <mergeCell ref="G21:L21"/>
    <mergeCell ref="M19:R20"/>
    <mergeCell ref="M21:R21"/>
    <mergeCell ref="S19:X20"/>
    <mergeCell ref="S21:X21"/>
    <mergeCell ref="Y20:AC20"/>
    <mergeCell ref="AE37:AF37"/>
    <mergeCell ref="O38:P38"/>
    <mergeCell ref="M38:N38"/>
    <mergeCell ref="K38:L38"/>
    <mergeCell ref="AA38:AB38"/>
    <mergeCell ref="Y38:Z38"/>
    <mergeCell ref="W38:X38"/>
    <mergeCell ref="U38:V38"/>
    <mergeCell ref="S38:T38"/>
    <mergeCell ref="Q38:R38"/>
    <mergeCell ref="G23:K23"/>
    <mergeCell ref="L23:P23"/>
    <mergeCell ref="Q23:U23"/>
    <mergeCell ref="V23:Z23"/>
    <mergeCell ref="L24:P24"/>
    <mergeCell ref="Q24:U24"/>
    <mergeCell ref="V24:Z24"/>
    <mergeCell ref="A28:L28"/>
    <mergeCell ref="M28:AJ28"/>
    <mergeCell ref="M49:AJ49"/>
    <mergeCell ref="AG37:AH37"/>
    <mergeCell ref="Y35:Z35"/>
    <mergeCell ref="AA35:AB35"/>
    <mergeCell ref="Q32:T32"/>
    <mergeCell ref="AC32:AF32"/>
    <mergeCell ref="AC33:AD33"/>
    <mergeCell ref="AE33:AF33"/>
    <mergeCell ref="AG34:AH34"/>
    <mergeCell ref="U33:V33"/>
    <mergeCell ref="AI44:AJ44"/>
    <mergeCell ref="A46:L46"/>
    <mergeCell ref="M46:AJ46"/>
    <mergeCell ref="B47:L47"/>
    <mergeCell ref="M47:AJ47"/>
    <mergeCell ref="B48:L48"/>
    <mergeCell ref="M48:AJ48"/>
    <mergeCell ref="U45:V45"/>
    <mergeCell ref="W45:X45"/>
    <mergeCell ref="Y45:Z45"/>
    <mergeCell ref="AA45:AB45"/>
    <mergeCell ref="AG45:AH45"/>
    <mergeCell ref="M27:AJ27"/>
    <mergeCell ref="AI37:AJ37"/>
    <mergeCell ref="AC34:AD34"/>
    <mergeCell ref="AE34:AF34"/>
    <mergeCell ref="Q37:R37"/>
    <mergeCell ref="U37:V37"/>
    <mergeCell ref="W37:X37"/>
    <mergeCell ref="Y37:Z37"/>
    <mergeCell ref="AA37:AB37"/>
    <mergeCell ref="AG35:AH35"/>
    <mergeCell ref="AI35:AJ35"/>
    <mergeCell ref="AA33:AB33"/>
    <mergeCell ref="AG33:AH33"/>
    <mergeCell ref="AI34:AJ34"/>
    <mergeCell ref="AI33:AJ33"/>
  </mergeCells>
  <phoneticPr fontId="1"/>
  <conditionalFormatting sqref="S16:X16 G16:L16 G21:L21 Y21:AC21 M34:AJ34 K35:L38 K40:L40">
    <cfRule type="containsBlanks" dxfId="8" priority="8">
      <formula>LEN(TRIM(G16))=0</formula>
    </cfRule>
  </conditionalFormatting>
  <conditionalFormatting sqref="K42:L42">
    <cfRule type="containsBlanks" dxfId="7" priority="7">
      <formula>LEN(TRIM(K42))=0</formula>
    </cfRule>
  </conditionalFormatting>
  <conditionalFormatting sqref="V3:AJ3 V7:AJ7 V4">
    <cfRule type="containsBlanks" dxfId="6" priority="6">
      <formula>LEN(TRIM(V3))=0</formula>
    </cfRule>
  </conditionalFormatting>
  <conditionalFormatting sqref="V2 Z2 AI2">
    <cfRule type="containsBlanks" dxfId="5" priority="5">
      <formula>LEN(TRIM(V2))=0</formula>
    </cfRule>
  </conditionalFormatting>
  <conditionalFormatting sqref="V5">
    <cfRule type="containsBlanks" dxfId="4" priority="3">
      <formula>LEN(TRIM(V5))=0</formula>
    </cfRule>
  </conditionalFormatting>
  <conditionalFormatting sqref="G23:G24">
    <cfRule type="containsBlanks" dxfId="3" priority="2">
      <formula>LEN(TRIM(G23))=0</formula>
    </cfRule>
  </conditionalFormatting>
  <conditionalFormatting sqref="L24:U24">
    <cfRule type="containsBlanks" dxfId="2" priority="1">
      <formula>LEN(TRIM(L24))=0</formula>
    </cfRule>
  </conditionalFormatting>
  <dataValidations xWindow="315" yWindow="387" count="8">
    <dataValidation type="list" allowBlank="1" showInputMessage="1" showErrorMessage="1" sqref="K40:L40 K38:L38 K36:L36"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37:L37" xr:uid="{00000000-0002-0000-0000-000002000000}">
      <formula1>"○,－"</formula1>
    </dataValidation>
    <dataValidation type="list" allowBlank="1" showInputMessage="1" showErrorMessage="1" sqref="K42:L42" xr:uid="{00000000-0002-0000-0000-000003000000}">
      <formula1>"配置,兼務,―"</formula1>
    </dataValidation>
    <dataValidation type="list" allowBlank="1" showInputMessage="1" showErrorMessage="1" sqref="G24:K24" xr:uid="{00000000-0002-0000-0000-000004000000}">
      <formula1>"あり,なし"</formula1>
    </dataValidation>
    <dataValidation type="list" allowBlank="1" showInputMessage="1" showErrorMessage="1" sqref="L24:P24" xr:uid="{00000000-0002-0000-0000-000005000000}">
      <formula1>$AY$2:$AY$3</formula1>
    </dataValidation>
    <dataValidation type="list" allowBlank="1" showInputMessage="1" showErrorMessage="1" sqref="Q24:U24" xr:uid="{00000000-0002-0000-0000-000006000000}">
      <formula1>$BA$2:$BA$6</formula1>
    </dataValidation>
    <dataValidation type="list" allowBlank="1" showInputMessage="1" showErrorMessage="1" sqref="Z2:AH2" xr:uid="{4B954950-9586-49F6-9F76-CB8D35A1A4F7}">
      <formula1>"鶴見,神奈川,西,中,南,港南,保土ケ谷,旭,磯子,金沢,港北,緑,青葉,都筑,泉,栄,戸塚,瀬谷"</formula1>
    </dataValidation>
  </dataValidations>
  <pageMargins left="0.25" right="0.25" top="0.75" bottom="0.75" header="0.3" footer="0.3"/>
  <pageSetup paperSize="9" scale="89" fitToWidth="0" orientation="portrait" r:id="rId1"/>
  <ignoredErrors>
    <ignoredError sqref="O40:AJ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D3" sqref="D3"/>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25</v>
      </c>
      <c r="D2" s="10" t="s">
        <v>8</v>
      </c>
      <c r="E2" s="10" t="s">
        <v>24</v>
      </c>
      <c r="F2" s="11" t="s">
        <v>26</v>
      </c>
      <c r="G2" s="11"/>
    </row>
    <row r="3" spans="1:7" ht="16.899999999999999" customHeight="1">
      <c r="B3" s="12">
        <v>0</v>
      </c>
      <c r="C3" s="13" t="s">
        <v>27</v>
      </c>
      <c r="D3" s="14">
        <v>2</v>
      </c>
      <c r="E3" s="14">
        <v>6</v>
      </c>
      <c r="F3" s="15">
        <f t="shared" ref="F3:F14" si="0">SUM(D3:E3)</f>
        <v>8</v>
      </c>
      <c r="G3" s="16"/>
    </row>
    <row r="4" spans="1:7" ht="16.899999999999999" customHeight="1">
      <c r="B4" s="12">
        <v>1</v>
      </c>
      <c r="C4" s="13" t="s">
        <v>28</v>
      </c>
      <c r="D4" s="14">
        <v>3</v>
      </c>
      <c r="E4" s="14">
        <v>6</v>
      </c>
      <c r="F4" s="15">
        <f t="shared" si="0"/>
        <v>9</v>
      </c>
      <c r="G4" s="16"/>
    </row>
    <row r="5" spans="1:7" ht="16.899999999999999" customHeight="1">
      <c r="B5" s="12">
        <v>2</v>
      </c>
      <c r="C5" s="13" t="s">
        <v>29</v>
      </c>
      <c r="D5" s="14">
        <v>4</v>
      </c>
      <c r="E5" s="14">
        <v>6</v>
      </c>
      <c r="F5" s="15">
        <f t="shared" si="0"/>
        <v>10</v>
      </c>
      <c r="G5" s="16"/>
    </row>
    <row r="6" spans="1:7" ht="16.899999999999999" customHeight="1">
      <c r="B6" s="12">
        <v>3</v>
      </c>
      <c r="C6" s="13" t="s">
        <v>30</v>
      </c>
      <c r="D6" s="14">
        <v>5</v>
      </c>
      <c r="E6" s="14">
        <v>6</v>
      </c>
      <c r="F6" s="15">
        <f t="shared" si="0"/>
        <v>11</v>
      </c>
      <c r="G6" s="16"/>
    </row>
    <row r="7" spans="1:7" ht="16.899999999999999" customHeight="1">
      <c r="B7" s="12">
        <v>4</v>
      </c>
      <c r="C7" s="13" t="s">
        <v>31</v>
      </c>
      <c r="D7" s="14">
        <v>6</v>
      </c>
      <c r="E7" s="14">
        <v>6</v>
      </c>
      <c r="F7" s="15">
        <f t="shared" si="0"/>
        <v>12</v>
      </c>
      <c r="G7" s="16"/>
    </row>
    <row r="8" spans="1:7" ht="16.899999999999999" customHeight="1">
      <c r="B8" s="12">
        <v>5</v>
      </c>
      <c r="C8" s="13" t="s">
        <v>32</v>
      </c>
      <c r="D8" s="14">
        <v>7</v>
      </c>
      <c r="E8" s="14">
        <v>6</v>
      </c>
      <c r="F8" s="15">
        <f t="shared" si="0"/>
        <v>13</v>
      </c>
      <c r="G8" s="16"/>
    </row>
    <row r="9" spans="1:7" ht="16.899999999999999" customHeight="1">
      <c r="B9" s="12">
        <v>6</v>
      </c>
      <c r="C9" s="13" t="s">
        <v>33</v>
      </c>
      <c r="D9" s="14">
        <v>8</v>
      </c>
      <c r="E9" s="14">
        <v>6</v>
      </c>
      <c r="F9" s="15">
        <f t="shared" si="0"/>
        <v>14</v>
      </c>
      <c r="G9" s="16"/>
    </row>
    <row r="10" spans="1:7" ht="16.899999999999999" customHeight="1">
      <c r="B10" s="12">
        <v>7</v>
      </c>
      <c r="C10" s="13" t="s">
        <v>34</v>
      </c>
      <c r="D10" s="14">
        <v>9</v>
      </c>
      <c r="E10" s="14">
        <v>6</v>
      </c>
      <c r="F10" s="15">
        <f t="shared" si="0"/>
        <v>15</v>
      </c>
      <c r="G10" s="16"/>
    </row>
    <row r="11" spans="1:7" ht="16.899999999999999" customHeight="1">
      <c r="B11" s="12">
        <v>8</v>
      </c>
      <c r="C11" s="13" t="s">
        <v>35</v>
      </c>
      <c r="D11" s="14">
        <v>10</v>
      </c>
      <c r="E11" s="14">
        <v>6</v>
      </c>
      <c r="F11" s="15">
        <f t="shared" si="0"/>
        <v>16</v>
      </c>
      <c r="G11" s="16"/>
    </row>
    <row r="12" spans="1:7" ht="16.899999999999999" customHeight="1">
      <c r="B12" s="12">
        <v>9</v>
      </c>
      <c r="C12" s="13" t="s">
        <v>36</v>
      </c>
      <c r="D12" s="14">
        <v>11</v>
      </c>
      <c r="E12" s="14">
        <v>6</v>
      </c>
      <c r="F12" s="15">
        <f t="shared" si="0"/>
        <v>17</v>
      </c>
      <c r="G12" s="16"/>
    </row>
    <row r="13" spans="1:7" ht="16.899999999999999" customHeight="1">
      <c r="B13" s="12">
        <v>10</v>
      </c>
      <c r="C13" s="13" t="s">
        <v>37</v>
      </c>
      <c r="D13" s="14">
        <v>12</v>
      </c>
      <c r="E13" s="14">
        <v>6</v>
      </c>
      <c r="F13" s="15">
        <f t="shared" si="0"/>
        <v>18</v>
      </c>
      <c r="G13" s="16"/>
    </row>
    <row r="14" spans="1:7">
      <c r="B14" s="12">
        <v>11</v>
      </c>
      <c r="C14" s="13" t="s">
        <v>168</v>
      </c>
      <c r="D14" s="14">
        <v>12</v>
      </c>
      <c r="E14" s="14">
        <v>7</v>
      </c>
      <c r="F14" s="15">
        <f t="shared" si="0"/>
        <v>19</v>
      </c>
      <c r="G14" s="16"/>
    </row>
    <row r="15" spans="1:7">
      <c r="C15" s="13"/>
      <c r="D15" s="12"/>
      <c r="E15" s="12"/>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S37"/>
  <sheetViews>
    <sheetView view="pageBreakPreview" zoomScale="90" zoomScaleNormal="100" zoomScaleSheetLayoutView="90" workbookViewId="0">
      <pane xSplit="4" topLeftCell="E1" activePane="topRight" state="frozen"/>
      <selection activeCell="D3" sqref="D3"/>
      <selection pane="topRight" activeCell="D3" sqref="D3"/>
    </sheetView>
  </sheetViews>
  <sheetFormatPr defaultRowHeight="13.5"/>
  <cols>
    <col min="1" max="1" width="9" style="31"/>
    <col min="2" max="2" width="5.625" style="24" customWidth="1"/>
    <col min="3" max="3" width="4.5" style="24" bestFit="1" customWidth="1"/>
    <col min="4" max="4" width="7.5" style="24" customWidth="1"/>
    <col min="5" max="5" width="2.25" style="35" customWidth="1"/>
    <col min="6" max="6" width="7.25" style="25" customWidth="1"/>
    <col min="7" max="7" width="2.25" style="18" customWidth="1"/>
    <col min="8" max="8" width="5.25" style="25" bestFit="1" customWidth="1"/>
    <col min="9" max="9" width="6.75" style="27" customWidth="1"/>
    <col min="10" max="10" width="2.25" style="27" customWidth="1"/>
    <col min="11" max="11" width="5.5" style="26" customWidth="1"/>
    <col min="12" max="12" width="2.25" style="18" customWidth="1"/>
    <col min="13" max="13" width="8.5" style="25" customWidth="1"/>
    <col min="14" max="14" width="2.25" style="27" customWidth="1"/>
    <col min="15" max="15" width="11.625" style="26" customWidth="1"/>
    <col min="16" max="16" width="2.25" style="18" customWidth="1"/>
    <col min="17" max="17" width="9.25" style="25" customWidth="1"/>
    <col min="18" max="18" width="2.25" style="18" customWidth="1"/>
    <col min="19" max="19" width="9.125" style="25" customWidth="1"/>
    <col min="20" max="20" width="2.25" style="18" customWidth="1"/>
    <col min="21" max="21" width="8" style="25" customWidth="1"/>
    <col min="22" max="22" width="6.625" style="29" customWidth="1"/>
    <col min="23" max="23" width="8.125" style="29" customWidth="1"/>
    <col min="24" max="24" width="2.25" style="25" customWidth="1"/>
    <col min="25" max="25" width="6" style="30" bestFit="1" customWidth="1"/>
    <col min="26" max="26" width="6.125" style="25" customWidth="1"/>
    <col min="27" max="27" width="2.875" style="25" customWidth="1"/>
    <col min="28" max="28" width="7.125" style="25" customWidth="1"/>
    <col min="29" max="29" width="6" style="30" bestFit="1" customWidth="1"/>
    <col min="30" max="30" width="6.125" style="25" customWidth="1"/>
    <col min="31" max="31" width="3.375" style="25" customWidth="1"/>
    <col min="32" max="32" width="10.5" style="35" bestFit="1" customWidth="1"/>
    <col min="33" max="33" width="3" style="25" customWidth="1"/>
    <col min="34" max="34" width="15.875" style="35" customWidth="1"/>
    <col min="35" max="35" width="2.25" style="25" customWidth="1"/>
    <col min="36" max="36" width="14.875" style="35" customWidth="1"/>
    <col min="37" max="37" width="14.875" style="25" customWidth="1"/>
    <col min="38" max="39" width="14.875" style="19" customWidth="1"/>
    <col min="40" max="45" width="9" style="19"/>
    <col min="46" max="263" width="9" style="31"/>
    <col min="264" max="264" width="1.75" style="31" customWidth="1"/>
    <col min="265" max="265" width="2.5" style="31" customWidth="1"/>
    <col min="266" max="266" width="3.625" style="31" customWidth="1"/>
    <col min="267" max="267" width="2.75" style="31" customWidth="1"/>
    <col min="268" max="268" width="0.875" style="31" customWidth="1"/>
    <col min="269" max="269" width="1.25" style="31" customWidth="1"/>
    <col min="270" max="270" width="5.375" style="31" customWidth="1"/>
    <col min="271" max="271" width="6.5" style="31" customWidth="1"/>
    <col min="272" max="272" width="4.125" style="31" customWidth="1"/>
    <col min="273" max="273" width="7.875" style="31" customWidth="1"/>
    <col min="274" max="274" width="8.75" style="31" customWidth="1"/>
    <col min="275" max="278" width="6.25" style="31" customWidth="1"/>
    <col min="279" max="279" width="4.875" style="31" customWidth="1"/>
    <col min="280" max="280" width="2.5" style="31" customWidth="1"/>
    <col min="281" max="281" width="4.875" style="31" customWidth="1"/>
    <col min="282" max="519" width="9" style="31"/>
    <col min="520" max="520" width="1.75" style="31" customWidth="1"/>
    <col min="521" max="521" width="2.5" style="31" customWidth="1"/>
    <col min="522" max="522" width="3.625" style="31" customWidth="1"/>
    <col min="523" max="523" width="2.75" style="31" customWidth="1"/>
    <col min="524" max="524" width="0.875" style="31" customWidth="1"/>
    <col min="525" max="525" width="1.25" style="31" customWidth="1"/>
    <col min="526" max="526" width="5.375" style="31" customWidth="1"/>
    <col min="527" max="527" width="6.5" style="31" customWidth="1"/>
    <col min="528" max="528" width="4.125" style="31" customWidth="1"/>
    <col min="529" max="529" width="7.875" style="31" customWidth="1"/>
    <col min="530" max="530" width="8.75" style="31" customWidth="1"/>
    <col min="531" max="534" width="6.25" style="31" customWidth="1"/>
    <col min="535" max="535" width="4.875" style="31" customWidth="1"/>
    <col min="536" max="536" width="2.5" style="31" customWidth="1"/>
    <col min="537" max="537" width="4.875" style="31" customWidth="1"/>
    <col min="538" max="775" width="9" style="31"/>
    <col min="776" max="776" width="1.75" style="31" customWidth="1"/>
    <col min="777" max="777" width="2.5" style="31" customWidth="1"/>
    <col min="778" max="778" width="3.625" style="31" customWidth="1"/>
    <col min="779" max="779" width="2.75" style="31" customWidth="1"/>
    <col min="780" max="780" width="0.875" style="31" customWidth="1"/>
    <col min="781" max="781" width="1.25" style="31" customWidth="1"/>
    <col min="782" max="782" width="5.375" style="31" customWidth="1"/>
    <col min="783" max="783" width="6.5" style="31" customWidth="1"/>
    <col min="784" max="784" width="4.125" style="31" customWidth="1"/>
    <col min="785" max="785" width="7.875" style="31" customWidth="1"/>
    <col min="786" max="786" width="8.75" style="31" customWidth="1"/>
    <col min="787" max="790" width="6.25" style="31" customWidth="1"/>
    <col min="791" max="791" width="4.875" style="31" customWidth="1"/>
    <col min="792" max="792" width="2.5" style="31" customWidth="1"/>
    <col min="793" max="793" width="4.875" style="31" customWidth="1"/>
    <col min="794" max="1031" width="9" style="31"/>
    <col min="1032" max="1032" width="1.75" style="31" customWidth="1"/>
    <col min="1033" max="1033" width="2.5" style="31" customWidth="1"/>
    <col min="1034" max="1034" width="3.625" style="31" customWidth="1"/>
    <col min="1035" max="1035" width="2.75" style="31" customWidth="1"/>
    <col min="1036" max="1036" width="0.875" style="31" customWidth="1"/>
    <col min="1037" max="1037" width="1.25" style="31" customWidth="1"/>
    <col min="1038" max="1038" width="5.375" style="31" customWidth="1"/>
    <col min="1039" max="1039" width="6.5" style="31" customWidth="1"/>
    <col min="1040" max="1040" width="4.125" style="31" customWidth="1"/>
    <col min="1041" max="1041" width="7.875" style="31" customWidth="1"/>
    <col min="1042" max="1042" width="8.75" style="31" customWidth="1"/>
    <col min="1043" max="1046" width="6.25" style="31" customWidth="1"/>
    <col min="1047" max="1047" width="4.875" style="31" customWidth="1"/>
    <col min="1048" max="1048" width="2.5" style="31" customWidth="1"/>
    <col min="1049" max="1049" width="4.875" style="31" customWidth="1"/>
    <col min="1050" max="1287" width="9" style="31"/>
    <col min="1288" max="1288" width="1.75" style="31" customWidth="1"/>
    <col min="1289" max="1289" width="2.5" style="31" customWidth="1"/>
    <col min="1290" max="1290" width="3.625" style="31" customWidth="1"/>
    <col min="1291" max="1291" width="2.75" style="31" customWidth="1"/>
    <col min="1292" max="1292" width="0.875" style="31" customWidth="1"/>
    <col min="1293" max="1293" width="1.25" style="31" customWidth="1"/>
    <col min="1294" max="1294" width="5.375" style="31" customWidth="1"/>
    <col min="1295" max="1295" width="6.5" style="31" customWidth="1"/>
    <col min="1296" max="1296" width="4.125" style="31" customWidth="1"/>
    <col min="1297" max="1297" width="7.875" style="31" customWidth="1"/>
    <col min="1298" max="1298" width="8.75" style="31" customWidth="1"/>
    <col min="1299" max="1302" width="6.25" style="31" customWidth="1"/>
    <col min="1303" max="1303" width="4.875" style="31" customWidth="1"/>
    <col min="1304" max="1304" width="2.5" style="31" customWidth="1"/>
    <col min="1305" max="1305" width="4.875" style="31" customWidth="1"/>
    <col min="1306" max="1543" width="9" style="31"/>
    <col min="1544" max="1544" width="1.75" style="31" customWidth="1"/>
    <col min="1545" max="1545" width="2.5" style="31" customWidth="1"/>
    <col min="1546" max="1546" width="3.625" style="31" customWidth="1"/>
    <col min="1547" max="1547" width="2.75" style="31" customWidth="1"/>
    <col min="1548" max="1548" width="0.875" style="31" customWidth="1"/>
    <col min="1549" max="1549" width="1.25" style="31" customWidth="1"/>
    <col min="1550" max="1550" width="5.375" style="31" customWidth="1"/>
    <col min="1551" max="1551" width="6.5" style="31" customWidth="1"/>
    <col min="1552" max="1552" width="4.125" style="31" customWidth="1"/>
    <col min="1553" max="1553" width="7.875" style="31" customWidth="1"/>
    <col min="1554" max="1554" width="8.75" style="31" customWidth="1"/>
    <col min="1555" max="1558" width="6.25" style="31" customWidth="1"/>
    <col min="1559" max="1559" width="4.875" style="31" customWidth="1"/>
    <col min="1560" max="1560" width="2.5" style="31" customWidth="1"/>
    <col min="1561" max="1561" width="4.875" style="31" customWidth="1"/>
    <col min="1562" max="1799" width="9" style="31"/>
    <col min="1800" max="1800" width="1.75" style="31" customWidth="1"/>
    <col min="1801" max="1801" width="2.5" style="31" customWidth="1"/>
    <col min="1802" max="1802" width="3.625" style="31" customWidth="1"/>
    <col min="1803" max="1803" width="2.75" style="31" customWidth="1"/>
    <col min="1804" max="1804" width="0.875" style="31" customWidth="1"/>
    <col min="1805" max="1805" width="1.25" style="31" customWidth="1"/>
    <col min="1806" max="1806" width="5.375" style="31" customWidth="1"/>
    <col min="1807" max="1807" width="6.5" style="31" customWidth="1"/>
    <col min="1808" max="1808" width="4.125" style="31" customWidth="1"/>
    <col min="1809" max="1809" width="7.875" style="31" customWidth="1"/>
    <col min="1810" max="1810" width="8.75" style="31" customWidth="1"/>
    <col min="1811" max="1814" width="6.25" style="31" customWidth="1"/>
    <col min="1815" max="1815" width="4.875" style="31" customWidth="1"/>
    <col min="1816" max="1816" width="2.5" style="31" customWidth="1"/>
    <col min="1817" max="1817" width="4.875" style="31" customWidth="1"/>
    <col min="1818" max="2055" width="9" style="31"/>
    <col min="2056" max="2056" width="1.75" style="31" customWidth="1"/>
    <col min="2057" max="2057" width="2.5" style="31" customWidth="1"/>
    <col min="2058" max="2058" width="3.625" style="31" customWidth="1"/>
    <col min="2059" max="2059" width="2.75" style="31" customWidth="1"/>
    <col min="2060" max="2060" width="0.875" style="31" customWidth="1"/>
    <col min="2061" max="2061" width="1.25" style="31" customWidth="1"/>
    <col min="2062" max="2062" width="5.375" style="31" customWidth="1"/>
    <col min="2063" max="2063" width="6.5" style="31" customWidth="1"/>
    <col min="2064" max="2064" width="4.125" style="31" customWidth="1"/>
    <col min="2065" max="2065" width="7.875" style="31" customWidth="1"/>
    <col min="2066" max="2066" width="8.75" style="31" customWidth="1"/>
    <col min="2067" max="2070" width="6.25" style="31" customWidth="1"/>
    <col min="2071" max="2071" width="4.875" style="31" customWidth="1"/>
    <col min="2072" max="2072" width="2.5" style="31" customWidth="1"/>
    <col min="2073" max="2073" width="4.875" style="31" customWidth="1"/>
    <col min="2074" max="2311" width="9" style="31"/>
    <col min="2312" max="2312" width="1.75" style="31" customWidth="1"/>
    <col min="2313" max="2313" width="2.5" style="31" customWidth="1"/>
    <col min="2314" max="2314" width="3.625" style="31" customWidth="1"/>
    <col min="2315" max="2315" width="2.75" style="31" customWidth="1"/>
    <col min="2316" max="2316" width="0.875" style="31" customWidth="1"/>
    <col min="2317" max="2317" width="1.25" style="31" customWidth="1"/>
    <col min="2318" max="2318" width="5.375" style="31" customWidth="1"/>
    <col min="2319" max="2319" width="6.5" style="31" customWidth="1"/>
    <col min="2320" max="2320" width="4.125" style="31" customWidth="1"/>
    <col min="2321" max="2321" width="7.875" style="31" customWidth="1"/>
    <col min="2322" max="2322" width="8.75" style="31" customWidth="1"/>
    <col min="2323" max="2326" width="6.25" style="31" customWidth="1"/>
    <col min="2327" max="2327" width="4.875" style="31" customWidth="1"/>
    <col min="2328" max="2328" width="2.5" style="31" customWidth="1"/>
    <col min="2329" max="2329" width="4.875" style="31" customWidth="1"/>
    <col min="2330" max="2567" width="9" style="31"/>
    <col min="2568" max="2568" width="1.75" style="31" customWidth="1"/>
    <col min="2569" max="2569" width="2.5" style="31" customWidth="1"/>
    <col min="2570" max="2570" width="3.625" style="31" customWidth="1"/>
    <col min="2571" max="2571" width="2.75" style="31" customWidth="1"/>
    <col min="2572" max="2572" width="0.875" style="31" customWidth="1"/>
    <col min="2573" max="2573" width="1.25" style="31" customWidth="1"/>
    <col min="2574" max="2574" width="5.375" style="31" customWidth="1"/>
    <col min="2575" max="2575" width="6.5" style="31" customWidth="1"/>
    <col min="2576" max="2576" width="4.125" style="31" customWidth="1"/>
    <col min="2577" max="2577" width="7.875" style="31" customWidth="1"/>
    <col min="2578" max="2578" width="8.75" style="31" customWidth="1"/>
    <col min="2579" max="2582" width="6.25" style="31" customWidth="1"/>
    <col min="2583" max="2583" width="4.875" style="31" customWidth="1"/>
    <col min="2584" max="2584" width="2.5" style="31" customWidth="1"/>
    <col min="2585" max="2585" width="4.875" style="31" customWidth="1"/>
    <col min="2586" max="2823" width="9" style="31"/>
    <col min="2824" max="2824" width="1.75" style="31" customWidth="1"/>
    <col min="2825" max="2825" width="2.5" style="31" customWidth="1"/>
    <col min="2826" max="2826" width="3.625" style="31" customWidth="1"/>
    <col min="2827" max="2827" width="2.75" style="31" customWidth="1"/>
    <col min="2828" max="2828" width="0.875" style="31" customWidth="1"/>
    <col min="2829" max="2829" width="1.25" style="31" customWidth="1"/>
    <col min="2830" max="2830" width="5.375" style="31" customWidth="1"/>
    <col min="2831" max="2831" width="6.5" style="31" customWidth="1"/>
    <col min="2832" max="2832" width="4.125" style="31" customWidth="1"/>
    <col min="2833" max="2833" width="7.875" style="31" customWidth="1"/>
    <col min="2834" max="2834" width="8.75" style="31" customWidth="1"/>
    <col min="2835" max="2838" width="6.25" style="31" customWidth="1"/>
    <col min="2839" max="2839" width="4.875" style="31" customWidth="1"/>
    <col min="2840" max="2840" width="2.5" style="31" customWidth="1"/>
    <col min="2841" max="2841" width="4.875" style="31" customWidth="1"/>
    <col min="2842" max="3079" width="9" style="31"/>
    <col min="3080" max="3080" width="1.75" style="31" customWidth="1"/>
    <col min="3081" max="3081" width="2.5" style="31" customWidth="1"/>
    <col min="3082" max="3082" width="3.625" style="31" customWidth="1"/>
    <col min="3083" max="3083" width="2.75" style="31" customWidth="1"/>
    <col min="3084" max="3084" width="0.875" style="31" customWidth="1"/>
    <col min="3085" max="3085" width="1.25" style="31" customWidth="1"/>
    <col min="3086" max="3086" width="5.375" style="31" customWidth="1"/>
    <col min="3087" max="3087" width="6.5" style="31" customWidth="1"/>
    <col min="3088" max="3088" width="4.125" style="31" customWidth="1"/>
    <col min="3089" max="3089" width="7.875" style="31" customWidth="1"/>
    <col min="3090" max="3090" width="8.75" style="31" customWidth="1"/>
    <col min="3091" max="3094" width="6.25" style="31" customWidth="1"/>
    <col min="3095" max="3095" width="4.875" style="31" customWidth="1"/>
    <col min="3096" max="3096" width="2.5" style="31" customWidth="1"/>
    <col min="3097" max="3097" width="4.875" style="31" customWidth="1"/>
    <col min="3098" max="3335" width="9" style="31"/>
    <col min="3336" max="3336" width="1.75" style="31" customWidth="1"/>
    <col min="3337" max="3337" width="2.5" style="31" customWidth="1"/>
    <col min="3338" max="3338" width="3.625" style="31" customWidth="1"/>
    <col min="3339" max="3339" width="2.75" style="31" customWidth="1"/>
    <col min="3340" max="3340" width="0.875" style="31" customWidth="1"/>
    <col min="3341" max="3341" width="1.25" style="31" customWidth="1"/>
    <col min="3342" max="3342" width="5.375" style="31" customWidth="1"/>
    <col min="3343" max="3343" width="6.5" style="31" customWidth="1"/>
    <col min="3344" max="3344" width="4.125" style="31" customWidth="1"/>
    <col min="3345" max="3345" width="7.875" style="31" customWidth="1"/>
    <col min="3346" max="3346" width="8.75" style="31" customWidth="1"/>
    <col min="3347" max="3350" width="6.25" style="31" customWidth="1"/>
    <col min="3351" max="3351" width="4.875" style="31" customWidth="1"/>
    <col min="3352" max="3352" width="2.5" style="31" customWidth="1"/>
    <col min="3353" max="3353" width="4.875" style="31" customWidth="1"/>
    <col min="3354" max="3591" width="9" style="31"/>
    <col min="3592" max="3592" width="1.75" style="31" customWidth="1"/>
    <col min="3593" max="3593" width="2.5" style="31" customWidth="1"/>
    <col min="3594" max="3594" width="3.625" style="31" customWidth="1"/>
    <col min="3595" max="3595" width="2.75" style="31" customWidth="1"/>
    <col min="3596" max="3596" width="0.875" style="31" customWidth="1"/>
    <col min="3597" max="3597" width="1.25" style="31" customWidth="1"/>
    <col min="3598" max="3598" width="5.375" style="31" customWidth="1"/>
    <col min="3599" max="3599" width="6.5" style="31" customWidth="1"/>
    <col min="3600" max="3600" width="4.125" style="31" customWidth="1"/>
    <col min="3601" max="3601" width="7.875" style="31" customWidth="1"/>
    <col min="3602" max="3602" width="8.75" style="31" customWidth="1"/>
    <col min="3603" max="3606" width="6.25" style="31" customWidth="1"/>
    <col min="3607" max="3607" width="4.875" style="31" customWidth="1"/>
    <col min="3608" max="3608" width="2.5" style="31" customWidth="1"/>
    <col min="3609" max="3609" width="4.875" style="31" customWidth="1"/>
    <col min="3610" max="3847" width="9" style="31"/>
    <col min="3848" max="3848" width="1.75" style="31" customWidth="1"/>
    <col min="3849" max="3849" width="2.5" style="31" customWidth="1"/>
    <col min="3850" max="3850" width="3.625" style="31" customWidth="1"/>
    <col min="3851" max="3851" width="2.75" style="31" customWidth="1"/>
    <col min="3852" max="3852" width="0.875" style="31" customWidth="1"/>
    <col min="3853" max="3853" width="1.25" style="31" customWidth="1"/>
    <col min="3854" max="3854" width="5.375" style="31" customWidth="1"/>
    <col min="3855" max="3855" width="6.5" style="31" customWidth="1"/>
    <col min="3856" max="3856" width="4.125" style="31" customWidth="1"/>
    <col min="3857" max="3857" width="7.875" style="31" customWidth="1"/>
    <col min="3858" max="3858" width="8.75" style="31" customWidth="1"/>
    <col min="3859" max="3862" width="6.25" style="31" customWidth="1"/>
    <col min="3863" max="3863" width="4.875" style="31" customWidth="1"/>
    <col min="3864" max="3864" width="2.5" style="31" customWidth="1"/>
    <col min="3865" max="3865" width="4.875" style="31" customWidth="1"/>
    <col min="3866" max="4103" width="9" style="31"/>
    <col min="4104" max="4104" width="1.75" style="31" customWidth="1"/>
    <col min="4105" max="4105" width="2.5" style="31" customWidth="1"/>
    <col min="4106" max="4106" width="3.625" style="31" customWidth="1"/>
    <col min="4107" max="4107" width="2.75" style="31" customWidth="1"/>
    <col min="4108" max="4108" width="0.875" style="31" customWidth="1"/>
    <col min="4109" max="4109" width="1.25" style="31" customWidth="1"/>
    <col min="4110" max="4110" width="5.375" style="31" customWidth="1"/>
    <col min="4111" max="4111" width="6.5" style="31" customWidth="1"/>
    <col min="4112" max="4112" width="4.125" style="31" customWidth="1"/>
    <col min="4113" max="4113" width="7.875" style="31" customWidth="1"/>
    <col min="4114" max="4114" width="8.75" style="31" customWidth="1"/>
    <col min="4115" max="4118" width="6.25" style="31" customWidth="1"/>
    <col min="4119" max="4119" width="4.875" style="31" customWidth="1"/>
    <col min="4120" max="4120" width="2.5" style="31" customWidth="1"/>
    <col min="4121" max="4121" width="4.875" style="31" customWidth="1"/>
    <col min="4122" max="4359" width="9" style="31"/>
    <col min="4360" max="4360" width="1.75" style="31" customWidth="1"/>
    <col min="4361" max="4361" width="2.5" style="31" customWidth="1"/>
    <col min="4362" max="4362" width="3.625" style="31" customWidth="1"/>
    <col min="4363" max="4363" width="2.75" style="31" customWidth="1"/>
    <col min="4364" max="4364" width="0.875" style="31" customWidth="1"/>
    <col min="4365" max="4365" width="1.25" style="31" customWidth="1"/>
    <col min="4366" max="4366" width="5.375" style="31" customWidth="1"/>
    <col min="4367" max="4367" width="6.5" style="31" customWidth="1"/>
    <col min="4368" max="4368" width="4.125" style="31" customWidth="1"/>
    <col min="4369" max="4369" width="7.875" style="31" customWidth="1"/>
    <col min="4370" max="4370" width="8.75" style="31" customWidth="1"/>
    <col min="4371" max="4374" width="6.25" style="31" customWidth="1"/>
    <col min="4375" max="4375" width="4.875" style="31" customWidth="1"/>
    <col min="4376" max="4376" width="2.5" style="31" customWidth="1"/>
    <col min="4377" max="4377" width="4.875" style="31" customWidth="1"/>
    <col min="4378" max="4615" width="9" style="31"/>
    <col min="4616" max="4616" width="1.75" style="31" customWidth="1"/>
    <col min="4617" max="4617" width="2.5" style="31" customWidth="1"/>
    <col min="4618" max="4618" width="3.625" style="31" customWidth="1"/>
    <col min="4619" max="4619" width="2.75" style="31" customWidth="1"/>
    <col min="4620" max="4620" width="0.875" style="31" customWidth="1"/>
    <col min="4621" max="4621" width="1.25" style="31" customWidth="1"/>
    <col min="4622" max="4622" width="5.375" style="31" customWidth="1"/>
    <col min="4623" max="4623" width="6.5" style="31" customWidth="1"/>
    <col min="4624" max="4624" width="4.125" style="31" customWidth="1"/>
    <col min="4625" max="4625" width="7.875" style="31" customWidth="1"/>
    <col min="4626" max="4626" width="8.75" style="31" customWidth="1"/>
    <col min="4627" max="4630" width="6.25" style="31" customWidth="1"/>
    <col min="4631" max="4631" width="4.875" style="31" customWidth="1"/>
    <col min="4632" max="4632" width="2.5" style="31" customWidth="1"/>
    <col min="4633" max="4633" width="4.875" style="31" customWidth="1"/>
    <col min="4634" max="4871" width="9" style="31"/>
    <col min="4872" max="4872" width="1.75" style="31" customWidth="1"/>
    <col min="4873" max="4873" width="2.5" style="31" customWidth="1"/>
    <col min="4874" max="4874" width="3.625" style="31" customWidth="1"/>
    <col min="4875" max="4875" width="2.75" style="31" customWidth="1"/>
    <col min="4876" max="4876" width="0.875" style="31" customWidth="1"/>
    <col min="4877" max="4877" width="1.25" style="31" customWidth="1"/>
    <col min="4878" max="4878" width="5.375" style="31" customWidth="1"/>
    <col min="4879" max="4879" width="6.5" style="31" customWidth="1"/>
    <col min="4880" max="4880" width="4.125" style="31" customWidth="1"/>
    <col min="4881" max="4881" width="7.875" style="31" customWidth="1"/>
    <col min="4882" max="4882" width="8.75" style="31" customWidth="1"/>
    <col min="4883" max="4886" width="6.25" style="31" customWidth="1"/>
    <col min="4887" max="4887" width="4.875" style="31" customWidth="1"/>
    <col min="4888" max="4888" width="2.5" style="31" customWidth="1"/>
    <col min="4889" max="4889" width="4.875" style="31" customWidth="1"/>
    <col min="4890" max="5127" width="9" style="31"/>
    <col min="5128" max="5128" width="1.75" style="31" customWidth="1"/>
    <col min="5129" max="5129" width="2.5" style="31" customWidth="1"/>
    <col min="5130" max="5130" width="3.625" style="31" customWidth="1"/>
    <col min="5131" max="5131" width="2.75" style="31" customWidth="1"/>
    <col min="5132" max="5132" width="0.875" style="31" customWidth="1"/>
    <col min="5133" max="5133" width="1.25" style="31" customWidth="1"/>
    <col min="5134" max="5134" width="5.375" style="31" customWidth="1"/>
    <col min="5135" max="5135" width="6.5" style="31" customWidth="1"/>
    <col min="5136" max="5136" width="4.125" style="31" customWidth="1"/>
    <col min="5137" max="5137" width="7.875" style="31" customWidth="1"/>
    <col min="5138" max="5138" width="8.75" style="31" customWidth="1"/>
    <col min="5139" max="5142" width="6.25" style="31" customWidth="1"/>
    <col min="5143" max="5143" width="4.875" style="31" customWidth="1"/>
    <col min="5144" max="5144" width="2.5" style="31" customWidth="1"/>
    <col min="5145" max="5145" width="4.875" style="31" customWidth="1"/>
    <col min="5146" max="5383" width="9" style="31"/>
    <col min="5384" max="5384" width="1.75" style="31" customWidth="1"/>
    <col min="5385" max="5385" width="2.5" style="31" customWidth="1"/>
    <col min="5386" max="5386" width="3.625" style="31" customWidth="1"/>
    <col min="5387" max="5387" width="2.75" style="31" customWidth="1"/>
    <col min="5388" max="5388" width="0.875" style="31" customWidth="1"/>
    <col min="5389" max="5389" width="1.25" style="31" customWidth="1"/>
    <col min="5390" max="5390" width="5.375" style="31" customWidth="1"/>
    <col min="5391" max="5391" width="6.5" style="31" customWidth="1"/>
    <col min="5392" max="5392" width="4.125" style="31" customWidth="1"/>
    <col min="5393" max="5393" width="7.875" style="31" customWidth="1"/>
    <col min="5394" max="5394" width="8.75" style="31" customWidth="1"/>
    <col min="5395" max="5398" width="6.25" style="31" customWidth="1"/>
    <col min="5399" max="5399" width="4.875" style="31" customWidth="1"/>
    <col min="5400" max="5400" width="2.5" style="31" customWidth="1"/>
    <col min="5401" max="5401" width="4.875" style="31" customWidth="1"/>
    <col min="5402" max="5639" width="9" style="31"/>
    <col min="5640" max="5640" width="1.75" style="31" customWidth="1"/>
    <col min="5641" max="5641" width="2.5" style="31" customWidth="1"/>
    <col min="5642" max="5642" width="3.625" style="31" customWidth="1"/>
    <col min="5643" max="5643" width="2.75" style="31" customWidth="1"/>
    <col min="5644" max="5644" width="0.875" style="31" customWidth="1"/>
    <col min="5645" max="5645" width="1.25" style="31" customWidth="1"/>
    <col min="5646" max="5646" width="5.375" style="31" customWidth="1"/>
    <col min="5647" max="5647" width="6.5" style="31" customWidth="1"/>
    <col min="5648" max="5648" width="4.125" style="31" customWidth="1"/>
    <col min="5649" max="5649" width="7.875" style="31" customWidth="1"/>
    <col min="5650" max="5650" width="8.75" style="31" customWidth="1"/>
    <col min="5651" max="5654" width="6.25" style="31" customWidth="1"/>
    <col min="5655" max="5655" width="4.875" style="31" customWidth="1"/>
    <col min="5656" max="5656" width="2.5" style="31" customWidth="1"/>
    <col min="5657" max="5657" width="4.875" style="31" customWidth="1"/>
    <col min="5658" max="5895" width="9" style="31"/>
    <col min="5896" max="5896" width="1.75" style="31" customWidth="1"/>
    <col min="5897" max="5897" width="2.5" style="31" customWidth="1"/>
    <col min="5898" max="5898" width="3.625" style="31" customWidth="1"/>
    <col min="5899" max="5899" width="2.75" style="31" customWidth="1"/>
    <col min="5900" max="5900" width="0.875" style="31" customWidth="1"/>
    <col min="5901" max="5901" width="1.25" style="31" customWidth="1"/>
    <col min="5902" max="5902" width="5.375" style="31" customWidth="1"/>
    <col min="5903" max="5903" width="6.5" style="31" customWidth="1"/>
    <col min="5904" max="5904" width="4.125" style="31" customWidth="1"/>
    <col min="5905" max="5905" width="7.875" style="31" customWidth="1"/>
    <col min="5906" max="5906" width="8.75" style="31" customWidth="1"/>
    <col min="5907" max="5910" width="6.25" style="31" customWidth="1"/>
    <col min="5911" max="5911" width="4.875" style="31" customWidth="1"/>
    <col min="5912" max="5912" width="2.5" style="31" customWidth="1"/>
    <col min="5913" max="5913" width="4.875" style="31" customWidth="1"/>
    <col min="5914" max="6151" width="9" style="31"/>
    <col min="6152" max="6152" width="1.75" style="31" customWidth="1"/>
    <col min="6153" max="6153" width="2.5" style="31" customWidth="1"/>
    <col min="6154" max="6154" width="3.625" style="31" customWidth="1"/>
    <col min="6155" max="6155" width="2.75" style="31" customWidth="1"/>
    <col min="6156" max="6156" width="0.875" style="31" customWidth="1"/>
    <col min="6157" max="6157" width="1.25" style="31" customWidth="1"/>
    <col min="6158" max="6158" width="5.375" style="31" customWidth="1"/>
    <col min="6159" max="6159" width="6.5" style="31" customWidth="1"/>
    <col min="6160" max="6160" width="4.125" style="31" customWidth="1"/>
    <col min="6161" max="6161" width="7.875" style="31" customWidth="1"/>
    <col min="6162" max="6162" width="8.75" style="31" customWidth="1"/>
    <col min="6163" max="6166" width="6.25" style="31" customWidth="1"/>
    <col min="6167" max="6167" width="4.875" style="31" customWidth="1"/>
    <col min="6168" max="6168" width="2.5" style="31" customWidth="1"/>
    <col min="6169" max="6169" width="4.875" style="31" customWidth="1"/>
    <col min="6170" max="6407" width="9" style="31"/>
    <col min="6408" max="6408" width="1.75" style="31" customWidth="1"/>
    <col min="6409" max="6409" width="2.5" style="31" customWidth="1"/>
    <col min="6410" max="6410" width="3.625" style="31" customWidth="1"/>
    <col min="6411" max="6411" width="2.75" style="31" customWidth="1"/>
    <col min="6412" max="6412" width="0.875" style="31" customWidth="1"/>
    <col min="6413" max="6413" width="1.25" style="31" customWidth="1"/>
    <col min="6414" max="6414" width="5.375" style="31" customWidth="1"/>
    <col min="6415" max="6415" width="6.5" style="31" customWidth="1"/>
    <col min="6416" max="6416" width="4.125" style="31" customWidth="1"/>
    <col min="6417" max="6417" width="7.875" style="31" customWidth="1"/>
    <col min="6418" max="6418" width="8.75" style="31" customWidth="1"/>
    <col min="6419" max="6422" width="6.25" style="31" customWidth="1"/>
    <col min="6423" max="6423" width="4.875" style="31" customWidth="1"/>
    <col min="6424" max="6424" width="2.5" style="31" customWidth="1"/>
    <col min="6425" max="6425" width="4.875" style="31" customWidth="1"/>
    <col min="6426" max="6663" width="9" style="31"/>
    <col min="6664" max="6664" width="1.75" style="31" customWidth="1"/>
    <col min="6665" max="6665" width="2.5" style="31" customWidth="1"/>
    <col min="6666" max="6666" width="3.625" style="31" customWidth="1"/>
    <col min="6667" max="6667" width="2.75" style="31" customWidth="1"/>
    <col min="6668" max="6668" width="0.875" style="31" customWidth="1"/>
    <col min="6669" max="6669" width="1.25" style="31" customWidth="1"/>
    <col min="6670" max="6670" width="5.375" style="31" customWidth="1"/>
    <col min="6671" max="6671" width="6.5" style="31" customWidth="1"/>
    <col min="6672" max="6672" width="4.125" style="31" customWidth="1"/>
    <col min="6673" max="6673" width="7.875" style="31" customWidth="1"/>
    <col min="6674" max="6674" width="8.75" style="31" customWidth="1"/>
    <col min="6675" max="6678" width="6.25" style="31" customWidth="1"/>
    <col min="6679" max="6679" width="4.875" style="31" customWidth="1"/>
    <col min="6680" max="6680" width="2.5" style="31" customWidth="1"/>
    <col min="6681" max="6681" width="4.875" style="31" customWidth="1"/>
    <col min="6682" max="6919" width="9" style="31"/>
    <col min="6920" max="6920" width="1.75" style="31" customWidth="1"/>
    <col min="6921" max="6921" width="2.5" style="31" customWidth="1"/>
    <col min="6922" max="6922" width="3.625" style="31" customWidth="1"/>
    <col min="6923" max="6923" width="2.75" style="31" customWidth="1"/>
    <col min="6924" max="6924" width="0.875" style="31" customWidth="1"/>
    <col min="6925" max="6925" width="1.25" style="31" customWidth="1"/>
    <col min="6926" max="6926" width="5.375" style="31" customWidth="1"/>
    <col min="6927" max="6927" width="6.5" style="31" customWidth="1"/>
    <col min="6928" max="6928" width="4.125" style="31" customWidth="1"/>
    <col min="6929" max="6929" width="7.875" style="31" customWidth="1"/>
    <col min="6930" max="6930" width="8.75" style="31" customWidth="1"/>
    <col min="6931" max="6934" width="6.25" style="31" customWidth="1"/>
    <col min="6935" max="6935" width="4.875" style="31" customWidth="1"/>
    <col min="6936" max="6936" width="2.5" style="31" customWidth="1"/>
    <col min="6937" max="6937" width="4.875" style="31" customWidth="1"/>
    <col min="6938" max="7175" width="9" style="31"/>
    <col min="7176" max="7176" width="1.75" style="31" customWidth="1"/>
    <col min="7177" max="7177" width="2.5" style="31" customWidth="1"/>
    <col min="7178" max="7178" width="3.625" style="31" customWidth="1"/>
    <col min="7179" max="7179" width="2.75" style="31" customWidth="1"/>
    <col min="7180" max="7180" width="0.875" style="31" customWidth="1"/>
    <col min="7181" max="7181" width="1.25" style="31" customWidth="1"/>
    <col min="7182" max="7182" width="5.375" style="31" customWidth="1"/>
    <col min="7183" max="7183" width="6.5" style="31" customWidth="1"/>
    <col min="7184" max="7184" width="4.125" style="31" customWidth="1"/>
    <col min="7185" max="7185" width="7.875" style="31" customWidth="1"/>
    <col min="7186" max="7186" width="8.75" style="31" customWidth="1"/>
    <col min="7187" max="7190" width="6.25" style="31" customWidth="1"/>
    <col min="7191" max="7191" width="4.875" style="31" customWidth="1"/>
    <col min="7192" max="7192" width="2.5" style="31" customWidth="1"/>
    <col min="7193" max="7193" width="4.875" style="31" customWidth="1"/>
    <col min="7194" max="7431" width="9" style="31"/>
    <col min="7432" max="7432" width="1.75" style="31" customWidth="1"/>
    <col min="7433" max="7433" width="2.5" style="31" customWidth="1"/>
    <col min="7434" max="7434" width="3.625" style="31" customWidth="1"/>
    <col min="7435" max="7435" width="2.75" style="31" customWidth="1"/>
    <col min="7436" max="7436" width="0.875" style="31" customWidth="1"/>
    <col min="7437" max="7437" width="1.25" style="31" customWidth="1"/>
    <col min="7438" max="7438" width="5.375" style="31" customWidth="1"/>
    <col min="7439" max="7439" width="6.5" style="31" customWidth="1"/>
    <col min="7440" max="7440" width="4.125" style="31" customWidth="1"/>
    <col min="7441" max="7441" width="7.875" style="31" customWidth="1"/>
    <col min="7442" max="7442" width="8.75" style="31" customWidth="1"/>
    <col min="7443" max="7446" width="6.25" style="31" customWidth="1"/>
    <col min="7447" max="7447" width="4.875" style="31" customWidth="1"/>
    <col min="7448" max="7448" width="2.5" style="31" customWidth="1"/>
    <col min="7449" max="7449" width="4.875" style="31" customWidth="1"/>
    <col min="7450" max="7687" width="9" style="31"/>
    <col min="7688" max="7688" width="1.75" style="31" customWidth="1"/>
    <col min="7689" max="7689" width="2.5" style="31" customWidth="1"/>
    <col min="7690" max="7690" width="3.625" style="31" customWidth="1"/>
    <col min="7691" max="7691" width="2.75" style="31" customWidth="1"/>
    <col min="7692" max="7692" width="0.875" style="31" customWidth="1"/>
    <col min="7693" max="7693" width="1.25" style="31" customWidth="1"/>
    <col min="7694" max="7694" width="5.375" style="31" customWidth="1"/>
    <col min="7695" max="7695" width="6.5" style="31" customWidth="1"/>
    <col min="7696" max="7696" width="4.125" style="31" customWidth="1"/>
    <col min="7697" max="7697" width="7.875" style="31" customWidth="1"/>
    <col min="7698" max="7698" width="8.75" style="31" customWidth="1"/>
    <col min="7699" max="7702" width="6.25" style="31" customWidth="1"/>
    <col min="7703" max="7703" width="4.875" style="31" customWidth="1"/>
    <col min="7704" max="7704" width="2.5" style="31" customWidth="1"/>
    <col min="7705" max="7705" width="4.875" style="31" customWidth="1"/>
    <col min="7706" max="7943" width="9" style="31"/>
    <col min="7944" max="7944" width="1.75" style="31" customWidth="1"/>
    <col min="7945" max="7945" width="2.5" style="31" customWidth="1"/>
    <col min="7946" max="7946" width="3.625" style="31" customWidth="1"/>
    <col min="7947" max="7947" width="2.75" style="31" customWidth="1"/>
    <col min="7948" max="7948" width="0.875" style="31" customWidth="1"/>
    <col min="7949" max="7949" width="1.25" style="31" customWidth="1"/>
    <col min="7950" max="7950" width="5.375" style="31" customWidth="1"/>
    <col min="7951" max="7951" width="6.5" style="31" customWidth="1"/>
    <col min="7952" max="7952" width="4.125" style="31" customWidth="1"/>
    <col min="7953" max="7953" width="7.875" style="31" customWidth="1"/>
    <col min="7954" max="7954" width="8.75" style="31" customWidth="1"/>
    <col min="7955" max="7958" width="6.25" style="31" customWidth="1"/>
    <col min="7959" max="7959" width="4.875" style="31" customWidth="1"/>
    <col min="7960" max="7960" width="2.5" style="31" customWidth="1"/>
    <col min="7961" max="7961" width="4.875" style="31" customWidth="1"/>
    <col min="7962" max="8199" width="9" style="31"/>
    <col min="8200" max="8200" width="1.75" style="31" customWidth="1"/>
    <col min="8201" max="8201" width="2.5" style="31" customWidth="1"/>
    <col min="8202" max="8202" width="3.625" style="31" customWidth="1"/>
    <col min="8203" max="8203" width="2.75" style="31" customWidth="1"/>
    <col min="8204" max="8204" width="0.875" style="31" customWidth="1"/>
    <col min="8205" max="8205" width="1.25" style="31" customWidth="1"/>
    <col min="8206" max="8206" width="5.375" style="31" customWidth="1"/>
    <col min="8207" max="8207" width="6.5" style="31" customWidth="1"/>
    <col min="8208" max="8208" width="4.125" style="31" customWidth="1"/>
    <col min="8209" max="8209" width="7.875" style="31" customWidth="1"/>
    <col min="8210" max="8210" width="8.75" style="31" customWidth="1"/>
    <col min="8211" max="8214" width="6.25" style="31" customWidth="1"/>
    <col min="8215" max="8215" width="4.875" style="31" customWidth="1"/>
    <col min="8216" max="8216" width="2.5" style="31" customWidth="1"/>
    <col min="8217" max="8217" width="4.875" style="31" customWidth="1"/>
    <col min="8218" max="8455" width="9" style="31"/>
    <col min="8456" max="8456" width="1.75" style="31" customWidth="1"/>
    <col min="8457" max="8457" width="2.5" style="31" customWidth="1"/>
    <col min="8458" max="8458" width="3.625" style="31" customWidth="1"/>
    <col min="8459" max="8459" width="2.75" style="31" customWidth="1"/>
    <col min="8460" max="8460" width="0.875" style="31" customWidth="1"/>
    <col min="8461" max="8461" width="1.25" style="31" customWidth="1"/>
    <col min="8462" max="8462" width="5.375" style="31" customWidth="1"/>
    <col min="8463" max="8463" width="6.5" style="31" customWidth="1"/>
    <col min="8464" max="8464" width="4.125" style="31" customWidth="1"/>
    <col min="8465" max="8465" width="7.875" style="31" customWidth="1"/>
    <col min="8466" max="8466" width="8.75" style="31" customWidth="1"/>
    <col min="8467" max="8470" width="6.25" style="31" customWidth="1"/>
    <col min="8471" max="8471" width="4.875" style="31" customWidth="1"/>
    <col min="8472" max="8472" width="2.5" style="31" customWidth="1"/>
    <col min="8473" max="8473" width="4.875" style="31" customWidth="1"/>
    <col min="8474" max="8711" width="9" style="31"/>
    <col min="8712" max="8712" width="1.75" style="31" customWidth="1"/>
    <col min="8713" max="8713" width="2.5" style="31" customWidth="1"/>
    <col min="8714" max="8714" width="3.625" style="31" customWidth="1"/>
    <col min="8715" max="8715" width="2.75" style="31" customWidth="1"/>
    <col min="8716" max="8716" width="0.875" style="31" customWidth="1"/>
    <col min="8717" max="8717" width="1.25" style="31" customWidth="1"/>
    <col min="8718" max="8718" width="5.375" style="31" customWidth="1"/>
    <col min="8719" max="8719" width="6.5" style="31" customWidth="1"/>
    <col min="8720" max="8720" width="4.125" style="31" customWidth="1"/>
    <col min="8721" max="8721" width="7.875" style="31" customWidth="1"/>
    <col min="8722" max="8722" width="8.75" style="31" customWidth="1"/>
    <col min="8723" max="8726" width="6.25" style="31" customWidth="1"/>
    <col min="8727" max="8727" width="4.875" style="31" customWidth="1"/>
    <col min="8728" max="8728" width="2.5" style="31" customWidth="1"/>
    <col min="8729" max="8729" width="4.875" style="31" customWidth="1"/>
    <col min="8730" max="8967" width="9" style="31"/>
    <col min="8968" max="8968" width="1.75" style="31" customWidth="1"/>
    <col min="8969" max="8969" width="2.5" style="31" customWidth="1"/>
    <col min="8970" max="8970" width="3.625" style="31" customWidth="1"/>
    <col min="8971" max="8971" width="2.75" style="31" customWidth="1"/>
    <col min="8972" max="8972" width="0.875" style="31" customWidth="1"/>
    <col min="8973" max="8973" width="1.25" style="31" customWidth="1"/>
    <col min="8974" max="8974" width="5.375" style="31" customWidth="1"/>
    <col min="8975" max="8975" width="6.5" style="31" customWidth="1"/>
    <col min="8976" max="8976" width="4.125" style="31" customWidth="1"/>
    <col min="8977" max="8977" width="7.875" style="31" customWidth="1"/>
    <col min="8978" max="8978" width="8.75" style="31" customWidth="1"/>
    <col min="8979" max="8982" width="6.25" style="31" customWidth="1"/>
    <col min="8983" max="8983" width="4.875" style="31" customWidth="1"/>
    <col min="8984" max="8984" width="2.5" style="31" customWidth="1"/>
    <col min="8985" max="8985" width="4.875" style="31" customWidth="1"/>
    <col min="8986" max="9223" width="9" style="31"/>
    <col min="9224" max="9224" width="1.75" style="31" customWidth="1"/>
    <col min="9225" max="9225" width="2.5" style="31" customWidth="1"/>
    <col min="9226" max="9226" width="3.625" style="31" customWidth="1"/>
    <col min="9227" max="9227" width="2.75" style="31" customWidth="1"/>
    <col min="9228" max="9228" width="0.875" style="31" customWidth="1"/>
    <col min="9229" max="9229" width="1.25" style="31" customWidth="1"/>
    <col min="9230" max="9230" width="5.375" style="31" customWidth="1"/>
    <col min="9231" max="9231" width="6.5" style="31" customWidth="1"/>
    <col min="9232" max="9232" width="4.125" style="31" customWidth="1"/>
    <col min="9233" max="9233" width="7.875" style="31" customWidth="1"/>
    <col min="9234" max="9234" width="8.75" style="31" customWidth="1"/>
    <col min="9235" max="9238" width="6.25" style="31" customWidth="1"/>
    <col min="9239" max="9239" width="4.875" style="31" customWidth="1"/>
    <col min="9240" max="9240" width="2.5" style="31" customWidth="1"/>
    <col min="9241" max="9241" width="4.875" style="31" customWidth="1"/>
    <col min="9242" max="9479" width="9" style="31"/>
    <col min="9480" max="9480" width="1.75" style="31" customWidth="1"/>
    <col min="9481" max="9481" width="2.5" style="31" customWidth="1"/>
    <col min="9482" max="9482" width="3.625" style="31" customWidth="1"/>
    <col min="9483" max="9483" width="2.75" style="31" customWidth="1"/>
    <col min="9484" max="9484" width="0.875" style="31" customWidth="1"/>
    <col min="9485" max="9485" width="1.25" style="31" customWidth="1"/>
    <col min="9486" max="9486" width="5.375" style="31" customWidth="1"/>
    <col min="9487" max="9487" width="6.5" style="31" customWidth="1"/>
    <col min="9488" max="9488" width="4.125" style="31" customWidth="1"/>
    <col min="9489" max="9489" width="7.875" style="31" customWidth="1"/>
    <col min="9490" max="9490" width="8.75" style="31" customWidth="1"/>
    <col min="9491" max="9494" width="6.25" style="31" customWidth="1"/>
    <col min="9495" max="9495" width="4.875" style="31" customWidth="1"/>
    <col min="9496" max="9496" width="2.5" style="31" customWidth="1"/>
    <col min="9497" max="9497" width="4.875" style="31" customWidth="1"/>
    <col min="9498" max="9735" width="9" style="31"/>
    <col min="9736" max="9736" width="1.75" style="31" customWidth="1"/>
    <col min="9737" max="9737" width="2.5" style="31" customWidth="1"/>
    <col min="9738" max="9738" width="3.625" style="31" customWidth="1"/>
    <col min="9739" max="9739" width="2.75" style="31" customWidth="1"/>
    <col min="9740" max="9740" width="0.875" style="31" customWidth="1"/>
    <col min="9741" max="9741" width="1.25" style="31" customWidth="1"/>
    <col min="9742" max="9742" width="5.375" style="31" customWidth="1"/>
    <col min="9743" max="9743" width="6.5" style="31" customWidth="1"/>
    <col min="9744" max="9744" width="4.125" style="31" customWidth="1"/>
    <col min="9745" max="9745" width="7.875" style="31" customWidth="1"/>
    <col min="9746" max="9746" width="8.75" style="31" customWidth="1"/>
    <col min="9747" max="9750" width="6.25" style="31" customWidth="1"/>
    <col min="9751" max="9751" width="4.875" style="31" customWidth="1"/>
    <col min="9752" max="9752" width="2.5" style="31" customWidth="1"/>
    <col min="9753" max="9753" width="4.875" style="31" customWidth="1"/>
    <col min="9754" max="9991" width="9" style="31"/>
    <col min="9992" max="9992" width="1.75" style="31" customWidth="1"/>
    <col min="9993" max="9993" width="2.5" style="31" customWidth="1"/>
    <col min="9994" max="9994" width="3.625" style="31" customWidth="1"/>
    <col min="9995" max="9995" width="2.75" style="31" customWidth="1"/>
    <col min="9996" max="9996" width="0.875" style="31" customWidth="1"/>
    <col min="9997" max="9997" width="1.25" style="31" customWidth="1"/>
    <col min="9998" max="9998" width="5.375" style="31" customWidth="1"/>
    <col min="9999" max="9999" width="6.5" style="31" customWidth="1"/>
    <col min="10000" max="10000" width="4.125" style="31" customWidth="1"/>
    <col min="10001" max="10001" width="7.875" style="31" customWidth="1"/>
    <col min="10002" max="10002" width="8.75" style="31" customWidth="1"/>
    <col min="10003" max="10006" width="6.25" style="31" customWidth="1"/>
    <col min="10007" max="10007" width="4.875" style="31" customWidth="1"/>
    <col min="10008" max="10008" width="2.5" style="31" customWidth="1"/>
    <col min="10009" max="10009" width="4.875" style="31" customWidth="1"/>
    <col min="10010" max="10247" width="9" style="31"/>
    <col min="10248" max="10248" width="1.75" style="31" customWidth="1"/>
    <col min="10249" max="10249" width="2.5" style="31" customWidth="1"/>
    <col min="10250" max="10250" width="3.625" style="31" customWidth="1"/>
    <col min="10251" max="10251" width="2.75" style="31" customWidth="1"/>
    <col min="10252" max="10252" width="0.875" style="31" customWidth="1"/>
    <col min="10253" max="10253" width="1.25" style="31" customWidth="1"/>
    <col min="10254" max="10254" width="5.375" style="31" customWidth="1"/>
    <col min="10255" max="10255" width="6.5" style="31" customWidth="1"/>
    <col min="10256" max="10256" width="4.125" style="31" customWidth="1"/>
    <col min="10257" max="10257" width="7.875" style="31" customWidth="1"/>
    <col min="10258" max="10258" width="8.75" style="31" customWidth="1"/>
    <col min="10259" max="10262" width="6.25" style="31" customWidth="1"/>
    <col min="10263" max="10263" width="4.875" style="31" customWidth="1"/>
    <col min="10264" max="10264" width="2.5" style="31" customWidth="1"/>
    <col min="10265" max="10265" width="4.875" style="31" customWidth="1"/>
    <col min="10266" max="10503" width="9" style="31"/>
    <col min="10504" max="10504" width="1.75" style="31" customWidth="1"/>
    <col min="10505" max="10505" width="2.5" style="31" customWidth="1"/>
    <col min="10506" max="10506" width="3.625" style="31" customWidth="1"/>
    <col min="10507" max="10507" width="2.75" style="31" customWidth="1"/>
    <col min="10508" max="10508" width="0.875" style="31" customWidth="1"/>
    <col min="10509" max="10509" width="1.25" style="31" customWidth="1"/>
    <col min="10510" max="10510" width="5.375" style="31" customWidth="1"/>
    <col min="10511" max="10511" width="6.5" style="31" customWidth="1"/>
    <col min="10512" max="10512" width="4.125" style="31" customWidth="1"/>
    <col min="10513" max="10513" width="7.875" style="31" customWidth="1"/>
    <col min="10514" max="10514" width="8.75" style="31" customWidth="1"/>
    <col min="10515" max="10518" width="6.25" style="31" customWidth="1"/>
    <col min="10519" max="10519" width="4.875" style="31" customWidth="1"/>
    <col min="10520" max="10520" width="2.5" style="31" customWidth="1"/>
    <col min="10521" max="10521" width="4.875" style="31" customWidth="1"/>
    <col min="10522" max="10759" width="9" style="31"/>
    <col min="10760" max="10760" width="1.75" style="31" customWidth="1"/>
    <col min="10761" max="10761" width="2.5" style="31" customWidth="1"/>
    <col min="10762" max="10762" width="3.625" style="31" customWidth="1"/>
    <col min="10763" max="10763" width="2.75" style="31" customWidth="1"/>
    <col min="10764" max="10764" width="0.875" style="31" customWidth="1"/>
    <col min="10765" max="10765" width="1.25" style="31" customWidth="1"/>
    <col min="10766" max="10766" width="5.375" style="31" customWidth="1"/>
    <col min="10767" max="10767" width="6.5" style="31" customWidth="1"/>
    <col min="10768" max="10768" width="4.125" style="31" customWidth="1"/>
    <col min="10769" max="10769" width="7.875" style="31" customWidth="1"/>
    <col min="10770" max="10770" width="8.75" style="31" customWidth="1"/>
    <col min="10771" max="10774" width="6.25" style="31" customWidth="1"/>
    <col min="10775" max="10775" width="4.875" style="31" customWidth="1"/>
    <col min="10776" max="10776" width="2.5" style="31" customWidth="1"/>
    <col min="10777" max="10777" width="4.875" style="31" customWidth="1"/>
    <col min="10778" max="11015" width="9" style="31"/>
    <col min="11016" max="11016" width="1.75" style="31" customWidth="1"/>
    <col min="11017" max="11017" width="2.5" style="31" customWidth="1"/>
    <col min="11018" max="11018" width="3.625" style="31" customWidth="1"/>
    <col min="11019" max="11019" width="2.75" style="31" customWidth="1"/>
    <col min="11020" max="11020" width="0.875" style="31" customWidth="1"/>
    <col min="11021" max="11021" width="1.25" style="31" customWidth="1"/>
    <col min="11022" max="11022" width="5.375" style="31" customWidth="1"/>
    <col min="11023" max="11023" width="6.5" style="31" customWidth="1"/>
    <col min="11024" max="11024" width="4.125" style="31" customWidth="1"/>
    <col min="11025" max="11025" width="7.875" style="31" customWidth="1"/>
    <col min="11026" max="11026" width="8.75" style="31" customWidth="1"/>
    <col min="11027" max="11030" width="6.25" style="31" customWidth="1"/>
    <col min="11031" max="11031" width="4.875" style="31" customWidth="1"/>
    <col min="11032" max="11032" width="2.5" style="31" customWidth="1"/>
    <col min="11033" max="11033" width="4.875" style="31" customWidth="1"/>
    <col min="11034" max="11271" width="9" style="31"/>
    <col min="11272" max="11272" width="1.75" style="31" customWidth="1"/>
    <col min="11273" max="11273" width="2.5" style="31" customWidth="1"/>
    <col min="11274" max="11274" width="3.625" style="31" customWidth="1"/>
    <col min="11275" max="11275" width="2.75" style="31" customWidth="1"/>
    <col min="11276" max="11276" width="0.875" style="31" customWidth="1"/>
    <col min="11277" max="11277" width="1.25" style="31" customWidth="1"/>
    <col min="11278" max="11278" width="5.375" style="31" customWidth="1"/>
    <col min="11279" max="11279" width="6.5" style="31" customWidth="1"/>
    <col min="11280" max="11280" width="4.125" style="31" customWidth="1"/>
    <col min="11281" max="11281" width="7.875" style="31" customWidth="1"/>
    <col min="11282" max="11282" width="8.75" style="31" customWidth="1"/>
    <col min="11283" max="11286" width="6.25" style="31" customWidth="1"/>
    <col min="11287" max="11287" width="4.875" style="31" customWidth="1"/>
    <col min="11288" max="11288" width="2.5" style="31" customWidth="1"/>
    <col min="11289" max="11289" width="4.875" style="31" customWidth="1"/>
    <col min="11290" max="11527" width="9" style="31"/>
    <col min="11528" max="11528" width="1.75" style="31" customWidth="1"/>
    <col min="11529" max="11529" width="2.5" style="31" customWidth="1"/>
    <col min="11530" max="11530" width="3.625" style="31" customWidth="1"/>
    <col min="11531" max="11531" width="2.75" style="31" customWidth="1"/>
    <col min="11532" max="11532" width="0.875" style="31" customWidth="1"/>
    <col min="11533" max="11533" width="1.25" style="31" customWidth="1"/>
    <col min="11534" max="11534" width="5.375" style="31" customWidth="1"/>
    <col min="11535" max="11535" width="6.5" style="31" customWidth="1"/>
    <col min="11536" max="11536" width="4.125" style="31" customWidth="1"/>
    <col min="11537" max="11537" width="7.875" style="31" customWidth="1"/>
    <col min="11538" max="11538" width="8.75" style="31" customWidth="1"/>
    <col min="11539" max="11542" width="6.25" style="31" customWidth="1"/>
    <col min="11543" max="11543" width="4.875" style="31" customWidth="1"/>
    <col min="11544" max="11544" width="2.5" style="31" customWidth="1"/>
    <col min="11545" max="11545" width="4.875" style="31" customWidth="1"/>
    <col min="11546" max="11783" width="9" style="31"/>
    <col min="11784" max="11784" width="1.75" style="31" customWidth="1"/>
    <col min="11785" max="11785" width="2.5" style="31" customWidth="1"/>
    <col min="11786" max="11786" width="3.625" style="31" customWidth="1"/>
    <col min="11787" max="11787" width="2.75" style="31" customWidth="1"/>
    <col min="11788" max="11788" width="0.875" style="31" customWidth="1"/>
    <col min="11789" max="11789" width="1.25" style="31" customWidth="1"/>
    <col min="11790" max="11790" width="5.375" style="31" customWidth="1"/>
    <col min="11791" max="11791" width="6.5" style="31" customWidth="1"/>
    <col min="11792" max="11792" width="4.125" style="31" customWidth="1"/>
    <col min="11793" max="11793" width="7.875" style="31" customWidth="1"/>
    <col min="11794" max="11794" width="8.75" style="31" customWidth="1"/>
    <col min="11795" max="11798" width="6.25" style="31" customWidth="1"/>
    <col min="11799" max="11799" width="4.875" style="31" customWidth="1"/>
    <col min="11800" max="11800" width="2.5" style="31" customWidth="1"/>
    <col min="11801" max="11801" width="4.875" style="31" customWidth="1"/>
    <col min="11802" max="12039" width="9" style="31"/>
    <col min="12040" max="12040" width="1.75" style="31" customWidth="1"/>
    <col min="12041" max="12041" width="2.5" style="31" customWidth="1"/>
    <col min="12042" max="12042" width="3.625" style="31" customWidth="1"/>
    <col min="12043" max="12043" width="2.75" style="31" customWidth="1"/>
    <col min="12044" max="12044" width="0.875" style="31" customWidth="1"/>
    <col min="12045" max="12045" width="1.25" style="31" customWidth="1"/>
    <col min="12046" max="12046" width="5.375" style="31" customWidth="1"/>
    <col min="12047" max="12047" width="6.5" style="31" customWidth="1"/>
    <col min="12048" max="12048" width="4.125" style="31" customWidth="1"/>
    <col min="12049" max="12049" width="7.875" style="31" customWidth="1"/>
    <col min="12050" max="12050" width="8.75" style="31" customWidth="1"/>
    <col min="12051" max="12054" width="6.25" style="31" customWidth="1"/>
    <col min="12055" max="12055" width="4.875" style="31" customWidth="1"/>
    <col min="12056" max="12056" width="2.5" style="31" customWidth="1"/>
    <col min="12057" max="12057" width="4.875" style="31" customWidth="1"/>
    <col min="12058" max="12295" width="9" style="31"/>
    <col min="12296" max="12296" width="1.75" style="31" customWidth="1"/>
    <col min="12297" max="12297" width="2.5" style="31" customWidth="1"/>
    <col min="12298" max="12298" width="3.625" style="31" customWidth="1"/>
    <col min="12299" max="12299" width="2.75" style="31" customWidth="1"/>
    <col min="12300" max="12300" width="0.875" style="31" customWidth="1"/>
    <col min="12301" max="12301" width="1.25" style="31" customWidth="1"/>
    <col min="12302" max="12302" width="5.375" style="31" customWidth="1"/>
    <col min="12303" max="12303" width="6.5" style="31" customWidth="1"/>
    <col min="12304" max="12304" width="4.125" style="31" customWidth="1"/>
    <col min="12305" max="12305" width="7.875" style="31" customWidth="1"/>
    <col min="12306" max="12306" width="8.75" style="31" customWidth="1"/>
    <col min="12307" max="12310" width="6.25" style="31" customWidth="1"/>
    <col min="12311" max="12311" width="4.875" style="31" customWidth="1"/>
    <col min="12312" max="12312" width="2.5" style="31" customWidth="1"/>
    <col min="12313" max="12313" width="4.875" style="31" customWidth="1"/>
    <col min="12314" max="12551" width="9" style="31"/>
    <col min="12552" max="12552" width="1.75" style="31" customWidth="1"/>
    <col min="12553" max="12553" width="2.5" style="31" customWidth="1"/>
    <col min="12554" max="12554" width="3.625" style="31" customWidth="1"/>
    <col min="12555" max="12555" width="2.75" style="31" customWidth="1"/>
    <col min="12556" max="12556" width="0.875" style="31" customWidth="1"/>
    <col min="12557" max="12557" width="1.25" style="31" customWidth="1"/>
    <col min="12558" max="12558" width="5.375" style="31" customWidth="1"/>
    <col min="12559" max="12559" width="6.5" style="31" customWidth="1"/>
    <col min="12560" max="12560" width="4.125" style="31" customWidth="1"/>
    <col min="12561" max="12561" width="7.875" style="31" customWidth="1"/>
    <col min="12562" max="12562" width="8.75" style="31" customWidth="1"/>
    <col min="12563" max="12566" width="6.25" style="31" customWidth="1"/>
    <col min="12567" max="12567" width="4.875" style="31" customWidth="1"/>
    <col min="12568" max="12568" width="2.5" style="31" customWidth="1"/>
    <col min="12569" max="12569" width="4.875" style="31" customWidth="1"/>
    <col min="12570" max="12807" width="9" style="31"/>
    <col min="12808" max="12808" width="1.75" style="31" customWidth="1"/>
    <col min="12809" max="12809" width="2.5" style="31" customWidth="1"/>
    <col min="12810" max="12810" width="3.625" style="31" customWidth="1"/>
    <col min="12811" max="12811" width="2.75" style="31" customWidth="1"/>
    <col min="12812" max="12812" width="0.875" style="31" customWidth="1"/>
    <col min="12813" max="12813" width="1.25" style="31" customWidth="1"/>
    <col min="12814" max="12814" width="5.375" style="31" customWidth="1"/>
    <col min="12815" max="12815" width="6.5" style="31" customWidth="1"/>
    <col min="12816" max="12816" width="4.125" style="31" customWidth="1"/>
    <col min="12817" max="12817" width="7.875" style="31" customWidth="1"/>
    <col min="12818" max="12818" width="8.75" style="31" customWidth="1"/>
    <col min="12819" max="12822" width="6.25" style="31" customWidth="1"/>
    <col min="12823" max="12823" width="4.875" style="31" customWidth="1"/>
    <col min="12824" max="12824" width="2.5" style="31" customWidth="1"/>
    <col min="12825" max="12825" width="4.875" style="31" customWidth="1"/>
    <col min="12826" max="13063" width="9" style="31"/>
    <col min="13064" max="13064" width="1.75" style="31" customWidth="1"/>
    <col min="13065" max="13065" width="2.5" style="31" customWidth="1"/>
    <col min="13066" max="13066" width="3.625" style="31" customWidth="1"/>
    <col min="13067" max="13067" width="2.75" style="31" customWidth="1"/>
    <col min="13068" max="13068" width="0.875" style="31" customWidth="1"/>
    <col min="13069" max="13069" width="1.25" style="31" customWidth="1"/>
    <col min="13070" max="13070" width="5.375" style="31" customWidth="1"/>
    <col min="13071" max="13071" width="6.5" style="31" customWidth="1"/>
    <col min="13072" max="13072" width="4.125" style="31" customWidth="1"/>
    <col min="13073" max="13073" width="7.875" style="31" customWidth="1"/>
    <col min="13074" max="13074" width="8.75" style="31" customWidth="1"/>
    <col min="13075" max="13078" width="6.25" style="31" customWidth="1"/>
    <col min="13079" max="13079" width="4.875" style="31" customWidth="1"/>
    <col min="13080" max="13080" width="2.5" style="31" customWidth="1"/>
    <col min="13081" max="13081" width="4.875" style="31" customWidth="1"/>
    <col min="13082" max="13319" width="9" style="31"/>
    <col min="13320" max="13320" width="1.75" style="31" customWidth="1"/>
    <col min="13321" max="13321" width="2.5" style="31" customWidth="1"/>
    <col min="13322" max="13322" width="3.625" style="31" customWidth="1"/>
    <col min="13323" max="13323" width="2.75" style="31" customWidth="1"/>
    <col min="13324" max="13324" width="0.875" style="31" customWidth="1"/>
    <col min="13325" max="13325" width="1.25" style="31" customWidth="1"/>
    <col min="13326" max="13326" width="5.375" style="31" customWidth="1"/>
    <col min="13327" max="13327" width="6.5" style="31" customWidth="1"/>
    <col min="13328" max="13328" width="4.125" style="31" customWidth="1"/>
    <col min="13329" max="13329" width="7.875" style="31" customWidth="1"/>
    <col min="13330" max="13330" width="8.75" style="31" customWidth="1"/>
    <col min="13331" max="13334" width="6.25" style="31" customWidth="1"/>
    <col min="13335" max="13335" width="4.875" style="31" customWidth="1"/>
    <col min="13336" max="13336" width="2.5" style="31" customWidth="1"/>
    <col min="13337" max="13337" width="4.875" style="31" customWidth="1"/>
    <col min="13338" max="13575" width="9" style="31"/>
    <col min="13576" max="13576" width="1.75" style="31" customWidth="1"/>
    <col min="13577" max="13577" width="2.5" style="31" customWidth="1"/>
    <col min="13578" max="13578" width="3.625" style="31" customWidth="1"/>
    <col min="13579" max="13579" width="2.75" style="31" customWidth="1"/>
    <col min="13580" max="13580" width="0.875" style="31" customWidth="1"/>
    <col min="13581" max="13581" width="1.25" style="31" customWidth="1"/>
    <col min="13582" max="13582" width="5.375" style="31" customWidth="1"/>
    <col min="13583" max="13583" width="6.5" style="31" customWidth="1"/>
    <col min="13584" max="13584" width="4.125" style="31" customWidth="1"/>
    <col min="13585" max="13585" width="7.875" style="31" customWidth="1"/>
    <col min="13586" max="13586" width="8.75" style="31" customWidth="1"/>
    <col min="13587" max="13590" width="6.25" style="31" customWidth="1"/>
    <col min="13591" max="13591" width="4.875" style="31" customWidth="1"/>
    <col min="13592" max="13592" width="2.5" style="31" customWidth="1"/>
    <col min="13593" max="13593" width="4.875" style="31" customWidth="1"/>
    <col min="13594" max="13831" width="9" style="31"/>
    <col min="13832" max="13832" width="1.75" style="31" customWidth="1"/>
    <col min="13833" max="13833" width="2.5" style="31" customWidth="1"/>
    <col min="13834" max="13834" width="3.625" style="31" customWidth="1"/>
    <col min="13835" max="13835" width="2.75" style="31" customWidth="1"/>
    <col min="13836" max="13836" width="0.875" style="31" customWidth="1"/>
    <col min="13837" max="13837" width="1.25" style="31" customWidth="1"/>
    <col min="13838" max="13838" width="5.375" style="31" customWidth="1"/>
    <col min="13839" max="13839" width="6.5" style="31" customWidth="1"/>
    <col min="13840" max="13840" width="4.125" style="31" customWidth="1"/>
    <col min="13841" max="13841" width="7.875" style="31" customWidth="1"/>
    <col min="13842" max="13842" width="8.75" style="31" customWidth="1"/>
    <col min="13843" max="13846" width="6.25" style="31" customWidth="1"/>
    <col min="13847" max="13847" width="4.875" style="31" customWidth="1"/>
    <col min="13848" max="13848" width="2.5" style="31" customWidth="1"/>
    <col min="13849" max="13849" width="4.875" style="31" customWidth="1"/>
    <col min="13850" max="14087" width="9" style="31"/>
    <col min="14088" max="14088" width="1.75" style="31" customWidth="1"/>
    <col min="14089" max="14089" width="2.5" style="31" customWidth="1"/>
    <col min="14090" max="14090" width="3.625" style="31" customWidth="1"/>
    <col min="14091" max="14091" width="2.75" style="31" customWidth="1"/>
    <col min="14092" max="14092" width="0.875" style="31" customWidth="1"/>
    <col min="14093" max="14093" width="1.25" style="31" customWidth="1"/>
    <col min="14094" max="14094" width="5.375" style="31" customWidth="1"/>
    <col min="14095" max="14095" width="6.5" style="31" customWidth="1"/>
    <col min="14096" max="14096" width="4.125" style="31" customWidth="1"/>
    <col min="14097" max="14097" width="7.875" style="31" customWidth="1"/>
    <col min="14098" max="14098" width="8.75" style="31" customWidth="1"/>
    <col min="14099" max="14102" width="6.25" style="31" customWidth="1"/>
    <col min="14103" max="14103" width="4.875" style="31" customWidth="1"/>
    <col min="14104" max="14104" width="2.5" style="31" customWidth="1"/>
    <col min="14105" max="14105" width="4.875" style="31" customWidth="1"/>
    <col min="14106" max="14343" width="9" style="31"/>
    <col min="14344" max="14344" width="1.75" style="31" customWidth="1"/>
    <col min="14345" max="14345" width="2.5" style="31" customWidth="1"/>
    <col min="14346" max="14346" width="3.625" style="31" customWidth="1"/>
    <col min="14347" max="14347" width="2.75" style="31" customWidth="1"/>
    <col min="14348" max="14348" width="0.875" style="31" customWidth="1"/>
    <col min="14349" max="14349" width="1.25" style="31" customWidth="1"/>
    <col min="14350" max="14350" width="5.375" style="31" customWidth="1"/>
    <col min="14351" max="14351" width="6.5" style="31" customWidth="1"/>
    <col min="14352" max="14352" width="4.125" style="31" customWidth="1"/>
    <col min="14353" max="14353" width="7.875" style="31" customWidth="1"/>
    <col min="14354" max="14354" width="8.75" style="31" customWidth="1"/>
    <col min="14355" max="14358" width="6.25" style="31" customWidth="1"/>
    <col min="14359" max="14359" width="4.875" style="31" customWidth="1"/>
    <col min="14360" max="14360" width="2.5" style="31" customWidth="1"/>
    <col min="14361" max="14361" width="4.875" style="31" customWidth="1"/>
    <col min="14362" max="14599" width="9" style="31"/>
    <col min="14600" max="14600" width="1.75" style="31" customWidth="1"/>
    <col min="14601" max="14601" width="2.5" style="31" customWidth="1"/>
    <col min="14602" max="14602" width="3.625" style="31" customWidth="1"/>
    <col min="14603" max="14603" width="2.75" style="31" customWidth="1"/>
    <col min="14604" max="14604" width="0.875" style="31" customWidth="1"/>
    <col min="14605" max="14605" width="1.25" style="31" customWidth="1"/>
    <col min="14606" max="14606" width="5.375" style="31" customWidth="1"/>
    <col min="14607" max="14607" width="6.5" style="31" customWidth="1"/>
    <col min="14608" max="14608" width="4.125" style="31" customWidth="1"/>
    <col min="14609" max="14609" width="7.875" style="31" customWidth="1"/>
    <col min="14610" max="14610" width="8.75" style="31" customWidth="1"/>
    <col min="14611" max="14614" width="6.25" style="31" customWidth="1"/>
    <col min="14615" max="14615" width="4.875" style="31" customWidth="1"/>
    <col min="14616" max="14616" width="2.5" style="31" customWidth="1"/>
    <col min="14617" max="14617" width="4.875" style="31" customWidth="1"/>
    <col min="14618" max="14855" width="9" style="31"/>
    <col min="14856" max="14856" width="1.75" style="31" customWidth="1"/>
    <col min="14857" max="14857" width="2.5" style="31" customWidth="1"/>
    <col min="14858" max="14858" width="3.625" style="31" customWidth="1"/>
    <col min="14859" max="14859" width="2.75" style="31" customWidth="1"/>
    <col min="14860" max="14860" width="0.875" style="31" customWidth="1"/>
    <col min="14861" max="14861" width="1.25" style="31" customWidth="1"/>
    <col min="14862" max="14862" width="5.375" style="31" customWidth="1"/>
    <col min="14863" max="14863" width="6.5" style="31" customWidth="1"/>
    <col min="14864" max="14864" width="4.125" style="31" customWidth="1"/>
    <col min="14865" max="14865" width="7.875" style="31" customWidth="1"/>
    <col min="14866" max="14866" width="8.75" style="31" customWidth="1"/>
    <col min="14867" max="14870" width="6.25" style="31" customWidth="1"/>
    <col min="14871" max="14871" width="4.875" style="31" customWidth="1"/>
    <col min="14872" max="14872" width="2.5" style="31" customWidth="1"/>
    <col min="14873" max="14873" width="4.875" style="31" customWidth="1"/>
    <col min="14874" max="15111" width="9" style="31"/>
    <col min="15112" max="15112" width="1.75" style="31" customWidth="1"/>
    <col min="15113" max="15113" width="2.5" style="31" customWidth="1"/>
    <col min="15114" max="15114" width="3.625" style="31" customWidth="1"/>
    <col min="15115" max="15115" width="2.75" style="31" customWidth="1"/>
    <col min="15116" max="15116" width="0.875" style="31" customWidth="1"/>
    <col min="15117" max="15117" width="1.25" style="31" customWidth="1"/>
    <col min="15118" max="15118" width="5.375" style="31" customWidth="1"/>
    <col min="15119" max="15119" width="6.5" style="31" customWidth="1"/>
    <col min="15120" max="15120" width="4.125" style="31" customWidth="1"/>
    <col min="15121" max="15121" width="7.875" style="31" customWidth="1"/>
    <col min="15122" max="15122" width="8.75" style="31" customWidth="1"/>
    <col min="15123" max="15126" width="6.25" style="31" customWidth="1"/>
    <col min="15127" max="15127" width="4.875" style="31" customWidth="1"/>
    <col min="15128" max="15128" width="2.5" style="31" customWidth="1"/>
    <col min="15129" max="15129" width="4.875" style="31" customWidth="1"/>
    <col min="15130" max="15367" width="9" style="31"/>
    <col min="15368" max="15368" width="1.75" style="31" customWidth="1"/>
    <col min="15369" max="15369" width="2.5" style="31" customWidth="1"/>
    <col min="15370" max="15370" width="3.625" style="31" customWidth="1"/>
    <col min="15371" max="15371" width="2.75" style="31" customWidth="1"/>
    <col min="15372" max="15372" width="0.875" style="31" customWidth="1"/>
    <col min="15373" max="15373" width="1.25" style="31" customWidth="1"/>
    <col min="15374" max="15374" width="5.375" style="31" customWidth="1"/>
    <col min="15375" max="15375" width="6.5" style="31" customWidth="1"/>
    <col min="15376" max="15376" width="4.125" style="31" customWidth="1"/>
    <col min="15377" max="15377" width="7.875" style="31" customWidth="1"/>
    <col min="15378" max="15378" width="8.75" style="31" customWidth="1"/>
    <col min="15379" max="15382" width="6.25" style="31" customWidth="1"/>
    <col min="15383" max="15383" width="4.875" style="31" customWidth="1"/>
    <col min="15384" max="15384" width="2.5" style="31" customWidth="1"/>
    <col min="15385" max="15385" width="4.875" style="31" customWidth="1"/>
    <col min="15386" max="15623" width="9" style="31"/>
    <col min="15624" max="15624" width="1.75" style="31" customWidth="1"/>
    <col min="15625" max="15625" width="2.5" style="31" customWidth="1"/>
    <col min="15626" max="15626" width="3.625" style="31" customWidth="1"/>
    <col min="15627" max="15627" width="2.75" style="31" customWidth="1"/>
    <col min="15628" max="15628" width="0.875" style="31" customWidth="1"/>
    <col min="15629" max="15629" width="1.25" style="31" customWidth="1"/>
    <col min="15630" max="15630" width="5.375" style="31" customWidth="1"/>
    <col min="15631" max="15631" width="6.5" style="31" customWidth="1"/>
    <col min="15632" max="15632" width="4.125" style="31" customWidth="1"/>
    <col min="15633" max="15633" width="7.875" style="31" customWidth="1"/>
    <col min="15634" max="15634" width="8.75" style="31" customWidth="1"/>
    <col min="15635" max="15638" width="6.25" style="31" customWidth="1"/>
    <col min="15639" max="15639" width="4.875" style="31" customWidth="1"/>
    <col min="15640" max="15640" width="2.5" style="31" customWidth="1"/>
    <col min="15641" max="15641" width="4.875" style="31" customWidth="1"/>
    <col min="15642" max="15879" width="9" style="31"/>
    <col min="15880" max="15880" width="1.75" style="31" customWidth="1"/>
    <col min="15881" max="15881" width="2.5" style="31" customWidth="1"/>
    <col min="15882" max="15882" width="3.625" style="31" customWidth="1"/>
    <col min="15883" max="15883" width="2.75" style="31" customWidth="1"/>
    <col min="15884" max="15884" width="0.875" style="31" customWidth="1"/>
    <col min="15885" max="15885" width="1.25" style="31" customWidth="1"/>
    <col min="15886" max="15886" width="5.375" style="31" customWidth="1"/>
    <col min="15887" max="15887" width="6.5" style="31" customWidth="1"/>
    <col min="15888" max="15888" width="4.125" style="31" customWidth="1"/>
    <col min="15889" max="15889" width="7.875" style="31" customWidth="1"/>
    <col min="15890" max="15890" width="8.75" style="31" customWidth="1"/>
    <col min="15891" max="15894" width="6.25" style="31" customWidth="1"/>
    <col min="15895" max="15895" width="4.875" style="31" customWidth="1"/>
    <col min="15896" max="15896" width="2.5" style="31" customWidth="1"/>
    <col min="15897" max="15897" width="4.875" style="31" customWidth="1"/>
    <col min="15898" max="16135" width="9" style="31"/>
    <col min="16136" max="16136" width="1.75" style="31" customWidth="1"/>
    <col min="16137" max="16137" width="2.5" style="31" customWidth="1"/>
    <col min="16138" max="16138" width="3.625" style="31" customWidth="1"/>
    <col min="16139" max="16139" width="2.75" style="31" customWidth="1"/>
    <col min="16140" max="16140" width="0.875" style="31" customWidth="1"/>
    <col min="16141" max="16141" width="1.25" style="31" customWidth="1"/>
    <col min="16142" max="16142" width="5.375" style="31" customWidth="1"/>
    <col min="16143" max="16143" width="6.5" style="31" customWidth="1"/>
    <col min="16144" max="16144" width="4.125" style="31" customWidth="1"/>
    <col min="16145" max="16145" width="7.875" style="31" customWidth="1"/>
    <col min="16146" max="16146" width="8.75" style="31" customWidth="1"/>
    <col min="16147" max="16150" width="6.25" style="31" customWidth="1"/>
    <col min="16151" max="16151" width="4.875" style="31" customWidth="1"/>
    <col min="16152" max="16152" width="2.5" style="31" customWidth="1"/>
    <col min="16153" max="16153" width="4.875" style="31" customWidth="1"/>
    <col min="16154" max="16384" width="9" style="31"/>
  </cols>
  <sheetData>
    <row r="1" spans="1:45" s="17" customFormat="1" ht="25.5" customHeight="1">
      <c r="B1" s="391" t="s">
        <v>38</v>
      </c>
      <c r="C1" s="379" t="s">
        <v>39</v>
      </c>
      <c r="D1" s="379" t="s">
        <v>73</v>
      </c>
      <c r="E1" s="126"/>
      <c r="F1" s="379" t="s">
        <v>74</v>
      </c>
      <c r="G1" s="127"/>
      <c r="H1" s="392" t="s">
        <v>75</v>
      </c>
      <c r="I1" s="393"/>
      <c r="J1" s="127"/>
      <c r="K1" s="396" t="s">
        <v>76</v>
      </c>
      <c r="L1" s="397"/>
      <c r="M1" s="398"/>
      <c r="N1" s="127"/>
      <c r="O1" s="396" t="s">
        <v>77</v>
      </c>
      <c r="P1" s="397"/>
      <c r="Q1" s="398"/>
      <c r="R1" s="127"/>
      <c r="S1" s="379" t="s">
        <v>78</v>
      </c>
      <c r="T1" s="127"/>
      <c r="U1" s="399" t="s">
        <v>79</v>
      </c>
      <c r="V1" s="400"/>
      <c r="W1" s="401"/>
      <c r="X1" s="127"/>
      <c r="Y1" s="405" t="s">
        <v>166</v>
      </c>
      <c r="Z1" s="406"/>
      <c r="AA1" s="127"/>
      <c r="AB1" s="396" t="s">
        <v>80</v>
      </c>
      <c r="AC1" s="397"/>
      <c r="AD1" s="398"/>
      <c r="AE1" s="126"/>
      <c r="AF1" s="379" t="s">
        <v>81</v>
      </c>
      <c r="AG1" s="126"/>
      <c r="AH1" s="379" t="s">
        <v>82</v>
      </c>
      <c r="AI1" s="126"/>
      <c r="AJ1" s="407" t="s">
        <v>124</v>
      </c>
      <c r="AK1" s="408"/>
      <c r="AL1" s="408"/>
      <c r="AM1" s="409"/>
    </row>
    <row r="2" spans="1:45" s="20" customFormat="1" ht="15" customHeight="1">
      <c r="B2" s="391"/>
      <c r="C2" s="380"/>
      <c r="D2" s="380"/>
      <c r="E2" s="126"/>
      <c r="F2" s="380"/>
      <c r="G2" s="128"/>
      <c r="H2" s="394"/>
      <c r="I2" s="395"/>
      <c r="J2" s="129"/>
      <c r="K2" s="87"/>
      <c r="L2" s="130"/>
      <c r="M2" s="379" t="s">
        <v>75</v>
      </c>
      <c r="N2" s="129"/>
      <c r="O2" s="87"/>
      <c r="P2" s="130"/>
      <c r="Q2" s="379" t="s">
        <v>75</v>
      </c>
      <c r="R2" s="128"/>
      <c r="S2" s="380"/>
      <c r="T2" s="128"/>
      <c r="U2" s="402"/>
      <c r="V2" s="403"/>
      <c r="W2" s="404"/>
      <c r="X2" s="128"/>
      <c r="Y2" s="410" t="s">
        <v>41</v>
      </c>
      <c r="Z2" s="411"/>
      <c r="AA2" s="128"/>
      <c r="AB2" s="87"/>
      <c r="AC2" s="412" t="s">
        <v>41</v>
      </c>
      <c r="AD2" s="411"/>
      <c r="AE2" s="126"/>
      <c r="AF2" s="380"/>
      <c r="AG2" s="126"/>
      <c r="AH2" s="380"/>
      <c r="AI2" s="126"/>
      <c r="AJ2" s="413" t="s">
        <v>125</v>
      </c>
      <c r="AK2" s="415" t="s">
        <v>126</v>
      </c>
      <c r="AL2" s="415" t="s">
        <v>127</v>
      </c>
      <c r="AM2" s="417" t="s">
        <v>128</v>
      </c>
      <c r="AN2" s="19"/>
      <c r="AO2" s="19"/>
    </row>
    <row r="3" spans="1:45" s="20" customFormat="1" ht="15" customHeight="1">
      <c r="B3" s="379"/>
      <c r="C3" s="380"/>
      <c r="D3" s="380"/>
      <c r="E3" s="126"/>
      <c r="F3" s="380"/>
      <c r="G3" s="131"/>
      <c r="H3" s="394"/>
      <c r="I3" s="395"/>
      <c r="J3" s="129"/>
      <c r="K3" s="114"/>
      <c r="L3" s="132"/>
      <c r="M3" s="380"/>
      <c r="N3" s="129"/>
      <c r="O3" s="114"/>
      <c r="P3" s="132"/>
      <c r="Q3" s="380"/>
      <c r="R3" s="131"/>
      <c r="S3" s="380"/>
      <c r="T3" s="131"/>
      <c r="U3" s="119"/>
      <c r="V3" s="419" t="s">
        <v>40</v>
      </c>
      <c r="W3" s="420"/>
      <c r="X3" s="128"/>
      <c r="Y3" s="133" t="s">
        <v>42</v>
      </c>
      <c r="Z3" s="134" t="s">
        <v>43</v>
      </c>
      <c r="AA3" s="128"/>
      <c r="AB3" s="87"/>
      <c r="AC3" s="135" t="s">
        <v>42</v>
      </c>
      <c r="AD3" s="134" t="s">
        <v>43</v>
      </c>
      <c r="AE3" s="126"/>
      <c r="AF3" s="380"/>
      <c r="AG3" s="126"/>
      <c r="AH3" s="380"/>
      <c r="AI3" s="126"/>
      <c r="AJ3" s="414"/>
      <c r="AK3" s="416"/>
      <c r="AL3" s="416"/>
      <c r="AM3" s="418"/>
      <c r="AN3" s="19"/>
      <c r="AO3" s="19"/>
    </row>
    <row r="4" spans="1:45" s="20" customFormat="1" ht="15" customHeight="1">
      <c r="B4" s="136" t="s">
        <v>83</v>
      </c>
      <c r="C4" s="136" t="s">
        <v>84</v>
      </c>
      <c r="D4" s="136" t="s">
        <v>85</v>
      </c>
      <c r="E4" s="128"/>
      <c r="F4" s="137" t="s">
        <v>86</v>
      </c>
      <c r="G4" s="131"/>
      <c r="H4" s="421" t="s">
        <v>87</v>
      </c>
      <c r="I4" s="423"/>
      <c r="J4" s="129"/>
      <c r="K4" s="421" t="s">
        <v>88</v>
      </c>
      <c r="L4" s="422"/>
      <c r="M4" s="423"/>
      <c r="N4" s="129"/>
      <c r="O4" s="421" t="s">
        <v>89</v>
      </c>
      <c r="P4" s="422"/>
      <c r="Q4" s="423"/>
      <c r="R4" s="131"/>
      <c r="S4" s="137" t="s">
        <v>90</v>
      </c>
      <c r="T4" s="131"/>
      <c r="U4" s="421" t="s">
        <v>91</v>
      </c>
      <c r="V4" s="422"/>
      <c r="W4" s="423"/>
      <c r="X4" s="128"/>
      <c r="Y4" s="421" t="s">
        <v>92</v>
      </c>
      <c r="Z4" s="423"/>
      <c r="AA4" s="128"/>
      <c r="AB4" s="421" t="s">
        <v>93</v>
      </c>
      <c r="AC4" s="422"/>
      <c r="AD4" s="423"/>
      <c r="AE4" s="128"/>
      <c r="AF4" s="137" t="s">
        <v>94</v>
      </c>
      <c r="AG4" s="128"/>
      <c r="AH4" s="137" t="s">
        <v>95</v>
      </c>
      <c r="AI4" s="128"/>
      <c r="AJ4" s="421" t="s">
        <v>96</v>
      </c>
      <c r="AK4" s="422"/>
      <c r="AL4" s="422"/>
      <c r="AM4" s="423"/>
      <c r="AN4" s="19"/>
      <c r="AO4" s="19"/>
    </row>
    <row r="5" spans="1:45" s="23" customFormat="1" ht="19.5" customHeight="1">
      <c r="A5" s="23">
        <v>1</v>
      </c>
      <c r="B5" s="21">
        <v>2</v>
      </c>
      <c r="C5" s="23">
        <v>3</v>
      </c>
      <c r="D5" s="21">
        <v>4</v>
      </c>
      <c r="E5" s="23">
        <v>5</v>
      </c>
      <c r="F5" s="21">
        <v>6</v>
      </c>
      <c r="G5" s="23">
        <v>7</v>
      </c>
      <c r="H5" s="21">
        <v>8</v>
      </c>
      <c r="I5" s="23">
        <v>9</v>
      </c>
      <c r="J5" s="21">
        <v>10</v>
      </c>
      <c r="K5" s="23">
        <v>11</v>
      </c>
      <c r="L5" s="21">
        <v>12</v>
      </c>
      <c r="M5" s="23">
        <v>13</v>
      </c>
      <c r="N5" s="21">
        <v>14</v>
      </c>
      <c r="O5" s="23">
        <v>15</v>
      </c>
      <c r="P5" s="21">
        <v>16</v>
      </c>
      <c r="Q5" s="23">
        <v>17</v>
      </c>
      <c r="R5" s="21">
        <v>18</v>
      </c>
      <c r="S5" s="23">
        <v>19</v>
      </c>
      <c r="T5" s="21">
        <v>20</v>
      </c>
      <c r="U5" s="23">
        <v>21</v>
      </c>
      <c r="V5" s="21">
        <v>22</v>
      </c>
      <c r="W5" s="23">
        <v>23</v>
      </c>
      <c r="X5" s="21">
        <v>24</v>
      </c>
      <c r="Y5" s="23">
        <v>25</v>
      </c>
      <c r="Z5" s="21">
        <v>26</v>
      </c>
      <c r="AA5" s="23">
        <v>27</v>
      </c>
      <c r="AB5" s="21">
        <v>28</v>
      </c>
      <c r="AC5" s="23">
        <v>29</v>
      </c>
      <c r="AD5" s="21">
        <v>30</v>
      </c>
      <c r="AE5" s="23">
        <v>31</v>
      </c>
      <c r="AF5" s="21">
        <v>32</v>
      </c>
      <c r="AG5" s="23">
        <v>33</v>
      </c>
      <c r="AH5" s="21">
        <v>34</v>
      </c>
      <c r="AI5" s="23">
        <v>35</v>
      </c>
      <c r="AJ5" s="21">
        <v>36</v>
      </c>
      <c r="AK5" s="23">
        <v>37</v>
      </c>
      <c r="AL5" s="21">
        <v>38</v>
      </c>
      <c r="AM5" s="23">
        <v>39</v>
      </c>
      <c r="AN5" s="22"/>
      <c r="AO5" s="22"/>
      <c r="AP5" s="22"/>
      <c r="AQ5" s="22"/>
      <c r="AR5" s="22"/>
      <c r="AS5" s="22"/>
    </row>
    <row r="6" spans="1:45" s="33" customFormat="1" ht="29.25" customHeight="1">
      <c r="A6" s="369" t="s">
        <v>111</v>
      </c>
      <c r="B6" s="379" t="s">
        <v>105</v>
      </c>
      <c r="C6" s="381" t="s">
        <v>44</v>
      </c>
      <c r="D6" s="384" t="s">
        <v>97</v>
      </c>
      <c r="E6" s="125"/>
      <c r="F6" s="365">
        <v>181010</v>
      </c>
      <c r="G6" s="374" t="s">
        <v>99</v>
      </c>
      <c r="H6" s="424">
        <v>1710</v>
      </c>
      <c r="I6" s="386" t="s">
        <v>45</v>
      </c>
      <c r="J6" s="374" t="s">
        <v>99</v>
      </c>
      <c r="K6" s="365">
        <v>5610</v>
      </c>
      <c r="L6" s="374" t="s">
        <v>99</v>
      </c>
      <c r="M6" s="427">
        <v>50</v>
      </c>
      <c r="N6" s="374" t="s">
        <v>99</v>
      </c>
      <c r="O6" s="118" t="s">
        <v>98</v>
      </c>
      <c r="P6" s="374" t="s">
        <v>99</v>
      </c>
      <c r="Q6" s="115"/>
      <c r="R6" s="374" t="s">
        <v>99</v>
      </c>
      <c r="S6" s="365">
        <v>54870</v>
      </c>
      <c r="T6" s="374" t="s">
        <v>99</v>
      </c>
      <c r="U6" s="438">
        <v>36730</v>
      </c>
      <c r="V6" s="430">
        <v>360</v>
      </c>
      <c r="W6" s="375" t="s">
        <v>45</v>
      </c>
      <c r="X6" s="378" t="s">
        <v>99</v>
      </c>
      <c r="Y6" s="433">
        <v>9800</v>
      </c>
      <c r="Z6" s="370">
        <v>10700</v>
      </c>
      <c r="AA6" s="373" t="s">
        <v>99</v>
      </c>
      <c r="AB6" s="84" t="s">
        <v>66</v>
      </c>
      <c r="AC6" s="85">
        <v>46400</v>
      </c>
      <c r="AD6" s="120">
        <v>51600</v>
      </c>
      <c r="AE6" s="436" t="s">
        <v>100</v>
      </c>
      <c r="AF6" s="365">
        <v>6350</v>
      </c>
      <c r="AG6" s="436" t="s">
        <v>100</v>
      </c>
      <c r="AH6" s="86" t="s">
        <v>167</v>
      </c>
      <c r="AI6" s="436" t="s">
        <v>100</v>
      </c>
      <c r="AJ6" s="365">
        <v>1340</v>
      </c>
      <c r="AK6" s="365">
        <v>2680</v>
      </c>
      <c r="AL6" s="365">
        <v>4010</v>
      </c>
      <c r="AM6" s="365">
        <v>5350</v>
      </c>
      <c r="AN6" s="32"/>
      <c r="AO6" s="32"/>
      <c r="AP6" s="32"/>
      <c r="AQ6" s="32"/>
      <c r="AR6" s="32"/>
      <c r="AS6" s="32"/>
    </row>
    <row r="7" spans="1:45" s="33" customFormat="1" ht="29.25" customHeight="1">
      <c r="A7" s="369"/>
      <c r="B7" s="380"/>
      <c r="C7" s="382"/>
      <c r="D7" s="385"/>
      <c r="E7" s="125"/>
      <c r="F7" s="366"/>
      <c r="G7" s="374"/>
      <c r="H7" s="425"/>
      <c r="I7" s="387"/>
      <c r="J7" s="374"/>
      <c r="K7" s="366"/>
      <c r="L7" s="374"/>
      <c r="M7" s="428"/>
      <c r="N7" s="374"/>
      <c r="O7" s="122">
        <v>29380</v>
      </c>
      <c r="P7" s="374"/>
      <c r="Q7" s="116">
        <v>290</v>
      </c>
      <c r="R7" s="374"/>
      <c r="S7" s="437"/>
      <c r="T7" s="374"/>
      <c r="U7" s="439"/>
      <c r="V7" s="431"/>
      <c r="W7" s="376"/>
      <c r="X7" s="378"/>
      <c r="Y7" s="434"/>
      <c r="Z7" s="371"/>
      <c r="AA7" s="373"/>
      <c r="AB7" s="87" t="s">
        <v>101</v>
      </c>
      <c r="AC7" s="88">
        <v>25600</v>
      </c>
      <c r="AD7" s="121">
        <v>28400</v>
      </c>
      <c r="AE7" s="436"/>
      <c r="AF7" s="366"/>
      <c r="AG7" s="436"/>
      <c r="AH7" s="89">
        <v>0.18</v>
      </c>
      <c r="AI7" s="436"/>
      <c r="AJ7" s="366"/>
      <c r="AK7" s="366"/>
      <c r="AL7" s="366"/>
      <c r="AM7" s="366"/>
      <c r="AN7" s="32"/>
      <c r="AO7" s="32"/>
      <c r="AP7" s="32"/>
      <c r="AQ7" s="32"/>
      <c r="AR7" s="32"/>
      <c r="AS7" s="32"/>
    </row>
    <row r="8" spans="1:45" s="20" customFormat="1" ht="29.25" customHeight="1">
      <c r="A8" s="369" t="s">
        <v>112</v>
      </c>
      <c r="B8" s="380"/>
      <c r="C8" s="382"/>
      <c r="D8" s="389" t="s">
        <v>102</v>
      </c>
      <c r="E8" s="125"/>
      <c r="F8" s="366"/>
      <c r="G8" s="374"/>
      <c r="H8" s="425"/>
      <c r="I8" s="387"/>
      <c r="J8" s="374"/>
      <c r="K8" s="366"/>
      <c r="L8" s="374"/>
      <c r="M8" s="428"/>
      <c r="N8" s="374"/>
      <c r="O8" s="119" t="s">
        <v>123</v>
      </c>
      <c r="P8" s="374"/>
      <c r="Q8" s="116"/>
      <c r="R8" s="374" t="s">
        <v>99</v>
      </c>
      <c r="S8" s="367">
        <v>49100</v>
      </c>
      <c r="T8" s="374"/>
      <c r="U8" s="439"/>
      <c r="V8" s="431"/>
      <c r="W8" s="376"/>
      <c r="X8" s="378"/>
      <c r="Y8" s="434"/>
      <c r="Z8" s="371"/>
      <c r="AA8" s="373"/>
      <c r="AB8" s="87" t="s">
        <v>103</v>
      </c>
      <c r="AC8" s="88">
        <v>22300</v>
      </c>
      <c r="AD8" s="121">
        <v>24800</v>
      </c>
      <c r="AE8" s="436"/>
      <c r="AF8" s="366"/>
      <c r="AG8" s="436" t="s">
        <v>100</v>
      </c>
      <c r="AH8" s="90" t="s">
        <v>167</v>
      </c>
      <c r="AI8" s="436" t="s">
        <v>100</v>
      </c>
      <c r="AJ8" s="367">
        <v>1100</v>
      </c>
      <c r="AK8" s="367">
        <v>2190</v>
      </c>
      <c r="AL8" s="367">
        <v>3290</v>
      </c>
      <c r="AM8" s="367">
        <v>4390</v>
      </c>
      <c r="AN8" s="19"/>
      <c r="AO8" s="19"/>
      <c r="AP8" s="19"/>
      <c r="AQ8" s="19"/>
      <c r="AR8" s="19"/>
      <c r="AS8" s="19"/>
    </row>
    <row r="9" spans="1:45" s="20" customFormat="1" ht="29.25" customHeight="1">
      <c r="A9" s="369"/>
      <c r="B9" s="380"/>
      <c r="C9" s="383"/>
      <c r="D9" s="390"/>
      <c r="E9" s="125"/>
      <c r="F9" s="368"/>
      <c r="G9" s="374"/>
      <c r="H9" s="426"/>
      <c r="I9" s="388"/>
      <c r="J9" s="374"/>
      <c r="K9" s="368"/>
      <c r="L9" s="374"/>
      <c r="M9" s="429"/>
      <c r="N9" s="374"/>
      <c r="O9" s="123">
        <v>24930</v>
      </c>
      <c r="P9" s="374"/>
      <c r="Q9" s="117">
        <v>240</v>
      </c>
      <c r="R9" s="374"/>
      <c r="S9" s="368"/>
      <c r="T9" s="374"/>
      <c r="U9" s="440"/>
      <c r="V9" s="432"/>
      <c r="W9" s="377"/>
      <c r="X9" s="378"/>
      <c r="Y9" s="435"/>
      <c r="Z9" s="372"/>
      <c r="AA9" s="373"/>
      <c r="AB9" s="87" t="s">
        <v>104</v>
      </c>
      <c r="AC9" s="88">
        <v>20000</v>
      </c>
      <c r="AD9" s="121">
        <v>22200</v>
      </c>
      <c r="AE9" s="436"/>
      <c r="AF9" s="368"/>
      <c r="AG9" s="436"/>
      <c r="AH9" s="91">
        <v>0.19</v>
      </c>
      <c r="AI9" s="436"/>
      <c r="AJ9" s="368"/>
      <c r="AK9" s="368"/>
      <c r="AL9" s="368"/>
      <c r="AM9" s="368"/>
      <c r="AN9" s="19"/>
      <c r="AO9" s="19"/>
      <c r="AP9" s="19"/>
      <c r="AQ9" s="19"/>
      <c r="AR9" s="19"/>
      <c r="AS9" s="19"/>
    </row>
    <row r="10" spans="1:45">
      <c r="V10" s="28"/>
      <c r="W10" s="28"/>
      <c r="AK10" s="364"/>
      <c r="AL10" s="364"/>
      <c r="AM10" s="364"/>
    </row>
    <row r="11" spans="1:45">
      <c r="AK11" s="364"/>
      <c r="AL11" s="364"/>
      <c r="AM11" s="364"/>
    </row>
    <row r="12" spans="1:45">
      <c r="AK12" s="364"/>
      <c r="AL12" s="364"/>
      <c r="AM12" s="364"/>
    </row>
    <row r="13" spans="1:45">
      <c r="AK13" s="364"/>
      <c r="AL13" s="364"/>
      <c r="AM13" s="364"/>
    </row>
    <row r="14" spans="1:45">
      <c r="AK14" s="364"/>
      <c r="AL14" s="364"/>
      <c r="AM14" s="364"/>
    </row>
    <row r="15" spans="1:45">
      <c r="AK15" s="364"/>
      <c r="AL15" s="364"/>
      <c r="AM15" s="364"/>
    </row>
    <row r="16" spans="1:45">
      <c r="AK16" s="364"/>
      <c r="AL16" s="364"/>
      <c r="AM16" s="364"/>
    </row>
    <row r="17" spans="37:39">
      <c r="AK17" s="364"/>
      <c r="AL17" s="364"/>
      <c r="AM17" s="364"/>
    </row>
    <row r="18" spans="37:39">
      <c r="AK18" s="364"/>
      <c r="AL18" s="364"/>
      <c r="AM18" s="364"/>
    </row>
    <row r="19" spans="37:39">
      <c r="AK19" s="364"/>
      <c r="AL19" s="364"/>
      <c r="AM19" s="364"/>
    </row>
    <row r="20" spans="37:39">
      <c r="AK20" s="364"/>
      <c r="AL20" s="364"/>
      <c r="AM20" s="364"/>
    </row>
    <row r="21" spans="37:39">
      <c r="AK21" s="364"/>
      <c r="AL21" s="364"/>
      <c r="AM21" s="364"/>
    </row>
    <row r="22" spans="37:39">
      <c r="AK22" s="364"/>
      <c r="AL22" s="364"/>
      <c r="AM22" s="364"/>
    </row>
    <row r="23" spans="37:39">
      <c r="AK23" s="364"/>
      <c r="AL23" s="364"/>
      <c r="AM23" s="364"/>
    </row>
    <row r="24" spans="37:39">
      <c r="AK24" s="364"/>
      <c r="AL24" s="364"/>
      <c r="AM24" s="364"/>
    </row>
    <row r="25" spans="37:39">
      <c r="AK25" s="364"/>
      <c r="AL25" s="364"/>
      <c r="AM25" s="364"/>
    </row>
    <row r="26" spans="37:39">
      <c r="AK26" s="364"/>
      <c r="AL26" s="364"/>
      <c r="AM26" s="364"/>
    </row>
    <row r="27" spans="37:39">
      <c r="AK27" s="364"/>
      <c r="AL27" s="364"/>
      <c r="AM27" s="364"/>
    </row>
    <row r="28" spans="37:39">
      <c r="AK28" s="364"/>
      <c r="AL28" s="364"/>
      <c r="AM28" s="364"/>
    </row>
    <row r="29" spans="37:39">
      <c r="AK29" s="364"/>
      <c r="AL29" s="364"/>
      <c r="AM29" s="364"/>
    </row>
    <row r="30" spans="37:39">
      <c r="AK30" s="364"/>
      <c r="AL30" s="364"/>
      <c r="AM30" s="364"/>
    </row>
    <row r="31" spans="37:39">
      <c r="AK31" s="364"/>
      <c r="AL31" s="364"/>
      <c r="AM31" s="364"/>
    </row>
    <row r="32" spans="37:39">
      <c r="AK32" s="364"/>
      <c r="AL32" s="364"/>
      <c r="AM32" s="364"/>
    </row>
    <row r="33" spans="37:39">
      <c r="AK33" s="364"/>
      <c r="AL33" s="364"/>
      <c r="AM33" s="364"/>
    </row>
    <row r="34" spans="37:39">
      <c r="AK34" s="364"/>
      <c r="AL34" s="364"/>
      <c r="AM34" s="364"/>
    </row>
    <row r="35" spans="37:39">
      <c r="AK35" s="364"/>
      <c r="AL35" s="364"/>
      <c r="AM35" s="364"/>
    </row>
    <row r="36" spans="37:39">
      <c r="AK36" s="364"/>
      <c r="AL36" s="364"/>
      <c r="AM36" s="364"/>
    </row>
    <row r="37" spans="37:39">
      <c r="AK37" s="364"/>
      <c r="AL37" s="364"/>
      <c r="AM37" s="364"/>
    </row>
  </sheetData>
  <mergeCells count="114">
    <mergeCell ref="U4:W4"/>
    <mergeCell ref="Y4:Z4"/>
    <mergeCell ref="AB4:AD4"/>
    <mergeCell ref="AJ4:AM4"/>
    <mergeCell ref="H6:H9"/>
    <mergeCell ref="M6:M9"/>
    <mergeCell ref="V6:V9"/>
    <mergeCell ref="Y6:Y9"/>
    <mergeCell ref="AE6:AE9"/>
    <mergeCell ref="AG6:AG7"/>
    <mergeCell ref="AI6:AI7"/>
    <mergeCell ref="AG8:AG9"/>
    <mergeCell ref="AI8:AI9"/>
    <mergeCell ref="H4:I4"/>
    <mergeCell ref="K4:M4"/>
    <mergeCell ref="O4:Q4"/>
    <mergeCell ref="S6:S7"/>
    <mergeCell ref="T6:T9"/>
    <mergeCell ref="U6:U9"/>
    <mergeCell ref="Y1:Z1"/>
    <mergeCell ref="AB1:AD1"/>
    <mergeCell ref="AF1:AF3"/>
    <mergeCell ref="AH1:AH3"/>
    <mergeCell ref="AJ1:AM1"/>
    <mergeCell ref="M2:M3"/>
    <mergeCell ref="Q2:Q3"/>
    <mergeCell ref="Y2:Z2"/>
    <mergeCell ref="AC2:AD2"/>
    <mergeCell ref="AJ2:AJ3"/>
    <mergeCell ref="AK2:AK3"/>
    <mergeCell ref="AL2:AL3"/>
    <mergeCell ref="AM2:AM3"/>
    <mergeCell ref="V3:W3"/>
    <mergeCell ref="B1:B3"/>
    <mergeCell ref="C1:C3"/>
    <mergeCell ref="D1:D3"/>
    <mergeCell ref="F1:F3"/>
    <mergeCell ref="H1:I3"/>
    <mergeCell ref="K1:M1"/>
    <mergeCell ref="O1:Q1"/>
    <mergeCell ref="S1:S3"/>
    <mergeCell ref="U1:W2"/>
    <mergeCell ref="A6:A7"/>
    <mergeCell ref="Z6:Z9"/>
    <mergeCell ref="AA6:AA9"/>
    <mergeCell ref="AJ6:AJ7"/>
    <mergeCell ref="R8:R9"/>
    <mergeCell ref="S8:S9"/>
    <mergeCell ref="AJ8:AJ9"/>
    <mergeCell ref="W6:W9"/>
    <mergeCell ref="X6:X9"/>
    <mergeCell ref="AF6:AF9"/>
    <mergeCell ref="R6:R7"/>
    <mergeCell ref="A8:A9"/>
    <mergeCell ref="B6:B9"/>
    <mergeCell ref="C6:C9"/>
    <mergeCell ref="D6:D7"/>
    <mergeCell ref="F6:F9"/>
    <mergeCell ref="G6:G9"/>
    <mergeCell ref="I6:I9"/>
    <mergeCell ref="J6:J9"/>
    <mergeCell ref="K6:K9"/>
    <mergeCell ref="L6:L9"/>
    <mergeCell ref="N6:N9"/>
    <mergeCell ref="D8:D9"/>
    <mergeCell ref="P6:P9"/>
    <mergeCell ref="AK10:AK11"/>
    <mergeCell ref="AL10:AL11"/>
    <mergeCell ref="AM10:AM11"/>
    <mergeCell ref="AK12:AK13"/>
    <mergeCell ref="AL12:AL13"/>
    <mergeCell ref="AM12:AM13"/>
    <mergeCell ref="AK6:AK7"/>
    <mergeCell ref="AL6:AL7"/>
    <mergeCell ref="AM6:AM7"/>
    <mergeCell ref="AK8:AK9"/>
    <mergeCell ref="AL8:AL9"/>
    <mergeCell ref="AM8:AM9"/>
    <mergeCell ref="AK18:AK19"/>
    <mergeCell ref="AL18:AL19"/>
    <mergeCell ref="AM18:AM19"/>
    <mergeCell ref="AK20:AK21"/>
    <mergeCell ref="AL20:AL21"/>
    <mergeCell ref="AM20:AM21"/>
    <mergeCell ref="AK14:AK15"/>
    <mergeCell ref="AL14:AL15"/>
    <mergeCell ref="AM14:AM15"/>
    <mergeCell ref="AK16:AK17"/>
    <mergeCell ref="AL16:AL17"/>
    <mergeCell ref="AM16:AM17"/>
    <mergeCell ref="AK26:AK27"/>
    <mergeCell ref="AL26:AL27"/>
    <mergeCell ref="AM26:AM27"/>
    <mergeCell ref="AK28:AK29"/>
    <mergeCell ref="AL28:AL29"/>
    <mergeCell ref="AM28:AM29"/>
    <mergeCell ref="AK22:AK23"/>
    <mergeCell ref="AL22:AL23"/>
    <mergeCell ref="AM22:AM23"/>
    <mergeCell ref="AK24:AK25"/>
    <mergeCell ref="AL24:AL25"/>
    <mergeCell ref="AM24:AM25"/>
    <mergeCell ref="AK34:AK35"/>
    <mergeCell ref="AL34:AL35"/>
    <mergeCell ref="AM34:AM35"/>
    <mergeCell ref="AK36:AK37"/>
    <mergeCell ref="AL36:AL37"/>
    <mergeCell ref="AM36:AM37"/>
    <mergeCell ref="AK30:AK31"/>
    <mergeCell ref="AL30:AL31"/>
    <mergeCell ref="AM30:AM31"/>
    <mergeCell ref="AK32:AK33"/>
    <mergeCell ref="AL32:AL33"/>
    <mergeCell ref="AM32:AM33"/>
  </mergeCells>
  <phoneticPr fontId="1"/>
  <pageMargins left="0.39370078740157483" right="0.39370078740157483" top="0.98425196850393704" bottom="0.39370078740157483" header="0.59055118110236227" footer="0"/>
  <pageSetup paperSize="8" scale="76" pageOrder="overThenDown" orientation="landscape" r:id="rId1"/>
  <headerFooter differentFirst="1">
    <firstHeader>&amp;L&amp;"ＤＦ特太ゴシック体,標準"&amp;18家庭的保育事業（保育認定）</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W31"/>
  <sheetViews>
    <sheetView view="pageBreakPreview" topLeftCell="A22" zoomScaleNormal="100" zoomScaleSheetLayoutView="100" workbookViewId="0">
      <selection activeCell="D3" sqref="D3"/>
    </sheetView>
  </sheetViews>
  <sheetFormatPr defaultColWidth="2.5" defaultRowHeight="25.5" customHeight="1"/>
  <cols>
    <col min="1" max="1" width="23.125" style="82" customWidth="1"/>
    <col min="2" max="2" width="2.5" style="82" customWidth="1"/>
    <col min="3" max="21" width="2.625" style="82" customWidth="1"/>
    <col min="22" max="22" width="1" style="82" customWidth="1"/>
    <col min="23" max="23" width="59" style="83" customWidth="1"/>
    <col min="24" max="16384" width="2.5" style="82"/>
  </cols>
  <sheetData>
    <row r="1" spans="1:23" ht="25.5" customHeight="1">
      <c r="A1" s="138" t="s">
        <v>46</v>
      </c>
      <c r="B1" s="139"/>
      <c r="C1" s="139"/>
      <c r="D1" s="139"/>
      <c r="E1" s="139"/>
      <c r="F1" s="139"/>
      <c r="G1" s="139"/>
      <c r="H1" s="139"/>
      <c r="I1" s="139"/>
      <c r="J1" s="139"/>
      <c r="K1" s="139"/>
      <c r="L1" s="139"/>
      <c r="M1" s="139"/>
      <c r="N1" s="139"/>
      <c r="O1" s="139"/>
      <c r="P1" s="139"/>
      <c r="Q1" s="139"/>
      <c r="R1" s="139"/>
      <c r="S1" s="139"/>
      <c r="T1" s="139"/>
      <c r="U1" s="139"/>
      <c r="V1" s="139"/>
      <c r="W1" s="139"/>
    </row>
    <row r="2" spans="1:23" ht="25.5" customHeight="1">
      <c r="A2" s="138"/>
      <c r="B2" s="139"/>
      <c r="C2" s="139"/>
      <c r="D2" s="139"/>
      <c r="E2" s="139"/>
      <c r="F2" s="139"/>
      <c r="G2" s="139"/>
      <c r="H2" s="139"/>
      <c r="I2" s="139"/>
      <c r="J2" s="139"/>
      <c r="K2" s="139"/>
      <c r="L2" s="139"/>
      <c r="M2" s="139"/>
      <c r="N2" s="139"/>
      <c r="O2" s="139"/>
      <c r="P2" s="139"/>
      <c r="Q2" s="139"/>
      <c r="R2" s="139"/>
      <c r="S2" s="139"/>
      <c r="T2" s="139"/>
      <c r="U2" s="139"/>
      <c r="V2" s="139"/>
      <c r="W2" s="139"/>
    </row>
    <row r="3" spans="1:23" ht="30" customHeight="1">
      <c r="A3" s="445" t="s">
        <v>47</v>
      </c>
      <c r="B3" s="448" t="s">
        <v>121</v>
      </c>
      <c r="C3" s="468" t="s">
        <v>106</v>
      </c>
      <c r="D3" s="469"/>
      <c r="E3" s="469"/>
      <c r="F3" s="469"/>
      <c r="G3" s="470"/>
      <c r="H3" s="470"/>
      <c r="I3" s="470"/>
      <c r="J3" s="470"/>
      <c r="K3" s="470"/>
      <c r="L3" s="470"/>
      <c r="M3" s="470"/>
      <c r="N3" s="470"/>
      <c r="O3" s="470"/>
      <c r="P3" s="470"/>
      <c r="Q3" s="470"/>
      <c r="R3" s="470"/>
      <c r="S3" s="470"/>
      <c r="T3" s="470"/>
      <c r="U3" s="470"/>
      <c r="V3" s="471"/>
      <c r="W3" s="472" t="s">
        <v>129</v>
      </c>
    </row>
    <row r="4" spans="1:23" ht="25.5" customHeight="1">
      <c r="A4" s="466"/>
      <c r="B4" s="442"/>
      <c r="C4" s="92"/>
      <c r="D4" s="93"/>
      <c r="E4" s="93"/>
      <c r="F4" s="475">
        <v>49010</v>
      </c>
      <c r="G4" s="475"/>
      <c r="H4" s="475"/>
      <c r="I4" s="475"/>
      <c r="J4" s="124" t="s">
        <v>120</v>
      </c>
      <c r="K4" s="93"/>
      <c r="L4" s="93"/>
      <c r="M4" s="93"/>
      <c r="N4" s="93"/>
      <c r="O4" s="93"/>
      <c r="P4" s="93"/>
      <c r="Q4" s="93"/>
      <c r="R4" s="93"/>
      <c r="S4" s="93"/>
      <c r="T4" s="93"/>
      <c r="U4" s="93"/>
      <c r="V4" s="94"/>
      <c r="W4" s="473"/>
    </row>
    <row r="5" spans="1:23" ht="25.5" customHeight="1">
      <c r="A5" s="466"/>
      <c r="B5" s="442"/>
      <c r="C5" s="468" t="s">
        <v>107</v>
      </c>
      <c r="D5" s="469"/>
      <c r="E5" s="469"/>
      <c r="F5" s="469"/>
      <c r="G5" s="469"/>
      <c r="H5" s="469"/>
      <c r="I5" s="469"/>
      <c r="J5" s="469"/>
      <c r="K5" s="469"/>
      <c r="L5" s="469"/>
      <c r="M5" s="469"/>
      <c r="N5" s="469"/>
      <c r="O5" s="469"/>
      <c r="P5" s="469"/>
      <c r="Q5" s="469"/>
      <c r="R5" s="469"/>
      <c r="S5" s="469"/>
      <c r="T5" s="469"/>
      <c r="U5" s="469"/>
      <c r="V5" s="448"/>
      <c r="W5" s="473"/>
    </row>
    <row r="6" spans="1:23" ht="25.5" customHeight="1">
      <c r="A6" s="455"/>
      <c r="B6" s="467"/>
      <c r="C6" s="92"/>
      <c r="D6" s="93"/>
      <c r="E6" s="93"/>
      <c r="F6" s="475">
        <v>6130</v>
      </c>
      <c r="G6" s="475"/>
      <c r="H6" s="475"/>
      <c r="I6" s="475"/>
      <c r="J6" s="124" t="s">
        <v>120</v>
      </c>
      <c r="K6" s="93"/>
      <c r="L6" s="93"/>
      <c r="M6" s="93"/>
      <c r="N6" s="93"/>
      <c r="O6" s="93"/>
      <c r="P6" s="93"/>
      <c r="Q6" s="93"/>
      <c r="R6" s="93"/>
      <c r="S6" s="93"/>
      <c r="T6" s="93"/>
      <c r="U6" s="93"/>
      <c r="V6" s="94"/>
      <c r="W6" s="474"/>
    </row>
    <row r="7" spans="1:23" ht="25.5" customHeight="1">
      <c r="A7" s="95"/>
      <c r="B7" s="95"/>
      <c r="C7" s="95"/>
      <c r="D7" s="96"/>
      <c r="E7" s="96"/>
      <c r="F7" s="96"/>
      <c r="G7" s="96"/>
      <c r="H7" s="97"/>
      <c r="I7" s="97"/>
      <c r="J7" s="97"/>
      <c r="K7" s="97"/>
      <c r="L7" s="95"/>
      <c r="M7" s="97"/>
      <c r="N7" s="97"/>
      <c r="O7" s="97"/>
      <c r="P7" s="97"/>
      <c r="Q7" s="98"/>
      <c r="R7" s="98"/>
      <c r="S7" s="98"/>
      <c r="T7" s="98"/>
      <c r="U7" s="98"/>
      <c r="V7" s="98"/>
      <c r="W7" s="99"/>
    </row>
    <row r="8" spans="1:23" ht="30" customHeight="1">
      <c r="A8" s="445" t="s">
        <v>174</v>
      </c>
      <c r="B8" s="448" t="s">
        <v>175</v>
      </c>
      <c r="C8" s="456"/>
      <c r="D8" s="458">
        <v>11030</v>
      </c>
      <c r="E8" s="459"/>
      <c r="F8" s="459"/>
      <c r="G8" s="459"/>
      <c r="H8" s="459"/>
      <c r="I8" s="459"/>
      <c r="J8" s="140" t="s">
        <v>176</v>
      </c>
      <c r="K8" s="460" t="s">
        <v>177</v>
      </c>
      <c r="L8" s="460"/>
      <c r="M8" s="460"/>
      <c r="N8" s="460"/>
      <c r="O8" s="460"/>
      <c r="P8" s="460"/>
      <c r="Q8" s="460"/>
      <c r="R8" s="460"/>
      <c r="S8" s="460"/>
      <c r="T8" s="460"/>
      <c r="U8" s="460"/>
      <c r="V8" s="461"/>
      <c r="W8" s="444" t="s">
        <v>178</v>
      </c>
    </row>
    <row r="9" spans="1:23" ht="30" customHeight="1">
      <c r="A9" s="455"/>
      <c r="B9" s="443"/>
      <c r="C9" s="457"/>
      <c r="D9" s="141"/>
      <c r="E9" s="141"/>
      <c r="F9" s="141"/>
      <c r="G9" s="142"/>
      <c r="H9" s="142"/>
      <c r="I9" s="142"/>
      <c r="J9" s="142"/>
      <c r="K9" s="142"/>
      <c r="L9" s="142"/>
      <c r="M9" s="462" t="s">
        <v>179</v>
      </c>
      <c r="N9" s="462"/>
      <c r="O9" s="462"/>
      <c r="P9" s="462"/>
      <c r="Q9" s="462"/>
      <c r="R9" s="462"/>
      <c r="S9" s="462"/>
      <c r="T9" s="462"/>
      <c r="U9" s="462"/>
      <c r="V9" s="463"/>
      <c r="W9" s="444"/>
    </row>
    <row r="10" spans="1:23" ht="30" customHeight="1">
      <c r="A10" s="139"/>
      <c r="B10" s="143"/>
      <c r="C10" s="144"/>
      <c r="D10" s="144"/>
      <c r="E10" s="144"/>
      <c r="F10" s="144"/>
      <c r="G10" s="145"/>
      <c r="H10" s="145"/>
      <c r="I10" s="145"/>
      <c r="J10" s="145"/>
      <c r="K10" s="145"/>
      <c r="L10" s="145"/>
      <c r="M10" s="145"/>
      <c r="N10" s="145"/>
      <c r="O10" s="145"/>
      <c r="P10" s="145"/>
      <c r="Q10" s="145"/>
      <c r="R10" s="145"/>
      <c r="S10" s="145"/>
      <c r="T10" s="145"/>
      <c r="U10" s="145"/>
      <c r="V10" s="145"/>
      <c r="W10" s="146"/>
    </row>
    <row r="11" spans="1:23" ht="25.5" customHeight="1">
      <c r="A11" s="445" t="s">
        <v>48</v>
      </c>
      <c r="B11" s="448" t="s">
        <v>108</v>
      </c>
      <c r="C11" s="451" t="s">
        <v>49</v>
      </c>
      <c r="D11" s="452"/>
      <c r="E11" s="452"/>
      <c r="F11" s="452"/>
      <c r="G11" s="452"/>
      <c r="H11" s="453">
        <v>1900</v>
      </c>
      <c r="I11" s="453"/>
      <c r="J11" s="453"/>
      <c r="K11" s="453"/>
      <c r="L11" s="454"/>
      <c r="M11" s="451" t="s">
        <v>50</v>
      </c>
      <c r="N11" s="452"/>
      <c r="O11" s="452"/>
      <c r="P11" s="452"/>
      <c r="Q11" s="452"/>
      <c r="R11" s="453">
        <v>1320</v>
      </c>
      <c r="S11" s="453"/>
      <c r="T11" s="453"/>
      <c r="U11" s="453"/>
      <c r="V11" s="454"/>
      <c r="W11" s="444" t="s">
        <v>51</v>
      </c>
    </row>
    <row r="12" spans="1:23" ht="30" customHeight="1">
      <c r="A12" s="446"/>
      <c r="B12" s="449"/>
      <c r="C12" s="451" t="s">
        <v>52</v>
      </c>
      <c r="D12" s="452"/>
      <c r="E12" s="452"/>
      <c r="F12" s="452"/>
      <c r="G12" s="452"/>
      <c r="H12" s="453">
        <v>1690</v>
      </c>
      <c r="I12" s="453"/>
      <c r="J12" s="453"/>
      <c r="K12" s="453"/>
      <c r="L12" s="454"/>
      <c r="M12" s="451" t="s">
        <v>53</v>
      </c>
      <c r="N12" s="452"/>
      <c r="O12" s="452"/>
      <c r="P12" s="452"/>
      <c r="Q12" s="452"/>
      <c r="R12" s="453">
        <v>120</v>
      </c>
      <c r="S12" s="453"/>
      <c r="T12" s="453"/>
      <c r="U12" s="453"/>
      <c r="V12" s="454"/>
      <c r="W12" s="444"/>
    </row>
    <row r="13" spans="1:23" ht="25.5" customHeight="1">
      <c r="A13" s="447"/>
      <c r="B13" s="450"/>
      <c r="C13" s="451" t="s">
        <v>54</v>
      </c>
      <c r="D13" s="452"/>
      <c r="E13" s="452"/>
      <c r="F13" s="452"/>
      <c r="G13" s="452"/>
      <c r="H13" s="453">
        <v>1670</v>
      </c>
      <c r="I13" s="453"/>
      <c r="J13" s="453"/>
      <c r="K13" s="453"/>
      <c r="L13" s="454"/>
      <c r="M13" s="476"/>
      <c r="N13" s="477"/>
      <c r="O13" s="477"/>
      <c r="P13" s="477"/>
      <c r="Q13" s="477"/>
      <c r="R13" s="477"/>
      <c r="S13" s="477"/>
      <c r="T13" s="477"/>
      <c r="U13" s="477"/>
      <c r="V13" s="478"/>
      <c r="W13" s="444"/>
    </row>
    <row r="14" spans="1:23" ht="30" customHeight="1">
      <c r="A14" s="95"/>
      <c r="B14" s="95"/>
      <c r="C14" s="95"/>
      <c r="D14" s="96"/>
      <c r="E14" s="96"/>
      <c r="F14" s="96"/>
      <c r="G14" s="96"/>
      <c r="H14" s="97"/>
      <c r="I14" s="97"/>
      <c r="J14" s="97"/>
      <c r="K14" s="97"/>
      <c r="L14" s="95"/>
      <c r="M14" s="97"/>
      <c r="N14" s="97"/>
      <c r="O14" s="97"/>
      <c r="P14" s="97"/>
      <c r="Q14" s="98"/>
      <c r="R14" s="98"/>
      <c r="S14" s="98"/>
      <c r="T14" s="98"/>
      <c r="U14" s="98"/>
      <c r="V14" s="98"/>
      <c r="W14" s="99"/>
    </row>
    <row r="15" spans="1:23" ht="25.5" customHeight="1">
      <c r="A15" s="147" t="s">
        <v>55</v>
      </c>
      <c r="B15" s="148" t="s">
        <v>122</v>
      </c>
      <c r="C15" s="491">
        <v>6270</v>
      </c>
      <c r="D15" s="491"/>
      <c r="E15" s="491"/>
      <c r="F15" s="491"/>
      <c r="G15" s="491"/>
      <c r="H15" s="491"/>
      <c r="I15" s="491"/>
      <c r="J15" s="491"/>
      <c r="K15" s="491"/>
      <c r="L15" s="491"/>
      <c r="M15" s="491"/>
      <c r="N15" s="491"/>
      <c r="O15" s="491"/>
      <c r="P15" s="491"/>
      <c r="Q15" s="491"/>
      <c r="R15" s="491"/>
      <c r="S15" s="491"/>
      <c r="T15" s="491"/>
      <c r="U15" s="491"/>
      <c r="V15" s="492"/>
      <c r="W15" s="100" t="s">
        <v>56</v>
      </c>
    </row>
    <row r="16" spans="1:23" ht="30" customHeight="1">
      <c r="A16" s="95"/>
      <c r="B16" s="95"/>
      <c r="C16" s="95"/>
      <c r="D16" s="96"/>
      <c r="E16" s="96"/>
      <c r="F16" s="96"/>
      <c r="G16" s="96"/>
      <c r="H16" s="97"/>
      <c r="I16" s="97"/>
      <c r="J16" s="97"/>
      <c r="K16" s="97"/>
      <c r="L16" s="95"/>
      <c r="M16" s="97"/>
      <c r="N16" s="97"/>
      <c r="O16" s="97"/>
      <c r="P16" s="97"/>
      <c r="Q16" s="98"/>
      <c r="R16" s="98"/>
      <c r="S16" s="98"/>
      <c r="T16" s="98"/>
      <c r="U16" s="98"/>
      <c r="V16" s="98"/>
      <c r="W16" s="101"/>
    </row>
    <row r="17" spans="1:23" s="37" customFormat="1" ht="30" customHeight="1">
      <c r="A17" s="147" t="s">
        <v>57</v>
      </c>
      <c r="B17" s="148" t="s">
        <v>109</v>
      </c>
      <c r="C17" s="488">
        <v>162470</v>
      </c>
      <c r="D17" s="488"/>
      <c r="E17" s="488"/>
      <c r="F17" s="488"/>
      <c r="G17" s="488"/>
      <c r="H17" s="488"/>
      <c r="I17" s="488"/>
      <c r="J17" s="488"/>
      <c r="K17" s="488"/>
      <c r="L17" s="488"/>
      <c r="M17" s="488"/>
      <c r="N17" s="488"/>
      <c r="O17" s="488"/>
      <c r="P17" s="488"/>
      <c r="Q17" s="488"/>
      <c r="R17" s="488"/>
      <c r="S17" s="488"/>
      <c r="T17" s="488"/>
      <c r="U17" s="488"/>
      <c r="V17" s="489"/>
      <c r="W17" s="100" t="s">
        <v>56</v>
      </c>
    </row>
    <row r="18" spans="1:23" s="37" customFormat="1" ht="20.25" customHeight="1">
      <c r="A18" s="95"/>
      <c r="B18" s="95"/>
      <c r="C18" s="95"/>
      <c r="D18" s="96"/>
      <c r="E18" s="96"/>
      <c r="F18" s="96"/>
      <c r="G18" s="96"/>
      <c r="H18" s="97"/>
      <c r="I18" s="97"/>
      <c r="J18" s="97"/>
      <c r="K18" s="97"/>
      <c r="L18" s="95"/>
      <c r="M18" s="98"/>
      <c r="N18" s="97"/>
      <c r="O18" s="97"/>
      <c r="P18" s="97"/>
      <c r="Q18" s="98"/>
      <c r="R18" s="98"/>
      <c r="S18" s="98"/>
      <c r="T18" s="98"/>
      <c r="U18" s="98"/>
      <c r="V18" s="98"/>
      <c r="W18" s="101"/>
    </row>
    <row r="19" spans="1:23" s="37" customFormat="1" ht="30" customHeight="1">
      <c r="A19" s="147" t="s">
        <v>58</v>
      </c>
      <c r="B19" s="148" t="s">
        <v>180</v>
      </c>
      <c r="C19" s="493">
        <v>160000</v>
      </c>
      <c r="D19" s="493"/>
      <c r="E19" s="493"/>
      <c r="F19" s="493"/>
      <c r="G19" s="493"/>
      <c r="H19" s="493"/>
      <c r="I19" s="493"/>
      <c r="J19" s="493"/>
      <c r="K19" s="493"/>
      <c r="L19" s="493"/>
      <c r="M19" s="493"/>
      <c r="N19" s="493"/>
      <c r="O19" s="493"/>
      <c r="P19" s="493"/>
      <c r="Q19" s="493"/>
      <c r="R19" s="493"/>
      <c r="S19" s="493"/>
      <c r="T19" s="493"/>
      <c r="U19" s="493"/>
      <c r="V19" s="494"/>
      <c r="W19" s="100" t="s">
        <v>56</v>
      </c>
    </row>
    <row r="20" spans="1:23" s="37" customFormat="1" ht="30" customHeight="1">
      <c r="A20" s="149"/>
      <c r="B20" s="150"/>
      <c r="C20" s="102"/>
      <c r="D20" s="102"/>
      <c r="E20" s="102"/>
      <c r="F20" s="102"/>
      <c r="G20" s="102"/>
      <c r="H20" s="102"/>
      <c r="I20" s="102"/>
      <c r="J20" s="102"/>
      <c r="K20" s="102"/>
      <c r="L20" s="102"/>
      <c r="M20" s="102"/>
      <c r="N20" s="102"/>
      <c r="O20" s="102"/>
      <c r="P20" s="102"/>
      <c r="Q20" s="102"/>
      <c r="R20" s="102"/>
      <c r="S20" s="102"/>
      <c r="T20" s="102"/>
      <c r="U20" s="102"/>
      <c r="V20" s="102"/>
      <c r="W20" s="103"/>
    </row>
    <row r="21" spans="1:23" s="37" customFormat="1" ht="20.25" customHeight="1">
      <c r="A21" s="445" t="s">
        <v>130</v>
      </c>
      <c r="B21" s="495" t="s">
        <v>181</v>
      </c>
      <c r="C21" s="479" t="s">
        <v>131</v>
      </c>
      <c r="D21" s="104"/>
      <c r="E21" s="482" t="s">
        <v>132</v>
      </c>
      <c r="F21" s="482"/>
      <c r="G21" s="482"/>
      <c r="H21" s="482"/>
      <c r="I21" s="482"/>
      <c r="J21" s="105"/>
      <c r="K21" s="483" t="s">
        <v>133</v>
      </c>
      <c r="L21" s="483"/>
      <c r="M21" s="483"/>
      <c r="N21" s="483"/>
      <c r="O21" s="483"/>
      <c r="P21" s="483"/>
      <c r="Q21" s="483"/>
      <c r="R21" s="483"/>
      <c r="S21" s="104"/>
      <c r="T21" s="105"/>
      <c r="U21" s="105"/>
      <c r="V21" s="106"/>
      <c r="W21" s="441" t="s">
        <v>134</v>
      </c>
    </row>
    <row r="22" spans="1:23" s="37" customFormat="1" ht="30" customHeight="1">
      <c r="A22" s="466"/>
      <c r="B22" s="496"/>
      <c r="C22" s="480"/>
      <c r="D22" s="107" t="s">
        <v>135</v>
      </c>
      <c r="E22" s="484">
        <v>79950</v>
      </c>
      <c r="F22" s="484"/>
      <c r="G22" s="484"/>
      <c r="H22" s="484"/>
      <c r="I22" s="484"/>
      <c r="J22" s="107" t="s">
        <v>136</v>
      </c>
      <c r="K22" s="485">
        <v>790</v>
      </c>
      <c r="L22" s="485"/>
      <c r="M22" s="485"/>
      <c r="N22" s="485"/>
      <c r="O22" s="485"/>
      <c r="P22" s="485"/>
      <c r="Q22" s="485"/>
      <c r="R22" s="485"/>
      <c r="S22" s="108" t="s">
        <v>137</v>
      </c>
      <c r="T22" s="107"/>
      <c r="U22" s="107"/>
      <c r="V22" s="109"/>
      <c r="W22" s="442"/>
    </row>
    <row r="23" spans="1:23" s="37" customFormat="1" ht="30" customHeight="1">
      <c r="A23" s="466"/>
      <c r="B23" s="496"/>
      <c r="C23" s="481"/>
      <c r="D23" s="110"/>
      <c r="E23" s="111"/>
      <c r="F23" s="111"/>
      <c r="G23" s="111"/>
      <c r="H23" s="111"/>
      <c r="I23" s="486" t="s">
        <v>170</v>
      </c>
      <c r="J23" s="486"/>
      <c r="K23" s="486"/>
      <c r="L23" s="486"/>
      <c r="M23" s="486"/>
      <c r="N23" s="486"/>
      <c r="O23" s="486"/>
      <c r="P23" s="486"/>
      <c r="Q23" s="486"/>
      <c r="R23" s="486"/>
      <c r="S23" s="486"/>
      <c r="T23" s="486"/>
      <c r="U23" s="486"/>
      <c r="V23" s="487"/>
      <c r="W23" s="442"/>
    </row>
    <row r="24" spans="1:23" s="37" customFormat="1" ht="20.25" customHeight="1">
      <c r="A24" s="466"/>
      <c r="B24" s="496"/>
      <c r="C24" s="479" t="s">
        <v>138</v>
      </c>
      <c r="D24" s="104"/>
      <c r="E24" s="482" t="s">
        <v>132</v>
      </c>
      <c r="F24" s="482"/>
      <c r="G24" s="482"/>
      <c r="H24" s="482"/>
      <c r="I24" s="482"/>
      <c r="J24" s="105"/>
      <c r="K24" s="483" t="s">
        <v>133</v>
      </c>
      <c r="L24" s="483"/>
      <c r="M24" s="483"/>
      <c r="N24" s="483"/>
      <c r="O24" s="483"/>
      <c r="P24" s="483"/>
      <c r="Q24" s="483"/>
      <c r="R24" s="483"/>
      <c r="S24" s="104"/>
      <c r="T24" s="105"/>
      <c r="U24" s="105"/>
      <c r="V24" s="106"/>
      <c r="W24" s="442"/>
    </row>
    <row r="25" spans="1:23" s="37" customFormat="1" ht="30" customHeight="1">
      <c r="A25" s="466"/>
      <c r="B25" s="496"/>
      <c r="C25" s="480"/>
      <c r="D25" s="107" t="s">
        <v>135</v>
      </c>
      <c r="E25" s="484">
        <v>50000</v>
      </c>
      <c r="F25" s="484"/>
      <c r="G25" s="484"/>
      <c r="H25" s="484"/>
      <c r="I25" s="484"/>
      <c r="J25" s="107" t="s">
        <v>136</v>
      </c>
      <c r="K25" s="485">
        <v>500</v>
      </c>
      <c r="L25" s="485"/>
      <c r="M25" s="485"/>
      <c r="N25" s="485"/>
      <c r="O25" s="485"/>
      <c r="P25" s="485"/>
      <c r="Q25" s="485"/>
      <c r="R25" s="485"/>
      <c r="S25" s="108" t="s">
        <v>137</v>
      </c>
      <c r="T25" s="107"/>
      <c r="U25" s="107"/>
      <c r="V25" s="109"/>
      <c r="W25" s="442"/>
    </row>
    <row r="26" spans="1:23" ht="25.5" customHeight="1">
      <c r="A26" s="466"/>
      <c r="B26" s="496"/>
      <c r="C26" s="481"/>
      <c r="D26" s="110"/>
      <c r="E26" s="111"/>
      <c r="F26" s="111"/>
      <c r="G26" s="111"/>
      <c r="H26" s="111"/>
      <c r="I26" s="486" t="s">
        <v>170</v>
      </c>
      <c r="J26" s="486"/>
      <c r="K26" s="486"/>
      <c r="L26" s="486"/>
      <c r="M26" s="486"/>
      <c r="N26" s="486"/>
      <c r="O26" s="486"/>
      <c r="P26" s="486"/>
      <c r="Q26" s="486"/>
      <c r="R26" s="486"/>
      <c r="S26" s="486"/>
      <c r="T26" s="486"/>
      <c r="U26" s="486"/>
      <c r="V26" s="487"/>
      <c r="W26" s="442"/>
    </row>
    <row r="27" spans="1:23" ht="30" customHeight="1">
      <c r="A27" s="466"/>
      <c r="B27" s="496"/>
      <c r="C27" s="479" t="s">
        <v>139</v>
      </c>
      <c r="D27" s="498" t="s">
        <v>132</v>
      </c>
      <c r="E27" s="482"/>
      <c r="F27" s="482"/>
      <c r="G27" s="482"/>
      <c r="H27" s="482"/>
      <c r="I27" s="482"/>
      <c r="J27" s="482"/>
      <c r="K27" s="482"/>
      <c r="L27" s="482"/>
      <c r="M27" s="112"/>
      <c r="N27" s="112"/>
      <c r="O27" s="112"/>
      <c r="P27" s="112"/>
      <c r="Q27" s="112"/>
      <c r="R27" s="112"/>
      <c r="S27" s="112"/>
      <c r="T27" s="112"/>
      <c r="U27" s="112"/>
      <c r="V27" s="113"/>
      <c r="W27" s="442"/>
    </row>
    <row r="28" spans="1:23" ht="25.5" customHeight="1">
      <c r="A28" s="455"/>
      <c r="B28" s="497"/>
      <c r="C28" s="481"/>
      <c r="D28" s="499">
        <v>10000</v>
      </c>
      <c r="E28" s="500"/>
      <c r="F28" s="500"/>
      <c r="G28" s="500"/>
      <c r="H28" s="500"/>
      <c r="I28" s="500"/>
      <c r="J28" s="464" t="s">
        <v>140</v>
      </c>
      <c r="K28" s="464"/>
      <c r="L28" s="464"/>
      <c r="M28" s="464"/>
      <c r="N28" s="464"/>
      <c r="O28" s="464"/>
      <c r="P28" s="464"/>
      <c r="Q28" s="464"/>
      <c r="R28" s="464"/>
      <c r="S28" s="464"/>
      <c r="T28" s="464"/>
      <c r="U28" s="464"/>
      <c r="V28" s="465"/>
      <c r="W28" s="443"/>
    </row>
    <row r="29" spans="1:23" ht="25.5" customHeight="1">
      <c r="A29" s="95"/>
      <c r="B29" s="95"/>
      <c r="C29" s="95"/>
      <c r="D29" s="96"/>
      <c r="E29" s="96"/>
      <c r="F29" s="96"/>
      <c r="G29" s="96"/>
      <c r="H29" s="97"/>
      <c r="I29" s="97"/>
      <c r="J29" s="97"/>
      <c r="K29" s="97"/>
      <c r="L29" s="95"/>
      <c r="M29" s="98"/>
      <c r="N29" s="97"/>
      <c r="O29" s="97"/>
      <c r="P29" s="97"/>
      <c r="Q29" s="98"/>
      <c r="R29" s="98"/>
      <c r="S29" s="98"/>
      <c r="T29" s="98"/>
      <c r="U29" s="98"/>
      <c r="V29" s="98"/>
      <c r="W29" s="99" t="s">
        <v>110</v>
      </c>
    </row>
    <row r="30" spans="1:23" ht="25.5" customHeight="1">
      <c r="A30" s="147" t="s">
        <v>59</v>
      </c>
      <c r="B30" s="148" t="s">
        <v>182</v>
      </c>
      <c r="C30" s="488">
        <v>150000</v>
      </c>
      <c r="D30" s="488"/>
      <c r="E30" s="488"/>
      <c r="F30" s="488"/>
      <c r="G30" s="488"/>
      <c r="H30" s="488"/>
      <c r="I30" s="488"/>
      <c r="J30" s="488"/>
      <c r="K30" s="488"/>
      <c r="L30" s="488"/>
      <c r="M30" s="488"/>
      <c r="N30" s="488"/>
      <c r="O30" s="488"/>
      <c r="P30" s="488"/>
      <c r="Q30" s="488"/>
      <c r="R30" s="488"/>
      <c r="S30" s="488"/>
      <c r="T30" s="488"/>
      <c r="U30" s="488"/>
      <c r="V30" s="489"/>
      <c r="W30" s="100" t="s">
        <v>56</v>
      </c>
    </row>
    <row r="31" spans="1:23" ht="25.5" customHeight="1">
      <c r="A31" s="490"/>
      <c r="B31" s="490"/>
      <c r="C31" s="490"/>
      <c r="D31" s="490"/>
      <c r="E31" s="490"/>
      <c r="F31" s="490"/>
      <c r="G31" s="490"/>
      <c r="H31" s="490"/>
      <c r="I31" s="490"/>
      <c r="J31" s="490"/>
      <c r="K31" s="490"/>
      <c r="L31" s="490"/>
      <c r="M31" s="490"/>
      <c r="N31" s="490"/>
      <c r="O31" s="490"/>
      <c r="P31" s="490"/>
      <c r="Q31" s="490"/>
      <c r="R31" s="490"/>
      <c r="S31" s="490"/>
      <c r="T31" s="490"/>
      <c r="U31" s="490"/>
      <c r="V31" s="490"/>
      <c r="W31" s="490"/>
    </row>
  </sheetData>
  <mergeCells count="52">
    <mergeCell ref="C30:V30"/>
    <mergeCell ref="A31:W31"/>
    <mergeCell ref="C15:V15"/>
    <mergeCell ref="C17:V17"/>
    <mergeCell ref="C19:V19"/>
    <mergeCell ref="A21:A28"/>
    <mergeCell ref="B21:B28"/>
    <mergeCell ref="C24:C26"/>
    <mergeCell ref="E24:I24"/>
    <mergeCell ref="K24:R24"/>
    <mergeCell ref="E25:I25"/>
    <mergeCell ref="K25:R25"/>
    <mergeCell ref="I26:V26"/>
    <mergeCell ref="C27:C28"/>
    <mergeCell ref="D27:L27"/>
    <mergeCell ref="D28:I28"/>
    <mergeCell ref="C21:C23"/>
    <mergeCell ref="E21:I21"/>
    <mergeCell ref="K21:R21"/>
    <mergeCell ref="E22:I22"/>
    <mergeCell ref="K22:R22"/>
    <mergeCell ref="I23:V23"/>
    <mergeCell ref="C12:G12"/>
    <mergeCell ref="H12:L12"/>
    <mergeCell ref="M12:Q12"/>
    <mergeCell ref="R12:V12"/>
    <mergeCell ref="C13:G13"/>
    <mergeCell ref="H13:L13"/>
    <mergeCell ref="M13:V13"/>
    <mergeCell ref="A3:A6"/>
    <mergeCell ref="B3:B6"/>
    <mergeCell ref="C3:V3"/>
    <mergeCell ref="W3:W6"/>
    <mergeCell ref="F4:I4"/>
    <mergeCell ref="C5:V5"/>
    <mergeCell ref="F6:I6"/>
    <mergeCell ref="W21:W28"/>
    <mergeCell ref="W8:W9"/>
    <mergeCell ref="A11:A13"/>
    <mergeCell ref="B11:B13"/>
    <mergeCell ref="C11:G11"/>
    <mergeCell ref="H11:L11"/>
    <mergeCell ref="A8:A9"/>
    <mergeCell ref="B8:B9"/>
    <mergeCell ref="C8:C9"/>
    <mergeCell ref="D8:I8"/>
    <mergeCell ref="K8:V8"/>
    <mergeCell ref="M9:V9"/>
    <mergeCell ref="J28:V28"/>
    <mergeCell ref="M11:Q11"/>
    <mergeCell ref="R11:V11"/>
    <mergeCell ref="W11:W13"/>
  </mergeCells>
  <phoneticPr fontId="1"/>
  <conditionalFormatting sqref="W8:W9">
    <cfRule type="expression" dxfId="1" priority="1">
      <formula>W8&lt;#REF!</formula>
    </cfRule>
    <cfRule type="expression" dxfId="0" priority="2">
      <formula>W8&gt;#REF!</formula>
    </cfRule>
  </conditionalFormatting>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1F51-72E1-4544-8E70-7696430C9CAA}">
  <dimension ref="A1:C11"/>
  <sheetViews>
    <sheetView workbookViewId="0">
      <selection activeCell="D3" sqref="D3"/>
    </sheetView>
  </sheetViews>
  <sheetFormatPr defaultRowHeight="13.5"/>
  <cols>
    <col min="1" max="1" width="26" customWidth="1"/>
    <col min="2" max="2" width="21.875" customWidth="1"/>
    <col min="3" max="3" width="16.875" customWidth="1"/>
  </cols>
  <sheetData>
    <row r="1" spans="1:3">
      <c r="A1" s="152" t="s">
        <v>185</v>
      </c>
    </row>
    <row r="3" spans="1:3">
      <c r="A3" s="151" t="s">
        <v>186</v>
      </c>
      <c r="B3" s="153">
        <f>積算表!G16</f>
        <v>0</v>
      </c>
    </row>
    <row r="4" spans="1:3">
      <c r="A4" s="151" t="s">
        <v>187</v>
      </c>
      <c r="B4" s="154">
        <f>積算表!Y21</f>
        <v>0</v>
      </c>
    </row>
    <row r="5" spans="1:3">
      <c r="A5" s="151" t="s">
        <v>188</v>
      </c>
      <c r="B5" s="153">
        <f>積算表!G24</f>
        <v>0</v>
      </c>
    </row>
    <row r="6" spans="1:3">
      <c r="A6" s="151" t="s">
        <v>189</v>
      </c>
      <c r="B6" s="153">
        <f>積算表!L24</f>
        <v>0</v>
      </c>
    </row>
    <row r="7" spans="1:3">
      <c r="A7" s="151" t="s">
        <v>190</v>
      </c>
      <c r="B7" s="153">
        <f>積算表!Q24</f>
        <v>0</v>
      </c>
    </row>
    <row r="8" spans="1:3">
      <c r="A8" s="151" t="s">
        <v>191</v>
      </c>
      <c r="B8" s="153">
        <f>積算表!M27</f>
        <v>0</v>
      </c>
      <c r="C8" s="151" t="str">
        <f>IFERROR(IF(B8&gt;0, "■金額あり…OK", "■空欄…ＮＧ"), "エラー値NG")</f>
        <v>■空欄…ＮＧ</v>
      </c>
    </row>
    <row r="9" spans="1:3">
      <c r="A9" s="151" t="s">
        <v>192</v>
      </c>
      <c r="B9" s="153"/>
      <c r="C9" s="151" t="s">
        <v>195</v>
      </c>
    </row>
    <row r="10" spans="1:3">
      <c r="A10" s="151" t="s">
        <v>193</v>
      </c>
      <c r="B10" s="153">
        <f>積算表!M28</f>
        <v>0</v>
      </c>
      <c r="C10" s="151" t="str">
        <f>IFERROR(IF(B10&gt;0, "■金額あり…OK", "■空欄…ＮＧ"), "エラー値NG")</f>
        <v>■空欄…ＮＧ</v>
      </c>
    </row>
    <row r="11" spans="1:3">
      <c r="A11" s="151" t="s">
        <v>194</v>
      </c>
      <c r="B11" s="153"/>
      <c r="C11" s="151" t="s">
        <v>195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積算表</vt:lpstr>
      <vt:lpstr>加算区分</vt:lpstr>
      <vt:lpstr>保育単価表</vt:lpstr>
      <vt:lpstr>保育単価表②</vt:lpstr>
      <vt:lpstr>審査用</vt:lpstr>
      <vt:lpstr>積算表!Print_Area</vt:lpstr>
      <vt:lpstr>保育単価表!Print_Area</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2024-12-16T04:46:31Z</cp:lastPrinted>
  <dcterms:created xsi:type="dcterms:W3CDTF">2017-06-06T04:26:55Z</dcterms:created>
  <dcterms:modified xsi:type="dcterms:W3CDTF">2024-12-26T01:20:28Z</dcterms:modified>
</cp:coreProperties>
</file>