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workbookProtection workbookAlgorithmName="SHA-512" workbookHashValue="hqCwapslaX/kuu3XPz4iLBfEzGYF93QjOAR1wMbVY9MDdmaHHIZcRJZELS4gsgjucvL6d9KwmoxTfQ48iOZT5w==" workbookSaltValue="bIALiO1XvUZmQdyIivBZRw==" workbookSpinCount="100000" lockStructure="1"/>
  <bookViews>
    <workbookView xWindow="-120" yWindow="-120" windowWidth="20730" windowHeight="11040" tabRatio="601"/>
  </bookViews>
  <sheets>
    <sheet name="積算表" sheetId="2" r:id="rId1"/>
    <sheet name="加算区分" sheetId="3" state="hidden" r:id="rId2"/>
    <sheet name="保育単価表（Ｃ型）" sheetId="8" state="hidden" r:id="rId3"/>
    <sheet name="保育単価表（Ｃ型）②" sheetId="10" state="hidden" r:id="rId4"/>
  </sheets>
  <definedNames>
    <definedName name="_Fill" localSheetId="1" hidden="1">#REF!</definedName>
    <definedName name="_Fill" hidden="1">#REF!</definedName>
    <definedName name="_xlnm._FilterDatabase" localSheetId="2" hidden="1">'保育単価表（Ｃ型）'!$B$4:$WWP$14</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積算表!$A$1:$AK$50</definedName>
    <definedName name="_xlnm.Print_Area" localSheetId="2">'保育単価表（Ｃ型）'!$B$1:$AO$14</definedName>
    <definedName name="_xlnm.Print_Titles" localSheetId="2">'保育単価表（Ｃ型）'!$B:$D</definedName>
    <definedName name="資格">'保育単価表（Ｃ型）'!$P$7:$S$14</definedName>
    <definedName name="資格人数">積算表!$AV$1:$AW$6</definedName>
    <definedName name="単価表">'保育単価表（Ｃ型）'!$A$6:$AO$14</definedName>
    <definedName name="定員">積算表!$AS$2:$AT$19</definedName>
    <definedName name="平均勤続年数">加算区分!$B$3:$F$14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5" i="2" l="1"/>
  <c r="AP44" i="2"/>
  <c r="AW16" i="2" l="1"/>
  <c r="AW15" i="2"/>
  <c r="AW14" i="2"/>
  <c r="AW12" i="2"/>
  <c r="AW13" i="2"/>
  <c r="AE1" i="2" l="1"/>
  <c r="M42" i="2" l="1"/>
  <c r="M43" i="2" s="1"/>
  <c r="S21" i="2" l="1"/>
  <c r="V24" i="2" s="1"/>
  <c r="M21" i="2"/>
  <c r="AE16" i="2" l="1"/>
  <c r="M35" i="2" l="1"/>
  <c r="S38" i="2"/>
  <c r="Q38" i="2"/>
  <c r="O38" i="2"/>
  <c r="AE39" i="2"/>
  <c r="W39" i="2"/>
  <c r="O39" i="2"/>
  <c r="Q39" i="2"/>
  <c r="AC39" i="2"/>
  <c r="U39" i="2"/>
  <c r="M39" i="2"/>
  <c r="Y39" i="2"/>
  <c r="AI39" i="2"/>
  <c r="AA39" i="2"/>
  <c r="S39" i="2"/>
  <c r="AG39" i="2"/>
  <c r="Y36" i="2"/>
  <c r="AG36" i="2"/>
  <c r="S36" i="2"/>
  <c r="AE35" i="2"/>
  <c r="W35" i="2"/>
  <c r="O35" i="2"/>
  <c r="Q36" i="2"/>
  <c r="AC35" i="2"/>
  <c r="U35" i="2"/>
  <c r="AI36" i="2"/>
  <c r="AA36" i="2"/>
  <c r="AI35" i="2"/>
  <c r="AA35" i="2"/>
  <c r="S35" i="2"/>
  <c r="AG35" i="2"/>
  <c r="Y35" i="2"/>
  <c r="Q35" i="2"/>
  <c r="AE34" i="2"/>
  <c r="AE40" i="2" s="1"/>
  <c r="W34" i="2"/>
  <c r="W40" i="2" s="1"/>
  <c r="AG34" i="2"/>
  <c r="AG38" i="2" s="1"/>
  <c r="AC34" i="2"/>
  <c r="AC40" i="2" s="1"/>
  <c r="Q34" i="2"/>
  <c r="Q40" i="2" s="1"/>
  <c r="Y34" i="2"/>
  <c r="Y40" i="2" s="1"/>
  <c r="AI34" i="2"/>
  <c r="AI38" i="2" s="1"/>
  <c r="M34" i="2"/>
  <c r="M40" i="2" s="1"/>
  <c r="S34" i="2"/>
  <c r="S40" i="2" s="1"/>
  <c r="AA34" i="2"/>
  <c r="AA38" i="2" s="1"/>
  <c r="O34" i="2"/>
  <c r="O40" i="2" s="1"/>
  <c r="U34" i="2"/>
  <c r="U40" i="2" s="1"/>
  <c r="W38" i="2" l="1"/>
  <c r="Y38" i="2"/>
  <c r="AE38" i="2"/>
  <c r="M38" i="2"/>
  <c r="AC38" i="2"/>
  <c r="U38" i="2"/>
  <c r="AG40" i="2"/>
  <c r="AI40" i="2"/>
  <c r="AA40" i="2"/>
  <c r="M37" i="2"/>
  <c r="M41" i="2" l="1"/>
  <c r="M44" i="2" s="1"/>
  <c r="M45" i="2" s="1"/>
  <c r="U37" i="2"/>
  <c r="W37" i="2"/>
  <c r="AE37" i="2"/>
  <c r="W41" i="2" l="1"/>
  <c r="W44" i="2" s="1"/>
  <c r="U41" i="2"/>
  <c r="U44" i="2" s="1"/>
  <c r="AE41" i="2"/>
  <c r="AE44" i="2" s="1"/>
  <c r="AC37" i="2"/>
  <c r="F14" i="3"/>
  <c r="F13" i="3"/>
  <c r="F12" i="3"/>
  <c r="F11" i="3"/>
  <c r="F10" i="3"/>
  <c r="F9" i="3"/>
  <c r="F8" i="3"/>
  <c r="F7" i="3"/>
  <c r="F6" i="3"/>
  <c r="F5" i="3"/>
  <c r="F4" i="3"/>
  <c r="F3" i="3"/>
  <c r="O37" i="2"/>
  <c r="AC41" i="2" l="1"/>
  <c r="AC44" i="2" s="1"/>
  <c r="O41" i="2"/>
  <c r="O44" i="2" s="1"/>
  <c r="O45" i="2" s="1"/>
  <c r="Q37" i="2"/>
  <c r="S37" i="2"/>
  <c r="AE45" i="2"/>
  <c r="Q41" i="2" l="1"/>
  <c r="Q44" i="2" s="1"/>
  <c r="Q45" i="2" s="1"/>
  <c r="S41" i="2"/>
  <c r="S44" i="2" s="1"/>
  <c r="S45" i="2" s="1"/>
  <c r="Y37" i="2"/>
  <c r="AA37" i="2"/>
  <c r="AI37" i="2"/>
  <c r="AG37" i="2"/>
  <c r="W45" i="2"/>
  <c r="AC45" i="2"/>
  <c r="U45" i="2"/>
  <c r="AA41" i="2" l="1"/>
  <c r="AA44" i="2" s="1"/>
  <c r="AA45" i="2" s="1"/>
  <c r="Y41" i="2"/>
  <c r="Y44" i="2" s="1"/>
  <c r="Y45" i="2" s="1"/>
  <c r="AG41" i="2"/>
  <c r="AG44" i="2" s="1"/>
  <c r="AG45" i="2" s="1"/>
  <c r="AI41" i="2"/>
  <c r="AI44" i="2" s="1"/>
  <c r="AI45" i="2" s="1"/>
  <c r="M49" i="2" l="1"/>
  <c r="M27" i="2" s="1"/>
  <c r="M47" i="2"/>
  <c r="M48" i="2"/>
  <c r="M26" i="2" s="1"/>
  <c r="M46" i="2" l="1"/>
</calcChain>
</file>

<file path=xl/sharedStrings.xml><?xml version="1.0" encoding="utf-8"?>
<sst xmlns="http://schemas.openxmlformats.org/spreadsheetml/2006/main" count="268" uniqueCount="197">
  <si>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</si>
  <si>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</si>
  <si>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</si>
  <si>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</si>
  <si>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</si>
  <si>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</si>
  <si>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</si>
  <si>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</si>
  <si>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</si>
  <si>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</si>
  <si>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</si>
  <si>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</si>
  <si>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</si>
  <si>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</si>
  <si>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</si>
  <si>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</si>
  <si>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</si>
  <si>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</si>
  <si>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</si>
  <si>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</si>
  <si>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</si>
  <si>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</si>
  <si>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</si>
  <si>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②合計</t>
    <rPh sb="1" eb="3">
      <t>ゴウケイ</t>
    </rPh>
    <phoneticPr fontId="4"/>
  </si>
  <si>
    <t>加減調整部分③</t>
    <rPh sb="0" eb="2">
      <t>カゲン</t>
    </rPh>
    <rPh sb="2" eb="4">
      <t>チョウセイ</t>
    </rPh>
    <rPh sb="4" eb="6">
      <t>ブブン</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</si>
  <si>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</si>
  <si>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</si>
  <si>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</si>
  <si>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</si>
  <si>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</si>
  <si>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</si>
  <si>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</si>
  <si>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</si>
  <si>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</si>
  <si>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</si>
  <si>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</si>
  <si>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</si>
  <si>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</si>
  <si>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</si>
  <si>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</si>
  <si>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地域
区分</t>
    <rPh sb="0" eb="2">
      <t>チイキ</t>
    </rPh>
    <rPh sb="3" eb="5">
      <t>クブン</t>
    </rPh>
    <phoneticPr fontId="8"/>
  </si>
  <si>
    <t>定員
区分</t>
    <rPh sb="0" eb="2">
      <t>テイイン</t>
    </rPh>
    <rPh sb="3" eb="5">
      <t>クブン</t>
    </rPh>
    <phoneticPr fontId="8"/>
  </si>
  <si>
    <t>認定
区分</t>
    <rPh sb="0" eb="2">
      <t>ニンテイ</t>
    </rPh>
    <rPh sb="3" eb="5">
      <t>クブン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</si>
  <si>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</si>
  <si>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</si>
  <si>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</si>
  <si>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</si>
  <si>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8"/>
  </si>
  <si>
    <t>処遇改善等加算Ⅰ</t>
    <rPh sb="0" eb="2">
      <t>ショグウ</t>
    </rPh>
    <rPh sb="2" eb="4">
      <t>カイゼン</t>
    </rPh>
    <rPh sb="4" eb="5">
      <t>トウ</t>
    </rPh>
    <rPh sb="5" eb="7">
      <t>カサン</t>
    </rPh>
    <phoneticPr fontId="8"/>
  </si>
  <si>
    <t>加算額</t>
    <rPh sb="0" eb="3">
      <t>カサンガク</t>
    </rPh>
    <phoneticPr fontId="5"/>
  </si>
  <si>
    <t>標　準</t>
    <rPh sb="0" eb="1">
      <t>シルベ</t>
    </rPh>
    <rPh sb="2" eb="3">
      <t>ジュン</t>
    </rPh>
    <phoneticPr fontId="5"/>
  </si>
  <si>
    <t>都市部</t>
    <rPh sb="0" eb="3">
      <t>トシブ</t>
    </rPh>
    <phoneticPr fontId="5"/>
  </si>
  <si>
    <t>③</t>
    <phoneticPr fontId="5"/>
  </si>
  <si>
    <t>3号</t>
    <rPh sb="1" eb="2">
      <t>ゴウ</t>
    </rPh>
    <phoneticPr fontId="5"/>
  </si>
  <si>
    <t>×加算率</t>
    <rPh sb="1" eb="3">
      <t>カサン</t>
    </rPh>
    <rPh sb="3" eb="4">
      <t>リツ</t>
    </rPh>
    <phoneticPr fontId="5"/>
  </si>
  <si>
    <t>＋</t>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</si>
  <si>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</si>
  <si>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</si>
  <si>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</si>
  <si>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</si>
  <si>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</si>
  <si>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</si>
  <si>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</si>
  <si>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</si>
  <si>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</si>
  <si>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</si>
  <si>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</si>
  <si>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</si>
  <si>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</si>
  <si>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</si>
  <si>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</si>
  <si>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　</t>
    <phoneticPr fontId="8"/>
  </si>
  <si>
    <t>第三者評価受審加算</t>
    <rPh sb="0" eb="3">
      <t>ダイサンシャ</t>
    </rPh>
    <rPh sb="3" eb="5">
      <t>ヒョウカ</t>
    </rPh>
    <rPh sb="5" eb="7">
      <t>ジュシン</t>
    </rPh>
    <rPh sb="7" eb="9">
      <t>カサン</t>
    </rPh>
    <phoneticPr fontId="8"/>
  </si>
  <si>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</si>
  <si>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</si>
  <si>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</si>
  <si>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</si>
  <si>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</si>
  <si>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</si>
  <si>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連携施設を設定しない場合</t>
    <phoneticPr fontId="5"/>
  </si>
  <si>
    <t>保育必要量区分④</t>
    <rPh sb="0" eb="2">
      <t>ホイク</t>
    </rPh>
    <rPh sb="2" eb="5">
      <t>ヒツヨウリョウ</t>
    </rPh>
    <rPh sb="5" eb="7">
      <t>クブン</t>
    </rPh>
    <phoneticPr fontId="5"/>
  </si>
  <si>
    <t>処遇改善等加算Ⅰ</t>
    <phoneticPr fontId="5"/>
  </si>
  <si>
    <t>資格保有者加算</t>
    <rPh sb="0" eb="2">
      <t>シカク</t>
    </rPh>
    <rPh sb="2" eb="5">
      <t>ホユウシャ</t>
    </rPh>
    <rPh sb="5" eb="7">
      <t>カサン</t>
    </rPh>
    <phoneticPr fontId="5"/>
  </si>
  <si>
    <r>
      <t>　障害児保育加算
　</t>
    </r>
    <r>
      <rPr>
        <sz val="7"/>
        <rFont val="HGｺﾞｼｯｸM"/>
        <family val="3"/>
        <charset val="128"/>
      </rPr>
      <t>※特別な支援が必要な利用
    子どもの単価に加算</t>
    </r>
    <rPh sb="1" eb="4">
      <t>ショウガイジ</t>
    </rPh>
    <rPh sb="4" eb="6">
      <t>ホイク</t>
    </rPh>
    <rPh sb="6" eb="8">
      <t>カサン</t>
    </rPh>
    <rPh sb="11" eb="13">
      <t>トクベツ</t>
    </rPh>
    <rPh sb="14" eb="16">
      <t>シエン</t>
    </rPh>
    <rPh sb="17" eb="19">
      <t>ヒツヨウ</t>
    </rPh>
    <rPh sb="20" eb="22">
      <t>リヨウ</t>
    </rPh>
    <rPh sb="27" eb="28">
      <t>コ</t>
    </rPh>
    <rPh sb="31" eb="33">
      <t>タンカ</t>
    </rPh>
    <rPh sb="34" eb="36">
      <t>カサン</t>
    </rPh>
    <phoneticPr fontId="5"/>
  </si>
  <si>
    <t>食事の搬入について自園調理又は連携施設等からの搬入以外の方法による場合</t>
    <phoneticPr fontId="5"/>
  </si>
  <si>
    <t>定員を恒常的に超過する場合</t>
    <rPh sb="0" eb="2">
      <t>テイイン</t>
    </rPh>
    <rPh sb="3" eb="6">
      <t>コウジョウテキ</t>
    </rPh>
    <rPh sb="7" eb="9">
      <t>チョウカ</t>
    </rPh>
    <rPh sb="11" eb="13">
      <t>バアイ</t>
    </rPh>
    <phoneticPr fontId="5"/>
  </si>
  <si>
    <t>処遇改善等
加算Ⅰ</t>
    <phoneticPr fontId="5"/>
  </si>
  <si>
    <t>①</t>
    <phoneticPr fontId="5"/>
  </si>
  <si>
    <t>②</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</si>
  <si>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</si>
  <si>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</si>
  <si>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</si>
  <si>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</si>
  <si>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</si>
  <si>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</si>
  <si>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</si>
  <si>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</si>
  <si>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</si>
  <si>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</si>
  <si>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</si>
  <si>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 xml:space="preserve"> 6人
　から
10人
　まで</t>
    <rPh sb="2" eb="3">
      <t>ニン</t>
    </rPh>
    <rPh sb="10" eb="11">
      <t>ニン</t>
    </rPh>
    <phoneticPr fontId="8"/>
  </si>
  <si>
    <t>ａ地域</t>
    <rPh sb="1" eb="3">
      <t>チイキ</t>
    </rPh>
    <phoneticPr fontId="5"/>
  </si>
  <si>
    <t>－</t>
    <phoneticPr fontId="5"/>
  </si>
  <si>
    <t>ｂ地域</t>
    <rPh sb="1" eb="3">
      <t>チイキ</t>
    </rPh>
    <phoneticPr fontId="5"/>
  </si>
  <si>
    <t>ｃ地域</t>
    <rPh sb="1" eb="3">
      <t>チイキ</t>
    </rPh>
    <phoneticPr fontId="5"/>
  </si>
  <si>
    <t>ｄ地域</t>
    <rPh sb="1" eb="3">
      <t>チイキ</t>
    </rPh>
    <phoneticPr fontId="5"/>
  </si>
  <si>
    <t>11人
　から
15人
　まで</t>
    <rPh sb="2" eb="3">
      <t>ニン</t>
    </rPh>
    <rPh sb="10" eb="11">
      <t>ニン</t>
    </rPh>
    <phoneticPr fontId="8"/>
  </si>
  <si>
    <t>16/100
地域</t>
    <phoneticPr fontId="8"/>
  </si>
  <si>
    <t>(⑤＋⑥)</t>
  </si>
  <si>
    <t>⑯</t>
    <phoneticPr fontId="5"/>
  </si>
  <si>
    <t>⑰</t>
    <phoneticPr fontId="8"/>
  </si>
  <si>
    <t>⑱</t>
    <phoneticPr fontId="8"/>
  </si>
  <si>
    <t>⑲</t>
    <phoneticPr fontId="8"/>
  </si>
  <si>
    <t>⑳</t>
    <phoneticPr fontId="8"/>
  </si>
  <si>
    <t>㉒</t>
    <phoneticPr fontId="8"/>
  </si>
  <si>
    <t>10人以下</t>
    <rPh sb="2" eb="3">
      <t>ニン</t>
    </rPh>
    <rPh sb="3" eb="5">
      <t>イカ</t>
    </rPh>
    <phoneticPr fontId="1"/>
  </si>
  <si>
    <t>15人以下</t>
    <rPh sb="2" eb="3">
      <t>ニン</t>
    </rPh>
    <rPh sb="3" eb="5">
      <t>イカ</t>
    </rPh>
    <phoneticPr fontId="1"/>
  </si>
  <si>
    <t>資格保有者加算</t>
    <rPh sb="0" eb="2">
      <t>シカク</t>
    </rPh>
    <rPh sb="2" eb="5">
      <t>ホユウシャ</t>
    </rPh>
    <rPh sb="5" eb="7">
      <t>カサン</t>
    </rPh>
    <phoneticPr fontId="1"/>
  </si>
  <si>
    <t>１人</t>
    <rPh sb="1" eb="2">
      <t>ニン</t>
    </rPh>
    <phoneticPr fontId="8"/>
  </si>
  <si>
    <t>２人</t>
    <rPh sb="1" eb="2">
      <t>ニン</t>
    </rPh>
    <phoneticPr fontId="1"/>
  </si>
  <si>
    <t>２人以上</t>
    <rPh sb="1" eb="2">
      <t>ニン</t>
    </rPh>
    <rPh sb="2" eb="4">
      <t>イジョウ</t>
    </rPh>
    <phoneticPr fontId="1"/>
  </si>
  <si>
    <t>３人以上</t>
    <rPh sb="1" eb="2">
      <t>ニン</t>
    </rPh>
    <rPh sb="2" eb="4">
      <t>イジョウ</t>
    </rPh>
    <phoneticPr fontId="1"/>
  </si>
  <si>
    <t>資格人数</t>
    <rPh sb="0" eb="2">
      <t>シカク</t>
    </rPh>
    <rPh sb="2" eb="4">
      <t>ニンズウ</t>
    </rPh>
    <phoneticPr fontId="1"/>
  </si>
  <si>
    <t>基礎分（②+③）</t>
    <rPh sb="0" eb="2">
      <t>キソ</t>
    </rPh>
    <rPh sb="2" eb="3">
      <t>ブン</t>
    </rPh>
    <phoneticPr fontId="4"/>
  </si>
  <si>
    <t>賃金改善要件分（②+③）</t>
    <rPh sb="0" eb="2">
      <t>チンギン</t>
    </rPh>
    <rPh sb="2" eb="4">
      <t>カイゼン</t>
    </rPh>
    <rPh sb="4" eb="6">
      <t>ヨウケン</t>
    </rPh>
    <rPh sb="6" eb="7">
      <t>ブン</t>
    </rPh>
    <phoneticPr fontId="4"/>
  </si>
  <si>
    <t>小規模
C型</t>
    <rPh sb="0" eb="3">
      <t>ショウキボ</t>
    </rPh>
    <rPh sb="5" eb="6">
      <t>ガタ</t>
    </rPh>
    <phoneticPr fontId="4"/>
  </si>
  <si>
    <t>平均経験年数</t>
    <rPh sb="0" eb="2">
      <t>ヘイキン</t>
    </rPh>
    <rPh sb="2" eb="4">
      <t>ケイケン</t>
    </rPh>
    <rPh sb="4" eb="6">
      <t>ネンスウ</t>
    </rPh>
    <phoneticPr fontId="8"/>
  </si>
  <si>
    <t>※青色欄を記入してください。</t>
    <rPh sb="1" eb="3">
      <t>アオイロ</t>
    </rPh>
    <rPh sb="3" eb="4">
      <t>ラン</t>
    </rPh>
    <rPh sb="5" eb="7">
      <t>キニュウ</t>
    </rPh>
    <phoneticPr fontId="4"/>
  </si>
  <si>
    <t>処遇改善等加算Ⅰ</t>
    <rPh sb="0" eb="2">
      <t>ショグウ</t>
    </rPh>
    <rPh sb="2" eb="4">
      <t>カイゼン</t>
    </rPh>
    <rPh sb="4" eb="5">
      <t>トウ</t>
    </rPh>
    <rPh sb="5" eb="7">
      <t>カサン</t>
    </rPh>
    <phoneticPr fontId="1"/>
  </si>
  <si>
    <t>・処遇改善等加算Ⅱ－①</t>
    <phoneticPr fontId="5"/>
  </si>
  <si>
    <t xml:space="preserve">× 人数Ａ </t>
    <phoneticPr fontId="5"/>
  </si>
  <si>
    <t>・処遇改善等加算Ⅱ－②</t>
    <phoneticPr fontId="5"/>
  </si>
  <si>
    <t>× 人数Ｂ</t>
    <phoneticPr fontId="5"/>
  </si>
  <si>
    <t>管理者を配置していない場合</t>
    <rPh sb="0" eb="3">
      <t>カンリシャ</t>
    </rPh>
    <rPh sb="4" eb="6">
      <t>ハイチ</t>
    </rPh>
    <rPh sb="11" eb="13">
      <t>バアイ</t>
    </rPh>
    <phoneticPr fontId="5"/>
  </si>
  <si>
    <t>土曜日に閉所する場合</t>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</si>
  <si>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</si>
  <si>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</si>
  <si>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
土曜日を閉所する場合</t>
    <rPh sb="0" eb="1">
      <t>ツキ</t>
    </rPh>
    <rPh sb="3" eb="4">
      <t>ニチ</t>
    </rPh>
    <rPh sb="4" eb="6">
      <t>イジョウ</t>
    </rPh>
    <rPh sb="7" eb="10">
      <t>ドヨウビ</t>
    </rPh>
    <rPh sb="11" eb="13">
      <t>ヘイショ</t>
    </rPh>
    <rPh sb="15" eb="17">
      <t>バアイ</t>
    </rPh>
    <phoneticPr fontId="5"/>
  </si>
  <si>
    <t>全ての土曜日を閉所する場合</t>
    <rPh sb="0" eb="1">
      <t>スベ</t>
    </rPh>
    <rPh sb="3" eb="6">
      <t>ドヨウビ</t>
    </rPh>
    <rPh sb="7" eb="9">
      <t>ヘイショ</t>
    </rPh>
    <rPh sb="11" eb="13">
      <t>バアイ</t>
    </rPh>
    <phoneticPr fontId="5"/>
  </si>
  <si>
    <t>(⑤＋⑥＋⑧)</t>
  </si>
  <si>
    <t>栄養管理加算</t>
    <rPh sb="0" eb="2">
      <t>エイヨウ</t>
    </rPh>
    <rPh sb="2" eb="4">
      <t>カンリ</t>
    </rPh>
    <rPh sb="4" eb="6">
      <t>カサン</t>
    </rPh>
    <phoneticPr fontId="5"/>
  </si>
  <si>
    <t>㉑</t>
    <phoneticPr fontId="5"/>
  </si>
  <si>
    <t>Ａ</t>
    <phoneticPr fontId="8"/>
  </si>
  <si>
    <t>基本額</t>
    <phoneticPr fontId="8"/>
  </si>
  <si>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</si>
  <si>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</si>
  <si>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t>
    <phoneticPr fontId="8"/>
  </si>
  <si>
    <t>＋</t>
    <phoneticPr fontId="8"/>
  </si>
  <si>
    <t>）</t>
    <phoneticPr fontId="8"/>
  </si>
  <si>
    <t>÷各月初日の利用子ども数</t>
    <phoneticPr fontId="8"/>
  </si>
  <si>
    <t>Ｂ</t>
    <phoneticPr fontId="5"/>
  </si>
  <si>
    <t>Ｃ</t>
    <phoneticPr fontId="8"/>
  </si>
  <si>
    <t>÷各月初日の利用子ども数</t>
  </si>
  <si>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</si>
  <si>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管理者を配置していない場合</t>
    <rPh sb="0" eb="3">
      <t>カンリシャ</t>
    </rPh>
    <rPh sb="4" eb="6">
      <t>ハイチ</t>
    </rPh>
    <rPh sb="11" eb="13">
      <t>バアイ</t>
    </rPh>
    <phoneticPr fontId="1"/>
  </si>
  <si>
    <t>土曜日に閉所する場合</t>
    <rPh sb="0" eb="3">
      <t>ドヨウビ</t>
    </rPh>
    <rPh sb="4" eb="6">
      <t>ヘイショ</t>
    </rPh>
    <rPh sb="8" eb="10">
      <t>バアイ</t>
    </rPh>
    <phoneticPr fontId="1"/>
  </si>
  <si>
    <t>3日以上</t>
    <rPh sb="1" eb="2">
      <t>ニチ</t>
    </rPh>
    <rPh sb="2" eb="4">
      <t>イジョウ</t>
    </rPh>
    <phoneticPr fontId="1"/>
  </si>
  <si>
    <t>全て</t>
    <rPh sb="0" eb="1">
      <t>スベ</t>
    </rPh>
    <phoneticPr fontId="1"/>
  </si>
  <si>
    <t>③合計</t>
    <rPh sb="1" eb="3">
      <t>ゴウケイ</t>
    </rPh>
    <phoneticPr fontId="4"/>
  </si>
  <si>
    <t>栄養管理加算</t>
    <rPh sb="0" eb="2">
      <t>エイヨウ</t>
    </rPh>
    <rPh sb="2" eb="4">
      <t>カンリ</t>
    </rPh>
    <rPh sb="4" eb="6">
      <t>カサン</t>
    </rPh>
    <phoneticPr fontId="8"/>
  </si>
  <si>
    <t>④合計</t>
    <rPh sb="1" eb="3">
      <t>ゴウケイ</t>
    </rPh>
    <phoneticPr fontId="4"/>
  </si>
  <si>
    <t>栄養管理加算</t>
    <rPh sb="0" eb="2">
      <t>エイヨウ</t>
    </rPh>
    <rPh sb="2" eb="4">
      <t>カンリ</t>
    </rPh>
    <rPh sb="4" eb="6">
      <t>カサン</t>
    </rPh>
    <phoneticPr fontId="1"/>
  </si>
  <si>
    <t>配置</t>
    <rPh sb="0" eb="2">
      <t>ハイチ</t>
    </rPh>
    <phoneticPr fontId="1"/>
  </si>
  <si>
    <t>兼務</t>
    <rPh sb="0" eb="2">
      <t>ケンム</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</si>
  <si>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</si>
  <si>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</si>
  <si>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</si>
  <si>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市町村</t>
    <rPh sb="0" eb="3">
      <t>シチョウソン</t>
    </rPh>
    <phoneticPr fontId="8"/>
  </si>
  <si>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</si>
  <si>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</si>
  <si>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横浜市</t>
    <rPh sb="0" eb="3">
      <t>ヨコハマシ</t>
    </rPh>
    <phoneticPr fontId="1"/>
  </si>
  <si>
    <t>区</t>
    <rPh sb="0" eb="1">
      <t>ク</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</si>
  <si>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</si>
  <si>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</si>
  <si>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</si>
  <si>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</si>
  <si>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小規模保育事業（Ｃ型）</t>
    <rPh sb="0" eb="3">
      <t>ショウキボ</t>
    </rPh>
    <rPh sb="3" eb="5">
      <t>ホイク</t>
    </rPh>
    <rPh sb="5" eb="7">
      <t>ジギョウ</t>
    </rPh>
    <rPh sb="9" eb="10">
      <t>ガタ</t>
    </rPh>
    <phoneticPr fontId="1"/>
  </si>
  <si>
    <t>年度</t>
    <rPh sb="0" eb="2">
      <t>ネンド</t>
    </rPh>
    <phoneticPr fontId="1"/>
  </si>
  <si>
    <t>基準年度加算率</t>
    <rPh sb="0" eb="2">
      <t>キジュン</t>
    </rPh>
    <rPh sb="2" eb="4">
      <t>ネンド</t>
    </rPh>
    <rPh sb="4" eb="6">
      <t>カサン</t>
    </rPh>
    <rPh sb="6" eb="7">
      <t>リツ</t>
    </rPh>
    <phoneticPr fontId="1"/>
  </si>
  <si>
    <t>うち特定加算見込額分</t>
    <phoneticPr fontId="1"/>
  </si>
  <si>
    <t>1日</t>
    <rPh sb="1" eb="2">
      <t>ニチ</t>
    </rPh>
    <phoneticPr fontId="1"/>
  </si>
  <si>
    <t>―</t>
    <phoneticPr fontId="1"/>
  </si>
  <si>
    <t>特定加算見込額（処遇改善等加算【国】（1,000円未満切り捨て））</t>
    <rPh sb="0" eb="2">
      <t>トクテイ</t>
    </rPh>
    <rPh sb="2" eb="4">
      <t>カサン</t>
    </rPh>
    <rPh sb="4" eb="6">
      <t>ミコミ</t>
    </rPh>
    <rPh sb="6" eb="7">
      <t>ガク</t>
    </rPh>
    <phoneticPr fontId="4"/>
  </si>
  <si>
    <t>○</t>
  </si>
  <si>
    <t>1人</t>
    <rPh sb="1" eb="2">
      <t>ニン</t>
    </rPh>
    <phoneticPr fontId="5"/>
  </si>
  <si>
    <t>2人以上</t>
    <rPh sb="1" eb="2">
      <t>ニン</t>
    </rPh>
    <rPh sb="2" eb="4">
      <t>イジョウ</t>
    </rPh>
    <phoneticPr fontId="5"/>
  </si>
  <si>
    <t>2人</t>
    <rPh sb="1" eb="2">
      <t>ニン</t>
    </rPh>
    <phoneticPr fontId="5"/>
  </si>
  <si>
    <t>3人以上</t>
    <rPh sb="1" eb="2">
      <t>ニン</t>
    </rPh>
    <rPh sb="2" eb="4">
      <t>イジョウ</t>
    </rPh>
    <phoneticPr fontId="5"/>
  </si>
  <si>
    <t>１１年以上</t>
    <phoneticPr fontId="8"/>
  </si>
  <si>
    <t>－</t>
  </si>
  <si>
    <t>10人以下</t>
    <phoneticPr fontId="1"/>
  </si>
  <si>
    <t>15人以下</t>
  </si>
  <si>
    <t>(⑤～⑭)</t>
    <phoneticPr fontId="5"/>
  </si>
  <si>
    <t>令和５年度 処遇改善等加算Ⅰ加算見込額積算表</t>
    <rPh sb="0" eb="2">
      <t>レイワ</t>
    </rPh>
    <rPh sb="3" eb="5">
      <t>ネンド</t>
    </rPh>
    <rPh sb="5" eb="7">
      <t>ヘイネンド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</si>
  <si>
    <t>令和２年度</t>
    <rPh sb="0" eb="2">
      <t>レイワ</t>
    </rPh>
    <rPh sb="3" eb="5">
      <t>ネンド</t>
    </rPh>
    <phoneticPr fontId="1"/>
  </si>
  <si>
    <t>令和４年度</t>
    <rPh sb="0" eb="2">
      <t>レイワ</t>
    </rPh>
    <rPh sb="3" eb="5">
      <t>ネンド</t>
    </rPh>
    <phoneticPr fontId="1"/>
  </si>
  <si>
    <t>2日</t>
    <rPh sb="1" eb="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</si>
</sst>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0"/>
    <numFmt numFmtId="183" formatCode="#,##0;[Red]#,##0"/>
    <numFmt numFmtId="184" formatCode="###,###&quot;円&quot;"/>
    <numFmt numFmtId="185" formatCode="\(#,##0\)"/>
    <numFmt numFmtId="186" formatCode="#,##0;&quot;▲ &quot;#,##0"/>
    <numFmt numFmtId="187" formatCode="#,##0\×&quot;加&quot;&quot;算&quot;&quot;率&quot;"/>
    <numFmt numFmtId="188" formatCode="&quot;＋ &quot;#,##0;&quot;▲ &quot;#,##0"/>
    <numFmt numFmtId="189" formatCode="&quot;×&quot;#\ ?/100"/>
    <numFmt numFmtId="190" formatCode="#,##0&quot;÷３月初日の利用子ども数&quot;"/>
    <numFmt numFmtId="191" formatCode="#,##0&quot;（限度額）÷３月初日の利用子ども数&quot;"/>
    <numFmt numFmtId="192" formatCode="#,##0&quot;×加算率&quot;"/>
    <numFmt numFmtId="193" formatCode="0&quot;％&quot;"/>
    <numFmt numFmtId="194" formatCode="#,##0_ "/>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Ｐゴシック"/>
      <family val="3"/>
      <charset val="128"/>
      <scheme val="minor"/>
    </font>
    <font>
      <sz val="11"/>
      <name val="HGP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11"/>
      <color theme="1"/>
      <name val="HGPｺﾞｼｯｸM"/>
      <family val="3"/>
      <charset val="128"/>
    </font>
    <font>
      <sz val="12"/>
      <color theme="1"/>
      <name val="Arial Unicode MS"/>
      <family val="3"/>
      <charset val="128"/>
    </font>
    <font>
      <sz val="11"/>
      <color rgb="FFFF0000"/>
      <name val="HGｺﾞｼｯｸM"/>
      <family val="3"/>
      <charset val="128"/>
    </font>
    <font>
      <sz val="11"/>
      <name val="ＭＳ Ｐゴシック"/>
      <family val="2"/>
      <charset val="128"/>
      <scheme val="minor"/>
    </font>
    <font>
      <b/>
      <sz val="18"/>
      <color theme="1"/>
      <name val="HGｺﾞｼｯｸM"/>
      <family val="3"/>
      <charset val="128"/>
    </font>
  </fonts>
  <fills count="7">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s>
  <borders count="12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medium">
        <color auto="1"/>
      </right>
      <top style="hair">
        <color indexed="64"/>
      </top>
      <bottom style="double">
        <color indexed="64"/>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hair">
        <color indexed="64"/>
      </right>
      <top style="thin">
        <color indexed="64"/>
      </top>
      <bottom style="hair">
        <color indexed="64"/>
      </bottom>
      <diagonal/>
    </border>
    <border>
      <left style="hair">
        <color auto="1"/>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style="medium">
        <color indexed="64"/>
      </bottom>
      <diagonal/>
    </border>
    <border>
      <left/>
      <right style="hair">
        <color auto="1"/>
      </right>
      <top style="medium">
        <color auto="1"/>
      </top>
      <bottom style="hair">
        <color indexed="64"/>
      </bottom>
      <diagonal/>
    </border>
    <border>
      <left style="hair">
        <color indexed="64"/>
      </left>
      <right/>
      <top style="medium">
        <color auto="1"/>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auto="1"/>
      </left>
      <right style="thin">
        <color auto="1"/>
      </right>
      <top style="hair">
        <color auto="1"/>
      </top>
      <bottom style="hair">
        <color auto="1"/>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7" fillId="0" borderId="0"/>
    <xf numFmtId="0" fontId="27" fillId="0" borderId="0"/>
  </cellStyleXfs>
  <cellXfs count="524">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0" fontId="11" fillId="0" borderId="0" xfId="2" applyFont="1" applyFill="1" applyBorder="1" applyAlignment="1" applyProtection="1">
      <alignment horizontal="distributed" vertical="center"/>
    </xf>
    <xf numFmtId="0" fontId="3" fillId="0" borderId="0" xfId="1" applyFont="1" applyBorder="1" applyProtection="1"/>
    <xf numFmtId="0" fontId="12" fillId="0" borderId="27"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2" fillId="0" borderId="0" xfId="2" applyFont="1" applyBorder="1" applyAlignment="1">
      <alignment horizontal="center" vertical="center" wrapText="1"/>
    </xf>
    <xf numFmtId="0" fontId="22" fillId="0" borderId="35" xfId="2" applyFont="1" applyBorder="1" applyAlignment="1">
      <alignment horizontal="center" vertical="center" wrapText="1"/>
    </xf>
    <xf numFmtId="0" fontId="22" fillId="0" borderId="35" xfId="2" applyFont="1" applyFill="1" applyBorder="1" applyAlignment="1">
      <alignment horizontal="center" vertical="center" wrapText="1"/>
    </xf>
    <xf numFmtId="0" fontId="22" fillId="0" borderId="0" xfId="2" applyFont="1" applyBorder="1" applyAlignment="1">
      <alignment horizontal="center" vertical="center"/>
    </xf>
    <xf numFmtId="0" fontId="22" fillId="0" borderId="35" xfId="2" applyFont="1" applyBorder="1" applyAlignment="1">
      <alignment horizontal="center" vertical="center"/>
    </xf>
    <xf numFmtId="0" fontId="23" fillId="0" borderId="35" xfId="2" applyFont="1" applyBorder="1" applyAlignment="1">
      <alignment horizontal="center" vertical="center"/>
    </xf>
    <xf numFmtId="38" fontId="24" fillId="0" borderId="35" xfId="2" applyNumberFormat="1" applyFont="1" applyBorder="1">
      <alignment vertical="center"/>
    </xf>
    <xf numFmtId="181" fontId="10" fillId="0" borderId="35" xfId="2" applyNumberFormat="1" applyBorder="1">
      <alignment vertical="center"/>
    </xf>
    <xf numFmtId="3" fontId="13" fillId="0" borderId="0" xfId="6" applyNumberFormat="1" applyFont="1" applyFill="1" applyAlignment="1">
      <alignment horizontal="left" vertical="center"/>
    </xf>
    <xf numFmtId="185" fontId="25" fillId="0" borderId="0" xfId="6" applyNumberFormat="1" applyFont="1" applyFill="1" applyBorder="1" applyAlignment="1">
      <alignment horizontal="center" vertical="center" wrapText="1"/>
    </xf>
    <xf numFmtId="186" fontId="25" fillId="0" borderId="27" xfId="6" applyNumberFormat="1" applyFont="1" applyFill="1" applyBorder="1" applyAlignment="1">
      <alignment horizontal="center" vertical="center" wrapText="1"/>
    </xf>
    <xf numFmtId="186" fontId="25" fillId="0" borderId="0" xfId="6" applyNumberFormat="1" applyFont="1" applyFill="1" applyBorder="1" applyAlignment="1">
      <alignment horizontal="center" vertical="center" wrapText="1"/>
    </xf>
    <xf numFmtId="186" fontId="25" fillId="0" borderId="0" xfId="6" applyNumberFormat="1" applyFont="1" applyFill="1" applyBorder="1" applyAlignment="1">
      <alignment vertical="center" wrapText="1"/>
    </xf>
    <xf numFmtId="0" fontId="3" fillId="0" borderId="0" xfId="6" applyFont="1" applyFill="1">
      <alignment vertical="center"/>
    </xf>
    <xf numFmtId="0" fontId="13" fillId="0" borderId="0" xfId="6" applyFont="1" applyFill="1">
      <alignment vertical="center"/>
    </xf>
    <xf numFmtId="186" fontId="25" fillId="0" borderId="61" xfId="6" applyNumberFormat="1" applyFont="1" applyFill="1" applyBorder="1" applyAlignment="1">
      <alignment horizontal="center" vertical="center" wrapText="1"/>
    </xf>
    <xf numFmtId="186" fontId="25" fillId="0" borderId="62" xfId="6" applyNumberFormat="1" applyFont="1" applyFill="1" applyBorder="1" applyAlignment="1">
      <alignment horizontal="center" vertical="center" wrapText="1"/>
    </xf>
    <xf numFmtId="3" fontId="25" fillId="0" borderId="13" xfId="6" applyNumberFormat="1" applyFont="1" applyFill="1" applyBorder="1" applyAlignment="1">
      <alignment vertical="center" wrapText="1"/>
    </xf>
    <xf numFmtId="0" fontId="3" fillId="0" borderId="0" xfId="6" applyFont="1" applyFill="1" applyBorder="1">
      <alignment vertical="center"/>
    </xf>
    <xf numFmtId="0" fontId="13" fillId="0" borderId="0" xfId="6" applyFont="1" applyFill="1" applyBorder="1">
      <alignment vertical="center"/>
    </xf>
    <xf numFmtId="3" fontId="25" fillId="0" borderId="0" xfId="6" applyNumberFormat="1" applyFont="1" applyFill="1" applyAlignment="1">
      <alignment vertical="center"/>
    </xf>
    <xf numFmtId="186" fontId="25" fillId="0" borderId="0" xfId="6" applyNumberFormat="1" applyFont="1" applyFill="1" applyAlignment="1">
      <alignment vertical="center"/>
    </xf>
    <xf numFmtId="186" fontId="3" fillId="0" borderId="0" xfId="6" applyNumberFormat="1" applyFont="1" applyFill="1" applyAlignment="1">
      <alignment vertical="center"/>
    </xf>
    <xf numFmtId="185" fontId="25" fillId="0" borderId="0" xfId="6" applyNumberFormat="1" applyFont="1" applyFill="1" applyAlignment="1">
      <alignment horizontal="center" vertical="center"/>
    </xf>
    <xf numFmtId="187" fontId="25" fillId="0" borderId="0" xfId="6" applyNumberFormat="1" applyFont="1" applyFill="1" applyAlignment="1">
      <alignment vertical="center"/>
    </xf>
    <xf numFmtId="186" fontId="25" fillId="0" borderId="0" xfId="6" applyNumberFormat="1" applyFont="1" applyFill="1" applyAlignment="1">
      <alignment horizontal="center" vertical="center"/>
    </xf>
    <xf numFmtId="3" fontId="3" fillId="0" borderId="0" xfId="6" applyNumberFormat="1" applyFont="1" applyFill="1" applyAlignment="1">
      <alignment vertical="center"/>
    </xf>
    <xf numFmtId="0" fontId="12" fillId="0" borderId="13" xfId="1" applyFont="1" applyFill="1" applyBorder="1" applyAlignment="1" applyProtection="1">
      <alignment horizontal="right" vertical="center"/>
    </xf>
    <xf numFmtId="185" fontId="25" fillId="0" borderId="35" xfId="6" applyNumberFormat="1" applyFont="1" applyFill="1" applyBorder="1" applyAlignment="1">
      <alignment horizontal="center" vertical="center"/>
    </xf>
    <xf numFmtId="3" fontId="25" fillId="0" borderId="0" xfId="6" applyNumberFormat="1" applyFont="1" applyFill="1" applyBorder="1" applyAlignment="1">
      <alignment vertical="center"/>
    </xf>
    <xf numFmtId="3" fontId="25" fillId="0" borderId="68" xfId="6" applyNumberFormat="1" applyFont="1" applyFill="1" applyBorder="1" applyAlignment="1">
      <alignment horizontal="center" vertical="center" wrapText="1"/>
    </xf>
    <xf numFmtId="185" fontId="25" fillId="0" borderId="28" xfId="6" applyNumberFormat="1" applyFont="1" applyFill="1" applyBorder="1" applyAlignment="1">
      <alignment horizontal="center" vertical="center"/>
    </xf>
    <xf numFmtId="186" fontId="25" fillId="0" borderId="27" xfId="6" applyNumberFormat="1" applyFont="1" applyFill="1" applyBorder="1" applyAlignment="1">
      <alignment vertical="center" wrapText="1"/>
    </xf>
    <xf numFmtId="0" fontId="0" fillId="0" borderId="0" xfId="0" applyProtection="1">
      <alignment vertical="center"/>
    </xf>
    <xf numFmtId="186" fontId="3" fillId="0" borderId="0" xfId="8" applyNumberFormat="1" applyFont="1" applyFill="1" applyAlignment="1">
      <alignment vertical="center"/>
    </xf>
    <xf numFmtId="0" fontId="0" fillId="0" borderId="0" xfId="0" applyAlignment="1" applyProtection="1">
      <alignment horizontal="left" vertical="center"/>
    </xf>
    <xf numFmtId="0" fontId="12" fillId="5" borderId="108" xfId="1" applyFont="1" applyFill="1" applyBorder="1" applyAlignment="1" applyProtection="1">
      <alignment vertical="center"/>
    </xf>
    <xf numFmtId="0" fontId="12" fillId="5" borderId="108" xfId="1" applyFont="1" applyFill="1" applyBorder="1" applyAlignment="1" applyProtection="1">
      <alignment horizontal="right" vertical="center"/>
    </xf>
    <xf numFmtId="0" fontId="12" fillId="5" borderId="30" xfId="1" applyFont="1" applyFill="1" applyBorder="1" applyAlignment="1" applyProtection="1">
      <alignment vertical="center"/>
    </xf>
    <xf numFmtId="0" fontId="12" fillId="5" borderId="30" xfId="1" applyFont="1" applyFill="1" applyBorder="1" applyAlignment="1" applyProtection="1">
      <alignment horizontal="right" vertical="center"/>
    </xf>
    <xf numFmtId="0" fontId="29" fillId="0" borderId="0" xfId="0" applyFont="1" applyProtection="1">
      <alignment vertical="center"/>
    </xf>
    <xf numFmtId="0" fontId="0" fillId="0" borderId="0" xfId="0" applyAlignment="1" applyProtection="1">
      <alignment horizontal="right" vertical="center"/>
    </xf>
    <xf numFmtId="0" fontId="2" fillId="5" borderId="0" xfId="1" applyFill="1" applyProtection="1"/>
    <xf numFmtId="176" fontId="2" fillId="5" borderId="0" xfId="1" applyNumberFormat="1" applyFont="1" applyFill="1" applyBorder="1" applyAlignment="1" applyProtection="1"/>
    <xf numFmtId="0" fontId="2" fillId="5" borderId="0" xfId="1" applyFont="1" applyFill="1" applyProtection="1"/>
    <xf numFmtId="0" fontId="0" fillId="5" borderId="0" xfId="0" applyFill="1" applyProtection="1">
      <alignment vertical="center"/>
    </xf>
    <xf numFmtId="0" fontId="12" fillId="5" borderId="0" xfId="1" applyFont="1" applyFill="1" applyBorder="1" applyAlignment="1" applyProtection="1">
      <alignment vertical="center" shrinkToFit="1"/>
    </xf>
    <xf numFmtId="0" fontId="9" fillId="5" borderId="0" xfId="1" applyFont="1" applyFill="1" applyBorder="1" applyAlignment="1" applyProtection="1">
      <alignment vertical="center" shrinkToFit="1"/>
    </xf>
    <xf numFmtId="0" fontId="3" fillId="5" borderId="24" xfId="1" applyFont="1" applyFill="1" applyBorder="1" applyAlignment="1" applyProtection="1">
      <alignment horizontal="left" vertical="center"/>
    </xf>
    <xf numFmtId="0" fontId="3" fillId="5" borderId="25" xfId="1" applyFont="1" applyFill="1" applyBorder="1" applyProtection="1"/>
    <xf numFmtId="0" fontId="14" fillId="5" borderId="25" xfId="1" applyFont="1" applyFill="1" applyBorder="1" applyAlignment="1" applyProtection="1">
      <alignment horizontal="center" vertical="center"/>
    </xf>
    <xf numFmtId="1" fontId="12" fillId="5" borderId="25" xfId="1" applyNumberFormat="1" applyFont="1" applyFill="1" applyBorder="1" applyAlignment="1" applyProtection="1">
      <alignment horizontal="right" vertical="center"/>
    </xf>
    <xf numFmtId="0" fontId="2" fillId="5" borderId="25" xfId="1" applyFont="1" applyFill="1" applyBorder="1" applyProtection="1"/>
    <xf numFmtId="0" fontId="3" fillId="5" borderId="25" xfId="1" applyFont="1" applyFill="1" applyBorder="1" applyAlignment="1" applyProtection="1">
      <alignment horizontal="right"/>
    </xf>
    <xf numFmtId="0" fontId="3" fillId="5" borderId="26" xfId="1" applyFont="1" applyFill="1" applyBorder="1" applyProtection="1"/>
    <xf numFmtId="0" fontId="3" fillId="5" borderId="29" xfId="1" applyFont="1" applyFill="1" applyBorder="1" applyAlignment="1" applyProtection="1">
      <alignment horizontal="left" vertical="center"/>
    </xf>
    <xf numFmtId="0" fontId="3" fillId="5" borderId="30" xfId="1" applyFont="1" applyFill="1" applyBorder="1" applyProtection="1"/>
    <xf numFmtId="0" fontId="2" fillId="5" borderId="30" xfId="1" applyFont="1" applyFill="1" applyBorder="1" applyProtection="1"/>
    <xf numFmtId="1" fontId="12" fillId="5" borderId="30" xfId="1" applyNumberFormat="1" applyFont="1" applyFill="1" applyBorder="1" applyAlignment="1" applyProtection="1">
      <alignment horizontal="right" vertical="center"/>
    </xf>
    <xf numFmtId="0" fontId="3" fillId="5" borderId="30" xfId="1" applyFont="1" applyFill="1" applyBorder="1" applyAlignment="1" applyProtection="1">
      <alignment horizontal="right"/>
    </xf>
    <xf numFmtId="0" fontId="3" fillId="5" borderId="31" xfId="1" applyFont="1" applyFill="1" applyBorder="1" applyProtection="1"/>
    <xf numFmtId="9" fontId="12" fillId="5" borderId="25" xfId="3" applyFont="1" applyFill="1" applyBorder="1" applyAlignment="1" applyProtection="1">
      <alignment vertical="center"/>
    </xf>
    <xf numFmtId="9" fontId="16" fillId="5" borderId="25" xfId="3" applyFont="1" applyFill="1" applyBorder="1" applyAlignment="1" applyProtection="1">
      <alignment vertical="center" wrapText="1"/>
    </xf>
    <xf numFmtId="9" fontId="16" fillId="5" borderId="13" xfId="3" applyFont="1" applyFill="1" applyBorder="1" applyAlignment="1" applyProtection="1">
      <alignment vertical="center" wrapText="1"/>
    </xf>
    <xf numFmtId="9" fontId="16" fillId="5" borderId="14" xfId="3" applyFont="1" applyFill="1" applyBorder="1" applyAlignment="1" applyProtection="1">
      <alignment vertical="center" wrapText="1"/>
    </xf>
    <xf numFmtId="0" fontId="3" fillId="5" borderId="0" xfId="1" applyFont="1" applyFill="1" applyProtection="1"/>
    <xf numFmtId="0" fontId="3" fillId="5" borderId="0" xfId="1" applyFont="1" applyFill="1" applyBorder="1" applyAlignment="1" applyProtection="1">
      <alignment horizontal="right"/>
    </xf>
    <xf numFmtId="0" fontId="3" fillId="5" borderId="0" xfId="1" applyFont="1" applyFill="1" applyBorder="1" applyProtection="1"/>
    <xf numFmtId="0" fontId="12" fillId="5" borderId="47" xfId="1" applyFont="1" applyFill="1" applyBorder="1" applyAlignment="1" applyProtection="1">
      <alignment vertical="center"/>
    </xf>
    <xf numFmtId="0" fontId="12" fillId="5" borderId="50" xfId="1" applyFont="1" applyFill="1" applyBorder="1" applyAlignment="1" applyProtection="1">
      <alignment vertical="center"/>
    </xf>
    <xf numFmtId="0" fontId="12" fillId="5" borderId="67" xfId="1" applyFont="1" applyFill="1" applyBorder="1" applyAlignment="1" applyProtection="1">
      <alignment vertical="center"/>
    </xf>
    <xf numFmtId="0" fontId="12" fillId="5" borderId="66" xfId="1" applyFont="1" applyFill="1" applyBorder="1" applyAlignment="1" applyProtection="1">
      <alignment vertical="center"/>
    </xf>
    <xf numFmtId="0" fontId="12" fillId="5" borderId="93" xfId="1" applyFont="1" applyFill="1" applyBorder="1" applyAlignment="1" applyProtection="1">
      <alignment vertical="center"/>
    </xf>
    <xf numFmtId="181" fontId="15" fillId="5" borderId="0" xfId="4" applyNumberFormat="1" applyFont="1" applyFill="1" applyBorder="1" applyAlignment="1" applyProtection="1">
      <alignment horizontal="center" vertical="center"/>
    </xf>
    <xf numFmtId="0" fontId="12" fillId="0" borderId="65" xfId="1" applyFont="1" applyFill="1" applyBorder="1" applyAlignment="1" applyProtection="1">
      <alignment horizontal="left" vertical="center"/>
    </xf>
    <xf numFmtId="0" fontId="0" fillId="5" borderId="68" xfId="0" applyFill="1" applyBorder="1" applyProtection="1">
      <alignment vertical="center"/>
    </xf>
    <xf numFmtId="0" fontId="30" fillId="5" borderId="29" xfId="0" applyFont="1" applyFill="1" applyBorder="1" applyAlignment="1" applyProtection="1">
      <alignment vertical="center"/>
    </xf>
    <xf numFmtId="0" fontId="3" fillId="6" borderId="0" xfId="1" applyFont="1" applyFill="1" applyProtection="1"/>
    <xf numFmtId="187" fontId="25" fillId="0" borderId="0" xfId="6" applyNumberFormat="1" applyFont="1" applyFill="1" applyBorder="1" applyAlignment="1">
      <alignment vertical="center"/>
    </xf>
    <xf numFmtId="0" fontId="32" fillId="0" borderId="0" xfId="1" applyFont="1" applyProtection="1"/>
    <xf numFmtId="0" fontId="33" fillId="0" borderId="0" xfId="0" applyFont="1" applyProtection="1">
      <alignment vertical="center"/>
    </xf>
    <xf numFmtId="3" fontId="25" fillId="4" borderId="13" xfId="6" applyNumberFormat="1" applyFont="1" applyFill="1" applyBorder="1" applyAlignment="1">
      <alignment vertical="center" wrapText="1"/>
    </xf>
    <xf numFmtId="0" fontId="13" fillId="4" borderId="0" xfId="6" applyFont="1" applyFill="1" applyBorder="1">
      <alignment vertical="center"/>
    </xf>
    <xf numFmtId="185" fontId="25" fillId="0" borderId="0" xfId="6" applyNumberFormat="1" applyFont="1" applyFill="1" applyBorder="1" applyAlignment="1">
      <alignment horizontal="center" vertical="center"/>
    </xf>
    <xf numFmtId="186" fontId="25" fillId="0" borderId="90" xfId="6" applyNumberFormat="1" applyFont="1" applyFill="1" applyBorder="1" applyAlignment="1">
      <alignment horizontal="center" vertical="center" wrapText="1"/>
    </xf>
    <xf numFmtId="186" fontId="28" fillId="0" borderId="0" xfId="0" applyNumberFormat="1" applyFont="1" applyFill="1" applyBorder="1" applyAlignment="1">
      <alignment vertical="center"/>
    </xf>
    <xf numFmtId="186" fontId="3" fillId="0" borderId="0" xfId="0" applyNumberFormat="1" applyFont="1" applyFill="1" applyBorder="1" applyAlignment="1">
      <alignment vertical="center"/>
    </xf>
    <xf numFmtId="186" fontId="3" fillId="0" borderId="0" xfId="0" applyNumberFormat="1"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distributed" vertical="center"/>
    </xf>
    <xf numFmtId="0" fontId="3" fillId="0" borderId="0" xfId="0" applyFont="1" applyFill="1" applyAlignment="1">
      <alignment horizontal="right" vertical="center"/>
    </xf>
    <xf numFmtId="0" fontId="3" fillId="0" borderId="0" xfId="0" applyFont="1" applyFill="1" applyAlignment="1">
      <alignment vertical="center"/>
    </xf>
    <xf numFmtId="0" fontId="13" fillId="0" borderId="0" xfId="0" applyFont="1" applyFill="1" applyAlignment="1">
      <alignment vertical="center"/>
    </xf>
    <xf numFmtId="0" fontId="3" fillId="0" borderId="15" xfId="0" applyFont="1" applyFill="1" applyBorder="1" applyAlignment="1">
      <alignment vertical="center" wrapText="1"/>
    </xf>
    <xf numFmtId="0" fontId="3" fillId="0" borderId="14" xfId="0" applyFont="1" applyFill="1" applyBorder="1" applyAlignment="1">
      <alignment vertical="center" wrapText="1"/>
    </xf>
    <xf numFmtId="0" fontId="13" fillId="0" borderId="35" xfId="0" applyFont="1" applyFill="1" applyBorder="1" applyAlignment="1">
      <alignment vertical="center"/>
    </xf>
    <xf numFmtId="0" fontId="13" fillId="0" borderId="0" xfId="0" applyFont="1" applyFill="1" applyAlignment="1">
      <alignment horizontal="center" vertical="center"/>
    </xf>
    <xf numFmtId="0" fontId="13" fillId="0" borderId="0" xfId="0" applyFont="1" applyFill="1" applyBorder="1" applyAlignment="1">
      <alignment vertical="center"/>
    </xf>
    <xf numFmtId="0" fontId="0" fillId="0" borderId="25" xfId="0" applyFont="1" applyFill="1" applyBorder="1" applyAlignment="1">
      <alignment wrapText="1"/>
    </xf>
    <xf numFmtId="186" fontId="3" fillId="0" borderId="25" xfId="8" applyNumberFormat="1" applyFont="1" applyFill="1" applyBorder="1" applyAlignment="1">
      <alignment vertical="center"/>
    </xf>
    <xf numFmtId="186" fontId="3" fillId="0" borderId="26" xfId="8" applyNumberFormat="1" applyFont="1" applyFill="1" applyBorder="1" applyAlignment="1">
      <alignment vertical="center"/>
    </xf>
    <xf numFmtId="186" fontId="3" fillId="0" borderId="0" xfId="8" applyNumberFormat="1" applyFont="1" applyFill="1" applyBorder="1" applyAlignment="1">
      <alignment vertical="center"/>
    </xf>
    <xf numFmtId="0" fontId="3" fillId="0" borderId="0" xfId="8" applyFont="1" applyFill="1" applyBorder="1" applyAlignment="1">
      <alignment horizontal="left" vertical="center"/>
    </xf>
    <xf numFmtId="186" fontId="3" fillId="0" borderId="28" xfId="8" applyNumberFormat="1" applyFont="1" applyFill="1" applyBorder="1" applyAlignment="1">
      <alignment vertical="center"/>
    </xf>
    <xf numFmtId="186" fontId="3" fillId="0" borderId="30" xfId="8" applyNumberFormat="1" applyFont="1" applyFill="1" applyBorder="1" applyAlignment="1">
      <alignment vertical="center"/>
    </xf>
    <xf numFmtId="0" fontId="0" fillId="0" borderId="30" xfId="0" applyFont="1" applyFill="1" applyBorder="1" applyAlignment="1">
      <alignment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186" fontId="13" fillId="0" borderId="0" xfId="0" applyNumberFormat="1" applyFont="1" applyFill="1" applyAlignment="1">
      <alignment vertical="center"/>
    </xf>
    <xf numFmtId="0" fontId="0" fillId="0" borderId="0" xfId="0" applyFont="1" applyProtection="1">
      <alignment vertical="center"/>
    </xf>
    <xf numFmtId="0" fontId="3" fillId="0" borderId="0" xfId="1" applyFont="1" applyFill="1" applyProtection="1"/>
    <xf numFmtId="3" fontId="25" fillId="0" borderId="36" xfId="6" applyNumberFormat="1" applyFont="1" applyFill="1" applyBorder="1" applyAlignment="1">
      <alignment horizontal="center" vertical="center" wrapText="1"/>
    </xf>
    <xf numFmtId="3" fontId="25" fillId="0" borderId="35" xfId="6" applyNumberFormat="1" applyFont="1" applyFill="1" applyBorder="1" applyAlignment="1">
      <alignment horizontal="center" vertical="center"/>
    </xf>
    <xf numFmtId="186" fontId="25" fillId="0" borderId="68" xfId="6" applyNumberFormat="1" applyFont="1" applyFill="1" applyBorder="1" applyAlignment="1">
      <alignment horizontal="center" vertical="center" wrapText="1"/>
    </xf>
    <xf numFmtId="3" fontId="25" fillId="0" borderId="0" xfId="6" applyNumberFormat="1" applyFont="1" applyFill="1" applyBorder="1" applyAlignment="1">
      <alignment horizontal="center" vertical="center"/>
    </xf>
    <xf numFmtId="3" fontId="25" fillId="0" borderId="24" xfId="6" applyNumberFormat="1" applyFont="1" applyFill="1" applyBorder="1" applyAlignment="1">
      <alignment horizontal="center" vertical="center" wrapText="1"/>
    </xf>
    <xf numFmtId="3" fontId="25" fillId="0" borderId="27" xfId="6" applyNumberFormat="1" applyFont="1" applyFill="1" applyBorder="1" applyAlignment="1">
      <alignment horizontal="center" vertical="center" wrapText="1"/>
    </xf>
    <xf numFmtId="3" fontId="25" fillId="0" borderId="0" xfId="6" applyNumberFormat="1" applyFont="1" applyFill="1" applyBorder="1" applyAlignment="1">
      <alignment horizontal="center" vertical="center" wrapText="1"/>
    </xf>
    <xf numFmtId="3" fontId="25" fillId="0" borderId="28" xfId="6" applyNumberFormat="1" applyFont="1" applyFill="1" applyBorder="1" applyAlignment="1">
      <alignment horizontal="center" vertical="center" wrapText="1"/>
    </xf>
    <xf numFmtId="3" fontId="25" fillId="0" borderId="65" xfId="6" applyNumberFormat="1" applyFont="1" applyFill="1" applyBorder="1" applyAlignment="1">
      <alignment horizontal="center" vertical="center" wrapText="1"/>
    </xf>
    <xf numFmtId="186" fontId="25" fillId="0" borderId="65" xfId="6" applyNumberFormat="1" applyFont="1" applyFill="1" applyBorder="1" applyAlignment="1">
      <alignment vertical="center" wrapText="1"/>
    </xf>
    <xf numFmtId="186" fontId="25" fillId="0" borderId="65" xfId="6" applyNumberFormat="1" applyFont="1" applyFill="1" applyBorder="1" applyAlignment="1">
      <alignment vertical="center"/>
    </xf>
    <xf numFmtId="0" fontId="0" fillId="0" borderId="27" xfId="0" applyBorder="1" applyProtection="1">
      <alignment vertical="center"/>
    </xf>
    <xf numFmtId="3" fontId="25" fillId="0" borderId="27" xfId="6" applyNumberFormat="1" applyFont="1" applyBorder="1" applyAlignment="1">
      <alignment horizontal="distributed" vertical="center"/>
    </xf>
    <xf numFmtId="186" fontId="25" fillId="0" borderId="24" xfId="6" applyNumberFormat="1" applyFont="1" applyBorder="1">
      <alignment vertical="center"/>
    </xf>
    <xf numFmtId="186" fontId="25" fillId="0" borderId="26" xfId="6" applyNumberFormat="1" applyFont="1" applyBorder="1">
      <alignment vertical="center"/>
    </xf>
    <xf numFmtId="187" fontId="25" fillId="0" borderId="36" xfId="6" applyNumberFormat="1" applyFont="1" applyBorder="1" applyAlignment="1">
      <alignment horizontal="center" vertical="center"/>
    </xf>
    <xf numFmtId="186" fontId="25" fillId="0" borderId="24" xfId="6" applyNumberFormat="1" applyFont="1" applyBorder="1" applyAlignment="1">
      <alignment horizontal="center" vertical="center" wrapText="1"/>
    </xf>
    <xf numFmtId="186" fontId="25" fillId="0" borderId="25" xfId="6" applyNumberFormat="1" applyFont="1" applyBorder="1" applyAlignment="1">
      <alignment horizontal="right" vertical="center" wrapText="1"/>
    </xf>
    <xf numFmtId="186" fontId="25" fillId="0" borderId="26" xfId="6" applyNumberFormat="1" applyFont="1" applyBorder="1" applyAlignment="1">
      <alignment horizontal="right" vertical="center" wrapText="1"/>
    </xf>
    <xf numFmtId="185" fontId="25" fillId="0" borderId="0" xfId="6" applyNumberFormat="1" applyFont="1" applyAlignment="1">
      <alignment horizontal="center" vertical="center" wrapText="1"/>
    </xf>
    <xf numFmtId="0" fontId="3" fillId="0" borderId="0" xfId="6" applyFont="1">
      <alignment vertical="center"/>
    </xf>
    <xf numFmtId="0" fontId="13" fillId="0" borderId="0" xfId="6" applyFont="1">
      <alignment vertical="center"/>
    </xf>
    <xf numFmtId="186" fontId="25" fillId="0" borderId="27" xfId="6" applyNumberFormat="1" applyFont="1" applyBorder="1">
      <alignment vertical="center"/>
    </xf>
    <xf numFmtId="186" fontId="25" fillId="0" borderId="28" xfId="6" applyNumberFormat="1" applyFont="1" applyBorder="1">
      <alignment vertical="center"/>
    </xf>
    <xf numFmtId="187" fontId="25" fillId="0" borderId="65" xfId="6" applyNumberFormat="1" applyFont="1" applyBorder="1" applyAlignment="1">
      <alignment horizontal="center" vertical="center"/>
    </xf>
    <xf numFmtId="186" fontId="25" fillId="0" borderId="27" xfId="6" applyNumberFormat="1" applyFont="1" applyBorder="1" applyAlignment="1">
      <alignment horizontal="center" vertical="center" wrapText="1"/>
    </xf>
    <xf numFmtId="186" fontId="25" fillId="0" borderId="0" xfId="6" applyNumberFormat="1" applyFont="1" applyAlignment="1">
      <alignment horizontal="right" vertical="center" wrapText="1"/>
    </xf>
    <xf numFmtId="186" fontId="25" fillId="0" borderId="28" xfId="6" applyNumberFormat="1" applyFont="1" applyBorder="1" applyAlignment="1">
      <alignment horizontal="right" vertical="center" wrapText="1"/>
    </xf>
    <xf numFmtId="186" fontId="25" fillId="0" borderId="29" xfId="6" applyNumberFormat="1" applyFont="1" applyBorder="1">
      <alignment vertical="center"/>
    </xf>
    <xf numFmtId="186" fontId="25" fillId="0" borderId="31" xfId="6" applyNumberFormat="1" applyFont="1" applyBorder="1">
      <alignment vertical="center"/>
    </xf>
    <xf numFmtId="187" fontId="25" fillId="0" borderId="68" xfId="6" applyNumberFormat="1" applyFont="1" applyBorder="1" applyAlignment="1">
      <alignment horizontal="center" vertical="center"/>
    </xf>
    <xf numFmtId="186" fontId="25" fillId="0" borderId="29" xfId="6" applyNumberFormat="1" applyFont="1" applyBorder="1" applyAlignment="1">
      <alignment horizontal="center" vertical="center" wrapText="1"/>
    </xf>
    <xf numFmtId="186" fontId="25" fillId="0" borderId="30" xfId="6" applyNumberFormat="1" applyFont="1" applyBorder="1" applyAlignment="1">
      <alignment horizontal="right" vertical="center" wrapText="1"/>
    </xf>
    <xf numFmtId="186" fontId="25" fillId="0" borderId="31" xfId="6" applyNumberFormat="1" applyFont="1" applyBorder="1" applyAlignment="1">
      <alignment horizontal="right" vertical="center" wrapText="1"/>
    </xf>
    <xf numFmtId="186" fontId="25" fillId="0" borderId="25" xfId="6" applyNumberFormat="1" applyFont="1" applyBorder="1" applyAlignment="1">
      <alignment wrapText="1"/>
    </xf>
    <xf numFmtId="186" fontId="25" fillId="0" borderId="0" xfId="6" applyNumberFormat="1" applyFont="1" applyAlignment="1">
      <alignment wrapText="1"/>
    </xf>
    <xf numFmtId="189" fontId="25" fillId="0" borderId="0" xfId="6" applyNumberFormat="1" applyFont="1" applyAlignment="1">
      <alignment vertical="top" wrapText="1"/>
    </xf>
    <xf numFmtId="189" fontId="25" fillId="0" borderId="30" xfId="6" applyNumberFormat="1" applyFont="1" applyBorder="1" applyAlignment="1">
      <alignment vertical="top" wrapText="1"/>
    </xf>
    <xf numFmtId="194" fontId="31" fillId="5" borderId="117" xfId="0" applyNumberFormat="1" applyFont="1" applyFill="1" applyBorder="1" applyAlignment="1" applyProtection="1">
      <alignment horizontal="center" vertical="center"/>
    </xf>
    <xf numFmtId="194" fontId="31" fillId="5" borderId="115" xfId="0" applyNumberFormat="1" applyFont="1" applyFill="1" applyBorder="1" applyAlignment="1" applyProtection="1">
      <alignment horizontal="center" vertical="center"/>
    </xf>
    <xf numFmtId="194" fontId="31" fillId="5" borderId="116" xfId="0" applyNumberFormat="1" applyFont="1" applyFill="1" applyBorder="1" applyAlignment="1" applyProtection="1">
      <alignment horizontal="center" vertical="center"/>
    </xf>
    <xf numFmtId="0" fontId="6" fillId="5" borderId="2" xfId="1" applyFont="1" applyFill="1" applyBorder="1" applyAlignment="1" applyProtection="1">
      <alignment horizontal="center" vertical="center" wrapText="1"/>
    </xf>
    <xf numFmtId="0" fontId="6" fillId="5" borderId="3" xfId="1" applyFont="1" applyFill="1" applyBorder="1" applyAlignment="1" applyProtection="1">
      <alignment horizontal="center" vertical="center" wrapText="1"/>
    </xf>
    <xf numFmtId="0" fontId="6" fillId="5" borderId="4" xfId="1" applyFont="1" applyFill="1" applyBorder="1" applyAlignment="1" applyProtection="1">
      <alignment horizontal="center" vertical="center" wrapText="1"/>
    </xf>
    <xf numFmtId="0" fontId="6" fillId="5" borderId="1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6" fillId="5" borderId="11" xfId="1" applyFont="1" applyFill="1" applyBorder="1" applyAlignment="1" applyProtection="1">
      <alignment horizontal="center" vertical="center" wrapText="1"/>
    </xf>
    <xf numFmtId="0" fontId="6" fillId="5" borderId="17" xfId="1" applyFont="1" applyFill="1" applyBorder="1" applyAlignment="1" applyProtection="1">
      <alignment horizontal="center" vertical="center" wrapText="1"/>
    </xf>
    <xf numFmtId="0" fontId="6" fillId="5" borderId="1" xfId="1" applyFont="1" applyFill="1" applyBorder="1" applyAlignment="1" applyProtection="1">
      <alignment horizontal="center" vertical="center" wrapText="1"/>
    </xf>
    <xf numFmtId="0" fontId="6" fillId="5" borderId="18" xfId="1" applyFont="1" applyFill="1" applyBorder="1" applyAlignment="1" applyProtection="1">
      <alignment horizontal="center" vertical="center" wrapText="1"/>
    </xf>
    <xf numFmtId="0" fontId="12" fillId="2" borderId="35" xfId="1" applyFont="1" applyFill="1" applyBorder="1" applyAlignment="1" applyProtection="1">
      <alignment horizontal="left" vertical="center" wrapText="1"/>
    </xf>
    <xf numFmtId="0" fontId="18" fillId="5" borderId="17" xfId="1" applyFont="1" applyFill="1" applyBorder="1" applyAlignment="1" applyProtection="1">
      <alignment horizontal="center" vertical="center"/>
      <protection locked="0"/>
    </xf>
    <xf numFmtId="0" fontId="18" fillId="5" borderId="18" xfId="1" applyFont="1" applyFill="1" applyBorder="1" applyAlignment="1" applyProtection="1">
      <alignment horizontal="center" vertical="center"/>
      <protection locked="0"/>
    </xf>
    <xf numFmtId="3" fontId="19" fillId="5" borderId="109" xfId="1" applyNumberFormat="1" applyFont="1" applyFill="1" applyBorder="1" applyAlignment="1" applyProtection="1">
      <alignment horizontal="center" vertical="center" shrinkToFit="1"/>
    </xf>
    <xf numFmtId="3" fontId="19" fillId="5" borderId="110" xfId="1" applyNumberFormat="1" applyFont="1" applyFill="1" applyBorder="1" applyAlignment="1" applyProtection="1">
      <alignment horizontal="center" vertical="center" shrinkToFit="1"/>
    </xf>
    <xf numFmtId="3" fontId="19" fillId="5" borderId="118" xfId="1" applyNumberFormat="1" applyFont="1" applyFill="1" applyBorder="1" applyAlignment="1" applyProtection="1">
      <alignment horizontal="center" vertical="center" shrinkToFit="1"/>
    </xf>
    <xf numFmtId="3" fontId="19" fillId="0" borderId="56" xfId="1" applyNumberFormat="1" applyFont="1" applyFill="1" applyBorder="1" applyAlignment="1" applyProtection="1">
      <alignment horizontal="right" vertical="center" shrinkToFit="1"/>
    </xf>
    <xf numFmtId="3" fontId="19" fillId="0" borderId="54" xfId="1" applyNumberFormat="1" applyFont="1" applyFill="1" applyBorder="1" applyAlignment="1" applyProtection="1">
      <alignment horizontal="right" vertical="center" shrinkToFit="1"/>
    </xf>
    <xf numFmtId="3" fontId="19" fillId="0" borderId="57" xfId="1" applyNumberFormat="1" applyFont="1" applyFill="1" applyBorder="1" applyAlignment="1" applyProtection="1">
      <alignment horizontal="right" vertical="center" shrinkToFit="1"/>
    </xf>
    <xf numFmtId="3" fontId="19" fillId="0" borderId="53" xfId="1" quotePrefix="1" applyNumberFormat="1" applyFont="1" applyFill="1" applyBorder="1" applyAlignment="1" applyProtection="1">
      <alignment vertical="center" shrinkToFit="1"/>
    </xf>
    <xf numFmtId="3" fontId="19" fillId="0" borderId="55" xfId="1" quotePrefix="1" applyNumberFormat="1" applyFont="1" applyFill="1" applyBorder="1" applyAlignment="1" applyProtection="1">
      <alignment vertical="center" shrinkToFit="1"/>
    </xf>
    <xf numFmtId="3" fontId="19" fillId="0" borderId="56" xfId="1" quotePrefix="1" applyNumberFormat="1" applyFont="1" applyFill="1" applyBorder="1" applyAlignment="1" applyProtection="1">
      <alignment vertical="center" shrinkToFit="1"/>
    </xf>
    <xf numFmtId="3" fontId="19" fillId="0" borderId="54" xfId="1" quotePrefix="1" applyNumberFormat="1" applyFont="1" applyFill="1" applyBorder="1" applyAlignment="1" applyProtection="1">
      <alignment vertical="center" shrinkToFit="1"/>
    </xf>
    <xf numFmtId="3" fontId="19" fillId="0" borderId="50" xfId="1" quotePrefix="1" applyNumberFormat="1" applyFont="1" applyFill="1" applyBorder="1" applyAlignment="1" applyProtection="1">
      <alignment vertical="center" shrinkToFit="1"/>
    </xf>
    <xf numFmtId="3" fontId="19" fillId="0" borderId="51" xfId="1" quotePrefix="1" applyNumberFormat="1" applyFont="1" applyFill="1" applyBorder="1" applyAlignment="1" applyProtection="1">
      <alignment vertical="center" shrinkToFit="1"/>
    </xf>
    <xf numFmtId="3" fontId="19" fillId="0" borderId="60" xfId="1" quotePrefix="1" applyNumberFormat="1" applyFont="1" applyFill="1" applyBorder="1" applyAlignment="1" applyProtection="1">
      <alignment vertical="center" shrinkToFit="1"/>
    </xf>
    <xf numFmtId="3" fontId="19" fillId="0" borderId="113" xfId="1" quotePrefix="1" applyNumberFormat="1" applyFont="1" applyFill="1" applyBorder="1" applyAlignment="1" applyProtection="1">
      <alignment vertical="center" shrinkToFit="1"/>
    </xf>
    <xf numFmtId="3" fontId="19" fillId="0" borderId="89" xfId="1" applyNumberFormat="1" applyFont="1" applyFill="1" applyBorder="1" applyAlignment="1" applyProtection="1">
      <alignment horizontal="right" vertical="center" shrinkToFit="1"/>
    </xf>
    <xf numFmtId="3" fontId="19" fillId="0" borderId="86" xfId="1" applyNumberFormat="1" applyFont="1" applyFill="1" applyBorder="1" applyAlignment="1" applyProtection="1">
      <alignment horizontal="right" vertical="center" shrinkToFit="1"/>
    </xf>
    <xf numFmtId="3" fontId="19" fillId="0" borderId="97" xfId="1" quotePrefix="1" applyNumberFormat="1" applyFont="1" applyFill="1" applyBorder="1" applyAlignment="1" applyProtection="1">
      <alignment vertical="center" shrinkToFit="1"/>
    </xf>
    <xf numFmtId="3" fontId="19" fillId="0" borderId="98" xfId="1" quotePrefix="1" applyNumberFormat="1" applyFont="1" applyFill="1" applyBorder="1" applyAlignment="1" applyProtection="1">
      <alignment vertical="center" shrinkToFit="1"/>
    </xf>
    <xf numFmtId="0" fontId="12" fillId="6" borderId="35" xfId="1" applyFont="1" applyFill="1" applyBorder="1" applyAlignment="1" applyProtection="1">
      <alignment horizontal="left" vertical="center" wrapText="1"/>
    </xf>
    <xf numFmtId="184" fontId="15" fillId="6" borderId="35" xfId="5" applyNumberFormat="1" applyFont="1" applyFill="1" applyBorder="1" applyAlignment="1" applyProtection="1">
      <alignment horizontal="right" vertical="center" indent="3" shrinkToFit="1"/>
    </xf>
    <xf numFmtId="184" fontId="15" fillId="6" borderId="120" xfId="5" applyNumberFormat="1" applyFont="1" applyFill="1" applyBorder="1" applyAlignment="1" applyProtection="1">
      <alignment horizontal="right" vertical="center" indent="3" shrinkToFit="1"/>
    </xf>
    <xf numFmtId="0" fontId="12" fillId="5" borderId="81" xfId="1" applyFont="1" applyFill="1" applyBorder="1" applyAlignment="1" applyProtection="1">
      <alignment horizontal="left" vertical="center" wrapText="1" shrinkToFit="1"/>
    </xf>
    <xf numFmtId="0" fontId="12" fillId="5" borderId="50" xfId="1" applyFont="1" applyFill="1" applyBorder="1" applyAlignment="1" applyProtection="1">
      <alignment horizontal="left" vertical="center" wrapText="1" shrinkToFit="1"/>
    </xf>
    <xf numFmtId="0" fontId="18" fillId="5" borderId="51" xfId="1" applyFont="1" applyFill="1" applyBorder="1" applyAlignment="1" applyProtection="1">
      <alignment horizontal="center" vertical="center" wrapText="1"/>
      <protection locked="0"/>
    </xf>
    <xf numFmtId="0" fontId="18" fillId="5" borderId="52" xfId="1" applyFont="1" applyFill="1" applyBorder="1" applyAlignment="1" applyProtection="1">
      <alignment horizontal="center" vertical="center" wrapText="1"/>
      <protection locked="0"/>
    </xf>
    <xf numFmtId="3" fontId="19" fillId="0" borderId="58" xfId="1" quotePrefix="1" applyNumberFormat="1" applyFont="1" applyFill="1" applyBorder="1" applyAlignment="1" applyProtection="1">
      <alignment vertical="center" shrinkToFit="1"/>
    </xf>
    <xf numFmtId="3" fontId="19" fillId="0" borderId="59" xfId="1" quotePrefix="1" applyNumberFormat="1" applyFont="1" applyFill="1" applyBorder="1" applyAlignment="1" applyProtection="1">
      <alignment vertical="center" shrinkToFit="1"/>
    </xf>
    <xf numFmtId="0" fontId="18" fillId="5" borderId="51" xfId="1" applyFont="1" applyFill="1" applyBorder="1" applyAlignment="1" applyProtection="1">
      <alignment horizontal="center" vertical="center" shrinkToFit="1"/>
      <protection locked="0"/>
    </xf>
    <xf numFmtId="0" fontId="18" fillId="5" borderId="52" xfId="1" applyFont="1" applyFill="1" applyBorder="1" applyAlignment="1" applyProtection="1">
      <alignment horizontal="center" vertical="center" shrinkToFit="1"/>
      <protection locked="0"/>
    </xf>
    <xf numFmtId="3" fontId="19" fillId="0" borderId="53" xfId="1" applyNumberFormat="1" applyFont="1" applyFill="1" applyBorder="1" applyAlignment="1" applyProtection="1">
      <alignment horizontal="right" vertical="center" shrinkToFit="1"/>
    </xf>
    <xf numFmtId="3" fontId="19" fillId="0" borderId="55" xfId="1" applyNumberFormat="1" applyFont="1" applyFill="1" applyBorder="1" applyAlignment="1" applyProtection="1">
      <alignment horizontal="right" vertical="center" shrinkToFit="1"/>
    </xf>
    <xf numFmtId="0" fontId="18" fillId="5" borderId="91" xfId="1" applyFont="1" applyFill="1" applyBorder="1" applyAlignment="1" applyProtection="1">
      <alignment horizontal="center" vertical="center"/>
      <protection locked="0"/>
    </xf>
    <xf numFmtId="0" fontId="18" fillId="5" borderId="92" xfId="1" applyFont="1" applyFill="1" applyBorder="1" applyAlignment="1" applyProtection="1">
      <alignment horizontal="center" vertical="center"/>
      <protection locked="0"/>
    </xf>
    <xf numFmtId="3" fontId="19" fillId="0" borderId="57" xfId="1" quotePrefix="1" applyNumberFormat="1" applyFont="1" applyFill="1" applyBorder="1" applyAlignment="1" applyProtection="1">
      <alignment vertical="center" shrinkToFit="1"/>
    </xf>
    <xf numFmtId="3" fontId="19" fillId="0" borderId="79" xfId="1" applyNumberFormat="1" applyFont="1" applyFill="1" applyBorder="1" applyAlignment="1" applyProtection="1">
      <alignment horizontal="right" vertical="center" shrinkToFit="1"/>
    </xf>
    <xf numFmtId="3" fontId="19" fillId="0" borderId="82" xfId="1" applyNumberFormat="1" applyFont="1" applyFill="1" applyBorder="1" applyAlignment="1" applyProtection="1">
      <alignment horizontal="right" vertical="center" shrinkToFit="1"/>
    </xf>
    <xf numFmtId="3" fontId="19" fillId="3" borderId="59" xfId="1" applyNumberFormat="1" applyFont="1" applyFill="1" applyBorder="1" applyAlignment="1" applyProtection="1">
      <alignment horizontal="right" vertical="center" shrinkToFit="1"/>
    </xf>
    <xf numFmtId="3" fontId="19" fillId="3" borderId="84" xfId="1" applyNumberFormat="1" applyFont="1" applyFill="1" applyBorder="1" applyAlignment="1" applyProtection="1">
      <alignment horizontal="right" vertical="center" shrinkToFit="1"/>
    </xf>
    <xf numFmtId="3" fontId="19" fillId="0" borderId="85" xfId="1" applyNumberFormat="1" applyFont="1" applyFill="1" applyBorder="1" applyAlignment="1" applyProtection="1">
      <alignment horizontal="right" vertical="center" shrinkToFit="1"/>
    </xf>
    <xf numFmtId="3" fontId="19" fillId="0" borderId="88" xfId="1" applyNumberFormat="1" applyFont="1" applyFill="1" applyBorder="1" applyAlignment="1" applyProtection="1">
      <alignment horizontal="right" vertical="center" shrinkToFit="1"/>
    </xf>
    <xf numFmtId="3" fontId="19" fillId="3" borderId="63" xfId="1" applyNumberFormat="1" applyFont="1" applyFill="1" applyBorder="1" applyAlignment="1" applyProtection="1">
      <alignment horizontal="right" vertical="center" shrinkToFit="1"/>
    </xf>
    <xf numFmtId="3" fontId="19" fillId="0" borderId="87" xfId="1" applyNumberFormat="1" applyFont="1" applyFill="1" applyBorder="1" applyAlignment="1" applyProtection="1">
      <alignment horizontal="right" vertical="center" shrinkToFit="1"/>
    </xf>
    <xf numFmtId="0" fontId="12" fillId="5" borderId="35" xfId="1" applyFont="1" applyFill="1" applyBorder="1" applyAlignment="1" applyProtection="1">
      <alignment horizontal="center" vertical="center" wrapText="1"/>
    </xf>
    <xf numFmtId="0" fontId="12" fillId="5" borderId="15" xfId="1" applyFont="1" applyFill="1" applyBorder="1" applyAlignment="1" applyProtection="1">
      <alignment horizontal="center" vertical="center" wrapText="1"/>
    </xf>
    <xf numFmtId="181" fontId="15" fillId="5" borderId="14" xfId="4" applyNumberFormat="1" applyFont="1" applyFill="1" applyBorder="1" applyAlignment="1" applyProtection="1">
      <alignment horizontal="center" vertical="center"/>
    </xf>
    <xf numFmtId="181" fontId="15" fillId="5" borderId="35" xfId="4" applyNumberFormat="1" applyFont="1" applyFill="1" applyBorder="1" applyAlignment="1" applyProtection="1">
      <alignment horizontal="center" vertical="center"/>
    </xf>
    <xf numFmtId="9" fontId="16" fillId="5" borderId="24" xfId="3" applyFont="1" applyFill="1" applyBorder="1" applyAlignment="1" applyProtection="1">
      <alignment horizontal="center" vertical="center" wrapText="1"/>
    </xf>
    <xf numFmtId="9" fontId="16" fillId="5" borderId="25" xfId="3" applyFont="1" applyFill="1" applyBorder="1" applyAlignment="1" applyProtection="1">
      <alignment horizontal="center" vertical="center" wrapText="1"/>
    </xf>
    <xf numFmtId="9" fontId="16" fillId="5" borderId="29" xfId="3" applyFont="1" applyFill="1" applyBorder="1" applyAlignment="1" applyProtection="1">
      <alignment horizontal="center" vertical="center" wrapText="1"/>
    </xf>
    <xf numFmtId="9" fontId="16" fillId="5" borderId="30" xfId="3" applyFont="1" applyFill="1" applyBorder="1" applyAlignment="1" applyProtection="1">
      <alignment horizontal="center" vertical="center" wrapText="1"/>
    </xf>
    <xf numFmtId="181" fontId="15" fillId="5" borderId="68" xfId="4" applyNumberFormat="1" applyFont="1" applyFill="1" applyBorder="1" applyAlignment="1" applyProtection="1">
      <alignment horizontal="center" vertical="center"/>
    </xf>
    <xf numFmtId="181" fontId="15" fillId="5" borderId="29" xfId="4" applyNumberFormat="1" applyFont="1" applyFill="1" applyBorder="1" applyAlignment="1" applyProtection="1">
      <alignment horizontal="center" vertical="center"/>
    </xf>
    <xf numFmtId="180" fontId="16" fillId="5" borderId="36" xfId="1" applyNumberFormat="1" applyFont="1" applyFill="1" applyBorder="1" applyAlignment="1" applyProtection="1">
      <alignment horizontal="center" vertical="center"/>
    </xf>
    <xf numFmtId="181" fontId="16" fillId="5" borderId="36" xfId="4" applyNumberFormat="1" applyFont="1" applyFill="1" applyBorder="1" applyAlignment="1" applyProtection="1">
      <alignment horizontal="center" vertical="center"/>
    </xf>
    <xf numFmtId="181" fontId="16" fillId="5" borderId="36" xfId="4" applyNumberFormat="1" applyFont="1" applyFill="1" applyBorder="1" applyAlignment="1" applyProtection="1">
      <alignment horizontal="center" vertical="center" wrapText="1"/>
    </xf>
    <xf numFmtId="181" fontId="16" fillId="5" borderId="24" xfId="4" applyNumberFormat="1" applyFont="1" applyFill="1" applyBorder="1" applyAlignment="1" applyProtection="1">
      <alignment horizontal="center" vertical="center"/>
    </xf>
    <xf numFmtId="181" fontId="16" fillId="5" borderId="35" xfId="4" applyNumberFormat="1" applyFont="1" applyFill="1" applyBorder="1" applyAlignment="1" applyProtection="1">
      <alignment horizontal="center" vertical="center" wrapText="1"/>
    </xf>
    <xf numFmtId="181" fontId="16" fillId="5" borderId="35" xfId="4" applyNumberFormat="1" applyFont="1" applyFill="1" applyBorder="1" applyAlignment="1" applyProtection="1">
      <alignment horizontal="center" vertical="center"/>
    </xf>
    <xf numFmtId="180" fontId="15" fillId="5" borderId="37" xfId="1" applyNumberFormat="1" applyFont="1" applyFill="1" applyBorder="1" applyAlignment="1" applyProtection="1">
      <alignment horizontal="center" vertical="center"/>
      <protection locked="0"/>
    </xf>
    <xf numFmtId="180" fontId="15" fillId="5" borderId="38" xfId="1" applyNumberFormat="1" applyFont="1" applyFill="1" applyBorder="1" applyAlignment="1" applyProtection="1">
      <alignment horizontal="center" vertical="center"/>
      <protection locked="0"/>
    </xf>
    <xf numFmtId="0" fontId="15" fillId="5" borderId="37" xfId="1" applyNumberFormat="1" applyFont="1" applyFill="1" applyBorder="1" applyAlignment="1" applyProtection="1">
      <alignment horizontal="center" vertical="center" shrinkToFit="1"/>
      <protection locked="0"/>
    </xf>
    <xf numFmtId="0" fontId="15" fillId="5" borderId="38" xfId="1" applyNumberFormat="1" applyFont="1" applyFill="1" applyBorder="1" applyAlignment="1" applyProtection="1">
      <alignment horizontal="center" vertical="center" shrinkToFit="1"/>
      <protection locked="0"/>
    </xf>
    <xf numFmtId="0" fontId="15" fillId="5" borderId="39" xfId="1" applyNumberFormat="1" applyFont="1" applyFill="1" applyBorder="1" applyAlignment="1" applyProtection="1">
      <alignment horizontal="center" vertical="center" shrinkToFit="1"/>
      <protection locked="0"/>
    </xf>
    <xf numFmtId="193" fontId="15" fillId="5" borderId="37" xfId="1" applyNumberFormat="1" applyFont="1" applyFill="1" applyBorder="1" applyAlignment="1" applyProtection="1">
      <alignment horizontal="center" vertical="center"/>
      <protection locked="0"/>
    </xf>
    <xf numFmtId="193" fontId="15" fillId="5" borderId="38" xfId="1" applyNumberFormat="1" applyFont="1" applyFill="1" applyBorder="1" applyAlignment="1" applyProtection="1">
      <alignment horizontal="center" vertical="center"/>
      <protection locked="0"/>
    </xf>
    <xf numFmtId="193" fontId="15" fillId="5" borderId="39" xfId="1" applyNumberFormat="1" applyFont="1" applyFill="1" applyBorder="1" applyAlignment="1" applyProtection="1">
      <alignment horizontal="center" vertical="center"/>
      <protection locked="0"/>
    </xf>
    <xf numFmtId="181" fontId="16" fillId="5" borderId="14" xfId="4" applyNumberFormat="1" applyFont="1" applyFill="1" applyBorder="1" applyAlignment="1" applyProtection="1">
      <alignment horizontal="center" vertical="center"/>
    </xf>
    <xf numFmtId="0" fontId="20" fillId="5" borderId="36" xfId="1" applyFont="1" applyFill="1" applyBorder="1" applyAlignment="1" applyProtection="1">
      <alignment horizontal="center" vertical="center" textRotation="255" wrapText="1"/>
    </xf>
    <xf numFmtId="0" fontId="20" fillId="5" borderId="65" xfId="1" applyFont="1" applyFill="1" applyBorder="1" applyAlignment="1" applyProtection="1">
      <alignment horizontal="center" vertical="center" textRotation="255" wrapText="1"/>
    </xf>
    <xf numFmtId="0" fontId="18" fillId="5" borderId="2" xfId="1" applyFont="1" applyFill="1" applyBorder="1" applyAlignment="1" applyProtection="1">
      <alignment horizontal="center" vertical="center"/>
      <protection locked="0"/>
    </xf>
    <xf numFmtId="0" fontId="18" fillId="5" borderId="4" xfId="1" applyFont="1" applyFill="1" applyBorder="1" applyAlignment="1" applyProtection="1">
      <alignment horizontal="center" vertical="center"/>
      <protection locked="0"/>
    </xf>
    <xf numFmtId="3" fontId="19" fillId="0" borderId="99" xfId="1" quotePrefix="1" applyNumberFormat="1" applyFont="1" applyFill="1" applyBorder="1" applyAlignment="1" applyProtection="1">
      <alignment vertical="center" shrinkToFit="1"/>
    </xf>
    <xf numFmtId="3" fontId="19" fillId="0" borderId="83" xfId="1" applyNumberFormat="1" applyFont="1" applyFill="1" applyBorder="1" applyAlignment="1" applyProtection="1">
      <alignment horizontal="right" vertical="center" shrinkToFit="1"/>
    </xf>
    <xf numFmtId="38" fontId="21" fillId="0" borderId="73" xfId="5" applyFont="1" applyFill="1" applyBorder="1" applyAlignment="1" applyProtection="1">
      <alignment horizontal="right" vertical="center" shrinkToFit="1"/>
    </xf>
    <xf numFmtId="38" fontId="21" fillId="0" borderId="70" xfId="5" applyFont="1" applyFill="1" applyBorder="1" applyAlignment="1" applyProtection="1">
      <alignment horizontal="right" vertical="center" shrinkToFit="1"/>
    </xf>
    <xf numFmtId="38" fontId="21" fillId="0" borderId="71" xfId="5" applyFont="1" applyFill="1" applyBorder="1" applyAlignment="1" applyProtection="1">
      <alignment horizontal="right" vertical="center" shrinkToFit="1"/>
    </xf>
    <xf numFmtId="38" fontId="21" fillId="0" borderId="69" xfId="5" applyFont="1" applyFill="1" applyBorder="1" applyAlignment="1" applyProtection="1">
      <alignment horizontal="right" vertical="center" shrinkToFit="1"/>
    </xf>
    <xf numFmtId="38" fontId="21" fillId="0" borderId="72" xfId="5" applyFont="1" applyFill="1" applyBorder="1" applyAlignment="1" applyProtection="1">
      <alignment horizontal="right" vertical="center" shrinkToFit="1"/>
    </xf>
    <xf numFmtId="0" fontId="12" fillId="5" borderId="30" xfId="1" applyFont="1" applyFill="1" applyBorder="1" applyAlignment="1" applyProtection="1">
      <alignment horizontal="right" vertical="center" shrinkToFit="1"/>
    </xf>
    <xf numFmtId="0" fontId="12" fillId="5" borderId="31" xfId="1" applyFont="1" applyFill="1" applyBorder="1" applyAlignment="1" applyProtection="1">
      <alignment horizontal="right" vertical="center" shrinkToFit="1"/>
    </xf>
    <xf numFmtId="3" fontId="19" fillId="5" borderId="111" xfId="1" applyNumberFormat="1" applyFont="1" applyFill="1" applyBorder="1" applyAlignment="1" applyProtection="1">
      <alignment horizontal="center" vertical="center" shrinkToFit="1"/>
    </xf>
    <xf numFmtId="3" fontId="19" fillId="5" borderId="112" xfId="1" applyNumberFormat="1" applyFont="1" applyFill="1" applyBorder="1" applyAlignment="1" applyProtection="1">
      <alignment horizontal="center" vertical="center" shrinkToFit="1"/>
    </xf>
    <xf numFmtId="3" fontId="19" fillId="5" borderId="119" xfId="1" applyNumberFormat="1" applyFont="1" applyFill="1" applyBorder="1" applyAlignment="1" applyProtection="1">
      <alignment horizontal="center" vertical="center" shrinkToFit="1"/>
    </xf>
    <xf numFmtId="0" fontId="12" fillId="0" borderId="15" xfId="1" applyFont="1" applyFill="1" applyBorder="1" applyAlignment="1" applyProtection="1">
      <alignment horizontal="left" vertical="center" shrinkToFit="1"/>
    </xf>
    <xf numFmtId="0" fontId="12" fillId="0" borderId="13" xfId="1" applyFont="1" applyFill="1" applyBorder="1" applyAlignment="1" applyProtection="1">
      <alignment horizontal="left" vertical="center" shrinkToFit="1"/>
    </xf>
    <xf numFmtId="0" fontId="12" fillId="5" borderId="35" xfId="1" applyFont="1" applyFill="1" applyBorder="1" applyAlignment="1" applyProtection="1">
      <alignment horizontal="center" vertical="center" textRotation="255"/>
    </xf>
    <xf numFmtId="0" fontId="16" fillId="5" borderId="14" xfId="1" applyFont="1" applyFill="1" applyBorder="1" applyAlignment="1" applyProtection="1">
      <alignment horizontal="center" vertical="center" textRotation="255"/>
    </xf>
    <xf numFmtId="0" fontId="18" fillId="5" borderId="48" xfId="1" applyFont="1" applyFill="1" applyBorder="1" applyAlignment="1" applyProtection="1">
      <alignment horizontal="center" vertical="center"/>
    </xf>
    <xf numFmtId="0" fontId="18" fillId="5" borderId="49" xfId="1" applyFont="1" applyFill="1" applyBorder="1" applyAlignment="1" applyProtection="1">
      <alignment horizontal="center" vertical="center"/>
    </xf>
    <xf numFmtId="3" fontId="12" fillId="5" borderId="29" xfId="1" applyNumberFormat="1" applyFont="1" applyFill="1" applyBorder="1" applyAlignment="1" applyProtection="1">
      <alignment horizontal="right" vertical="center" shrinkToFit="1"/>
    </xf>
    <xf numFmtId="3" fontId="12" fillId="5" borderId="30" xfId="1" applyNumberFormat="1" applyFont="1" applyFill="1" applyBorder="1" applyAlignment="1" applyProtection="1">
      <alignment horizontal="right" vertical="center" shrinkToFit="1"/>
    </xf>
    <xf numFmtId="3" fontId="12" fillId="5" borderId="31" xfId="1" applyNumberFormat="1" applyFont="1" applyFill="1" applyBorder="1" applyAlignment="1" applyProtection="1">
      <alignment horizontal="right" vertical="center" shrinkToFit="1"/>
    </xf>
    <xf numFmtId="0" fontId="18" fillId="5" borderId="51" xfId="1" applyFont="1" applyFill="1" applyBorder="1" applyAlignment="1" applyProtection="1">
      <alignment horizontal="center" vertical="center"/>
      <protection locked="0"/>
    </xf>
    <xf numFmtId="0" fontId="18" fillId="5" borderId="52" xfId="1" applyFont="1" applyFill="1" applyBorder="1" applyAlignment="1" applyProtection="1">
      <alignment horizontal="center" vertical="center"/>
      <protection locked="0"/>
    </xf>
    <xf numFmtId="0" fontId="7" fillId="5" borderId="35" xfId="1" applyFont="1" applyFill="1" applyBorder="1" applyAlignment="1" applyProtection="1">
      <alignment horizontal="center" vertical="center"/>
    </xf>
    <xf numFmtId="0" fontId="7" fillId="5" borderId="15" xfId="1" applyFont="1" applyFill="1" applyBorder="1" applyAlignment="1" applyProtection="1">
      <alignment horizontal="center" vertical="center"/>
    </xf>
    <xf numFmtId="178" fontId="15" fillId="5" borderId="37" xfId="1" applyNumberFormat="1" applyFont="1" applyFill="1" applyBorder="1" applyAlignment="1" applyProtection="1">
      <alignment horizontal="center" vertical="center"/>
      <protection locked="0"/>
    </xf>
    <xf numFmtId="178" fontId="15" fillId="5" borderId="38" xfId="1" applyNumberFormat="1" applyFont="1" applyFill="1" applyBorder="1" applyAlignment="1" applyProtection="1">
      <alignment horizontal="center" vertical="center"/>
      <protection locked="0"/>
    </xf>
    <xf numFmtId="178" fontId="15" fillId="5" borderId="39" xfId="1" applyNumberFormat="1" applyFont="1" applyFill="1" applyBorder="1" applyAlignment="1" applyProtection="1">
      <alignment horizontal="center" vertical="center"/>
      <protection locked="0"/>
    </xf>
    <xf numFmtId="0" fontId="7" fillId="5" borderId="14" xfId="1" applyFont="1" applyFill="1" applyBorder="1" applyAlignment="1" applyProtection="1">
      <alignment horizontal="center" vertical="center"/>
    </xf>
    <xf numFmtId="0" fontId="12" fillId="5" borderId="19" xfId="1" applyFont="1" applyFill="1" applyBorder="1" applyAlignment="1" applyProtection="1">
      <alignment horizontal="center" vertical="center" shrinkToFit="1"/>
      <protection hidden="1"/>
    </xf>
    <xf numFmtId="0" fontId="12" fillId="5" borderId="20" xfId="1" applyFont="1" applyFill="1" applyBorder="1" applyAlignment="1" applyProtection="1">
      <alignment horizontal="center" vertical="center" shrinkToFit="1"/>
      <protection hidden="1"/>
    </xf>
    <xf numFmtId="0" fontId="12" fillId="5" borderId="21" xfId="1" applyFont="1" applyFill="1" applyBorder="1" applyAlignment="1" applyProtection="1">
      <alignment horizontal="center" vertical="center" shrinkToFit="1"/>
      <protection hidden="1"/>
    </xf>
    <xf numFmtId="182" fontId="18" fillId="0" borderId="46" xfId="1" applyNumberFormat="1" applyFont="1" applyFill="1" applyBorder="1" applyAlignment="1" applyProtection="1">
      <alignment horizontal="right" vertical="center" shrinkToFit="1"/>
      <protection locked="0"/>
    </xf>
    <xf numFmtId="182" fontId="18" fillId="0" borderId="45" xfId="1" applyNumberFormat="1" applyFont="1" applyFill="1" applyBorder="1" applyAlignment="1" applyProtection="1">
      <alignment horizontal="right" vertical="center" shrinkToFit="1"/>
      <protection locked="0"/>
    </xf>
    <xf numFmtId="182" fontId="18" fillId="0" borderId="44" xfId="1" applyNumberFormat="1" applyFont="1" applyFill="1" applyBorder="1" applyAlignment="1" applyProtection="1">
      <alignment horizontal="right" vertical="center" shrinkToFit="1"/>
      <protection locked="0"/>
    </xf>
    <xf numFmtId="182" fontId="18" fillId="0" borderId="42" xfId="1" applyNumberFormat="1" applyFont="1" applyFill="1" applyBorder="1" applyAlignment="1" applyProtection="1">
      <alignment horizontal="right" vertical="center" shrinkToFit="1"/>
      <protection locked="0"/>
    </xf>
    <xf numFmtId="0" fontId="12" fillId="0" borderId="15" xfId="1" applyFont="1" applyBorder="1" applyAlignment="1" applyProtection="1">
      <alignment horizontal="center" vertical="center" shrinkToFit="1"/>
    </xf>
    <xf numFmtId="0" fontId="12" fillId="0" borderId="13" xfId="1" applyFont="1" applyBorder="1" applyAlignment="1" applyProtection="1">
      <alignment horizontal="center" vertical="center" shrinkToFit="1"/>
    </xf>
    <xf numFmtId="0" fontId="12" fillId="0" borderId="14" xfId="1" applyFont="1" applyBorder="1" applyAlignment="1" applyProtection="1">
      <alignment horizontal="center" vertical="center" shrinkToFit="1"/>
    </xf>
    <xf numFmtId="0" fontId="34" fillId="5" borderId="0" xfId="1" applyFont="1" applyFill="1" applyAlignment="1" applyProtection="1">
      <alignment horizontal="center" vertical="center"/>
    </xf>
    <xf numFmtId="0" fontId="3" fillId="5" borderId="27" xfId="1" applyFont="1" applyFill="1" applyBorder="1" applyAlignment="1" applyProtection="1">
      <alignment horizontal="left" vertical="center" shrinkToFit="1"/>
    </xf>
    <xf numFmtId="0" fontId="3" fillId="5" borderId="0" xfId="1" applyFont="1" applyFill="1" applyBorder="1" applyAlignment="1" applyProtection="1">
      <alignment horizontal="left" vertical="center" shrinkToFit="1"/>
    </xf>
    <xf numFmtId="0" fontId="3" fillId="5" borderId="28" xfId="1" applyFont="1" applyFill="1" applyBorder="1" applyAlignment="1" applyProtection="1">
      <alignment horizontal="left" vertical="center" shrinkToFit="1"/>
    </xf>
    <xf numFmtId="9" fontId="17" fillId="5" borderId="32" xfId="3" applyFont="1" applyFill="1" applyBorder="1" applyAlignment="1" applyProtection="1">
      <alignment horizontal="center" vertical="center"/>
      <protection locked="0"/>
    </xf>
    <xf numFmtId="9" fontId="17" fillId="5" borderId="33" xfId="3" applyFont="1" applyFill="1" applyBorder="1" applyAlignment="1" applyProtection="1">
      <alignment horizontal="center" vertical="center"/>
      <protection locked="0"/>
    </xf>
    <xf numFmtId="9" fontId="17" fillId="5" borderId="34" xfId="3" applyFont="1" applyFill="1" applyBorder="1" applyAlignment="1" applyProtection="1">
      <alignment horizontal="center" vertical="center"/>
      <protection locked="0"/>
    </xf>
    <xf numFmtId="0" fontId="12" fillId="5" borderId="24" xfId="1" applyFont="1" applyFill="1" applyBorder="1" applyAlignment="1" applyProtection="1">
      <alignment horizontal="center" vertical="center" wrapText="1"/>
    </xf>
    <xf numFmtId="0" fontId="12" fillId="5" borderId="26" xfId="1" applyFont="1" applyFill="1" applyBorder="1" applyAlignment="1" applyProtection="1">
      <alignment horizontal="center" vertical="center" wrapText="1"/>
    </xf>
    <xf numFmtId="0" fontId="12" fillId="5" borderId="27" xfId="1" applyFont="1" applyFill="1" applyBorder="1" applyAlignment="1" applyProtection="1">
      <alignment horizontal="center" vertical="center" wrapText="1"/>
    </xf>
    <xf numFmtId="0" fontId="12" fillId="5" borderId="28" xfId="1" applyFont="1" applyFill="1" applyBorder="1" applyAlignment="1" applyProtection="1">
      <alignment horizontal="center" vertical="center" wrapText="1"/>
    </xf>
    <xf numFmtId="179" fontId="15" fillId="5" borderId="37" xfId="1" applyNumberFormat="1" applyFont="1" applyFill="1" applyBorder="1" applyAlignment="1" applyProtection="1">
      <alignment horizontal="center" vertical="center" shrinkToFit="1"/>
      <protection locked="0"/>
    </xf>
    <xf numFmtId="179" fontId="15" fillId="5" borderId="38" xfId="1" applyNumberFormat="1" applyFont="1" applyFill="1" applyBorder="1" applyAlignment="1" applyProtection="1">
      <alignment horizontal="center" vertical="center" shrinkToFit="1"/>
      <protection locked="0"/>
    </xf>
    <xf numFmtId="179" fontId="15" fillId="5" borderId="39" xfId="1" applyNumberFormat="1" applyFont="1" applyFill="1" applyBorder="1" applyAlignment="1" applyProtection="1">
      <alignment horizontal="center" vertical="center" shrinkToFit="1"/>
      <protection locked="0"/>
    </xf>
    <xf numFmtId="0" fontId="15" fillId="5" borderId="35" xfId="1" applyFont="1" applyFill="1" applyBorder="1" applyAlignment="1" applyProtection="1">
      <alignment horizontal="center" vertical="center"/>
    </xf>
    <xf numFmtId="0" fontId="16" fillId="5" borderId="35" xfId="1" applyFont="1" applyFill="1" applyBorder="1" applyAlignment="1" applyProtection="1">
      <alignment horizontal="center" vertical="center" wrapText="1"/>
    </xf>
    <xf numFmtId="0" fontId="16" fillId="5" borderId="36" xfId="1" applyFont="1" applyFill="1" applyBorder="1" applyAlignment="1" applyProtection="1">
      <alignment horizontal="center" vertical="center" wrapText="1"/>
    </xf>
    <xf numFmtId="180" fontId="15" fillId="5" borderId="37" xfId="1" applyNumberFormat="1" applyFont="1" applyFill="1" applyBorder="1" applyAlignment="1" applyProtection="1">
      <alignment horizontal="center" vertical="center"/>
    </xf>
    <xf numFmtId="180" fontId="15" fillId="5" borderId="38" xfId="1" applyNumberFormat="1" applyFont="1" applyFill="1" applyBorder="1" applyAlignment="1" applyProtection="1">
      <alignment horizontal="center" vertical="center"/>
    </xf>
    <xf numFmtId="180" fontId="15" fillId="5" borderId="39" xfId="1" applyNumberFormat="1" applyFont="1" applyFill="1" applyBorder="1" applyAlignment="1" applyProtection="1">
      <alignment horizontal="center" vertical="center"/>
    </xf>
    <xf numFmtId="182" fontId="18" fillId="0" borderId="43" xfId="1" applyNumberFormat="1" applyFont="1" applyFill="1" applyBorder="1" applyAlignment="1" applyProtection="1">
      <alignment horizontal="right" vertical="center" shrinkToFit="1"/>
      <protection locked="0"/>
    </xf>
    <xf numFmtId="0" fontId="12" fillId="0" borderId="40" xfId="1" applyFont="1" applyBorder="1" applyAlignment="1" applyProtection="1">
      <alignment horizontal="center" vertical="center" shrinkToFit="1"/>
    </xf>
    <xf numFmtId="0" fontId="12" fillId="0" borderId="21" xfId="1" applyFont="1" applyBorder="1" applyAlignment="1" applyProtection="1">
      <alignment horizontal="center" vertical="center" shrinkToFit="1"/>
    </xf>
    <xf numFmtId="0" fontId="12" fillId="5" borderId="15" xfId="1" applyFont="1" applyFill="1" applyBorder="1" applyAlignment="1" applyProtection="1">
      <alignment horizontal="left" vertical="center"/>
    </xf>
    <xf numFmtId="0" fontId="12" fillId="5" borderId="13" xfId="1" applyFont="1" applyFill="1" applyBorder="1" applyAlignment="1" applyProtection="1">
      <alignment horizontal="left" vertical="center"/>
    </xf>
    <xf numFmtId="0" fontId="12" fillId="5" borderId="24" xfId="1" applyFont="1" applyFill="1" applyBorder="1" applyAlignment="1" applyProtection="1">
      <alignment horizontal="center" vertical="center"/>
    </xf>
    <xf numFmtId="0" fontId="12" fillId="5" borderId="25" xfId="1" applyFont="1" applyFill="1" applyBorder="1" applyAlignment="1" applyProtection="1">
      <alignment horizontal="center" vertical="center"/>
    </xf>
    <xf numFmtId="0" fontId="12" fillId="5" borderId="27" xfId="1" applyFont="1" applyFill="1" applyBorder="1" applyAlignment="1" applyProtection="1">
      <alignment horizontal="center" vertical="center"/>
    </xf>
    <xf numFmtId="0" fontId="12" fillId="5" borderId="0" xfId="1" applyFont="1" applyFill="1" applyBorder="1" applyAlignment="1" applyProtection="1">
      <alignment horizontal="center" vertical="center"/>
    </xf>
    <xf numFmtId="0" fontId="12" fillId="5" borderId="29" xfId="1" applyFont="1" applyFill="1" applyBorder="1" applyAlignment="1" applyProtection="1">
      <alignment horizontal="center" vertical="center"/>
    </xf>
    <xf numFmtId="0" fontId="12" fillId="5" borderId="30" xfId="1" applyFont="1" applyFill="1" applyBorder="1" applyAlignment="1" applyProtection="1">
      <alignment horizontal="center" vertical="center"/>
    </xf>
    <xf numFmtId="0" fontId="12" fillId="0" borderId="15" xfId="1" applyFont="1" applyFill="1" applyBorder="1" applyAlignment="1" applyProtection="1">
      <alignment horizontal="left" vertical="center"/>
    </xf>
    <xf numFmtId="0" fontId="12" fillId="0" borderId="13" xfId="1" applyFont="1" applyFill="1" applyBorder="1" applyAlignment="1" applyProtection="1">
      <alignment horizontal="left" vertical="center"/>
    </xf>
    <xf numFmtId="0" fontId="12" fillId="0" borderId="14" xfId="1" applyFont="1" applyFill="1" applyBorder="1" applyAlignment="1" applyProtection="1">
      <alignment horizontal="left" vertical="center"/>
    </xf>
    <xf numFmtId="183" fontId="21" fillId="0" borderId="15" xfId="1" applyNumberFormat="1" applyFont="1" applyFill="1" applyBorder="1" applyAlignment="1" applyProtection="1">
      <alignment horizontal="center" vertical="center" shrinkToFit="1"/>
    </xf>
    <xf numFmtId="183" fontId="21" fillId="0" borderId="13" xfId="1" applyNumberFormat="1" applyFont="1" applyFill="1" applyBorder="1" applyAlignment="1" applyProtection="1">
      <alignment horizontal="center" vertical="center" shrinkToFit="1"/>
    </xf>
    <xf numFmtId="183" fontId="21" fillId="0" borderId="14" xfId="1" applyNumberFormat="1" applyFont="1" applyFill="1" applyBorder="1" applyAlignment="1" applyProtection="1">
      <alignment horizontal="center" vertical="center" shrinkToFit="1"/>
    </xf>
    <xf numFmtId="0" fontId="12" fillId="0" borderId="24" xfId="1" applyFont="1" applyFill="1" applyBorder="1" applyAlignment="1" applyProtection="1">
      <alignment horizontal="left" vertical="center"/>
    </xf>
    <xf numFmtId="0" fontId="12" fillId="0" borderId="25" xfId="1" applyFont="1" applyFill="1" applyBorder="1" applyAlignment="1" applyProtection="1">
      <alignment horizontal="left" vertical="center"/>
    </xf>
    <xf numFmtId="0" fontId="12" fillId="0" borderId="26" xfId="1" applyFont="1" applyFill="1" applyBorder="1" applyAlignment="1" applyProtection="1">
      <alignment horizontal="left" vertical="center"/>
    </xf>
    <xf numFmtId="183" fontId="21" fillId="0" borderId="24" xfId="1" applyNumberFormat="1" applyFont="1" applyFill="1" applyBorder="1" applyAlignment="1" applyProtection="1">
      <alignment horizontal="center" vertical="center" shrinkToFit="1"/>
    </xf>
    <xf numFmtId="183" fontId="21" fillId="0" borderId="25" xfId="1" applyNumberFormat="1" applyFont="1" applyFill="1" applyBorder="1" applyAlignment="1" applyProtection="1">
      <alignment horizontal="center" vertical="center" shrinkToFit="1"/>
    </xf>
    <xf numFmtId="183" fontId="21" fillId="0" borderId="26" xfId="1" applyNumberFormat="1" applyFont="1" applyFill="1" applyBorder="1" applyAlignment="1" applyProtection="1">
      <alignment horizontal="center" vertical="center" shrinkToFit="1"/>
    </xf>
    <xf numFmtId="38" fontId="21" fillId="0" borderId="64" xfId="5" applyFont="1" applyFill="1" applyBorder="1" applyAlignment="1" applyProtection="1">
      <alignment horizontal="right" vertical="center" shrinkToFit="1"/>
    </xf>
    <xf numFmtId="38" fontId="21" fillId="0" borderId="77" xfId="5" applyFont="1" applyFill="1" applyBorder="1" applyAlignment="1" applyProtection="1">
      <alignment horizontal="right" vertical="center" shrinkToFit="1"/>
    </xf>
    <xf numFmtId="38" fontId="21" fillId="0" borderId="80" xfId="5" applyFont="1" applyFill="1" applyBorder="1" applyAlignment="1" applyProtection="1">
      <alignment horizontal="right" vertical="center" shrinkToFit="1"/>
    </xf>
    <xf numFmtId="38" fontId="21" fillId="0" borderId="76" xfId="5" applyFont="1" applyFill="1" applyBorder="1" applyAlignment="1" applyProtection="1">
      <alignment horizontal="right" vertical="center" shrinkToFit="1"/>
    </xf>
    <xf numFmtId="38" fontId="21" fillId="0" borderId="78" xfId="5" applyFont="1" applyFill="1" applyBorder="1" applyAlignment="1" applyProtection="1">
      <alignment horizontal="right" vertical="center" shrinkToFit="1"/>
    </xf>
    <xf numFmtId="3" fontId="19" fillId="0" borderId="94" xfId="1" applyNumberFormat="1" applyFont="1" applyFill="1" applyBorder="1" applyAlignment="1" applyProtection="1">
      <alignment horizontal="right" vertical="center" shrinkToFit="1"/>
    </xf>
    <xf numFmtId="3" fontId="19" fillId="0" borderId="95" xfId="1" applyNumberFormat="1" applyFont="1" applyFill="1" applyBorder="1" applyAlignment="1" applyProtection="1">
      <alignment horizontal="right" vertical="center" shrinkToFit="1"/>
    </xf>
    <xf numFmtId="3" fontId="19" fillId="0" borderId="96" xfId="1" applyNumberFormat="1" applyFont="1" applyFill="1" applyBorder="1" applyAlignment="1" applyProtection="1">
      <alignment horizontal="right" vertical="center" shrinkToFit="1"/>
    </xf>
    <xf numFmtId="3" fontId="19" fillId="0" borderId="101" xfId="1" applyNumberFormat="1" applyFont="1" applyFill="1" applyBorder="1" applyAlignment="1" applyProtection="1">
      <alignment horizontal="right" vertical="center" shrinkToFit="1"/>
    </xf>
    <xf numFmtId="3" fontId="19" fillId="0" borderId="102" xfId="1" applyNumberFormat="1" applyFont="1" applyFill="1" applyBorder="1" applyAlignment="1" applyProtection="1">
      <alignment horizontal="right" vertical="center" shrinkToFit="1"/>
    </xf>
    <xf numFmtId="0" fontId="2" fillId="5" borderId="0" xfId="1" applyFill="1" applyBorder="1" applyAlignment="1" applyProtection="1">
      <alignment horizontal="center"/>
    </xf>
    <xf numFmtId="0" fontId="7" fillId="5" borderId="5" xfId="1" applyFont="1" applyFill="1" applyBorder="1" applyAlignment="1" applyProtection="1">
      <alignment horizontal="center" vertical="center" shrinkToFit="1"/>
      <protection hidden="1"/>
    </xf>
    <xf numFmtId="0" fontId="7" fillId="5" borderId="6" xfId="1" applyFont="1" applyFill="1" applyBorder="1" applyAlignment="1" applyProtection="1">
      <alignment horizontal="center" vertical="center" shrinkToFit="1"/>
      <protection hidden="1"/>
    </xf>
    <xf numFmtId="0" fontId="7" fillId="5" borderId="7" xfId="1" applyFont="1" applyFill="1" applyBorder="1" applyAlignment="1" applyProtection="1">
      <alignment horizontal="center" vertical="center" shrinkToFit="1"/>
      <protection hidden="1"/>
    </xf>
    <xf numFmtId="0" fontId="7" fillId="5" borderId="12" xfId="1" applyFont="1" applyFill="1" applyBorder="1" applyAlignment="1" applyProtection="1">
      <alignment horizontal="center" vertical="center" shrinkToFit="1"/>
      <protection hidden="1"/>
    </xf>
    <xf numFmtId="0" fontId="7" fillId="5" borderId="13" xfId="1" applyFont="1" applyFill="1" applyBorder="1" applyAlignment="1" applyProtection="1">
      <alignment horizontal="center" vertical="center" shrinkToFit="1"/>
      <protection hidden="1"/>
    </xf>
    <xf numFmtId="0" fontId="7" fillId="5" borderId="14"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xf>
    <xf numFmtId="177" fontId="9" fillId="5" borderId="13" xfId="1" applyNumberFormat="1" applyFont="1" applyFill="1" applyBorder="1" applyAlignment="1" applyProtection="1">
      <alignment horizontal="center" vertical="center" shrinkToFit="1"/>
    </xf>
    <xf numFmtId="177" fontId="9" fillId="5" borderId="16" xfId="1" applyNumberFormat="1" applyFont="1" applyFill="1" applyBorder="1" applyAlignment="1" applyProtection="1">
      <alignment horizontal="center" vertical="center" shrinkToFit="1"/>
    </xf>
    <xf numFmtId="0" fontId="12" fillId="0" borderId="22" xfId="1" applyFont="1" applyBorder="1" applyAlignment="1" applyProtection="1">
      <alignment horizontal="center" vertical="center" shrinkToFit="1"/>
    </xf>
    <xf numFmtId="0" fontId="12" fillId="0" borderId="100" xfId="1" applyFont="1" applyBorder="1" applyAlignment="1" applyProtection="1">
      <alignment horizontal="center" vertical="center" shrinkToFit="1"/>
    </xf>
    <xf numFmtId="0" fontId="12" fillId="5" borderId="10" xfId="1" applyFont="1" applyFill="1" applyBorder="1" applyAlignment="1" applyProtection="1">
      <alignment horizontal="center" vertical="center" shrinkToFit="1"/>
      <protection hidden="1"/>
    </xf>
    <xf numFmtId="0" fontId="12" fillId="5" borderId="0" xfId="1" applyFont="1" applyFill="1" applyBorder="1" applyAlignment="1" applyProtection="1">
      <alignment horizontal="center" vertical="center" shrinkToFit="1"/>
      <protection hidden="1"/>
    </xf>
    <xf numFmtId="0" fontId="12" fillId="5" borderId="28" xfId="1" applyFont="1" applyFill="1" applyBorder="1" applyAlignment="1" applyProtection="1">
      <alignment horizontal="center" vertical="center" shrinkToFit="1"/>
      <protection hidden="1"/>
    </xf>
    <xf numFmtId="0" fontId="12" fillId="5" borderId="103" xfId="1" applyFont="1" applyFill="1" applyBorder="1" applyAlignment="1" applyProtection="1">
      <alignment horizontal="center" vertical="center" shrinkToFit="1"/>
      <protection hidden="1"/>
    </xf>
    <xf numFmtId="0" fontId="12" fillId="5" borderId="30" xfId="1" applyFont="1" applyFill="1" applyBorder="1" applyAlignment="1" applyProtection="1">
      <alignment horizontal="center" vertical="center" shrinkToFit="1"/>
      <protection hidden="1"/>
    </xf>
    <xf numFmtId="0" fontId="12" fillId="5" borderId="31" xfId="1" applyFont="1" applyFill="1" applyBorder="1" applyAlignment="1" applyProtection="1">
      <alignment horizontal="center" vertical="center" shrinkToFit="1"/>
      <protection hidden="1"/>
    </xf>
    <xf numFmtId="176" fontId="2" fillId="5" borderId="0" xfId="1" applyNumberFormat="1" applyFont="1" applyFill="1" applyBorder="1" applyAlignment="1" applyProtection="1">
      <alignment horizontal="center"/>
    </xf>
    <xf numFmtId="182" fontId="18" fillId="0" borderId="41" xfId="1" applyNumberFormat="1" applyFont="1" applyFill="1" applyBorder="1" applyAlignment="1" applyProtection="1">
      <alignment horizontal="right" vertical="center" shrinkToFit="1"/>
      <protection locked="0"/>
    </xf>
    <xf numFmtId="0" fontId="30" fillId="5" borderId="114" xfId="0" applyFont="1" applyFill="1" applyBorder="1" applyAlignment="1" applyProtection="1">
      <alignment horizontal="left" vertical="center"/>
    </xf>
    <xf numFmtId="0" fontId="30" fillId="5" borderId="115" xfId="0" applyFont="1" applyFill="1" applyBorder="1" applyAlignment="1" applyProtection="1">
      <alignment horizontal="left" vertical="center"/>
    </xf>
    <xf numFmtId="0" fontId="30" fillId="5" borderId="116" xfId="0" applyFont="1" applyFill="1" applyBorder="1" applyAlignment="1" applyProtection="1">
      <alignment horizontal="left" vertical="center"/>
    </xf>
    <xf numFmtId="177" fontId="9" fillId="5" borderId="24" xfId="1" applyNumberFormat="1" applyFont="1" applyFill="1" applyBorder="1" applyAlignment="1" applyProtection="1">
      <alignment horizontal="center" vertical="center" shrinkToFit="1"/>
      <protection locked="0"/>
    </xf>
    <xf numFmtId="177" fontId="9" fillId="5" borderId="25" xfId="1" applyNumberFormat="1" applyFont="1" applyFill="1" applyBorder="1" applyAlignment="1" applyProtection="1">
      <alignment horizontal="center" vertical="center" shrinkToFit="1"/>
      <protection locked="0"/>
    </xf>
    <xf numFmtId="177" fontId="9" fillId="5" borderId="104" xfId="1" applyNumberFormat="1" applyFont="1" applyFill="1" applyBorder="1" applyAlignment="1" applyProtection="1">
      <alignment horizontal="center" vertical="center" shrinkToFit="1"/>
      <protection locked="0"/>
    </xf>
    <xf numFmtId="177" fontId="9" fillId="5" borderId="29" xfId="1" applyNumberFormat="1" applyFont="1" applyFill="1" applyBorder="1" applyAlignment="1" applyProtection="1">
      <alignment horizontal="center" vertical="center" shrinkToFit="1"/>
      <protection locked="0"/>
    </xf>
    <xf numFmtId="177" fontId="9" fillId="5" borderId="30" xfId="1" applyNumberFormat="1" applyFont="1" applyFill="1" applyBorder="1" applyAlignment="1" applyProtection="1">
      <alignment horizontal="center" vertical="center" shrinkToFit="1"/>
      <protection locked="0"/>
    </xf>
    <xf numFmtId="177" fontId="9" fillId="5" borderId="121" xfId="1" applyNumberFormat="1" applyFont="1" applyFill="1" applyBorder="1" applyAlignment="1" applyProtection="1">
      <alignment horizontal="center" vertical="center" shrinkToFit="1"/>
      <protection locked="0"/>
    </xf>
    <xf numFmtId="177" fontId="9" fillId="5" borderId="8"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protection locked="0"/>
    </xf>
    <xf numFmtId="177" fontId="9" fillId="5" borderId="9" xfId="1" applyNumberFormat="1" applyFont="1" applyFill="1" applyBorder="1" applyAlignment="1" applyProtection="1">
      <alignment horizontal="center" vertical="center" shrinkToFit="1"/>
    </xf>
    <xf numFmtId="184" fontId="15" fillId="2" borderId="35" xfId="5" applyNumberFormat="1" applyFont="1" applyFill="1" applyBorder="1" applyAlignment="1" applyProtection="1">
      <alignment horizontal="right" vertical="center" indent="3" shrinkToFit="1"/>
    </xf>
    <xf numFmtId="0" fontId="9" fillId="5" borderId="22" xfId="1" applyFont="1" applyFill="1" applyBorder="1" applyAlignment="1" applyProtection="1">
      <alignment horizontal="center" vertical="center" shrinkToFit="1"/>
      <protection locked="0"/>
    </xf>
    <xf numFmtId="0" fontId="9" fillId="5" borderId="20" xfId="1" applyFont="1" applyFill="1" applyBorder="1" applyAlignment="1" applyProtection="1">
      <alignment horizontal="center" vertical="center" shrinkToFit="1"/>
      <protection locked="0"/>
    </xf>
    <xf numFmtId="0" fontId="9" fillId="5" borderId="23" xfId="1" applyFont="1" applyFill="1" applyBorder="1" applyAlignment="1" applyProtection="1">
      <alignment horizontal="center" vertical="center" shrinkToFit="1"/>
      <protection locked="0"/>
    </xf>
    <xf numFmtId="0" fontId="16" fillId="5" borderId="36" xfId="1" applyFont="1" applyFill="1" applyBorder="1" applyAlignment="1" applyProtection="1">
      <alignment horizontal="center" vertical="center" shrinkToFit="1"/>
    </xf>
    <xf numFmtId="0" fontId="12" fillId="5" borderId="13" xfId="1" applyFont="1" applyFill="1" applyBorder="1" applyAlignment="1" applyProtection="1">
      <alignment horizontal="right" vertical="center"/>
    </xf>
    <xf numFmtId="0" fontId="12" fillId="0" borderId="35" xfId="1" applyFont="1" applyBorder="1" applyAlignment="1" applyProtection="1">
      <alignment horizontal="center" vertical="center"/>
    </xf>
    <xf numFmtId="3" fontId="12" fillId="5" borderId="0" xfId="1" applyNumberFormat="1" applyFont="1" applyFill="1" applyBorder="1" applyAlignment="1" applyProtection="1">
      <alignment horizontal="right" vertical="center" shrinkToFit="1"/>
    </xf>
    <xf numFmtId="0" fontId="12" fillId="5" borderId="0" xfId="1" applyFont="1" applyFill="1" applyBorder="1" applyAlignment="1" applyProtection="1">
      <alignment horizontal="right" vertical="center" shrinkToFit="1"/>
    </xf>
    <xf numFmtId="3" fontId="25" fillId="0" borderId="35" xfId="6" applyNumberFormat="1" applyFont="1" applyFill="1" applyBorder="1" applyAlignment="1">
      <alignment horizontal="center" vertical="center" wrapText="1"/>
    </xf>
    <xf numFmtId="3" fontId="25" fillId="0" borderId="36" xfId="6" applyNumberFormat="1" applyFont="1" applyFill="1" applyBorder="1" applyAlignment="1">
      <alignment horizontal="center" vertical="center" wrapText="1"/>
    </xf>
    <xf numFmtId="3" fontId="25" fillId="0" borderId="35" xfId="6" applyNumberFormat="1" applyFont="1" applyFill="1" applyBorder="1" applyAlignment="1">
      <alignment horizontal="center" vertical="center"/>
    </xf>
    <xf numFmtId="3" fontId="25" fillId="0" borderId="62" xfId="6" applyNumberFormat="1" applyFont="1" applyFill="1" applyBorder="1" applyAlignment="1">
      <alignment horizontal="center" vertical="center" wrapText="1"/>
    </xf>
    <xf numFmtId="3" fontId="25" fillId="0" borderId="106" xfId="6" applyNumberFormat="1" applyFont="1" applyFill="1" applyBorder="1" applyAlignment="1">
      <alignment horizontal="center" vertical="center" wrapText="1"/>
    </xf>
    <xf numFmtId="186" fontId="25" fillId="0" borderId="68" xfId="6" applyNumberFormat="1" applyFont="1" applyFill="1" applyBorder="1" applyAlignment="1">
      <alignment horizontal="center" vertical="center" wrapText="1"/>
    </xf>
    <xf numFmtId="186" fontId="25" fillId="0" borderId="29" xfId="6" applyNumberFormat="1" applyFont="1" applyFill="1" applyBorder="1" applyAlignment="1">
      <alignment horizontal="center" vertical="center" wrapText="1"/>
    </xf>
    <xf numFmtId="186" fontId="25" fillId="0" borderId="30" xfId="6" applyNumberFormat="1" applyFont="1" applyFill="1" applyBorder="1" applyAlignment="1">
      <alignment horizontal="center" vertical="center" wrapText="1"/>
    </xf>
    <xf numFmtId="186" fontId="25" fillId="0" borderId="31" xfId="6" applyNumberFormat="1" applyFont="1" applyFill="1" applyBorder="1" applyAlignment="1">
      <alignment horizontal="center" vertical="center" wrapText="1"/>
    </xf>
    <xf numFmtId="3" fontId="25" fillId="0" borderId="65" xfId="6" applyNumberFormat="1" applyFont="1" applyFill="1" applyBorder="1" applyAlignment="1">
      <alignment horizontal="center" vertical="center" wrapText="1"/>
    </xf>
    <xf numFmtId="3" fontId="25" fillId="0" borderId="90" xfId="6" applyNumberFormat="1" applyFont="1" applyFill="1" applyBorder="1" applyAlignment="1">
      <alignment horizontal="center" vertical="center" wrapText="1"/>
    </xf>
    <xf numFmtId="3" fontId="25" fillId="0" borderId="75" xfId="6" applyNumberFormat="1" applyFont="1" applyFill="1" applyBorder="1" applyAlignment="1">
      <alignment horizontal="center" vertical="center" wrapText="1"/>
    </xf>
    <xf numFmtId="186" fontId="25" fillId="0" borderId="58" xfId="6" applyNumberFormat="1" applyFont="1" applyFill="1" applyBorder="1" applyAlignment="1">
      <alignment horizontal="center" vertical="center" wrapText="1"/>
    </xf>
    <xf numFmtId="186" fontId="25" fillId="0" borderId="60" xfId="6" applyNumberFormat="1" applyFont="1" applyFill="1" applyBorder="1" applyAlignment="1">
      <alignment horizontal="center" vertical="center" wrapText="1"/>
    </xf>
    <xf numFmtId="186" fontId="25" fillId="0" borderId="59" xfId="6" applyNumberFormat="1" applyFont="1" applyFill="1" applyBorder="1" applyAlignment="1">
      <alignment horizontal="center" vertical="center" wrapText="1"/>
    </xf>
    <xf numFmtId="185" fontId="25" fillId="0" borderId="24" xfId="6" applyNumberFormat="1" applyFont="1" applyFill="1" applyBorder="1" applyAlignment="1">
      <alignment horizontal="center" vertical="center" shrinkToFit="1"/>
    </xf>
    <xf numFmtId="185" fontId="25" fillId="0" borderId="26" xfId="6" applyNumberFormat="1" applyFont="1" applyFill="1" applyBorder="1" applyAlignment="1">
      <alignment horizontal="center" vertical="center" shrinkToFit="1"/>
    </xf>
    <xf numFmtId="186" fontId="25" fillId="0" borderId="107" xfId="6" applyNumberFormat="1" applyFont="1" applyBorder="1" applyAlignment="1">
      <alignment wrapText="1"/>
    </xf>
    <xf numFmtId="186" fontId="25" fillId="0" borderId="105" xfId="6" applyNumberFormat="1" applyFont="1" applyBorder="1" applyAlignment="1">
      <alignment wrapText="1"/>
    </xf>
    <xf numFmtId="186" fontId="25" fillId="0" borderId="26" xfId="6" applyNumberFormat="1" applyFont="1" applyBorder="1" applyAlignment="1">
      <alignment wrapText="1"/>
    </xf>
    <xf numFmtId="186" fontId="25" fillId="0" borderId="28" xfId="6" applyNumberFormat="1" applyFont="1" applyBorder="1" applyAlignment="1">
      <alignment wrapText="1"/>
    </xf>
    <xf numFmtId="187" fontId="25" fillId="0" borderId="28" xfId="6" applyNumberFormat="1" applyFont="1" applyBorder="1" applyAlignment="1">
      <alignment horizontal="center" vertical="center"/>
    </xf>
    <xf numFmtId="186" fontId="25" fillId="0" borderId="36" xfId="6" applyNumberFormat="1" applyFont="1" applyBorder="1" applyAlignment="1">
      <alignment wrapText="1"/>
    </xf>
    <xf numFmtId="186" fontId="25" fillId="0" borderId="65" xfId="6" applyNumberFormat="1" applyFont="1" applyBorder="1" applyAlignment="1">
      <alignment wrapText="1"/>
    </xf>
    <xf numFmtId="189" fontId="25" fillId="0" borderId="65" xfId="6" applyNumberFormat="1" applyFont="1" applyBorder="1" applyAlignment="1">
      <alignment horizontal="right" vertical="top" wrapText="1"/>
    </xf>
    <xf numFmtId="189" fontId="25" fillId="0" borderId="68" xfId="6" applyNumberFormat="1" applyFont="1" applyBorder="1" applyAlignment="1">
      <alignment horizontal="right" vertical="top" wrapText="1"/>
    </xf>
    <xf numFmtId="187" fontId="25" fillId="0" borderId="0" xfId="6" applyNumberFormat="1" applyFont="1" applyAlignment="1">
      <alignment horizontal="center" vertical="center"/>
    </xf>
    <xf numFmtId="186" fontId="25" fillId="0" borderId="74" xfId="6" applyNumberFormat="1" applyFont="1" applyBorder="1" applyAlignment="1">
      <alignment vertical="center" wrapText="1"/>
    </xf>
    <xf numFmtId="186" fontId="25" fillId="0" borderId="75" xfId="6" applyNumberFormat="1" applyFont="1" applyBorder="1" applyAlignment="1">
      <alignment vertical="center" wrapText="1"/>
    </xf>
    <xf numFmtId="185" fontId="25" fillId="0" borderId="26" xfId="6" applyNumberFormat="1" applyFont="1" applyBorder="1" applyAlignment="1">
      <alignment vertical="center" wrapText="1"/>
    </xf>
    <xf numFmtId="185" fontId="25" fillId="0" borderId="28" xfId="6" applyNumberFormat="1" applyFont="1" applyBorder="1" applyAlignment="1">
      <alignment vertical="center" wrapText="1"/>
    </xf>
    <xf numFmtId="187" fontId="25" fillId="0" borderId="65" xfId="6" applyNumberFormat="1" applyFont="1" applyBorder="1" applyAlignment="1">
      <alignment horizontal="center" vertical="center"/>
    </xf>
    <xf numFmtId="187" fontId="25" fillId="0" borderId="27" xfId="6" applyNumberFormat="1" applyFont="1" applyBorder="1" applyAlignment="1">
      <alignment horizontal="center" vertical="center"/>
    </xf>
    <xf numFmtId="186" fontId="25" fillId="0" borderId="24" xfId="6" applyNumberFormat="1" applyFont="1" applyBorder="1" applyAlignment="1">
      <alignment wrapText="1"/>
    </xf>
    <xf numFmtId="186" fontId="25" fillId="0" borderId="27" xfId="6" applyNumberFormat="1" applyFont="1" applyBorder="1" applyAlignment="1">
      <alignment wrapText="1"/>
    </xf>
    <xf numFmtId="185" fontId="25" fillId="0" borderId="65" xfId="6" applyNumberFormat="1" applyFont="1" applyBorder="1" applyAlignment="1">
      <alignment horizontal="center" vertical="center"/>
    </xf>
    <xf numFmtId="3" fontId="25" fillId="0" borderId="61" xfId="6" applyNumberFormat="1" applyFont="1" applyFill="1" applyBorder="1" applyAlignment="1">
      <alignment horizontal="center" vertical="center" wrapText="1"/>
    </xf>
    <xf numFmtId="3" fontId="25" fillId="0" borderId="105" xfId="6" applyNumberFormat="1" applyFont="1" applyFill="1" applyBorder="1" applyAlignment="1">
      <alignment horizontal="center" vertical="center" wrapText="1"/>
    </xf>
    <xf numFmtId="3" fontId="25" fillId="0" borderId="24" xfId="6" applyNumberFormat="1" applyFont="1" applyFill="1" applyBorder="1" applyAlignment="1">
      <alignment horizontal="center" vertical="center"/>
    </xf>
    <xf numFmtId="3" fontId="25" fillId="0" borderId="25" xfId="6" applyNumberFormat="1" applyFont="1" applyFill="1" applyBorder="1" applyAlignment="1">
      <alignment horizontal="center" vertical="center"/>
    </xf>
    <xf numFmtId="3" fontId="25" fillId="0" borderId="26" xfId="6" applyNumberFormat="1" applyFont="1" applyFill="1" applyBorder="1" applyAlignment="1">
      <alignment horizontal="center" vertical="center"/>
    </xf>
    <xf numFmtId="3" fontId="25" fillId="0" borderId="27" xfId="6" applyNumberFormat="1" applyFont="1" applyFill="1" applyBorder="1" applyAlignment="1">
      <alignment horizontal="center" vertical="center"/>
    </xf>
    <xf numFmtId="3" fontId="25" fillId="0" borderId="0" xfId="6" applyNumberFormat="1" applyFont="1" applyFill="1" applyBorder="1" applyAlignment="1">
      <alignment horizontal="center" vertical="center"/>
    </xf>
    <xf numFmtId="3" fontId="25" fillId="0" borderId="28" xfId="6" applyNumberFormat="1" applyFont="1" applyFill="1" applyBorder="1" applyAlignment="1">
      <alignment horizontal="center" vertical="center"/>
    </xf>
    <xf numFmtId="3" fontId="25" fillId="0" borderId="24" xfId="6" applyNumberFormat="1" applyFont="1" applyFill="1" applyBorder="1" applyAlignment="1">
      <alignment horizontal="center" vertical="center" wrapText="1"/>
    </xf>
    <xf numFmtId="3" fontId="25" fillId="0" borderId="25" xfId="6" applyNumberFormat="1" applyFont="1" applyFill="1" applyBorder="1" applyAlignment="1">
      <alignment horizontal="center" vertical="center" wrapText="1"/>
    </xf>
    <xf numFmtId="3" fontId="25" fillId="0" borderId="26" xfId="6" applyNumberFormat="1" applyFont="1" applyFill="1" applyBorder="1" applyAlignment="1">
      <alignment horizontal="center" vertical="center" wrapText="1"/>
    </xf>
    <xf numFmtId="3" fontId="25" fillId="0" borderId="27" xfId="6" applyNumberFormat="1" applyFont="1" applyFill="1" applyBorder="1" applyAlignment="1">
      <alignment horizontal="center" vertical="center" wrapText="1"/>
    </xf>
    <xf numFmtId="3" fontId="25" fillId="0" borderId="0" xfId="6" applyNumberFormat="1" applyFont="1" applyFill="1" applyBorder="1" applyAlignment="1">
      <alignment horizontal="center" vertical="center" wrapText="1"/>
    </xf>
    <xf numFmtId="3" fontId="25" fillId="0" borderId="28" xfId="6" applyNumberFormat="1" applyFont="1" applyFill="1" applyBorder="1" applyAlignment="1">
      <alignment horizontal="center" vertical="center" wrapText="1"/>
    </xf>
    <xf numFmtId="3" fontId="25" fillId="0" borderId="36" xfId="6" applyNumberFormat="1" applyFont="1" applyFill="1" applyBorder="1" applyAlignment="1">
      <alignment horizontal="center" vertical="center"/>
    </xf>
    <xf numFmtId="189" fontId="25" fillId="0" borderId="27" xfId="6" applyNumberFormat="1" applyFont="1" applyBorder="1" applyAlignment="1">
      <alignment horizontal="right" vertical="top" wrapText="1"/>
    </xf>
    <xf numFmtId="189" fontId="25" fillId="0" borderId="29" xfId="6" applyNumberFormat="1" applyFont="1" applyBorder="1" applyAlignment="1">
      <alignment horizontal="right" vertical="top" wrapText="1"/>
    </xf>
    <xf numFmtId="189" fontId="25" fillId="0" borderId="105" xfId="6" applyNumberFormat="1" applyFont="1" applyBorder="1" applyAlignment="1">
      <alignment horizontal="right" vertical="top" wrapText="1"/>
    </xf>
    <xf numFmtId="189" fontId="25" fillId="0" borderId="77" xfId="6" applyNumberFormat="1" applyFont="1" applyBorder="1" applyAlignment="1">
      <alignment horizontal="right" vertical="top" wrapText="1"/>
    </xf>
    <xf numFmtId="189" fontId="25" fillId="0" borderId="28" xfId="6" applyNumberFormat="1" applyFont="1" applyBorder="1" applyAlignment="1">
      <alignment horizontal="right" vertical="top" wrapText="1"/>
    </xf>
    <xf numFmtId="189" fontId="25" fillId="0" borderId="31" xfId="6" applyNumberFormat="1" applyFont="1" applyBorder="1" applyAlignment="1">
      <alignment horizontal="right" vertical="top" wrapText="1"/>
    </xf>
    <xf numFmtId="189" fontId="25" fillId="0" borderId="0" xfId="6" applyNumberFormat="1" applyFont="1" applyFill="1" applyBorder="1" applyAlignment="1">
      <alignment horizontal="right" vertical="top" wrapText="1"/>
    </xf>
    <xf numFmtId="3" fontId="25" fillId="0" borderId="36" xfId="6" applyNumberFormat="1" applyFont="1" applyBorder="1" applyAlignment="1">
      <alignment vertical="center" wrapText="1"/>
    </xf>
    <xf numFmtId="3" fontId="25" fillId="0" borderId="65" xfId="6" applyNumberFormat="1" applyFont="1" applyBorder="1" applyAlignment="1">
      <alignment vertical="center" wrapText="1"/>
    </xf>
    <xf numFmtId="0" fontId="25" fillId="0" borderId="36" xfId="6" applyFont="1" applyBorder="1" applyAlignment="1">
      <alignment horizontal="center" vertical="center"/>
    </xf>
    <xf numFmtId="0" fontId="25" fillId="0" borderId="65" xfId="6" applyFont="1" applyBorder="1" applyAlignment="1">
      <alignment horizontal="center" vertical="center"/>
    </xf>
    <xf numFmtId="186" fontId="25" fillId="0" borderId="74" xfId="6" applyNumberFormat="1" applyFont="1" applyBorder="1">
      <alignment vertical="center"/>
    </xf>
    <xf numFmtId="186" fontId="25" fillId="0" borderId="75" xfId="6" applyNumberFormat="1" applyFont="1" applyBorder="1">
      <alignment vertical="center"/>
    </xf>
    <xf numFmtId="187" fontId="25" fillId="0" borderId="36" xfId="6" applyNumberFormat="1" applyFont="1" applyBorder="1">
      <alignment vertical="center"/>
    </xf>
    <xf numFmtId="187" fontId="25" fillId="0" borderId="65" xfId="6" applyNumberFormat="1" applyFont="1" applyBorder="1">
      <alignment vertical="center"/>
    </xf>
    <xf numFmtId="188" fontId="25" fillId="0" borderId="24" xfId="6" applyNumberFormat="1" applyFont="1" applyBorder="1" applyAlignment="1">
      <alignment vertical="center" wrapText="1"/>
    </xf>
    <xf numFmtId="188" fontId="25" fillId="0" borderId="27" xfId="6" applyNumberFormat="1" applyFont="1" applyBorder="1" applyAlignment="1">
      <alignment vertical="center" wrapText="1"/>
    </xf>
    <xf numFmtId="186" fontId="25" fillId="0" borderId="24" xfId="6" applyNumberFormat="1" applyFont="1" applyBorder="1" applyAlignment="1">
      <alignment horizontal="right" vertical="center" wrapText="1"/>
    </xf>
    <xf numFmtId="186" fontId="25" fillId="0" borderId="27" xfId="6" applyNumberFormat="1" applyFont="1" applyBorder="1" applyAlignment="1">
      <alignment horizontal="right" vertical="center" wrapText="1"/>
    </xf>
    <xf numFmtId="186" fontId="25" fillId="0" borderId="29" xfId="6" applyNumberFormat="1" applyFont="1" applyBorder="1" applyAlignment="1">
      <alignment horizontal="right" vertical="center" wrapText="1"/>
    </xf>
    <xf numFmtId="186" fontId="25" fillId="0" borderId="26" xfId="6" applyNumberFormat="1" applyFont="1" applyBorder="1" applyAlignment="1">
      <alignment horizontal="right" vertical="center" wrapText="1"/>
    </xf>
    <xf numFmtId="186" fontId="25" fillId="0" borderId="28" xfId="6" applyNumberFormat="1" applyFont="1" applyBorder="1" applyAlignment="1">
      <alignment horizontal="right" vertical="center" wrapText="1"/>
    </xf>
    <xf numFmtId="186" fontId="25" fillId="0" borderId="31" xfId="6" applyNumberFormat="1" applyFont="1" applyBorder="1" applyAlignment="1">
      <alignment horizontal="right" vertical="center" wrapText="1"/>
    </xf>
    <xf numFmtId="186" fontId="25" fillId="0" borderId="36" xfId="6" applyNumberFormat="1" applyFont="1" applyBorder="1" applyAlignment="1">
      <alignment vertical="center" wrapText="1"/>
    </xf>
    <xf numFmtId="186" fontId="25" fillId="0" borderId="65" xfId="6" applyNumberFormat="1" applyFont="1" applyBorder="1" applyAlignment="1">
      <alignment vertical="center" wrapText="1"/>
    </xf>
    <xf numFmtId="186" fontId="25" fillId="0" borderId="68" xfId="6" applyNumberFormat="1" applyFont="1" applyBorder="1" applyAlignment="1">
      <alignment vertical="center" wrapText="1"/>
    </xf>
    <xf numFmtId="186" fontId="25" fillId="0" borderId="36" xfId="6" applyNumberFormat="1" applyFont="1" applyBorder="1">
      <alignment vertical="center"/>
    </xf>
    <xf numFmtId="186" fontId="25" fillId="0" borderId="65" xfId="6" applyNumberFormat="1" applyFont="1" applyBorder="1">
      <alignment vertical="center"/>
    </xf>
    <xf numFmtId="187" fontId="25" fillId="0" borderId="74" xfId="6" applyNumberFormat="1" applyFont="1" applyBorder="1" applyAlignment="1">
      <alignment vertical="center" wrapText="1"/>
    </xf>
    <xf numFmtId="187" fontId="25" fillId="0" borderId="75" xfId="6" applyNumberFormat="1" applyFont="1" applyBorder="1" applyAlignment="1">
      <alignment vertical="center" wrapText="1"/>
    </xf>
    <xf numFmtId="186" fontId="25" fillId="0" borderId="0" xfId="6" applyNumberFormat="1" applyFont="1" applyFill="1" applyBorder="1" applyAlignment="1">
      <alignment wrapText="1"/>
    </xf>
    <xf numFmtId="0" fontId="13" fillId="0" borderId="28" xfId="6" applyFont="1" applyBorder="1" applyAlignment="1">
      <alignment horizontal="center" vertical="center"/>
    </xf>
    <xf numFmtId="3" fontId="25" fillId="0" borderId="36" xfId="6" applyNumberFormat="1" applyFont="1" applyBorder="1" applyAlignment="1">
      <alignment horizontal="center" vertical="center" wrapText="1"/>
    </xf>
    <xf numFmtId="3" fontId="25" fillId="0" borderId="65" xfId="6" applyNumberFormat="1" applyFont="1" applyBorder="1" applyAlignment="1">
      <alignment horizontal="center" vertical="center" wrapText="1"/>
    </xf>
    <xf numFmtId="3" fontId="25" fillId="0" borderId="36" xfId="6" applyNumberFormat="1" applyFont="1" applyBorder="1" applyAlignment="1">
      <alignment horizontal="left" vertical="center" wrapText="1"/>
    </xf>
    <xf numFmtId="3" fontId="25" fillId="0" borderId="65" xfId="6" applyNumberFormat="1" applyFont="1" applyBorder="1" applyAlignment="1">
      <alignment horizontal="left" vertical="center" wrapText="1"/>
    </xf>
    <xf numFmtId="0" fontId="3" fillId="0" borderId="24" xfId="0" applyFont="1" applyFill="1" applyBorder="1" applyAlignment="1">
      <alignment vertical="center" wrapText="1"/>
    </xf>
    <xf numFmtId="0" fontId="0" fillId="0" borderId="27" xfId="0" applyFont="1" applyFill="1" applyBorder="1" applyAlignment="1">
      <alignment vertical="center" wrapText="1"/>
    </xf>
    <xf numFmtId="0" fontId="0" fillId="0" borderId="29" xfId="0" applyFont="1" applyFill="1" applyBorder="1" applyAlignment="1">
      <alignment vertical="center" wrapText="1"/>
    </xf>
    <xf numFmtId="0" fontId="3" fillId="0" borderId="26" xfId="0" applyFont="1" applyFill="1" applyBorder="1" applyAlignment="1">
      <alignment vertical="center" wrapText="1"/>
    </xf>
    <xf numFmtId="0" fontId="0" fillId="0" borderId="28" xfId="0" applyFont="1" applyFill="1" applyBorder="1" applyAlignment="1">
      <alignment vertical="center" wrapText="1"/>
    </xf>
    <xf numFmtId="0" fontId="0" fillId="0" borderId="31" xfId="0" applyFont="1" applyFill="1" applyBorder="1" applyAlignment="1">
      <alignment vertical="center" wrapText="1"/>
    </xf>
    <xf numFmtId="0" fontId="0" fillId="0" borderId="25" xfId="0" applyFont="1" applyFill="1" applyBorder="1" applyAlignment="1">
      <alignment wrapText="1"/>
    </xf>
    <xf numFmtId="0" fontId="0" fillId="0" borderId="26" xfId="0" applyFont="1" applyFill="1" applyBorder="1" applyAlignment="1">
      <alignment wrapText="1"/>
    </xf>
    <xf numFmtId="0" fontId="13" fillId="0" borderId="36" xfId="0" applyFont="1" applyFill="1" applyBorder="1" applyAlignment="1">
      <alignment vertical="center" wrapText="1"/>
    </xf>
    <xf numFmtId="0" fontId="0" fillId="0" borderId="65" xfId="0" applyFont="1" applyFill="1" applyBorder="1" applyAlignment="1">
      <alignment vertical="center" wrapText="1"/>
    </xf>
    <xf numFmtId="0" fontId="0" fillId="0" borderId="68" xfId="0" applyFont="1" applyFill="1" applyBorder="1" applyAlignment="1">
      <alignment vertical="center" wrapText="1"/>
    </xf>
    <xf numFmtId="0" fontId="3" fillId="0" borderId="27" xfId="0" applyFont="1" applyFill="1" applyBorder="1" applyAlignment="1">
      <alignment horizontal="left" vertical="center" wrapText="1"/>
    </xf>
    <xf numFmtId="0" fontId="3" fillId="0" borderId="0" xfId="0" applyFont="1" applyFill="1" applyBorder="1" applyAlignment="1">
      <alignment horizontal="left" vertical="center" wrapText="1"/>
    </xf>
    <xf numFmtId="3" fontId="3" fillId="0" borderId="0" xfId="0" applyNumberFormat="1"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3" fontId="3" fillId="0" borderId="30" xfId="0" applyNumberFormat="1" applyFont="1" applyFill="1" applyBorder="1" applyAlignment="1">
      <alignment horizontal="right" vertical="center" wrapText="1"/>
    </xf>
    <xf numFmtId="0" fontId="3" fillId="0" borderId="30" xfId="0" applyFont="1" applyFill="1" applyBorder="1" applyAlignment="1">
      <alignment horizontal="right" vertical="center" wrapText="1"/>
    </xf>
    <xf numFmtId="0" fontId="3" fillId="0" borderId="31" xfId="0" applyFont="1" applyFill="1" applyBorder="1" applyAlignment="1">
      <alignment horizontal="left" vertical="center" wrapText="1"/>
    </xf>
    <xf numFmtId="0" fontId="3" fillId="0" borderId="27" xfId="0" applyFont="1" applyFill="1" applyBorder="1" applyAlignment="1">
      <alignment vertical="center" wrapText="1"/>
    </xf>
    <xf numFmtId="0" fontId="3" fillId="0" borderId="29" xfId="0" applyFont="1" applyFill="1" applyBorder="1" applyAlignment="1">
      <alignment vertical="center" wrapText="1"/>
    </xf>
    <xf numFmtId="0" fontId="3" fillId="0" borderId="28" xfId="0" applyFont="1" applyFill="1" applyBorder="1" applyAlignment="1">
      <alignment vertical="center" wrapText="1"/>
    </xf>
    <xf numFmtId="0" fontId="3" fillId="0" borderId="31" xfId="0" applyFont="1" applyFill="1" applyBorder="1" applyAlignment="1">
      <alignment vertical="center" wrapText="1"/>
    </xf>
    <xf numFmtId="0" fontId="3" fillId="0" borderId="15" xfId="0" applyFont="1" applyFill="1" applyBorder="1" applyAlignment="1">
      <alignment horizontal="distributed" vertical="center" wrapText="1"/>
    </xf>
    <xf numFmtId="0" fontId="3" fillId="0" borderId="13" xfId="0" applyFont="1" applyFill="1" applyBorder="1" applyAlignment="1">
      <alignment horizontal="distributed" vertical="center" wrapText="1"/>
    </xf>
    <xf numFmtId="3" fontId="3" fillId="0" borderId="13"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0" fontId="13" fillId="0" borderId="35" xfId="0"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3" fontId="3" fillId="0" borderId="35" xfId="0" applyNumberFormat="1" applyFont="1" applyBorder="1" applyAlignment="1">
      <alignment horizontal="center" vertical="center" wrapText="1"/>
    </xf>
    <xf numFmtId="3" fontId="3" fillId="0" borderId="15" xfId="0" applyNumberFormat="1" applyFont="1" applyBorder="1" applyAlignment="1">
      <alignment horizontal="center" vertical="center" wrapText="1"/>
    </xf>
    <xf numFmtId="190" fontId="3" fillId="0" borderId="35" xfId="0" applyNumberFormat="1" applyFont="1" applyBorder="1" applyAlignment="1">
      <alignment horizontal="center" vertical="center" wrapText="1"/>
    </xf>
    <xf numFmtId="190" fontId="3" fillId="0" borderId="15" xfId="0" applyNumberFormat="1" applyFont="1" applyBorder="1" applyAlignment="1">
      <alignment horizontal="center" vertical="center" wrapText="1"/>
    </xf>
    <xf numFmtId="191" fontId="3" fillId="0" borderId="35" xfId="0" applyNumberFormat="1" applyFont="1" applyFill="1" applyBorder="1" applyAlignment="1">
      <alignment horizontal="center" vertical="center" wrapText="1"/>
    </xf>
    <xf numFmtId="191" fontId="3" fillId="0" borderId="15" xfId="0" applyNumberFormat="1" applyFont="1" applyFill="1" applyBorder="1" applyAlignment="1">
      <alignment horizontal="center" vertical="center" wrapText="1"/>
    </xf>
    <xf numFmtId="0" fontId="3" fillId="0" borderId="26" xfId="8" applyFont="1" applyFill="1" applyBorder="1" applyAlignment="1">
      <alignment vertical="center" wrapText="1"/>
    </xf>
    <xf numFmtId="0" fontId="3" fillId="0" borderId="28" xfId="8" applyFont="1" applyFill="1" applyBorder="1" applyAlignment="1">
      <alignment vertical="center" wrapText="1"/>
    </xf>
    <xf numFmtId="0" fontId="3" fillId="0" borderId="31" xfId="8" applyFont="1" applyFill="1" applyBorder="1" applyAlignment="1">
      <alignment vertical="center" wrapText="1"/>
    </xf>
    <xf numFmtId="0" fontId="3" fillId="0" borderId="36"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25" xfId="8" applyFont="1" applyFill="1" applyBorder="1" applyAlignment="1">
      <alignment horizontal="center" wrapText="1"/>
    </xf>
    <xf numFmtId="0" fontId="3" fillId="0" borderId="25" xfId="8" applyFont="1" applyFill="1" applyBorder="1" applyAlignment="1">
      <alignment horizontal="center"/>
    </xf>
    <xf numFmtId="0" fontId="3" fillId="0" borderId="24" xfId="8" applyFont="1" applyFill="1" applyBorder="1" applyAlignment="1">
      <alignment horizontal="center" wrapText="1"/>
    </xf>
    <xf numFmtId="186" fontId="3" fillId="0" borderId="29" xfId="8" applyNumberFormat="1" applyFont="1" applyFill="1" applyBorder="1" applyAlignment="1">
      <alignment horizontal="right" vertical="center"/>
    </xf>
    <xf numFmtId="186" fontId="3" fillId="0" borderId="30" xfId="8" applyNumberFormat="1" applyFont="1" applyFill="1" applyBorder="1" applyAlignment="1">
      <alignment horizontal="right" vertical="center"/>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190" fontId="3" fillId="0" borderId="35" xfId="0" applyNumberFormat="1" applyFont="1" applyFill="1" applyBorder="1" applyAlignment="1">
      <alignment horizontal="center" vertical="center" wrapText="1"/>
    </xf>
    <xf numFmtId="190" fontId="3" fillId="0" borderId="15" xfId="0" applyNumberFormat="1" applyFont="1" applyFill="1" applyBorder="1" applyAlignment="1">
      <alignment horizontal="center" vertical="center" wrapText="1"/>
    </xf>
    <xf numFmtId="0" fontId="13" fillId="0" borderId="26" xfId="0" applyFont="1" applyFill="1" applyBorder="1" applyAlignment="1">
      <alignment vertical="center" wrapText="1"/>
    </xf>
    <xf numFmtId="186" fontId="3" fillId="0" borderId="0" xfId="8" applyNumberFormat="1" applyFont="1" applyFill="1" applyBorder="1" applyAlignment="1">
      <alignment horizontal="center" vertical="center"/>
    </xf>
    <xf numFmtId="192" fontId="3" fillId="0" borderId="0" xfId="8" applyNumberFormat="1" applyFont="1" applyFill="1" applyBorder="1" applyAlignment="1">
      <alignment horizontal="center" vertical="center"/>
    </xf>
    <xf numFmtId="0" fontId="3" fillId="0" borderId="30" xfId="0" applyFont="1" applyFill="1" applyBorder="1" applyAlignment="1">
      <alignment horizontal="right" vertical="center"/>
    </xf>
    <xf numFmtId="0" fontId="3" fillId="0" borderId="31" xfId="0" applyFont="1" applyFill="1" applyBorder="1" applyAlignment="1">
      <alignment horizontal="right" vertical="center"/>
    </xf>
  </cellXfs>
  <cellStyles count="9">
    <cellStyle name="パーセント 2 2" xfId="3"/>
    <cellStyle name="パーセント 3" xfId="4"/>
    <cellStyle name="桁区切り 3" xfId="5"/>
    <cellStyle name="標準" xfId="0" builtinId="0"/>
    <cellStyle name="標準 2" xfId="7"/>
    <cellStyle name="標準 2 3" xfId="8"/>
    <cellStyle name="標準 4 2" xfId="6"/>
    <cellStyle name="標準 7" xfId="2"/>
    <cellStyle name="標準 8" xfId="1"/>
  </cellStyles>
  <dxfs count="8">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49"/>
  <sheetViews>
    <sheetView tabSelected="1" view="pageBreakPreview" zoomScale="90" zoomScaleNormal="100" zoomScaleSheetLayoutView="90" workbookViewId="0">
      <selection activeCell="Z2" sqref="Z2:AH2"/>
    </sheetView>
  </sheetViews>
  <sheetFormatPr defaultRowHeight="13.5"/>
  <cols>
    <col min="1" max="36" width="2.75" style="42" customWidth="1"/>
    <col min="37" max="37" width="3" style="42" hidden="1" customWidth="1"/>
    <col min="38" max="53" width="9" style="42" hidden="1" customWidth="1"/>
    <col min="54" max="55" width="30.75" style="42" customWidth="1"/>
    <col min="56" max="16384" width="9" style="42"/>
  </cols>
  <sheetData>
    <row r="1" spans="1:53" ht="14.25" thickBot="1">
      <c r="A1" s="54"/>
      <c r="B1" s="54"/>
      <c r="C1" s="54"/>
      <c r="D1" s="54"/>
      <c r="E1" s="54"/>
      <c r="F1" s="54"/>
      <c r="G1" s="54"/>
      <c r="H1" s="54"/>
      <c r="I1" s="54"/>
      <c r="J1" s="54"/>
      <c r="K1" s="54"/>
      <c r="L1" s="54"/>
      <c r="M1" s="54"/>
      <c r="N1" s="54"/>
      <c r="O1" s="54"/>
      <c r="P1" s="54"/>
      <c r="Q1" s="54"/>
      <c r="R1" s="51"/>
      <c r="S1" s="336"/>
      <c r="T1" s="336"/>
      <c r="U1" s="52"/>
      <c r="V1" s="52"/>
      <c r="W1" s="52"/>
      <c r="X1" s="52"/>
      <c r="Y1" s="52"/>
      <c r="Z1" s="52"/>
      <c r="AA1" s="52"/>
      <c r="AB1" s="53"/>
      <c r="AC1" s="53"/>
      <c r="AD1" s="53"/>
      <c r="AE1" s="354">
        <f ca="1">TODAY()</f>
        <v>45261</v>
      </c>
      <c r="AF1" s="354"/>
      <c r="AG1" s="354"/>
      <c r="AH1" s="354"/>
      <c r="AI1" s="354"/>
      <c r="AJ1" s="354"/>
      <c r="AP1" s="1"/>
      <c r="AQ1" s="2"/>
      <c r="AR1" s="2"/>
      <c r="AS1" s="1" t="s">
        <v>0</v>
      </c>
      <c r="AT1" s="1"/>
      <c r="AV1" s="42" t="s">
        <v>122</v>
      </c>
      <c r="AX1" s="42" t="s">
        <v>177</v>
      </c>
      <c r="AZ1" s="42" t="s">
        <v>178</v>
      </c>
    </row>
    <row r="2" spans="1:53" ht="14.25" customHeight="1">
      <c r="A2" s="54"/>
      <c r="B2" s="161" t="s">
        <v>125</v>
      </c>
      <c r="C2" s="162"/>
      <c r="D2" s="162"/>
      <c r="E2" s="162"/>
      <c r="F2" s="162"/>
      <c r="G2" s="162"/>
      <c r="H2" s="162"/>
      <c r="I2" s="163"/>
      <c r="J2" s="54"/>
      <c r="K2" s="54"/>
      <c r="L2" s="54"/>
      <c r="M2" s="54"/>
      <c r="N2" s="54"/>
      <c r="O2" s="54"/>
      <c r="P2" s="54"/>
      <c r="Q2" s="54"/>
      <c r="R2" s="337" t="s">
        <v>167</v>
      </c>
      <c r="S2" s="338"/>
      <c r="T2" s="338"/>
      <c r="U2" s="339"/>
      <c r="V2" s="365" t="s">
        <v>170</v>
      </c>
      <c r="W2" s="366"/>
      <c r="X2" s="366"/>
      <c r="Y2" s="366"/>
      <c r="Z2" s="367"/>
      <c r="AA2" s="367"/>
      <c r="AB2" s="367"/>
      <c r="AC2" s="367"/>
      <c r="AD2" s="367"/>
      <c r="AE2" s="367"/>
      <c r="AF2" s="367"/>
      <c r="AG2" s="367"/>
      <c r="AH2" s="367"/>
      <c r="AI2" s="366" t="s">
        <v>171</v>
      </c>
      <c r="AJ2" s="368"/>
      <c r="AP2" s="1"/>
      <c r="AQ2" s="2"/>
      <c r="AR2" s="2"/>
      <c r="AS2" s="1">
        <v>1</v>
      </c>
      <c r="AT2" s="1" t="s">
        <v>190</v>
      </c>
      <c r="AV2" s="4" t="s">
        <v>118</v>
      </c>
      <c r="AW2" s="2"/>
      <c r="AY2" s="42" t="s">
        <v>194</v>
      </c>
      <c r="BA2" s="42">
        <v>0</v>
      </c>
    </row>
    <row r="3" spans="1:53" ht="14.25" customHeight="1">
      <c r="A3" s="54"/>
      <c r="B3" s="164"/>
      <c r="C3" s="165"/>
      <c r="D3" s="165"/>
      <c r="E3" s="165"/>
      <c r="F3" s="165"/>
      <c r="G3" s="165"/>
      <c r="H3" s="165"/>
      <c r="I3" s="166"/>
      <c r="J3" s="54"/>
      <c r="K3" s="54"/>
      <c r="L3" s="54"/>
      <c r="M3" s="54"/>
      <c r="N3" s="54"/>
      <c r="O3" s="54"/>
      <c r="P3" s="54"/>
      <c r="Q3" s="54"/>
      <c r="R3" s="340" t="s">
        <v>1</v>
      </c>
      <c r="S3" s="341"/>
      <c r="T3" s="341"/>
      <c r="U3" s="342"/>
      <c r="V3" s="343" t="s">
        <v>176</v>
      </c>
      <c r="W3" s="344"/>
      <c r="X3" s="344"/>
      <c r="Y3" s="344"/>
      <c r="Z3" s="344"/>
      <c r="AA3" s="344"/>
      <c r="AB3" s="344"/>
      <c r="AC3" s="344"/>
      <c r="AD3" s="344"/>
      <c r="AE3" s="344"/>
      <c r="AF3" s="344"/>
      <c r="AG3" s="344"/>
      <c r="AH3" s="344"/>
      <c r="AI3" s="344"/>
      <c r="AJ3" s="345"/>
      <c r="AP3" s="1"/>
      <c r="AQ3" s="2"/>
      <c r="AR3" s="2"/>
      <c r="AS3" s="3">
        <v>11</v>
      </c>
      <c r="AT3" s="3" t="s">
        <v>191</v>
      </c>
      <c r="AV3" s="4" t="s">
        <v>119</v>
      </c>
      <c r="AW3" s="2"/>
      <c r="AY3" s="42" t="s">
        <v>195</v>
      </c>
      <c r="BA3" s="42">
        <v>2</v>
      </c>
    </row>
    <row r="4" spans="1:53" ht="14.25" customHeight="1">
      <c r="A4" s="54"/>
      <c r="B4" s="164"/>
      <c r="C4" s="165"/>
      <c r="D4" s="165"/>
      <c r="E4" s="165"/>
      <c r="F4" s="165"/>
      <c r="G4" s="165"/>
      <c r="H4" s="165"/>
      <c r="I4" s="166"/>
      <c r="J4" s="54"/>
      <c r="K4" s="54"/>
      <c r="L4" s="54"/>
      <c r="M4" s="54"/>
      <c r="N4" s="54"/>
      <c r="O4" s="54"/>
      <c r="P4" s="54"/>
      <c r="Q4" s="54"/>
      <c r="R4" s="340" t="s">
        <v>2</v>
      </c>
      <c r="S4" s="341"/>
      <c r="T4" s="341"/>
      <c r="U4" s="342"/>
      <c r="V4" s="359"/>
      <c r="W4" s="360"/>
      <c r="X4" s="360"/>
      <c r="Y4" s="360"/>
      <c r="Z4" s="360"/>
      <c r="AA4" s="360"/>
      <c r="AB4" s="360"/>
      <c r="AC4" s="360"/>
      <c r="AD4" s="360"/>
      <c r="AE4" s="360"/>
      <c r="AF4" s="360"/>
      <c r="AG4" s="360"/>
      <c r="AH4" s="360"/>
      <c r="AI4" s="360"/>
      <c r="AJ4" s="361"/>
      <c r="AP4" s="1"/>
      <c r="AS4" s="3"/>
      <c r="AT4" s="3"/>
      <c r="AV4" s="4" t="s">
        <v>120</v>
      </c>
      <c r="AW4" s="2"/>
      <c r="BA4" s="42">
        <v>3</v>
      </c>
    </row>
    <row r="5" spans="1:53" ht="14.25" customHeight="1">
      <c r="A5" s="54"/>
      <c r="B5" s="164"/>
      <c r="C5" s="165"/>
      <c r="D5" s="165"/>
      <c r="E5" s="165"/>
      <c r="F5" s="165"/>
      <c r="G5" s="165"/>
      <c r="H5" s="165"/>
      <c r="I5" s="166"/>
      <c r="J5" s="54"/>
      <c r="K5" s="54"/>
      <c r="L5" s="54"/>
      <c r="M5" s="54"/>
      <c r="N5" s="54"/>
      <c r="O5" s="54"/>
      <c r="P5" s="54"/>
      <c r="Q5" s="54"/>
      <c r="R5" s="348" t="s">
        <v>168</v>
      </c>
      <c r="S5" s="349"/>
      <c r="T5" s="349"/>
      <c r="U5" s="350"/>
      <c r="V5" s="359"/>
      <c r="W5" s="360"/>
      <c r="X5" s="360"/>
      <c r="Y5" s="360"/>
      <c r="Z5" s="360"/>
      <c r="AA5" s="360"/>
      <c r="AB5" s="360"/>
      <c r="AC5" s="360"/>
      <c r="AD5" s="360"/>
      <c r="AE5" s="360"/>
      <c r="AF5" s="360"/>
      <c r="AG5" s="360"/>
      <c r="AH5" s="360"/>
      <c r="AI5" s="360"/>
      <c r="AJ5" s="361"/>
      <c r="AP5" s="1"/>
      <c r="AS5" s="3"/>
      <c r="AT5" s="3"/>
      <c r="AV5" s="4" t="s">
        <v>121</v>
      </c>
      <c r="AW5" s="2"/>
      <c r="BA5" s="42">
        <v>4</v>
      </c>
    </row>
    <row r="6" spans="1:53" ht="14.25" customHeight="1">
      <c r="A6" s="54"/>
      <c r="B6" s="164"/>
      <c r="C6" s="165"/>
      <c r="D6" s="165"/>
      <c r="E6" s="165"/>
      <c r="F6" s="165"/>
      <c r="G6" s="165"/>
      <c r="H6" s="165"/>
      <c r="I6" s="166"/>
      <c r="J6" s="54"/>
      <c r="K6" s="54"/>
      <c r="L6" s="54"/>
      <c r="M6" s="54"/>
      <c r="N6" s="54"/>
      <c r="O6" s="54"/>
      <c r="P6" s="54"/>
      <c r="Q6" s="54"/>
      <c r="R6" s="351"/>
      <c r="S6" s="352"/>
      <c r="T6" s="352"/>
      <c r="U6" s="353"/>
      <c r="V6" s="362"/>
      <c r="W6" s="363"/>
      <c r="X6" s="363"/>
      <c r="Y6" s="363"/>
      <c r="Z6" s="363"/>
      <c r="AA6" s="363"/>
      <c r="AB6" s="363"/>
      <c r="AC6" s="363"/>
      <c r="AD6" s="363"/>
      <c r="AE6" s="363"/>
      <c r="AF6" s="363"/>
      <c r="AG6" s="363"/>
      <c r="AH6" s="363"/>
      <c r="AI6" s="363"/>
      <c r="AJ6" s="364"/>
      <c r="AP6" s="1"/>
      <c r="AS6" s="3"/>
      <c r="AT6" s="3"/>
      <c r="AV6" s="4" t="s">
        <v>189</v>
      </c>
      <c r="AW6" s="2"/>
      <c r="BA6" s="42">
        <v>5</v>
      </c>
    </row>
    <row r="7" spans="1:53" ht="15" customHeight="1" thickBot="1">
      <c r="A7" s="54"/>
      <c r="B7" s="167"/>
      <c r="C7" s="168"/>
      <c r="D7" s="168"/>
      <c r="E7" s="168"/>
      <c r="F7" s="168"/>
      <c r="G7" s="168"/>
      <c r="H7" s="168"/>
      <c r="I7" s="169"/>
      <c r="J7" s="54"/>
      <c r="K7" s="54"/>
      <c r="L7" s="54"/>
      <c r="M7" s="54"/>
      <c r="N7" s="54"/>
      <c r="O7" s="54"/>
      <c r="P7" s="54"/>
      <c r="Q7" s="54"/>
      <c r="R7" s="273" t="s">
        <v>169</v>
      </c>
      <c r="S7" s="274"/>
      <c r="T7" s="274"/>
      <c r="U7" s="275"/>
      <c r="V7" s="370"/>
      <c r="W7" s="371"/>
      <c r="X7" s="371"/>
      <c r="Y7" s="371"/>
      <c r="Z7" s="371"/>
      <c r="AA7" s="371"/>
      <c r="AB7" s="371"/>
      <c r="AC7" s="371"/>
      <c r="AD7" s="371"/>
      <c r="AE7" s="371"/>
      <c r="AF7" s="371"/>
      <c r="AG7" s="371"/>
      <c r="AH7" s="371"/>
      <c r="AI7" s="371"/>
      <c r="AJ7" s="372"/>
      <c r="AP7" s="1"/>
      <c r="AS7" s="3"/>
      <c r="AT7" s="3"/>
      <c r="BA7" s="42">
        <v>6</v>
      </c>
    </row>
    <row r="8" spans="1:53" ht="8.25" customHeight="1">
      <c r="A8" s="54"/>
      <c r="B8" s="54"/>
      <c r="C8" s="54"/>
      <c r="D8" s="54"/>
      <c r="E8" s="54"/>
      <c r="F8" s="54"/>
      <c r="G8" s="54"/>
      <c r="H8" s="54"/>
      <c r="I8" s="54"/>
      <c r="J8" s="54"/>
      <c r="K8" s="54"/>
      <c r="L8" s="54"/>
      <c r="M8" s="54"/>
      <c r="N8" s="54"/>
      <c r="O8" s="54"/>
      <c r="P8" s="54"/>
      <c r="Q8" s="54"/>
      <c r="R8" s="55"/>
      <c r="S8" s="55"/>
      <c r="T8" s="55"/>
      <c r="U8" s="55"/>
      <c r="V8" s="56"/>
      <c r="W8" s="56"/>
      <c r="X8" s="56"/>
      <c r="Y8" s="56"/>
      <c r="Z8" s="56"/>
      <c r="AA8" s="56"/>
      <c r="AB8" s="56"/>
      <c r="AC8" s="56"/>
      <c r="AD8" s="56"/>
      <c r="AE8" s="56"/>
      <c r="AF8" s="56"/>
      <c r="AG8" s="56"/>
      <c r="AH8" s="56"/>
      <c r="AI8" s="56"/>
      <c r="AJ8" s="56"/>
      <c r="AP8" s="1"/>
      <c r="AS8" s="3"/>
      <c r="AT8" s="3"/>
      <c r="AV8" s="4"/>
      <c r="BA8" s="42">
        <v>7</v>
      </c>
    </row>
    <row r="9" spans="1:53" ht="6.75" customHeight="1">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P9" s="1"/>
      <c r="AS9" s="3"/>
      <c r="AT9" s="3"/>
      <c r="AV9" s="4"/>
      <c r="AX9" s="4"/>
      <c r="AY9" s="88"/>
    </row>
    <row r="10" spans="1:53" ht="21">
      <c r="A10" s="283" t="s">
        <v>193</v>
      </c>
      <c r="B10" s="283"/>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P10" s="1"/>
      <c r="AQ10" s="4"/>
      <c r="AR10" s="2"/>
      <c r="AS10" s="3"/>
      <c r="AT10" s="3"/>
    </row>
    <row r="11" spans="1:53" ht="6" customHeight="1">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P11" s="1"/>
      <c r="AQ11" s="2"/>
      <c r="AR11" s="2"/>
      <c r="AS11" s="3"/>
      <c r="AT11" s="3"/>
    </row>
    <row r="12" spans="1:53">
      <c r="A12" s="57" t="s">
        <v>127</v>
      </c>
      <c r="B12" s="58"/>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60"/>
      <c r="AC12" s="60"/>
      <c r="AD12" s="60"/>
      <c r="AE12" s="60"/>
      <c r="AF12" s="60"/>
      <c r="AG12" s="61"/>
      <c r="AH12" s="61"/>
      <c r="AI12" s="62"/>
      <c r="AJ12" s="63"/>
      <c r="AP12" s="1"/>
      <c r="AQ12" s="2"/>
      <c r="AR12" s="2"/>
      <c r="AS12" s="3"/>
      <c r="AT12" s="3"/>
      <c r="AV12" s="4" t="s">
        <v>118</v>
      </c>
      <c r="AW12" s="42">
        <f>'保育単価表（Ｃ型）'!O7</f>
        <v>20</v>
      </c>
    </row>
    <row r="13" spans="1:53">
      <c r="A13" s="284" t="s">
        <v>5</v>
      </c>
      <c r="B13" s="285"/>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6"/>
      <c r="AP13" s="1"/>
      <c r="AQ13" s="2"/>
      <c r="AR13" s="2"/>
      <c r="AS13" s="3"/>
      <c r="AT13" s="3"/>
      <c r="AV13" s="4" t="s">
        <v>120</v>
      </c>
      <c r="AW13" s="42">
        <f>'保育単価表（Ｃ型）'!O8</f>
        <v>40</v>
      </c>
    </row>
    <row r="14" spans="1:53">
      <c r="A14" s="64" t="s">
        <v>6</v>
      </c>
      <c r="B14" s="65"/>
      <c r="C14" s="66"/>
      <c r="D14" s="66"/>
      <c r="E14" s="66"/>
      <c r="F14" s="66"/>
      <c r="G14" s="66"/>
      <c r="H14" s="66"/>
      <c r="I14" s="66"/>
      <c r="J14" s="66"/>
      <c r="K14" s="66"/>
      <c r="L14" s="66"/>
      <c r="M14" s="47"/>
      <c r="N14" s="66"/>
      <c r="O14" s="66"/>
      <c r="P14" s="66"/>
      <c r="Q14" s="66"/>
      <c r="R14" s="66"/>
      <c r="S14" s="66"/>
      <c r="T14" s="66"/>
      <c r="U14" s="66"/>
      <c r="V14" s="66"/>
      <c r="W14" s="66"/>
      <c r="X14" s="66"/>
      <c r="Y14" s="66"/>
      <c r="Z14" s="66"/>
      <c r="AA14" s="66"/>
      <c r="AB14" s="67"/>
      <c r="AC14" s="67"/>
      <c r="AD14" s="67"/>
      <c r="AE14" s="67"/>
      <c r="AF14" s="67"/>
      <c r="AG14" s="66"/>
      <c r="AH14" s="66"/>
      <c r="AI14" s="68"/>
      <c r="AJ14" s="69"/>
      <c r="AP14" s="1"/>
      <c r="AQ14" s="2"/>
      <c r="AR14" s="2"/>
      <c r="AS14" s="3"/>
      <c r="AT14" s="3"/>
      <c r="AV14" s="4" t="s">
        <v>118</v>
      </c>
      <c r="AW14" s="42">
        <f>'保育単価表（Ｃ型）'!O11</f>
        <v>10</v>
      </c>
    </row>
    <row r="15" spans="1:53" ht="8.25" customHeight="1" thickBot="1">
      <c r="A15" s="54"/>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P15" s="1"/>
      <c r="AQ15" s="2"/>
      <c r="AR15" s="2"/>
      <c r="AS15" s="3"/>
      <c r="AT15" s="3"/>
      <c r="AV15" s="4" t="s">
        <v>119</v>
      </c>
      <c r="AW15" s="42">
        <f>'保育単価表（Ｃ型）'!O12</f>
        <v>20</v>
      </c>
    </row>
    <row r="16" spans="1:53" ht="27.75" customHeight="1" thickBot="1">
      <c r="A16" s="267" t="s">
        <v>126</v>
      </c>
      <c r="B16" s="267"/>
      <c r="C16" s="267"/>
      <c r="D16" s="267"/>
      <c r="E16" s="267"/>
      <c r="F16" s="268"/>
      <c r="G16" s="269"/>
      <c r="H16" s="270"/>
      <c r="I16" s="270"/>
      <c r="J16" s="270"/>
      <c r="K16" s="270"/>
      <c r="L16" s="271"/>
      <c r="M16" s="272" t="s">
        <v>7</v>
      </c>
      <c r="N16" s="267"/>
      <c r="O16" s="267"/>
      <c r="P16" s="267"/>
      <c r="Q16" s="267"/>
      <c r="R16" s="268"/>
      <c r="S16" s="294"/>
      <c r="T16" s="295"/>
      <c r="U16" s="295"/>
      <c r="V16" s="295"/>
      <c r="W16" s="295"/>
      <c r="X16" s="296"/>
      <c r="Y16" s="272" t="s">
        <v>8</v>
      </c>
      <c r="Z16" s="267"/>
      <c r="AA16" s="267"/>
      <c r="AB16" s="267"/>
      <c r="AC16" s="267"/>
      <c r="AD16" s="267"/>
      <c r="AE16" s="297" t="e">
        <f>VLOOKUP(S16,定員,2,1)</f>
        <v>#N/A</v>
      </c>
      <c r="AF16" s="297"/>
      <c r="AG16" s="297"/>
      <c r="AH16" s="297"/>
      <c r="AI16" s="297"/>
      <c r="AJ16" s="297"/>
      <c r="AP16" s="1"/>
      <c r="AQ16" s="1"/>
      <c r="AR16" s="1"/>
      <c r="AS16" s="3"/>
      <c r="AT16" s="3"/>
      <c r="AV16" s="4" t="s">
        <v>121</v>
      </c>
      <c r="AW16" s="42">
        <f>'保育単価表（Ｃ型）'!O13</f>
        <v>30</v>
      </c>
    </row>
    <row r="17" spans="1:55" ht="3.75" customHeight="1">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P17" s="1"/>
      <c r="AQ17" s="1"/>
      <c r="AR17" s="1"/>
      <c r="AS17" s="3"/>
      <c r="AT17" s="3"/>
    </row>
    <row r="18" spans="1:55" ht="6.75" customHeight="1">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P18" s="1"/>
      <c r="AQ18" s="2"/>
      <c r="AR18" s="2"/>
      <c r="AS18" s="3"/>
      <c r="AT18" s="3"/>
    </row>
    <row r="19" spans="1:55" ht="7.5" customHeight="1">
      <c r="A19" s="54"/>
      <c r="B19" s="54"/>
      <c r="C19" s="54"/>
      <c r="D19" s="54"/>
      <c r="E19" s="54"/>
      <c r="F19" s="54"/>
      <c r="G19" s="298" t="s">
        <v>9</v>
      </c>
      <c r="H19" s="298"/>
      <c r="I19" s="298"/>
      <c r="J19" s="298"/>
      <c r="K19" s="298"/>
      <c r="L19" s="298"/>
      <c r="M19" s="215" t="s">
        <v>10</v>
      </c>
      <c r="N19" s="215"/>
      <c r="O19" s="215"/>
      <c r="P19" s="215"/>
      <c r="Q19" s="215"/>
      <c r="R19" s="216"/>
      <c r="S19" s="219" t="s">
        <v>11</v>
      </c>
      <c r="T19" s="220"/>
      <c r="U19" s="220"/>
      <c r="V19" s="220"/>
      <c r="W19" s="220"/>
      <c r="X19" s="220"/>
      <c r="Y19" s="70"/>
      <c r="Z19" s="70"/>
      <c r="AA19" s="71"/>
      <c r="AB19" s="72"/>
      <c r="AC19" s="73"/>
      <c r="AD19" s="54"/>
      <c r="AE19" s="54"/>
      <c r="AF19" s="54"/>
      <c r="AG19" s="54"/>
      <c r="AH19" s="54"/>
      <c r="AI19" s="54"/>
      <c r="AJ19" s="54"/>
      <c r="AP19" s="3"/>
      <c r="AQ19" s="1"/>
      <c r="AR19" s="1"/>
      <c r="AS19" s="3"/>
      <c r="AT19" s="3"/>
    </row>
    <row r="20" spans="1:55" ht="21" customHeight="1" thickBot="1">
      <c r="A20" s="54"/>
      <c r="B20" s="54"/>
      <c r="C20" s="54"/>
      <c r="D20" s="54"/>
      <c r="E20" s="54"/>
      <c r="F20" s="54"/>
      <c r="G20" s="299"/>
      <c r="H20" s="299"/>
      <c r="I20" s="299"/>
      <c r="J20" s="299"/>
      <c r="K20" s="299"/>
      <c r="L20" s="299"/>
      <c r="M20" s="215"/>
      <c r="N20" s="215"/>
      <c r="O20" s="215"/>
      <c r="P20" s="215"/>
      <c r="Q20" s="215"/>
      <c r="R20" s="216"/>
      <c r="S20" s="221"/>
      <c r="T20" s="222"/>
      <c r="U20" s="222"/>
      <c r="V20" s="222"/>
      <c r="W20" s="222"/>
      <c r="X20" s="222"/>
      <c r="Y20" s="373" t="s">
        <v>12</v>
      </c>
      <c r="Z20" s="373"/>
      <c r="AA20" s="373"/>
      <c r="AB20" s="373"/>
      <c r="AC20" s="373"/>
      <c r="AD20" s="54"/>
      <c r="AE20" s="54"/>
      <c r="AF20" s="54"/>
      <c r="AG20" s="54"/>
      <c r="AH20" s="54"/>
      <c r="AI20" s="54"/>
      <c r="AJ20" s="54"/>
    </row>
    <row r="21" spans="1:55" ht="30.75" customHeight="1" thickBot="1">
      <c r="A21" s="54"/>
      <c r="B21" s="54"/>
      <c r="C21" s="54"/>
      <c r="D21" s="54"/>
      <c r="E21" s="54"/>
      <c r="F21" s="54"/>
      <c r="G21" s="300">
        <v>12</v>
      </c>
      <c r="H21" s="301"/>
      <c r="I21" s="301"/>
      <c r="J21" s="301"/>
      <c r="K21" s="301"/>
      <c r="L21" s="302"/>
      <c r="M21" s="217">
        <f>VLOOKUP(G16,平均勤続年数,3)</f>
        <v>2</v>
      </c>
      <c r="N21" s="218"/>
      <c r="O21" s="218"/>
      <c r="P21" s="218"/>
      <c r="Q21" s="218"/>
      <c r="R21" s="218"/>
      <c r="S21" s="223">
        <f>IF(Y21="○",VLOOKUP($G$16,平均勤続年数,4),VLOOKUP($G$16,平均勤続年数,4)-2)</f>
        <v>4</v>
      </c>
      <c r="T21" s="223"/>
      <c r="U21" s="223"/>
      <c r="V21" s="223"/>
      <c r="W21" s="223"/>
      <c r="X21" s="224"/>
      <c r="Y21" s="287"/>
      <c r="Z21" s="288"/>
      <c r="AA21" s="288"/>
      <c r="AB21" s="288"/>
      <c r="AC21" s="289"/>
      <c r="AD21" s="54"/>
      <c r="AE21" s="54"/>
      <c r="AF21" s="54"/>
      <c r="AG21" s="54"/>
      <c r="AH21" s="54"/>
      <c r="AI21" s="54"/>
      <c r="AJ21" s="54"/>
    </row>
    <row r="22" spans="1:55" ht="9.9499999999999993" customHeight="1">
      <c r="A22" s="54"/>
      <c r="B22" s="54"/>
      <c r="C22" s="54"/>
      <c r="D22" s="54"/>
      <c r="E22" s="54"/>
      <c r="F22" s="82"/>
      <c r="G22" s="54"/>
      <c r="H22" s="54"/>
      <c r="I22" s="54"/>
      <c r="J22" s="54"/>
      <c r="K22" s="54"/>
      <c r="L22" s="82"/>
      <c r="M22" s="82"/>
      <c r="N22" s="82"/>
      <c r="O22" s="82"/>
      <c r="P22" s="82"/>
      <c r="Q22" s="82"/>
      <c r="R22" s="82"/>
      <c r="S22" s="82"/>
      <c r="T22" s="82"/>
      <c r="U22" s="82"/>
      <c r="V22" s="54"/>
      <c r="W22" s="54"/>
      <c r="X22" s="54"/>
      <c r="Y22" s="54"/>
      <c r="Z22" s="54"/>
      <c r="AA22" s="82"/>
      <c r="AB22" s="54"/>
      <c r="AC22" s="54"/>
      <c r="AD22" s="54"/>
      <c r="AE22" s="54"/>
      <c r="AF22" s="54"/>
      <c r="AG22" s="54"/>
      <c r="AH22" s="54"/>
      <c r="AI22" s="54"/>
      <c r="AJ22" s="54"/>
    </row>
    <row r="23" spans="1:55" s="54" customFormat="1" ht="30.75" customHeight="1" thickBot="1">
      <c r="G23" s="225" t="s">
        <v>172</v>
      </c>
      <c r="H23" s="225"/>
      <c r="I23" s="225"/>
      <c r="J23" s="225"/>
      <c r="K23" s="225"/>
      <c r="L23" s="226" t="s">
        <v>173</v>
      </c>
      <c r="M23" s="226"/>
      <c r="N23" s="226"/>
      <c r="O23" s="226"/>
      <c r="P23" s="226"/>
      <c r="Q23" s="227" t="s">
        <v>174</v>
      </c>
      <c r="R23" s="226"/>
      <c r="S23" s="226"/>
      <c r="T23" s="226"/>
      <c r="U23" s="228"/>
      <c r="V23" s="229" t="s">
        <v>175</v>
      </c>
      <c r="W23" s="230"/>
      <c r="X23" s="230"/>
      <c r="Y23" s="230"/>
      <c r="Z23" s="230"/>
    </row>
    <row r="24" spans="1:55" s="54" customFormat="1" ht="30.75" customHeight="1" thickBot="1">
      <c r="G24" s="231"/>
      <c r="H24" s="232"/>
      <c r="I24" s="232"/>
      <c r="J24" s="232"/>
      <c r="K24" s="232"/>
      <c r="L24" s="233"/>
      <c r="M24" s="234"/>
      <c r="N24" s="234"/>
      <c r="O24" s="234"/>
      <c r="P24" s="235"/>
      <c r="Q24" s="236"/>
      <c r="R24" s="237"/>
      <c r="S24" s="237"/>
      <c r="T24" s="237"/>
      <c r="U24" s="238"/>
      <c r="V24" s="239">
        <f>IF(S21-Q24&gt;=0,S21-Q24,0)</f>
        <v>4</v>
      </c>
      <c r="W24" s="230"/>
      <c r="X24" s="230"/>
      <c r="Y24" s="230"/>
      <c r="Z24" s="230"/>
    </row>
    <row r="25" spans="1:55" s="2" customFormat="1" ht="18" customHeight="1">
      <c r="A25" s="74" t="s">
        <v>128</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5"/>
      <c r="AJ25" s="76"/>
      <c r="AK25" s="5"/>
    </row>
    <row r="26" spans="1:55" s="2" customFormat="1" ht="32.25" customHeight="1">
      <c r="A26" s="170" t="s">
        <v>78</v>
      </c>
      <c r="B26" s="170"/>
      <c r="C26" s="170"/>
      <c r="D26" s="170"/>
      <c r="E26" s="170"/>
      <c r="F26" s="170"/>
      <c r="G26" s="170"/>
      <c r="H26" s="170"/>
      <c r="I26" s="170"/>
      <c r="J26" s="170"/>
      <c r="K26" s="170"/>
      <c r="L26" s="170"/>
      <c r="M26" s="369" t="e">
        <f>ROUNDDOWN(M48,-3)</f>
        <v>#N/A</v>
      </c>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row>
    <row r="27" spans="1:55" s="86" customFormat="1" ht="32.25" customHeight="1">
      <c r="A27" s="191" t="s">
        <v>182</v>
      </c>
      <c r="B27" s="191"/>
      <c r="C27" s="191"/>
      <c r="D27" s="191"/>
      <c r="E27" s="191"/>
      <c r="F27" s="191"/>
      <c r="G27" s="191"/>
      <c r="H27" s="191"/>
      <c r="I27" s="191"/>
      <c r="J27" s="191"/>
      <c r="K27" s="191"/>
      <c r="L27" s="191"/>
      <c r="M27" s="192" t="e">
        <f>ROUNDDOWN(M49,-3)</f>
        <v>#N/A</v>
      </c>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3"/>
      <c r="AK27" s="119"/>
      <c r="AL27" s="119"/>
      <c r="AM27" s="119"/>
      <c r="AN27" s="119"/>
      <c r="AO27" s="119"/>
      <c r="AP27" s="119"/>
      <c r="AQ27" s="119"/>
      <c r="AR27" s="119"/>
      <c r="AS27" s="119"/>
      <c r="AT27" s="119"/>
      <c r="AU27" s="119"/>
      <c r="AV27" s="119"/>
      <c r="AW27" s="119"/>
      <c r="AX27" s="119"/>
      <c r="AY27" s="119"/>
      <c r="AZ27" s="119"/>
      <c r="BA27" s="119"/>
      <c r="BB27" s="119"/>
      <c r="BC27" s="119"/>
    </row>
    <row r="28" spans="1:55" ht="8.25" customHeight="1">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row>
    <row r="29" spans="1:55">
      <c r="A29" s="308" t="s">
        <v>13</v>
      </c>
      <c r="B29" s="309"/>
      <c r="C29" s="309"/>
      <c r="D29" s="309"/>
      <c r="E29" s="309"/>
      <c r="F29" s="309"/>
      <c r="G29" s="309"/>
      <c r="H29" s="309"/>
      <c r="I29" s="309"/>
      <c r="J29" s="309"/>
      <c r="K29" s="290" t="s">
        <v>14</v>
      </c>
      <c r="L29" s="291"/>
      <c r="M29" s="375" t="s">
        <v>15</v>
      </c>
      <c r="N29" s="375"/>
      <c r="O29" s="375"/>
      <c r="P29" s="375"/>
      <c r="Q29" s="375"/>
      <c r="R29" s="375"/>
      <c r="S29" s="375"/>
      <c r="T29" s="375"/>
      <c r="U29" s="375"/>
      <c r="V29" s="375"/>
      <c r="W29" s="375"/>
      <c r="X29" s="375"/>
      <c r="Y29" s="375"/>
      <c r="Z29" s="375"/>
      <c r="AA29" s="375"/>
      <c r="AB29" s="375"/>
      <c r="AC29" s="375"/>
      <c r="AD29" s="375"/>
      <c r="AE29" s="375"/>
      <c r="AF29" s="375"/>
      <c r="AG29" s="375"/>
      <c r="AH29" s="375"/>
      <c r="AI29" s="375"/>
      <c r="AJ29" s="375"/>
    </row>
    <row r="30" spans="1:55">
      <c r="A30" s="310"/>
      <c r="B30" s="311"/>
      <c r="C30" s="311"/>
      <c r="D30" s="311"/>
      <c r="E30" s="311"/>
      <c r="F30" s="311"/>
      <c r="G30" s="311"/>
      <c r="H30" s="311"/>
      <c r="I30" s="311"/>
      <c r="J30" s="311"/>
      <c r="K30" s="292"/>
      <c r="L30" s="293"/>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row>
    <row r="31" spans="1:55">
      <c r="A31" s="310"/>
      <c r="B31" s="311"/>
      <c r="C31" s="311"/>
      <c r="D31" s="311"/>
      <c r="E31" s="311"/>
      <c r="F31" s="311"/>
      <c r="G31" s="311"/>
      <c r="H31" s="311"/>
      <c r="I31" s="311"/>
      <c r="J31" s="311"/>
      <c r="K31" s="292"/>
      <c r="L31" s="293"/>
      <c r="M31" s="280" t="s">
        <v>4</v>
      </c>
      <c r="N31" s="281"/>
      <c r="O31" s="281"/>
      <c r="P31" s="281"/>
      <c r="Q31" s="280" t="s">
        <v>73</v>
      </c>
      <c r="R31" s="281"/>
      <c r="S31" s="281"/>
      <c r="T31" s="281"/>
      <c r="U31" s="280" t="s">
        <v>3</v>
      </c>
      <c r="V31" s="281"/>
      <c r="W31" s="281"/>
      <c r="X31" s="282"/>
      <c r="Y31" s="280" t="s">
        <v>74</v>
      </c>
      <c r="Z31" s="281"/>
      <c r="AA31" s="281"/>
      <c r="AB31" s="282"/>
      <c r="AC31" s="280" t="s">
        <v>76</v>
      </c>
      <c r="AD31" s="281"/>
      <c r="AE31" s="281"/>
      <c r="AF31" s="282"/>
      <c r="AG31" s="280" t="s">
        <v>75</v>
      </c>
      <c r="AH31" s="281"/>
      <c r="AI31" s="281"/>
      <c r="AJ31" s="282"/>
    </row>
    <row r="32" spans="1:55" ht="14.25" thickBot="1">
      <c r="A32" s="312"/>
      <c r="B32" s="313"/>
      <c r="C32" s="313"/>
      <c r="D32" s="313"/>
      <c r="E32" s="313"/>
      <c r="F32" s="313"/>
      <c r="G32" s="313"/>
      <c r="H32" s="313"/>
      <c r="I32" s="313"/>
      <c r="J32" s="313"/>
      <c r="K32" s="292"/>
      <c r="L32" s="293"/>
      <c r="M32" s="346" t="s">
        <v>16</v>
      </c>
      <c r="N32" s="347"/>
      <c r="O32" s="304" t="s">
        <v>17</v>
      </c>
      <c r="P32" s="305"/>
      <c r="Q32" s="346" t="s">
        <v>16</v>
      </c>
      <c r="R32" s="347"/>
      <c r="S32" s="304" t="s">
        <v>17</v>
      </c>
      <c r="T32" s="305"/>
      <c r="U32" s="346" t="s">
        <v>16</v>
      </c>
      <c r="V32" s="347"/>
      <c r="W32" s="304" t="s">
        <v>17</v>
      </c>
      <c r="X32" s="305"/>
      <c r="Y32" s="346" t="s">
        <v>16</v>
      </c>
      <c r="Z32" s="347"/>
      <c r="AA32" s="304" t="s">
        <v>17</v>
      </c>
      <c r="AB32" s="305"/>
      <c r="AC32" s="346" t="s">
        <v>16</v>
      </c>
      <c r="AD32" s="347"/>
      <c r="AE32" s="304" t="s">
        <v>17</v>
      </c>
      <c r="AF32" s="305"/>
      <c r="AG32" s="346" t="s">
        <v>16</v>
      </c>
      <c r="AH32" s="347"/>
      <c r="AI32" s="304" t="s">
        <v>17</v>
      </c>
      <c r="AJ32" s="305"/>
    </row>
    <row r="33" spans="1:42" ht="20.25" customHeight="1" thickBot="1">
      <c r="A33" s="306" t="s">
        <v>18</v>
      </c>
      <c r="B33" s="307"/>
      <c r="C33" s="307"/>
      <c r="D33" s="307"/>
      <c r="E33" s="307"/>
      <c r="F33" s="307"/>
      <c r="G33" s="307"/>
      <c r="H33" s="307"/>
      <c r="I33" s="307"/>
      <c r="J33" s="307"/>
      <c r="K33" s="374" t="s">
        <v>19</v>
      </c>
      <c r="L33" s="374"/>
      <c r="M33" s="355"/>
      <c r="N33" s="279"/>
      <c r="O33" s="276"/>
      <c r="P33" s="303"/>
      <c r="Q33" s="278"/>
      <c r="R33" s="303"/>
      <c r="S33" s="279"/>
      <c r="T33" s="277"/>
      <c r="U33" s="278"/>
      <c r="V33" s="279"/>
      <c r="W33" s="276"/>
      <c r="X33" s="277"/>
      <c r="Y33" s="278"/>
      <c r="Z33" s="279"/>
      <c r="AA33" s="276"/>
      <c r="AB33" s="277"/>
      <c r="AC33" s="276"/>
      <c r="AD33" s="303"/>
      <c r="AE33" s="279"/>
      <c r="AF33" s="277"/>
      <c r="AG33" s="276"/>
      <c r="AH33" s="303"/>
      <c r="AI33" s="279"/>
      <c r="AJ33" s="277"/>
      <c r="AK33" s="131"/>
    </row>
    <row r="34" spans="1:42" ht="22.5" customHeight="1">
      <c r="A34" s="258" t="s">
        <v>20</v>
      </c>
      <c r="B34" s="259" t="s">
        <v>21</v>
      </c>
      <c r="C34" s="77" t="s">
        <v>22</v>
      </c>
      <c r="D34" s="77"/>
      <c r="E34" s="77"/>
      <c r="F34" s="77"/>
      <c r="G34" s="77"/>
      <c r="H34" s="77"/>
      <c r="I34" s="77"/>
      <c r="J34" s="77"/>
      <c r="K34" s="260" t="s">
        <v>183</v>
      </c>
      <c r="L34" s="261"/>
      <c r="M34" s="334" t="e">
        <f>IF($K34="○",VLOOKUP($AE$16,単価表,9,0),0)</f>
        <v>#N/A</v>
      </c>
      <c r="N34" s="332"/>
      <c r="O34" s="334" t="e">
        <f>IF($K34="○",VLOOKUP($AE$16,単価表,10,0),0)</f>
        <v>#N/A</v>
      </c>
      <c r="P34" s="335"/>
      <c r="Q34" s="331" t="e">
        <f>IF($K34="○",VLOOKUP($AE$16,単価表,9,0),0)</f>
        <v>#N/A</v>
      </c>
      <c r="R34" s="332"/>
      <c r="S34" s="332" t="e">
        <f>IF($K34="○",VLOOKUP($AE$16,単価表,10,0),0)</f>
        <v>#N/A</v>
      </c>
      <c r="T34" s="333"/>
      <c r="U34" s="334" t="e">
        <f>IF($K34="○",VLOOKUP($AE$16,単価表,9,0),0)</f>
        <v>#N/A</v>
      </c>
      <c r="V34" s="332"/>
      <c r="W34" s="334" t="e">
        <f>IF($K34="○",VLOOKUP($AE$16,単価表,10,0),0)</f>
        <v>#N/A</v>
      </c>
      <c r="X34" s="335"/>
      <c r="Y34" s="331" t="e">
        <f>IF($K34="○",VLOOKUP($AE$16,単価表,9,0),0)</f>
        <v>#N/A</v>
      </c>
      <c r="Z34" s="332"/>
      <c r="AA34" s="332" t="e">
        <f>IF($K34="○",VLOOKUP($AE$16,単価表,10,0),0)</f>
        <v>#N/A</v>
      </c>
      <c r="AB34" s="333"/>
      <c r="AC34" s="334" t="e">
        <f>IF($K34="○",VLOOKUP($AE$16,単価表,9,0),0)</f>
        <v>#N/A</v>
      </c>
      <c r="AD34" s="332"/>
      <c r="AE34" s="334" t="e">
        <f>IF($K34="○",VLOOKUP($AE$16,単価表,10,0),0)</f>
        <v>#N/A</v>
      </c>
      <c r="AF34" s="335"/>
      <c r="AG34" s="331" t="e">
        <f>IF($K34="○",VLOOKUP($AE$16,単価表,9,0),0)</f>
        <v>#N/A</v>
      </c>
      <c r="AH34" s="332"/>
      <c r="AI34" s="332" t="e">
        <f>IF($K34="○",VLOOKUP($AE$16,単価表,10,0),0)</f>
        <v>#N/A</v>
      </c>
      <c r="AJ34" s="333"/>
    </row>
    <row r="35" spans="1:42" ht="22.5" customHeight="1">
      <c r="A35" s="258"/>
      <c r="B35" s="259"/>
      <c r="C35" s="78" t="s">
        <v>117</v>
      </c>
      <c r="D35" s="78"/>
      <c r="E35" s="78"/>
      <c r="F35" s="78"/>
      <c r="G35" s="78"/>
      <c r="H35" s="78"/>
      <c r="I35" s="78"/>
      <c r="J35" s="78"/>
      <c r="K35" s="200"/>
      <c r="L35" s="201"/>
      <c r="M35" s="202">
        <f>IF(OR($K$35=0,$K$35="－"),0,IF($AE$16="10人以下",VLOOKUP($K$35,$AV$12:$AW$13,2,FALSE),VLOOKUP($K$35,$AV$14:$AW$16,2,FALSE)))</f>
        <v>0</v>
      </c>
      <c r="N35" s="177"/>
      <c r="O35" s="202">
        <f t="shared" ref="O35" si="0">IF(OR($K$35=0,$K$35="－"),0,IF($AE$16="10人以下",VLOOKUP($K$35,$AV$12:$AW$13,2,FALSE),VLOOKUP($K$35,$AV$14:$AW$16,2,FALSE)))</f>
        <v>0</v>
      </c>
      <c r="P35" s="203"/>
      <c r="Q35" s="176">
        <f t="shared" ref="Q35" si="1">IF(OR($K$35=0,$K$35="－"),0,IF($AE$16="10人以下",VLOOKUP($K$35,$AV$12:$AW$13,2,FALSE),VLOOKUP($K$35,$AV$14:$AW$16,2,FALSE)))</f>
        <v>0</v>
      </c>
      <c r="R35" s="177"/>
      <c r="S35" s="177">
        <f t="shared" ref="S35" si="2">IF(OR($K$35=0,$K$35="－"),0,IF($AE$16="10人以下",VLOOKUP($K$35,$AV$12:$AW$13,2,FALSE),VLOOKUP($K$35,$AV$14:$AW$16,2,FALSE)))</f>
        <v>0</v>
      </c>
      <c r="T35" s="178"/>
      <c r="U35" s="176">
        <f t="shared" ref="U35" si="3">IF(OR($K$35=0,$K$35="－"),0,IF($AE$16="10人以下",VLOOKUP($K$35,$AV$12:$AW$13,2,FALSE),VLOOKUP($K$35,$AV$14:$AW$16,2,FALSE)))</f>
        <v>0</v>
      </c>
      <c r="V35" s="177"/>
      <c r="W35" s="177">
        <f t="shared" ref="W35" si="4">IF(OR($K$35=0,$K$35="－"),0,IF($AE$16="10人以下",VLOOKUP($K$35,$AV$12:$AW$13,2,FALSE),VLOOKUP($K$35,$AV$14:$AW$16,2,FALSE)))</f>
        <v>0</v>
      </c>
      <c r="X35" s="178"/>
      <c r="Y35" s="176">
        <f t="shared" ref="Y35" si="5">IF(OR($K$35=0,$K$35="－"),0,IF($AE$16="10人以下",VLOOKUP($K$35,$AV$12:$AW$13,2,FALSE),VLOOKUP($K$35,$AV$14:$AW$16,2,FALSE)))</f>
        <v>0</v>
      </c>
      <c r="Z35" s="177"/>
      <c r="AA35" s="177">
        <f t="shared" ref="AA35" si="6">IF(OR($K$35=0,$K$35="－"),0,IF($AE$16="10人以下",VLOOKUP($K$35,$AV$12:$AW$13,2,FALSE),VLOOKUP($K$35,$AV$14:$AW$16,2,FALSE)))</f>
        <v>0</v>
      </c>
      <c r="AB35" s="178"/>
      <c r="AC35" s="176">
        <f t="shared" ref="AC35" si="7">IF(OR($K$35=0,$K$35="－"),0,IF($AE$16="10人以下",VLOOKUP($K$35,$AV$12:$AW$13,2,FALSE),VLOOKUP($K$35,$AV$14:$AW$16,2,FALSE)))</f>
        <v>0</v>
      </c>
      <c r="AD35" s="177"/>
      <c r="AE35" s="177">
        <f t="shared" ref="AE35" si="8">IF(OR($K$35=0,$K$35="－"),0,IF($AE$16="10人以下",VLOOKUP($K$35,$AV$12:$AW$13,2,FALSE),VLOOKUP($K$35,$AV$14:$AW$16,2,FALSE)))</f>
        <v>0</v>
      </c>
      <c r="AF35" s="178"/>
      <c r="AG35" s="176">
        <f t="shared" ref="AG35" si="9">IF(OR($K$35=0,$K$35="－"),0,IF($AE$16="10人以下",VLOOKUP($K$35,$AV$12:$AW$13,2,FALSE),VLOOKUP($K$35,$AV$14:$AW$16,2,FALSE)))</f>
        <v>0</v>
      </c>
      <c r="AH35" s="177"/>
      <c r="AI35" s="177">
        <f t="shared" ref="AI35" si="10">IF(OR($K$35=0,$K$35="－"),0,IF($AE$16="10人以下",VLOOKUP($K$35,$AV$12:$AW$13,2,FALSE),VLOOKUP($K$35,$AV$14:$AW$16,2,FALSE)))</f>
        <v>0</v>
      </c>
      <c r="AJ35" s="178"/>
    </row>
    <row r="36" spans="1:42" ht="22.5" customHeight="1" thickBot="1">
      <c r="A36" s="258"/>
      <c r="B36" s="259"/>
      <c r="C36" s="79" t="s">
        <v>77</v>
      </c>
      <c r="D36" s="80"/>
      <c r="E36" s="80"/>
      <c r="F36" s="80"/>
      <c r="G36" s="80"/>
      <c r="H36" s="80"/>
      <c r="I36" s="80"/>
      <c r="J36" s="81"/>
      <c r="K36" s="204"/>
      <c r="L36" s="205"/>
      <c r="M36" s="213"/>
      <c r="N36" s="209"/>
      <c r="O36" s="209"/>
      <c r="P36" s="210"/>
      <c r="Q36" s="245">
        <f>IF($K36="○",VLOOKUP($AE$16,単価表,18,0),0)</f>
        <v>0</v>
      </c>
      <c r="R36" s="207"/>
      <c r="S36" s="207">
        <f>IF($K36="○",VLOOKUP($AE$16,単価表,18,0),0)</f>
        <v>0</v>
      </c>
      <c r="T36" s="208"/>
      <c r="U36" s="213"/>
      <c r="V36" s="209"/>
      <c r="W36" s="209"/>
      <c r="X36" s="210"/>
      <c r="Y36" s="245">
        <f>IF($K36="○",VLOOKUP($AE$16,単価表,18,0),0)</f>
        <v>0</v>
      </c>
      <c r="Z36" s="207"/>
      <c r="AA36" s="207">
        <f>IF($K36="○",VLOOKUP($AE$16,単価表,18,0),0)</f>
        <v>0</v>
      </c>
      <c r="AB36" s="208"/>
      <c r="AC36" s="213"/>
      <c r="AD36" s="209"/>
      <c r="AE36" s="209"/>
      <c r="AF36" s="210"/>
      <c r="AG36" s="245">
        <f>IF($K36="○",VLOOKUP($AE$16,単価表,18,0),0)</f>
        <v>0</v>
      </c>
      <c r="AH36" s="207"/>
      <c r="AI36" s="207">
        <f>IF($K36="○",VLOOKUP($AE$16,単価表,18,0),0)</f>
        <v>0</v>
      </c>
      <c r="AJ36" s="208"/>
    </row>
    <row r="37" spans="1:42" ht="22.5" customHeight="1" thickTop="1" thickBot="1">
      <c r="A37" s="258"/>
      <c r="B37" s="259"/>
      <c r="C37" s="47"/>
      <c r="D37" s="47"/>
      <c r="E37" s="47"/>
      <c r="F37" s="47"/>
      <c r="G37" s="48"/>
      <c r="H37" s="47"/>
      <c r="I37" s="47"/>
      <c r="J37" s="48"/>
      <c r="K37" s="376" t="s">
        <v>23</v>
      </c>
      <c r="L37" s="377"/>
      <c r="M37" s="211" t="e">
        <f>SUM(M34:N36)</f>
        <v>#N/A</v>
      </c>
      <c r="N37" s="188"/>
      <c r="O37" s="188" t="e">
        <f>SUM(O34:P36)</f>
        <v>#N/A</v>
      </c>
      <c r="P37" s="214"/>
      <c r="Q37" s="211" t="e">
        <f>SUM(Q34:R36)</f>
        <v>#N/A</v>
      </c>
      <c r="R37" s="188"/>
      <c r="S37" s="188" t="e">
        <f>SUM(S34:T36)</f>
        <v>#N/A</v>
      </c>
      <c r="T37" s="212"/>
      <c r="U37" s="187" t="e">
        <f>SUM(U34:V36)</f>
        <v>#N/A</v>
      </c>
      <c r="V37" s="188"/>
      <c r="W37" s="188" t="e">
        <f>SUM(W34:X36)</f>
        <v>#N/A</v>
      </c>
      <c r="X37" s="214"/>
      <c r="Y37" s="211" t="e">
        <f>SUM(Y34:Z36)</f>
        <v>#N/A</v>
      </c>
      <c r="Z37" s="188"/>
      <c r="AA37" s="188" t="e">
        <f>SUM(AA34:AB36)</f>
        <v>#N/A</v>
      </c>
      <c r="AB37" s="212"/>
      <c r="AC37" s="187" t="e">
        <f>SUM(AC34:AD36)</f>
        <v>#N/A</v>
      </c>
      <c r="AD37" s="188"/>
      <c r="AE37" s="188" t="e">
        <f>SUM(AE34:AF36)</f>
        <v>#N/A</v>
      </c>
      <c r="AF37" s="214"/>
      <c r="AG37" s="211" t="e">
        <f>SUM(AG34:AH36)</f>
        <v>#N/A</v>
      </c>
      <c r="AH37" s="188"/>
      <c r="AI37" s="188" t="e">
        <f>SUM(AI34:AJ36)</f>
        <v>#N/A</v>
      </c>
      <c r="AJ37" s="212"/>
    </row>
    <row r="38" spans="1:42" ht="55.5" customHeight="1">
      <c r="A38" s="258"/>
      <c r="B38" s="240" t="s">
        <v>24</v>
      </c>
      <c r="C38" s="195" t="s">
        <v>153</v>
      </c>
      <c r="D38" s="195"/>
      <c r="E38" s="195"/>
      <c r="F38" s="195"/>
      <c r="G38" s="195"/>
      <c r="H38" s="195"/>
      <c r="I38" s="195"/>
      <c r="J38" s="195"/>
      <c r="K38" s="242"/>
      <c r="L38" s="243"/>
      <c r="M38" s="244">
        <f>-IF($K$38="○",IF($AE$16="10人以下",IF(M$34*'保育単価表（Ｃ型）'!$AD$9&lt;10,INT(M$34*'保育単価表（Ｃ型）'!$AD$9),ROUNDDOWN(M$34*'保育単価表（Ｃ型）'!$AD$9,-1)),IF(M$34*'保育単価表（Ｃ型）'!$AD$13&lt;10,INT(M$34*'保育単価表（Ｃ型）'!$AD$13),ROUNDDOWN(M$34*'保育単価表（Ｃ型）'!$AD$13,-1))),0)</f>
        <v>0</v>
      </c>
      <c r="N38" s="190"/>
      <c r="O38" s="179">
        <f>-IF($K$38="○",IF($AE$16="10人以下",IF(O$34*'保育単価表（Ｃ型）'!$AD$9&lt;10,INT(O$34*'保育単価表（Ｃ型）'!$AD$9),ROUNDDOWN(O$34*'保育単価表（Ｃ型）'!$AD$9,-1)),IF(O$34*'保育単価表（Ｃ型）'!$AD$13&lt;10,INT(O$34*'保育単価表（Ｃ型）'!$AD$13),ROUNDDOWN(O$34*'保育単価表（Ｃ型）'!$AD$13,-1))),0)</f>
        <v>0</v>
      </c>
      <c r="P38" s="180"/>
      <c r="Q38" s="189">
        <f>-IF($K$38="○",IF($AE$16="10人以下",IF(Q$34*'保育単価表（Ｃ型）'!$AD$9&lt;10,INT(Q$34*'保育単価表（Ｃ型）'!$AD$9),ROUNDDOWN(Q$34*'保育単価表（Ｃ型）'!$AD$9,-1)),IF(Q$34*'保育単価表（Ｃ型）'!$AD$13&lt;10,INT(Q$34*'保育単価表（Ｃ型）'!$AD$13),ROUNDDOWN(Q$34*'保育単価表（Ｃ型）'!$AD$13,-1))),0)</f>
        <v>0</v>
      </c>
      <c r="R38" s="190"/>
      <c r="S38" s="179">
        <f>-IF($K$38="○",IF($AE$16="10人以下",IF(S$34*'保育単価表（Ｃ型）'!$AD$9&lt;10,INT(S$34*'保育単価表（Ｃ型）'!$AD$9),ROUNDDOWN(S$34*'保育単価表（Ｃ型）'!$AD$9,-1)),IF(S$34*'保育単価表（Ｃ型）'!$AD$13&lt;10,INT(S$34*'保育単価表（Ｃ型）'!$AD$13),ROUNDDOWN(S$34*'保育単価表（Ｃ型）'!$AD$13,-1))),0)</f>
        <v>0</v>
      </c>
      <c r="T38" s="180"/>
      <c r="U38" s="189">
        <f>-IF($K$38="○",IF($AE$16="10人以下",IF(U$34*'保育単価表（Ｃ型）'!$AD$9&lt;10,INT(U$34*'保育単価表（Ｃ型）'!$AD$9),ROUNDDOWN(U$34*'保育単価表（Ｃ型）'!$AD$9,-1)),IF(U$34*'保育単価表（Ｃ型）'!$AD$13&lt;10,INT(U$34*'保育単価表（Ｃ型）'!$AD$13),ROUNDDOWN(U$34*'保育単価表（Ｃ型）'!$AD$13,-1))),0)</f>
        <v>0</v>
      </c>
      <c r="V38" s="190"/>
      <c r="W38" s="179">
        <f>-IF($K$38="○",IF($AE$16="10人以下",IF(W$34*'保育単価表（Ｃ型）'!$AD$9&lt;10,INT(W$34*'保育単価表（Ｃ型）'!$AD$9),ROUNDDOWN(W$34*'保育単価表（Ｃ型）'!$AD$9,-1)),IF(W$34*'保育単価表（Ｃ型）'!$AD$13&lt;10,INT(W$34*'保育単価表（Ｃ型）'!$AD$13),ROUNDDOWN(W$34*'保育単価表（Ｃ型）'!$AD$13,-1))),0)</f>
        <v>0</v>
      </c>
      <c r="X38" s="180"/>
      <c r="Y38" s="189">
        <f>-IF($K$38="○",IF($AE$16="10人以下",IF(Y$34*'保育単価表（Ｃ型）'!$AD$9&lt;10,INT(Y$34*'保育単価表（Ｃ型）'!$AD$9),ROUNDDOWN(Y$34*'保育単価表（Ｃ型）'!$AD$9,-1)),IF(Y$34*'保育単価表（Ｃ型）'!$AD$13&lt;10,INT(Y$34*'保育単価表（Ｃ型）'!$AD$13),ROUNDDOWN(Y$34*'保育単価表（Ｃ型）'!$AD$13,-1))),0)</f>
        <v>0</v>
      </c>
      <c r="Z38" s="190"/>
      <c r="AA38" s="179">
        <f>-IF($K$38="○",IF($AE$16="10人以下",IF(AA$34*'保育単価表（Ｃ型）'!$AD$9&lt;10,INT(AA$34*'保育単価表（Ｃ型）'!$AD$9),ROUNDDOWN(AA$34*'保育単価表（Ｃ型）'!$AD$9,-1)),IF(AA$34*'保育単価表（Ｃ型）'!$AD$13&lt;10,INT(AA$34*'保育単価表（Ｃ型）'!$AD$13),ROUNDDOWN(AA$34*'保育単価表（Ｃ型）'!$AD$13,-1))),0)</f>
        <v>0</v>
      </c>
      <c r="AB38" s="180"/>
      <c r="AC38" s="189">
        <f>-IF($K$38="○",IF($AE$16="10人以下",IF(AC$34*'保育単価表（Ｃ型）'!$AD$9&lt;10,INT(AC$34*'保育単価表（Ｃ型）'!$AD$9),ROUNDDOWN(AC$34*'保育単価表（Ｃ型）'!$AD$9,-1)),IF(AC$34*'保育単価表（Ｃ型）'!$AD$13&lt;10,INT(AC$34*'保育単価表（Ｃ型）'!$AD$13),ROUNDDOWN(AC$34*'保育単価表（Ｃ型）'!$AD$13,-1))),0)</f>
        <v>0</v>
      </c>
      <c r="AD38" s="190"/>
      <c r="AE38" s="179">
        <f>-IF($K$38="○",IF($AE$16="10人以下",IF(AE$34*'保育単価表（Ｃ型）'!$AD$9&lt;10,INT(AE$34*'保育単価表（Ｃ型）'!$AD$9),ROUNDDOWN(AE$34*'保育単価表（Ｃ型）'!$AD$9,-1)),IF(AE$34*'保育単価表（Ｃ型）'!$AD$13&lt;10,INT(AE$34*'保育単価表（Ｃ型）'!$AD$13),ROUNDDOWN(AE$34*'保育単価表（Ｃ型）'!$AD$13,-1))),0)</f>
        <v>0</v>
      </c>
      <c r="AF38" s="180"/>
      <c r="AG38" s="189">
        <f>-IF($K$38="○",IF($AE$16="10人以下",IF(AG$34*'保育単価表（Ｃ型）'!$AD$9&lt;10,INT(AG$34*'保育単価表（Ｃ型）'!$AD$9),ROUNDDOWN(AG$34*'保育単価表（Ｃ型）'!$AD$9,-1)),IF(AG$34*'保育単価表（Ｃ型）'!$AD$13&lt;10,INT(AG$34*'保育単価表（Ｃ型）'!$AD$13),ROUNDDOWN(AG$34*'保育単価表（Ｃ型）'!$AD$13,-1))),0)</f>
        <v>0</v>
      </c>
      <c r="AH38" s="190"/>
      <c r="AI38" s="179">
        <f>-IF($K$38="○",IF($AE$16="10人以下",IF(AI$34*'保育単価表（Ｃ型）'!$AD$9&lt;10,INT(AI$34*'保育単価表（Ｃ型）'!$AD$9),ROUNDDOWN(AI$34*'保育単価表（Ｃ型）'!$AD$9,-1)),IF(AI$34*'保育単価表（Ｃ型）'!$AD$13&lt;10,INT(AI$34*'保育単価表（Ｃ型）'!$AD$13),ROUNDDOWN(AI$34*'保育単価表（Ｃ型）'!$AD$13,-1))),0)</f>
        <v>0</v>
      </c>
      <c r="AJ38" s="206"/>
      <c r="AM38" s="42" t="s">
        <v>181</v>
      </c>
    </row>
    <row r="39" spans="1:42" ht="61.5" customHeight="1">
      <c r="A39" s="258"/>
      <c r="B39" s="241"/>
      <c r="C39" s="195" t="s">
        <v>154</v>
      </c>
      <c r="D39" s="195"/>
      <c r="E39" s="195"/>
      <c r="F39" s="195"/>
      <c r="G39" s="195"/>
      <c r="H39" s="195"/>
      <c r="I39" s="195"/>
      <c r="J39" s="195"/>
      <c r="K39" s="265"/>
      <c r="L39" s="266"/>
      <c r="M39" s="179">
        <f>-IF($K39="○",VLOOKUP($AE$16,単価表,34,0),0)</f>
        <v>0</v>
      </c>
      <c r="N39" s="182"/>
      <c r="O39" s="179">
        <f>-IF($K39="○",VLOOKUP($AE$16,単価表,34,0),0)</f>
        <v>0</v>
      </c>
      <c r="P39" s="180"/>
      <c r="Q39" s="181">
        <f>-IF($K39="○",VLOOKUP($AE$16,単価表,34,0),0)</f>
        <v>0</v>
      </c>
      <c r="R39" s="182"/>
      <c r="S39" s="179">
        <f>-IF($K39="○",VLOOKUP($AE$16,単価表,34,0),0)</f>
        <v>0</v>
      </c>
      <c r="T39" s="180"/>
      <c r="U39" s="181">
        <f>-IF($K39="○",VLOOKUP($AE$16,単価表,34,0),0)</f>
        <v>0</v>
      </c>
      <c r="V39" s="182"/>
      <c r="W39" s="179">
        <f>-IF($K39="○",VLOOKUP($AE$16,単価表,34,0),0)</f>
        <v>0</v>
      </c>
      <c r="X39" s="180"/>
      <c r="Y39" s="181">
        <f>-IF($K39="○",VLOOKUP($AE$16,単価表,34,0),0)</f>
        <v>0</v>
      </c>
      <c r="Z39" s="182"/>
      <c r="AA39" s="179">
        <f>-IF($K39="○",VLOOKUP($AE$16,単価表,34,0),0)</f>
        <v>0</v>
      </c>
      <c r="AB39" s="180"/>
      <c r="AC39" s="181">
        <f>-IF($K39="○",VLOOKUP($AE$16,単価表,34,0),0)</f>
        <v>0</v>
      </c>
      <c r="AD39" s="182"/>
      <c r="AE39" s="179">
        <f>-IF($K39="○",VLOOKUP($AE$16,単価表,34,0),0)</f>
        <v>0</v>
      </c>
      <c r="AF39" s="180"/>
      <c r="AG39" s="181">
        <f>-IF($K39="○",VLOOKUP($AE$16,単価表,34,0),0)</f>
        <v>0</v>
      </c>
      <c r="AH39" s="182"/>
      <c r="AI39" s="179">
        <f>-IF($K39="○",VLOOKUP($AE$16,単価表,34,0),0)</f>
        <v>0</v>
      </c>
      <c r="AJ39" s="206"/>
      <c r="AM39" s="44" t="s">
        <v>180</v>
      </c>
    </row>
    <row r="40" spans="1:42" ht="27.75" customHeight="1">
      <c r="A40" s="258"/>
      <c r="B40" s="241"/>
      <c r="C40" s="194" t="s">
        <v>155</v>
      </c>
      <c r="D40" s="195"/>
      <c r="E40" s="195"/>
      <c r="F40" s="195"/>
      <c r="G40" s="195"/>
      <c r="H40" s="195"/>
      <c r="I40" s="195"/>
      <c r="J40" s="195"/>
      <c r="K40" s="196"/>
      <c r="L40" s="197"/>
      <c r="M40" s="184">
        <f>-IF($K$40="1日",IF((M$34+M$36)*'保育単価表（Ｃ型）'!$AJ$9&lt;10,INT((M$34+M$36)*'保育単価表（Ｃ型）'!$AJ$9),ROUNDDOWN((M$34+M$36)*'保育単価表（Ｃ型）'!$AJ$9,-1)),IF($K$40="2日",IF((M$34+M$36)*'保育単価表（Ｃ型）'!$AK$9&lt;10,INT((M$34+M$36)*'保育単価表（Ｃ型）'!$AK$9),ROUNDDOWN((M$34+M$36)*'保育単価表（Ｃ型）'!$AK$9,-1)),IF($K$40="3日以上",IF((M$34+M$36)*'保育単価表（Ｃ型）'!$AL$9&lt;10,INT((M$34+M$36)*'保育単価表（Ｃ型）'!$AL$9),ROUNDDOWN((M$34+M$36)*'保育単価表（Ｃ型）'!$AL$9,-1)),IF($K$40="全て",IF((M$34+M$36)*'保育単価表（Ｃ型）'!$AM$9&lt;10,INT((M$34+M$36)*'保育単価表（Ｃ型）'!$AM$9),ROUNDDOWN((M$34+M$36)*'保育単価表（Ｃ型）'!$AM$9,-1)),0))))</f>
        <v>0</v>
      </c>
      <c r="N40" s="183"/>
      <c r="O40" s="185">
        <f>-IF($K$40="1日",IF((O$34+O$36)*'保育単価表（Ｃ型）'!$AJ$9&lt;10,INT((O$34+O$36)*'保育単価表（Ｃ型）'!$AJ$9),ROUNDDOWN((O$34+O$36)*'保育単価表（Ｃ型）'!$AJ$9,-1)),IF($K$40="2日",IF((O$34+O$36)*'保育単価表（Ｃ型）'!$AK$9&lt;10,INT((O$34+O$36)*'保育単価表（Ｃ型）'!$AK$9),ROUNDDOWN((O$34+O$36)*'保育単価表（Ｃ型）'!$AK$9,-1)),IF($K$40="3日以上",IF((O$34+O$36)*'保育単価表（Ｃ型）'!$AL$9&lt;10,INT((O$34+O$36)*'保育単価表（Ｃ型）'!$AL$9),ROUNDDOWN((O$34+O$36)*'保育単価表（Ｃ型）'!$AL$9,-1)),IF($K$40="全て",IF((O$34+O$36)*'保育単価表（Ｃ型）'!$AM$9&lt;10,INT((O$34+O$36)*'保育単価表（Ｃ型）'!$AM$9),ROUNDDOWN((O$34+O$36)*'保育単価表（Ｃ型）'!$AM$9,-1)),0))))</f>
        <v>0</v>
      </c>
      <c r="P40" s="186"/>
      <c r="Q40" s="186">
        <f>-IF($K$40="1日",IF((Q$34+Q$36)*'保育単価表（Ｃ型）'!$AJ$9&lt;10,INT((Q$34+Q$36)*'保育単価表（Ｃ型）'!$AJ$9),ROUNDDOWN((Q$34+Q$36)*'保育単価表（Ｃ型）'!$AJ$9,-1)),IF($K$40="2日",IF((Q$34+Q$36)*'保育単価表（Ｃ型）'!$AK$9&lt;10,INT((Q$34+Q$36)*'保育単価表（Ｃ型）'!$AK$9),ROUNDDOWN((Q$34+Q$36)*'保育単価表（Ｃ型）'!$AK$9,-1)),IF($K$40="3日以上",IF((Q$34+Q$36)*'保育単価表（Ｃ型）'!$AL$9&lt;10,INT((Q$34+Q$36)*'保育単価表（Ｃ型）'!$AL$9),ROUNDDOWN((Q$34+Q$36)*'保育単価表（Ｃ型）'!$AL$9,-1)),IF($K$40="全て",IF((Q$34+Q$36)*'保育単価表（Ｃ型）'!$AM$9&lt;10,INT((Q$34+Q$36)*'保育単価表（Ｃ型）'!$AM$9),ROUNDDOWN((Q$34+Q$36)*'保育単価表（Ｃ型）'!$AM$9,-1)),0))))</f>
        <v>0</v>
      </c>
      <c r="R40" s="198"/>
      <c r="S40" s="183">
        <f>-IF($K$40="1日",IF((S$34+S$36)*'保育単価表（Ｃ型）'!$AJ$9&lt;10,INT((S$34+S$36)*'保育単価表（Ｃ型）'!$AJ$9),ROUNDDOWN((S$34+S$36)*'保育単価表（Ｃ型）'!$AJ$9,-1)),IF($K$40="2日",IF((S$34+S$36)*'保育単価表（Ｃ型）'!$AK$9&lt;10,INT((S$34+S$36)*'保育単価表（Ｃ型）'!$AK$9),ROUNDDOWN((S$34+S$36)*'保育単価表（Ｃ型）'!$AK$9,-1)),IF($K$40="3日以上",IF((S$34+S$36)*'保育単価表（Ｃ型）'!$AL$9&lt;10,INT((S$34+S$36)*'保育単価表（Ｃ型）'!$AL$9),ROUNDDOWN((S$34+S$36)*'保育単価表（Ｃ型）'!$AL$9,-1)),IF($K$40="全て",IF((S$34+S$36)*'保育単価表（Ｃ型）'!$AM$9&lt;10,INT((S$34+S$36)*'保育単価表（Ｃ型）'!$AM$9),ROUNDDOWN((S$34+S$36)*'保育単価表（Ｃ型）'!$AM$9,-1)),0))))</f>
        <v>0</v>
      </c>
      <c r="T40" s="183"/>
      <c r="U40" s="198">
        <f>-IF($K$40="1日",IF((U$34+U$36)*'保育単価表（Ｃ型）'!$AJ$9&lt;10,INT((U$34+U$36)*'保育単価表（Ｃ型）'!$AJ$9),ROUNDDOWN((U$34+U$36)*'保育単価表（Ｃ型）'!$AJ$9,-1)),IF($K$40="2日",IF((U$34+U$36)*'保育単価表（Ｃ型）'!$AK$9&lt;10,INT((U$34+U$36)*'保育単価表（Ｃ型）'!$AK$9),ROUNDDOWN((U$34+U$36)*'保育単価表（Ｃ型）'!$AK$9,-1)),IF($K$40="3日以上",IF((U$34+U$36)*'保育単価表（Ｃ型）'!$AL$9&lt;10,INT((U$34+U$36)*'保育単価表（Ｃ型）'!$AL$9),ROUNDDOWN((U$34+U$36)*'保育単価表（Ｃ型）'!$AL$9,-1)),IF($K$40="全て",IF((U$34+U$36)*'保育単価表（Ｃ型）'!$AM$9&lt;10,INT((U$34+U$36)*'保育単価表（Ｃ型）'!$AM$9),ROUNDDOWN((U$34+U$36)*'保育単価表（Ｃ型）'!$AM$9,-1)),0))))</f>
        <v>0</v>
      </c>
      <c r="V40" s="199"/>
      <c r="W40" s="199">
        <f>-IF($K$40="1日",IF((W$34+W$36)*'保育単価表（Ｃ型）'!$AJ$9&lt;10,INT((W$34+W$36)*'保育単価表（Ｃ型）'!$AJ$9),ROUNDDOWN((W$34+W$36)*'保育単価表（Ｃ型）'!$AJ$9,-1)),IF($K$40="2日",IF((W$34+W$36)*'保育単価表（Ｃ型）'!$AK$9&lt;10,INT((W$34+W$36)*'保育単価表（Ｃ型）'!$AK$9),ROUNDDOWN((W$34+W$36)*'保育単価表（Ｃ型）'!$AK$9,-1)),IF($K$40="3日以上",IF((W$34+W$36)*'保育単価表（Ｃ型）'!$AL$9&lt;10,INT((W$34+W$36)*'保育単価表（Ｃ型）'!$AL$9),ROUNDDOWN((W$34+W$36)*'保育単価表（Ｃ型）'!$AL$9,-1)),IF($K$40="全て",IF((W$34+W$36)*'保育単価表（Ｃ型）'!$AM$9&lt;10,INT((W$34+W$36)*'保育単価表（Ｃ型）'!$AM$9),ROUNDDOWN((W$34+W$36)*'保育単価表（Ｃ型）'!$AM$9,-1)),0))))</f>
        <v>0</v>
      </c>
      <c r="X40" s="185"/>
      <c r="Y40" s="183">
        <f>-IF($K$40="1日",IF((Y$34+Y$36)*'保育単価表（Ｃ型）'!$AJ$9&lt;10,INT((Y$34+Y$36)*'保育単価表（Ｃ型）'!$AJ$9),ROUNDDOWN((Y$34+Y$36)*'保育単価表（Ｃ型）'!$AJ$9,-1)),IF($K$40="2日",IF((Y$34+Y$36)*'保育単価表（Ｃ型）'!$AK$9&lt;10,INT((Y$34+Y$36)*'保育単価表（Ｃ型）'!$AK$9),ROUNDDOWN((Y$34+Y$36)*'保育単価表（Ｃ型）'!$AK$9,-1)),IF($K$40="3日以上",IF((Y$34+Y$36)*'保育単価表（Ｃ型）'!$AL$9&lt;10,INT((Y$34+Y$36)*'保育単価表（Ｃ型）'!$AL$9),ROUNDDOWN((Y$34+Y$36)*'保育単価表（Ｃ型）'!$AL$9,-1)),IF($K$40="全て",IF((Y$34+Y$36)*'保育単価表（Ｃ型）'!$AM$9&lt;10,INT((Y$34+Y$36)*'保育単価表（Ｃ型）'!$AM$9),ROUNDDOWN((Y$34+Y$36)*'保育単価表（Ｃ型）'!$AM$9,-1)),0))))</f>
        <v>0</v>
      </c>
      <c r="Z40" s="183"/>
      <c r="AA40" s="185">
        <f>-IF($K$40="1日",IF((AA$34+AA$36)*'保育単価表（Ｃ型）'!$AJ$9&lt;10,INT((AA$34+AA$36)*'保育単価表（Ｃ型）'!$AJ$9),ROUNDDOWN((AA$34+AA$36)*'保育単価表（Ｃ型）'!$AJ$9,-1)),IF($K$40="2日",IF((AA$34+AA$36)*'保育単価表（Ｃ型）'!$AK$9&lt;10,INT((AA$34+AA$36)*'保育単価表（Ｃ型）'!$AK$9),ROUNDDOWN((AA$34+AA$36)*'保育単価表（Ｃ型）'!$AK$9,-1)),IF($K$40="3日以上",IF((AA$34+AA$36)*'保育単価表（Ｃ型）'!$AL$9&lt;10,INT((AA$34+AA$36)*'保育単価表（Ｃ型）'!$AL$9),ROUNDDOWN((AA$34+AA$36)*'保育単価表（Ｃ型）'!$AL$9,-1)),IF($K$40="全て",IF((AA$34+AA$36)*'保育単価表（Ｃ型）'!$AM$9&lt;10,INT((AA$34+AA$36)*'保育単価表（Ｃ型）'!$AM$9),ROUNDDOWN((AA$34+AA$36)*'保育単価表（Ｃ型）'!$AM$9,-1)),0))))</f>
        <v>0</v>
      </c>
      <c r="AB40" s="186"/>
      <c r="AC40" s="186">
        <f>-IF($K$40="1日",IF((AC$34+AC$36)*'保育単価表（Ｃ型）'!$AJ$9&lt;10,INT((AC$34+AC$36)*'保育単価表（Ｃ型）'!$AJ$9),ROUNDDOWN((AC$34+AC$36)*'保育単価表（Ｃ型）'!$AJ$9,-1)),IF($K$40="2日",IF((AC$34+AC$36)*'保育単価表（Ｃ型）'!$AK$9&lt;10,INT((AC$34+AC$36)*'保育単価表（Ｃ型）'!$AK$9),ROUNDDOWN((AC$34+AC$36)*'保育単価表（Ｃ型）'!$AK$9,-1)),IF($K$40="3日以上",IF((AC$34+AC$36)*'保育単価表（Ｃ型）'!$AL$9&lt;10,INT((AC$34+AC$36)*'保育単価表（Ｃ型）'!$AL$9),ROUNDDOWN((AC$34+AC$36)*'保育単価表（Ｃ型）'!$AL$9,-1)),IF($K$40="全て",IF((AC$34+AC$36)*'保育単価表（Ｃ型）'!$AM$9&lt;10,INT((AC$34+AC$36)*'保育単価表（Ｃ型）'!$AM$9),ROUNDDOWN((AC$34+AC$36)*'保育単価表（Ｃ型）'!$AM$9,-1)),0))))</f>
        <v>0</v>
      </c>
      <c r="AD40" s="198"/>
      <c r="AE40" s="183">
        <f>-IF($K$40="1日",IF((AE$34+AE$36)*'保育単価表（Ｃ型）'!$AJ$9&lt;10,INT((AE$34+AE$36)*'保育単価表（Ｃ型）'!$AJ$9),ROUNDDOWN((AE$34+AE$36)*'保育単価表（Ｃ型）'!$AJ$9,-1)),IF($K$40="2日",IF((AE$34+AE$36)*'保育単価表（Ｃ型）'!$AK$9&lt;10,INT((AE$34+AE$36)*'保育単価表（Ｃ型）'!$AK$9),ROUNDDOWN((AE$34+AE$36)*'保育単価表（Ｃ型）'!$AK$9,-1)),IF($K$40="3日以上",IF((AE$34+AE$36)*'保育単価表（Ｃ型）'!$AL$9&lt;10,INT((AE$34+AE$36)*'保育単価表（Ｃ型）'!$AL$9),ROUNDDOWN((AE$34+AE$36)*'保育単価表（Ｃ型）'!$AL$9,-1)),IF($K$40="全て",IF((AE$34+AE$36)*'保育単価表（Ｃ型）'!$AM$9&lt;10,INT((AE$34+AE$36)*'保育単価表（Ｃ型）'!$AM$9),ROUNDDOWN((AE$34+AE$36)*'保育単価表（Ｃ型）'!$AM$9,-1)),0))))</f>
        <v>0</v>
      </c>
      <c r="AF40" s="183"/>
      <c r="AG40" s="198">
        <f>-IF($K$40="1日",IF((AG$34+AG$36)*'保育単価表（Ｃ型）'!$AJ$9&lt;10,INT((AG$34+AG$36)*'保育単価表（Ｃ型）'!$AJ$9),ROUNDDOWN((AG$34+AG$36)*'保育単価表（Ｃ型）'!$AJ$9,-1)),IF($K$40="2日",IF((AG$34+AG$36)*'保育単価表（Ｃ型）'!$AK$9&lt;10,INT((AG$34+AG$36)*'保育単価表（Ｃ型）'!$AK$9),ROUNDDOWN((AG$34+AG$36)*'保育単価表（Ｃ型）'!$AK$9,-1)),IF($K$40="3日以上",IF((AG$34+AG$36)*'保育単価表（Ｃ型）'!$AL$9&lt;10,INT((AG$34+AG$36)*'保育単価表（Ｃ型）'!$AL$9),ROUNDDOWN((AG$34+AG$36)*'保育単価表（Ｃ型）'!$AL$9,-1)),IF($K$40="全て",IF((AG$34+AG$36)*'保育単価表（Ｃ型）'!$AM$9&lt;10,INT((AG$34+AG$36)*'保育単価表（Ｃ型）'!$AM$9),ROUNDDOWN((AG$34+AG$36)*'保育単価表（Ｃ型）'!$AM$9,-1)),0))))</f>
        <v>0</v>
      </c>
      <c r="AH40" s="199"/>
      <c r="AI40" s="199">
        <f>-IF($K$40="1日",IF((AI$34+AI$36)*'保育単価表（Ｃ型）'!$AJ$9&lt;10,INT((AI$34+AI$36)*'保育単価表（Ｃ型）'!$AJ$9),ROUNDDOWN((AI$34+AI$36)*'保育単価表（Ｃ型）'!$AJ$9,-1)),IF($K$40="2日",IF((AI$34+AI$36)*'保育単価表（Ｃ型）'!$AK$9&lt;10,INT((AI$34+AI$36)*'保育単価表（Ｃ型）'!$AK$9),ROUNDDOWN((AI$34+AI$36)*'保育単価表（Ｃ型）'!$AK$9,-1)),IF($K$40="3日以上",IF((AI$34+AI$36)*'保育単価表（Ｃ型）'!$AL$9&lt;10,INT((AI$34+AI$36)*'保育単価表（Ｃ型）'!$AL$9),ROUNDDOWN((AI$34+AI$36)*'保育単価表（Ｃ型）'!$AL$9,-1)),IF($K$40="全て",IF((AI$34+AI$36)*'保育単価表（Ｃ型）'!$AM$9&lt;10,INT((AI$34+AI$36)*'保育単価表（Ｃ型）'!$AM$9),ROUNDDOWN((AI$34+AI$36)*'保育単価表（Ｃ型）'!$AM$9,-1)),0))))</f>
        <v>0</v>
      </c>
      <c r="AJ40" s="185"/>
      <c r="AM40" s="42" t="s">
        <v>196</v>
      </c>
    </row>
    <row r="41" spans="1:42" ht="22.5" customHeight="1">
      <c r="A41" s="258"/>
      <c r="B41" s="241"/>
      <c r="C41" s="262" t="s">
        <v>158</v>
      </c>
      <c r="D41" s="263"/>
      <c r="E41" s="263"/>
      <c r="F41" s="263"/>
      <c r="G41" s="263"/>
      <c r="H41" s="263"/>
      <c r="I41" s="263"/>
      <c r="J41" s="263"/>
      <c r="K41" s="263"/>
      <c r="L41" s="264"/>
      <c r="M41" s="176">
        <f>SUM(M38:N40)</f>
        <v>0</v>
      </c>
      <c r="N41" s="177"/>
      <c r="O41" s="177">
        <f>SUM(O38:P40)</f>
        <v>0</v>
      </c>
      <c r="P41" s="203"/>
      <c r="Q41" s="176">
        <f>SUM(Q38:R40)</f>
        <v>0</v>
      </c>
      <c r="R41" s="177"/>
      <c r="S41" s="177">
        <f>SUM(S38:T40)</f>
        <v>0</v>
      </c>
      <c r="T41" s="203"/>
      <c r="U41" s="176">
        <f>SUM(U38:V40)</f>
        <v>0</v>
      </c>
      <c r="V41" s="177"/>
      <c r="W41" s="177">
        <f>SUM(W38:X40)</f>
        <v>0</v>
      </c>
      <c r="X41" s="178"/>
      <c r="Y41" s="202">
        <f>SUM(Y38:Z40)</f>
        <v>0</v>
      </c>
      <c r="Z41" s="177"/>
      <c r="AA41" s="177">
        <f>SUM(AA38:AB40)</f>
        <v>0</v>
      </c>
      <c r="AB41" s="178"/>
      <c r="AC41" s="202">
        <f>SUM(AC38:AD40)</f>
        <v>0</v>
      </c>
      <c r="AD41" s="177"/>
      <c r="AE41" s="177">
        <f>SUM(AE38:AF40)</f>
        <v>0</v>
      </c>
      <c r="AF41" s="203"/>
      <c r="AG41" s="176">
        <f>SUM(AG38:AH40)</f>
        <v>0</v>
      </c>
      <c r="AH41" s="177"/>
      <c r="AI41" s="177">
        <f>SUM(AI38:AJ40)</f>
        <v>0</v>
      </c>
      <c r="AJ41" s="178"/>
      <c r="AM41" s="44" t="s">
        <v>156</v>
      </c>
    </row>
    <row r="42" spans="1:42" ht="21.75" customHeight="1" thickBot="1">
      <c r="A42" s="258"/>
      <c r="B42" s="241"/>
      <c r="C42" s="45" t="s">
        <v>159</v>
      </c>
      <c r="D42" s="45"/>
      <c r="E42" s="45"/>
      <c r="F42" s="45"/>
      <c r="G42" s="46"/>
      <c r="H42" s="45"/>
      <c r="I42" s="45"/>
      <c r="J42" s="45"/>
      <c r="K42" s="171"/>
      <c r="L42" s="172"/>
      <c r="M42" s="173">
        <f>IF($K42="配置",IF(AP44/SUM(M33:AJ33)&lt;10,INT(AP44/SUM(M33:AJ33)),ROUNDDOWN(AP44/SUM(M33:AJ33),-1)),IF($K42="兼務",IF(AP45/SUM(M33:AJ33)&lt;10,INT(AP45/SUM(M33:AJ33)),ROUNDDOWN(AP45/SUM(M33:AJ33),-1)),0))</f>
        <v>0</v>
      </c>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5"/>
      <c r="AM42" s="42" t="s">
        <v>157</v>
      </c>
    </row>
    <row r="43" spans="1:42" ht="21.75" customHeight="1" thickTop="1">
      <c r="A43" s="258"/>
      <c r="B43" s="241"/>
      <c r="C43" s="47"/>
      <c r="D43" s="47"/>
      <c r="E43" s="47"/>
      <c r="F43" s="47"/>
      <c r="G43" s="48"/>
      <c r="H43" s="47"/>
      <c r="I43" s="47"/>
      <c r="J43" s="47"/>
      <c r="K43" s="251" t="s">
        <v>160</v>
      </c>
      <c r="L43" s="252"/>
      <c r="M43" s="253">
        <f>SUM(M42)</f>
        <v>0</v>
      </c>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5"/>
      <c r="AP43" s="49"/>
    </row>
    <row r="44" spans="1:42" ht="22.5" customHeight="1">
      <c r="A44" s="256" t="s">
        <v>164</v>
      </c>
      <c r="B44" s="257"/>
      <c r="C44" s="257"/>
      <c r="D44" s="257"/>
      <c r="E44" s="257"/>
      <c r="F44" s="257"/>
      <c r="G44" s="257"/>
      <c r="H44" s="257"/>
      <c r="I44" s="257"/>
      <c r="J44" s="257"/>
      <c r="K44" s="257"/>
      <c r="L44" s="36" t="s">
        <v>165</v>
      </c>
      <c r="M44" s="249" t="e">
        <f>M37+M41+$M$43</f>
        <v>#N/A</v>
      </c>
      <c r="N44" s="247"/>
      <c r="O44" s="247" t="e">
        <f>O37+O41+$M$43</f>
        <v>#N/A</v>
      </c>
      <c r="P44" s="250"/>
      <c r="Q44" s="249" t="e">
        <f>Q37+Q41+$M$43</f>
        <v>#N/A</v>
      </c>
      <c r="R44" s="247"/>
      <c r="S44" s="247" t="e">
        <f>S37+S41+$M$43</f>
        <v>#N/A</v>
      </c>
      <c r="T44" s="250"/>
      <c r="U44" s="249" t="e">
        <f>U37+U41+$M$43</f>
        <v>#N/A</v>
      </c>
      <c r="V44" s="247"/>
      <c r="W44" s="247" t="e">
        <f>W37+W41+$M$43</f>
        <v>#N/A</v>
      </c>
      <c r="X44" s="248"/>
      <c r="Y44" s="246" t="e">
        <f>Y37+Y41+$M$43</f>
        <v>#N/A</v>
      </c>
      <c r="Z44" s="247"/>
      <c r="AA44" s="247" t="e">
        <f>AA37+AA41+$M$43</f>
        <v>#N/A</v>
      </c>
      <c r="AB44" s="248"/>
      <c r="AC44" s="246" t="e">
        <f>AC37+AC41+$M$43</f>
        <v>#N/A</v>
      </c>
      <c r="AD44" s="247"/>
      <c r="AE44" s="247" t="e">
        <f>AE37+AE41+$M$43</f>
        <v>#N/A</v>
      </c>
      <c r="AF44" s="250"/>
      <c r="AG44" s="249" t="e">
        <f>AG37+AG41+$M$43</f>
        <v>#N/A</v>
      </c>
      <c r="AH44" s="247"/>
      <c r="AI44" s="247" t="e">
        <f>AI37+AI41+$M$43</f>
        <v>#N/A</v>
      </c>
      <c r="AJ44" s="248"/>
      <c r="AN44" s="42" t="s">
        <v>161</v>
      </c>
      <c r="AO44" s="50" t="s">
        <v>162</v>
      </c>
      <c r="AP44" s="118">
        <f>'保育単価表（Ｃ型）②'!K18</f>
        <v>760</v>
      </c>
    </row>
    <row r="45" spans="1:42" ht="22.5" customHeight="1">
      <c r="A45" s="314" t="s">
        <v>166</v>
      </c>
      <c r="B45" s="315"/>
      <c r="C45" s="315"/>
      <c r="D45" s="315"/>
      <c r="E45" s="315"/>
      <c r="F45" s="315"/>
      <c r="G45" s="315"/>
      <c r="H45" s="315"/>
      <c r="I45" s="315"/>
      <c r="J45" s="315"/>
      <c r="K45" s="315"/>
      <c r="L45" s="315"/>
      <c r="M45" s="329" t="e">
        <f>M44*M33</f>
        <v>#N/A</v>
      </c>
      <c r="N45" s="327"/>
      <c r="O45" s="327" t="e">
        <f>O44*O33</f>
        <v>#N/A</v>
      </c>
      <c r="P45" s="328"/>
      <c r="Q45" s="329" t="e">
        <f>Q44*Q33</f>
        <v>#N/A</v>
      </c>
      <c r="R45" s="327"/>
      <c r="S45" s="327" t="e">
        <f>S44*S33</f>
        <v>#N/A</v>
      </c>
      <c r="T45" s="328"/>
      <c r="U45" s="329" t="e">
        <f>U44*U33</f>
        <v>#N/A</v>
      </c>
      <c r="V45" s="327"/>
      <c r="W45" s="327" t="e">
        <f>W44*W33</f>
        <v>#N/A</v>
      </c>
      <c r="X45" s="330"/>
      <c r="Y45" s="326" t="e">
        <f>Y44*Y33</f>
        <v>#N/A</v>
      </c>
      <c r="Z45" s="327"/>
      <c r="AA45" s="327" t="e">
        <f>AA44*AA33</f>
        <v>#N/A</v>
      </c>
      <c r="AB45" s="330"/>
      <c r="AC45" s="326" t="e">
        <f>AC44*AC33</f>
        <v>#N/A</v>
      </c>
      <c r="AD45" s="327"/>
      <c r="AE45" s="327" t="e">
        <f>AE44*AE33</f>
        <v>#N/A</v>
      </c>
      <c r="AF45" s="328"/>
      <c r="AG45" s="329" t="e">
        <f>AG44*AG33</f>
        <v>#N/A</v>
      </c>
      <c r="AH45" s="327"/>
      <c r="AI45" s="327" t="e">
        <f>AI44*AI33</f>
        <v>#N/A</v>
      </c>
      <c r="AJ45" s="330"/>
      <c r="AO45" s="50" t="s">
        <v>163</v>
      </c>
      <c r="AP45" s="118">
        <f>'保育単価表（Ｃ型）②'!K21</f>
        <v>500</v>
      </c>
    </row>
    <row r="46" spans="1:42" ht="22.5" customHeight="1">
      <c r="A46" s="320" t="s">
        <v>25</v>
      </c>
      <c r="B46" s="321"/>
      <c r="C46" s="321"/>
      <c r="D46" s="321"/>
      <c r="E46" s="321"/>
      <c r="F46" s="321"/>
      <c r="G46" s="321"/>
      <c r="H46" s="321"/>
      <c r="I46" s="321"/>
      <c r="J46" s="321"/>
      <c r="K46" s="321"/>
      <c r="L46" s="322"/>
      <c r="M46" s="323" t="e">
        <f>M47+M48</f>
        <v>#N/A</v>
      </c>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5"/>
      <c r="AP46" s="89"/>
    </row>
    <row r="47" spans="1:42" ht="22.5" customHeight="1">
      <c r="A47" s="6"/>
      <c r="B47" s="314" t="s">
        <v>123</v>
      </c>
      <c r="C47" s="315"/>
      <c r="D47" s="315"/>
      <c r="E47" s="315"/>
      <c r="F47" s="315"/>
      <c r="G47" s="315"/>
      <c r="H47" s="315"/>
      <c r="I47" s="315"/>
      <c r="J47" s="315"/>
      <c r="K47" s="315"/>
      <c r="L47" s="316"/>
      <c r="M47" s="317" t="e">
        <f>SUM(M45:AJ45)*M21*G21</f>
        <v>#N/A</v>
      </c>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9"/>
    </row>
    <row r="48" spans="1:42" ht="22.5" customHeight="1">
      <c r="A48" s="83"/>
      <c r="B48" s="320" t="s">
        <v>124</v>
      </c>
      <c r="C48" s="321"/>
      <c r="D48" s="321"/>
      <c r="E48" s="321"/>
      <c r="F48" s="321"/>
      <c r="G48" s="321"/>
      <c r="H48" s="321"/>
      <c r="I48" s="321"/>
      <c r="J48" s="321"/>
      <c r="K48" s="321"/>
      <c r="L48" s="322"/>
      <c r="M48" s="323" t="e">
        <f>SUM(M45:AJ45)*G21*S21</f>
        <v>#N/A</v>
      </c>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5"/>
    </row>
    <row r="49" spans="1:36" s="54" customFormat="1" ht="22.5" customHeight="1">
      <c r="A49" s="84"/>
      <c r="B49" s="85"/>
      <c r="C49" s="356" t="s">
        <v>179</v>
      </c>
      <c r="D49" s="357"/>
      <c r="E49" s="357"/>
      <c r="F49" s="357"/>
      <c r="G49" s="357"/>
      <c r="H49" s="357"/>
      <c r="I49" s="357"/>
      <c r="J49" s="357"/>
      <c r="K49" s="357"/>
      <c r="L49" s="358"/>
      <c r="M49" s="158" t="e">
        <f>SUM(M45:AJ45)*G21*V24</f>
        <v>#N/A</v>
      </c>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60"/>
    </row>
  </sheetData>
  <sheetProtection algorithmName="SHA-512" hashValue="mWEEwahXSPVH3kSGY4Iugw/OqhFw4v28ImPfknTCIbTgOC2LgjO5mWce7rjFZwypLPeexwa77WaL5ukj+dB11g==" saltValue="jPREn5hdCTKE95pZQe/FoA==" spinCount="100000" sheet="1" objects="1" scenarios="1"/>
  <mergeCells count="226">
    <mergeCell ref="C49:L49"/>
    <mergeCell ref="AE34:AF34"/>
    <mergeCell ref="V4:AJ4"/>
    <mergeCell ref="V5:AJ6"/>
    <mergeCell ref="V2:Y2"/>
    <mergeCell ref="Z2:AH2"/>
    <mergeCell ref="AI2:AJ2"/>
    <mergeCell ref="M26:AJ26"/>
    <mergeCell ref="Q34:R34"/>
    <mergeCell ref="S34:T34"/>
    <mergeCell ref="V7:AJ7"/>
    <mergeCell ref="Y20:AC20"/>
    <mergeCell ref="K33:L33"/>
    <mergeCell ref="O32:P32"/>
    <mergeCell ref="Q32:R32"/>
    <mergeCell ref="S32:T32"/>
    <mergeCell ref="U32:V32"/>
    <mergeCell ref="AE32:AF32"/>
    <mergeCell ref="AG33:AH33"/>
    <mergeCell ref="AI33:AJ33"/>
    <mergeCell ref="M29:AJ30"/>
    <mergeCell ref="K37:L37"/>
    <mergeCell ref="M37:N37"/>
    <mergeCell ref="O37:P37"/>
    <mergeCell ref="S1:T1"/>
    <mergeCell ref="R2:U2"/>
    <mergeCell ref="R3:U3"/>
    <mergeCell ref="V3:AJ3"/>
    <mergeCell ref="AG34:AH34"/>
    <mergeCell ref="AI34:AJ34"/>
    <mergeCell ref="W32:X32"/>
    <mergeCell ref="Y32:Z32"/>
    <mergeCell ref="M31:P31"/>
    <mergeCell ref="Q31:T31"/>
    <mergeCell ref="AC31:AF31"/>
    <mergeCell ref="AC32:AD32"/>
    <mergeCell ref="AA32:AB32"/>
    <mergeCell ref="AG32:AH32"/>
    <mergeCell ref="R4:U4"/>
    <mergeCell ref="R5:U6"/>
    <mergeCell ref="AE1:AJ1"/>
    <mergeCell ref="M33:N33"/>
    <mergeCell ref="O33:P33"/>
    <mergeCell ref="Q33:R33"/>
    <mergeCell ref="S33:T33"/>
    <mergeCell ref="U33:V33"/>
    <mergeCell ref="AC34:AD34"/>
    <mergeCell ref="M32:N32"/>
    <mergeCell ref="Y34:Z34"/>
    <mergeCell ref="AA34:AB34"/>
    <mergeCell ref="U34:V34"/>
    <mergeCell ref="W34:X34"/>
    <mergeCell ref="M39:N39"/>
    <mergeCell ref="S36:T36"/>
    <mergeCell ref="U36:V36"/>
    <mergeCell ref="W36:X36"/>
    <mergeCell ref="Y36:Z36"/>
    <mergeCell ref="AA36:AB36"/>
    <mergeCell ref="S37:T37"/>
    <mergeCell ref="S38:T38"/>
    <mergeCell ref="M34:N34"/>
    <mergeCell ref="O34:P34"/>
    <mergeCell ref="Q38:R38"/>
    <mergeCell ref="O39:P39"/>
    <mergeCell ref="Q39:R39"/>
    <mergeCell ref="M36:N36"/>
    <mergeCell ref="O36:P36"/>
    <mergeCell ref="Q36:R36"/>
    <mergeCell ref="B47:L47"/>
    <mergeCell ref="M47:AJ47"/>
    <mergeCell ref="B48:L48"/>
    <mergeCell ref="M48:AJ48"/>
    <mergeCell ref="AC45:AD45"/>
    <mergeCell ref="AE45:AF45"/>
    <mergeCell ref="U45:V45"/>
    <mergeCell ref="W45:X45"/>
    <mergeCell ref="Y45:Z45"/>
    <mergeCell ref="AA45:AB45"/>
    <mergeCell ref="AG45:AH45"/>
    <mergeCell ref="AI45:AJ45"/>
    <mergeCell ref="A45:L45"/>
    <mergeCell ref="M45:N45"/>
    <mergeCell ref="O45:P45"/>
    <mergeCell ref="Q45:R45"/>
    <mergeCell ref="S45:T45"/>
    <mergeCell ref="A46:L46"/>
    <mergeCell ref="M46:AJ46"/>
    <mergeCell ref="A16:F16"/>
    <mergeCell ref="G16:L16"/>
    <mergeCell ref="M16:R16"/>
    <mergeCell ref="R7:U7"/>
    <mergeCell ref="W33:X33"/>
    <mergeCell ref="Y33:Z33"/>
    <mergeCell ref="AA33:AB33"/>
    <mergeCell ref="U31:X31"/>
    <mergeCell ref="Y31:AB31"/>
    <mergeCell ref="A10:AJ10"/>
    <mergeCell ref="A13:AJ13"/>
    <mergeCell ref="Y21:AC21"/>
    <mergeCell ref="K29:L32"/>
    <mergeCell ref="S16:X16"/>
    <mergeCell ref="Y16:AD16"/>
    <mergeCell ref="AE16:AJ16"/>
    <mergeCell ref="G19:L20"/>
    <mergeCell ref="G21:L21"/>
    <mergeCell ref="AC33:AD33"/>
    <mergeCell ref="AE33:AF33"/>
    <mergeCell ref="AI32:AJ32"/>
    <mergeCell ref="A33:J33"/>
    <mergeCell ref="A29:J32"/>
    <mergeCell ref="AG31:AJ31"/>
    <mergeCell ref="AG44:AH44"/>
    <mergeCell ref="W41:X41"/>
    <mergeCell ref="K43:L43"/>
    <mergeCell ref="M43:AJ43"/>
    <mergeCell ref="AI41:AJ41"/>
    <mergeCell ref="AC41:AD41"/>
    <mergeCell ref="AE41:AF41"/>
    <mergeCell ref="U41:V41"/>
    <mergeCell ref="AG41:AH41"/>
    <mergeCell ref="Y41:Z41"/>
    <mergeCell ref="AA41:AB41"/>
    <mergeCell ref="S41:T41"/>
    <mergeCell ref="AI44:AJ44"/>
    <mergeCell ref="A44:K44"/>
    <mergeCell ref="A34:A43"/>
    <mergeCell ref="B34:B37"/>
    <mergeCell ref="K34:L34"/>
    <mergeCell ref="Q40:R40"/>
    <mergeCell ref="C41:L41"/>
    <mergeCell ref="M41:N41"/>
    <mergeCell ref="O41:P41"/>
    <mergeCell ref="Q41:R41"/>
    <mergeCell ref="C39:J39"/>
    <mergeCell ref="K39:L39"/>
    <mergeCell ref="B38:B43"/>
    <mergeCell ref="C38:J38"/>
    <mergeCell ref="K38:L38"/>
    <mergeCell ref="M38:N38"/>
    <mergeCell ref="O38:P38"/>
    <mergeCell ref="AG36:AH36"/>
    <mergeCell ref="Q37:R37"/>
    <mergeCell ref="AC44:AD44"/>
    <mergeCell ref="AG40:AH40"/>
    <mergeCell ref="W44:X44"/>
    <mergeCell ref="Y44:Z44"/>
    <mergeCell ref="AA44:AB44"/>
    <mergeCell ref="U44:V44"/>
    <mergeCell ref="U37:V37"/>
    <mergeCell ref="Y40:Z40"/>
    <mergeCell ref="AA40:AB40"/>
    <mergeCell ref="U38:V38"/>
    <mergeCell ref="W38:X38"/>
    <mergeCell ref="W37:X37"/>
    <mergeCell ref="M44:N44"/>
    <mergeCell ref="O44:P44"/>
    <mergeCell ref="Q44:R44"/>
    <mergeCell ref="S44:T44"/>
    <mergeCell ref="AE44:AF44"/>
    <mergeCell ref="M19:R20"/>
    <mergeCell ref="M21:R21"/>
    <mergeCell ref="S19:X20"/>
    <mergeCell ref="S21:X21"/>
    <mergeCell ref="G23:K23"/>
    <mergeCell ref="L23:P23"/>
    <mergeCell ref="Q23:U23"/>
    <mergeCell ref="V23:Z23"/>
    <mergeCell ref="G24:K24"/>
    <mergeCell ref="L24:P24"/>
    <mergeCell ref="Q24:U24"/>
    <mergeCell ref="V24:Z24"/>
    <mergeCell ref="AI35:AJ35"/>
    <mergeCell ref="AG38:AH38"/>
    <mergeCell ref="AI38:AJ38"/>
    <mergeCell ref="AI36:AJ36"/>
    <mergeCell ref="AE36:AF36"/>
    <mergeCell ref="Y37:Z37"/>
    <mergeCell ref="AA37:AB37"/>
    <mergeCell ref="AC40:AD40"/>
    <mergeCell ref="W40:X40"/>
    <mergeCell ref="AI39:AJ39"/>
    <mergeCell ref="AG39:AH39"/>
    <mergeCell ref="AG37:AH37"/>
    <mergeCell ref="AC36:AD36"/>
    <mergeCell ref="AE37:AF37"/>
    <mergeCell ref="AI40:AJ40"/>
    <mergeCell ref="AI37:AJ37"/>
    <mergeCell ref="C40:J40"/>
    <mergeCell ref="K40:L40"/>
    <mergeCell ref="Y38:Z38"/>
    <mergeCell ref="AA38:AB38"/>
    <mergeCell ref="U39:V39"/>
    <mergeCell ref="AC35:AD35"/>
    <mergeCell ref="AE35:AF35"/>
    <mergeCell ref="AG35:AH35"/>
    <mergeCell ref="U40:V40"/>
    <mergeCell ref="S40:T40"/>
    <mergeCell ref="K35:L35"/>
    <mergeCell ref="O35:P35"/>
    <mergeCell ref="M35:N35"/>
    <mergeCell ref="S35:T35"/>
    <mergeCell ref="K36:L36"/>
    <mergeCell ref="M49:AJ49"/>
    <mergeCell ref="B2:I7"/>
    <mergeCell ref="A26:L26"/>
    <mergeCell ref="K42:L42"/>
    <mergeCell ref="M42:AJ42"/>
    <mergeCell ref="U35:V35"/>
    <mergeCell ref="W35:X35"/>
    <mergeCell ref="Y35:Z35"/>
    <mergeCell ref="AA35:AB35"/>
    <mergeCell ref="Q35:R35"/>
    <mergeCell ref="AE38:AF38"/>
    <mergeCell ref="W39:X39"/>
    <mergeCell ref="Y39:Z39"/>
    <mergeCell ref="AA39:AB39"/>
    <mergeCell ref="AC39:AD39"/>
    <mergeCell ref="AE39:AF39"/>
    <mergeCell ref="AE40:AF40"/>
    <mergeCell ref="S39:T39"/>
    <mergeCell ref="M40:N40"/>
    <mergeCell ref="O40:P40"/>
    <mergeCell ref="AC37:AD37"/>
    <mergeCell ref="AC38:AD38"/>
    <mergeCell ref="A27:L27"/>
    <mergeCell ref="M27:AJ27"/>
  </mergeCells>
  <phoneticPr fontId="1"/>
  <conditionalFormatting sqref="S16:X16 G16:L16 G21:L21 Y21:AC21 K38:L38 K40:L40 K34:L36 M33:AJ33">
    <cfRule type="containsBlanks" dxfId="7" priority="12">
      <formula>LEN(TRIM(G16))=0</formula>
    </cfRule>
  </conditionalFormatting>
  <conditionalFormatting sqref="K39:L39">
    <cfRule type="containsBlanks" dxfId="6" priority="11">
      <formula>LEN(TRIM(K39))=0</formula>
    </cfRule>
  </conditionalFormatting>
  <conditionalFormatting sqref="K42:L42">
    <cfRule type="containsBlanks" dxfId="5" priority="9">
      <formula>LEN(TRIM(K42))=0</formula>
    </cfRule>
  </conditionalFormatting>
  <conditionalFormatting sqref="V3:AJ3 V7:AJ7 V4">
    <cfRule type="containsBlanks" dxfId="4" priority="8">
      <formula>LEN(TRIM(V3))=0</formula>
    </cfRule>
  </conditionalFormatting>
  <conditionalFormatting sqref="V2 Z2 AI2">
    <cfRule type="containsBlanks" dxfId="3" priority="7">
      <formula>LEN(TRIM(V2))=0</formula>
    </cfRule>
  </conditionalFormatting>
  <conditionalFormatting sqref="V5">
    <cfRule type="containsBlanks" dxfId="2" priority="6">
      <formula>LEN(TRIM(V5))=0</formula>
    </cfRule>
  </conditionalFormatting>
  <conditionalFormatting sqref="G23:G24">
    <cfRule type="containsBlanks" dxfId="1" priority="2">
      <formula>LEN(TRIM(G23))=0</formula>
    </cfRule>
  </conditionalFormatting>
  <conditionalFormatting sqref="L24:U24">
    <cfRule type="containsBlanks" dxfId="0" priority="1">
      <formula>LEN(TRIM(L24))=0</formula>
    </cfRule>
  </conditionalFormatting>
  <dataValidations xWindow="501" yWindow="545" count="9">
    <dataValidation type="list" allowBlank="1" showInputMessage="1" showErrorMessage="1" sqref="K36:L36 K38:L39">
      <formula1>"○,―"</formula1>
    </dataValidation>
    <dataValidation type="list" allowBlank="1" showInputMessage="1" showErrorMessage="1" sqref="Y21">
      <formula1>"○,×"</formula1>
    </dataValidation>
    <dataValidation type="list" allowBlank="1" showInputMessage="1" showErrorMessage="1" prompt="定員区分が「10人以下」の場合は、「１人」「２人以上」をお選びください。_x000a_定員区分が「15人以下」の場合は、「１人」「２人」「３人以上」をお選びください。_x000a_" sqref="K35:L35">
      <formula1>$AV$2:$AV$6</formula1>
    </dataValidation>
    <dataValidation allowBlank="1" showInputMessage="1" showErrorMessage="1" prompt="定員区分が「10人以下」の場合は、「１人」「２人以上」をお選びください。_x000a_定員区分が「15人以下」の場合は、「１人」「２人」「３人以上」をお選びください。_x000a_" sqref="Y35:Z35"/>
    <dataValidation type="list" allowBlank="1" showInputMessage="1" showErrorMessage="1" sqref="K42:L42">
      <formula1>"配置,兼務,―"</formula1>
    </dataValidation>
    <dataValidation type="list" allowBlank="1" showInputMessage="1" showErrorMessage="1" sqref="G24:K24">
      <formula1>"あり,なし"</formula1>
    </dataValidation>
    <dataValidation type="list" allowBlank="1" showInputMessage="1" showErrorMessage="1" sqref="L24:P24">
      <formula1>$AY$2:$AY$3</formula1>
    </dataValidation>
    <dataValidation type="list" allowBlank="1" showInputMessage="1" showErrorMessage="1" sqref="Q24:U24">
      <formula1>$BA$2:$BA$8</formula1>
    </dataValidation>
    <dataValidation type="list" allowBlank="1" showInputMessage="1" showErrorMessage="1" sqref="K40:L40">
      <formula1>$AM$38:$AM$42</formula1>
    </dataValidation>
  </dataValidations>
  <pageMargins left="0.25" right="0.25" top="0.75" bottom="0.75" header="0.3" footer="0.3"/>
  <pageSetup paperSize="9" fitToHeight="0" orientation="landscape" r:id="rId1"/>
  <rowBreaks count="1" manualBreakCount="1">
    <brk id="28" max="36" man="1"/>
  </rowBreaks>
  <ignoredErrors>
    <ignoredError sqref="AE34 AA34 W34 S34 O3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K43" sqref="K43:L43"/>
    </sheetView>
  </sheetViews>
  <sheetFormatPr defaultRowHeight="13.5"/>
  <cols>
    <col min="1" max="1" width="5.25" style="8" customWidth="1"/>
    <col min="2" max="2" width="5.375" style="8" customWidth="1"/>
    <col min="3" max="3" width="28.75" style="8" customWidth="1"/>
    <col min="4" max="4" width="11.625" style="8" customWidth="1"/>
    <col min="5" max="5" width="11.375" style="8" customWidth="1"/>
    <col min="6" max="256" width="9" style="8"/>
    <col min="257" max="257" width="5.25" style="8" customWidth="1"/>
    <col min="258" max="258" width="5.375" style="8" customWidth="1"/>
    <col min="259" max="259" width="28.75" style="8" customWidth="1"/>
    <col min="260" max="260" width="11.75" style="8" customWidth="1"/>
    <col min="261" max="512" width="9" style="8"/>
    <col min="513" max="513" width="5.25" style="8" customWidth="1"/>
    <col min="514" max="514" width="5.375" style="8" customWidth="1"/>
    <col min="515" max="515" width="28.75" style="8" customWidth="1"/>
    <col min="516" max="516" width="11.75" style="8" customWidth="1"/>
    <col min="517" max="768" width="9" style="8"/>
    <col min="769" max="769" width="5.25" style="8" customWidth="1"/>
    <col min="770" max="770" width="5.375" style="8" customWidth="1"/>
    <col min="771" max="771" width="28.75" style="8" customWidth="1"/>
    <col min="772" max="772" width="11.75" style="8" customWidth="1"/>
    <col min="773" max="1024" width="9" style="8"/>
    <col min="1025" max="1025" width="5.25" style="8" customWidth="1"/>
    <col min="1026" max="1026" width="5.375" style="8" customWidth="1"/>
    <col min="1027" max="1027" width="28.75" style="8" customWidth="1"/>
    <col min="1028" max="1028" width="11.75" style="8" customWidth="1"/>
    <col min="1029" max="1280" width="9" style="8"/>
    <col min="1281" max="1281" width="5.25" style="8" customWidth="1"/>
    <col min="1282" max="1282" width="5.375" style="8" customWidth="1"/>
    <col min="1283" max="1283" width="28.75" style="8" customWidth="1"/>
    <col min="1284" max="1284" width="11.75" style="8" customWidth="1"/>
    <col min="1285" max="1536" width="9" style="8"/>
    <col min="1537" max="1537" width="5.25" style="8" customWidth="1"/>
    <col min="1538" max="1538" width="5.375" style="8" customWidth="1"/>
    <col min="1539" max="1539" width="28.75" style="8" customWidth="1"/>
    <col min="1540" max="1540" width="11.75" style="8" customWidth="1"/>
    <col min="1541" max="1792" width="9" style="8"/>
    <col min="1793" max="1793" width="5.25" style="8" customWidth="1"/>
    <col min="1794" max="1794" width="5.375" style="8" customWidth="1"/>
    <col min="1795" max="1795" width="28.75" style="8" customWidth="1"/>
    <col min="1796" max="1796" width="11.75" style="8" customWidth="1"/>
    <col min="1797" max="2048" width="9" style="8"/>
    <col min="2049" max="2049" width="5.25" style="8" customWidth="1"/>
    <col min="2050" max="2050" width="5.375" style="8" customWidth="1"/>
    <col min="2051" max="2051" width="28.75" style="8" customWidth="1"/>
    <col min="2052" max="2052" width="11.75" style="8" customWidth="1"/>
    <col min="2053" max="2304" width="9" style="8"/>
    <col min="2305" max="2305" width="5.25" style="8" customWidth="1"/>
    <col min="2306" max="2306" width="5.375" style="8" customWidth="1"/>
    <col min="2307" max="2307" width="28.75" style="8" customWidth="1"/>
    <col min="2308" max="2308" width="11.75" style="8" customWidth="1"/>
    <col min="2309" max="2560" width="9" style="8"/>
    <col min="2561" max="2561" width="5.25" style="8" customWidth="1"/>
    <col min="2562" max="2562" width="5.375" style="8" customWidth="1"/>
    <col min="2563" max="2563" width="28.75" style="8" customWidth="1"/>
    <col min="2564" max="2564" width="11.75" style="8" customWidth="1"/>
    <col min="2565" max="2816" width="9" style="8"/>
    <col min="2817" max="2817" width="5.25" style="8" customWidth="1"/>
    <col min="2818" max="2818" width="5.375" style="8" customWidth="1"/>
    <col min="2819" max="2819" width="28.75" style="8" customWidth="1"/>
    <col min="2820" max="2820" width="11.75" style="8" customWidth="1"/>
    <col min="2821" max="3072" width="9" style="8"/>
    <col min="3073" max="3073" width="5.25" style="8" customWidth="1"/>
    <col min="3074" max="3074" width="5.375" style="8" customWidth="1"/>
    <col min="3075" max="3075" width="28.75" style="8" customWidth="1"/>
    <col min="3076" max="3076" width="11.75" style="8" customWidth="1"/>
    <col min="3077" max="3328" width="9" style="8"/>
    <col min="3329" max="3329" width="5.25" style="8" customWidth="1"/>
    <col min="3330" max="3330" width="5.375" style="8" customWidth="1"/>
    <col min="3331" max="3331" width="28.75" style="8" customWidth="1"/>
    <col min="3332" max="3332" width="11.75" style="8" customWidth="1"/>
    <col min="3333" max="3584" width="9" style="8"/>
    <col min="3585" max="3585" width="5.25" style="8" customWidth="1"/>
    <col min="3586" max="3586" width="5.375" style="8" customWidth="1"/>
    <col min="3587" max="3587" width="28.75" style="8" customWidth="1"/>
    <col min="3588" max="3588" width="11.75" style="8" customWidth="1"/>
    <col min="3589" max="3840" width="9" style="8"/>
    <col min="3841" max="3841" width="5.25" style="8" customWidth="1"/>
    <col min="3842" max="3842" width="5.375" style="8" customWidth="1"/>
    <col min="3843" max="3843" width="28.75" style="8" customWidth="1"/>
    <col min="3844" max="3844" width="11.75" style="8" customWidth="1"/>
    <col min="3845" max="4096" width="9" style="8"/>
    <col min="4097" max="4097" width="5.25" style="8" customWidth="1"/>
    <col min="4098" max="4098" width="5.375" style="8" customWidth="1"/>
    <col min="4099" max="4099" width="28.75" style="8" customWidth="1"/>
    <col min="4100" max="4100" width="11.75" style="8" customWidth="1"/>
    <col min="4101" max="4352" width="9" style="8"/>
    <col min="4353" max="4353" width="5.25" style="8" customWidth="1"/>
    <col min="4354" max="4354" width="5.375" style="8" customWidth="1"/>
    <col min="4355" max="4355" width="28.75" style="8" customWidth="1"/>
    <col min="4356" max="4356" width="11.75" style="8" customWidth="1"/>
    <col min="4357" max="4608" width="9" style="8"/>
    <col min="4609" max="4609" width="5.25" style="8" customWidth="1"/>
    <col min="4610" max="4610" width="5.375" style="8" customWidth="1"/>
    <col min="4611" max="4611" width="28.75" style="8" customWidth="1"/>
    <col min="4612" max="4612" width="11.75" style="8" customWidth="1"/>
    <col min="4613" max="4864" width="9" style="8"/>
    <col min="4865" max="4865" width="5.25" style="8" customWidth="1"/>
    <col min="4866" max="4866" width="5.375" style="8" customWidth="1"/>
    <col min="4867" max="4867" width="28.75" style="8" customWidth="1"/>
    <col min="4868" max="4868" width="11.75" style="8" customWidth="1"/>
    <col min="4869" max="5120" width="9" style="8"/>
    <col min="5121" max="5121" width="5.25" style="8" customWidth="1"/>
    <col min="5122" max="5122" width="5.375" style="8" customWidth="1"/>
    <col min="5123" max="5123" width="28.75" style="8" customWidth="1"/>
    <col min="5124" max="5124" width="11.75" style="8" customWidth="1"/>
    <col min="5125" max="5376" width="9" style="8"/>
    <col min="5377" max="5377" width="5.25" style="8" customWidth="1"/>
    <col min="5378" max="5378" width="5.375" style="8" customWidth="1"/>
    <col min="5379" max="5379" width="28.75" style="8" customWidth="1"/>
    <col min="5380" max="5380" width="11.75" style="8" customWidth="1"/>
    <col min="5381" max="5632" width="9" style="8"/>
    <col min="5633" max="5633" width="5.25" style="8" customWidth="1"/>
    <col min="5634" max="5634" width="5.375" style="8" customWidth="1"/>
    <col min="5635" max="5635" width="28.75" style="8" customWidth="1"/>
    <col min="5636" max="5636" width="11.75" style="8" customWidth="1"/>
    <col min="5637" max="5888" width="9" style="8"/>
    <col min="5889" max="5889" width="5.25" style="8" customWidth="1"/>
    <col min="5890" max="5890" width="5.375" style="8" customWidth="1"/>
    <col min="5891" max="5891" width="28.75" style="8" customWidth="1"/>
    <col min="5892" max="5892" width="11.75" style="8" customWidth="1"/>
    <col min="5893" max="6144" width="9" style="8"/>
    <col min="6145" max="6145" width="5.25" style="8" customWidth="1"/>
    <col min="6146" max="6146" width="5.375" style="8" customWidth="1"/>
    <col min="6147" max="6147" width="28.75" style="8" customWidth="1"/>
    <col min="6148" max="6148" width="11.75" style="8" customWidth="1"/>
    <col min="6149" max="6400" width="9" style="8"/>
    <col min="6401" max="6401" width="5.25" style="8" customWidth="1"/>
    <col min="6402" max="6402" width="5.375" style="8" customWidth="1"/>
    <col min="6403" max="6403" width="28.75" style="8" customWidth="1"/>
    <col min="6404" max="6404" width="11.75" style="8" customWidth="1"/>
    <col min="6405" max="6656" width="9" style="8"/>
    <col min="6657" max="6657" width="5.25" style="8" customWidth="1"/>
    <col min="6658" max="6658" width="5.375" style="8" customWidth="1"/>
    <col min="6659" max="6659" width="28.75" style="8" customWidth="1"/>
    <col min="6660" max="6660" width="11.75" style="8" customWidth="1"/>
    <col min="6661" max="6912" width="9" style="8"/>
    <col min="6913" max="6913" width="5.25" style="8" customWidth="1"/>
    <col min="6914" max="6914" width="5.375" style="8" customWidth="1"/>
    <col min="6915" max="6915" width="28.75" style="8" customWidth="1"/>
    <col min="6916" max="6916" width="11.75" style="8" customWidth="1"/>
    <col min="6917" max="7168" width="9" style="8"/>
    <col min="7169" max="7169" width="5.25" style="8" customWidth="1"/>
    <col min="7170" max="7170" width="5.375" style="8" customWidth="1"/>
    <col min="7171" max="7171" width="28.75" style="8" customWidth="1"/>
    <col min="7172" max="7172" width="11.75" style="8" customWidth="1"/>
    <col min="7173" max="7424" width="9" style="8"/>
    <col min="7425" max="7425" width="5.25" style="8" customWidth="1"/>
    <col min="7426" max="7426" width="5.375" style="8" customWidth="1"/>
    <col min="7427" max="7427" width="28.75" style="8" customWidth="1"/>
    <col min="7428" max="7428" width="11.75" style="8" customWidth="1"/>
    <col min="7429" max="7680" width="9" style="8"/>
    <col min="7681" max="7681" width="5.25" style="8" customWidth="1"/>
    <col min="7682" max="7682" width="5.375" style="8" customWidth="1"/>
    <col min="7683" max="7683" width="28.75" style="8" customWidth="1"/>
    <col min="7684" max="7684" width="11.75" style="8" customWidth="1"/>
    <col min="7685" max="7936" width="9" style="8"/>
    <col min="7937" max="7937" width="5.25" style="8" customWidth="1"/>
    <col min="7938" max="7938" width="5.375" style="8" customWidth="1"/>
    <col min="7939" max="7939" width="28.75" style="8" customWidth="1"/>
    <col min="7940" max="7940" width="11.75" style="8" customWidth="1"/>
    <col min="7941" max="8192" width="9" style="8"/>
    <col min="8193" max="8193" width="5.25" style="8" customWidth="1"/>
    <col min="8194" max="8194" width="5.375" style="8" customWidth="1"/>
    <col min="8195" max="8195" width="28.75" style="8" customWidth="1"/>
    <col min="8196" max="8196" width="11.75" style="8" customWidth="1"/>
    <col min="8197" max="8448" width="9" style="8"/>
    <col min="8449" max="8449" width="5.25" style="8" customWidth="1"/>
    <col min="8450" max="8450" width="5.375" style="8" customWidth="1"/>
    <col min="8451" max="8451" width="28.75" style="8" customWidth="1"/>
    <col min="8452" max="8452" width="11.75" style="8" customWidth="1"/>
    <col min="8453" max="8704" width="9" style="8"/>
    <col min="8705" max="8705" width="5.25" style="8" customWidth="1"/>
    <col min="8706" max="8706" width="5.375" style="8" customWidth="1"/>
    <col min="8707" max="8707" width="28.75" style="8" customWidth="1"/>
    <col min="8708" max="8708" width="11.75" style="8" customWidth="1"/>
    <col min="8709" max="8960" width="9" style="8"/>
    <col min="8961" max="8961" width="5.25" style="8" customWidth="1"/>
    <col min="8962" max="8962" width="5.375" style="8" customWidth="1"/>
    <col min="8963" max="8963" width="28.75" style="8" customWidth="1"/>
    <col min="8964" max="8964" width="11.75" style="8" customWidth="1"/>
    <col min="8965" max="9216" width="9" style="8"/>
    <col min="9217" max="9217" width="5.25" style="8" customWidth="1"/>
    <col min="9218" max="9218" width="5.375" style="8" customWidth="1"/>
    <col min="9219" max="9219" width="28.75" style="8" customWidth="1"/>
    <col min="9220" max="9220" width="11.75" style="8" customWidth="1"/>
    <col min="9221" max="9472" width="9" style="8"/>
    <col min="9473" max="9473" width="5.25" style="8" customWidth="1"/>
    <col min="9474" max="9474" width="5.375" style="8" customWidth="1"/>
    <col min="9475" max="9475" width="28.75" style="8" customWidth="1"/>
    <col min="9476" max="9476" width="11.75" style="8" customWidth="1"/>
    <col min="9477" max="9728" width="9" style="8"/>
    <col min="9729" max="9729" width="5.25" style="8" customWidth="1"/>
    <col min="9730" max="9730" width="5.375" style="8" customWidth="1"/>
    <col min="9731" max="9731" width="28.75" style="8" customWidth="1"/>
    <col min="9732" max="9732" width="11.75" style="8" customWidth="1"/>
    <col min="9733" max="9984" width="9" style="8"/>
    <col min="9985" max="9985" width="5.25" style="8" customWidth="1"/>
    <col min="9986" max="9986" width="5.375" style="8" customWidth="1"/>
    <col min="9987" max="9987" width="28.75" style="8" customWidth="1"/>
    <col min="9988" max="9988" width="11.75" style="8" customWidth="1"/>
    <col min="9989" max="10240" width="9" style="8"/>
    <col min="10241" max="10241" width="5.25" style="8" customWidth="1"/>
    <col min="10242" max="10242" width="5.375" style="8" customWidth="1"/>
    <col min="10243" max="10243" width="28.75" style="8" customWidth="1"/>
    <col min="10244" max="10244" width="11.75" style="8" customWidth="1"/>
    <col min="10245" max="10496" width="9" style="8"/>
    <col min="10497" max="10497" width="5.25" style="8" customWidth="1"/>
    <col min="10498" max="10498" width="5.375" style="8" customWidth="1"/>
    <col min="10499" max="10499" width="28.75" style="8" customWidth="1"/>
    <col min="10500" max="10500" width="11.75" style="8" customWidth="1"/>
    <col min="10501" max="10752" width="9" style="8"/>
    <col min="10753" max="10753" width="5.25" style="8" customWidth="1"/>
    <col min="10754" max="10754" width="5.375" style="8" customWidth="1"/>
    <col min="10755" max="10755" width="28.75" style="8" customWidth="1"/>
    <col min="10756" max="10756" width="11.75" style="8" customWidth="1"/>
    <col min="10757" max="11008" width="9" style="8"/>
    <col min="11009" max="11009" width="5.25" style="8" customWidth="1"/>
    <col min="11010" max="11010" width="5.375" style="8" customWidth="1"/>
    <col min="11011" max="11011" width="28.75" style="8" customWidth="1"/>
    <col min="11012" max="11012" width="11.75" style="8" customWidth="1"/>
    <col min="11013" max="11264" width="9" style="8"/>
    <col min="11265" max="11265" width="5.25" style="8" customWidth="1"/>
    <col min="11266" max="11266" width="5.375" style="8" customWidth="1"/>
    <col min="11267" max="11267" width="28.75" style="8" customWidth="1"/>
    <col min="11268" max="11268" width="11.75" style="8" customWidth="1"/>
    <col min="11269" max="11520" width="9" style="8"/>
    <col min="11521" max="11521" width="5.25" style="8" customWidth="1"/>
    <col min="11522" max="11522" width="5.375" style="8" customWidth="1"/>
    <col min="11523" max="11523" width="28.75" style="8" customWidth="1"/>
    <col min="11524" max="11524" width="11.75" style="8" customWidth="1"/>
    <col min="11525" max="11776" width="9" style="8"/>
    <col min="11777" max="11777" width="5.25" style="8" customWidth="1"/>
    <col min="11778" max="11778" width="5.375" style="8" customWidth="1"/>
    <col min="11779" max="11779" width="28.75" style="8" customWidth="1"/>
    <col min="11780" max="11780" width="11.75" style="8" customWidth="1"/>
    <col min="11781" max="12032" width="9" style="8"/>
    <col min="12033" max="12033" width="5.25" style="8" customWidth="1"/>
    <col min="12034" max="12034" width="5.375" style="8" customWidth="1"/>
    <col min="12035" max="12035" width="28.75" style="8" customWidth="1"/>
    <col min="12036" max="12036" width="11.75" style="8" customWidth="1"/>
    <col min="12037" max="12288" width="9" style="8"/>
    <col min="12289" max="12289" width="5.25" style="8" customWidth="1"/>
    <col min="12290" max="12290" width="5.375" style="8" customWidth="1"/>
    <col min="12291" max="12291" width="28.75" style="8" customWidth="1"/>
    <col min="12292" max="12292" width="11.75" style="8" customWidth="1"/>
    <col min="12293" max="12544" width="9" style="8"/>
    <col min="12545" max="12545" width="5.25" style="8" customWidth="1"/>
    <col min="12546" max="12546" width="5.375" style="8" customWidth="1"/>
    <col min="12547" max="12547" width="28.75" style="8" customWidth="1"/>
    <col min="12548" max="12548" width="11.75" style="8" customWidth="1"/>
    <col min="12549" max="12800" width="9" style="8"/>
    <col min="12801" max="12801" width="5.25" style="8" customWidth="1"/>
    <col min="12802" max="12802" width="5.375" style="8" customWidth="1"/>
    <col min="12803" max="12803" width="28.75" style="8" customWidth="1"/>
    <col min="12804" max="12804" width="11.75" style="8" customWidth="1"/>
    <col min="12805" max="13056" width="9" style="8"/>
    <col min="13057" max="13057" width="5.25" style="8" customWidth="1"/>
    <col min="13058" max="13058" width="5.375" style="8" customWidth="1"/>
    <col min="13059" max="13059" width="28.75" style="8" customWidth="1"/>
    <col min="13060" max="13060" width="11.75" style="8" customWidth="1"/>
    <col min="13061" max="13312" width="9" style="8"/>
    <col min="13313" max="13313" width="5.25" style="8" customWidth="1"/>
    <col min="13314" max="13314" width="5.375" style="8" customWidth="1"/>
    <col min="13315" max="13315" width="28.75" style="8" customWidth="1"/>
    <col min="13316" max="13316" width="11.75" style="8" customWidth="1"/>
    <col min="13317" max="13568" width="9" style="8"/>
    <col min="13569" max="13569" width="5.25" style="8" customWidth="1"/>
    <col min="13570" max="13570" width="5.375" style="8" customWidth="1"/>
    <col min="13571" max="13571" width="28.75" style="8" customWidth="1"/>
    <col min="13572" max="13572" width="11.75" style="8" customWidth="1"/>
    <col min="13573" max="13824" width="9" style="8"/>
    <col min="13825" max="13825" width="5.25" style="8" customWidth="1"/>
    <col min="13826" max="13826" width="5.375" style="8" customWidth="1"/>
    <col min="13827" max="13827" width="28.75" style="8" customWidth="1"/>
    <col min="13828" max="13828" width="11.75" style="8" customWidth="1"/>
    <col min="13829" max="14080" width="9" style="8"/>
    <col min="14081" max="14081" width="5.25" style="8" customWidth="1"/>
    <col min="14082" max="14082" width="5.375" style="8" customWidth="1"/>
    <col min="14083" max="14083" width="28.75" style="8" customWidth="1"/>
    <col min="14084" max="14084" width="11.75" style="8" customWidth="1"/>
    <col min="14085" max="14336" width="9" style="8"/>
    <col min="14337" max="14337" width="5.25" style="8" customWidth="1"/>
    <col min="14338" max="14338" width="5.375" style="8" customWidth="1"/>
    <col min="14339" max="14339" width="28.75" style="8" customWidth="1"/>
    <col min="14340" max="14340" width="11.75" style="8" customWidth="1"/>
    <col min="14341" max="14592" width="9" style="8"/>
    <col min="14593" max="14593" width="5.25" style="8" customWidth="1"/>
    <col min="14594" max="14594" width="5.375" style="8" customWidth="1"/>
    <col min="14595" max="14595" width="28.75" style="8" customWidth="1"/>
    <col min="14596" max="14596" width="11.75" style="8" customWidth="1"/>
    <col min="14597" max="14848" width="9" style="8"/>
    <col min="14849" max="14849" width="5.25" style="8" customWidth="1"/>
    <col min="14850" max="14850" width="5.375" style="8" customWidth="1"/>
    <col min="14851" max="14851" width="28.75" style="8" customWidth="1"/>
    <col min="14852" max="14852" width="11.75" style="8" customWidth="1"/>
    <col min="14853" max="15104" width="9" style="8"/>
    <col min="15105" max="15105" width="5.25" style="8" customWidth="1"/>
    <col min="15106" max="15106" width="5.375" style="8" customWidth="1"/>
    <col min="15107" max="15107" width="28.75" style="8" customWidth="1"/>
    <col min="15108" max="15108" width="11.75" style="8" customWidth="1"/>
    <col min="15109" max="15360" width="9" style="8"/>
    <col min="15361" max="15361" width="5.25" style="8" customWidth="1"/>
    <col min="15362" max="15362" width="5.375" style="8" customWidth="1"/>
    <col min="15363" max="15363" width="28.75" style="8" customWidth="1"/>
    <col min="15364" max="15364" width="11.75" style="8" customWidth="1"/>
    <col min="15365" max="15616" width="9" style="8"/>
    <col min="15617" max="15617" width="5.25" style="8" customWidth="1"/>
    <col min="15618" max="15618" width="5.375" style="8" customWidth="1"/>
    <col min="15619" max="15619" width="28.75" style="8" customWidth="1"/>
    <col min="15620" max="15620" width="11.75" style="8" customWidth="1"/>
    <col min="15621" max="15872" width="9" style="8"/>
    <col min="15873" max="15873" width="5.25" style="8" customWidth="1"/>
    <col min="15874" max="15874" width="5.375" style="8" customWidth="1"/>
    <col min="15875" max="15875" width="28.75" style="8" customWidth="1"/>
    <col min="15876" max="15876" width="11.75" style="8" customWidth="1"/>
    <col min="15877" max="16128" width="9" style="8"/>
    <col min="16129" max="16129" width="5.25" style="8" customWidth="1"/>
    <col min="16130" max="16130" width="5.375" style="8" customWidth="1"/>
    <col min="16131" max="16131" width="28.75" style="8" customWidth="1"/>
    <col min="16132" max="16132" width="11.75" style="8" customWidth="1"/>
    <col min="16133" max="16384" width="9" style="8"/>
  </cols>
  <sheetData>
    <row r="1" spans="1:7">
      <c r="A1" s="7"/>
      <c r="B1" s="7"/>
      <c r="C1" s="7"/>
      <c r="D1" s="7"/>
      <c r="E1" s="7"/>
      <c r="F1" s="7"/>
    </row>
    <row r="2" spans="1:7" ht="30.6" customHeight="1">
      <c r="B2" s="9"/>
      <c r="C2" s="10" t="s">
        <v>27</v>
      </c>
      <c r="D2" s="10" t="s">
        <v>10</v>
      </c>
      <c r="E2" s="10" t="s">
        <v>26</v>
      </c>
      <c r="F2" s="11" t="s">
        <v>28</v>
      </c>
      <c r="G2" s="11"/>
    </row>
    <row r="3" spans="1:7" ht="16.899999999999999" customHeight="1">
      <c r="B3" s="12">
        <v>0</v>
      </c>
      <c r="C3" s="13" t="s">
        <v>29</v>
      </c>
      <c r="D3" s="14">
        <v>2</v>
      </c>
      <c r="E3" s="14">
        <v>6</v>
      </c>
      <c r="F3" s="15">
        <f t="shared" ref="F3:F14" si="0">SUM(D3:E3)</f>
        <v>8</v>
      </c>
      <c r="G3" s="16"/>
    </row>
    <row r="4" spans="1:7" ht="16.899999999999999" customHeight="1">
      <c r="B4" s="12">
        <v>1</v>
      </c>
      <c r="C4" s="13" t="s">
        <v>30</v>
      </c>
      <c r="D4" s="14">
        <v>3</v>
      </c>
      <c r="E4" s="14">
        <v>6</v>
      </c>
      <c r="F4" s="15">
        <f t="shared" si="0"/>
        <v>9</v>
      </c>
      <c r="G4" s="16"/>
    </row>
    <row r="5" spans="1:7" ht="16.899999999999999" customHeight="1">
      <c r="B5" s="12">
        <v>2</v>
      </c>
      <c r="C5" s="13" t="s">
        <v>31</v>
      </c>
      <c r="D5" s="14">
        <v>4</v>
      </c>
      <c r="E5" s="14">
        <v>6</v>
      </c>
      <c r="F5" s="15">
        <f t="shared" si="0"/>
        <v>10</v>
      </c>
      <c r="G5" s="16"/>
    </row>
    <row r="6" spans="1:7" ht="16.899999999999999" customHeight="1">
      <c r="B6" s="12">
        <v>3</v>
      </c>
      <c r="C6" s="13" t="s">
        <v>32</v>
      </c>
      <c r="D6" s="14">
        <v>5</v>
      </c>
      <c r="E6" s="14">
        <v>6</v>
      </c>
      <c r="F6" s="15">
        <f t="shared" si="0"/>
        <v>11</v>
      </c>
      <c r="G6" s="16"/>
    </row>
    <row r="7" spans="1:7" ht="16.899999999999999" customHeight="1">
      <c r="B7" s="12">
        <v>4</v>
      </c>
      <c r="C7" s="13" t="s">
        <v>33</v>
      </c>
      <c r="D7" s="14">
        <v>6</v>
      </c>
      <c r="E7" s="14">
        <v>6</v>
      </c>
      <c r="F7" s="15">
        <f t="shared" si="0"/>
        <v>12</v>
      </c>
      <c r="G7" s="16"/>
    </row>
    <row r="8" spans="1:7" ht="16.899999999999999" customHeight="1">
      <c r="B8" s="12">
        <v>5</v>
      </c>
      <c r="C8" s="13" t="s">
        <v>34</v>
      </c>
      <c r="D8" s="14">
        <v>7</v>
      </c>
      <c r="E8" s="14">
        <v>6</v>
      </c>
      <c r="F8" s="15">
        <f t="shared" si="0"/>
        <v>13</v>
      </c>
      <c r="G8" s="16"/>
    </row>
    <row r="9" spans="1:7" ht="16.899999999999999" customHeight="1">
      <c r="B9" s="12">
        <v>6</v>
      </c>
      <c r="C9" s="13" t="s">
        <v>35</v>
      </c>
      <c r="D9" s="14">
        <v>8</v>
      </c>
      <c r="E9" s="14">
        <v>6</v>
      </c>
      <c r="F9" s="15">
        <f t="shared" si="0"/>
        <v>14</v>
      </c>
      <c r="G9" s="16"/>
    </row>
    <row r="10" spans="1:7" ht="16.899999999999999" customHeight="1">
      <c r="B10" s="12">
        <v>7</v>
      </c>
      <c r="C10" s="13" t="s">
        <v>36</v>
      </c>
      <c r="D10" s="14">
        <v>9</v>
      </c>
      <c r="E10" s="14">
        <v>6</v>
      </c>
      <c r="F10" s="15">
        <f t="shared" si="0"/>
        <v>15</v>
      </c>
      <c r="G10" s="16"/>
    </row>
    <row r="11" spans="1:7" ht="16.899999999999999" customHeight="1">
      <c r="B11" s="12">
        <v>8</v>
      </c>
      <c r="C11" s="13" t="s">
        <v>37</v>
      </c>
      <c r="D11" s="14">
        <v>10</v>
      </c>
      <c r="E11" s="14">
        <v>6</v>
      </c>
      <c r="F11" s="15">
        <f t="shared" si="0"/>
        <v>16</v>
      </c>
      <c r="G11" s="16"/>
    </row>
    <row r="12" spans="1:7" ht="16.899999999999999" customHeight="1">
      <c r="B12" s="12">
        <v>9</v>
      </c>
      <c r="C12" s="13" t="s">
        <v>38</v>
      </c>
      <c r="D12" s="14">
        <v>11</v>
      </c>
      <c r="E12" s="14">
        <v>6</v>
      </c>
      <c r="F12" s="15">
        <f t="shared" si="0"/>
        <v>17</v>
      </c>
      <c r="G12" s="16"/>
    </row>
    <row r="13" spans="1:7" ht="16.899999999999999" customHeight="1">
      <c r="B13" s="12">
        <v>10</v>
      </c>
      <c r="C13" s="13" t="s">
        <v>39</v>
      </c>
      <c r="D13" s="14">
        <v>12</v>
      </c>
      <c r="E13" s="14">
        <v>6</v>
      </c>
      <c r="F13" s="15">
        <f t="shared" si="0"/>
        <v>18</v>
      </c>
      <c r="G13" s="16"/>
    </row>
    <row r="14" spans="1:7">
      <c r="B14" s="12">
        <v>11</v>
      </c>
      <c r="C14" s="13" t="s">
        <v>188</v>
      </c>
      <c r="D14" s="14">
        <v>12</v>
      </c>
      <c r="E14" s="14">
        <v>7</v>
      </c>
      <c r="F14" s="15">
        <f t="shared" si="0"/>
        <v>19</v>
      </c>
      <c r="G14" s="16"/>
    </row>
    <row r="15" spans="1:7">
      <c r="C15" s="13"/>
      <c r="D15" s="12"/>
      <c r="E15" s="12"/>
    </row>
  </sheetData>
  <sheetProtection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B70"/>
  <sheetViews>
    <sheetView view="pageBreakPreview" zoomScale="110" zoomScaleNormal="100" zoomScaleSheetLayoutView="110" workbookViewId="0">
      <pane xSplit="4" topLeftCell="E1" activePane="topRight" state="frozen"/>
      <selection activeCell="K43" sqref="K43:L43"/>
      <selection pane="topRight" activeCell="U7" sqref="U7:U10"/>
    </sheetView>
  </sheetViews>
  <sheetFormatPr defaultRowHeight="13.5"/>
  <cols>
    <col min="1" max="1" width="9" style="35"/>
    <col min="2" max="2" width="5.625" style="29" customWidth="1"/>
    <col min="3" max="3" width="5.375" style="29" customWidth="1"/>
    <col min="4" max="4" width="4.5" style="29" customWidth="1"/>
    <col min="5" max="5" width="2.25" style="38" customWidth="1"/>
    <col min="6" max="6" width="13.125" style="30" customWidth="1"/>
    <col min="7" max="7" width="13.125" style="31" customWidth="1"/>
    <col min="8" max="8" width="2.875" style="92" customWidth="1"/>
    <col min="9" max="9" width="13.125" style="30" customWidth="1"/>
    <col min="10" max="10" width="13.125" style="31" customWidth="1"/>
    <col min="11" max="11" width="2.875" style="32" customWidth="1"/>
    <col min="12" max="12" width="5.5" style="31" customWidth="1"/>
    <col min="13" max="13" width="7.625" style="92" customWidth="1"/>
    <col min="14" max="14" width="2.875" style="30" customWidth="1"/>
    <col min="15" max="15" width="9" style="32" bestFit="1" customWidth="1"/>
    <col min="16" max="16" width="2.875" style="31" customWidth="1"/>
    <col min="17" max="17" width="5.25" style="31" bestFit="1" customWidth="1"/>
    <col min="18" max="18" width="6" style="92" bestFit="1" customWidth="1"/>
    <col min="19" max="19" width="12.25" style="30" bestFit="1" customWidth="1"/>
    <col min="20" max="20" width="2.875" style="92" customWidth="1"/>
    <col min="21" max="21" width="8.25" style="30" customWidth="1"/>
    <col min="22" max="22" width="8.25" style="33" customWidth="1"/>
    <col min="23" max="23" width="2.875" style="33" customWidth="1"/>
    <col min="24" max="24" width="6" style="30" bestFit="1" customWidth="1"/>
    <col min="25" max="25" width="6" style="34" bestFit="1" customWidth="1"/>
    <col min="26" max="26" width="6.125" style="30" customWidth="1"/>
    <col min="27" max="27" width="2.875" style="30" customWidth="1"/>
    <col min="28" max="28" width="14" style="30" customWidth="1"/>
    <col min="29" max="29" width="2.875" style="34" customWidth="1"/>
    <col min="30" max="30" width="10.125" style="30" customWidth="1"/>
    <col min="31" max="31" width="2.875" style="30" customWidth="1"/>
    <col min="32" max="32" width="6" style="30" bestFit="1" customWidth="1"/>
    <col min="33" max="33" width="2.875" style="34" customWidth="1"/>
    <col min="34" max="34" width="9.75" style="30" bestFit="1" customWidth="1"/>
    <col min="35" max="35" width="2.875" style="34" customWidth="1"/>
    <col min="36" max="36" width="13.75" style="30" customWidth="1"/>
    <col min="37" max="39" width="13.75" style="34" customWidth="1"/>
    <col min="40" max="40" width="2.875" style="34" customWidth="1"/>
    <col min="41" max="41" width="22.25" style="30" bestFit="1" customWidth="1"/>
    <col min="42" max="54" width="9" style="22"/>
    <col min="55" max="272" width="9" style="35"/>
    <col min="273" max="273" width="1.75" style="35" customWidth="1"/>
    <col min="274" max="274" width="2.5" style="35" customWidth="1"/>
    <col min="275" max="275" width="3.625" style="35" customWidth="1"/>
    <col min="276" max="276" width="2.75" style="35" customWidth="1"/>
    <col min="277" max="277" width="0.875" style="35" customWidth="1"/>
    <col min="278" max="278" width="1.25" style="35" customWidth="1"/>
    <col min="279" max="279" width="5.375" style="35" customWidth="1"/>
    <col min="280" max="280" width="6.5" style="35" customWidth="1"/>
    <col min="281" max="281" width="4.125" style="35" customWidth="1"/>
    <col min="282" max="282" width="7.875" style="35" customWidth="1"/>
    <col min="283" max="283" width="8.75" style="35" customWidth="1"/>
    <col min="284" max="287" width="6.25" style="35" customWidth="1"/>
    <col min="288" max="288" width="4.875" style="35" customWidth="1"/>
    <col min="289" max="289" width="2.5" style="35" customWidth="1"/>
    <col min="290" max="290" width="4.875" style="35" customWidth="1"/>
    <col min="291" max="528" width="9" style="35"/>
    <col min="529" max="529" width="1.75" style="35" customWidth="1"/>
    <col min="530" max="530" width="2.5" style="35" customWidth="1"/>
    <col min="531" max="531" width="3.625" style="35" customWidth="1"/>
    <col min="532" max="532" width="2.75" style="35" customWidth="1"/>
    <col min="533" max="533" width="0.875" style="35" customWidth="1"/>
    <col min="534" max="534" width="1.25" style="35" customWidth="1"/>
    <col min="535" max="535" width="5.375" style="35" customWidth="1"/>
    <col min="536" max="536" width="6.5" style="35" customWidth="1"/>
    <col min="537" max="537" width="4.125" style="35" customWidth="1"/>
    <col min="538" max="538" width="7.875" style="35" customWidth="1"/>
    <col min="539" max="539" width="8.75" style="35" customWidth="1"/>
    <col min="540" max="543" width="6.25" style="35" customWidth="1"/>
    <col min="544" max="544" width="4.875" style="35" customWidth="1"/>
    <col min="545" max="545" width="2.5" style="35" customWidth="1"/>
    <col min="546" max="546" width="4.875" style="35" customWidth="1"/>
    <col min="547" max="784" width="9" style="35"/>
    <col min="785" max="785" width="1.75" style="35" customWidth="1"/>
    <col min="786" max="786" width="2.5" style="35" customWidth="1"/>
    <col min="787" max="787" width="3.625" style="35" customWidth="1"/>
    <col min="788" max="788" width="2.75" style="35" customWidth="1"/>
    <col min="789" max="789" width="0.875" style="35" customWidth="1"/>
    <col min="790" max="790" width="1.25" style="35" customWidth="1"/>
    <col min="791" max="791" width="5.375" style="35" customWidth="1"/>
    <col min="792" max="792" width="6.5" style="35" customWidth="1"/>
    <col min="793" max="793" width="4.125" style="35" customWidth="1"/>
    <col min="794" max="794" width="7.875" style="35" customWidth="1"/>
    <col min="795" max="795" width="8.75" style="35" customWidth="1"/>
    <col min="796" max="799" width="6.25" style="35" customWidth="1"/>
    <col min="800" max="800" width="4.875" style="35" customWidth="1"/>
    <col min="801" max="801" width="2.5" style="35" customWidth="1"/>
    <col min="802" max="802" width="4.875" style="35" customWidth="1"/>
    <col min="803" max="1040" width="9" style="35"/>
    <col min="1041" max="1041" width="1.75" style="35" customWidth="1"/>
    <col min="1042" max="1042" width="2.5" style="35" customWidth="1"/>
    <col min="1043" max="1043" width="3.625" style="35" customWidth="1"/>
    <col min="1044" max="1044" width="2.75" style="35" customWidth="1"/>
    <col min="1045" max="1045" width="0.875" style="35" customWidth="1"/>
    <col min="1046" max="1046" width="1.25" style="35" customWidth="1"/>
    <col min="1047" max="1047" width="5.375" style="35" customWidth="1"/>
    <col min="1048" max="1048" width="6.5" style="35" customWidth="1"/>
    <col min="1049" max="1049" width="4.125" style="35" customWidth="1"/>
    <col min="1050" max="1050" width="7.875" style="35" customWidth="1"/>
    <col min="1051" max="1051" width="8.75" style="35" customWidth="1"/>
    <col min="1052" max="1055" width="6.25" style="35" customWidth="1"/>
    <col min="1056" max="1056" width="4.875" style="35" customWidth="1"/>
    <col min="1057" max="1057" width="2.5" style="35" customWidth="1"/>
    <col min="1058" max="1058" width="4.875" style="35" customWidth="1"/>
    <col min="1059" max="1296" width="9" style="35"/>
    <col min="1297" max="1297" width="1.75" style="35" customWidth="1"/>
    <col min="1298" max="1298" width="2.5" style="35" customWidth="1"/>
    <col min="1299" max="1299" width="3.625" style="35" customWidth="1"/>
    <col min="1300" max="1300" width="2.75" style="35" customWidth="1"/>
    <col min="1301" max="1301" width="0.875" style="35" customWidth="1"/>
    <col min="1302" max="1302" width="1.25" style="35" customWidth="1"/>
    <col min="1303" max="1303" width="5.375" style="35" customWidth="1"/>
    <col min="1304" max="1304" width="6.5" style="35" customWidth="1"/>
    <col min="1305" max="1305" width="4.125" style="35" customWidth="1"/>
    <col min="1306" max="1306" width="7.875" style="35" customWidth="1"/>
    <col min="1307" max="1307" width="8.75" style="35" customWidth="1"/>
    <col min="1308" max="1311" width="6.25" style="35" customWidth="1"/>
    <col min="1312" max="1312" width="4.875" style="35" customWidth="1"/>
    <col min="1313" max="1313" width="2.5" style="35" customWidth="1"/>
    <col min="1314" max="1314" width="4.875" style="35" customWidth="1"/>
    <col min="1315" max="1552" width="9" style="35"/>
    <col min="1553" max="1553" width="1.75" style="35" customWidth="1"/>
    <col min="1554" max="1554" width="2.5" style="35" customWidth="1"/>
    <col min="1555" max="1555" width="3.625" style="35" customWidth="1"/>
    <col min="1556" max="1556" width="2.75" style="35" customWidth="1"/>
    <col min="1557" max="1557" width="0.875" style="35" customWidth="1"/>
    <col min="1558" max="1558" width="1.25" style="35" customWidth="1"/>
    <col min="1559" max="1559" width="5.375" style="35" customWidth="1"/>
    <col min="1560" max="1560" width="6.5" style="35" customWidth="1"/>
    <col min="1561" max="1561" width="4.125" style="35" customWidth="1"/>
    <col min="1562" max="1562" width="7.875" style="35" customWidth="1"/>
    <col min="1563" max="1563" width="8.75" style="35" customWidth="1"/>
    <col min="1564" max="1567" width="6.25" style="35" customWidth="1"/>
    <col min="1568" max="1568" width="4.875" style="35" customWidth="1"/>
    <col min="1569" max="1569" width="2.5" style="35" customWidth="1"/>
    <col min="1570" max="1570" width="4.875" style="35" customWidth="1"/>
    <col min="1571" max="1808" width="9" style="35"/>
    <col min="1809" max="1809" width="1.75" style="35" customWidth="1"/>
    <col min="1810" max="1810" width="2.5" style="35" customWidth="1"/>
    <col min="1811" max="1811" width="3.625" style="35" customWidth="1"/>
    <col min="1812" max="1812" width="2.75" style="35" customWidth="1"/>
    <col min="1813" max="1813" width="0.875" style="35" customWidth="1"/>
    <col min="1814" max="1814" width="1.25" style="35" customWidth="1"/>
    <col min="1815" max="1815" width="5.375" style="35" customWidth="1"/>
    <col min="1816" max="1816" width="6.5" style="35" customWidth="1"/>
    <col min="1817" max="1817" width="4.125" style="35" customWidth="1"/>
    <col min="1818" max="1818" width="7.875" style="35" customWidth="1"/>
    <col min="1819" max="1819" width="8.75" style="35" customWidth="1"/>
    <col min="1820" max="1823" width="6.25" style="35" customWidth="1"/>
    <col min="1824" max="1824" width="4.875" style="35" customWidth="1"/>
    <col min="1825" max="1825" width="2.5" style="35" customWidth="1"/>
    <col min="1826" max="1826" width="4.875" style="35" customWidth="1"/>
    <col min="1827" max="2064" width="9" style="35"/>
    <col min="2065" max="2065" width="1.75" style="35" customWidth="1"/>
    <col min="2066" max="2066" width="2.5" style="35" customWidth="1"/>
    <col min="2067" max="2067" width="3.625" style="35" customWidth="1"/>
    <col min="2068" max="2068" width="2.75" style="35" customWidth="1"/>
    <col min="2069" max="2069" width="0.875" style="35" customWidth="1"/>
    <col min="2070" max="2070" width="1.25" style="35" customWidth="1"/>
    <col min="2071" max="2071" width="5.375" style="35" customWidth="1"/>
    <col min="2072" max="2072" width="6.5" style="35" customWidth="1"/>
    <col min="2073" max="2073" width="4.125" style="35" customWidth="1"/>
    <col min="2074" max="2074" width="7.875" style="35" customWidth="1"/>
    <col min="2075" max="2075" width="8.75" style="35" customWidth="1"/>
    <col min="2076" max="2079" width="6.25" style="35" customWidth="1"/>
    <col min="2080" max="2080" width="4.875" style="35" customWidth="1"/>
    <col min="2081" max="2081" width="2.5" style="35" customWidth="1"/>
    <col min="2082" max="2082" width="4.875" style="35" customWidth="1"/>
    <col min="2083" max="2320" width="9" style="35"/>
    <col min="2321" max="2321" width="1.75" style="35" customWidth="1"/>
    <col min="2322" max="2322" width="2.5" style="35" customWidth="1"/>
    <col min="2323" max="2323" width="3.625" style="35" customWidth="1"/>
    <col min="2324" max="2324" width="2.75" style="35" customWidth="1"/>
    <col min="2325" max="2325" width="0.875" style="35" customWidth="1"/>
    <col min="2326" max="2326" width="1.25" style="35" customWidth="1"/>
    <col min="2327" max="2327" width="5.375" style="35" customWidth="1"/>
    <col min="2328" max="2328" width="6.5" style="35" customWidth="1"/>
    <col min="2329" max="2329" width="4.125" style="35" customWidth="1"/>
    <col min="2330" max="2330" width="7.875" style="35" customWidth="1"/>
    <col min="2331" max="2331" width="8.75" style="35" customWidth="1"/>
    <col min="2332" max="2335" width="6.25" style="35" customWidth="1"/>
    <col min="2336" max="2336" width="4.875" style="35" customWidth="1"/>
    <col min="2337" max="2337" width="2.5" style="35" customWidth="1"/>
    <col min="2338" max="2338" width="4.875" style="35" customWidth="1"/>
    <col min="2339" max="2576" width="9" style="35"/>
    <col min="2577" max="2577" width="1.75" style="35" customWidth="1"/>
    <col min="2578" max="2578" width="2.5" style="35" customWidth="1"/>
    <col min="2579" max="2579" width="3.625" style="35" customWidth="1"/>
    <col min="2580" max="2580" width="2.75" style="35" customWidth="1"/>
    <col min="2581" max="2581" width="0.875" style="35" customWidth="1"/>
    <col min="2582" max="2582" width="1.25" style="35" customWidth="1"/>
    <col min="2583" max="2583" width="5.375" style="35" customWidth="1"/>
    <col min="2584" max="2584" width="6.5" style="35" customWidth="1"/>
    <col min="2585" max="2585" width="4.125" style="35" customWidth="1"/>
    <col min="2586" max="2586" width="7.875" style="35" customWidth="1"/>
    <col min="2587" max="2587" width="8.75" style="35" customWidth="1"/>
    <col min="2588" max="2591" width="6.25" style="35" customWidth="1"/>
    <col min="2592" max="2592" width="4.875" style="35" customWidth="1"/>
    <col min="2593" max="2593" width="2.5" style="35" customWidth="1"/>
    <col min="2594" max="2594" width="4.875" style="35" customWidth="1"/>
    <col min="2595" max="2832" width="9" style="35"/>
    <col min="2833" max="2833" width="1.75" style="35" customWidth="1"/>
    <col min="2834" max="2834" width="2.5" style="35" customWidth="1"/>
    <col min="2835" max="2835" width="3.625" style="35" customWidth="1"/>
    <col min="2836" max="2836" width="2.75" style="35" customWidth="1"/>
    <col min="2837" max="2837" width="0.875" style="35" customWidth="1"/>
    <col min="2838" max="2838" width="1.25" style="35" customWidth="1"/>
    <col min="2839" max="2839" width="5.375" style="35" customWidth="1"/>
    <col min="2840" max="2840" width="6.5" style="35" customWidth="1"/>
    <col min="2841" max="2841" width="4.125" style="35" customWidth="1"/>
    <col min="2842" max="2842" width="7.875" style="35" customWidth="1"/>
    <col min="2843" max="2843" width="8.75" style="35" customWidth="1"/>
    <col min="2844" max="2847" width="6.25" style="35" customWidth="1"/>
    <col min="2848" max="2848" width="4.875" style="35" customWidth="1"/>
    <col min="2849" max="2849" width="2.5" style="35" customWidth="1"/>
    <col min="2850" max="2850" width="4.875" style="35" customWidth="1"/>
    <col min="2851" max="3088" width="9" style="35"/>
    <col min="3089" max="3089" width="1.75" style="35" customWidth="1"/>
    <col min="3090" max="3090" width="2.5" style="35" customWidth="1"/>
    <col min="3091" max="3091" width="3.625" style="35" customWidth="1"/>
    <col min="3092" max="3092" width="2.75" style="35" customWidth="1"/>
    <col min="3093" max="3093" width="0.875" style="35" customWidth="1"/>
    <col min="3094" max="3094" width="1.25" style="35" customWidth="1"/>
    <col min="3095" max="3095" width="5.375" style="35" customWidth="1"/>
    <col min="3096" max="3096" width="6.5" style="35" customWidth="1"/>
    <col min="3097" max="3097" width="4.125" style="35" customWidth="1"/>
    <col min="3098" max="3098" width="7.875" style="35" customWidth="1"/>
    <col min="3099" max="3099" width="8.75" style="35" customWidth="1"/>
    <col min="3100" max="3103" width="6.25" style="35" customWidth="1"/>
    <col min="3104" max="3104" width="4.875" style="35" customWidth="1"/>
    <col min="3105" max="3105" width="2.5" style="35" customWidth="1"/>
    <col min="3106" max="3106" width="4.875" style="35" customWidth="1"/>
    <col min="3107" max="3344" width="9" style="35"/>
    <col min="3345" max="3345" width="1.75" style="35" customWidth="1"/>
    <col min="3346" max="3346" width="2.5" style="35" customWidth="1"/>
    <col min="3347" max="3347" width="3.625" style="35" customWidth="1"/>
    <col min="3348" max="3348" width="2.75" style="35" customWidth="1"/>
    <col min="3349" max="3349" width="0.875" style="35" customWidth="1"/>
    <col min="3350" max="3350" width="1.25" style="35" customWidth="1"/>
    <col min="3351" max="3351" width="5.375" style="35" customWidth="1"/>
    <col min="3352" max="3352" width="6.5" style="35" customWidth="1"/>
    <col min="3353" max="3353" width="4.125" style="35" customWidth="1"/>
    <col min="3354" max="3354" width="7.875" style="35" customWidth="1"/>
    <col min="3355" max="3355" width="8.75" style="35" customWidth="1"/>
    <col min="3356" max="3359" width="6.25" style="35" customWidth="1"/>
    <col min="3360" max="3360" width="4.875" style="35" customWidth="1"/>
    <col min="3361" max="3361" width="2.5" style="35" customWidth="1"/>
    <col min="3362" max="3362" width="4.875" style="35" customWidth="1"/>
    <col min="3363" max="3600" width="9" style="35"/>
    <col min="3601" max="3601" width="1.75" style="35" customWidth="1"/>
    <col min="3602" max="3602" width="2.5" style="35" customWidth="1"/>
    <col min="3603" max="3603" width="3.625" style="35" customWidth="1"/>
    <col min="3604" max="3604" width="2.75" style="35" customWidth="1"/>
    <col min="3605" max="3605" width="0.875" style="35" customWidth="1"/>
    <col min="3606" max="3606" width="1.25" style="35" customWidth="1"/>
    <col min="3607" max="3607" width="5.375" style="35" customWidth="1"/>
    <col min="3608" max="3608" width="6.5" style="35" customWidth="1"/>
    <col min="3609" max="3609" width="4.125" style="35" customWidth="1"/>
    <col min="3610" max="3610" width="7.875" style="35" customWidth="1"/>
    <col min="3611" max="3611" width="8.75" style="35" customWidth="1"/>
    <col min="3612" max="3615" width="6.25" style="35" customWidth="1"/>
    <col min="3616" max="3616" width="4.875" style="35" customWidth="1"/>
    <col min="3617" max="3617" width="2.5" style="35" customWidth="1"/>
    <col min="3618" max="3618" width="4.875" style="35" customWidth="1"/>
    <col min="3619" max="3856" width="9" style="35"/>
    <col min="3857" max="3857" width="1.75" style="35" customWidth="1"/>
    <col min="3858" max="3858" width="2.5" style="35" customWidth="1"/>
    <col min="3859" max="3859" width="3.625" style="35" customWidth="1"/>
    <col min="3860" max="3860" width="2.75" style="35" customWidth="1"/>
    <col min="3861" max="3861" width="0.875" style="35" customWidth="1"/>
    <col min="3862" max="3862" width="1.25" style="35" customWidth="1"/>
    <col min="3863" max="3863" width="5.375" style="35" customWidth="1"/>
    <col min="3864" max="3864" width="6.5" style="35" customWidth="1"/>
    <col min="3865" max="3865" width="4.125" style="35" customWidth="1"/>
    <col min="3866" max="3866" width="7.875" style="35" customWidth="1"/>
    <col min="3867" max="3867" width="8.75" style="35" customWidth="1"/>
    <col min="3868" max="3871" width="6.25" style="35" customWidth="1"/>
    <col min="3872" max="3872" width="4.875" style="35" customWidth="1"/>
    <col min="3873" max="3873" width="2.5" style="35" customWidth="1"/>
    <col min="3874" max="3874" width="4.875" style="35" customWidth="1"/>
    <col min="3875" max="4112" width="9" style="35"/>
    <col min="4113" max="4113" width="1.75" style="35" customWidth="1"/>
    <col min="4114" max="4114" width="2.5" style="35" customWidth="1"/>
    <col min="4115" max="4115" width="3.625" style="35" customWidth="1"/>
    <col min="4116" max="4116" width="2.75" style="35" customWidth="1"/>
    <col min="4117" max="4117" width="0.875" style="35" customWidth="1"/>
    <col min="4118" max="4118" width="1.25" style="35" customWidth="1"/>
    <col min="4119" max="4119" width="5.375" style="35" customWidth="1"/>
    <col min="4120" max="4120" width="6.5" style="35" customWidth="1"/>
    <col min="4121" max="4121" width="4.125" style="35" customWidth="1"/>
    <col min="4122" max="4122" width="7.875" style="35" customWidth="1"/>
    <col min="4123" max="4123" width="8.75" style="35" customWidth="1"/>
    <col min="4124" max="4127" width="6.25" style="35" customWidth="1"/>
    <col min="4128" max="4128" width="4.875" style="35" customWidth="1"/>
    <col min="4129" max="4129" width="2.5" style="35" customWidth="1"/>
    <col min="4130" max="4130" width="4.875" style="35" customWidth="1"/>
    <col min="4131" max="4368" width="9" style="35"/>
    <col min="4369" max="4369" width="1.75" style="35" customWidth="1"/>
    <col min="4370" max="4370" width="2.5" style="35" customWidth="1"/>
    <col min="4371" max="4371" width="3.625" style="35" customWidth="1"/>
    <col min="4372" max="4372" width="2.75" style="35" customWidth="1"/>
    <col min="4373" max="4373" width="0.875" style="35" customWidth="1"/>
    <col min="4374" max="4374" width="1.25" style="35" customWidth="1"/>
    <col min="4375" max="4375" width="5.375" style="35" customWidth="1"/>
    <col min="4376" max="4376" width="6.5" style="35" customWidth="1"/>
    <col min="4377" max="4377" width="4.125" style="35" customWidth="1"/>
    <col min="4378" max="4378" width="7.875" style="35" customWidth="1"/>
    <col min="4379" max="4379" width="8.75" style="35" customWidth="1"/>
    <col min="4380" max="4383" width="6.25" style="35" customWidth="1"/>
    <col min="4384" max="4384" width="4.875" style="35" customWidth="1"/>
    <col min="4385" max="4385" width="2.5" style="35" customWidth="1"/>
    <col min="4386" max="4386" width="4.875" style="35" customWidth="1"/>
    <col min="4387" max="4624" width="9" style="35"/>
    <col min="4625" max="4625" width="1.75" style="35" customWidth="1"/>
    <col min="4626" max="4626" width="2.5" style="35" customWidth="1"/>
    <col min="4627" max="4627" width="3.625" style="35" customWidth="1"/>
    <col min="4628" max="4628" width="2.75" style="35" customWidth="1"/>
    <col min="4629" max="4629" width="0.875" style="35" customWidth="1"/>
    <col min="4630" max="4630" width="1.25" style="35" customWidth="1"/>
    <col min="4631" max="4631" width="5.375" style="35" customWidth="1"/>
    <col min="4632" max="4632" width="6.5" style="35" customWidth="1"/>
    <col min="4633" max="4633" width="4.125" style="35" customWidth="1"/>
    <col min="4634" max="4634" width="7.875" style="35" customWidth="1"/>
    <col min="4635" max="4635" width="8.75" style="35" customWidth="1"/>
    <col min="4636" max="4639" width="6.25" style="35" customWidth="1"/>
    <col min="4640" max="4640" width="4.875" style="35" customWidth="1"/>
    <col min="4641" max="4641" width="2.5" style="35" customWidth="1"/>
    <col min="4642" max="4642" width="4.875" style="35" customWidth="1"/>
    <col min="4643" max="4880" width="9" style="35"/>
    <col min="4881" max="4881" width="1.75" style="35" customWidth="1"/>
    <col min="4882" max="4882" width="2.5" style="35" customWidth="1"/>
    <col min="4883" max="4883" width="3.625" style="35" customWidth="1"/>
    <col min="4884" max="4884" width="2.75" style="35" customWidth="1"/>
    <col min="4885" max="4885" width="0.875" style="35" customWidth="1"/>
    <col min="4886" max="4886" width="1.25" style="35" customWidth="1"/>
    <col min="4887" max="4887" width="5.375" style="35" customWidth="1"/>
    <col min="4888" max="4888" width="6.5" style="35" customWidth="1"/>
    <col min="4889" max="4889" width="4.125" style="35" customWidth="1"/>
    <col min="4890" max="4890" width="7.875" style="35" customWidth="1"/>
    <col min="4891" max="4891" width="8.75" style="35" customWidth="1"/>
    <col min="4892" max="4895" width="6.25" style="35" customWidth="1"/>
    <col min="4896" max="4896" width="4.875" style="35" customWidth="1"/>
    <col min="4897" max="4897" width="2.5" style="35" customWidth="1"/>
    <col min="4898" max="4898" width="4.875" style="35" customWidth="1"/>
    <col min="4899" max="5136" width="9" style="35"/>
    <col min="5137" max="5137" width="1.75" style="35" customWidth="1"/>
    <col min="5138" max="5138" width="2.5" style="35" customWidth="1"/>
    <col min="5139" max="5139" width="3.625" style="35" customWidth="1"/>
    <col min="5140" max="5140" width="2.75" style="35" customWidth="1"/>
    <col min="5141" max="5141" width="0.875" style="35" customWidth="1"/>
    <col min="5142" max="5142" width="1.25" style="35" customWidth="1"/>
    <col min="5143" max="5143" width="5.375" style="35" customWidth="1"/>
    <col min="5144" max="5144" width="6.5" style="35" customWidth="1"/>
    <col min="5145" max="5145" width="4.125" style="35" customWidth="1"/>
    <col min="5146" max="5146" width="7.875" style="35" customWidth="1"/>
    <col min="5147" max="5147" width="8.75" style="35" customWidth="1"/>
    <col min="5148" max="5151" width="6.25" style="35" customWidth="1"/>
    <col min="5152" max="5152" width="4.875" style="35" customWidth="1"/>
    <col min="5153" max="5153" width="2.5" style="35" customWidth="1"/>
    <col min="5154" max="5154" width="4.875" style="35" customWidth="1"/>
    <col min="5155" max="5392" width="9" style="35"/>
    <col min="5393" max="5393" width="1.75" style="35" customWidth="1"/>
    <col min="5394" max="5394" width="2.5" style="35" customWidth="1"/>
    <col min="5395" max="5395" width="3.625" style="35" customWidth="1"/>
    <col min="5396" max="5396" width="2.75" style="35" customWidth="1"/>
    <col min="5397" max="5397" width="0.875" style="35" customWidth="1"/>
    <col min="5398" max="5398" width="1.25" style="35" customWidth="1"/>
    <col min="5399" max="5399" width="5.375" style="35" customWidth="1"/>
    <col min="5400" max="5400" width="6.5" style="35" customWidth="1"/>
    <col min="5401" max="5401" width="4.125" style="35" customWidth="1"/>
    <col min="5402" max="5402" width="7.875" style="35" customWidth="1"/>
    <col min="5403" max="5403" width="8.75" style="35" customWidth="1"/>
    <col min="5404" max="5407" width="6.25" style="35" customWidth="1"/>
    <col min="5408" max="5408" width="4.875" style="35" customWidth="1"/>
    <col min="5409" max="5409" width="2.5" style="35" customWidth="1"/>
    <col min="5410" max="5410" width="4.875" style="35" customWidth="1"/>
    <col min="5411" max="5648" width="9" style="35"/>
    <col min="5649" max="5649" width="1.75" style="35" customWidth="1"/>
    <col min="5650" max="5650" width="2.5" style="35" customWidth="1"/>
    <col min="5651" max="5651" width="3.625" style="35" customWidth="1"/>
    <col min="5652" max="5652" width="2.75" style="35" customWidth="1"/>
    <col min="5653" max="5653" width="0.875" style="35" customWidth="1"/>
    <col min="5654" max="5654" width="1.25" style="35" customWidth="1"/>
    <col min="5655" max="5655" width="5.375" style="35" customWidth="1"/>
    <col min="5656" max="5656" width="6.5" style="35" customWidth="1"/>
    <col min="5657" max="5657" width="4.125" style="35" customWidth="1"/>
    <col min="5658" max="5658" width="7.875" style="35" customWidth="1"/>
    <col min="5659" max="5659" width="8.75" style="35" customWidth="1"/>
    <col min="5660" max="5663" width="6.25" style="35" customWidth="1"/>
    <col min="5664" max="5664" width="4.875" style="35" customWidth="1"/>
    <col min="5665" max="5665" width="2.5" style="35" customWidth="1"/>
    <col min="5666" max="5666" width="4.875" style="35" customWidth="1"/>
    <col min="5667" max="5904" width="9" style="35"/>
    <col min="5905" max="5905" width="1.75" style="35" customWidth="1"/>
    <col min="5906" max="5906" width="2.5" style="35" customWidth="1"/>
    <col min="5907" max="5907" width="3.625" style="35" customWidth="1"/>
    <col min="5908" max="5908" width="2.75" style="35" customWidth="1"/>
    <col min="5909" max="5909" width="0.875" style="35" customWidth="1"/>
    <col min="5910" max="5910" width="1.25" style="35" customWidth="1"/>
    <col min="5911" max="5911" width="5.375" style="35" customWidth="1"/>
    <col min="5912" max="5912" width="6.5" style="35" customWidth="1"/>
    <col min="5913" max="5913" width="4.125" style="35" customWidth="1"/>
    <col min="5914" max="5914" width="7.875" style="35" customWidth="1"/>
    <col min="5915" max="5915" width="8.75" style="35" customWidth="1"/>
    <col min="5916" max="5919" width="6.25" style="35" customWidth="1"/>
    <col min="5920" max="5920" width="4.875" style="35" customWidth="1"/>
    <col min="5921" max="5921" width="2.5" style="35" customWidth="1"/>
    <col min="5922" max="5922" width="4.875" style="35" customWidth="1"/>
    <col min="5923" max="6160" width="9" style="35"/>
    <col min="6161" max="6161" width="1.75" style="35" customWidth="1"/>
    <col min="6162" max="6162" width="2.5" style="35" customWidth="1"/>
    <col min="6163" max="6163" width="3.625" style="35" customWidth="1"/>
    <col min="6164" max="6164" width="2.75" style="35" customWidth="1"/>
    <col min="6165" max="6165" width="0.875" style="35" customWidth="1"/>
    <col min="6166" max="6166" width="1.25" style="35" customWidth="1"/>
    <col min="6167" max="6167" width="5.375" style="35" customWidth="1"/>
    <col min="6168" max="6168" width="6.5" style="35" customWidth="1"/>
    <col min="6169" max="6169" width="4.125" style="35" customWidth="1"/>
    <col min="6170" max="6170" width="7.875" style="35" customWidth="1"/>
    <col min="6171" max="6171" width="8.75" style="35" customWidth="1"/>
    <col min="6172" max="6175" width="6.25" style="35" customWidth="1"/>
    <col min="6176" max="6176" width="4.875" style="35" customWidth="1"/>
    <col min="6177" max="6177" width="2.5" style="35" customWidth="1"/>
    <col min="6178" max="6178" width="4.875" style="35" customWidth="1"/>
    <col min="6179" max="6416" width="9" style="35"/>
    <col min="6417" max="6417" width="1.75" style="35" customWidth="1"/>
    <col min="6418" max="6418" width="2.5" style="35" customWidth="1"/>
    <col min="6419" max="6419" width="3.625" style="35" customWidth="1"/>
    <col min="6420" max="6420" width="2.75" style="35" customWidth="1"/>
    <col min="6421" max="6421" width="0.875" style="35" customWidth="1"/>
    <col min="6422" max="6422" width="1.25" style="35" customWidth="1"/>
    <col min="6423" max="6423" width="5.375" style="35" customWidth="1"/>
    <col min="6424" max="6424" width="6.5" style="35" customWidth="1"/>
    <col min="6425" max="6425" width="4.125" style="35" customWidth="1"/>
    <col min="6426" max="6426" width="7.875" style="35" customWidth="1"/>
    <col min="6427" max="6427" width="8.75" style="35" customWidth="1"/>
    <col min="6428" max="6431" width="6.25" style="35" customWidth="1"/>
    <col min="6432" max="6432" width="4.875" style="35" customWidth="1"/>
    <col min="6433" max="6433" width="2.5" style="35" customWidth="1"/>
    <col min="6434" max="6434" width="4.875" style="35" customWidth="1"/>
    <col min="6435" max="6672" width="9" style="35"/>
    <col min="6673" max="6673" width="1.75" style="35" customWidth="1"/>
    <col min="6674" max="6674" width="2.5" style="35" customWidth="1"/>
    <col min="6675" max="6675" width="3.625" style="35" customWidth="1"/>
    <col min="6676" max="6676" width="2.75" style="35" customWidth="1"/>
    <col min="6677" max="6677" width="0.875" style="35" customWidth="1"/>
    <col min="6678" max="6678" width="1.25" style="35" customWidth="1"/>
    <col min="6679" max="6679" width="5.375" style="35" customWidth="1"/>
    <col min="6680" max="6680" width="6.5" style="35" customWidth="1"/>
    <col min="6681" max="6681" width="4.125" style="35" customWidth="1"/>
    <col min="6682" max="6682" width="7.875" style="35" customWidth="1"/>
    <col min="6683" max="6683" width="8.75" style="35" customWidth="1"/>
    <col min="6684" max="6687" width="6.25" style="35" customWidth="1"/>
    <col min="6688" max="6688" width="4.875" style="35" customWidth="1"/>
    <col min="6689" max="6689" width="2.5" style="35" customWidth="1"/>
    <col min="6690" max="6690" width="4.875" style="35" customWidth="1"/>
    <col min="6691" max="6928" width="9" style="35"/>
    <col min="6929" max="6929" width="1.75" style="35" customWidth="1"/>
    <col min="6930" max="6930" width="2.5" style="35" customWidth="1"/>
    <col min="6931" max="6931" width="3.625" style="35" customWidth="1"/>
    <col min="6932" max="6932" width="2.75" style="35" customWidth="1"/>
    <col min="6933" max="6933" width="0.875" style="35" customWidth="1"/>
    <col min="6934" max="6934" width="1.25" style="35" customWidth="1"/>
    <col min="6935" max="6935" width="5.375" style="35" customWidth="1"/>
    <col min="6936" max="6936" width="6.5" style="35" customWidth="1"/>
    <col min="6937" max="6937" width="4.125" style="35" customWidth="1"/>
    <col min="6938" max="6938" width="7.875" style="35" customWidth="1"/>
    <col min="6939" max="6939" width="8.75" style="35" customWidth="1"/>
    <col min="6940" max="6943" width="6.25" style="35" customWidth="1"/>
    <col min="6944" max="6944" width="4.875" style="35" customWidth="1"/>
    <col min="6945" max="6945" width="2.5" style="35" customWidth="1"/>
    <col min="6946" max="6946" width="4.875" style="35" customWidth="1"/>
    <col min="6947" max="7184" width="9" style="35"/>
    <col min="7185" max="7185" width="1.75" style="35" customWidth="1"/>
    <col min="7186" max="7186" width="2.5" style="35" customWidth="1"/>
    <col min="7187" max="7187" width="3.625" style="35" customWidth="1"/>
    <col min="7188" max="7188" width="2.75" style="35" customWidth="1"/>
    <col min="7189" max="7189" width="0.875" style="35" customWidth="1"/>
    <col min="7190" max="7190" width="1.25" style="35" customWidth="1"/>
    <col min="7191" max="7191" width="5.375" style="35" customWidth="1"/>
    <col min="7192" max="7192" width="6.5" style="35" customWidth="1"/>
    <col min="7193" max="7193" width="4.125" style="35" customWidth="1"/>
    <col min="7194" max="7194" width="7.875" style="35" customWidth="1"/>
    <col min="7195" max="7195" width="8.75" style="35" customWidth="1"/>
    <col min="7196" max="7199" width="6.25" style="35" customWidth="1"/>
    <col min="7200" max="7200" width="4.875" style="35" customWidth="1"/>
    <col min="7201" max="7201" width="2.5" style="35" customWidth="1"/>
    <col min="7202" max="7202" width="4.875" style="35" customWidth="1"/>
    <col min="7203" max="7440" width="9" style="35"/>
    <col min="7441" max="7441" width="1.75" style="35" customWidth="1"/>
    <col min="7442" max="7442" width="2.5" style="35" customWidth="1"/>
    <col min="7443" max="7443" width="3.625" style="35" customWidth="1"/>
    <col min="7444" max="7444" width="2.75" style="35" customWidth="1"/>
    <col min="7445" max="7445" width="0.875" style="35" customWidth="1"/>
    <col min="7446" max="7446" width="1.25" style="35" customWidth="1"/>
    <col min="7447" max="7447" width="5.375" style="35" customWidth="1"/>
    <col min="7448" max="7448" width="6.5" style="35" customWidth="1"/>
    <col min="7449" max="7449" width="4.125" style="35" customWidth="1"/>
    <col min="7450" max="7450" width="7.875" style="35" customWidth="1"/>
    <col min="7451" max="7451" width="8.75" style="35" customWidth="1"/>
    <col min="7452" max="7455" width="6.25" style="35" customWidth="1"/>
    <col min="7456" max="7456" width="4.875" style="35" customWidth="1"/>
    <col min="7457" max="7457" width="2.5" style="35" customWidth="1"/>
    <col min="7458" max="7458" width="4.875" style="35" customWidth="1"/>
    <col min="7459" max="7696" width="9" style="35"/>
    <col min="7697" max="7697" width="1.75" style="35" customWidth="1"/>
    <col min="7698" max="7698" width="2.5" style="35" customWidth="1"/>
    <col min="7699" max="7699" width="3.625" style="35" customWidth="1"/>
    <col min="7700" max="7700" width="2.75" style="35" customWidth="1"/>
    <col min="7701" max="7701" width="0.875" style="35" customWidth="1"/>
    <col min="7702" max="7702" width="1.25" style="35" customWidth="1"/>
    <col min="7703" max="7703" width="5.375" style="35" customWidth="1"/>
    <col min="7704" max="7704" width="6.5" style="35" customWidth="1"/>
    <col min="7705" max="7705" width="4.125" style="35" customWidth="1"/>
    <col min="7706" max="7706" width="7.875" style="35" customWidth="1"/>
    <col min="7707" max="7707" width="8.75" style="35" customWidth="1"/>
    <col min="7708" max="7711" width="6.25" style="35" customWidth="1"/>
    <col min="7712" max="7712" width="4.875" style="35" customWidth="1"/>
    <col min="7713" max="7713" width="2.5" style="35" customWidth="1"/>
    <col min="7714" max="7714" width="4.875" style="35" customWidth="1"/>
    <col min="7715" max="7952" width="9" style="35"/>
    <col min="7953" max="7953" width="1.75" style="35" customWidth="1"/>
    <col min="7954" max="7954" width="2.5" style="35" customWidth="1"/>
    <col min="7955" max="7955" width="3.625" style="35" customWidth="1"/>
    <col min="7956" max="7956" width="2.75" style="35" customWidth="1"/>
    <col min="7957" max="7957" width="0.875" style="35" customWidth="1"/>
    <col min="7958" max="7958" width="1.25" style="35" customWidth="1"/>
    <col min="7959" max="7959" width="5.375" style="35" customWidth="1"/>
    <col min="7960" max="7960" width="6.5" style="35" customWidth="1"/>
    <col min="7961" max="7961" width="4.125" style="35" customWidth="1"/>
    <col min="7962" max="7962" width="7.875" style="35" customWidth="1"/>
    <col min="7963" max="7963" width="8.75" style="35" customWidth="1"/>
    <col min="7964" max="7967" width="6.25" style="35" customWidth="1"/>
    <col min="7968" max="7968" width="4.875" style="35" customWidth="1"/>
    <col min="7969" max="7969" width="2.5" style="35" customWidth="1"/>
    <col min="7970" max="7970" width="4.875" style="35" customWidth="1"/>
    <col min="7971" max="8208" width="9" style="35"/>
    <col min="8209" max="8209" width="1.75" style="35" customWidth="1"/>
    <col min="8210" max="8210" width="2.5" style="35" customWidth="1"/>
    <col min="8211" max="8211" width="3.625" style="35" customWidth="1"/>
    <col min="8212" max="8212" width="2.75" style="35" customWidth="1"/>
    <col min="8213" max="8213" width="0.875" style="35" customWidth="1"/>
    <col min="8214" max="8214" width="1.25" style="35" customWidth="1"/>
    <col min="8215" max="8215" width="5.375" style="35" customWidth="1"/>
    <col min="8216" max="8216" width="6.5" style="35" customWidth="1"/>
    <col min="8217" max="8217" width="4.125" style="35" customWidth="1"/>
    <col min="8218" max="8218" width="7.875" style="35" customWidth="1"/>
    <col min="8219" max="8219" width="8.75" style="35" customWidth="1"/>
    <col min="8220" max="8223" width="6.25" style="35" customWidth="1"/>
    <col min="8224" max="8224" width="4.875" style="35" customWidth="1"/>
    <col min="8225" max="8225" width="2.5" style="35" customWidth="1"/>
    <col min="8226" max="8226" width="4.875" style="35" customWidth="1"/>
    <col min="8227" max="8464" width="9" style="35"/>
    <col min="8465" max="8465" width="1.75" style="35" customWidth="1"/>
    <col min="8466" max="8466" width="2.5" style="35" customWidth="1"/>
    <col min="8467" max="8467" width="3.625" style="35" customWidth="1"/>
    <col min="8468" max="8468" width="2.75" style="35" customWidth="1"/>
    <col min="8469" max="8469" width="0.875" style="35" customWidth="1"/>
    <col min="8470" max="8470" width="1.25" style="35" customWidth="1"/>
    <col min="8471" max="8471" width="5.375" style="35" customWidth="1"/>
    <col min="8472" max="8472" width="6.5" style="35" customWidth="1"/>
    <col min="8473" max="8473" width="4.125" style="35" customWidth="1"/>
    <col min="8474" max="8474" width="7.875" style="35" customWidth="1"/>
    <col min="8475" max="8475" width="8.75" style="35" customWidth="1"/>
    <col min="8476" max="8479" width="6.25" style="35" customWidth="1"/>
    <col min="8480" max="8480" width="4.875" style="35" customWidth="1"/>
    <col min="8481" max="8481" width="2.5" style="35" customWidth="1"/>
    <col min="8482" max="8482" width="4.875" style="35" customWidth="1"/>
    <col min="8483" max="8720" width="9" style="35"/>
    <col min="8721" max="8721" width="1.75" style="35" customWidth="1"/>
    <col min="8722" max="8722" width="2.5" style="35" customWidth="1"/>
    <col min="8723" max="8723" width="3.625" style="35" customWidth="1"/>
    <col min="8724" max="8724" width="2.75" style="35" customWidth="1"/>
    <col min="8725" max="8725" width="0.875" style="35" customWidth="1"/>
    <col min="8726" max="8726" width="1.25" style="35" customWidth="1"/>
    <col min="8727" max="8727" width="5.375" style="35" customWidth="1"/>
    <col min="8728" max="8728" width="6.5" style="35" customWidth="1"/>
    <col min="8729" max="8729" width="4.125" style="35" customWidth="1"/>
    <col min="8730" max="8730" width="7.875" style="35" customWidth="1"/>
    <col min="8731" max="8731" width="8.75" style="35" customWidth="1"/>
    <col min="8732" max="8735" width="6.25" style="35" customWidth="1"/>
    <col min="8736" max="8736" width="4.875" style="35" customWidth="1"/>
    <col min="8737" max="8737" width="2.5" style="35" customWidth="1"/>
    <col min="8738" max="8738" width="4.875" style="35" customWidth="1"/>
    <col min="8739" max="8976" width="9" style="35"/>
    <col min="8977" max="8977" width="1.75" style="35" customWidth="1"/>
    <col min="8978" max="8978" width="2.5" style="35" customWidth="1"/>
    <col min="8979" max="8979" width="3.625" style="35" customWidth="1"/>
    <col min="8980" max="8980" width="2.75" style="35" customWidth="1"/>
    <col min="8981" max="8981" width="0.875" style="35" customWidth="1"/>
    <col min="8982" max="8982" width="1.25" style="35" customWidth="1"/>
    <col min="8983" max="8983" width="5.375" style="35" customWidth="1"/>
    <col min="8984" max="8984" width="6.5" style="35" customWidth="1"/>
    <col min="8985" max="8985" width="4.125" style="35" customWidth="1"/>
    <col min="8986" max="8986" width="7.875" style="35" customWidth="1"/>
    <col min="8987" max="8987" width="8.75" style="35" customWidth="1"/>
    <col min="8988" max="8991" width="6.25" style="35" customWidth="1"/>
    <col min="8992" max="8992" width="4.875" style="35" customWidth="1"/>
    <col min="8993" max="8993" width="2.5" style="35" customWidth="1"/>
    <col min="8994" max="8994" width="4.875" style="35" customWidth="1"/>
    <col min="8995" max="9232" width="9" style="35"/>
    <col min="9233" max="9233" width="1.75" style="35" customWidth="1"/>
    <col min="9234" max="9234" width="2.5" style="35" customWidth="1"/>
    <col min="9235" max="9235" width="3.625" style="35" customWidth="1"/>
    <col min="9236" max="9236" width="2.75" style="35" customWidth="1"/>
    <col min="9237" max="9237" width="0.875" style="35" customWidth="1"/>
    <col min="9238" max="9238" width="1.25" style="35" customWidth="1"/>
    <col min="9239" max="9239" width="5.375" style="35" customWidth="1"/>
    <col min="9240" max="9240" width="6.5" style="35" customWidth="1"/>
    <col min="9241" max="9241" width="4.125" style="35" customWidth="1"/>
    <col min="9242" max="9242" width="7.875" style="35" customWidth="1"/>
    <col min="9243" max="9243" width="8.75" style="35" customWidth="1"/>
    <col min="9244" max="9247" width="6.25" style="35" customWidth="1"/>
    <col min="9248" max="9248" width="4.875" style="35" customWidth="1"/>
    <col min="9249" max="9249" width="2.5" style="35" customWidth="1"/>
    <col min="9250" max="9250" width="4.875" style="35" customWidth="1"/>
    <col min="9251" max="9488" width="9" style="35"/>
    <col min="9489" max="9489" width="1.75" style="35" customWidth="1"/>
    <col min="9490" max="9490" width="2.5" style="35" customWidth="1"/>
    <col min="9491" max="9491" width="3.625" style="35" customWidth="1"/>
    <col min="9492" max="9492" width="2.75" style="35" customWidth="1"/>
    <col min="9493" max="9493" width="0.875" style="35" customWidth="1"/>
    <col min="9494" max="9494" width="1.25" style="35" customWidth="1"/>
    <col min="9495" max="9495" width="5.375" style="35" customWidth="1"/>
    <col min="9496" max="9496" width="6.5" style="35" customWidth="1"/>
    <col min="9497" max="9497" width="4.125" style="35" customWidth="1"/>
    <col min="9498" max="9498" width="7.875" style="35" customWidth="1"/>
    <col min="9499" max="9499" width="8.75" style="35" customWidth="1"/>
    <col min="9500" max="9503" width="6.25" style="35" customWidth="1"/>
    <col min="9504" max="9504" width="4.875" style="35" customWidth="1"/>
    <col min="9505" max="9505" width="2.5" style="35" customWidth="1"/>
    <col min="9506" max="9506" width="4.875" style="35" customWidth="1"/>
    <col min="9507" max="9744" width="9" style="35"/>
    <col min="9745" max="9745" width="1.75" style="35" customWidth="1"/>
    <col min="9746" max="9746" width="2.5" style="35" customWidth="1"/>
    <col min="9747" max="9747" width="3.625" style="35" customWidth="1"/>
    <col min="9748" max="9748" width="2.75" style="35" customWidth="1"/>
    <col min="9749" max="9749" width="0.875" style="35" customWidth="1"/>
    <col min="9750" max="9750" width="1.25" style="35" customWidth="1"/>
    <col min="9751" max="9751" width="5.375" style="35" customWidth="1"/>
    <col min="9752" max="9752" width="6.5" style="35" customWidth="1"/>
    <col min="9753" max="9753" width="4.125" style="35" customWidth="1"/>
    <col min="9754" max="9754" width="7.875" style="35" customWidth="1"/>
    <col min="9755" max="9755" width="8.75" style="35" customWidth="1"/>
    <col min="9756" max="9759" width="6.25" style="35" customWidth="1"/>
    <col min="9760" max="9760" width="4.875" style="35" customWidth="1"/>
    <col min="9761" max="9761" width="2.5" style="35" customWidth="1"/>
    <col min="9762" max="9762" width="4.875" style="35" customWidth="1"/>
    <col min="9763" max="10000" width="9" style="35"/>
    <col min="10001" max="10001" width="1.75" style="35" customWidth="1"/>
    <col min="10002" max="10002" width="2.5" style="35" customWidth="1"/>
    <col min="10003" max="10003" width="3.625" style="35" customWidth="1"/>
    <col min="10004" max="10004" width="2.75" style="35" customWidth="1"/>
    <col min="10005" max="10005" width="0.875" style="35" customWidth="1"/>
    <col min="10006" max="10006" width="1.25" style="35" customWidth="1"/>
    <col min="10007" max="10007" width="5.375" style="35" customWidth="1"/>
    <col min="10008" max="10008" width="6.5" style="35" customWidth="1"/>
    <col min="10009" max="10009" width="4.125" style="35" customWidth="1"/>
    <col min="10010" max="10010" width="7.875" style="35" customWidth="1"/>
    <col min="10011" max="10011" width="8.75" style="35" customWidth="1"/>
    <col min="10012" max="10015" width="6.25" style="35" customWidth="1"/>
    <col min="10016" max="10016" width="4.875" style="35" customWidth="1"/>
    <col min="10017" max="10017" width="2.5" style="35" customWidth="1"/>
    <col min="10018" max="10018" width="4.875" style="35" customWidth="1"/>
    <col min="10019" max="10256" width="9" style="35"/>
    <col min="10257" max="10257" width="1.75" style="35" customWidth="1"/>
    <col min="10258" max="10258" width="2.5" style="35" customWidth="1"/>
    <col min="10259" max="10259" width="3.625" style="35" customWidth="1"/>
    <col min="10260" max="10260" width="2.75" style="35" customWidth="1"/>
    <col min="10261" max="10261" width="0.875" style="35" customWidth="1"/>
    <col min="10262" max="10262" width="1.25" style="35" customWidth="1"/>
    <col min="10263" max="10263" width="5.375" style="35" customWidth="1"/>
    <col min="10264" max="10264" width="6.5" style="35" customWidth="1"/>
    <col min="10265" max="10265" width="4.125" style="35" customWidth="1"/>
    <col min="10266" max="10266" width="7.875" style="35" customWidth="1"/>
    <col min="10267" max="10267" width="8.75" style="35" customWidth="1"/>
    <col min="10268" max="10271" width="6.25" style="35" customWidth="1"/>
    <col min="10272" max="10272" width="4.875" style="35" customWidth="1"/>
    <col min="10273" max="10273" width="2.5" style="35" customWidth="1"/>
    <col min="10274" max="10274" width="4.875" style="35" customWidth="1"/>
    <col min="10275" max="10512" width="9" style="35"/>
    <col min="10513" max="10513" width="1.75" style="35" customWidth="1"/>
    <col min="10514" max="10514" width="2.5" style="35" customWidth="1"/>
    <col min="10515" max="10515" width="3.625" style="35" customWidth="1"/>
    <col min="10516" max="10516" width="2.75" style="35" customWidth="1"/>
    <col min="10517" max="10517" width="0.875" style="35" customWidth="1"/>
    <col min="10518" max="10518" width="1.25" style="35" customWidth="1"/>
    <col min="10519" max="10519" width="5.375" style="35" customWidth="1"/>
    <col min="10520" max="10520" width="6.5" style="35" customWidth="1"/>
    <col min="10521" max="10521" width="4.125" style="35" customWidth="1"/>
    <col min="10522" max="10522" width="7.875" style="35" customWidth="1"/>
    <col min="10523" max="10523" width="8.75" style="35" customWidth="1"/>
    <col min="10524" max="10527" width="6.25" style="35" customWidth="1"/>
    <col min="10528" max="10528" width="4.875" style="35" customWidth="1"/>
    <col min="10529" max="10529" width="2.5" style="35" customWidth="1"/>
    <col min="10530" max="10530" width="4.875" style="35" customWidth="1"/>
    <col min="10531" max="10768" width="9" style="35"/>
    <col min="10769" max="10769" width="1.75" style="35" customWidth="1"/>
    <col min="10770" max="10770" width="2.5" style="35" customWidth="1"/>
    <col min="10771" max="10771" width="3.625" style="35" customWidth="1"/>
    <col min="10772" max="10772" width="2.75" style="35" customWidth="1"/>
    <col min="10773" max="10773" width="0.875" style="35" customWidth="1"/>
    <col min="10774" max="10774" width="1.25" style="35" customWidth="1"/>
    <col min="10775" max="10775" width="5.375" style="35" customWidth="1"/>
    <col min="10776" max="10776" width="6.5" style="35" customWidth="1"/>
    <col min="10777" max="10777" width="4.125" style="35" customWidth="1"/>
    <col min="10778" max="10778" width="7.875" style="35" customWidth="1"/>
    <col min="10779" max="10779" width="8.75" style="35" customWidth="1"/>
    <col min="10780" max="10783" width="6.25" style="35" customWidth="1"/>
    <col min="10784" max="10784" width="4.875" style="35" customWidth="1"/>
    <col min="10785" max="10785" width="2.5" style="35" customWidth="1"/>
    <col min="10786" max="10786" width="4.875" style="35" customWidth="1"/>
    <col min="10787" max="11024" width="9" style="35"/>
    <col min="11025" max="11025" width="1.75" style="35" customWidth="1"/>
    <col min="11026" max="11026" width="2.5" style="35" customWidth="1"/>
    <col min="11027" max="11027" width="3.625" style="35" customWidth="1"/>
    <col min="11028" max="11028" width="2.75" style="35" customWidth="1"/>
    <col min="11029" max="11029" width="0.875" style="35" customWidth="1"/>
    <col min="11030" max="11030" width="1.25" style="35" customWidth="1"/>
    <col min="11031" max="11031" width="5.375" style="35" customWidth="1"/>
    <col min="11032" max="11032" width="6.5" style="35" customWidth="1"/>
    <col min="11033" max="11033" width="4.125" style="35" customWidth="1"/>
    <col min="11034" max="11034" width="7.875" style="35" customWidth="1"/>
    <col min="11035" max="11035" width="8.75" style="35" customWidth="1"/>
    <col min="11036" max="11039" width="6.25" style="35" customWidth="1"/>
    <col min="11040" max="11040" width="4.875" style="35" customWidth="1"/>
    <col min="11041" max="11041" width="2.5" style="35" customWidth="1"/>
    <col min="11042" max="11042" width="4.875" style="35" customWidth="1"/>
    <col min="11043" max="11280" width="9" style="35"/>
    <col min="11281" max="11281" width="1.75" style="35" customWidth="1"/>
    <col min="11282" max="11282" width="2.5" style="35" customWidth="1"/>
    <col min="11283" max="11283" width="3.625" style="35" customWidth="1"/>
    <col min="11284" max="11284" width="2.75" style="35" customWidth="1"/>
    <col min="11285" max="11285" width="0.875" style="35" customWidth="1"/>
    <col min="11286" max="11286" width="1.25" style="35" customWidth="1"/>
    <col min="11287" max="11287" width="5.375" style="35" customWidth="1"/>
    <col min="11288" max="11288" width="6.5" style="35" customWidth="1"/>
    <col min="11289" max="11289" width="4.125" style="35" customWidth="1"/>
    <col min="11290" max="11290" width="7.875" style="35" customWidth="1"/>
    <col min="11291" max="11291" width="8.75" style="35" customWidth="1"/>
    <col min="11292" max="11295" width="6.25" style="35" customWidth="1"/>
    <col min="11296" max="11296" width="4.875" style="35" customWidth="1"/>
    <col min="11297" max="11297" width="2.5" style="35" customWidth="1"/>
    <col min="11298" max="11298" width="4.875" style="35" customWidth="1"/>
    <col min="11299" max="11536" width="9" style="35"/>
    <col min="11537" max="11537" width="1.75" style="35" customWidth="1"/>
    <col min="11538" max="11538" width="2.5" style="35" customWidth="1"/>
    <col min="11539" max="11539" width="3.625" style="35" customWidth="1"/>
    <col min="11540" max="11540" width="2.75" style="35" customWidth="1"/>
    <col min="11541" max="11541" width="0.875" style="35" customWidth="1"/>
    <col min="11542" max="11542" width="1.25" style="35" customWidth="1"/>
    <col min="11543" max="11543" width="5.375" style="35" customWidth="1"/>
    <col min="11544" max="11544" width="6.5" style="35" customWidth="1"/>
    <col min="11545" max="11545" width="4.125" style="35" customWidth="1"/>
    <col min="11546" max="11546" width="7.875" style="35" customWidth="1"/>
    <col min="11547" max="11547" width="8.75" style="35" customWidth="1"/>
    <col min="11548" max="11551" width="6.25" style="35" customWidth="1"/>
    <col min="11552" max="11552" width="4.875" style="35" customWidth="1"/>
    <col min="11553" max="11553" width="2.5" style="35" customWidth="1"/>
    <col min="11554" max="11554" width="4.875" style="35" customWidth="1"/>
    <col min="11555" max="11792" width="9" style="35"/>
    <col min="11793" max="11793" width="1.75" style="35" customWidth="1"/>
    <col min="11794" max="11794" width="2.5" style="35" customWidth="1"/>
    <col min="11795" max="11795" width="3.625" style="35" customWidth="1"/>
    <col min="11796" max="11796" width="2.75" style="35" customWidth="1"/>
    <col min="11797" max="11797" width="0.875" style="35" customWidth="1"/>
    <col min="11798" max="11798" width="1.25" style="35" customWidth="1"/>
    <col min="11799" max="11799" width="5.375" style="35" customWidth="1"/>
    <col min="11800" max="11800" width="6.5" style="35" customWidth="1"/>
    <col min="11801" max="11801" width="4.125" style="35" customWidth="1"/>
    <col min="11802" max="11802" width="7.875" style="35" customWidth="1"/>
    <col min="11803" max="11803" width="8.75" style="35" customWidth="1"/>
    <col min="11804" max="11807" width="6.25" style="35" customWidth="1"/>
    <col min="11808" max="11808" width="4.875" style="35" customWidth="1"/>
    <col min="11809" max="11809" width="2.5" style="35" customWidth="1"/>
    <col min="11810" max="11810" width="4.875" style="35" customWidth="1"/>
    <col min="11811" max="12048" width="9" style="35"/>
    <col min="12049" max="12049" width="1.75" style="35" customWidth="1"/>
    <col min="12050" max="12050" width="2.5" style="35" customWidth="1"/>
    <col min="12051" max="12051" width="3.625" style="35" customWidth="1"/>
    <col min="12052" max="12052" width="2.75" style="35" customWidth="1"/>
    <col min="12053" max="12053" width="0.875" style="35" customWidth="1"/>
    <col min="12054" max="12054" width="1.25" style="35" customWidth="1"/>
    <col min="12055" max="12055" width="5.375" style="35" customWidth="1"/>
    <col min="12056" max="12056" width="6.5" style="35" customWidth="1"/>
    <col min="12057" max="12057" width="4.125" style="35" customWidth="1"/>
    <col min="12058" max="12058" width="7.875" style="35" customWidth="1"/>
    <col min="12059" max="12059" width="8.75" style="35" customWidth="1"/>
    <col min="12060" max="12063" width="6.25" style="35" customWidth="1"/>
    <col min="12064" max="12064" width="4.875" style="35" customWidth="1"/>
    <col min="12065" max="12065" width="2.5" style="35" customWidth="1"/>
    <col min="12066" max="12066" width="4.875" style="35" customWidth="1"/>
    <col min="12067" max="12304" width="9" style="35"/>
    <col min="12305" max="12305" width="1.75" style="35" customWidth="1"/>
    <col min="12306" max="12306" width="2.5" style="35" customWidth="1"/>
    <col min="12307" max="12307" width="3.625" style="35" customWidth="1"/>
    <col min="12308" max="12308" width="2.75" style="35" customWidth="1"/>
    <col min="12309" max="12309" width="0.875" style="35" customWidth="1"/>
    <col min="12310" max="12310" width="1.25" style="35" customWidth="1"/>
    <col min="12311" max="12311" width="5.375" style="35" customWidth="1"/>
    <col min="12312" max="12312" width="6.5" style="35" customWidth="1"/>
    <col min="12313" max="12313" width="4.125" style="35" customWidth="1"/>
    <col min="12314" max="12314" width="7.875" style="35" customWidth="1"/>
    <col min="12315" max="12315" width="8.75" style="35" customWidth="1"/>
    <col min="12316" max="12319" width="6.25" style="35" customWidth="1"/>
    <col min="12320" max="12320" width="4.875" style="35" customWidth="1"/>
    <col min="12321" max="12321" width="2.5" style="35" customWidth="1"/>
    <col min="12322" max="12322" width="4.875" style="35" customWidth="1"/>
    <col min="12323" max="12560" width="9" style="35"/>
    <col min="12561" max="12561" width="1.75" style="35" customWidth="1"/>
    <col min="12562" max="12562" width="2.5" style="35" customWidth="1"/>
    <col min="12563" max="12563" width="3.625" style="35" customWidth="1"/>
    <col min="12564" max="12564" width="2.75" style="35" customWidth="1"/>
    <col min="12565" max="12565" width="0.875" style="35" customWidth="1"/>
    <col min="12566" max="12566" width="1.25" style="35" customWidth="1"/>
    <col min="12567" max="12567" width="5.375" style="35" customWidth="1"/>
    <col min="12568" max="12568" width="6.5" style="35" customWidth="1"/>
    <col min="12569" max="12569" width="4.125" style="35" customWidth="1"/>
    <col min="12570" max="12570" width="7.875" style="35" customWidth="1"/>
    <col min="12571" max="12571" width="8.75" style="35" customWidth="1"/>
    <col min="12572" max="12575" width="6.25" style="35" customWidth="1"/>
    <col min="12576" max="12576" width="4.875" style="35" customWidth="1"/>
    <col min="12577" max="12577" width="2.5" style="35" customWidth="1"/>
    <col min="12578" max="12578" width="4.875" style="35" customWidth="1"/>
    <col min="12579" max="12816" width="9" style="35"/>
    <col min="12817" max="12817" width="1.75" style="35" customWidth="1"/>
    <col min="12818" max="12818" width="2.5" style="35" customWidth="1"/>
    <col min="12819" max="12819" width="3.625" style="35" customWidth="1"/>
    <col min="12820" max="12820" width="2.75" style="35" customWidth="1"/>
    <col min="12821" max="12821" width="0.875" style="35" customWidth="1"/>
    <col min="12822" max="12822" width="1.25" style="35" customWidth="1"/>
    <col min="12823" max="12823" width="5.375" style="35" customWidth="1"/>
    <col min="12824" max="12824" width="6.5" style="35" customWidth="1"/>
    <col min="12825" max="12825" width="4.125" style="35" customWidth="1"/>
    <col min="12826" max="12826" width="7.875" style="35" customWidth="1"/>
    <col min="12827" max="12827" width="8.75" style="35" customWidth="1"/>
    <col min="12828" max="12831" width="6.25" style="35" customWidth="1"/>
    <col min="12832" max="12832" width="4.875" style="35" customWidth="1"/>
    <col min="12833" max="12833" width="2.5" style="35" customWidth="1"/>
    <col min="12834" max="12834" width="4.875" style="35" customWidth="1"/>
    <col min="12835" max="13072" width="9" style="35"/>
    <col min="13073" max="13073" width="1.75" style="35" customWidth="1"/>
    <col min="13074" max="13074" width="2.5" style="35" customWidth="1"/>
    <col min="13075" max="13075" width="3.625" style="35" customWidth="1"/>
    <col min="13076" max="13076" width="2.75" style="35" customWidth="1"/>
    <col min="13077" max="13077" width="0.875" style="35" customWidth="1"/>
    <col min="13078" max="13078" width="1.25" style="35" customWidth="1"/>
    <col min="13079" max="13079" width="5.375" style="35" customWidth="1"/>
    <col min="13080" max="13080" width="6.5" style="35" customWidth="1"/>
    <col min="13081" max="13081" width="4.125" style="35" customWidth="1"/>
    <col min="13082" max="13082" width="7.875" style="35" customWidth="1"/>
    <col min="13083" max="13083" width="8.75" style="35" customWidth="1"/>
    <col min="13084" max="13087" width="6.25" style="35" customWidth="1"/>
    <col min="13088" max="13088" width="4.875" style="35" customWidth="1"/>
    <col min="13089" max="13089" width="2.5" style="35" customWidth="1"/>
    <col min="13090" max="13090" width="4.875" style="35" customWidth="1"/>
    <col min="13091" max="13328" width="9" style="35"/>
    <col min="13329" max="13329" width="1.75" style="35" customWidth="1"/>
    <col min="13330" max="13330" width="2.5" style="35" customWidth="1"/>
    <col min="13331" max="13331" width="3.625" style="35" customWidth="1"/>
    <col min="13332" max="13332" width="2.75" style="35" customWidth="1"/>
    <col min="13333" max="13333" width="0.875" style="35" customWidth="1"/>
    <col min="13334" max="13334" width="1.25" style="35" customWidth="1"/>
    <col min="13335" max="13335" width="5.375" style="35" customWidth="1"/>
    <col min="13336" max="13336" width="6.5" style="35" customWidth="1"/>
    <col min="13337" max="13337" width="4.125" style="35" customWidth="1"/>
    <col min="13338" max="13338" width="7.875" style="35" customWidth="1"/>
    <col min="13339" max="13339" width="8.75" style="35" customWidth="1"/>
    <col min="13340" max="13343" width="6.25" style="35" customWidth="1"/>
    <col min="13344" max="13344" width="4.875" style="35" customWidth="1"/>
    <col min="13345" max="13345" width="2.5" style="35" customWidth="1"/>
    <col min="13346" max="13346" width="4.875" style="35" customWidth="1"/>
    <col min="13347" max="13584" width="9" style="35"/>
    <col min="13585" max="13585" width="1.75" style="35" customWidth="1"/>
    <col min="13586" max="13586" width="2.5" style="35" customWidth="1"/>
    <col min="13587" max="13587" width="3.625" style="35" customWidth="1"/>
    <col min="13588" max="13588" width="2.75" style="35" customWidth="1"/>
    <col min="13589" max="13589" width="0.875" style="35" customWidth="1"/>
    <col min="13590" max="13590" width="1.25" style="35" customWidth="1"/>
    <col min="13591" max="13591" width="5.375" style="35" customWidth="1"/>
    <col min="13592" max="13592" width="6.5" style="35" customWidth="1"/>
    <col min="13593" max="13593" width="4.125" style="35" customWidth="1"/>
    <col min="13594" max="13594" width="7.875" style="35" customWidth="1"/>
    <col min="13595" max="13595" width="8.75" style="35" customWidth="1"/>
    <col min="13596" max="13599" width="6.25" style="35" customWidth="1"/>
    <col min="13600" max="13600" width="4.875" style="35" customWidth="1"/>
    <col min="13601" max="13601" width="2.5" style="35" customWidth="1"/>
    <col min="13602" max="13602" width="4.875" style="35" customWidth="1"/>
    <col min="13603" max="13840" width="9" style="35"/>
    <col min="13841" max="13841" width="1.75" style="35" customWidth="1"/>
    <col min="13842" max="13842" width="2.5" style="35" customWidth="1"/>
    <col min="13843" max="13843" width="3.625" style="35" customWidth="1"/>
    <col min="13844" max="13844" width="2.75" style="35" customWidth="1"/>
    <col min="13845" max="13845" width="0.875" style="35" customWidth="1"/>
    <col min="13846" max="13846" width="1.25" style="35" customWidth="1"/>
    <col min="13847" max="13847" width="5.375" style="35" customWidth="1"/>
    <col min="13848" max="13848" width="6.5" style="35" customWidth="1"/>
    <col min="13849" max="13849" width="4.125" style="35" customWidth="1"/>
    <col min="13850" max="13850" width="7.875" style="35" customWidth="1"/>
    <col min="13851" max="13851" width="8.75" style="35" customWidth="1"/>
    <col min="13852" max="13855" width="6.25" style="35" customWidth="1"/>
    <col min="13856" max="13856" width="4.875" style="35" customWidth="1"/>
    <col min="13857" max="13857" width="2.5" style="35" customWidth="1"/>
    <col min="13858" max="13858" width="4.875" style="35" customWidth="1"/>
    <col min="13859" max="14096" width="9" style="35"/>
    <col min="14097" max="14097" width="1.75" style="35" customWidth="1"/>
    <col min="14098" max="14098" width="2.5" style="35" customWidth="1"/>
    <col min="14099" max="14099" width="3.625" style="35" customWidth="1"/>
    <col min="14100" max="14100" width="2.75" style="35" customWidth="1"/>
    <col min="14101" max="14101" width="0.875" style="35" customWidth="1"/>
    <col min="14102" max="14102" width="1.25" style="35" customWidth="1"/>
    <col min="14103" max="14103" width="5.375" style="35" customWidth="1"/>
    <col min="14104" max="14104" width="6.5" style="35" customWidth="1"/>
    <col min="14105" max="14105" width="4.125" style="35" customWidth="1"/>
    <col min="14106" max="14106" width="7.875" style="35" customWidth="1"/>
    <col min="14107" max="14107" width="8.75" style="35" customWidth="1"/>
    <col min="14108" max="14111" width="6.25" style="35" customWidth="1"/>
    <col min="14112" max="14112" width="4.875" style="35" customWidth="1"/>
    <col min="14113" max="14113" width="2.5" style="35" customWidth="1"/>
    <col min="14114" max="14114" width="4.875" style="35" customWidth="1"/>
    <col min="14115" max="14352" width="9" style="35"/>
    <col min="14353" max="14353" width="1.75" style="35" customWidth="1"/>
    <col min="14354" max="14354" width="2.5" style="35" customWidth="1"/>
    <col min="14355" max="14355" width="3.625" style="35" customWidth="1"/>
    <col min="14356" max="14356" width="2.75" style="35" customWidth="1"/>
    <col min="14357" max="14357" width="0.875" style="35" customWidth="1"/>
    <col min="14358" max="14358" width="1.25" style="35" customWidth="1"/>
    <col min="14359" max="14359" width="5.375" style="35" customWidth="1"/>
    <col min="14360" max="14360" width="6.5" style="35" customWidth="1"/>
    <col min="14361" max="14361" width="4.125" style="35" customWidth="1"/>
    <col min="14362" max="14362" width="7.875" style="35" customWidth="1"/>
    <col min="14363" max="14363" width="8.75" style="35" customWidth="1"/>
    <col min="14364" max="14367" width="6.25" style="35" customWidth="1"/>
    <col min="14368" max="14368" width="4.875" style="35" customWidth="1"/>
    <col min="14369" max="14369" width="2.5" style="35" customWidth="1"/>
    <col min="14370" max="14370" width="4.875" style="35" customWidth="1"/>
    <col min="14371" max="14608" width="9" style="35"/>
    <col min="14609" max="14609" width="1.75" style="35" customWidth="1"/>
    <col min="14610" max="14610" width="2.5" style="35" customWidth="1"/>
    <col min="14611" max="14611" width="3.625" style="35" customWidth="1"/>
    <col min="14612" max="14612" width="2.75" style="35" customWidth="1"/>
    <col min="14613" max="14613" width="0.875" style="35" customWidth="1"/>
    <col min="14614" max="14614" width="1.25" style="35" customWidth="1"/>
    <col min="14615" max="14615" width="5.375" style="35" customWidth="1"/>
    <col min="14616" max="14616" width="6.5" style="35" customWidth="1"/>
    <col min="14617" max="14617" width="4.125" style="35" customWidth="1"/>
    <col min="14618" max="14618" width="7.875" style="35" customWidth="1"/>
    <col min="14619" max="14619" width="8.75" style="35" customWidth="1"/>
    <col min="14620" max="14623" width="6.25" style="35" customWidth="1"/>
    <col min="14624" max="14624" width="4.875" style="35" customWidth="1"/>
    <col min="14625" max="14625" width="2.5" style="35" customWidth="1"/>
    <col min="14626" max="14626" width="4.875" style="35" customWidth="1"/>
    <col min="14627" max="14864" width="9" style="35"/>
    <col min="14865" max="14865" width="1.75" style="35" customWidth="1"/>
    <col min="14866" max="14866" width="2.5" style="35" customWidth="1"/>
    <col min="14867" max="14867" width="3.625" style="35" customWidth="1"/>
    <col min="14868" max="14868" width="2.75" style="35" customWidth="1"/>
    <col min="14869" max="14869" width="0.875" style="35" customWidth="1"/>
    <col min="14870" max="14870" width="1.25" style="35" customWidth="1"/>
    <col min="14871" max="14871" width="5.375" style="35" customWidth="1"/>
    <col min="14872" max="14872" width="6.5" style="35" customWidth="1"/>
    <col min="14873" max="14873" width="4.125" style="35" customWidth="1"/>
    <col min="14874" max="14874" width="7.875" style="35" customWidth="1"/>
    <col min="14875" max="14875" width="8.75" style="35" customWidth="1"/>
    <col min="14876" max="14879" width="6.25" style="35" customWidth="1"/>
    <col min="14880" max="14880" width="4.875" style="35" customWidth="1"/>
    <col min="14881" max="14881" width="2.5" style="35" customWidth="1"/>
    <col min="14882" max="14882" width="4.875" style="35" customWidth="1"/>
    <col min="14883" max="15120" width="9" style="35"/>
    <col min="15121" max="15121" width="1.75" style="35" customWidth="1"/>
    <col min="15122" max="15122" width="2.5" style="35" customWidth="1"/>
    <col min="15123" max="15123" width="3.625" style="35" customWidth="1"/>
    <col min="15124" max="15124" width="2.75" style="35" customWidth="1"/>
    <col min="15125" max="15125" width="0.875" style="35" customWidth="1"/>
    <col min="15126" max="15126" width="1.25" style="35" customWidth="1"/>
    <col min="15127" max="15127" width="5.375" style="35" customWidth="1"/>
    <col min="15128" max="15128" width="6.5" style="35" customWidth="1"/>
    <col min="15129" max="15129" width="4.125" style="35" customWidth="1"/>
    <col min="15130" max="15130" width="7.875" style="35" customWidth="1"/>
    <col min="15131" max="15131" width="8.75" style="35" customWidth="1"/>
    <col min="15132" max="15135" width="6.25" style="35" customWidth="1"/>
    <col min="15136" max="15136" width="4.875" style="35" customWidth="1"/>
    <col min="15137" max="15137" width="2.5" style="35" customWidth="1"/>
    <col min="15138" max="15138" width="4.875" style="35" customWidth="1"/>
    <col min="15139" max="15376" width="9" style="35"/>
    <col min="15377" max="15377" width="1.75" style="35" customWidth="1"/>
    <col min="15378" max="15378" width="2.5" style="35" customWidth="1"/>
    <col min="15379" max="15379" width="3.625" style="35" customWidth="1"/>
    <col min="15380" max="15380" width="2.75" style="35" customWidth="1"/>
    <col min="15381" max="15381" width="0.875" style="35" customWidth="1"/>
    <col min="15382" max="15382" width="1.25" style="35" customWidth="1"/>
    <col min="15383" max="15383" width="5.375" style="35" customWidth="1"/>
    <col min="15384" max="15384" width="6.5" style="35" customWidth="1"/>
    <col min="15385" max="15385" width="4.125" style="35" customWidth="1"/>
    <col min="15386" max="15386" width="7.875" style="35" customWidth="1"/>
    <col min="15387" max="15387" width="8.75" style="35" customWidth="1"/>
    <col min="15388" max="15391" width="6.25" style="35" customWidth="1"/>
    <col min="15392" max="15392" width="4.875" style="35" customWidth="1"/>
    <col min="15393" max="15393" width="2.5" style="35" customWidth="1"/>
    <col min="15394" max="15394" width="4.875" style="35" customWidth="1"/>
    <col min="15395" max="15632" width="9" style="35"/>
    <col min="15633" max="15633" width="1.75" style="35" customWidth="1"/>
    <col min="15634" max="15634" width="2.5" style="35" customWidth="1"/>
    <col min="15635" max="15635" width="3.625" style="35" customWidth="1"/>
    <col min="15636" max="15636" width="2.75" style="35" customWidth="1"/>
    <col min="15637" max="15637" width="0.875" style="35" customWidth="1"/>
    <col min="15638" max="15638" width="1.25" style="35" customWidth="1"/>
    <col min="15639" max="15639" width="5.375" style="35" customWidth="1"/>
    <col min="15640" max="15640" width="6.5" style="35" customWidth="1"/>
    <col min="15641" max="15641" width="4.125" style="35" customWidth="1"/>
    <col min="15642" max="15642" width="7.875" style="35" customWidth="1"/>
    <col min="15643" max="15643" width="8.75" style="35" customWidth="1"/>
    <col min="15644" max="15647" width="6.25" style="35" customWidth="1"/>
    <col min="15648" max="15648" width="4.875" style="35" customWidth="1"/>
    <col min="15649" max="15649" width="2.5" style="35" customWidth="1"/>
    <col min="15650" max="15650" width="4.875" style="35" customWidth="1"/>
    <col min="15651" max="15888" width="9" style="35"/>
    <col min="15889" max="15889" width="1.75" style="35" customWidth="1"/>
    <col min="15890" max="15890" width="2.5" style="35" customWidth="1"/>
    <col min="15891" max="15891" width="3.625" style="35" customWidth="1"/>
    <col min="15892" max="15892" width="2.75" style="35" customWidth="1"/>
    <col min="15893" max="15893" width="0.875" style="35" customWidth="1"/>
    <col min="15894" max="15894" width="1.25" style="35" customWidth="1"/>
    <col min="15895" max="15895" width="5.375" style="35" customWidth="1"/>
    <col min="15896" max="15896" width="6.5" style="35" customWidth="1"/>
    <col min="15897" max="15897" width="4.125" style="35" customWidth="1"/>
    <col min="15898" max="15898" width="7.875" style="35" customWidth="1"/>
    <col min="15899" max="15899" width="8.75" style="35" customWidth="1"/>
    <col min="15900" max="15903" width="6.25" style="35" customWidth="1"/>
    <col min="15904" max="15904" width="4.875" style="35" customWidth="1"/>
    <col min="15905" max="15905" width="2.5" style="35" customWidth="1"/>
    <col min="15906" max="15906" width="4.875" style="35" customWidth="1"/>
    <col min="15907" max="16144" width="9" style="35"/>
    <col min="16145" max="16145" width="1.75" style="35" customWidth="1"/>
    <col min="16146" max="16146" width="2.5" style="35" customWidth="1"/>
    <col min="16147" max="16147" width="3.625" style="35" customWidth="1"/>
    <col min="16148" max="16148" width="2.75" style="35" customWidth="1"/>
    <col min="16149" max="16149" width="0.875" style="35" customWidth="1"/>
    <col min="16150" max="16150" width="1.25" style="35" customWidth="1"/>
    <col min="16151" max="16151" width="5.375" style="35" customWidth="1"/>
    <col min="16152" max="16152" width="6.5" style="35" customWidth="1"/>
    <col min="16153" max="16153" width="4.125" style="35" customWidth="1"/>
    <col min="16154" max="16154" width="7.875" style="35" customWidth="1"/>
    <col min="16155" max="16155" width="8.75" style="35" customWidth="1"/>
    <col min="16156" max="16159" width="6.25" style="35" customWidth="1"/>
    <col min="16160" max="16160" width="4.875" style="35" customWidth="1"/>
    <col min="16161" max="16161" width="2.5" style="35" customWidth="1"/>
    <col min="16162" max="16162" width="4.875" style="35" customWidth="1"/>
    <col min="16163" max="16384" width="9" style="35"/>
  </cols>
  <sheetData>
    <row r="1" spans="1:54" s="17" customFormat="1" ht="13.5" customHeight="1">
      <c r="B1" s="378" t="s">
        <v>40</v>
      </c>
      <c r="C1" s="378" t="s">
        <v>41</v>
      </c>
      <c r="D1" s="378" t="s">
        <v>42</v>
      </c>
      <c r="E1" s="128"/>
      <c r="F1" s="380" t="s">
        <v>80</v>
      </c>
      <c r="G1" s="380"/>
      <c r="H1" s="123"/>
      <c r="I1" s="380" t="s">
        <v>81</v>
      </c>
      <c r="J1" s="380"/>
      <c r="K1" s="123"/>
      <c r="L1" s="416" t="s">
        <v>82</v>
      </c>
      <c r="M1" s="417"/>
      <c r="N1" s="417"/>
      <c r="O1" s="418"/>
      <c r="P1" s="123"/>
      <c r="Q1" s="422" t="s">
        <v>83</v>
      </c>
      <c r="R1" s="423"/>
      <c r="S1" s="424"/>
      <c r="T1" s="38"/>
      <c r="U1" s="380" t="s">
        <v>43</v>
      </c>
      <c r="V1" s="380"/>
      <c r="W1" s="123"/>
      <c r="X1" s="380" t="s">
        <v>44</v>
      </c>
      <c r="Y1" s="380"/>
      <c r="Z1" s="380"/>
      <c r="AA1" s="123"/>
      <c r="AB1" s="379" t="s">
        <v>79</v>
      </c>
      <c r="AC1" s="123"/>
      <c r="AD1" s="379" t="s">
        <v>84</v>
      </c>
      <c r="AE1" s="123"/>
      <c r="AF1" s="416" t="s">
        <v>133</v>
      </c>
      <c r="AG1" s="417"/>
      <c r="AH1" s="418"/>
      <c r="AI1" s="123"/>
      <c r="AJ1" s="422" t="s">
        <v>134</v>
      </c>
      <c r="AK1" s="423"/>
      <c r="AL1" s="423"/>
      <c r="AM1" s="424"/>
      <c r="AN1" s="123"/>
      <c r="AO1" s="379" t="s">
        <v>85</v>
      </c>
    </row>
    <row r="2" spans="1:54" s="17" customFormat="1" ht="13.5" customHeight="1">
      <c r="B2" s="378"/>
      <c r="C2" s="378"/>
      <c r="D2" s="378"/>
      <c r="E2" s="128"/>
      <c r="F2" s="121" t="s">
        <v>45</v>
      </c>
      <c r="G2" s="37" t="s">
        <v>46</v>
      </c>
      <c r="H2" s="92"/>
      <c r="I2" s="121" t="s">
        <v>45</v>
      </c>
      <c r="J2" s="37" t="s">
        <v>46</v>
      </c>
      <c r="K2" s="92"/>
      <c r="L2" s="419"/>
      <c r="M2" s="420"/>
      <c r="N2" s="420"/>
      <c r="O2" s="421"/>
      <c r="P2" s="92"/>
      <c r="Q2" s="425"/>
      <c r="R2" s="426"/>
      <c r="S2" s="427"/>
      <c r="T2" s="38"/>
      <c r="U2" s="428"/>
      <c r="V2" s="428"/>
      <c r="W2" s="123"/>
      <c r="X2" s="428"/>
      <c r="Y2" s="428"/>
      <c r="Z2" s="428"/>
      <c r="AA2" s="123"/>
      <c r="AB2" s="387"/>
      <c r="AC2" s="123"/>
      <c r="AD2" s="387"/>
      <c r="AE2" s="92"/>
      <c r="AF2" s="419"/>
      <c r="AG2" s="420"/>
      <c r="AH2" s="421"/>
      <c r="AI2" s="123"/>
      <c r="AJ2" s="388" t="s">
        <v>135</v>
      </c>
      <c r="AK2" s="414" t="s">
        <v>136</v>
      </c>
      <c r="AL2" s="414" t="s">
        <v>137</v>
      </c>
      <c r="AM2" s="381" t="s">
        <v>138</v>
      </c>
      <c r="AN2" s="123"/>
      <c r="AO2" s="387"/>
    </row>
    <row r="3" spans="1:54" s="23" customFormat="1" ht="13.5" customHeight="1">
      <c r="B3" s="378"/>
      <c r="C3" s="378"/>
      <c r="D3" s="378"/>
      <c r="E3" s="125"/>
      <c r="F3" s="124" t="s">
        <v>47</v>
      </c>
      <c r="G3" s="120" t="s">
        <v>47</v>
      </c>
      <c r="H3" s="126"/>
      <c r="I3" s="41"/>
      <c r="J3" s="129"/>
      <c r="K3" s="18"/>
      <c r="L3" s="19"/>
      <c r="M3" s="20"/>
      <c r="N3" s="127"/>
      <c r="O3" s="379" t="s">
        <v>86</v>
      </c>
      <c r="P3" s="126"/>
      <c r="Q3" s="425"/>
      <c r="R3" s="426"/>
      <c r="S3" s="427"/>
      <c r="T3" s="126"/>
      <c r="U3" s="390" t="s">
        <v>49</v>
      </c>
      <c r="V3" s="391"/>
      <c r="W3" s="126"/>
      <c r="X3" s="19"/>
      <c r="Y3" s="392" t="s">
        <v>49</v>
      </c>
      <c r="Z3" s="391"/>
      <c r="AA3" s="126"/>
      <c r="AB3" s="387"/>
      <c r="AC3" s="126"/>
      <c r="AD3" s="387"/>
      <c r="AE3" s="18"/>
      <c r="AF3" s="19"/>
      <c r="AG3" s="127"/>
      <c r="AH3" s="379" t="s">
        <v>86</v>
      </c>
      <c r="AI3" s="126"/>
      <c r="AJ3" s="389"/>
      <c r="AK3" s="415"/>
      <c r="AL3" s="415"/>
      <c r="AM3" s="382"/>
      <c r="AN3" s="126"/>
      <c r="AO3" s="387"/>
      <c r="AP3" s="22"/>
      <c r="AQ3" s="22"/>
      <c r="AR3" s="22"/>
      <c r="AS3" s="22"/>
      <c r="AT3" s="22"/>
      <c r="AU3" s="22"/>
      <c r="AV3" s="22"/>
      <c r="AW3" s="22"/>
      <c r="AX3" s="22"/>
      <c r="AY3" s="22"/>
      <c r="AZ3" s="22"/>
      <c r="BA3" s="22"/>
      <c r="BB3" s="22"/>
    </row>
    <row r="4" spans="1:54" s="23" customFormat="1" ht="13.5" customHeight="1">
      <c r="B4" s="379"/>
      <c r="C4" s="379"/>
      <c r="D4" s="379"/>
      <c r="E4" s="125"/>
      <c r="F4" s="41"/>
      <c r="G4" s="129"/>
      <c r="H4" s="40"/>
      <c r="I4" s="19"/>
      <c r="J4" s="130"/>
      <c r="K4" s="18"/>
      <c r="L4" s="41"/>
      <c r="M4" s="21"/>
      <c r="N4" s="40"/>
      <c r="O4" s="387"/>
      <c r="P4" s="92"/>
      <c r="Q4" s="19"/>
      <c r="R4" s="393" t="s">
        <v>48</v>
      </c>
      <c r="S4" s="394"/>
      <c r="T4" s="126"/>
      <c r="U4" s="93" t="s">
        <v>50</v>
      </c>
      <c r="V4" s="25" t="s">
        <v>51</v>
      </c>
      <c r="W4" s="126"/>
      <c r="X4" s="19"/>
      <c r="Y4" s="24" t="s">
        <v>50</v>
      </c>
      <c r="Z4" s="25" t="s">
        <v>51</v>
      </c>
      <c r="AA4" s="126"/>
      <c r="AB4" s="387"/>
      <c r="AC4" s="126"/>
      <c r="AD4" s="387"/>
      <c r="AE4" s="18"/>
      <c r="AF4" s="41"/>
      <c r="AG4" s="40"/>
      <c r="AH4" s="387"/>
      <c r="AI4" s="126"/>
      <c r="AJ4" s="389"/>
      <c r="AK4" s="415"/>
      <c r="AL4" s="415"/>
      <c r="AM4" s="382"/>
      <c r="AN4" s="126"/>
      <c r="AO4" s="387"/>
      <c r="AP4" s="22"/>
      <c r="AQ4" s="22"/>
      <c r="AR4" s="22"/>
      <c r="AS4" s="22"/>
      <c r="AT4" s="22"/>
      <c r="AU4" s="22"/>
      <c r="AV4" s="22"/>
      <c r="AW4" s="22"/>
      <c r="AX4" s="22"/>
      <c r="AY4" s="22"/>
      <c r="AZ4" s="22"/>
      <c r="BA4" s="22"/>
      <c r="BB4" s="22"/>
    </row>
    <row r="5" spans="1:54" s="23" customFormat="1" ht="13.5" customHeight="1">
      <c r="B5" s="39" t="s">
        <v>87</v>
      </c>
      <c r="C5" s="39" t="s">
        <v>88</v>
      </c>
      <c r="D5" s="39" t="s">
        <v>52</v>
      </c>
      <c r="E5" s="126"/>
      <c r="F5" s="122" t="s">
        <v>89</v>
      </c>
      <c r="G5" s="122" t="s">
        <v>89</v>
      </c>
      <c r="H5" s="92"/>
      <c r="I5" s="122" t="s">
        <v>90</v>
      </c>
      <c r="J5" s="122" t="s">
        <v>90</v>
      </c>
      <c r="K5" s="18"/>
      <c r="L5" s="383" t="s">
        <v>91</v>
      </c>
      <c r="M5" s="383"/>
      <c r="N5" s="383"/>
      <c r="O5" s="383"/>
      <c r="P5" s="92"/>
      <c r="Q5" s="383" t="s">
        <v>92</v>
      </c>
      <c r="R5" s="383"/>
      <c r="S5" s="383"/>
      <c r="T5" s="126"/>
      <c r="U5" s="383" t="s">
        <v>93</v>
      </c>
      <c r="V5" s="383"/>
      <c r="W5" s="126"/>
      <c r="X5" s="383" t="s">
        <v>94</v>
      </c>
      <c r="Y5" s="383"/>
      <c r="Z5" s="383"/>
      <c r="AA5" s="126"/>
      <c r="AB5" s="122" t="s">
        <v>95</v>
      </c>
      <c r="AC5" s="126"/>
      <c r="AD5" s="122" t="s">
        <v>96</v>
      </c>
      <c r="AE5" s="18"/>
      <c r="AF5" s="383" t="s">
        <v>97</v>
      </c>
      <c r="AG5" s="383"/>
      <c r="AH5" s="383"/>
      <c r="AI5" s="126"/>
      <c r="AJ5" s="384" t="s">
        <v>98</v>
      </c>
      <c r="AK5" s="385"/>
      <c r="AL5" s="385"/>
      <c r="AM5" s="386"/>
      <c r="AN5" s="126"/>
      <c r="AO5" s="122" t="s">
        <v>99</v>
      </c>
      <c r="AP5" s="22"/>
      <c r="AQ5" s="22"/>
      <c r="AR5" s="22"/>
      <c r="AS5" s="22"/>
      <c r="AT5" s="22"/>
      <c r="AU5" s="22"/>
      <c r="AV5" s="22"/>
      <c r="AW5" s="22"/>
      <c r="AX5" s="22"/>
      <c r="AY5" s="22"/>
      <c r="AZ5" s="22"/>
      <c r="BA5" s="22"/>
      <c r="BB5" s="22"/>
    </row>
    <row r="6" spans="1:54" s="28" customFormat="1" ht="22.5" customHeight="1">
      <c r="A6" s="28">
        <v>1</v>
      </c>
      <c r="B6" s="26">
        <v>2</v>
      </c>
      <c r="C6" s="28">
        <v>3</v>
      </c>
      <c r="D6" s="26">
        <v>4</v>
      </c>
      <c r="E6" s="28">
        <v>5</v>
      </c>
      <c r="F6" s="26">
        <v>6</v>
      </c>
      <c r="G6" s="28">
        <v>7</v>
      </c>
      <c r="H6" s="26">
        <v>8</v>
      </c>
      <c r="I6" s="28">
        <v>9</v>
      </c>
      <c r="J6" s="26">
        <v>10</v>
      </c>
      <c r="K6" s="28">
        <v>11</v>
      </c>
      <c r="L6" s="90">
        <v>12</v>
      </c>
      <c r="M6" s="91">
        <v>13</v>
      </c>
      <c r="N6" s="90">
        <v>14</v>
      </c>
      <c r="O6" s="28">
        <v>15</v>
      </c>
      <c r="P6" s="26">
        <v>16</v>
      </c>
      <c r="Q6" s="28">
        <v>17</v>
      </c>
      <c r="R6" s="26">
        <v>18</v>
      </c>
      <c r="S6" s="28">
        <v>19</v>
      </c>
      <c r="T6" s="26">
        <v>20</v>
      </c>
      <c r="U6" s="28">
        <v>21</v>
      </c>
      <c r="V6" s="26">
        <v>22</v>
      </c>
      <c r="W6" s="28">
        <v>23</v>
      </c>
      <c r="X6" s="26">
        <v>24</v>
      </c>
      <c r="Y6" s="28">
        <v>25</v>
      </c>
      <c r="Z6" s="26">
        <v>26</v>
      </c>
      <c r="AA6" s="28">
        <v>27</v>
      </c>
      <c r="AB6" s="26">
        <v>28</v>
      </c>
      <c r="AC6" s="28">
        <v>29</v>
      </c>
      <c r="AD6" s="26">
        <v>30</v>
      </c>
      <c r="AE6" s="28">
        <v>31</v>
      </c>
      <c r="AF6" s="26">
        <v>32</v>
      </c>
      <c r="AG6" s="28">
        <v>33</v>
      </c>
      <c r="AH6" s="26">
        <v>34</v>
      </c>
      <c r="AI6" s="28">
        <v>35</v>
      </c>
      <c r="AJ6" s="26">
        <v>36</v>
      </c>
      <c r="AK6" s="28">
        <v>37</v>
      </c>
      <c r="AL6" s="26">
        <v>38</v>
      </c>
      <c r="AM6" s="28">
        <v>39</v>
      </c>
      <c r="AN6" s="26">
        <v>40</v>
      </c>
      <c r="AO6" s="28">
        <v>41</v>
      </c>
      <c r="AP6" s="27"/>
      <c r="AQ6" s="27"/>
      <c r="AR6" s="27"/>
      <c r="AS6" s="27"/>
      <c r="AT6" s="27"/>
      <c r="AU6" s="27"/>
      <c r="AV6" s="27"/>
      <c r="AW6" s="27"/>
      <c r="AX6" s="27"/>
      <c r="AY6" s="27"/>
      <c r="AZ6" s="27"/>
      <c r="BA6" s="27"/>
      <c r="BB6" s="27"/>
    </row>
    <row r="7" spans="1:54" s="141" customFormat="1" ht="17.25" customHeight="1">
      <c r="A7" s="460" t="s">
        <v>115</v>
      </c>
      <c r="B7" s="461" t="s">
        <v>107</v>
      </c>
      <c r="C7" s="463" t="s">
        <v>100</v>
      </c>
      <c r="D7" s="438" t="s">
        <v>53</v>
      </c>
      <c r="E7" s="132"/>
      <c r="F7" s="440">
        <v>205660</v>
      </c>
      <c r="G7" s="440">
        <v>200110</v>
      </c>
      <c r="H7" s="413" t="s">
        <v>55</v>
      </c>
      <c r="I7" s="457">
        <v>1940</v>
      </c>
      <c r="J7" s="457">
        <v>1890</v>
      </c>
      <c r="K7" s="413" t="s">
        <v>55</v>
      </c>
      <c r="L7" s="133" t="s">
        <v>184</v>
      </c>
      <c r="M7" s="134">
        <v>2190</v>
      </c>
      <c r="N7" s="413" t="s">
        <v>55</v>
      </c>
      <c r="O7" s="135">
        <v>20</v>
      </c>
      <c r="P7" s="413" t="s">
        <v>55</v>
      </c>
      <c r="Q7" s="405">
        <v>43900</v>
      </c>
      <c r="R7" s="444">
        <v>430</v>
      </c>
      <c r="S7" s="407" t="s">
        <v>54</v>
      </c>
      <c r="T7" s="410" t="s">
        <v>55</v>
      </c>
      <c r="U7" s="446">
        <v>3600</v>
      </c>
      <c r="V7" s="449">
        <v>3900</v>
      </c>
      <c r="W7" s="399" t="s">
        <v>55</v>
      </c>
      <c r="X7" s="136" t="s">
        <v>101</v>
      </c>
      <c r="Y7" s="137">
        <v>21000</v>
      </c>
      <c r="Z7" s="138">
        <v>23400</v>
      </c>
      <c r="AA7" s="409" t="s">
        <v>102</v>
      </c>
      <c r="AB7" s="452">
        <v>2460</v>
      </c>
      <c r="AC7" s="409" t="s">
        <v>102</v>
      </c>
      <c r="AD7" s="400" t="s">
        <v>108</v>
      </c>
      <c r="AE7" s="409" t="s">
        <v>102</v>
      </c>
      <c r="AF7" s="455">
        <v>46070</v>
      </c>
      <c r="AG7" s="413" t="s">
        <v>55</v>
      </c>
      <c r="AH7" s="442">
        <v>460</v>
      </c>
      <c r="AI7" s="410" t="s">
        <v>102</v>
      </c>
      <c r="AJ7" s="411" t="s">
        <v>139</v>
      </c>
      <c r="AK7" s="395" t="s">
        <v>139</v>
      </c>
      <c r="AL7" s="395" t="s">
        <v>139</v>
      </c>
      <c r="AM7" s="397" t="s">
        <v>139</v>
      </c>
      <c r="AN7" s="399"/>
      <c r="AO7" s="400" t="s">
        <v>192</v>
      </c>
      <c r="AP7" s="139"/>
      <c r="AQ7" s="140"/>
      <c r="AR7" s="140"/>
      <c r="AS7" s="140"/>
      <c r="AT7" s="140"/>
      <c r="AU7" s="140"/>
      <c r="AV7" s="140"/>
      <c r="AW7" s="140"/>
      <c r="AX7" s="140"/>
      <c r="AY7" s="140"/>
      <c r="AZ7" s="140"/>
      <c r="BA7" s="140"/>
      <c r="BB7" s="140"/>
    </row>
    <row r="8" spans="1:54" s="141" customFormat="1" ht="17.25" customHeight="1">
      <c r="A8" s="460"/>
      <c r="B8" s="462"/>
      <c r="C8" s="464"/>
      <c r="D8" s="439"/>
      <c r="E8" s="132"/>
      <c r="F8" s="441"/>
      <c r="G8" s="441"/>
      <c r="H8" s="413"/>
      <c r="I8" s="458"/>
      <c r="J8" s="458"/>
      <c r="K8" s="413"/>
      <c r="L8" s="142" t="s">
        <v>185</v>
      </c>
      <c r="M8" s="143">
        <v>4380</v>
      </c>
      <c r="N8" s="413"/>
      <c r="O8" s="144">
        <v>40</v>
      </c>
      <c r="P8" s="413"/>
      <c r="Q8" s="406"/>
      <c r="R8" s="445"/>
      <c r="S8" s="408"/>
      <c r="T8" s="410"/>
      <c r="U8" s="447"/>
      <c r="V8" s="450"/>
      <c r="W8" s="399"/>
      <c r="X8" s="145" t="s">
        <v>103</v>
      </c>
      <c r="Y8" s="146">
        <v>11600</v>
      </c>
      <c r="Z8" s="147">
        <v>12900</v>
      </c>
      <c r="AA8" s="409"/>
      <c r="AB8" s="453"/>
      <c r="AC8" s="409"/>
      <c r="AD8" s="401"/>
      <c r="AE8" s="409"/>
      <c r="AF8" s="456"/>
      <c r="AG8" s="413"/>
      <c r="AH8" s="443"/>
      <c r="AI8" s="410"/>
      <c r="AJ8" s="412"/>
      <c r="AK8" s="396"/>
      <c r="AL8" s="396"/>
      <c r="AM8" s="398"/>
      <c r="AN8" s="399"/>
      <c r="AO8" s="401"/>
      <c r="AP8" s="139"/>
      <c r="AQ8" s="140"/>
      <c r="AR8" s="140"/>
      <c r="AS8" s="140"/>
      <c r="AT8" s="140"/>
      <c r="AU8" s="140"/>
      <c r="AV8" s="140"/>
      <c r="AW8" s="140"/>
      <c r="AX8" s="140"/>
      <c r="AY8" s="140"/>
      <c r="AZ8" s="140"/>
      <c r="BA8" s="140"/>
      <c r="BB8" s="140"/>
    </row>
    <row r="9" spans="1:54" s="141" customFormat="1" ht="17.25" customHeight="1">
      <c r="A9" s="460"/>
      <c r="B9" s="462"/>
      <c r="C9" s="464"/>
      <c r="D9" s="439"/>
      <c r="E9" s="132"/>
      <c r="F9" s="441"/>
      <c r="G9" s="441"/>
      <c r="H9" s="413"/>
      <c r="I9" s="458"/>
      <c r="J9" s="458"/>
      <c r="K9" s="413"/>
      <c r="L9" s="142"/>
      <c r="M9" s="143"/>
      <c r="N9" s="413"/>
      <c r="O9" s="144"/>
      <c r="P9" s="413"/>
      <c r="Q9" s="406"/>
      <c r="R9" s="445"/>
      <c r="S9" s="408"/>
      <c r="T9" s="410"/>
      <c r="U9" s="447"/>
      <c r="V9" s="450"/>
      <c r="W9" s="399"/>
      <c r="X9" s="145" t="s">
        <v>104</v>
      </c>
      <c r="Y9" s="146">
        <v>10100</v>
      </c>
      <c r="Z9" s="147">
        <v>11200</v>
      </c>
      <c r="AA9" s="409"/>
      <c r="AB9" s="453"/>
      <c r="AC9" s="409"/>
      <c r="AD9" s="402">
        <v>0.08</v>
      </c>
      <c r="AE9" s="409"/>
      <c r="AF9" s="456"/>
      <c r="AG9" s="413"/>
      <c r="AH9" s="443"/>
      <c r="AI9" s="410"/>
      <c r="AJ9" s="429">
        <v>0.02</v>
      </c>
      <c r="AK9" s="431">
        <v>0.04</v>
      </c>
      <c r="AL9" s="431">
        <v>0.06</v>
      </c>
      <c r="AM9" s="433">
        <v>0.08</v>
      </c>
      <c r="AN9" s="399"/>
      <c r="AO9" s="402">
        <v>0.9</v>
      </c>
      <c r="AP9" s="139"/>
      <c r="AQ9" s="140"/>
      <c r="AR9" s="140"/>
      <c r="AS9" s="140"/>
      <c r="AT9" s="140"/>
      <c r="AU9" s="140"/>
      <c r="AV9" s="140"/>
      <c r="AW9" s="140"/>
      <c r="AX9" s="140"/>
      <c r="AY9" s="140"/>
      <c r="AZ9" s="140"/>
      <c r="BA9" s="140"/>
      <c r="BB9" s="140"/>
    </row>
    <row r="10" spans="1:54" s="141" customFormat="1" ht="17.25" customHeight="1">
      <c r="A10" s="460"/>
      <c r="B10" s="462"/>
      <c r="C10" s="464"/>
      <c r="D10" s="439"/>
      <c r="E10" s="132"/>
      <c r="F10" s="441"/>
      <c r="G10" s="441"/>
      <c r="H10" s="413"/>
      <c r="I10" s="458"/>
      <c r="J10" s="458"/>
      <c r="K10" s="413"/>
      <c r="L10" s="148"/>
      <c r="M10" s="149"/>
      <c r="N10" s="413"/>
      <c r="O10" s="150"/>
      <c r="P10" s="413"/>
      <c r="Q10" s="406"/>
      <c r="R10" s="445"/>
      <c r="S10" s="408"/>
      <c r="T10" s="410"/>
      <c r="U10" s="448"/>
      <c r="V10" s="451"/>
      <c r="W10" s="399"/>
      <c r="X10" s="151" t="s">
        <v>105</v>
      </c>
      <c r="Y10" s="152">
        <v>9000</v>
      </c>
      <c r="Z10" s="153">
        <v>10000</v>
      </c>
      <c r="AA10" s="409"/>
      <c r="AB10" s="454"/>
      <c r="AC10" s="409"/>
      <c r="AD10" s="403"/>
      <c r="AE10" s="409"/>
      <c r="AF10" s="456"/>
      <c r="AG10" s="413"/>
      <c r="AH10" s="443"/>
      <c r="AI10" s="410"/>
      <c r="AJ10" s="430"/>
      <c r="AK10" s="432"/>
      <c r="AL10" s="432"/>
      <c r="AM10" s="434"/>
      <c r="AN10" s="399"/>
      <c r="AO10" s="403"/>
      <c r="AP10" s="139"/>
      <c r="AQ10" s="140"/>
      <c r="AR10" s="140"/>
      <c r="AS10" s="140"/>
      <c r="AT10" s="140"/>
      <c r="AU10" s="140"/>
      <c r="AV10" s="140"/>
      <c r="AW10" s="140"/>
      <c r="AX10" s="140"/>
      <c r="AY10" s="140"/>
      <c r="AZ10" s="140"/>
      <c r="BA10" s="140"/>
      <c r="BB10" s="140"/>
    </row>
    <row r="11" spans="1:54" s="141" customFormat="1" ht="17.25" customHeight="1">
      <c r="A11" s="460" t="s">
        <v>116</v>
      </c>
      <c r="B11" s="462"/>
      <c r="C11" s="436" t="s">
        <v>106</v>
      </c>
      <c r="D11" s="438" t="s">
        <v>53</v>
      </c>
      <c r="E11" s="132"/>
      <c r="F11" s="440">
        <v>180480</v>
      </c>
      <c r="G11" s="440">
        <v>176780</v>
      </c>
      <c r="H11" s="413" t="s">
        <v>55</v>
      </c>
      <c r="I11" s="457">
        <v>1690</v>
      </c>
      <c r="J11" s="457">
        <v>1650</v>
      </c>
      <c r="K11" s="413" t="s">
        <v>55</v>
      </c>
      <c r="L11" s="133" t="s">
        <v>184</v>
      </c>
      <c r="M11" s="134">
        <v>1460</v>
      </c>
      <c r="N11" s="413" t="s">
        <v>55</v>
      </c>
      <c r="O11" s="144">
        <v>10</v>
      </c>
      <c r="P11" s="413" t="s">
        <v>55</v>
      </c>
      <c r="Q11" s="405">
        <v>43900</v>
      </c>
      <c r="R11" s="444">
        <v>430</v>
      </c>
      <c r="S11" s="407" t="s">
        <v>54</v>
      </c>
      <c r="T11" s="410" t="s">
        <v>55</v>
      </c>
      <c r="U11" s="446">
        <v>2400</v>
      </c>
      <c r="V11" s="449">
        <v>2600</v>
      </c>
      <c r="W11" s="399" t="s">
        <v>55</v>
      </c>
      <c r="X11" s="145" t="s">
        <v>101</v>
      </c>
      <c r="Y11" s="146">
        <v>28300</v>
      </c>
      <c r="Z11" s="147">
        <v>31500</v>
      </c>
      <c r="AA11" s="409" t="s">
        <v>102</v>
      </c>
      <c r="AB11" s="452">
        <v>1640</v>
      </c>
      <c r="AC11" s="409" t="s">
        <v>102</v>
      </c>
      <c r="AD11" s="400" t="s">
        <v>108</v>
      </c>
      <c r="AE11" s="409" t="s">
        <v>102</v>
      </c>
      <c r="AF11" s="455">
        <v>30710</v>
      </c>
      <c r="AG11" s="413" t="s">
        <v>55</v>
      </c>
      <c r="AH11" s="442">
        <v>300</v>
      </c>
      <c r="AI11" s="410" t="s">
        <v>102</v>
      </c>
      <c r="AJ11" s="411" t="s">
        <v>139</v>
      </c>
      <c r="AK11" s="395" t="s">
        <v>139</v>
      </c>
      <c r="AL11" s="395" t="s">
        <v>139</v>
      </c>
      <c r="AM11" s="397" t="s">
        <v>139</v>
      </c>
      <c r="AN11" s="404"/>
      <c r="AO11" s="154"/>
      <c r="AP11" s="139"/>
      <c r="AQ11" s="140"/>
      <c r="AR11" s="140"/>
      <c r="AS11" s="140"/>
      <c r="AT11" s="140"/>
      <c r="AU11" s="140"/>
      <c r="AV11" s="140"/>
      <c r="AW11" s="140"/>
      <c r="AX11" s="140"/>
      <c r="AY11" s="140"/>
      <c r="AZ11" s="140"/>
      <c r="BA11" s="140"/>
      <c r="BB11" s="140"/>
    </row>
    <row r="12" spans="1:54" s="141" customFormat="1" ht="17.25" customHeight="1">
      <c r="A12" s="460"/>
      <c r="B12" s="462"/>
      <c r="C12" s="437"/>
      <c r="D12" s="439"/>
      <c r="E12" s="132"/>
      <c r="F12" s="441"/>
      <c r="G12" s="441"/>
      <c r="H12" s="413"/>
      <c r="I12" s="458"/>
      <c r="J12" s="458"/>
      <c r="K12" s="413"/>
      <c r="L12" s="142" t="s">
        <v>186</v>
      </c>
      <c r="M12" s="143">
        <v>2920</v>
      </c>
      <c r="N12" s="413"/>
      <c r="O12" s="144">
        <v>20</v>
      </c>
      <c r="P12" s="413"/>
      <c r="Q12" s="406"/>
      <c r="R12" s="445"/>
      <c r="S12" s="408"/>
      <c r="T12" s="410"/>
      <c r="U12" s="447"/>
      <c r="V12" s="450"/>
      <c r="W12" s="399"/>
      <c r="X12" s="145" t="s">
        <v>103</v>
      </c>
      <c r="Y12" s="146">
        <v>15600</v>
      </c>
      <c r="Z12" s="147">
        <v>17300</v>
      </c>
      <c r="AA12" s="409"/>
      <c r="AB12" s="453"/>
      <c r="AC12" s="409"/>
      <c r="AD12" s="401"/>
      <c r="AE12" s="409"/>
      <c r="AF12" s="456"/>
      <c r="AG12" s="413"/>
      <c r="AH12" s="443"/>
      <c r="AI12" s="410"/>
      <c r="AJ12" s="412"/>
      <c r="AK12" s="396"/>
      <c r="AL12" s="396"/>
      <c r="AM12" s="398"/>
      <c r="AN12" s="404"/>
      <c r="AO12" s="155"/>
      <c r="AP12" s="139"/>
      <c r="AQ12" s="140"/>
      <c r="AR12" s="140"/>
      <c r="AS12" s="140"/>
      <c r="AT12" s="140"/>
      <c r="AU12" s="140"/>
      <c r="AV12" s="140"/>
      <c r="AW12" s="140"/>
      <c r="AX12" s="140"/>
      <c r="AY12" s="140"/>
      <c r="AZ12" s="140"/>
      <c r="BA12" s="140"/>
      <c r="BB12" s="140"/>
    </row>
    <row r="13" spans="1:54" s="141" customFormat="1" ht="17.25" customHeight="1">
      <c r="A13" s="460"/>
      <c r="B13" s="462"/>
      <c r="C13" s="437"/>
      <c r="D13" s="439"/>
      <c r="E13" s="132"/>
      <c r="F13" s="441"/>
      <c r="G13" s="441"/>
      <c r="H13" s="413"/>
      <c r="I13" s="458"/>
      <c r="J13" s="458"/>
      <c r="K13" s="413"/>
      <c r="L13" s="142" t="s">
        <v>187</v>
      </c>
      <c r="M13" s="143">
        <v>4380</v>
      </c>
      <c r="N13" s="413"/>
      <c r="O13" s="144">
        <v>30</v>
      </c>
      <c r="P13" s="413"/>
      <c r="Q13" s="406"/>
      <c r="R13" s="445"/>
      <c r="S13" s="408"/>
      <c r="T13" s="410"/>
      <c r="U13" s="447"/>
      <c r="V13" s="450"/>
      <c r="W13" s="399"/>
      <c r="X13" s="145" t="s">
        <v>104</v>
      </c>
      <c r="Y13" s="146">
        <v>13600</v>
      </c>
      <c r="Z13" s="147">
        <v>15100</v>
      </c>
      <c r="AA13" s="409"/>
      <c r="AB13" s="453"/>
      <c r="AC13" s="409"/>
      <c r="AD13" s="402">
        <v>7.0000000000000007E-2</v>
      </c>
      <c r="AE13" s="409"/>
      <c r="AF13" s="456"/>
      <c r="AG13" s="413"/>
      <c r="AH13" s="443"/>
      <c r="AI13" s="410"/>
      <c r="AJ13" s="429">
        <v>0.02</v>
      </c>
      <c r="AK13" s="431">
        <v>0.04</v>
      </c>
      <c r="AL13" s="431">
        <v>0.06</v>
      </c>
      <c r="AM13" s="433">
        <v>0.08</v>
      </c>
      <c r="AN13" s="404"/>
      <c r="AO13" s="156"/>
      <c r="AP13" s="139"/>
      <c r="AQ13" s="140"/>
      <c r="AR13" s="140"/>
      <c r="AS13" s="140"/>
      <c r="AT13" s="140"/>
      <c r="AU13" s="140"/>
      <c r="AV13" s="140"/>
      <c r="AW13" s="140"/>
      <c r="AX13" s="140"/>
      <c r="AY13" s="140"/>
      <c r="AZ13" s="140"/>
      <c r="BA13" s="140"/>
      <c r="BB13" s="140"/>
    </row>
    <row r="14" spans="1:54" s="141" customFormat="1" ht="17.25" customHeight="1">
      <c r="A14" s="460"/>
      <c r="B14" s="462"/>
      <c r="C14" s="437"/>
      <c r="D14" s="439"/>
      <c r="E14" s="132"/>
      <c r="F14" s="441"/>
      <c r="G14" s="441"/>
      <c r="H14" s="413"/>
      <c r="I14" s="458"/>
      <c r="J14" s="458"/>
      <c r="K14" s="413"/>
      <c r="L14" s="148"/>
      <c r="M14" s="149"/>
      <c r="N14" s="413"/>
      <c r="O14" s="150"/>
      <c r="P14" s="413"/>
      <c r="Q14" s="406"/>
      <c r="R14" s="445"/>
      <c r="S14" s="408"/>
      <c r="T14" s="410"/>
      <c r="U14" s="448"/>
      <c r="V14" s="451"/>
      <c r="W14" s="399"/>
      <c r="X14" s="151" t="s">
        <v>105</v>
      </c>
      <c r="Y14" s="152">
        <v>12200</v>
      </c>
      <c r="Z14" s="153">
        <v>13500</v>
      </c>
      <c r="AA14" s="409"/>
      <c r="AB14" s="454"/>
      <c r="AC14" s="409"/>
      <c r="AD14" s="403"/>
      <c r="AE14" s="409"/>
      <c r="AF14" s="456"/>
      <c r="AG14" s="413"/>
      <c r="AH14" s="443"/>
      <c r="AI14" s="410"/>
      <c r="AJ14" s="430"/>
      <c r="AK14" s="432"/>
      <c r="AL14" s="432"/>
      <c r="AM14" s="434"/>
      <c r="AN14" s="404"/>
      <c r="AO14" s="157"/>
      <c r="AP14" s="139"/>
      <c r="AQ14" s="140"/>
      <c r="AR14" s="140"/>
      <c r="AS14" s="140"/>
      <c r="AT14" s="140"/>
      <c r="AU14" s="140"/>
      <c r="AV14" s="140"/>
      <c r="AW14" s="140"/>
      <c r="AX14" s="140"/>
      <c r="AY14" s="140"/>
      <c r="AZ14" s="140"/>
      <c r="BA14" s="140"/>
      <c r="BB14" s="140"/>
    </row>
    <row r="15" spans="1:54">
      <c r="V15" s="87"/>
      <c r="W15" s="87"/>
      <c r="AK15" s="459"/>
      <c r="AL15" s="459"/>
      <c r="AM15" s="459"/>
      <c r="AN15" s="459"/>
    </row>
    <row r="16" spans="1:54">
      <c r="AK16" s="459"/>
      <c r="AL16" s="459"/>
      <c r="AM16" s="459"/>
      <c r="AN16" s="459"/>
    </row>
    <row r="17" spans="37:40">
      <c r="AK17" s="435"/>
      <c r="AL17" s="435"/>
      <c r="AM17" s="435"/>
      <c r="AN17" s="435"/>
    </row>
    <row r="18" spans="37:40">
      <c r="AK18" s="435"/>
      <c r="AL18" s="435"/>
      <c r="AM18" s="435"/>
      <c r="AN18" s="435"/>
    </row>
    <row r="19" spans="37:40">
      <c r="AK19" s="459"/>
      <c r="AL19" s="459"/>
      <c r="AM19" s="459"/>
      <c r="AN19" s="459"/>
    </row>
    <row r="20" spans="37:40">
      <c r="AK20" s="459"/>
      <c r="AL20" s="459"/>
      <c r="AM20" s="459"/>
      <c r="AN20" s="459"/>
    </row>
    <row r="21" spans="37:40">
      <c r="AK21" s="435"/>
      <c r="AL21" s="435"/>
      <c r="AM21" s="435"/>
      <c r="AN21" s="435"/>
    </row>
    <row r="22" spans="37:40">
      <c r="AK22" s="435"/>
      <c r="AL22" s="435"/>
      <c r="AM22" s="435"/>
      <c r="AN22" s="435"/>
    </row>
    <row r="23" spans="37:40">
      <c r="AK23" s="459"/>
      <c r="AL23" s="459"/>
      <c r="AM23" s="459"/>
      <c r="AN23" s="459"/>
    </row>
    <row r="24" spans="37:40">
      <c r="AK24" s="459"/>
      <c r="AL24" s="459"/>
      <c r="AM24" s="459"/>
      <c r="AN24" s="459"/>
    </row>
    <row r="25" spans="37:40">
      <c r="AK25" s="435"/>
      <c r="AL25" s="435"/>
      <c r="AM25" s="435"/>
      <c r="AN25" s="435"/>
    </row>
    <row r="26" spans="37:40">
      <c r="AK26" s="435"/>
      <c r="AL26" s="435"/>
      <c r="AM26" s="435"/>
      <c r="AN26" s="435"/>
    </row>
    <row r="27" spans="37:40">
      <c r="AK27" s="459"/>
      <c r="AL27" s="459"/>
      <c r="AM27" s="459"/>
      <c r="AN27" s="459"/>
    </row>
    <row r="28" spans="37:40">
      <c r="AK28" s="459"/>
      <c r="AL28" s="459"/>
      <c r="AM28" s="459"/>
      <c r="AN28" s="459"/>
    </row>
    <row r="29" spans="37:40">
      <c r="AK29" s="435"/>
      <c r="AL29" s="435"/>
      <c r="AM29" s="435"/>
      <c r="AN29" s="435"/>
    </row>
    <row r="30" spans="37:40">
      <c r="AK30" s="435"/>
      <c r="AL30" s="435"/>
      <c r="AM30" s="435"/>
      <c r="AN30" s="435"/>
    </row>
    <row r="31" spans="37:40">
      <c r="AK31" s="459"/>
      <c r="AL31" s="459"/>
      <c r="AM31" s="459"/>
      <c r="AN31" s="459"/>
    </row>
    <row r="32" spans="37:40">
      <c r="AK32" s="459"/>
      <c r="AL32" s="459"/>
      <c r="AM32" s="459"/>
      <c r="AN32" s="459"/>
    </row>
    <row r="33" spans="37:40">
      <c r="AK33" s="435"/>
      <c r="AL33" s="435"/>
      <c r="AM33" s="435"/>
      <c r="AN33" s="435"/>
    </row>
    <row r="34" spans="37:40">
      <c r="AK34" s="435"/>
      <c r="AL34" s="435"/>
      <c r="AM34" s="435"/>
      <c r="AN34" s="435"/>
    </row>
    <row r="35" spans="37:40">
      <c r="AK35" s="459"/>
      <c r="AL35" s="459"/>
      <c r="AM35" s="459"/>
      <c r="AN35" s="459"/>
    </row>
    <row r="36" spans="37:40">
      <c r="AK36" s="459"/>
      <c r="AL36" s="459"/>
      <c r="AM36" s="459"/>
      <c r="AN36" s="459"/>
    </row>
    <row r="37" spans="37:40">
      <c r="AK37" s="435"/>
      <c r="AL37" s="435"/>
      <c r="AM37" s="435"/>
      <c r="AN37" s="435"/>
    </row>
    <row r="38" spans="37:40">
      <c r="AK38" s="435"/>
      <c r="AL38" s="435"/>
      <c r="AM38" s="435"/>
      <c r="AN38" s="435"/>
    </row>
    <row r="39" spans="37:40">
      <c r="AK39" s="459"/>
      <c r="AL39" s="459"/>
      <c r="AM39" s="459"/>
      <c r="AN39" s="459"/>
    </row>
    <row r="40" spans="37:40">
      <c r="AK40" s="459"/>
      <c r="AL40" s="459"/>
      <c r="AM40" s="459"/>
      <c r="AN40" s="459"/>
    </row>
    <row r="41" spans="37:40">
      <c r="AK41" s="435"/>
      <c r="AL41" s="435"/>
      <c r="AM41" s="435"/>
      <c r="AN41" s="435"/>
    </row>
    <row r="42" spans="37:40">
      <c r="AK42" s="435"/>
      <c r="AL42" s="435"/>
      <c r="AM42" s="435"/>
      <c r="AN42" s="435"/>
    </row>
    <row r="43" spans="37:40">
      <c r="AK43" s="459"/>
      <c r="AL43" s="459"/>
      <c r="AM43" s="459"/>
      <c r="AN43" s="459"/>
    </row>
    <row r="44" spans="37:40">
      <c r="AK44" s="459"/>
      <c r="AL44" s="459"/>
      <c r="AM44" s="459"/>
      <c r="AN44" s="459"/>
    </row>
    <row r="45" spans="37:40">
      <c r="AK45" s="435"/>
      <c r="AL45" s="435"/>
      <c r="AM45" s="435"/>
      <c r="AN45" s="435"/>
    </row>
    <row r="46" spans="37:40">
      <c r="AK46" s="435"/>
      <c r="AL46" s="435"/>
      <c r="AM46" s="435"/>
      <c r="AN46" s="435"/>
    </row>
    <row r="47" spans="37:40">
      <c r="AK47" s="459"/>
      <c r="AL47" s="459"/>
      <c r="AM47" s="459"/>
      <c r="AN47" s="459"/>
    </row>
    <row r="48" spans="37:40">
      <c r="AK48" s="459"/>
      <c r="AL48" s="459"/>
      <c r="AM48" s="459"/>
      <c r="AN48" s="459"/>
    </row>
    <row r="49" spans="37:40">
      <c r="AK49" s="435"/>
      <c r="AL49" s="435"/>
      <c r="AM49" s="435"/>
      <c r="AN49" s="435"/>
    </row>
    <row r="50" spans="37:40">
      <c r="AK50" s="435"/>
      <c r="AL50" s="435"/>
      <c r="AM50" s="435"/>
      <c r="AN50" s="435"/>
    </row>
    <row r="51" spans="37:40">
      <c r="AK51" s="459"/>
      <c r="AL51" s="459"/>
      <c r="AM51" s="459"/>
      <c r="AN51" s="459"/>
    </row>
    <row r="52" spans="37:40">
      <c r="AK52" s="459"/>
      <c r="AL52" s="459"/>
      <c r="AM52" s="459"/>
      <c r="AN52" s="459"/>
    </row>
    <row r="53" spans="37:40">
      <c r="AK53" s="435"/>
      <c r="AL53" s="435"/>
      <c r="AM53" s="435"/>
      <c r="AN53" s="435"/>
    </row>
    <row r="54" spans="37:40">
      <c r="AK54" s="435"/>
      <c r="AL54" s="435"/>
      <c r="AM54" s="435"/>
      <c r="AN54" s="435"/>
    </row>
    <row r="55" spans="37:40">
      <c r="AK55" s="459"/>
      <c r="AL55" s="459"/>
      <c r="AM55" s="459"/>
      <c r="AN55" s="459"/>
    </row>
    <row r="56" spans="37:40">
      <c r="AK56" s="459"/>
      <c r="AL56" s="459"/>
      <c r="AM56" s="459"/>
      <c r="AN56" s="459"/>
    </row>
    <row r="57" spans="37:40">
      <c r="AK57" s="435"/>
      <c r="AL57" s="435"/>
      <c r="AM57" s="435"/>
      <c r="AN57" s="435"/>
    </row>
    <row r="58" spans="37:40">
      <c r="AK58" s="435"/>
      <c r="AL58" s="435"/>
      <c r="AM58" s="435"/>
      <c r="AN58" s="435"/>
    </row>
    <row r="59" spans="37:40">
      <c r="AK59" s="459"/>
      <c r="AL59" s="459"/>
      <c r="AM59" s="459"/>
      <c r="AN59" s="459"/>
    </row>
    <row r="60" spans="37:40">
      <c r="AK60" s="459"/>
      <c r="AL60" s="459"/>
      <c r="AM60" s="459"/>
      <c r="AN60" s="459"/>
    </row>
    <row r="61" spans="37:40">
      <c r="AK61" s="435"/>
      <c r="AL61" s="435"/>
      <c r="AM61" s="435"/>
      <c r="AN61" s="435"/>
    </row>
    <row r="62" spans="37:40">
      <c r="AK62" s="435"/>
      <c r="AL62" s="435"/>
      <c r="AM62" s="435"/>
      <c r="AN62" s="435"/>
    </row>
    <row r="63" spans="37:40">
      <c r="AK63" s="459"/>
      <c r="AL63" s="459"/>
      <c r="AM63" s="459"/>
      <c r="AN63" s="459"/>
    </row>
    <row r="64" spans="37:40">
      <c r="AK64" s="459"/>
      <c r="AL64" s="459"/>
      <c r="AM64" s="459"/>
      <c r="AN64" s="459"/>
    </row>
    <row r="65" spans="37:40">
      <c r="AK65" s="435"/>
      <c r="AL65" s="435"/>
      <c r="AM65" s="435"/>
      <c r="AN65" s="435"/>
    </row>
    <row r="66" spans="37:40">
      <c r="AK66" s="435"/>
      <c r="AL66" s="435"/>
      <c r="AM66" s="435"/>
      <c r="AN66" s="435"/>
    </row>
    <row r="67" spans="37:40">
      <c r="AK67" s="459"/>
      <c r="AL67" s="459"/>
      <c r="AM67" s="459"/>
      <c r="AN67" s="459"/>
    </row>
    <row r="68" spans="37:40">
      <c r="AK68" s="459"/>
      <c r="AL68" s="459"/>
      <c r="AM68" s="459"/>
      <c r="AN68" s="459"/>
    </row>
    <row r="69" spans="37:40">
      <c r="AK69" s="435"/>
      <c r="AL69" s="435"/>
      <c r="AM69" s="435"/>
      <c r="AN69" s="435"/>
    </row>
    <row r="70" spans="37:40">
      <c r="AK70" s="435"/>
      <c r="AL70" s="435"/>
      <c r="AM70" s="435"/>
      <c r="AN70" s="435"/>
    </row>
  </sheetData>
  <autoFilter ref="B4:WWP14"/>
  <mergeCells count="218">
    <mergeCell ref="AK15:AK16"/>
    <mergeCell ref="P11:P14"/>
    <mergeCell ref="Q11:Q14"/>
    <mergeCell ref="S11:S14"/>
    <mergeCell ref="AC11:AC14"/>
    <mergeCell ref="AD11:AD12"/>
    <mergeCell ref="AE11:AE14"/>
    <mergeCell ref="AI11:AI14"/>
    <mergeCell ref="AJ11:AJ12"/>
    <mergeCell ref="AN67:AN68"/>
    <mergeCell ref="AK69:AK70"/>
    <mergeCell ref="AL69:AL70"/>
    <mergeCell ref="AM69:AM70"/>
    <mergeCell ref="AN69:AN70"/>
    <mergeCell ref="AK63:AK64"/>
    <mergeCell ref="AL63:AL64"/>
    <mergeCell ref="AM63:AM64"/>
    <mergeCell ref="AN63:AN64"/>
    <mergeCell ref="AK65:AK66"/>
    <mergeCell ref="AL65:AL66"/>
    <mergeCell ref="AM65:AM66"/>
    <mergeCell ref="AN65:AN66"/>
    <mergeCell ref="AK67:AK68"/>
    <mergeCell ref="AL67:AL68"/>
    <mergeCell ref="AM67:AM68"/>
    <mergeCell ref="AN59:AN60"/>
    <mergeCell ref="AK61:AK62"/>
    <mergeCell ref="AL61:AL62"/>
    <mergeCell ref="AM61:AM62"/>
    <mergeCell ref="AN61:AN62"/>
    <mergeCell ref="AK55:AK56"/>
    <mergeCell ref="AL55:AL56"/>
    <mergeCell ref="AM55:AM56"/>
    <mergeCell ref="AN55:AN56"/>
    <mergeCell ref="AK57:AK58"/>
    <mergeCell ref="AL57:AL58"/>
    <mergeCell ref="AM57:AM58"/>
    <mergeCell ref="AN57:AN58"/>
    <mergeCell ref="AK59:AK60"/>
    <mergeCell ref="AL59:AL60"/>
    <mergeCell ref="AM59:AM60"/>
    <mergeCell ref="AN51:AN52"/>
    <mergeCell ref="AK53:AK54"/>
    <mergeCell ref="AL53:AL54"/>
    <mergeCell ref="AM53:AM54"/>
    <mergeCell ref="AN53:AN54"/>
    <mergeCell ref="AK47:AK48"/>
    <mergeCell ref="AL47:AL48"/>
    <mergeCell ref="AM47:AM48"/>
    <mergeCell ref="AN47:AN48"/>
    <mergeCell ref="AK49:AK50"/>
    <mergeCell ref="AL49:AL50"/>
    <mergeCell ref="AM49:AM50"/>
    <mergeCell ref="AN49:AN50"/>
    <mergeCell ref="AK51:AK52"/>
    <mergeCell ref="AL51:AL52"/>
    <mergeCell ref="AM51:AM52"/>
    <mergeCell ref="AN43:AN44"/>
    <mergeCell ref="AK45:AK46"/>
    <mergeCell ref="AL45:AL46"/>
    <mergeCell ref="AM45:AM46"/>
    <mergeCell ref="AN45:AN46"/>
    <mergeCell ref="AK39:AK40"/>
    <mergeCell ref="AL39:AL40"/>
    <mergeCell ref="AM39:AM40"/>
    <mergeCell ref="AN39:AN40"/>
    <mergeCell ref="AK41:AK42"/>
    <mergeCell ref="AL41:AL42"/>
    <mergeCell ref="AM41:AM42"/>
    <mergeCell ref="AN41:AN42"/>
    <mergeCell ref="AK43:AK44"/>
    <mergeCell ref="AL43:AL44"/>
    <mergeCell ref="AM43:AM44"/>
    <mergeCell ref="AN35:AN36"/>
    <mergeCell ref="AK37:AK38"/>
    <mergeCell ref="AL37:AL38"/>
    <mergeCell ref="AM37:AM38"/>
    <mergeCell ref="AN37:AN38"/>
    <mergeCell ref="AK31:AK32"/>
    <mergeCell ref="AL31:AL32"/>
    <mergeCell ref="AM31:AM32"/>
    <mergeCell ref="AN31:AN32"/>
    <mergeCell ref="AK33:AK34"/>
    <mergeCell ref="AL33:AL34"/>
    <mergeCell ref="AM33:AM34"/>
    <mergeCell ref="AN33:AN34"/>
    <mergeCell ref="AK35:AK36"/>
    <mergeCell ref="AL35:AL36"/>
    <mergeCell ref="AM35:AM36"/>
    <mergeCell ref="AN17:AN18"/>
    <mergeCell ref="AK27:AK28"/>
    <mergeCell ref="AL27:AL28"/>
    <mergeCell ref="AM27:AM28"/>
    <mergeCell ref="AN27:AN28"/>
    <mergeCell ref="AK29:AK30"/>
    <mergeCell ref="AL29:AL30"/>
    <mergeCell ref="AM29:AM30"/>
    <mergeCell ref="AN29:AN30"/>
    <mergeCell ref="AK23:AK24"/>
    <mergeCell ref="AL23:AL24"/>
    <mergeCell ref="AM23:AM24"/>
    <mergeCell ref="AN23:AN24"/>
    <mergeCell ref="AK25:AK26"/>
    <mergeCell ref="AL25:AL26"/>
    <mergeCell ref="AM25:AM26"/>
    <mergeCell ref="AN25:AN26"/>
    <mergeCell ref="AK19:AK20"/>
    <mergeCell ref="AL19:AL20"/>
    <mergeCell ref="AM19:AM20"/>
    <mergeCell ref="AN19:AN20"/>
    <mergeCell ref="AK21:AK22"/>
    <mergeCell ref="AN21:AN22"/>
    <mergeCell ref="AL21:AL22"/>
    <mergeCell ref="AL15:AL16"/>
    <mergeCell ref="AM15:AM16"/>
    <mergeCell ref="AN15:AN16"/>
    <mergeCell ref="AK17:AK18"/>
    <mergeCell ref="A7:A10"/>
    <mergeCell ref="A11:A14"/>
    <mergeCell ref="R11:R14"/>
    <mergeCell ref="T11:T14"/>
    <mergeCell ref="U11:U14"/>
    <mergeCell ref="V11:V14"/>
    <mergeCell ref="W11:W14"/>
    <mergeCell ref="J11:J14"/>
    <mergeCell ref="K11:K14"/>
    <mergeCell ref="AB11:AB14"/>
    <mergeCell ref="AF11:AF14"/>
    <mergeCell ref="AG11:AG14"/>
    <mergeCell ref="AH11:AH14"/>
    <mergeCell ref="I11:I14"/>
    <mergeCell ref="B7:B14"/>
    <mergeCell ref="C7:C10"/>
    <mergeCell ref="AL17:AL18"/>
    <mergeCell ref="AM17:AM18"/>
    <mergeCell ref="AL13:AL14"/>
    <mergeCell ref="P7:P10"/>
    <mergeCell ref="AM21:AM22"/>
    <mergeCell ref="C11:C14"/>
    <mergeCell ref="D11:D14"/>
    <mergeCell ref="F11:F14"/>
    <mergeCell ref="G11:G14"/>
    <mergeCell ref="H11:H14"/>
    <mergeCell ref="AH7:AH10"/>
    <mergeCell ref="N7:N10"/>
    <mergeCell ref="R7:R10"/>
    <mergeCell ref="T7:T10"/>
    <mergeCell ref="U7:U10"/>
    <mergeCell ref="V7:V10"/>
    <mergeCell ref="W7:W10"/>
    <mergeCell ref="AB7:AB10"/>
    <mergeCell ref="AF7:AF10"/>
    <mergeCell ref="AG7:AG10"/>
    <mergeCell ref="AA7:AA10"/>
    <mergeCell ref="J7:J10"/>
    <mergeCell ref="K7:K10"/>
    <mergeCell ref="D7:D10"/>
    <mergeCell ref="F7:F10"/>
    <mergeCell ref="G7:G10"/>
    <mergeCell ref="H7:H10"/>
    <mergeCell ref="I7:I10"/>
    <mergeCell ref="N11:N14"/>
    <mergeCell ref="AK2:AK4"/>
    <mergeCell ref="AL2:AL4"/>
    <mergeCell ref="L1:O2"/>
    <mergeCell ref="Q1:S3"/>
    <mergeCell ref="U1:V2"/>
    <mergeCell ref="X1:Z2"/>
    <mergeCell ref="AB1:AB4"/>
    <mergeCell ref="AD1:AD4"/>
    <mergeCell ref="AF1:AH2"/>
    <mergeCell ref="AJ1:AM1"/>
    <mergeCell ref="AD9:AD10"/>
    <mergeCell ref="AJ9:AJ10"/>
    <mergeCell ref="AK7:AK8"/>
    <mergeCell ref="AL7:AL8"/>
    <mergeCell ref="AM7:AM8"/>
    <mergeCell ref="AK9:AK10"/>
    <mergeCell ref="AL9:AL10"/>
    <mergeCell ref="AM9:AM10"/>
    <mergeCell ref="AD13:AD14"/>
    <mergeCell ref="AJ13:AJ14"/>
    <mergeCell ref="AA11:AA14"/>
    <mergeCell ref="AM13:AM14"/>
    <mergeCell ref="AK13:AK14"/>
    <mergeCell ref="AO1:AO4"/>
    <mergeCell ref="AJ2:AJ4"/>
    <mergeCell ref="O3:O4"/>
    <mergeCell ref="U3:V3"/>
    <mergeCell ref="Y3:Z3"/>
    <mergeCell ref="AH3:AH4"/>
    <mergeCell ref="R4:S4"/>
    <mergeCell ref="AK11:AK12"/>
    <mergeCell ref="AL11:AL12"/>
    <mergeCell ref="AM11:AM12"/>
    <mergeCell ref="AN7:AN10"/>
    <mergeCell ref="AO7:AO8"/>
    <mergeCell ref="AO9:AO10"/>
    <mergeCell ref="AN11:AN14"/>
    <mergeCell ref="Q7:Q10"/>
    <mergeCell ref="S7:S10"/>
    <mergeCell ref="AC7:AC10"/>
    <mergeCell ref="AD7:AD8"/>
    <mergeCell ref="AE7:AE10"/>
    <mergeCell ref="AI7:AI10"/>
    <mergeCell ref="AJ7:AJ8"/>
    <mergeCell ref="B1:B4"/>
    <mergeCell ref="C1:C4"/>
    <mergeCell ref="D1:D4"/>
    <mergeCell ref="F1:G1"/>
    <mergeCell ref="I1:J1"/>
    <mergeCell ref="AM2:AM4"/>
    <mergeCell ref="L5:O5"/>
    <mergeCell ref="Q5:S5"/>
    <mergeCell ref="U5:V5"/>
    <mergeCell ref="X5:Z5"/>
    <mergeCell ref="AF5:AH5"/>
    <mergeCell ref="AJ5:AM5"/>
  </mergeCells>
  <phoneticPr fontId="1"/>
  <pageMargins left="0.39370078740157483" right="0.39370078740157483" top="0.78740157480314965" bottom="0.39370078740157483" header="0.39370078740157483" footer="0.15748031496062992"/>
  <pageSetup paperSize="8" fitToWidth="0" pageOrder="overThenDown" orientation="landscape" r:id="rId1"/>
  <headerFooter differentFirst="1">
    <firstHeader>&amp;L&amp;"ＤＦ特太ゴシック体,標準"&amp;18小規模保育事業（Ｃ型）（保育認定）</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W26"/>
  <sheetViews>
    <sheetView view="pageBreakPreview" zoomScale="90" zoomScaleNormal="100" zoomScaleSheetLayoutView="90" workbookViewId="0">
      <selection activeCell="C13" sqref="C13:V13"/>
    </sheetView>
  </sheetViews>
  <sheetFormatPr defaultColWidth="2.5" defaultRowHeight="25.5" customHeight="1"/>
  <cols>
    <col min="1" max="1" width="23" style="96" customWidth="1"/>
    <col min="2" max="2" width="2.5" style="96" customWidth="1"/>
    <col min="3" max="21" width="2.625" style="96" customWidth="1"/>
    <col min="22" max="22" width="2.75" style="96" customWidth="1"/>
    <col min="23" max="23" width="57.375" style="117" customWidth="1"/>
    <col min="24" max="16384" width="2.5" style="96"/>
  </cols>
  <sheetData>
    <row r="1" spans="1:23" ht="25.5" customHeight="1">
      <c r="A1" s="94" t="s">
        <v>56</v>
      </c>
      <c r="B1" s="95"/>
      <c r="C1" s="95"/>
      <c r="D1" s="95"/>
      <c r="E1" s="95"/>
      <c r="F1" s="95"/>
      <c r="G1" s="95"/>
      <c r="H1" s="95"/>
      <c r="I1" s="95"/>
      <c r="J1" s="95"/>
      <c r="K1" s="95"/>
      <c r="L1" s="95"/>
      <c r="M1" s="95"/>
      <c r="N1" s="95"/>
      <c r="O1" s="95"/>
      <c r="P1" s="95"/>
      <c r="Q1" s="95"/>
      <c r="R1" s="95"/>
      <c r="S1" s="95"/>
      <c r="T1" s="95"/>
      <c r="U1" s="95"/>
      <c r="V1" s="95"/>
      <c r="W1" s="95"/>
    </row>
    <row r="3" spans="1:23" ht="30" customHeight="1">
      <c r="A3" s="465" t="s">
        <v>57</v>
      </c>
      <c r="B3" s="468" t="s">
        <v>109</v>
      </c>
      <c r="C3" s="465" t="s">
        <v>58</v>
      </c>
      <c r="D3" s="471"/>
      <c r="E3" s="471"/>
      <c r="F3" s="471"/>
      <c r="G3" s="471"/>
      <c r="H3" s="471"/>
      <c r="I3" s="471"/>
      <c r="J3" s="471"/>
      <c r="K3" s="471"/>
      <c r="L3" s="471"/>
      <c r="M3" s="471"/>
      <c r="N3" s="471"/>
      <c r="O3" s="471"/>
      <c r="P3" s="471"/>
      <c r="Q3" s="471"/>
      <c r="R3" s="471"/>
      <c r="S3" s="471"/>
      <c r="T3" s="471"/>
      <c r="U3" s="471"/>
      <c r="V3" s="472"/>
      <c r="W3" s="473" t="s">
        <v>59</v>
      </c>
    </row>
    <row r="4" spans="1:23" ht="20.100000000000001" customHeight="1">
      <c r="A4" s="466"/>
      <c r="B4" s="469"/>
      <c r="C4" s="476" t="s">
        <v>129</v>
      </c>
      <c r="D4" s="477"/>
      <c r="E4" s="477"/>
      <c r="F4" s="477"/>
      <c r="G4" s="477"/>
      <c r="H4" s="477"/>
      <c r="I4" s="477"/>
      <c r="J4" s="477"/>
      <c r="K4" s="477"/>
      <c r="L4" s="478">
        <v>48900</v>
      </c>
      <c r="M4" s="479"/>
      <c r="N4" s="479"/>
      <c r="O4" s="477" t="s">
        <v>130</v>
      </c>
      <c r="P4" s="477"/>
      <c r="Q4" s="477"/>
      <c r="R4" s="477"/>
      <c r="S4" s="477"/>
      <c r="T4" s="477"/>
      <c r="U4" s="477"/>
      <c r="V4" s="480"/>
      <c r="W4" s="474"/>
    </row>
    <row r="5" spans="1:23" ht="20.100000000000001" customHeight="1">
      <c r="A5" s="467"/>
      <c r="B5" s="470"/>
      <c r="C5" s="481" t="s">
        <v>131</v>
      </c>
      <c r="D5" s="482"/>
      <c r="E5" s="482"/>
      <c r="F5" s="482"/>
      <c r="G5" s="482"/>
      <c r="H5" s="482"/>
      <c r="I5" s="482"/>
      <c r="J5" s="482"/>
      <c r="K5" s="482"/>
      <c r="L5" s="483">
        <v>6110</v>
      </c>
      <c r="M5" s="484"/>
      <c r="N5" s="484"/>
      <c r="O5" s="482" t="s">
        <v>132</v>
      </c>
      <c r="P5" s="482"/>
      <c r="Q5" s="482"/>
      <c r="R5" s="482"/>
      <c r="S5" s="482"/>
      <c r="T5" s="482"/>
      <c r="U5" s="482"/>
      <c r="V5" s="485"/>
      <c r="W5" s="475"/>
    </row>
    <row r="7" spans="1:23" ht="30" customHeight="1">
      <c r="A7" s="465" t="s">
        <v>60</v>
      </c>
      <c r="B7" s="468" t="s">
        <v>110</v>
      </c>
      <c r="C7" s="490" t="s">
        <v>61</v>
      </c>
      <c r="D7" s="491"/>
      <c r="E7" s="491"/>
      <c r="F7" s="491"/>
      <c r="G7" s="491"/>
      <c r="H7" s="492">
        <v>1840</v>
      </c>
      <c r="I7" s="492"/>
      <c r="J7" s="492"/>
      <c r="K7" s="492"/>
      <c r="L7" s="493"/>
      <c r="M7" s="490" t="s">
        <v>62</v>
      </c>
      <c r="N7" s="491"/>
      <c r="O7" s="491"/>
      <c r="P7" s="491"/>
      <c r="Q7" s="491"/>
      <c r="R7" s="492">
        <v>1270</v>
      </c>
      <c r="S7" s="492"/>
      <c r="T7" s="492"/>
      <c r="U7" s="492"/>
      <c r="V7" s="493"/>
      <c r="W7" s="494" t="s">
        <v>63</v>
      </c>
    </row>
    <row r="8" spans="1:23" ht="30" customHeight="1">
      <c r="A8" s="486"/>
      <c r="B8" s="488"/>
      <c r="C8" s="490" t="s">
        <v>64</v>
      </c>
      <c r="D8" s="491"/>
      <c r="E8" s="491"/>
      <c r="F8" s="491"/>
      <c r="G8" s="491"/>
      <c r="H8" s="492">
        <v>1630</v>
      </c>
      <c r="I8" s="492"/>
      <c r="J8" s="492"/>
      <c r="K8" s="492"/>
      <c r="L8" s="493"/>
      <c r="M8" s="490" t="s">
        <v>65</v>
      </c>
      <c r="N8" s="491"/>
      <c r="O8" s="491"/>
      <c r="P8" s="491"/>
      <c r="Q8" s="491"/>
      <c r="R8" s="492">
        <v>110</v>
      </c>
      <c r="S8" s="492"/>
      <c r="T8" s="492"/>
      <c r="U8" s="492"/>
      <c r="V8" s="493"/>
      <c r="W8" s="494"/>
    </row>
    <row r="9" spans="1:23" ht="30" customHeight="1">
      <c r="A9" s="487"/>
      <c r="B9" s="489"/>
      <c r="C9" s="490" t="s">
        <v>66</v>
      </c>
      <c r="D9" s="491"/>
      <c r="E9" s="491"/>
      <c r="F9" s="491"/>
      <c r="G9" s="491"/>
      <c r="H9" s="492">
        <v>1610</v>
      </c>
      <c r="I9" s="492"/>
      <c r="J9" s="492"/>
      <c r="K9" s="492"/>
      <c r="L9" s="493"/>
      <c r="M9" s="495"/>
      <c r="N9" s="496"/>
      <c r="O9" s="496"/>
      <c r="P9" s="496"/>
      <c r="Q9" s="496"/>
      <c r="R9" s="496"/>
      <c r="S9" s="496"/>
      <c r="T9" s="496"/>
      <c r="U9" s="496"/>
      <c r="V9" s="497"/>
      <c r="W9" s="494"/>
    </row>
    <row r="10" spans="1:23" ht="25.5" customHeight="1">
      <c r="A10" s="97"/>
      <c r="B10" s="97"/>
      <c r="C10" s="97"/>
      <c r="D10" s="98"/>
      <c r="E10" s="98"/>
      <c r="F10" s="98"/>
      <c r="G10" s="98"/>
      <c r="H10" s="99"/>
      <c r="I10" s="99"/>
      <c r="J10" s="99"/>
      <c r="K10" s="99"/>
      <c r="L10" s="97"/>
      <c r="M10" s="99"/>
      <c r="N10" s="99"/>
      <c r="O10" s="99"/>
      <c r="P10" s="99"/>
      <c r="Q10" s="100"/>
      <c r="R10" s="100"/>
      <c r="S10" s="100"/>
      <c r="T10" s="100"/>
      <c r="U10" s="100"/>
      <c r="V10" s="100"/>
      <c r="W10" s="101"/>
    </row>
    <row r="11" spans="1:23" ht="30" customHeight="1">
      <c r="A11" s="102" t="s">
        <v>67</v>
      </c>
      <c r="B11" s="103" t="s">
        <v>111</v>
      </c>
      <c r="C11" s="498">
        <v>6180</v>
      </c>
      <c r="D11" s="498"/>
      <c r="E11" s="498"/>
      <c r="F11" s="498"/>
      <c r="G11" s="498"/>
      <c r="H11" s="498"/>
      <c r="I11" s="498"/>
      <c r="J11" s="498"/>
      <c r="K11" s="498"/>
      <c r="L11" s="498"/>
      <c r="M11" s="498"/>
      <c r="N11" s="498"/>
      <c r="O11" s="498"/>
      <c r="P11" s="498"/>
      <c r="Q11" s="498"/>
      <c r="R11" s="498"/>
      <c r="S11" s="498"/>
      <c r="T11" s="498"/>
      <c r="U11" s="498"/>
      <c r="V11" s="499"/>
      <c r="W11" s="104" t="s">
        <v>68</v>
      </c>
    </row>
    <row r="12" spans="1:23" ht="25.5" customHeight="1">
      <c r="A12" s="97"/>
      <c r="B12" s="97"/>
      <c r="C12" s="97"/>
      <c r="D12" s="98"/>
      <c r="E12" s="98"/>
      <c r="F12" s="98"/>
      <c r="G12" s="98"/>
      <c r="H12" s="99"/>
      <c r="I12" s="99"/>
      <c r="J12" s="99"/>
      <c r="K12" s="99"/>
      <c r="L12" s="97"/>
      <c r="M12" s="99"/>
      <c r="N12" s="99"/>
      <c r="O12" s="99"/>
      <c r="P12" s="99"/>
      <c r="Q12" s="100"/>
      <c r="R12" s="100"/>
      <c r="S12" s="100"/>
      <c r="T12" s="100"/>
      <c r="U12" s="100"/>
      <c r="V12" s="100"/>
      <c r="W12" s="105"/>
    </row>
    <row r="13" spans="1:23" ht="30" customHeight="1">
      <c r="A13" s="102" t="s">
        <v>69</v>
      </c>
      <c r="B13" s="103" t="s">
        <v>112</v>
      </c>
      <c r="C13" s="500">
        <v>155870</v>
      </c>
      <c r="D13" s="500"/>
      <c r="E13" s="500"/>
      <c r="F13" s="500"/>
      <c r="G13" s="500"/>
      <c r="H13" s="500"/>
      <c r="I13" s="500"/>
      <c r="J13" s="500"/>
      <c r="K13" s="500"/>
      <c r="L13" s="500"/>
      <c r="M13" s="500"/>
      <c r="N13" s="500"/>
      <c r="O13" s="500"/>
      <c r="P13" s="500"/>
      <c r="Q13" s="500"/>
      <c r="R13" s="500"/>
      <c r="S13" s="500"/>
      <c r="T13" s="500"/>
      <c r="U13" s="500"/>
      <c r="V13" s="501"/>
      <c r="W13" s="104" t="s">
        <v>68</v>
      </c>
    </row>
    <row r="14" spans="1:23" ht="25.5" customHeight="1">
      <c r="A14" s="97"/>
      <c r="B14" s="97"/>
      <c r="C14" s="97"/>
      <c r="D14" s="98"/>
      <c r="E14" s="98"/>
      <c r="F14" s="98"/>
      <c r="G14" s="98"/>
      <c r="H14" s="99"/>
      <c r="I14" s="99"/>
      <c r="J14" s="99"/>
      <c r="K14" s="99"/>
      <c r="L14" s="97"/>
      <c r="M14" s="100"/>
      <c r="N14" s="99"/>
      <c r="O14" s="99"/>
      <c r="P14" s="99"/>
      <c r="Q14" s="100"/>
      <c r="R14" s="100"/>
      <c r="S14" s="100"/>
      <c r="T14" s="100"/>
      <c r="U14" s="100"/>
      <c r="V14" s="100"/>
      <c r="W14" s="105"/>
    </row>
    <row r="15" spans="1:23" ht="30" customHeight="1">
      <c r="A15" s="102" t="s">
        <v>70</v>
      </c>
      <c r="B15" s="103" t="s">
        <v>113</v>
      </c>
      <c r="C15" s="502">
        <v>160000</v>
      </c>
      <c r="D15" s="502"/>
      <c r="E15" s="502"/>
      <c r="F15" s="502"/>
      <c r="G15" s="502"/>
      <c r="H15" s="502"/>
      <c r="I15" s="502"/>
      <c r="J15" s="502"/>
      <c r="K15" s="502"/>
      <c r="L15" s="502"/>
      <c r="M15" s="502"/>
      <c r="N15" s="502"/>
      <c r="O15" s="502"/>
      <c r="P15" s="502"/>
      <c r="Q15" s="502"/>
      <c r="R15" s="502"/>
      <c r="S15" s="502"/>
      <c r="T15" s="502"/>
      <c r="U15" s="502"/>
      <c r="V15" s="503"/>
      <c r="W15" s="104" t="s">
        <v>68</v>
      </c>
    </row>
    <row r="16" spans="1:23" ht="25.5" customHeight="1">
      <c r="A16" s="97"/>
      <c r="B16" s="97"/>
      <c r="C16" s="97"/>
      <c r="D16" s="98"/>
      <c r="E16" s="98"/>
      <c r="F16" s="98"/>
      <c r="G16" s="98"/>
      <c r="H16" s="99"/>
      <c r="I16" s="99"/>
      <c r="J16" s="99"/>
      <c r="K16" s="99"/>
      <c r="L16" s="97"/>
      <c r="M16" s="100"/>
      <c r="N16" s="99"/>
      <c r="O16" s="99"/>
      <c r="P16" s="99"/>
      <c r="Q16" s="100"/>
      <c r="R16" s="100"/>
      <c r="S16" s="100"/>
      <c r="T16" s="100"/>
      <c r="U16" s="100"/>
      <c r="V16" s="100"/>
      <c r="W16" s="106" t="s">
        <v>71</v>
      </c>
    </row>
    <row r="17" spans="1:23" s="43" customFormat="1" ht="20.25" customHeight="1">
      <c r="A17" s="465" t="s">
        <v>140</v>
      </c>
      <c r="B17" s="504" t="s">
        <v>141</v>
      </c>
      <c r="C17" s="507" t="s">
        <v>142</v>
      </c>
      <c r="D17" s="107"/>
      <c r="E17" s="510" t="s">
        <v>143</v>
      </c>
      <c r="F17" s="510"/>
      <c r="G17" s="510"/>
      <c r="H17" s="510"/>
      <c r="I17" s="510"/>
      <c r="J17" s="108"/>
      <c r="K17" s="511" t="s">
        <v>144</v>
      </c>
      <c r="L17" s="511"/>
      <c r="M17" s="511"/>
      <c r="N17" s="511"/>
      <c r="O17" s="511"/>
      <c r="P17" s="511"/>
      <c r="Q17" s="511"/>
      <c r="R17" s="511"/>
      <c r="S17" s="107"/>
      <c r="T17" s="108"/>
      <c r="U17" s="108"/>
      <c r="V17" s="109"/>
      <c r="W17" s="519" t="s">
        <v>145</v>
      </c>
    </row>
    <row r="18" spans="1:23" s="43" customFormat="1" ht="30" customHeight="1">
      <c r="A18" s="466"/>
      <c r="B18" s="505"/>
      <c r="C18" s="508"/>
      <c r="D18" s="110" t="s">
        <v>146</v>
      </c>
      <c r="E18" s="520">
        <v>76960</v>
      </c>
      <c r="F18" s="520"/>
      <c r="G18" s="520"/>
      <c r="H18" s="520"/>
      <c r="I18" s="520"/>
      <c r="J18" s="110" t="s">
        <v>147</v>
      </c>
      <c r="K18" s="521">
        <v>760</v>
      </c>
      <c r="L18" s="521"/>
      <c r="M18" s="521"/>
      <c r="N18" s="521"/>
      <c r="O18" s="521"/>
      <c r="P18" s="521"/>
      <c r="Q18" s="521"/>
      <c r="R18" s="521"/>
      <c r="S18" s="111" t="s">
        <v>148</v>
      </c>
      <c r="T18" s="110"/>
      <c r="U18" s="110"/>
      <c r="V18" s="112"/>
      <c r="W18" s="469"/>
    </row>
    <row r="19" spans="1:23" s="43" customFormat="1" ht="30" customHeight="1">
      <c r="A19" s="466"/>
      <c r="B19" s="505"/>
      <c r="C19" s="509"/>
      <c r="D19" s="113"/>
      <c r="E19" s="114"/>
      <c r="F19" s="114"/>
      <c r="G19" s="114"/>
      <c r="H19" s="114"/>
      <c r="I19" s="522" t="s">
        <v>149</v>
      </c>
      <c r="J19" s="522"/>
      <c r="K19" s="522"/>
      <c r="L19" s="522"/>
      <c r="M19" s="522"/>
      <c r="N19" s="522"/>
      <c r="O19" s="522"/>
      <c r="P19" s="522"/>
      <c r="Q19" s="522"/>
      <c r="R19" s="522"/>
      <c r="S19" s="522"/>
      <c r="T19" s="522"/>
      <c r="U19" s="522"/>
      <c r="V19" s="523"/>
      <c r="W19" s="469"/>
    </row>
    <row r="20" spans="1:23" s="43" customFormat="1" ht="20.25" customHeight="1">
      <c r="A20" s="466"/>
      <c r="B20" s="505"/>
      <c r="C20" s="507" t="s">
        <v>150</v>
      </c>
      <c r="D20" s="107"/>
      <c r="E20" s="510" t="s">
        <v>143</v>
      </c>
      <c r="F20" s="510"/>
      <c r="G20" s="510"/>
      <c r="H20" s="510"/>
      <c r="I20" s="510"/>
      <c r="J20" s="108"/>
      <c r="K20" s="511" t="s">
        <v>144</v>
      </c>
      <c r="L20" s="511"/>
      <c r="M20" s="511"/>
      <c r="N20" s="511"/>
      <c r="O20" s="511"/>
      <c r="P20" s="511"/>
      <c r="Q20" s="511"/>
      <c r="R20" s="511"/>
      <c r="S20" s="107"/>
      <c r="T20" s="108"/>
      <c r="U20" s="108"/>
      <c r="V20" s="109"/>
      <c r="W20" s="469"/>
    </row>
    <row r="21" spans="1:23" s="43" customFormat="1" ht="30" customHeight="1">
      <c r="A21" s="466"/>
      <c r="B21" s="505"/>
      <c r="C21" s="508"/>
      <c r="D21" s="110" t="s">
        <v>146</v>
      </c>
      <c r="E21" s="520">
        <v>50000</v>
      </c>
      <c r="F21" s="520"/>
      <c r="G21" s="520"/>
      <c r="H21" s="520"/>
      <c r="I21" s="520"/>
      <c r="J21" s="110" t="s">
        <v>147</v>
      </c>
      <c r="K21" s="521">
        <v>500</v>
      </c>
      <c r="L21" s="521"/>
      <c r="M21" s="521"/>
      <c r="N21" s="521"/>
      <c r="O21" s="521"/>
      <c r="P21" s="521"/>
      <c r="Q21" s="521"/>
      <c r="R21" s="521"/>
      <c r="S21" s="111" t="s">
        <v>148</v>
      </c>
      <c r="T21" s="110"/>
      <c r="U21" s="110"/>
      <c r="V21" s="112"/>
      <c r="W21" s="469"/>
    </row>
    <row r="22" spans="1:23" s="43" customFormat="1" ht="30" customHeight="1">
      <c r="A22" s="466"/>
      <c r="B22" s="505"/>
      <c r="C22" s="509"/>
      <c r="D22" s="113"/>
      <c r="E22" s="114"/>
      <c r="F22" s="114"/>
      <c r="G22" s="114"/>
      <c r="H22" s="114"/>
      <c r="I22" s="522" t="s">
        <v>149</v>
      </c>
      <c r="J22" s="522"/>
      <c r="K22" s="522"/>
      <c r="L22" s="522"/>
      <c r="M22" s="522"/>
      <c r="N22" s="522"/>
      <c r="O22" s="522"/>
      <c r="P22" s="522"/>
      <c r="Q22" s="522"/>
      <c r="R22" s="522"/>
      <c r="S22" s="522"/>
      <c r="T22" s="522"/>
      <c r="U22" s="522"/>
      <c r="V22" s="523"/>
      <c r="W22" s="469"/>
    </row>
    <row r="23" spans="1:23" s="43" customFormat="1" ht="20.25" customHeight="1">
      <c r="A23" s="466"/>
      <c r="B23" s="505"/>
      <c r="C23" s="507" t="s">
        <v>151</v>
      </c>
      <c r="D23" s="512" t="s">
        <v>143</v>
      </c>
      <c r="E23" s="510"/>
      <c r="F23" s="510"/>
      <c r="G23" s="510"/>
      <c r="H23" s="510"/>
      <c r="I23" s="510"/>
      <c r="J23" s="510"/>
      <c r="K23" s="510"/>
      <c r="L23" s="510"/>
      <c r="M23" s="115"/>
      <c r="N23" s="115"/>
      <c r="O23" s="115"/>
      <c r="P23" s="115"/>
      <c r="Q23" s="115"/>
      <c r="R23" s="115"/>
      <c r="S23" s="115"/>
      <c r="T23" s="115"/>
      <c r="U23" s="115"/>
      <c r="V23" s="116"/>
      <c r="W23" s="469"/>
    </row>
    <row r="24" spans="1:23" s="43" customFormat="1" ht="30" customHeight="1">
      <c r="A24" s="467"/>
      <c r="B24" s="506"/>
      <c r="C24" s="509"/>
      <c r="D24" s="513">
        <v>10000</v>
      </c>
      <c r="E24" s="514"/>
      <c r="F24" s="514"/>
      <c r="G24" s="514"/>
      <c r="H24" s="514"/>
      <c r="I24" s="514"/>
      <c r="J24" s="515" t="s">
        <v>152</v>
      </c>
      <c r="K24" s="515"/>
      <c r="L24" s="515"/>
      <c r="M24" s="515"/>
      <c r="N24" s="515"/>
      <c r="O24" s="515"/>
      <c r="P24" s="515"/>
      <c r="Q24" s="515"/>
      <c r="R24" s="515"/>
      <c r="S24" s="515"/>
      <c r="T24" s="515"/>
      <c r="U24" s="515"/>
      <c r="V24" s="516"/>
      <c r="W24" s="470"/>
    </row>
    <row r="25" spans="1:23" ht="25.5" customHeight="1">
      <c r="A25" s="97"/>
      <c r="B25" s="97"/>
      <c r="C25" s="97"/>
      <c r="D25" s="98"/>
      <c r="E25" s="98"/>
      <c r="F25" s="98"/>
      <c r="G25" s="98"/>
      <c r="H25" s="99"/>
      <c r="I25" s="99"/>
      <c r="J25" s="99"/>
      <c r="K25" s="99"/>
      <c r="L25" s="97"/>
      <c r="M25" s="100"/>
      <c r="N25" s="99"/>
      <c r="O25" s="99"/>
      <c r="P25" s="99"/>
      <c r="Q25" s="100"/>
      <c r="R25" s="100"/>
      <c r="S25" s="100"/>
      <c r="T25" s="100"/>
      <c r="U25" s="100"/>
      <c r="V25" s="100"/>
      <c r="W25" s="106" t="s">
        <v>71</v>
      </c>
    </row>
    <row r="26" spans="1:23" ht="30" customHeight="1">
      <c r="A26" s="102" t="s">
        <v>72</v>
      </c>
      <c r="B26" s="103" t="s">
        <v>114</v>
      </c>
      <c r="C26" s="517">
        <v>150000</v>
      </c>
      <c r="D26" s="517"/>
      <c r="E26" s="517"/>
      <c r="F26" s="517"/>
      <c r="G26" s="517"/>
      <c r="H26" s="517"/>
      <c r="I26" s="517"/>
      <c r="J26" s="517"/>
      <c r="K26" s="517"/>
      <c r="L26" s="517"/>
      <c r="M26" s="517"/>
      <c r="N26" s="517"/>
      <c r="O26" s="517"/>
      <c r="P26" s="517"/>
      <c r="Q26" s="517"/>
      <c r="R26" s="517"/>
      <c r="S26" s="517"/>
      <c r="T26" s="517"/>
      <c r="U26" s="517"/>
      <c r="V26" s="518"/>
      <c r="W26" s="104" t="s">
        <v>68</v>
      </c>
    </row>
  </sheetData>
  <mergeCells count="47">
    <mergeCell ref="C26:V26"/>
    <mergeCell ref="W17:W24"/>
    <mergeCell ref="E18:I18"/>
    <mergeCell ref="K18:R18"/>
    <mergeCell ref="I19:V19"/>
    <mergeCell ref="C20:C22"/>
    <mergeCell ref="E20:I20"/>
    <mergeCell ref="K20:R20"/>
    <mergeCell ref="E21:I21"/>
    <mergeCell ref="K21:R21"/>
    <mergeCell ref="I22:V22"/>
    <mergeCell ref="C11:V11"/>
    <mergeCell ref="C13:V13"/>
    <mergeCell ref="C15:V15"/>
    <mergeCell ref="A17:A24"/>
    <mergeCell ref="B17:B24"/>
    <mergeCell ref="C17:C19"/>
    <mergeCell ref="E17:I17"/>
    <mergeCell ref="K17:R17"/>
    <mergeCell ref="C23:C24"/>
    <mergeCell ref="D23:L23"/>
    <mergeCell ref="D24:I24"/>
    <mergeCell ref="J24:V24"/>
    <mergeCell ref="W7:W9"/>
    <mergeCell ref="C8:G8"/>
    <mergeCell ref="H8:L8"/>
    <mergeCell ref="M8:Q8"/>
    <mergeCell ref="R8:V8"/>
    <mergeCell ref="C9:G9"/>
    <mergeCell ref="H9:L9"/>
    <mergeCell ref="M9:V9"/>
    <mergeCell ref="R7:V7"/>
    <mergeCell ref="A7:A9"/>
    <mergeCell ref="B7:B9"/>
    <mergeCell ref="C7:G7"/>
    <mergeCell ref="H7:L7"/>
    <mergeCell ref="M7:Q7"/>
    <mergeCell ref="A3:A5"/>
    <mergeCell ref="B3:B5"/>
    <mergeCell ref="C3:V3"/>
    <mergeCell ref="W3:W5"/>
    <mergeCell ref="C4:K4"/>
    <mergeCell ref="L4:N4"/>
    <mergeCell ref="O4:V4"/>
    <mergeCell ref="C5:K5"/>
    <mergeCell ref="L5:N5"/>
    <mergeCell ref="O5:V5"/>
  </mergeCells>
  <phoneticPr fontId="1"/>
  <printOptions horizontalCentered="1"/>
  <pageMargins left="0.39370078740157483" right="0.39370078740157483" top="0.39370078740157483" bottom="0.39370078740157483" header="0.31496062992125984" footer="0.15748031496062992"/>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積算表</vt:lpstr>
      <vt:lpstr>加算区分</vt:lpstr>
      <vt:lpstr>保育単価表（Ｃ型）</vt:lpstr>
      <vt:lpstr>保育単価表（Ｃ型）②</vt:lpstr>
      <vt:lpstr>積算表!Print_Area</vt:lpstr>
      <vt:lpstr>'保育単価表（Ｃ型）'!Print_Area</vt:lpstr>
      <vt:lpstr>'保育単価表（Ｃ型）'!Print_Titles</vt:lpstr>
      <vt:lpstr>資格</vt:lpstr>
      <vt:lpstr>資格人数</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2023-12-01T05:38:52Z</dcterms:created>
  <dcterms:modified xsi:type="dcterms:W3CDTF">2023-12-01T05:39:30Z</dcterms:modified>
</cp:coreProperties>
</file>