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h-19-00021585\給付担当\06 処遇改善\R5\120_事務改善に向けた取組\050_R５計画様式・テキスト検討\999_HP掲載\"/>
    </mc:Choice>
  </mc:AlternateContent>
  <workbookProtection workbookAlgorithmName="SHA-512" workbookHashValue="byf51AA3S7GsRkqBBSTIqz4pWnTHem/egZqje599XnkLP2nMJR/DHk3K+Vci72Or9pvN7EJfSyAAZoekW3JDUw==" workbookSaltValue="PkrltB/q5Ibk20RyHFuwtg==" workbookSpinCount="100000" lockStructure="1"/>
  <bookViews>
    <workbookView xWindow="0" yWindow="0" windowWidth="20490" windowHeight="6405" tabRatio="786"/>
  </bookViews>
  <sheets>
    <sheet name="①入力シート" sheetId="10" r:id="rId1"/>
    <sheet name="②第６号様式添付書類２" sheetId="9" r:id="rId2"/>
    <sheet name="③入力シート２" sheetId="13" r:id="rId3"/>
    <sheet name="④入力シート３" sheetId="14" r:id="rId4"/>
    <sheet name="⑤第６号様式添付書類" sheetId="8" r:id="rId5"/>
    <sheet name="⑥第６号様式" sheetId="7" r:id="rId6"/>
    <sheet name="⑦第９号様式添付書類１" sheetId="18" r:id="rId7"/>
    <sheet name="⑧第９号様式添付書類２" sheetId="19" r:id="rId8"/>
    <sheet name="⑨第９号様式" sheetId="17" r:id="rId9"/>
    <sheet name="⑩第２号様式の２" sheetId="2" r:id="rId10"/>
    <sheet name="⑪第２号様式の４" sheetId="4" r:id="rId11"/>
    <sheet name="⑫第３号様式(表)" sheetId="5" r:id="rId12"/>
    <sheet name="⑬第３号様式(裏面)" sheetId="6" r:id="rId13"/>
    <sheet name="⑭第２号様式の１" sheetId="1" r:id="rId14"/>
    <sheet name="⑮第２号様式の３" sheetId="3" r:id="rId15"/>
    <sheet name="マスタ" sheetId="15" state="hidden" r:id="rId16"/>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①入力シート!$A$1:$J$39</definedName>
    <definedName name="_xlnm.Print_Area" localSheetId="1">②第６号様式添付書類２!$A$1:$I$24</definedName>
    <definedName name="_xlnm.Print_Area" localSheetId="2">③入力シート２!$A$1:$AG$95</definedName>
    <definedName name="_xlnm.Print_Area" localSheetId="4">⑤第６号様式添付書類!$A$1:$CB$83</definedName>
    <definedName name="_xlnm.Print_Area" localSheetId="5">⑥第６号様式!$A$1:$AJ$84</definedName>
    <definedName name="_xlnm.Print_Area" localSheetId="6">⑦第９号様式添付書類１!$A$1:$K$67</definedName>
    <definedName name="_xlnm.Print_Area" localSheetId="7">⑧第９号様式添付書類２!$A$1:$H$20</definedName>
    <definedName name="_xlnm.Print_Area" localSheetId="8">⑨第９号様式!$A$1:$AN$57</definedName>
    <definedName name="_xlnm.Print_Area" localSheetId="9">⑩第２号様式の２!$A$1:$H$24</definedName>
    <definedName name="_xlnm.Print_Area" localSheetId="10">⑪第２号様式の４!$A$1:$L$64</definedName>
    <definedName name="_xlnm.Print_Area" localSheetId="11">'⑫第３号様式(表)'!$A$1:$AM$66</definedName>
    <definedName name="_xlnm.Print_Area" localSheetId="12">'⑬第３号様式(裏面)'!$A$1:$BH$42</definedName>
    <definedName name="_xlnm.Print_Area" localSheetId="13">⑭第２号様式の１!$A$1:$AI$59</definedName>
    <definedName name="_xlnm.Print_Area" localSheetId="14">⑮第２号様式の３!$A$1:$AN$67</definedName>
    <definedName name="_xlnm.Print_Titles" localSheetId="10">⑪第２号様式の４!$3:$7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7" i="4" l="1"/>
  <c r="A57" i="4"/>
  <c r="I56" i="4"/>
  <c r="E56" i="4"/>
  <c r="B56" i="4"/>
  <c r="I55" i="4"/>
  <c r="E55" i="4"/>
  <c r="B55" i="4"/>
  <c r="I54" i="4"/>
  <c r="E54" i="4"/>
  <c r="B54" i="4"/>
  <c r="I53" i="4"/>
  <c r="E53" i="4"/>
  <c r="B53" i="4"/>
  <c r="I52" i="4"/>
  <c r="E52" i="4"/>
  <c r="B52" i="4"/>
  <c r="I51" i="4"/>
  <c r="E51" i="4"/>
  <c r="B51" i="4"/>
  <c r="I50" i="4"/>
  <c r="E50" i="4"/>
  <c r="B50" i="4"/>
  <c r="I49" i="4"/>
  <c r="E49" i="4"/>
  <c r="B49" i="4"/>
  <c r="I48" i="4"/>
  <c r="E48" i="4"/>
  <c r="B48" i="4"/>
  <c r="I47" i="4"/>
  <c r="E47" i="4"/>
  <c r="B47" i="4"/>
  <c r="I46" i="4"/>
  <c r="E46" i="4"/>
  <c r="B46" i="4"/>
  <c r="I45" i="4"/>
  <c r="E45" i="4"/>
  <c r="B45" i="4"/>
  <c r="I44" i="4"/>
  <c r="E44" i="4"/>
  <c r="B44" i="4"/>
  <c r="I43" i="4"/>
  <c r="E43" i="4"/>
  <c r="B43" i="4"/>
  <c r="I42" i="4"/>
  <c r="E42" i="4"/>
  <c r="B42" i="4"/>
  <c r="I41" i="4"/>
  <c r="E41" i="4"/>
  <c r="B41" i="4"/>
  <c r="I40" i="4"/>
  <c r="E40" i="4"/>
  <c r="B40" i="4"/>
  <c r="I39" i="4"/>
  <c r="E39" i="4"/>
  <c r="B39" i="4"/>
  <c r="I38" i="4"/>
  <c r="E38" i="4"/>
  <c r="B38" i="4"/>
  <c r="I37" i="4"/>
  <c r="E37" i="4"/>
  <c r="B37" i="4"/>
  <c r="F56" i="18"/>
  <c r="F55" i="18" l="1"/>
  <c r="F54" i="18"/>
  <c r="F53" i="18"/>
  <c r="F52" i="18"/>
  <c r="F51" i="18"/>
  <c r="F50" i="18"/>
  <c r="F49" i="18"/>
  <c r="F48" i="18"/>
  <c r="F47" i="18"/>
  <c r="F46" i="18"/>
  <c r="F45" i="18"/>
  <c r="F44" i="18"/>
  <c r="F43" i="18"/>
  <c r="F42" i="18"/>
  <c r="F41" i="18"/>
  <c r="F40" i="18"/>
  <c r="F39" i="18"/>
  <c r="F38" i="18"/>
  <c r="F37" i="18"/>
  <c r="F36" i="18"/>
  <c r="F10" i="18" l="1"/>
  <c r="Q39" i="1" l="1"/>
  <c r="Q38" i="1"/>
  <c r="Q37" i="1"/>
  <c r="Q31" i="1"/>
  <c r="Q15" i="1"/>
  <c r="Q14" i="1"/>
  <c r="Q13" i="1"/>
  <c r="E57" i="4"/>
  <c r="B57" i="4"/>
  <c r="B8" i="4"/>
  <c r="E3" i="2"/>
  <c r="V33" i="17"/>
  <c r="G18" i="19"/>
  <c r="P20" i="7"/>
  <c r="P21" i="7" l="1"/>
  <c r="Q23" i="1" l="1"/>
  <c r="Q21" i="1"/>
  <c r="Q17" i="1"/>
  <c r="Q19" i="1"/>
  <c r="Q20" i="1" l="1"/>
  <c r="I8" i="4"/>
  <c r="F21" i="2"/>
  <c r="E21" i="2"/>
  <c r="V52" i="17"/>
  <c r="V29" i="17"/>
  <c r="H18" i="19" l="1"/>
  <c r="F18" i="19"/>
  <c r="E18" i="19"/>
  <c r="G57" i="18"/>
  <c r="G58" i="18" s="1"/>
  <c r="F7" i="18"/>
  <c r="P44" i="7"/>
  <c r="P32" i="7"/>
  <c r="BG4" i="14" l="1"/>
  <c r="CE93" i="14"/>
  <c r="CD93" i="14"/>
  <c r="CC93" i="14"/>
  <c r="CB93" i="14"/>
  <c r="CA93" i="14"/>
  <c r="BZ93" i="14"/>
  <c r="BY93" i="14"/>
  <c r="BX93" i="14"/>
  <c r="BW93" i="14"/>
  <c r="BV93" i="14"/>
  <c r="BU93" i="14"/>
  <c r="BT93" i="14"/>
  <c r="CE90" i="14"/>
  <c r="CD90" i="14"/>
  <c r="CC90" i="14"/>
  <c r="CB90" i="14"/>
  <c r="CA90" i="14"/>
  <c r="BZ90" i="14"/>
  <c r="BY90" i="14"/>
  <c r="BX90" i="14"/>
  <c r="BW90" i="14"/>
  <c r="BV90" i="14"/>
  <c r="BU90" i="14"/>
  <c r="BT90" i="14"/>
  <c r="CE87" i="14"/>
  <c r="CD87" i="14"/>
  <c r="CC87" i="14"/>
  <c r="CB87" i="14"/>
  <c r="CA87" i="14"/>
  <c r="BZ87" i="14"/>
  <c r="BY87" i="14"/>
  <c r="BX87" i="14"/>
  <c r="BW87" i="14"/>
  <c r="BV87" i="14"/>
  <c r="BU87" i="14"/>
  <c r="BT87" i="14"/>
  <c r="CE84" i="14"/>
  <c r="CD84" i="14"/>
  <c r="CC84" i="14"/>
  <c r="CB84" i="14"/>
  <c r="CA84" i="14"/>
  <c r="BZ84" i="14"/>
  <c r="BY84" i="14"/>
  <c r="BX84" i="14"/>
  <c r="BW84" i="14"/>
  <c r="BV84" i="14"/>
  <c r="BU84" i="14"/>
  <c r="BT84" i="14"/>
  <c r="CE81" i="14"/>
  <c r="CD81" i="14"/>
  <c r="CC81" i="14"/>
  <c r="CB81" i="14"/>
  <c r="CA81" i="14"/>
  <c r="BZ81" i="14"/>
  <c r="BY81" i="14"/>
  <c r="BX81" i="14"/>
  <c r="BW81" i="14"/>
  <c r="BV81" i="14"/>
  <c r="BU81" i="14"/>
  <c r="BT81" i="14"/>
  <c r="CE78" i="14"/>
  <c r="CD78" i="14"/>
  <c r="CC78" i="14"/>
  <c r="CB78" i="14"/>
  <c r="CA78" i="14"/>
  <c r="BZ78" i="14"/>
  <c r="BY78" i="14"/>
  <c r="BX78" i="14"/>
  <c r="BW78" i="14"/>
  <c r="BV78" i="14"/>
  <c r="BU78" i="14"/>
  <c r="BT78" i="14"/>
  <c r="CE75" i="14"/>
  <c r="CD75" i="14"/>
  <c r="CC75" i="14"/>
  <c r="CB75" i="14"/>
  <c r="CA75" i="14"/>
  <c r="BZ75" i="14"/>
  <c r="BY75" i="14"/>
  <c r="BX75" i="14"/>
  <c r="BW75" i="14"/>
  <c r="BV75" i="14"/>
  <c r="BU75" i="14"/>
  <c r="BT75" i="14"/>
  <c r="CE72" i="14"/>
  <c r="CD72" i="14"/>
  <c r="CC72" i="14"/>
  <c r="CB72" i="14"/>
  <c r="CA72" i="14"/>
  <c r="BZ72" i="14"/>
  <c r="BY72" i="14"/>
  <c r="BX72" i="14"/>
  <c r="BW72" i="14"/>
  <c r="BV72" i="14"/>
  <c r="BU72" i="14"/>
  <c r="BT72" i="14"/>
  <c r="CE69" i="14"/>
  <c r="CD69" i="14"/>
  <c r="CC69" i="14"/>
  <c r="CB69" i="14"/>
  <c r="CA69" i="14"/>
  <c r="BZ69" i="14"/>
  <c r="BY69" i="14"/>
  <c r="BX69" i="14"/>
  <c r="BW69" i="14"/>
  <c r="BV69" i="14"/>
  <c r="BU69" i="14"/>
  <c r="BT69" i="14"/>
  <c r="CE66" i="14"/>
  <c r="CD66" i="14"/>
  <c r="CC66" i="14"/>
  <c r="CB66" i="14"/>
  <c r="CA66" i="14"/>
  <c r="BZ66" i="14"/>
  <c r="BY66" i="14"/>
  <c r="BX66" i="14"/>
  <c r="BW66" i="14"/>
  <c r="BV66" i="14"/>
  <c r="BU66" i="14"/>
  <c r="BT66" i="14"/>
  <c r="CE63" i="14"/>
  <c r="CD63" i="14"/>
  <c r="CC63" i="14"/>
  <c r="CB63" i="14"/>
  <c r="CA63" i="14"/>
  <c r="BZ63" i="14"/>
  <c r="BY63" i="14"/>
  <c r="BX63" i="14"/>
  <c r="BW63" i="14"/>
  <c r="BV63" i="14"/>
  <c r="BU63" i="14"/>
  <c r="BT63" i="14"/>
  <c r="CE60" i="14"/>
  <c r="CD60" i="14"/>
  <c r="CC60" i="14"/>
  <c r="CB60" i="14"/>
  <c r="CA60" i="14"/>
  <c r="BZ60" i="14"/>
  <c r="BY60" i="14"/>
  <c r="BX60" i="14"/>
  <c r="BW60" i="14"/>
  <c r="BV60" i="14"/>
  <c r="BU60" i="14"/>
  <c r="BT60" i="14"/>
  <c r="CE57" i="14"/>
  <c r="CD57" i="14"/>
  <c r="CC57" i="14"/>
  <c r="CB57" i="14"/>
  <c r="CA57" i="14"/>
  <c r="BZ57" i="14"/>
  <c r="BY57" i="14"/>
  <c r="BX57" i="14"/>
  <c r="BW57" i="14"/>
  <c r="BV57" i="14"/>
  <c r="BU57" i="14"/>
  <c r="BT57" i="14"/>
  <c r="CE54" i="14"/>
  <c r="CD54" i="14"/>
  <c r="CC54" i="14"/>
  <c r="CB54" i="14"/>
  <c r="CA54" i="14"/>
  <c r="BZ54" i="14"/>
  <c r="BY54" i="14"/>
  <c r="BX54" i="14"/>
  <c r="BW54" i="14"/>
  <c r="BV54" i="14"/>
  <c r="BU54" i="14"/>
  <c r="BT54" i="14"/>
  <c r="CE51" i="14"/>
  <c r="CD51" i="14"/>
  <c r="CC51" i="14"/>
  <c r="CB51" i="14"/>
  <c r="CA51" i="14"/>
  <c r="BZ51" i="14"/>
  <c r="BY51" i="14"/>
  <c r="BX51" i="14"/>
  <c r="BW51" i="14"/>
  <c r="BV51" i="14"/>
  <c r="BU51" i="14"/>
  <c r="BT51" i="14"/>
  <c r="CE48" i="14"/>
  <c r="CD48" i="14"/>
  <c r="CC48" i="14"/>
  <c r="CB48" i="14"/>
  <c r="CA48" i="14"/>
  <c r="BZ48" i="14"/>
  <c r="BY48" i="14"/>
  <c r="BX48" i="14"/>
  <c r="BW48" i="14"/>
  <c r="BV48" i="14"/>
  <c r="BU48" i="14"/>
  <c r="BT48" i="14"/>
  <c r="CE45" i="14"/>
  <c r="CD45" i="14"/>
  <c r="CC45" i="14"/>
  <c r="CB45" i="14"/>
  <c r="CA45" i="14"/>
  <c r="BZ45" i="14"/>
  <c r="BY45" i="14"/>
  <c r="BX45" i="14"/>
  <c r="BW45" i="14"/>
  <c r="BV45" i="14"/>
  <c r="BU45" i="14"/>
  <c r="BT45" i="14"/>
  <c r="CE42" i="14"/>
  <c r="CD42" i="14"/>
  <c r="CC42" i="14"/>
  <c r="CB42" i="14"/>
  <c r="CA42" i="14"/>
  <c r="BZ42" i="14"/>
  <c r="BY42" i="14"/>
  <c r="BX42" i="14"/>
  <c r="BW42" i="14"/>
  <c r="BV42" i="14"/>
  <c r="BU42" i="14"/>
  <c r="BT42" i="14"/>
  <c r="CE39" i="14"/>
  <c r="CD39" i="14"/>
  <c r="CC39" i="14"/>
  <c r="CB39" i="14"/>
  <c r="CA39" i="14"/>
  <c r="BZ39" i="14"/>
  <c r="BY39" i="14"/>
  <c r="BX39" i="14"/>
  <c r="BW39" i="14"/>
  <c r="BV39" i="14"/>
  <c r="BU39" i="14"/>
  <c r="BT39" i="14"/>
  <c r="CE36" i="14"/>
  <c r="CD36" i="14"/>
  <c r="CC36" i="14"/>
  <c r="CB36" i="14"/>
  <c r="CA36" i="14"/>
  <c r="BZ36" i="14"/>
  <c r="BY36" i="14"/>
  <c r="BX36" i="14"/>
  <c r="BW36" i="14"/>
  <c r="BV36" i="14"/>
  <c r="BU36" i="14"/>
  <c r="BT36" i="14"/>
  <c r="CE33" i="14"/>
  <c r="CD33" i="14"/>
  <c r="CC33" i="14"/>
  <c r="CB33" i="14"/>
  <c r="CA33" i="14"/>
  <c r="BZ33" i="14"/>
  <c r="BY33" i="14"/>
  <c r="BX33" i="14"/>
  <c r="BW33" i="14"/>
  <c r="BV33" i="14"/>
  <c r="BU33" i="14"/>
  <c r="BT33" i="14"/>
  <c r="CE30" i="14"/>
  <c r="CD30" i="14"/>
  <c r="CC30" i="14"/>
  <c r="CB30" i="14"/>
  <c r="CA30" i="14"/>
  <c r="BZ30" i="14"/>
  <c r="BY30" i="14"/>
  <c r="BX30" i="14"/>
  <c r="BW30" i="14"/>
  <c r="BV30" i="14"/>
  <c r="BU30" i="14"/>
  <c r="BT30" i="14"/>
  <c r="CE27" i="14"/>
  <c r="CD27" i="14"/>
  <c r="CC27" i="14"/>
  <c r="CB27" i="14"/>
  <c r="CA27" i="14"/>
  <c r="BZ27" i="14"/>
  <c r="BY27" i="14"/>
  <c r="BX27" i="14"/>
  <c r="BW27" i="14"/>
  <c r="BV27" i="14"/>
  <c r="BU27" i="14"/>
  <c r="BT27" i="14"/>
  <c r="CE24" i="14"/>
  <c r="CD24" i="14"/>
  <c r="CC24" i="14"/>
  <c r="CB24" i="14"/>
  <c r="CA24" i="14"/>
  <c r="BZ24" i="14"/>
  <c r="BY24" i="14"/>
  <c r="BX24" i="14"/>
  <c r="BW24" i="14"/>
  <c r="BV24" i="14"/>
  <c r="BU24" i="14"/>
  <c r="BT24" i="14"/>
  <c r="CE21" i="14"/>
  <c r="CD21" i="14"/>
  <c r="CC21" i="14"/>
  <c r="CB21" i="14"/>
  <c r="CA21" i="14"/>
  <c r="BZ21" i="14"/>
  <c r="BY21" i="14"/>
  <c r="BX21" i="14"/>
  <c r="BW21" i="14"/>
  <c r="BV21" i="14"/>
  <c r="BU21" i="14"/>
  <c r="BT21" i="14"/>
  <c r="CE18" i="14"/>
  <c r="CD18" i="14"/>
  <c r="CC18" i="14"/>
  <c r="CB18" i="14"/>
  <c r="CA18" i="14"/>
  <c r="BZ18" i="14"/>
  <c r="BY18" i="14"/>
  <c r="BX18" i="14"/>
  <c r="BW18" i="14"/>
  <c r="BV18" i="14"/>
  <c r="BU18" i="14"/>
  <c r="BT18" i="14"/>
  <c r="CE15" i="14"/>
  <c r="CD15" i="14"/>
  <c r="CC15" i="14"/>
  <c r="CB15" i="14"/>
  <c r="CA15" i="14"/>
  <c r="BZ15" i="14"/>
  <c r="BY15" i="14"/>
  <c r="BX15" i="14"/>
  <c r="BW15" i="14"/>
  <c r="BV15" i="14"/>
  <c r="BU15" i="14"/>
  <c r="BT15" i="14"/>
  <c r="CE12" i="14"/>
  <c r="CD12" i="14"/>
  <c r="CC12" i="14"/>
  <c r="CB12" i="14"/>
  <c r="CA12" i="14"/>
  <c r="BZ12" i="14"/>
  <c r="BY12" i="14"/>
  <c r="BX12" i="14"/>
  <c r="BW12" i="14"/>
  <c r="BV12" i="14"/>
  <c r="BU12" i="14"/>
  <c r="BT12" i="14"/>
  <c r="CE9" i="14"/>
  <c r="CD9" i="14"/>
  <c r="CC9" i="14"/>
  <c r="CB9" i="14"/>
  <c r="CA9" i="14"/>
  <c r="BZ9" i="14"/>
  <c r="BY9" i="14"/>
  <c r="BX9" i="14"/>
  <c r="BW9" i="14"/>
  <c r="BV9" i="14"/>
  <c r="BU9" i="14"/>
  <c r="BT9" i="14"/>
  <c r="CE6" i="14"/>
  <c r="CD6" i="14"/>
  <c r="CC6" i="14"/>
  <c r="CB6" i="14"/>
  <c r="CA6" i="14"/>
  <c r="BZ6" i="14"/>
  <c r="BY6" i="14"/>
  <c r="BX6" i="14"/>
  <c r="BW6" i="14"/>
  <c r="BV6" i="14"/>
  <c r="BU6" i="14"/>
  <c r="BT6" i="14"/>
  <c r="E22" i="9" l="1"/>
  <c r="AQ6" i="13"/>
  <c r="V51" i="17" l="1"/>
  <c r="V54" i="17"/>
  <c r="AR6" i="13"/>
  <c r="G12" i="10" l="1"/>
  <c r="E8" i="4" l="1"/>
  <c r="Q36" i="1" l="1"/>
  <c r="E10" i="4"/>
  <c r="E11" i="4"/>
  <c r="E12" i="4"/>
  <c r="E13" i="4"/>
  <c r="E14" i="4"/>
  <c r="E15" i="4"/>
  <c r="E16" i="4"/>
  <c r="E17" i="4"/>
  <c r="E18" i="4"/>
  <c r="E19" i="4"/>
  <c r="E20" i="4"/>
  <c r="E21" i="4"/>
  <c r="E22" i="4"/>
  <c r="E23" i="4"/>
  <c r="E24" i="4"/>
  <c r="E25" i="4"/>
  <c r="E26" i="4"/>
  <c r="E27" i="4"/>
  <c r="E28" i="4"/>
  <c r="E29" i="4"/>
  <c r="E30" i="4"/>
  <c r="E31" i="4"/>
  <c r="E32" i="4"/>
  <c r="E33" i="4"/>
  <c r="E34" i="4"/>
  <c r="E35" i="4"/>
  <c r="E36" i="4"/>
  <c r="E9" i="4"/>
  <c r="B10" i="4"/>
  <c r="B11" i="4"/>
  <c r="B12" i="4"/>
  <c r="B13" i="4"/>
  <c r="B14" i="4"/>
  <c r="B15" i="4"/>
  <c r="B16" i="4"/>
  <c r="B17" i="4"/>
  <c r="B18" i="4"/>
  <c r="B19" i="4"/>
  <c r="B20" i="4"/>
  <c r="B21" i="4"/>
  <c r="B22" i="4"/>
  <c r="B23" i="4"/>
  <c r="B24" i="4"/>
  <c r="B25" i="4"/>
  <c r="B26" i="4"/>
  <c r="B27" i="4"/>
  <c r="B28" i="4"/>
  <c r="B29" i="4"/>
  <c r="B30" i="4"/>
  <c r="B31" i="4"/>
  <c r="B32" i="4"/>
  <c r="B33" i="4"/>
  <c r="B34" i="4"/>
  <c r="B35" i="4"/>
  <c r="B36" i="4"/>
  <c r="B9" i="4"/>
  <c r="V53" i="17" l="1"/>
  <c r="V39" i="17"/>
  <c r="V38" i="17"/>
  <c r="V37" i="17"/>
  <c r="V36" i="17"/>
  <c r="AD18" i="17" l="1"/>
  <c r="V18" i="17"/>
  <c r="AC13" i="17"/>
  <c r="P14" i="7" l="1"/>
  <c r="O2" i="13"/>
  <c r="L2" i="13"/>
  <c r="I2" i="13"/>
  <c r="AD5" i="17" l="1"/>
  <c r="AA9" i="17"/>
  <c r="AA7" i="17"/>
  <c r="AA8" i="17"/>
  <c r="AA6" i="17"/>
  <c r="E2" i="19"/>
  <c r="D10" i="19" s="1"/>
  <c r="V17" i="17" l="1"/>
  <c r="V15" i="17"/>
  <c r="H57" i="18"/>
  <c r="H58" i="18" s="1"/>
  <c r="I2" i="18"/>
  <c r="F8" i="18" l="1"/>
  <c r="F9"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57" i="18"/>
  <c r="F58" i="18" s="1"/>
  <c r="Q35" i="1" l="1"/>
  <c r="V44" i="17" l="1"/>
  <c r="V46" i="17"/>
  <c r="Q46" i="1"/>
  <c r="Q45" i="1"/>
  <c r="Q44" i="1"/>
  <c r="Q43" i="1"/>
  <c r="AO2" i="13"/>
  <c r="AJ18" i="17" l="1"/>
  <c r="F2" i="9" l="1"/>
  <c r="L38" i="10"/>
  <c r="G59" i="18" l="1"/>
  <c r="H59" i="18"/>
  <c r="I6" i="14"/>
  <c r="F59" i="18" l="1"/>
  <c r="V47" i="17" s="1"/>
  <c r="Q1" i="14"/>
  <c r="AD1" i="13"/>
  <c r="H60" i="18" l="1"/>
  <c r="L2" i="14"/>
  <c r="P51" i="7" l="1"/>
  <c r="Z24" i="1" l="1"/>
  <c r="Q24" i="1"/>
  <c r="X22" i="7"/>
  <c r="P22" i="7"/>
  <c r="AP2" i="13" l="1"/>
  <c r="Z15" i="7" l="1"/>
  <c r="V15" i="7"/>
  <c r="R15" i="7"/>
  <c r="E6" i="9" l="1"/>
  <c r="E5" i="9"/>
  <c r="D14" i="9" s="1"/>
  <c r="E4" i="9"/>
  <c r="E5" i="2"/>
  <c r="E4" i="2"/>
  <c r="D12" i="2" s="1"/>
  <c r="E2" i="2"/>
  <c r="F1" i="2"/>
  <c r="E3" i="9"/>
  <c r="I14" i="9" s="1"/>
  <c r="O2" i="14" l="1"/>
  <c r="I2" i="14"/>
  <c r="I94" i="14"/>
  <c r="BG93" i="14"/>
  <c r="I93" i="14"/>
  <c r="I91" i="14"/>
  <c r="J91" i="14" s="1"/>
  <c r="K91" i="14" s="1"/>
  <c r="L91" i="14" s="1"/>
  <c r="M91" i="14" s="1"/>
  <c r="N91" i="14" s="1"/>
  <c r="O91" i="14" s="1"/>
  <c r="P91" i="14" s="1"/>
  <c r="Q91" i="14" s="1"/>
  <c r="R91" i="14" s="1"/>
  <c r="S91" i="14" s="1"/>
  <c r="BG90" i="14"/>
  <c r="I90" i="14"/>
  <c r="I88" i="14"/>
  <c r="J88" i="14" s="1"/>
  <c r="K88" i="14" s="1"/>
  <c r="L88" i="14" s="1"/>
  <c r="M88" i="14" s="1"/>
  <c r="N88" i="14" s="1"/>
  <c r="O88" i="14" s="1"/>
  <c r="P88" i="14" s="1"/>
  <c r="Q88" i="14" s="1"/>
  <c r="R88" i="14" s="1"/>
  <c r="S88" i="14" s="1"/>
  <c r="BG87" i="14"/>
  <c r="I87" i="14"/>
  <c r="I85" i="14"/>
  <c r="J85" i="14" s="1"/>
  <c r="K85" i="14" s="1"/>
  <c r="L85" i="14" s="1"/>
  <c r="BG84" i="14"/>
  <c r="I84" i="14"/>
  <c r="J84" i="14" s="1"/>
  <c r="I82" i="14"/>
  <c r="BG81" i="14"/>
  <c r="I81" i="14"/>
  <c r="I79" i="14"/>
  <c r="J79" i="14" s="1"/>
  <c r="BG78" i="14"/>
  <c r="I78" i="14"/>
  <c r="I76" i="14"/>
  <c r="J76" i="14" s="1"/>
  <c r="K76" i="14" s="1"/>
  <c r="L76" i="14" s="1"/>
  <c r="M76" i="14" s="1"/>
  <c r="N76" i="14" s="1"/>
  <c r="O76" i="14" s="1"/>
  <c r="P76" i="14" s="1"/>
  <c r="Q76" i="14" s="1"/>
  <c r="R76" i="14" s="1"/>
  <c r="S76" i="14" s="1"/>
  <c r="BG75" i="14"/>
  <c r="I75" i="14"/>
  <c r="I73" i="14"/>
  <c r="J73" i="14" s="1"/>
  <c r="K73" i="14" s="1"/>
  <c r="L73" i="14" s="1"/>
  <c r="BG72" i="14"/>
  <c r="I72" i="14"/>
  <c r="J72" i="14" s="1"/>
  <c r="I70" i="14"/>
  <c r="BG69" i="14"/>
  <c r="I69" i="14"/>
  <c r="I67" i="14"/>
  <c r="J67" i="14" s="1"/>
  <c r="BG66" i="14"/>
  <c r="I66" i="14"/>
  <c r="I64" i="14"/>
  <c r="BG63" i="14"/>
  <c r="I63" i="14"/>
  <c r="J63" i="14" s="1"/>
  <c r="I61" i="14"/>
  <c r="J61" i="14" s="1"/>
  <c r="BG60" i="14"/>
  <c r="I60" i="14"/>
  <c r="I58" i="14"/>
  <c r="J58" i="14" s="1"/>
  <c r="K58" i="14" s="1"/>
  <c r="L58" i="14" s="1"/>
  <c r="M58" i="14" s="1"/>
  <c r="N58" i="14" s="1"/>
  <c r="O58" i="14" s="1"/>
  <c r="P58" i="14" s="1"/>
  <c r="Q58" i="14" s="1"/>
  <c r="R58" i="14" s="1"/>
  <c r="S58" i="14" s="1"/>
  <c r="BG57" i="14"/>
  <c r="I57" i="14"/>
  <c r="I55" i="14"/>
  <c r="J55" i="14" s="1"/>
  <c r="K55" i="14" s="1"/>
  <c r="L55" i="14" s="1"/>
  <c r="M55" i="14" s="1"/>
  <c r="N55" i="14" s="1"/>
  <c r="O55" i="14" s="1"/>
  <c r="P55" i="14" s="1"/>
  <c r="Q55" i="14" s="1"/>
  <c r="R55" i="14" s="1"/>
  <c r="S55" i="14" s="1"/>
  <c r="BG54" i="14"/>
  <c r="I54" i="14"/>
  <c r="J54" i="14" s="1"/>
  <c r="I52" i="14"/>
  <c r="BG51" i="14"/>
  <c r="I51" i="14"/>
  <c r="J51" i="14" s="1"/>
  <c r="I49" i="14"/>
  <c r="J49" i="14" s="1"/>
  <c r="BG48" i="14"/>
  <c r="I48" i="14"/>
  <c r="I46" i="14"/>
  <c r="J46" i="14" s="1"/>
  <c r="K46" i="14" s="1"/>
  <c r="L46" i="14" s="1"/>
  <c r="M46" i="14" s="1"/>
  <c r="N46" i="14" s="1"/>
  <c r="O46" i="14" s="1"/>
  <c r="P46" i="14" s="1"/>
  <c r="Q46" i="14" s="1"/>
  <c r="R46" i="14" s="1"/>
  <c r="S46" i="14" s="1"/>
  <c r="BG45" i="14"/>
  <c r="I45" i="14"/>
  <c r="I43" i="14"/>
  <c r="J43" i="14" s="1"/>
  <c r="K43" i="14" s="1"/>
  <c r="L43" i="14" s="1"/>
  <c r="M43" i="14" s="1"/>
  <c r="N43" i="14" s="1"/>
  <c r="O43" i="14" s="1"/>
  <c r="P43" i="14" s="1"/>
  <c r="Q43" i="14" s="1"/>
  <c r="R43" i="14" s="1"/>
  <c r="S43" i="14" s="1"/>
  <c r="BG42" i="14"/>
  <c r="I42" i="14"/>
  <c r="J42" i="14" s="1"/>
  <c r="I40" i="14"/>
  <c r="BG39" i="14"/>
  <c r="I39" i="14"/>
  <c r="J39" i="14" s="1"/>
  <c r="I37" i="14"/>
  <c r="J37" i="14" s="1"/>
  <c r="BG36" i="14"/>
  <c r="I36" i="14"/>
  <c r="I34" i="14"/>
  <c r="J34" i="14" s="1"/>
  <c r="BG33" i="14"/>
  <c r="I33" i="14"/>
  <c r="J33" i="14" s="1"/>
  <c r="I31" i="14"/>
  <c r="J31" i="14" s="1"/>
  <c r="K31" i="14" s="1"/>
  <c r="L31" i="14" s="1"/>
  <c r="M31" i="14" s="1"/>
  <c r="N31" i="14" s="1"/>
  <c r="O31" i="14" s="1"/>
  <c r="P31" i="14" s="1"/>
  <c r="Q31" i="14" s="1"/>
  <c r="R31" i="14" s="1"/>
  <c r="S31" i="14" s="1"/>
  <c r="BG30" i="14"/>
  <c r="I30" i="14"/>
  <c r="J30" i="14" s="1"/>
  <c r="K30" i="14" s="1"/>
  <c r="L30" i="14" s="1"/>
  <c r="I28" i="14"/>
  <c r="BG27" i="14"/>
  <c r="I27" i="14"/>
  <c r="J27" i="14" s="1"/>
  <c r="I25" i="14"/>
  <c r="J25" i="14" s="1"/>
  <c r="BG24" i="14"/>
  <c r="I24" i="14"/>
  <c r="I22" i="14"/>
  <c r="J22" i="14" s="1"/>
  <c r="BG21" i="14"/>
  <c r="I21" i="14"/>
  <c r="J21" i="14" s="1"/>
  <c r="I19" i="14"/>
  <c r="J19" i="14" s="1"/>
  <c r="K19" i="14" s="1"/>
  <c r="L19" i="14" s="1"/>
  <c r="M19" i="14" s="1"/>
  <c r="N19" i="14" s="1"/>
  <c r="O19" i="14" s="1"/>
  <c r="P19" i="14" s="1"/>
  <c r="Q19" i="14" s="1"/>
  <c r="R19" i="14" s="1"/>
  <c r="S19" i="14" s="1"/>
  <c r="BG18" i="14"/>
  <c r="I18" i="14"/>
  <c r="J18" i="14" s="1"/>
  <c r="I16" i="14"/>
  <c r="J16" i="14" s="1"/>
  <c r="K16" i="14" s="1"/>
  <c r="L16" i="14" s="1"/>
  <c r="M16" i="14" s="1"/>
  <c r="N16" i="14" s="1"/>
  <c r="O16" i="14" s="1"/>
  <c r="P16" i="14" s="1"/>
  <c r="Q16" i="14" s="1"/>
  <c r="R16" i="14" s="1"/>
  <c r="S16" i="14" s="1"/>
  <c r="BG15" i="14"/>
  <c r="I15" i="14"/>
  <c r="I13" i="14"/>
  <c r="J13" i="14" s="1"/>
  <c r="BG12" i="14"/>
  <c r="I12" i="14"/>
  <c r="I10" i="14"/>
  <c r="J10" i="14" s="1"/>
  <c r="K10" i="14" s="1"/>
  <c r="L10" i="14" s="1"/>
  <c r="M10" i="14" s="1"/>
  <c r="N10" i="14" s="1"/>
  <c r="O10" i="14" s="1"/>
  <c r="P10" i="14" s="1"/>
  <c r="Q10" i="14" s="1"/>
  <c r="R10" i="14" s="1"/>
  <c r="S10" i="14" s="1"/>
  <c r="BG9" i="14"/>
  <c r="I9" i="14"/>
  <c r="I7" i="14"/>
  <c r="J7" i="14" s="1"/>
  <c r="K7" i="14" s="1"/>
  <c r="BG6" i="14"/>
  <c r="J6" i="14"/>
  <c r="V94" i="13"/>
  <c r="W94" i="13" s="1"/>
  <c r="X94" i="13" s="1"/>
  <c r="Y94" i="13" s="1"/>
  <c r="Z94" i="13" s="1"/>
  <c r="AA94" i="13" s="1"/>
  <c r="AB94" i="13" s="1"/>
  <c r="AC94" i="13" s="1"/>
  <c r="AD94" i="13" s="1"/>
  <c r="AE94" i="13" s="1"/>
  <c r="AF94" i="13" s="1"/>
  <c r="I94" i="13"/>
  <c r="J94" i="13" s="1"/>
  <c r="K94" i="13" s="1"/>
  <c r="L94" i="13" s="1"/>
  <c r="M94" i="13" s="1"/>
  <c r="N94" i="13" s="1"/>
  <c r="O94" i="13" s="1"/>
  <c r="P94" i="13" s="1"/>
  <c r="Q94" i="13" s="1"/>
  <c r="R94" i="13" s="1"/>
  <c r="S94" i="13" s="1"/>
  <c r="BT93" i="13"/>
  <c r="BG93" i="13"/>
  <c r="CI93" i="13" s="1"/>
  <c r="V93" i="13"/>
  <c r="I93" i="13"/>
  <c r="V91" i="13"/>
  <c r="W91" i="13" s="1"/>
  <c r="X91" i="13" s="1"/>
  <c r="Y91" i="13" s="1"/>
  <c r="Z91" i="13" s="1"/>
  <c r="AA91" i="13" s="1"/>
  <c r="AB91" i="13" s="1"/>
  <c r="AC91" i="13" s="1"/>
  <c r="AD91" i="13" s="1"/>
  <c r="AE91" i="13" s="1"/>
  <c r="AF91" i="13" s="1"/>
  <c r="I91" i="13"/>
  <c r="J91" i="13" s="1"/>
  <c r="K91" i="13" s="1"/>
  <c r="L91" i="13" s="1"/>
  <c r="M91" i="13" s="1"/>
  <c r="N91" i="13" s="1"/>
  <c r="O91" i="13" s="1"/>
  <c r="P91" i="13" s="1"/>
  <c r="Q91" i="13" s="1"/>
  <c r="R91" i="13" s="1"/>
  <c r="S91" i="13" s="1"/>
  <c r="BT90" i="13"/>
  <c r="BG90" i="13"/>
  <c r="V90" i="13"/>
  <c r="W90" i="13" s="1"/>
  <c r="I90" i="13"/>
  <c r="V88" i="13"/>
  <c r="W88" i="13" s="1"/>
  <c r="I88" i="13"/>
  <c r="J88" i="13" s="1"/>
  <c r="K88" i="13" s="1"/>
  <c r="L88" i="13" s="1"/>
  <c r="M88" i="13" s="1"/>
  <c r="N88" i="13" s="1"/>
  <c r="O88" i="13" s="1"/>
  <c r="P88" i="13" s="1"/>
  <c r="Q88" i="13" s="1"/>
  <c r="R88" i="13" s="1"/>
  <c r="S88" i="13" s="1"/>
  <c r="BT87" i="13"/>
  <c r="BG87" i="13"/>
  <c r="V87" i="13"/>
  <c r="I87" i="13"/>
  <c r="J87" i="13" s="1"/>
  <c r="V85" i="13"/>
  <c r="W85" i="13" s="1"/>
  <c r="X85" i="13" s="1"/>
  <c r="Y85" i="13" s="1"/>
  <c r="Z85" i="13" s="1"/>
  <c r="AA85" i="13" s="1"/>
  <c r="AB85" i="13" s="1"/>
  <c r="AC85" i="13" s="1"/>
  <c r="AD85" i="13" s="1"/>
  <c r="AE85" i="13" s="1"/>
  <c r="AF85" i="13" s="1"/>
  <c r="I85" i="13"/>
  <c r="BT84" i="13"/>
  <c r="BG84" i="13"/>
  <c r="V84" i="13"/>
  <c r="BU84" i="13" s="1"/>
  <c r="I84" i="13"/>
  <c r="J84" i="13" s="1"/>
  <c r="K84" i="13" s="1"/>
  <c r="V82" i="13"/>
  <c r="I82" i="13"/>
  <c r="J82" i="13" s="1"/>
  <c r="K82" i="13" s="1"/>
  <c r="L82" i="13" s="1"/>
  <c r="BT81" i="13"/>
  <c r="BG81" i="13"/>
  <c r="V81" i="13"/>
  <c r="I81" i="13"/>
  <c r="J81" i="13" s="1"/>
  <c r="V79" i="13"/>
  <c r="W79" i="13" s="1"/>
  <c r="X79" i="13" s="1"/>
  <c r="I79" i="13"/>
  <c r="J79" i="13" s="1"/>
  <c r="K79" i="13" s="1"/>
  <c r="BT78" i="13"/>
  <c r="BG78" i="13"/>
  <c r="V78" i="13"/>
  <c r="I78" i="13"/>
  <c r="V76" i="13"/>
  <c r="W76" i="13" s="1"/>
  <c r="I76" i="13"/>
  <c r="J76" i="13" s="1"/>
  <c r="K76" i="13" s="1"/>
  <c r="L76" i="13" s="1"/>
  <c r="M76" i="13" s="1"/>
  <c r="N76" i="13" s="1"/>
  <c r="O76" i="13" s="1"/>
  <c r="P76" i="13" s="1"/>
  <c r="Q76" i="13" s="1"/>
  <c r="R76" i="13" s="1"/>
  <c r="S76" i="13" s="1"/>
  <c r="BT75" i="13"/>
  <c r="BG75" i="13"/>
  <c r="V75" i="13"/>
  <c r="W75" i="13" s="1"/>
  <c r="X75" i="13" s="1"/>
  <c r="Y75" i="13" s="1"/>
  <c r="I75" i="13"/>
  <c r="J75" i="13" s="1"/>
  <c r="V73" i="13"/>
  <c r="W73" i="13" s="1"/>
  <c r="X73" i="13" s="1"/>
  <c r="Y73" i="13" s="1"/>
  <c r="Z73" i="13" s="1"/>
  <c r="AA73" i="13" s="1"/>
  <c r="AB73" i="13" s="1"/>
  <c r="AC73" i="13" s="1"/>
  <c r="AD73" i="13" s="1"/>
  <c r="AE73" i="13" s="1"/>
  <c r="AF73" i="13" s="1"/>
  <c r="I73" i="13"/>
  <c r="BT72" i="13"/>
  <c r="BG72" i="13"/>
  <c r="V72" i="13"/>
  <c r="I72" i="13"/>
  <c r="J72" i="13" s="1"/>
  <c r="V70" i="13"/>
  <c r="W70" i="13" s="1"/>
  <c r="X70" i="13" s="1"/>
  <c r="Y70" i="13" s="1"/>
  <c r="Z70" i="13" s="1"/>
  <c r="AA70" i="13" s="1"/>
  <c r="AB70" i="13" s="1"/>
  <c r="AC70" i="13" s="1"/>
  <c r="AD70" i="13" s="1"/>
  <c r="AE70" i="13" s="1"/>
  <c r="AF70" i="13" s="1"/>
  <c r="I70" i="13"/>
  <c r="J70" i="13" s="1"/>
  <c r="K70" i="13" s="1"/>
  <c r="L70" i="13" s="1"/>
  <c r="M70" i="13" s="1"/>
  <c r="N70" i="13" s="1"/>
  <c r="O70" i="13" s="1"/>
  <c r="P70" i="13" s="1"/>
  <c r="Q70" i="13" s="1"/>
  <c r="R70" i="13" s="1"/>
  <c r="S70" i="13" s="1"/>
  <c r="BT69" i="13"/>
  <c r="BG69" i="13"/>
  <c r="CI69" i="13" s="1"/>
  <c r="V69" i="13"/>
  <c r="I69" i="13"/>
  <c r="V67" i="13"/>
  <c r="W67" i="13" s="1"/>
  <c r="X67" i="13" s="1"/>
  <c r="Y67" i="13" s="1"/>
  <c r="Z67" i="13" s="1"/>
  <c r="AA67" i="13" s="1"/>
  <c r="AB67" i="13" s="1"/>
  <c r="AC67" i="13" s="1"/>
  <c r="AD67" i="13" s="1"/>
  <c r="AE67" i="13" s="1"/>
  <c r="AF67" i="13" s="1"/>
  <c r="I67" i="13"/>
  <c r="J67" i="13" s="1"/>
  <c r="K67" i="13" s="1"/>
  <c r="L67" i="13" s="1"/>
  <c r="M67" i="13" s="1"/>
  <c r="N67" i="13" s="1"/>
  <c r="O67" i="13" s="1"/>
  <c r="P67" i="13" s="1"/>
  <c r="Q67" i="13" s="1"/>
  <c r="R67" i="13" s="1"/>
  <c r="S67" i="13" s="1"/>
  <c r="BT66" i="13"/>
  <c r="BG66" i="13"/>
  <c r="V66" i="13"/>
  <c r="I66" i="13"/>
  <c r="V64" i="13"/>
  <c r="I64" i="13"/>
  <c r="J64" i="13" s="1"/>
  <c r="BT63" i="13"/>
  <c r="BG63" i="13"/>
  <c r="V63" i="13"/>
  <c r="W63" i="13" s="1"/>
  <c r="X63" i="13" s="1"/>
  <c r="I63" i="13"/>
  <c r="V61" i="13"/>
  <c r="I61" i="13"/>
  <c r="J61" i="13" s="1"/>
  <c r="K61" i="13" s="1"/>
  <c r="L61" i="13" s="1"/>
  <c r="M61" i="13" s="1"/>
  <c r="N61" i="13" s="1"/>
  <c r="O61" i="13" s="1"/>
  <c r="P61" i="13" s="1"/>
  <c r="Q61" i="13" s="1"/>
  <c r="R61" i="13" s="1"/>
  <c r="S61" i="13" s="1"/>
  <c r="BT60" i="13"/>
  <c r="BG60" i="13"/>
  <c r="V60" i="13"/>
  <c r="W60" i="13" s="1"/>
  <c r="X60" i="13" s="1"/>
  <c r="I60" i="13"/>
  <c r="V58" i="13"/>
  <c r="W58" i="13" s="1"/>
  <c r="X58" i="13" s="1"/>
  <c r="Y58" i="13" s="1"/>
  <c r="I58" i="13"/>
  <c r="BT57" i="13"/>
  <c r="BG57" i="13"/>
  <c r="V57" i="13"/>
  <c r="W57" i="13" s="1"/>
  <c r="I57" i="13"/>
  <c r="V55" i="13"/>
  <c r="W55" i="13" s="1"/>
  <c r="X55" i="13" s="1"/>
  <c r="Y55" i="13" s="1"/>
  <c r="Z55" i="13" s="1"/>
  <c r="AA55" i="13" s="1"/>
  <c r="AB55" i="13" s="1"/>
  <c r="AC55" i="13" s="1"/>
  <c r="AD55" i="13" s="1"/>
  <c r="AE55" i="13" s="1"/>
  <c r="AF55" i="13" s="1"/>
  <c r="I55" i="13"/>
  <c r="J55" i="13" s="1"/>
  <c r="K55" i="13" s="1"/>
  <c r="L55" i="13" s="1"/>
  <c r="M55" i="13" s="1"/>
  <c r="N55" i="13" s="1"/>
  <c r="O55" i="13" s="1"/>
  <c r="P55" i="13" s="1"/>
  <c r="Q55" i="13" s="1"/>
  <c r="R55" i="13" s="1"/>
  <c r="S55" i="13" s="1"/>
  <c r="BT54" i="13"/>
  <c r="BG54" i="13"/>
  <c r="V54" i="13"/>
  <c r="I54" i="13"/>
  <c r="V52" i="13"/>
  <c r="W52" i="13" s="1"/>
  <c r="X52" i="13" s="1"/>
  <c r="Y52" i="13" s="1"/>
  <c r="Z52" i="13" s="1"/>
  <c r="AA52" i="13" s="1"/>
  <c r="AB52" i="13" s="1"/>
  <c r="AC52" i="13" s="1"/>
  <c r="AD52" i="13" s="1"/>
  <c r="AE52" i="13" s="1"/>
  <c r="AF52" i="13" s="1"/>
  <c r="I52" i="13"/>
  <c r="BT51" i="13"/>
  <c r="BG51" i="13"/>
  <c r="V51" i="13"/>
  <c r="BU51" i="13" s="1"/>
  <c r="I51" i="13"/>
  <c r="J51" i="13" s="1"/>
  <c r="K51" i="13" s="1"/>
  <c r="V49" i="13"/>
  <c r="W49" i="13" s="1"/>
  <c r="X49" i="13" s="1"/>
  <c r="Y49" i="13" s="1"/>
  <c r="Z49" i="13" s="1"/>
  <c r="AA49" i="13" s="1"/>
  <c r="AB49" i="13" s="1"/>
  <c r="AC49" i="13" s="1"/>
  <c r="AD49" i="13" s="1"/>
  <c r="AE49" i="13" s="1"/>
  <c r="AF49" i="13" s="1"/>
  <c r="I49" i="13"/>
  <c r="J49" i="13" s="1"/>
  <c r="K49" i="13" s="1"/>
  <c r="L49" i="13" s="1"/>
  <c r="M49" i="13" s="1"/>
  <c r="N49" i="13" s="1"/>
  <c r="O49" i="13" s="1"/>
  <c r="P49" i="13" s="1"/>
  <c r="Q49" i="13" s="1"/>
  <c r="R49" i="13" s="1"/>
  <c r="S49" i="13" s="1"/>
  <c r="BT48" i="13"/>
  <c r="BG48" i="13"/>
  <c r="V48" i="13"/>
  <c r="I48" i="13"/>
  <c r="V46" i="13"/>
  <c r="W46" i="13" s="1"/>
  <c r="X46" i="13" s="1"/>
  <c r="Y46" i="13" s="1"/>
  <c r="Z46" i="13" s="1"/>
  <c r="AA46" i="13" s="1"/>
  <c r="AB46" i="13" s="1"/>
  <c r="AC46" i="13" s="1"/>
  <c r="AD46" i="13" s="1"/>
  <c r="AE46" i="13" s="1"/>
  <c r="AF46" i="13" s="1"/>
  <c r="I46" i="13"/>
  <c r="J46" i="13" s="1"/>
  <c r="K46" i="13" s="1"/>
  <c r="L46" i="13" s="1"/>
  <c r="M46" i="13" s="1"/>
  <c r="N46" i="13" s="1"/>
  <c r="O46" i="13" s="1"/>
  <c r="BT45" i="13"/>
  <c r="BG45" i="13"/>
  <c r="V45" i="13"/>
  <c r="I45" i="13"/>
  <c r="V43" i="13"/>
  <c r="W43" i="13" s="1"/>
  <c r="X43" i="13" s="1"/>
  <c r="Y43" i="13" s="1"/>
  <c r="Z43" i="13" s="1"/>
  <c r="AA43" i="13" s="1"/>
  <c r="AB43" i="13" s="1"/>
  <c r="AC43" i="13" s="1"/>
  <c r="AD43" i="13" s="1"/>
  <c r="AE43" i="13" s="1"/>
  <c r="AF43" i="13" s="1"/>
  <c r="I43" i="13"/>
  <c r="J43" i="13" s="1"/>
  <c r="K43" i="13" s="1"/>
  <c r="L43" i="13" s="1"/>
  <c r="M43" i="13" s="1"/>
  <c r="N43" i="13" s="1"/>
  <c r="O43" i="13" s="1"/>
  <c r="P43" i="13" s="1"/>
  <c r="Q43" i="13" s="1"/>
  <c r="R43" i="13" s="1"/>
  <c r="S43" i="13" s="1"/>
  <c r="BT42" i="13"/>
  <c r="BG42" i="13"/>
  <c r="V42" i="13"/>
  <c r="W42" i="13" s="1"/>
  <c r="I42" i="13"/>
  <c r="V40" i="13"/>
  <c r="I40" i="13"/>
  <c r="BT39" i="13"/>
  <c r="BG39" i="13"/>
  <c r="V39" i="13"/>
  <c r="W39" i="13" s="1"/>
  <c r="I39" i="13"/>
  <c r="J39" i="13" s="1"/>
  <c r="K39" i="13" s="1"/>
  <c r="V37" i="13"/>
  <c r="W37" i="13" s="1"/>
  <c r="X37" i="13" s="1"/>
  <c r="Y37" i="13" s="1"/>
  <c r="Z37" i="13" s="1"/>
  <c r="AA37" i="13" s="1"/>
  <c r="AB37" i="13" s="1"/>
  <c r="AC37" i="13" s="1"/>
  <c r="AD37" i="13" s="1"/>
  <c r="AE37" i="13" s="1"/>
  <c r="AF37" i="13" s="1"/>
  <c r="I37" i="13"/>
  <c r="J37" i="13" s="1"/>
  <c r="K37" i="13" s="1"/>
  <c r="L37" i="13" s="1"/>
  <c r="M37" i="13" s="1"/>
  <c r="N37" i="13" s="1"/>
  <c r="O37" i="13" s="1"/>
  <c r="P37" i="13" s="1"/>
  <c r="Q37" i="13" s="1"/>
  <c r="R37" i="13" s="1"/>
  <c r="S37" i="13" s="1"/>
  <c r="BT36" i="13"/>
  <c r="BG36" i="13"/>
  <c r="V36" i="13"/>
  <c r="I36" i="13"/>
  <c r="V34" i="13"/>
  <c r="W34" i="13" s="1"/>
  <c r="X34" i="13" s="1"/>
  <c r="I34" i="13"/>
  <c r="J34" i="13" s="1"/>
  <c r="K34" i="13" s="1"/>
  <c r="BT33" i="13"/>
  <c r="BG33" i="13"/>
  <c r="V33" i="13"/>
  <c r="I33" i="13"/>
  <c r="V31" i="13"/>
  <c r="W31" i="13" s="1"/>
  <c r="I31" i="13"/>
  <c r="J31" i="13" s="1"/>
  <c r="K31" i="13" s="1"/>
  <c r="L31" i="13" s="1"/>
  <c r="M31" i="13" s="1"/>
  <c r="N31" i="13" s="1"/>
  <c r="O31" i="13" s="1"/>
  <c r="P31" i="13" s="1"/>
  <c r="Q31" i="13" s="1"/>
  <c r="R31" i="13" s="1"/>
  <c r="S31" i="13" s="1"/>
  <c r="BT30" i="13"/>
  <c r="BG30" i="13"/>
  <c r="V30" i="13"/>
  <c r="I30" i="13"/>
  <c r="V28" i="13"/>
  <c r="I28" i="13"/>
  <c r="BT27" i="13"/>
  <c r="BG27" i="13"/>
  <c r="V27" i="13"/>
  <c r="W27" i="13" s="1"/>
  <c r="I27" i="13"/>
  <c r="J27" i="13" s="1"/>
  <c r="V25" i="13"/>
  <c r="W25" i="13" s="1"/>
  <c r="X25" i="13" s="1"/>
  <c r="Y25" i="13" s="1"/>
  <c r="Z25" i="13" s="1"/>
  <c r="AA25" i="13" s="1"/>
  <c r="AB25" i="13" s="1"/>
  <c r="AC25" i="13" s="1"/>
  <c r="AD25" i="13" s="1"/>
  <c r="AE25" i="13" s="1"/>
  <c r="AF25" i="13" s="1"/>
  <c r="I25" i="13"/>
  <c r="J25" i="13" s="1"/>
  <c r="K25" i="13" s="1"/>
  <c r="L25" i="13" s="1"/>
  <c r="M25" i="13" s="1"/>
  <c r="N25" i="13" s="1"/>
  <c r="O25" i="13" s="1"/>
  <c r="P25" i="13" s="1"/>
  <c r="Q25" i="13" s="1"/>
  <c r="R25" i="13" s="1"/>
  <c r="S25" i="13" s="1"/>
  <c r="BT24" i="13"/>
  <c r="BG24" i="13"/>
  <c r="V24" i="13"/>
  <c r="I24" i="13"/>
  <c r="V22" i="13"/>
  <c r="W22" i="13" s="1"/>
  <c r="X22" i="13" s="1"/>
  <c r="Y22" i="13" s="1"/>
  <c r="Z22" i="13" s="1"/>
  <c r="AA22" i="13" s="1"/>
  <c r="AB22" i="13" s="1"/>
  <c r="AC22" i="13" s="1"/>
  <c r="AD22" i="13" s="1"/>
  <c r="AE22" i="13" s="1"/>
  <c r="AF22" i="13" s="1"/>
  <c r="I22" i="13"/>
  <c r="J22" i="13" s="1"/>
  <c r="K22" i="13" s="1"/>
  <c r="L22" i="13" s="1"/>
  <c r="M22" i="13" s="1"/>
  <c r="N22" i="13" s="1"/>
  <c r="O22" i="13" s="1"/>
  <c r="P22" i="13" s="1"/>
  <c r="Q22" i="13" s="1"/>
  <c r="R22" i="13" s="1"/>
  <c r="S22" i="13" s="1"/>
  <c r="BT21" i="13"/>
  <c r="BG21" i="13"/>
  <c r="CI21" i="13" s="1"/>
  <c r="V21" i="13"/>
  <c r="I21" i="13"/>
  <c r="V19" i="13"/>
  <c r="W19" i="13" s="1"/>
  <c r="X19" i="13" s="1"/>
  <c r="Y19" i="13" s="1"/>
  <c r="Z19" i="13" s="1"/>
  <c r="AA19" i="13" s="1"/>
  <c r="AB19" i="13" s="1"/>
  <c r="AC19" i="13" s="1"/>
  <c r="AD19" i="13" s="1"/>
  <c r="AE19" i="13" s="1"/>
  <c r="AF19" i="13" s="1"/>
  <c r="I19" i="13"/>
  <c r="J19" i="13" s="1"/>
  <c r="BT18" i="13"/>
  <c r="BG18" i="13"/>
  <c r="V18" i="13"/>
  <c r="I18" i="13"/>
  <c r="V16" i="13"/>
  <c r="I16" i="13"/>
  <c r="J16" i="13" s="1"/>
  <c r="K16" i="13" s="1"/>
  <c r="L16" i="13" s="1"/>
  <c r="M16" i="13" s="1"/>
  <c r="N16" i="13" s="1"/>
  <c r="O16" i="13" s="1"/>
  <c r="P16" i="13" s="1"/>
  <c r="Q16" i="13" s="1"/>
  <c r="R16" i="13" s="1"/>
  <c r="S16" i="13" s="1"/>
  <c r="BT15" i="13"/>
  <c r="BG15" i="13"/>
  <c r="CI15" i="13" s="1"/>
  <c r="V15" i="13"/>
  <c r="W15" i="13" s="1"/>
  <c r="X15" i="13" s="1"/>
  <c r="I15" i="13"/>
  <c r="V13" i="13"/>
  <c r="W13" i="13" s="1"/>
  <c r="X13" i="13" s="1"/>
  <c r="Y13" i="13" s="1"/>
  <c r="Z13" i="13" s="1"/>
  <c r="AA13" i="13" s="1"/>
  <c r="AB13" i="13" s="1"/>
  <c r="AC13" i="13" s="1"/>
  <c r="AD13" i="13" s="1"/>
  <c r="AE13" i="13" s="1"/>
  <c r="AF13" i="13" s="1"/>
  <c r="I13" i="13"/>
  <c r="J13" i="13" s="1"/>
  <c r="K13" i="13" s="1"/>
  <c r="L13" i="13" s="1"/>
  <c r="M13" i="13" s="1"/>
  <c r="N13" i="13" s="1"/>
  <c r="O13" i="13" s="1"/>
  <c r="P13" i="13" s="1"/>
  <c r="Q13" i="13" s="1"/>
  <c r="R13" i="13" s="1"/>
  <c r="S13" i="13" s="1"/>
  <c r="BT12" i="13"/>
  <c r="BG12" i="13"/>
  <c r="V12" i="13"/>
  <c r="W12" i="13" s="1"/>
  <c r="I12" i="13"/>
  <c r="V10" i="13"/>
  <c r="W10" i="13" s="1"/>
  <c r="X10" i="13" s="1"/>
  <c r="I10" i="13"/>
  <c r="J10" i="13" s="1"/>
  <c r="K10" i="13" s="1"/>
  <c r="BT9" i="13"/>
  <c r="BG9" i="13"/>
  <c r="V9" i="13"/>
  <c r="I9" i="13"/>
  <c r="V7" i="13"/>
  <c r="W7" i="13" s="1"/>
  <c r="X7" i="13" s="1"/>
  <c r="I7" i="13"/>
  <c r="J7" i="13" s="1"/>
  <c r="K7" i="13" s="1"/>
  <c r="BT6" i="13"/>
  <c r="BG6" i="13"/>
  <c r="V6" i="13"/>
  <c r="I6" i="13"/>
  <c r="BG5" i="14" l="1"/>
  <c r="BG7" i="14"/>
  <c r="AO3" i="13"/>
  <c r="V2" i="13" s="1"/>
  <c r="CI6" i="13"/>
  <c r="BG7" i="13"/>
  <c r="BG34" i="14"/>
  <c r="BG46" i="14"/>
  <c r="BG52" i="14"/>
  <c r="BG28" i="14"/>
  <c r="BG10" i="14"/>
  <c r="BG31" i="14"/>
  <c r="BG49" i="14"/>
  <c r="BG13" i="14"/>
  <c r="BH87" i="14"/>
  <c r="BH88" i="14" s="1"/>
  <c r="BH15" i="14"/>
  <c r="BH16" i="14" s="1"/>
  <c r="BH81" i="14"/>
  <c r="BH82" i="14" s="1"/>
  <c r="BH75" i="14"/>
  <c r="BH76" i="14" s="1"/>
  <c r="BU48" i="13"/>
  <c r="BU36" i="13"/>
  <c r="BU30" i="13"/>
  <c r="W84" i="13"/>
  <c r="BV84" i="13" s="1"/>
  <c r="BU72" i="13"/>
  <c r="BG70" i="13"/>
  <c r="BU63" i="13"/>
  <c r="BU45" i="13"/>
  <c r="BG22" i="13"/>
  <c r="BU18" i="13"/>
  <c r="BG16" i="13"/>
  <c r="BI33" i="14"/>
  <c r="BI34" i="14" s="1"/>
  <c r="BH93" i="14"/>
  <c r="BH94" i="14" s="1"/>
  <c r="J87" i="14"/>
  <c r="BI87" i="14" s="1"/>
  <c r="BI88" i="14" s="1"/>
  <c r="BH48" i="14"/>
  <c r="BH49" i="14" s="1"/>
  <c r="BH45" i="14"/>
  <c r="BH46" i="14" s="1"/>
  <c r="BH9" i="14"/>
  <c r="BH10" i="14" s="1"/>
  <c r="AP3" i="13"/>
  <c r="Z2" i="13" s="1"/>
  <c r="BG55" i="13"/>
  <c r="CI54" i="13"/>
  <c r="BG40" i="13"/>
  <c r="CI39" i="13"/>
  <c r="CI9" i="13"/>
  <c r="BG10" i="13"/>
  <c r="BG28" i="13"/>
  <c r="CI27" i="13"/>
  <c r="BG43" i="13"/>
  <c r="CI42" i="13"/>
  <c r="BG58" i="13"/>
  <c r="CI57" i="13"/>
  <c r="BG19" i="13"/>
  <c r="CI18" i="13"/>
  <c r="BG52" i="13"/>
  <c r="CI51" i="13"/>
  <c r="BG25" i="13"/>
  <c r="CI24" i="13"/>
  <c r="BG31" i="13"/>
  <c r="CI30" i="13"/>
  <c r="BG37" i="13"/>
  <c r="CI36" i="13"/>
  <c r="BG46" i="13"/>
  <c r="CI45" i="13"/>
  <c r="BG61" i="13"/>
  <c r="CI60" i="13"/>
  <c r="BG64" i="13"/>
  <c r="CI63" i="13"/>
  <c r="BG67" i="13"/>
  <c r="CI66" i="13"/>
  <c r="BG76" i="13"/>
  <c r="CI75" i="13"/>
  <c r="BG79" i="13"/>
  <c r="CI78" i="13"/>
  <c r="BG85" i="13"/>
  <c r="CI84" i="13"/>
  <c r="BG88" i="13"/>
  <c r="CI87" i="13"/>
  <c r="BG13" i="13"/>
  <c r="CI12" i="13"/>
  <c r="BG34" i="13"/>
  <c r="CI33" i="13"/>
  <c r="BG49" i="13"/>
  <c r="CI48" i="13"/>
  <c r="BG73" i="13"/>
  <c r="CI72" i="13"/>
  <c r="BG82" i="13"/>
  <c r="CI81" i="13"/>
  <c r="BH93" i="13"/>
  <c r="CJ93" i="13" s="1"/>
  <c r="BH90" i="13"/>
  <c r="CJ90" i="13" s="1"/>
  <c r="CI90" i="13"/>
  <c r="BG91" i="13"/>
  <c r="BG94" i="13"/>
  <c r="J63" i="13"/>
  <c r="BI63" i="13" s="1"/>
  <c r="J69" i="13"/>
  <c r="BI69" i="13" s="1"/>
  <c r="CK69" i="13" s="1"/>
  <c r="BH36" i="13"/>
  <c r="BH30" i="13"/>
  <c r="BH18" i="13"/>
  <c r="BH15" i="13"/>
  <c r="CJ15" i="13" s="1"/>
  <c r="BH36" i="14"/>
  <c r="BH37" i="14" s="1"/>
  <c r="BG37" i="14"/>
  <c r="BG43" i="14"/>
  <c r="J45" i="14"/>
  <c r="BI45" i="14" s="1"/>
  <c r="BI46" i="14" s="1"/>
  <c r="BG55" i="14"/>
  <c r="BG58" i="14"/>
  <c r="BG61" i="14"/>
  <c r="BG64" i="14"/>
  <c r="BG67" i="14"/>
  <c r="BG73" i="14"/>
  <c r="BG76" i="14"/>
  <c r="J81" i="14"/>
  <c r="K81" i="14" s="1"/>
  <c r="BG22" i="14"/>
  <c r="BG25" i="14"/>
  <c r="Z58" i="13"/>
  <c r="AA58" i="13" s="1"/>
  <c r="AB58" i="13" s="1"/>
  <c r="AC58" i="13" s="1"/>
  <c r="AD58" i="13" s="1"/>
  <c r="AE58" i="13" s="1"/>
  <c r="AF58" i="13" s="1"/>
  <c r="J15" i="13"/>
  <c r="BI15" i="13" s="1"/>
  <c r="CK15" i="13" s="1"/>
  <c r="W18" i="13"/>
  <c r="W30" i="13"/>
  <c r="X30" i="13" s="1"/>
  <c r="Y30" i="13" s="1"/>
  <c r="W51" i="13"/>
  <c r="W64" i="13"/>
  <c r="W72" i="13"/>
  <c r="BV72" i="13" s="1"/>
  <c r="BH39" i="13"/>
  <c r="BH48" i="13"/>
  <c r="AG62" i="13"/>
  <c r="BI75" i="13"/>
  <c r="BU75" i="13"/>
  <c r="BV42" i="13"/>
  <c r="W48" i="13"/>
  <c r="BV48" i="13" s="1"/>
  <c r="AG74" i="13"/>
  <c r="BH75" i="13"/>
  <c r="W36" i="13"/>
  <c r="BU93" i="13"/>
  <c r="W93" i="13"/>
  <c r="X88" i="13"/>
  <c r="Y88" i="13" s="1"/>
  <c r="Z88" i="13" s="1"/>
  <c r="AA88" i="13" s="1"/>
  <c r="AB88" i="13" s="1"/>
  <c r="AC88" i="13" s="1"/>
  <c r="AD88" i="13" s="1"/>
  <c r="AE88" i="13" s="1"/>
  <c r="AF88" i="13" s="1"/>
  <c r="J90" i="13"/>
  <c r="BI90" i="13" s="1"/>
  <c r="K13" i="14"/>
  <c r="L13" i="14" s="1"/>
  <c r="M13" i="14" s="1"/>
  <c r="N13" i="14" s="1"/>
  <c r="O13" i="14" s="1"/>
  <c r="P13" i="14" s="1"/>
  <c r="Q13" i="14" s="1"/>
  <c r="R13" i="14" s="1"/>
  <c r="S13" i="14" s="1"/>
  <c r="J9" i="14"/>
  <c r="K9" i="14" s="1"/>
  <c r="BI84" i="14"/>
  <c r="BI85" i="14" s="1"/>
  <c r="J93" i="14"/>
  <c r="K93" i="14" s="1"/>
  <c r="L93" i="14" s="1"/>
  <c r="BI18" i="14"/>
  <c r="BI19" i="14" s="1"/>
  <c r="BH24" i="14"/>
  <c r="BH25" i="14" s="1"/>
  <c r="BI72" i="14"/>
  <c r="BI73" i="14" s="1"/>
  <c r="BH21" i="14"/>
  <c r="BH22" i="14" s="1"/>
  <c r="K22" i="14"/>
  <c r="L22" i="14" s="1"/>
  <c r="M22" i="14" s="1"/>
  <c r="N22" i="14" s="1"/>
  <c r="O22" i="14" s="1"/>
  <c r="P22" i="14" s="1"/>
  <c r="Q22" i="14" s="1"/>
  <c r="R22" i="14" s="1"/>
  <c r="S22" i="14" s="1"/>
  <c r="BH33" i="14"/>
  <c r="BH34" i="14" s="1"/>
  <c r="BH69" i="14"/>
  <c r="BH70" i="14" s="1"/>
  <c r="J75" i="14"/>
  <c r="BI75" i="14" s="1"/>
  <c r="BI76" i="14" s="1"/>
  <c r="M82" i="13"/>
  <c r="N82" i="13" s="1"/>
  <c r="O82" i="13" s="1"/>
  <c r="P82" i="13" s="1"/>
  <c r="Q82" i="13" s="1"/>
  <c r="R82" i="13" s="1"/>
  <c r="S82" i="13" s="1"/>
  <c r="BI87" i="13"/>
  <c r="J18" i="13"/>
  <c r="K18" i="13" s="1"/>
  <c r="J30" i="13"/>
  <c r="K87" i="13"/>
  <c r="L87" i="13" s="1"/>
  <c r="BK87" i="13" s="1"/>
  <c r="J40" i="13"/>
  <c r="K40" i="13" s="1"/>
  <c r="L40" i="13" s="1"/>
  <c r="M40" i="13" s="1"/>
  <c r="N40" i="13" s="1"/>
  <c r="O40" i="13" s="1"/>
  <c r="P40" i="13" s="1"/>
  <c r="Q40" i="13" s="1"/>
  <c r="R40" i="13" s="1"/>
  <c r="S40" i="13" s="1"/>
  <c r="J48" i="13"/>
  <c r="K75" i="13"/>
  <c r="L75" i="13" s="1"/>
  <c r="BK75" i="13" s="1"/>
  <c r="BG91" i="14"/>
  <c r="BG88" i="14"/>
  <c r="BG85" i="14"/>
  <c r="BG79" i="14"/>
  <c r="BH60" i="13"/>
  <c r="BH66" i="14"/>
  <c r="BH67" i="14" s="1"/>
  <c r="BH57" i="14"/>
  <c r="BH58" i="14" s="1"/>
  <c r="L7" i="14"/>
  <c r="BI6" i="14"/>
  <c r="K6" i="14"/>
  <c r="T11" i="14"/>
  <c r="K27" i="14"/>
  <c r="K67" i="14"/>
  <c r="T10" i="14"/>
  <c r="T14" i="14"/>
  <c r="J15" i="14"/>
  <c r="K18" i="14"/>
  <c r="BG19" i="14"/>
  <c r="K21" i="14"/>
  <c r="BI21" i="14"/>
  <c r="BI22" i="14" s="1"/>
  <c r="J24" i="14"/>
  <c r="BJ30" i="14"/>
  <c r="BJ31" i="14" s="1"/>
  <c r="K34" i="14"/>
  <c r="J36" i="14"/>
  <c r="K49" i="14"/>
  <c r="T50" i="14"/>
  <c r="J52" i="14"/>
  <c r="BI51" i="14" s="1"/>
  <c r="BI52" i="14" s="1"/>
  <c r="BH60" i="14"/>
  <c r="BH61" i="14" s="1"/>
  <c r="J60" i="14"/>
  <c r="J90" i="14"/>
  <c r="BH90" i="14"/>
  <c r="BH91" i="14" s="1"/>
  <c r="T17" i="14"/>
  <c r="M30" i="14"/>
  <c r="BK30" i="14"/>
  <c r="BK31" i="14" s="1"/>
  <c r="BH6" i="14"/>
  <c r="T23" i="14"/>
  <c r="K37" i="14"/>
  <c r="J40" i="14"/>
  <c r="BI39" i="14" s="1"/>
  <c r="BI40" i="14" s="1"/>
  <c r="BI42" i="14"/>
  <c r="BI43" i="14" s="1"/>
  <c r="T43" i="14"/>
  <c r="K51" i="14"/>
  <c r="M85" i="14"/>
  <c r="T16" i="14"/>
  <c r="K33" i="14"/>
  <c r="J48" i="14"/>
  <c r="M73" i="14"/>
  <c r="J12" i="14"/>
  <c r="BH12" i="14"/>
  <c r="BH13" i="14" s="1"/>
  <c r="BG16" i="14"/>
  <c r="T19" i="14"/>
  <c r="T20" i="14"/>
  <c r="K25" i="14"/>
  <c r="T26" i="14"/>
  <c r="J28" i="14"/>
  <c r="BI27" i="14" s="1"/>
  <c r="BI28" i="14" s="1"/>
  <c r="BI30" i="14"/>
  <c r="BI31" i="14" s="1"/>
  <c r="T31" i="14"/>
  <c r="K39" i="14"/>
  <c r="BG40" i="14"/>
  <c r="K42" i="14"/>
  <c r="T46" i="14"/>
  <c r="T47" i="14"/>
  <c r="BI54" i="14"/>
  <c r="BI55" i="14" s="1"/>
  <c r="K54" i="14"/>
  <c r="BH54" i="14"/>
  <c r="BH55" i="14" s="1"/>
  <c r="T55" i="14"/>
  <c r="K63" i="14"/>
  <c r="J78" i="14"/>
  <c r="BH78" i="14"/>
  <c r="BH79" i="14" s="1"/>
  <c r="T91" i="14"/>
  <c r="T95" i="14"/>
  <c r="BH27" i="14"/>
  <c r="BH28" i="14" s="1"/>
  <c r="BH39" i="14"/>
  <c r="BH40" i="14" s="1"/>
  <c r="BH51" i="14"/>
  <c r="BH52" i="14" s="1"/>
  <c r="T53" i="14"/>
  <c r="T58" i="14"/>
  <c r="T59" i="14"/>
  <c r="J70" i="14"/>
  <c r="K79" i="14"/>
  <c r="J82" i="14"/>
  <c r="J94" i="14"/>
  <c r="BH18" i="14"/>
  <c r="BH19" i="14" s="1"/>
  <c r="BH30" i="14"/>
  <c r="BH31" i="14" s="1"/>
  <c r="BH42" i="14"/>
  <c r="BH43" i="14" s="1"/>
  <c r="BH63" i="14"/>
  <c r="BH64" i="14" s="1"/>
  <c r="BG70" i="14"/>
  <c r="K72" i="14"/>
  <c r="BG82" i="14"/>
  <c r="K84" i="14"/>
  <c r="BG94" i="14"/>
  <c r="T62" i="14"/>
  <c r="J64" i="14"/>
  <c r="BI63" i="14" s="1"/>
  <c r="BI64" i="14" s="1"/>
  <c r="J66" i="14"/>
  <c r="L81" i="14"/>
  <c r="T68" i="14"/>
  <c r="T76" i="14"/>
  <c r="T80" i="14"/>
  <c r="T88" i="14"/>
  <c r="T92" i="14"/>
  <c r="BH72" i="14"/>
  <c r="BH73" i="14" s="1"/>
  <c r="BH84" i="14"/>
  <c r="BH85" i="14" s="1"/>
  <c r="P46" i="13"/>
  <c r="BU6" i="13"/>
  <c r="AG11" i="13"/>
  <c r="BV12" i="13"/>
  <c r="X12" i="13"/>
  <c r="T14" i="13"/>
  <c r="AG14" i="13"/>
  <c r="Y15" i="13"/>
  <c r="BH21" i="13"/>
  <c r="CJ21" i="13" s="1"/>
  <c r="J21" i="13"/>
  <c r="T22" i="13"/>
  <c r="AG22" i="13"/>
  <c r="BU24" i="13"/>
  <c r="AG25" i="13"/>
  <c r="AG29" i="13"/>
  <c r="T31" i="13"/>
  <c r="AG35" i="13"/>
  <c r="T41" i="13"/>
  <c r="AG41" i="13"/>
  <c r="J42" i="13"/>
  <c r="BH42" i="13"/>
  <c r="AG47" i="13"/>
  <c r="T49" i="13"/>
  <c r="AG49" i="13"/>
  <c r="L51" i="13"/>
  <c r="BH51" i="13"/>
  <c r="J52" i="13"/>
  <c r="BI51" i="13" s="1"/>
  <c r="AG56" i="13"/>
  <c r="Y60" i="13"/>
  <c r="K64" i="13"/>
  <c r="J73" i="13"/>
  <c r="BI72" i="13" s="1"/>
  <c r="BH72" i="13"/>
  <c r="W87" i="13"/>
  <c r="BU87" i="13"/>
  <c r="W6" i="13"/>
  <c r="BU9" i="13"/>
  <c r="W9" i="13"/>
  <c r="T11" i="13"/>
  <c r="BH12" i="13"/>
  <c r="T13" i="13"/>
  <c r="T17" i="13"/>
  <c r="K19" i="13"/>
  <c r="AG23" i="13"/>
  <c r="W24" i="13"/>
  <c r="X27" i="13"/>
  <c r="BH27" i="13"/>
  <c r="J28" i="13"/>
  <c r="BI27" i="13" s="1"/>
  <c r="X31" i="13"/>
  <c r="BH33" i="13"/>
  <c r="J33" i="13"/>
  <c r="L34" i="13"/>
  <c r="Y34" i="13"/>
  <c r="BH45" i="13"/>
  <c r="J45" i="13"/>
  <c r="J58" i="13"/>
  <c r="T67" i="13"/>
  <c r="X72" i="13"/>
  <c r="BH6" i="13"/>
  <c r="BU15" i="13"/>
  <c r="W16" i="13"/>
  <c r="BU21" i="13"/>
  <c r="W21" i="13"/>
  <c r="BH24" i="13"/>
  <c r="K27" i="13"/>
  <c r="T29" i="13"/>
  <c r="L39" i="13"/>
  <c r="BU39" i="13"/>
  <c r="W40" i="13"/>
  <c r="T43" i="13"/>
  <c r="X48" i="13"/>
  <c r="AG59" i="13"/>
  <c r="BH66" i="13"/>
  <c r="J66" i="13"/>
  <c r="AG67" i="13"/>
  <c r="BU69" i="13"/>
  <c r="W69" i="13"/>
  <c r="AG70" i="13"/>
  <c r="L79" i="13"/>
  <c r="Y79" i="13"/>
  <c r="BI81" i="13"/>
  <c r="K81" i="13"/>
  <c r="W82" i="13"/>
  <c r="AG92" i="13"/>
  <c r="T37" i="13"/>
  <c r="T59" i="13"/>
  <c r="J12" i="13"/>
  <c r="AG19" i="13"/>
  <c r="T23" i="13"/>
  <c r="T25" i="13"/>
  <c r="J36" i="13"/>
  <c r="AG37" i="13"/>
  <c r="T47" i="13"/>
  <c r="J6" i="13"/>
  <c r="L7" i="13"/>
  <c r="Y7" i="13"/>
  <c r="BH9" i="13"/>
  <c r="J9" i="13"/>
  <c r="L10" i="13"/>
  <c r="Y10" i="13"/>
  <c r="BU12" i="13"/>
  <c r="AG13" i="13"/>
  <c r="T16" i="13"/>
  <c r="AG17" i="13"/>
  <c r="AG20" i="13"/>
  <c r="J24" i="13"/>
  <c r="BU27" i="13"/>
  <c r="W28" i="13"/>
  <c r="BU33" i="13"/>
  <c r="W33" i="13"/>
  <c r="T35" i="13"/>
  <c r="T38" i="13"/>
  <c r="BV57" i="13"/>
  <c r="X57" i="13"/>
  <c r="T76" i="13"/>
  <c r="BV75" i="13"/>
  <c r="X76" i="13"/>
  <c r="BW75" i="13" s="1"/>
  <c r="X90" i="13"/>
  <c r="BV90" i="13"/>
  <c r="BU42" i="13"/>
  <c r="AG43" i="13"/>
  <c r="AG46" i="13"/>
  <c r="T50" i="13"/>
  <c r="BU54" i="13"/>
  <c r="W54" i="13"/>
  <c r="T56" i="13"/>
  <c r="BH57" i="13"/>
  <c r="AG68" i="13"/>
  <c r="BH78" i="13"/>
  <c r="J78" i="13"/>
  <c r="BU81" i="13"/>
  <c r="AG91" i="13"/>
  <c r="T94" i="13"/>
  <c r="X39" i="13"/>
  <c r="X42" i="13"/>
  <c r="T44" i="13"/>
  <c r="W45" i="13"/>
  <c r="AG50" i="13"/>
  <c r="AG53" i="13"/>
  <c r="J57" i="13"/>
  <c r="BU60" i="13"/>
  <c r="W61" i="13"/>
  <c r="Y63" i="13"/>
  <c r="BU66" i="13"/>
  <c r="W66" i="13"/>
  <c r="T68" i="13"/>
  <c r="BH69" i="13"/>
  <c r="CJ69" i="13" s="1"/>
  <c r="T70" i="13"/>
  <c r="K72" i="13"/>
  <c r="AG73" i="13"/>
  <c r="T74" i="13"/>
  <c r="BJ75" i="13"/>
  <c r="T77" i="13"/>
  <c r="AG80" i="13"/>
  <c r="W81" i="13"/>
  <c r="BH84" i="13"/>
  <c r="J85" i="13"/>
  <c r="BI84" i="13" s="1"/>
  <c r="T86" i="13"/>
  <c r="T92" i="13"/>
  <c r="J93" i="13"/>
  <c r="AG94" i="13"/>
  <c r="T95" i="13"/>
  <c r="AG38" i="13"/>
  <c r="AG52" i="13"/>
  <c r="AG44" i="13"/>
  <c r="BH54" i="13"/>
  <c r="J54" i="13"/>
  <c r="T55" i="13"/>
  <c r="AG55" i="13"/>
  <c r="BU57" i="13"/>
  <c r="T61" i="13"/>
  <c r="AG65" i="13"/>
  <c r="Z75" i="13"/>
  <c r="BU78" i="13"/>
  <c r="W78" i="13"/>
  <c r="T80" i="13"/>
  <c r="BH81" i="13"/>
  <c r="L84" i="13"/>
  <c r="AG85" i="13"/>
  <c r="AG86" i="13"/>
  <c r="T88" i="13"/>
  <c r="BU90" i="13"/>
  <c r="AG95" i="13"/>
  <c r="BH87" i="13"/>
  <c r="AG89" i="13"/>
  <c r="T91" i="13"/>
  <c r="BI39" i="13" l="1"/>
  <c r="CK39" i="13" s="1"/>
  <c r="BJ39" i="13"/>
  <c r="CL39" i="13" s="1"/>
  <c r="K87" i="14"/>
  <c r="BJ87" i="14" s="1"/>
  <c r="BJ88" i="14" s="1"/>
  <c r="K45" i="14"/>
  <c r="BJ45" i="14" s="1"/>
  <c r="BJ46" i="14" s="1"/>
  <c r="X84" i="13"/>
  <c r="BW84" i="13" s="1"/>
  <c r="T40" i="13"/>
  <c r="BH70" i="13"/>
  <c r="BV30" i="13"/>
  <c r="BH22" i="13"/>
  <c r="BH16" i="13"/>
  <c r="K90" i="13"/>
  <c r="L90" i="13" s="1"/>
  <c r="M87" i="13"/>
  <c r="N87" i="13" s="1"/>
  <c r="M75" i="13"/>
  <c r="BL75" i="13" s="1"/>
  <c r="BI81" i="14"/>
  <c r="BI82" i="14" s="1"/>
  <c r="K75" i="14"/>
  <c r="BJ75" i="14" s="1"/>
  <c r="BJ76" i="14" s="1"/>
  <c r="BH55" i="13"/>
  <c r="CJ54" i="13"/>
  <c r="BH94" i="13"/>
  <c r="BH91" i="13"/>
  <c r="BH85" i="13"/>
  <c r="CJ84" i="13"/>
  <c r="BJ76" i="13"/>
  <c r="CL75" i="13"/>
  <c r="CK27" i="13"/>
  <c r="BH61" i="13"/>
  <c r="CJ60" i="13"/>
  <c r="CJ87" i="13"/>
  <c r="BH88" i="13"/>
  <c r="K69" i="13"/>
  <c r="BJ69" i="13" s="1"/>
  <c r="CL69" i="13" s="1"/>
  <c r="BH10" i="13"/>
  <c r="CJ9" i="13"/>
  <c r="BH46" i="13"/>
  <c r="CJ45" i="13"/>
  <c r="CJ27" i="13"/>
  <c r="BH28" i="13"/>
  <c r="CK63" i="13"/>
  <c r="BH19" i="13"/>
  <c r="CJ18" i="13"/>
  <c r="BH82" i="13"/>
  <c r="CJ81" i="13"/>
  <c r="BH79" i="13"/>
  <c r="CJ78" i="13"/>
  <c r="CK51" i="13"/>
  <c r="CJ6" i="13"/>
  <c r="BH7" i="13"/>
  <c r="BH13" i="13"/>
  <c r="CJ12" i="13"/>
  <c r="BH73" i="13"/>
  <c r="CJ72" i="13"/>
  <c r="BH43" i="13"/>
  <c r="CJ42" i="13"/>
  <c r="BH49" i="13"/>
  <c r="CJ48" i="13"/>
  <c r="BH31" i="13"/>
  <c r="CJ30" i="13"/>
  <c r="CM75" i="13"/>
  <c r="BH58" i="13"/>
  <c r="CJ57" i="13"/>
  <c r="BI76" i="13"/>
  <c r="CK75" i="13"/>
  <c r="BH34" i="13"/>
  <c r="CJ33" i="13"/>
  <c r="BH52" i="13"/>
  <c r="CJ51" i="13"/>
  <c r="CK84" i="13"/>
  <c r="BI85" i="13"/>
  <c r="CM87" i="13"/>
  <c r="CK81" i="13"/>
  <c r="BH67" i="13"/>
  <c r="CJ66" i="13"/>
  <c r="BH25" i="13"/>
  <c r="CJ24" i="13"/>
  <c r="BI73" i="13"/>
  <c r="CK72" i="13"/>
  <c r="CK87" i="13"/>
  <c r="CJ75" i="13"/>
  <c r="BH76" i="13"/>
  <c r="CJ39" i="13"/>
  <c r="BH40" i="13"/>
  <c r="BH37" i="13"/>
  <c r="CJ36" i="13"/>
  <c r="BI91" i="13"/>
  <c r="CK90" i="13"/>
  <c r="K15" i="13"/>
  <c r="L15" i="13" s="1"/>
  <c r="K63" i="13"/>
  <c r="CI5" i="13"/>
  <c r="BV63" i="13"/>
  <c r="BI64" i="13" s="1"/>
  <c r="X64" i="13"/>
  <c r="BJ87" i="13"/>
  <c r="BJ18" i="13"/>
  <c r="BV51" i="13"/>
  <c r="BI52" i="13" s="1"/>
  <c r="X51" i="13"/>
  <c r="BV18" i="13"/>
  <c r="X18" i="13"/>
  <c r="AG58" i="13"/>
  <c r="BV36" i="13"/>
  <c r="X36" i="13"/>
  <c r="L18" i="13"/>
  <c r="M18" i="13" s="1"/>
  <c r="BI93" i="14"/>
  <c r="BI94" i="14" s="1"/>
  <c r="BV93" i="13"/>
  <c r="X93" i="13"/>
  <c r="AG88" i="13"/>
  <c r="BI9" i="14"/>
  <c r="BI10" i="14" s="1"/>
  <c r="T22" i="14"/>
  <c r="T13" i="14"/>
  <c r="BI18" i="13"/>
  <c r="BI48" i="13"/>
  <c r="K48" i="13"/>
  <c r="K30" i="13"/>
  <c r="BI30" i="13"/>
  <c r="T82" i="13"/>
  <c r="K61" i="14"/>
  <c r="J69" i="14"/>
  <c r="J60" i="13"/>
  <c r="J57" i="14"/>
  <c r="BH63" i="13"/>
  <c r="L54" i="14"/>
  <c r="BJ54" i="14"/>
  <c r="BJ55" i="14" s="1"/>
  <c r="L34" i="14"/>
  <c r="M81" i="14"/>
  <c r="BI66" i="14"/>
  <c r="BI67" i="14" s="1"/>
  <c r="K66" i="14"/>
  <c r="L84" i="14"/>
  <c r="BJ84" i="14"/>
  <c r="BJ85" i="14" s="1"/>
  <c r="L79" i="14"/>
  <c r="K70" i="14"/>
  <c r="L63" i="14"/>
  <c r="L39" i="14"/>
  <c r="L33" i="14"/>
  <c r="BJ33" i="14"/>
  <c r="BJ34" i="14" s="1"/>
  <c r="BI60" i="14"/>
  <c r="BI61" i="14" s="1"/>
  <c r="K60" i="14"/>
  <c r="K52" i="14"/>
  <c r="BJ51" i="14" s="1"/>
  <c r="BJ52" i="14" s="1"/>
  <c r="L67" i="14"/>
  <c r="BI12" i="14"/>
  <c r="BI13" i="14" s="1"/>
  <c r="K12" i="14"/>
  <c r="L21" i="14"/>
  <c r="BJ21" i="14"/>
  <c r="BJ22" i="14" s="1"/>
  <c r="N73" i="14"/>
  <c r="L18" i="14"/>
  <c r="BJ18" i="14"/>
  <c r="BJ19" i="14" s="1"/>
  <c r="L49" i="14"/>
  <c r="BI7" i="14"/>
  <c r="M93" i="14"/>
  <c r="L72" i="14"/>
  <c r="BJ72" i="14"/>
  <c r="BJ73" i="14" s="1"/>
  <c r="K78" i="14"/>
  <c r="BI78" i="14"/>
  <c r="BI79" i="14" s="1"/>
  <c r="L42" i="14"/>
  <c r="BJ42" i="14"/>
  <c r="BJ43" i="14" s="1"/>
  <c r="K28" i="14"/>
  <c r="BJ27" i="14" s="1"/>
  <c r="BJ28" i="14" s="1"/>
  <c r="L25" i="14"/>
  <c r="N85" i="14"/>
  <c r="L37" i="14"/>
  <c r="K36" i="14"/>
  <c r="BI36" i="14"/>
  <c r="BI37" i="14" s="1"/>
  <c r="K24" i="14"/>
  <c r="BI24" i="14"/>
  <c r="BI25" i="14" s="1"/>
  <c r="L9" i="14"/>
  <c r="BJ9" i="14"/>
  <c r="BJ10" i="14" s="1"/>
  <c r="M7" i="14"/>
  <c r="K64" i="14"/>
  <c r="K94" i="14"/>
  <c r="K82" i="14"/>
  <c r="K48" i="14"/>
  <c r="BI48" i="14"/>
  <c r="BI49" i="14" s="1"/>
  <c r="L51" i="14"/>
  <c r="K40" i="14"/>
  <c r="BH5" i="14"/>
  <c r="BH7" i="14"/>
  <c r="N30" i="14"/>
  <c r="BL30" i="14"/>
  <c r="BL31" i="14" s="1"/>
  <c r="K90" i="14"/>
  <c r="BI90" i="14"/>
  <c r="BI91" i="14" s="1"/>
  <c r="K15" i="14"/>
  <c r="BI15" i="14"/>
  <c r="BI16" i="14" s="1"/>
  <c r="L27" i="14"/>
  <c r="L6" i="14"/>
  <c r="BJ6" i="14"/>
  <c r="AA75" i="13"/>
  <c r="L72" i="13"/>
  <c r="Y76" i="13"/>
  <c r="Z7" i="13"/>
  <c r="L27" i="13"/>
  <c r="Y31" i="13"/>
  <c r="BX30" i="13" s="1"/>
  <c r="X6" i="13"/>
  <c r="BV6" i="13"/>
  <c r="K54" i="13"/>
  <c r="BI54" i="13"/>
  <c r="BI93" i="13"/>
  <c r="CK93" i="13" s="1"/>
  <c r="K93" i="13"/>
  <c r="K85" i="13"/>
  <c r="X66" i="13"/>
  <c r="BV66" i="13"/>
  <c r="X61" i="13"/>
  <c r="Y39" i="13"/>
  <c r="X54" i="13"/>
  <c r="BV54" i="13"/>
  <c r="Y90" i="13"/>
  <c r="BW90" i="13"/>
  <c r="X33" i="13"/>
  <c r="BV33" i="13"/>
  <c r="X28" i="13"/>
  <c r="BW27" i="13" s="1"/>
  <c r="K9" i="13"/>
  <c r="BI9" i="13"/>
  <c r="M7" i="13"/>
  <c r="X82" i="13"/>
  <c r="X40" i="13"/>
  <c r="BW39" i="13" s="1"/>
  <c r="BJ40" i="13" s="1"/>
  <c r="BV39" i="13"/>
  <c r="BW72" i="13"/>
  <c r="Y72" i="13"/>
  <c r="K45" i="13"/>
  <c r="BI45" i="13"/>
  <c r="K33" i="13"/>
  <c r="BI33" i="13"/>
  <c r="K28" i="13"/>
  <c r="BJ27" i="13" s="1"/>
  <c r="X9" i="13"/>
  <c r="BV9" i="13"/>
  <c r="K42" i="13"/>
  <c r="BI42" i="13"/>
  <c r="K21" i="13"/>
  <c r="BI21" i="13"/>
  <c r="CK21" i="13" s="1"/>
  <c r="X78" i="13"/>
  <c r="BV78" i="13"/>
  <c r="BI57" i="13"/>
  <c r="K57" i="13"/>
  <c r="Y57" i="13"/>
  <c r="BW57" i="13"/>
  <c r="BI12" i="13"/>
  <c r="K12" i="13"/>
  <c r="Z79" i="13"/>
  <c r="X16" i="13"/>
  <c r="M34" i="13"/>
  <c r="Z15" i="13"/>
  <c r="M79" i="13"/>
  <c r="BV69" i="13"/>
  <c r="BI70" i="13" s="1"/>
  <c r="X69" i="13"/>
  <c r="Y48" i="13"/>
  <c r="BW48" i="13"/>
  <c r="BW30" i="13"/>
  <c r="K58" i="13"/>
  <c r="BV87" i="13"/>
  <c r="BI88" i="13" s="1"/>
  <c r="X87" i="13"/>
  <c r="K73" i="13"/>
  <c r="Z60" i="13"/>
  <c r="BV27" i="13"/>
  <c r="BI28" i="13" s="1"/>
  <c r="Q46" i="13"/>
  <c r="BV81" i="13"/>
  <c r="BI82" i="13" s="1"/>
  <c r="X81" i="13"/>
  <c r="BW42" i="13"/>
  <c r="Y42" i="13"/>
  <c r="BI24" i="13"/>
  <c r="K24" i="13"/>
  <c r="M10" i="13"/>
  <c r="BI36" i="13"/>
  <c r="K36" i="13"/>
  <c r="M39" i="13"/>
  <c r="BK39" i="13"/>
  <c r="L64" i="13"/>
  <c r="Z63" i="13"/>
  <c r="X45" i="13"/>
  <c r="BV45" i="13"/>
  <c r="K78" i="13"/>
  <c r="BI78" i="13"/>
  <c r="Z30" i="13"/>
  <c r="BV15" i="13"/>
  <c r="BI16" i="13" s="1"/>
  <c r="K6" i="13"/>
  <c r="BI6" i="13"/>
  <c r="L81" i="13"/>
  <c r="BJ81" i="13"/>
  <c r="M84" i="13"/>
  <c r="BV60" i="13"/>
  <c r="Z10" i="13"/>
  <c r="K66" i="13"/>
  <c r="BI66" i="13"/>
  <c r="X21" i="13"/>
  <c r="BV21" i="13"/>
  <c r="Z34" i="13"/>
  <c r="Y27" i="13"/>
  <c r="BV24" i="13"/>
  <c r="X24" i="13"/>
  <c r="L19" i="13"/>
  <c r="K52" i="13"/>
  <c r="M51" i="13"/>
  <c r="Y12" i="13"/>
  <c r="BW12" i="13"/>
  <c r="N75" i="13" l="1"/>
  <c r="Y84" i="13"/>
  <c r="L87" i="14"/>
  <c r="BK87" i="14" s="1"/>
  <c r="BK88" i="14" s="1"/>
  <c r="L45" i="14"/>
  <c r="BK45" i="14" s="1"/>
  <c r="BK46" i="14" s="1"/>
  <c r="BJ90" i="13"/>
  <c r="CL90" i="13" s="1"/>
  <c r="BL87" i="13"/>
  <c r="BI40" i="13"/>
  <c r="BJ15" i="13"/>
  <c r="CL15" i="13" s="1"/>
  <c r="L75" i="14"/>
  <c r="L69" i="13"/>
  <c r="M69" i="13" s="1"/>
  <c r="BI22" i="13"/>
  <c r="BK18" i="13"/>
  <c r="CM18" i="13" s="1"/>
  <c r="BI55" i="13"/>
  <c r="CK54" i="13"/>
  <c r="CM39" i="13"/>
  <c r="BI49" i="13"/>
  <c r="CK48" i="13"/>
  <c r="CN87" i="13"/>
  <c r="CK45" i="13"/>
  <c r="BI46" i="13"/>
  <c r="CK18" i="13"/>
  <c r="BI19" i="13"/>
  <c r="CK66" i="13"/>
  <c r="BI67" i="13"/>
  <c r="CL81" i="13"/>
  <c r="CK33" i="13"/>
  <c r="BI34" i="13"/>
  <c r="CN75" i="13"/>
  <c r="CK12" i="13"/>
  <c r="BI13" i="13"/>
  <c r="CK57" i="13"/>
  <c r="BI58" i="13"/>
  <c r="CK6" i="13"/>
  <c r="BI7" i="13"/>
  <c r="BI25" i="13"/>
  <c r="CK24" i="13"/>
  <c r="CK42" i="13"/>
  <c r="BI43" i="13"/>
  <c r="CK30" i="13"/>
  <c r="BI31" i="13"/>
  <c r="CL18" i="13"/>
  <c r="CK78" i="13"/>
  <c r="BI79" i="13"/>
  <c r="CK36" i="13"/>
  <c r="BI37" i="13"/>
  <c r="BJ28" i="13"/>
  <c r="CL27" i="13"/>
  <c r="BI10" i="13"/>
  <c r="CK9" i="13"/>
  <c r="BH64" i="13"/>
  <c r="CJ63" i="13"/>
  <c r="CJ5" i="13" s="1"/>
  <c r="CL87" i="13"/>
  <c r="BJ91" i="13"/>
  <c r="BI94" i="13"/>
  <c r="BJ63" i="13"/>
  <c r="L63" i="13"/>
  <c r="BK63" i="13" s="1"/>
  <c r="BW51" i="13"/>
  <c r="Y51" i="13"/>
  <c r="Y64" i="13"/>
  <c r="BW63" i="13"/>
  <c r="Y18" i="13"/>
  <c r="BW18" i="13"/>
  <c r="BJ19" i="13" s="1"/>
  <c r="BW36" i="13"/>
  <c r="Y36" i="13"/>
  <c r="BW93" i="13"/>
  <c r="Y93" i="13"/>
  <c r="L30" i="13"/>
  <c r="BJ30" i="13"/>
  <c r="L48" i="13"/>
  <c r="BJ48" i="13"/>
  <c r="K57" i="14"/>
  <c r="BI57" i="14"/>
  <c r="BI58" i="14" s="1"/>
  <c r="BI60" i="13"/>
  <c r="K60" i="13"/>
  <c r="K69" i="14"/>
  <c r="BJ69" i="14" s="1"/>
  <c r="BJ70" i="14" s="1"/>
  <c r="BI69" i="14"/>
  <c r="BI70" i="14" s="1"/>
  <c r="L61" i="14"/>
  <c r="M6" i="14"/>
  <c r="BK6" i="14"/>
  <c r="L82" i="14"/>
  <c r="BJ81" i="14"/>
  <c r="BJ82" i="14" s="1"/>
  <c r="O85" i="14"/>
  <c r="N93" i="14"/>
  <c r="M45" i="14"/>
  <c r="L60" i="14"/>
  <c r="BJ60" i="14"/>
  <c r="BJ61" i="14" s="1"/>
  <c r="L70" i="14"/>
  <c r="M84" i="14"/>
  <c r="BK84" i="14"/>
  <c r="BK85" i="14" s="1"/>
  <c r="BM30" i="14"/>
  <c r="BM31" i="14" s="1"/>
  <c r="O30" i="14"/>
  <c r="L40" i="14"/>
  <c r="L94" i="14"/>
  <c r="BJ93" i="14"/>
  <c r="BJ94" i="14" s="1"/>
  <c r="M9" i="14"/>
  <c r="BK9" i="14"/>
  <c r="BK10" i="14" s="1"/>
  <c r="L36" i="14"/>
  <c r="BJ36" i="14"/>
  <c r="BJ37" i="14" s="1"/>
  <c r="M25" i="14"/>
  <c r="M42" i="14"/>
  <c r="BK42" i="14"/>
  <c r="BK43" i="14" s="1"/>
  <c r="M72" i="14"/>
  <c r="BK72" i="14"/>
  <c r="BK73" i="14" s="1"/>
  <c r="M49" i="14"/>
  <c r="M75" i="14"/>
  <c r="BK75" i="14"/>
  <c r="BK76" i="14" s="1"/>
  <c r="L12" i="14"/>
  <c r="BJ12" i="14"/>
  <c r="BJ13" i="14" s="1"/>
  <c r="M33" i="14"/>
  <c r="BK33" i="14"/>
  <c r="BK34" i="14" s="1"/>
  <c r="BJ39" i="14"/>
  <c r="BJ40" i="14" s="1"/>
  <c r="M79" i="14"/>
  <c r="L66" i="14"/>
  <c r="BJ66" i="14"/>
  <c r="BJ67" i="14" s="1"/>
  <c r="N81" i="14"/>
  <c r="M27" i="14"/>
  <c r="L48" i="14"/>
  <c r="BJ48" i="14"/>
  <c r="BJ49" i="14" s="1"/>
  <c r="M87" i="14"/>
  <c r="L28" i="14"/>
  <c r="M18" i="14"/>
  <c r="BK18" i="14"/>
  <c r="BK19" i="14" s="1"/>
  <c r="M67" i="14"/>
  <c r="M63" i="14"/>
  <c r="M34" i="14"/>
  <c r="M54" i="14"/>
  <c r="BK54" i="14"/>
  <c r="BK55" i="14" s="1"/>
  <c r="BJ7" i="14"/>
  <c r="BJ15" i="14"/>
  <c r="BJ16" i="14" s="1"/>
  <c r="L15" i="14"/>
  <c r="L90" i="14"/>
  <c r="BJ90" i="14"/>
  <c r="BJ91" i="14" s="1"/>
  <c r="M51" i="14"/>
  <c r="L64" i="14"/>
  <c r="N7" i="14"/>
  <c r="L24" i="14"/>
  <c r="BJ24" i="14"/>
  <c r="BJ25" i="14" s="1"/>
  <c r="M37" i="14"/>
  <c r="L78" i="14"/>
  <c r="BJ78" i="14"/>
  <c r="BJ79" i="14" s="1"/>
  <c r="O73" i="14"/>
  <c r="M21" i="14"/>
  <c r="BK21" i="14"/>
  <c r="BK22" i="14" s="1"/>
  <c r="L52" i="14"/>
  <c r="M39" i="14"/>
  <c r="BJ63" i="14"/>
  <c r="BJ64" i="14" s="1"/>
  <c r="M81" i="13"/>
  <c r="BK81" i="13"/>
  <c r="AA63" i="13"/>
  <c r="R46" i="13"/>
  <c r="N79" i="13"/>
  <c r="N34" i="13"/>
  <c r="BW33" i="13"/>
  <c r="Y33" i="13"/>
  <c r="Y6" i="13"/>
  <c r="BW6" i="13"/>
  <c r="N51" i="13"/>
  <c r="Y24" i="13"/>
  <c r="BW24" i="13"/>
  <c r="BJ78" i="13"/>
  <c r="L78" i="13"/>
  <c r="AA15" i="13"/>
  <c r="Y16" i="13"/>
  <c r="BW15" i="13"/>
  <c r="L57" i="13"/>
  <c r="BJ57" i="13"/>
  <c r="BW78" i="13"/>
  <c r="Y78" i="13"/>
  <c r="BW9" i="13"/>
  <c r="Y9" i="13"/>
  <c r="Z72" i="13"/>
  <c r="BX72" i="13"/>
  <c r="N7" i="13"/>
  <c r="Y28" i="13"/>
  <c r="BX27" i="13" s="1"/>
  <c r="BW54" i="13"/>
  <c r="Y54" i="13"/>
  <c r="Z31" i="13"/>
  <c r="BY30" i="13" s="1"/>
  <c r="M27" i="13"/>
  <c r="AB75" i="13"/>
  <c r="Y21" i="13"/>
  <c r="BW21" i="13"/>
  <c r="O87" i="13"/>
  <c r="BM87" i="13"/>
  <c r="N18" i="13"/>
  <c r="Z57" i="13"/>
  <c r="BX57" i="13"/>
  <c r="L45" i="13"/>
  <c r="BJ45" i="13"/>
  <c r="BJ9" i="13"/>
  <c r="L9" i="13"/>
  <c r="Y61" i="13"/>
  <c r="BW60" i="13"/>
  <c r="AA7" i="13"/>
  <c r="N84" i="13"/>
  <c r="N10" i="13"/>
  <c r="BX42" i="13"/>
  <c r="Z42" i="13"/>
  <c r="Z12" i="13"/>
  <c r="BX12" i="13"/>
  <c r="L52" i="13"/>
  <c r="BJ51" i="13"/>
  <c r="AA34" i="13"/>
  <c r="BM75" i="13"/>
  <c r="O75" i="13"/>
  <c r="L6" i="13"/>
  <c r="BJ6" i="13"/>
  <c r="BL39" i="13"/>
  <c r="N39" i="13"/>
  <c r="L24" i="13"/>
  <c r="BJ24" i="13"/>
  <c r="AA60" i="13"/>
  <c r="Y69" i="13"/>
  <c r="BW69" i="13"/>
  <c r="BJ70" i="13" s="1"/>
  <c r="M90" i="13"/>
  <c r="BK90" i="13"/>
  <c r="M15" i="13"/>
  <c r="BK15" i="13"/>
  <c r="CM15" i="13" s="1"/>
  <c r="AA79" i="13"/>
  <c r="L42" i="13"/>
  <c r="BJ42" i="13"/>
  <c r="BJ33" i="13"/>
  <c r="L33" i="13"/>
  <c r="Y40" i="13"/>
  <c r="BX39" i="13" s="1"/>
  <c r="BK40" i="13" s="1"/>
  <c r="Z39" i="13"/>
  <c r="L85" i="13"/>
  <c r="BJ84" i="13"/>
  <c r="M72" i="13"/>
  <c r="M19" i="13"/>
  <c r="BL18" i="13" s="1"/>
  <c r="Z84" i="13"/>
  <c r="BX84" i="13"/>
  <c r="AA30" i="13"/>
  <c r="BW87" i="13"/>
  <c r="BJ88" i="13" s="1"/>
  <c r="Y87" i="13"/>
  <c r="Z48" i="13"/>
  <c r="BX48" i="13"/>
  <c r="L28" i="13"/>
  <c r="BK27" i="13" s="1"/>
  <c r="Z27" i="13"/>
  <c r="BJ66" i="13"/>
  <c r="L66" i="13"/>
  <c r="AA10" i="13"/>
  <c r="Y45" i="13"/>
  <c r="BW45" i="13"/>
  <c r="M64" i="13"/>
  <c r="L36" i="13"/>
  <c r="BJ36" i="13"/>
  <c r="Y81" i="13"/>
  <c r="BW81" i="13"/>
  <c r="BJ82" i="13" s="1"/>
  <c r="L73" i="13"/>
  <c r="L58" i="13"/>
  <c r="L12" i="13"/>
  <c r="BJ12" i="13"/>
  <c r="BJ21" i="13"/>
  <c r="CL21" i="13" s="1"/>
  <c r="L21" i="13"/>
  <c r="Y82" i="13"/>
  <c r="Z90" i="13"/>
  <c r="BX90" i="13"/>
  <c r="Y66" i="13"/>
  <c r="BW66" i="13"/>
  <c r="L93" i="13"/>
  <c r="BJ93" i="13"/>
  <c r="CL93" i="13" s="1"/>
  <c r="BJ54" i="13"/>
  <c r="L54" i="13"/>
  <c r="Z76" i="13"/>
  <c r="BX75" i="13"/>
  <c r="BK76" i="13" s="1"/>
  <c r="BJ72" i="13"/>
  <c r="BK69" i="13" l="1"/>
  <c r="CM69" i="13" s="1"/>
  <c r="BJ16" i="13"/>
  <c r="BJ22" i="13"/>
  <c r="BJ55" i="13"/>
  <c r="CL54" i="13"/>
  <c r="CM63" i="13"/>
  <c r="CK60" i="13"/>
  <c r="CK5" i="13" s="1"/>
  <c r="BI61" i="13"/>
  <c r="BJ49" i="13"/>
  <c r="CL48" i="13"/>
  <c r="BJ67" i="13"/>
  <c r="CL66" i="13"/>
  <c r="CO75" i="13"/>
  <c r="BJ37" i="13"/>
  <c r="CL36" i="13"/>
  <c r="CN18" i="13"/>
  <c r="BJ34" i="13"/>
  <c r="CL33" i="13"/>
  <c r="CL6" i="13"/>
  <c r="BJ7" i="13"/>
  <c r="BJ52" i="13"/>
  <c r="CL51" i="13"/>
  <c r="BJ85" i="13"/>
  <c r="CL84" i="13"/>
  <c r="CN39" i="13"/>
  <c r="BJ46" i="13"/>
  <c r="CL45" i="13"/>
  <c r="BJ58" i="13"/>
  <c r="CL57" i="13"/>
  <c r="CM81" i="13"/>
  <c r="BJ64" i="13"/>
  <c r="CL63" i="13"/>
  <c r="BK28" i="13"/>
  <c r="CM27" i="13"/>
  <c r="BJ25" i="13"/>
  <c r="CL24" i="13"/>
  <c r="CO87" i="13"/>
  <c r="BJ73" i="13"/>
  <c r="CL72" i="13"/>
  <c r="BJ13" i="13"/>
  <c r="CL12" i="13"/>
  <c r="BJ43" i="13"/>
  <c r="CL42" i="13"/>
  <c r="BJ10" i="13"/>
  <c r="CL9" i="13"/>
  <c r="BJ79" i="13"/>
  <c r="CL78" i="13"/>
  <c r="BJ31" i="13"/>
  <c r="CL30" i="13"/>
  <c r="CM90" i="13"/>
  <c r="BK91" i="13"/>
  <c r="BJ94" i="13"/>
  <c r="M63" i="13"/>
  <c r="BL63" i="13" s="1"/>
  <c r="BX18" i="13"/>
  <c r="BK19" i="13" s="1"/>
  <c r="Z18" i="13"/>
  <c r="Z64" i="13"/>
  <c r="BX63" i="13"/>
  <c r="BK64" i="13" s="1"/>
  <c r="Z51" i="13"/>
  <c r="BX51" i="13"/>
  <c r="BI5" i="14"/>
  <c r="Z36" i="13"/>
  <c r="BX36" i="13"/>
  <c r="BX93" i="13"/>
  <c r="Z93" i="13"/>
  <c r="BK48" i="13"/>
  <c r="M48" i="13"/>
  <c r="BK30" i="13"/>
  <c r="M30" i="13"/>
  <c r="L60" i="13"/>
  <c r="BJ60" i="13"/>
  <c r="M61" i="14"/>
  <c r="L69" i="14"/>
  <c r="BK69" i="14" s="1"/>
  <c r="BK70" i="14" s="1"/>
  <c r="L57" i="14"/>
  <c r="BJ57" i="14"/>
  <c r="BJ58" i="14" s="1"/>
  <c r="BL21" i="14"/>
  <c r="BL22" i="14" s="1"/>
  <c r="N21" i="14"/>
  <c r="BK24" i="14"/>
  <c r="BK25" i="14" s="1"/>
  <c r="M24" i="14"/>
  <c r="BK51" i="14"/>
  <c r="BK52" i="14" s="1"/>
  <c r="BK90" i="14"/>
  <c r="BK91" i="14" s="1"/>
  <c r="M90" i="14"/>
  <c r="N67" i="14"/>
  <c r="BK48" i="14"/>
  <c r="BK49" i="14" s="1"/>
  <c r="M48" i="14"/>
  <c r="N49" i="14"/>
  <c r="P30" i="14"/>
  <c r="BN30" i="14"/>
  <c r="BN31" i="14" s="1"/>
  <c r="M70" i="14"/>
  <c r="BL45" i="14"/>
  <c r="BL46" i="14" s="1"/>
  <c r="N45" i="14"/>
  <c r="O93" i="14"/>
  <c r="M82" i="14"/>
  <c r="BK81" i="14"/>
  <c r="BK82" i="14" s="1"/>
  <c r="N39" i="14"/>
  <c r="BK78" i="14"/>
  <c r="BK79" i="14" s="1"/>
  <c r="M78" i="14"/>
  <c r="N63" i="14"/>
  <c r="M28" i="14"/>
  <c r="BL27" i="14" s="1"/>
  <c r="BL28" i="14" s="1"/>
  <c r="N72" i="14"/>
  <c r="BL72" i="14"/>
  <c r="BL73" i="14" s="1"/>
  <c r="P73" i="14"/>
  <c r="O7" i="14"/>
  <c r="N51" i="14"/>
  <c r="BK27" i="14"/>
  <c r="BK28" i="14" s="1"/>
  <c r="BK66" i="14"/>
  <c r="BK67" i="14" s="1"/>
  <c r="M66" i="14"/>
  <c r="BK12" i="14"/>
  <c r="BK13" i="14" s="1"/>
  <c r="M12" i="14"/>
  <c r="BK36" i="14"/>
  <c r="BK37" i="14" s="1"/>
  <c r="M36" i="14"/>
  <c r="N84" i="14"/>
  <c r="BL84" i="14"/>
  <c r="BL85" i="14" s="1"/>
  <c r="P85" i="14"/>
  <c r="M64" i="14"/>
  <c r="BL63" i="14" s="1"/>
  <c r="BL64" i="14" s="1"/>
  <c r="M15" i="14"/>
  <c r="BK15" i="14"/>
  <c r="BK16" i="14" s="1"/>
  <c r="O81" i="14"/>
  <c r="N42" i="14"/>
  <c r="BL42" i="14"/>
  <c r="BL43" i="14" s="1"/>
  <c r="M94" i="14"/>
  <c r="BK93" i="14"/>
  <c r="BK94" i="14" s="1"/>
  <c r="M40" i="14"/>
  <c r="BK60" i="14"/>
  <c r="BK61" i="14" s="1"/>
  <c r="M60" i="14"/>
  <c r="BK7" i="14"/>
  <c r="M52" i="14"/>
  <c r="N37" i="14"/>
  <c r="N54" i="14"/>
  <c r="BL54" i="14"/>
  <c r="BL55" i="14" s="1"/>
  <c r="N18" i="14"/>
  <c r="BL18" i="14"/>
  <c r="BL19" i="14" s="1"/>
  <c r="N27" i="14"/>
  <c r="BK39" i="14"/>
  <c r="BK40" i="14" s="1"/>
  <c r="N34" i="14"/>
  <c r="BK63" i="14"/>
  <c r="BK64" i="14" s="1"/>
  <c r="BL87" i="14"/>
  <c r="BL88" i="14" s="1"/>
  <c r="N87" i="14"/>
  <c r="N79" i="14"/>
  <c r="BL33" i="14"/>
  <c r="BL34" i="14" s="1"/>
  <c r="N33" i="14"/>
  <c r="BL75" i="14"/>
  <c r="BL76" i="14" s="1"/>
  <c r="N75" i="14"/>
  <c r="N25" i="14"/>
  <c r="BL9" i="14"/>
  <c r="BL10" i="14" s="1"/>
  <c r="N9" i="14"/>
  <c r="T35" i="14"/>
  <c r="N6" i="14"/>
  <c r="BL6" i="14"/>
  <c r="BK9" i="13"/>
  <c r="M9" i="13"/>
  <c r="M45" i="13"/>
  <c r="BK45" i="13"/>
  <c r="AC75" i="13"/>
  <c r="BX9" i="13"/>
  <c r="Z9" i="13"/>
  <c r="BX33" i="13"/>
  <c r="Z33" i="13"/>
  <c r="BL81" i="13"/>
  <c r="N81" i="13"/>
  <c r="BK93" i="13"/>
  <c r="CM93" i="13" s="1"/>
  <c r="M93" i="13"/>
  <c r="BK21" i="13"/>
  <c r="CM21" i="13" s="1"/>
  <c r="M21" i="13"/>
  <c r="BK36" i="13"/>
  <c r="M36" i="13"/>
  <c r="M28" i="13"/>
  <c r="AB60" i="13"/>
  <c r="N64" i="13"/>
  <c r="Z40" i="13"/>
  <c r="AB79" i="13"/>
  <c r="Z69" i="13"/>
  <c r="BX69" i="13"/>
  <c r="BK70" i="13" s="1"/>
  <c r="BK6" i="13"/>
  <c r="M6" i="13"/>
  <c r="BY12" i="13"/>
  <c r="AA12" i="13"/>
  <c r="AB7" i="13"/>
  <c r="O18" i="13"/>
  <c r="N27" i="13"/>
  <c r="BX54" i="13"/>
  <c r="Z54" i="13"/>
  <c r="Z28" i="13"/>
  <c r="BY27" i="13" s="1"/>
  <c r="AA72" i="13"/>
  <c r="BY72" i="13"/>
  <c r="M57" i="13"/>
  <c r="BK57" i="13"/>
  <c r="Z16" i="13"/>
  <c r="BX15" i="13"/>
  <c r="BK16" i="13" s="1"/>
  <c r="BK78" i="13"/>
  <c r="M78" i="13"/>
  <c r="O51" i="13"/>
  <c r="AB63" i="13"/>
  <c r="BY90" i="13"/>
  <c r="AA90" i="13"/>
  <c r="M73" i="13"/>
  <c r="AB30" i="13"/>
  <c r="O39" i="13"/>
  <c r="BM39" i="13"/>
  <c r="BK54" i="13"/>
  <c r="M54" i="13"/>
  <c r="AB10" i="13"/>
  <c r="BK72" i="13"/>
  <c r="AA39" i="13"/>
  <c r="BX66" i="13"/>
  <c r="Z66" i="13"/>
  <c r="Z81" i="13"/>
  <c r="BX81" i="13"/>
  <c r="BK82" i="13" s="1"/>
  <c r="AA48" i="13"/>
  <c r="BY48" i="13"/>
  <c r="N19" i="13"/>
  <c r="BM18" i="13" s="1"/>
  <c r="N72" i="13"/>
  <c r="BL90" i="13"/>
  <c r="N90" i="13"/>
  <c r="M52" i="13"/>
  <c r="BK51" i="13"/>
  <c r="AA42" i="13"/>
  <c r="BY42" i="13"/>
  <c r="BL69" i="13"/>
  <c r="CN69" i="13" s="1"/>
  <c r="N69" i="13"/>
  <c r="BX21" i="13"/>
  <c r="Z21" i="13"/>
  <c r="O7" i="13"/>
  <c r="BX78" i="13"/>
  <c r="Z78" i="13"/>
  <c r="Z24" i="13"/>
  <c r="BX24" i="13"/>
  <c r="O34" i="13"/>
  <c r="S46" i="13"/>
  <c r="AA76" i="13"/>
  <c r="BY75" i="13"/>
  <c r="BL76" i="13" s="1"/>
  <c r="BX87" i="13"/>
  <c r="BK88" i="13" s="1"/>
  <c r="Z87" i="13"/>
  <c r="O10" i="13"/>
  <c r="AA27" i="13"/>
  <c r="Z82" i="13"/>
  <c r="M12" i="13"/>
  <c r="BK12" i="13"/>
  <c r="M58" i="13"/>
  <c r="BX45" i="13"/>
  <c r="Z45" i="13"/>
  <c r="BK66" i="13"/>
  <c r="M66" i="13"/>
  <c r="AA84" i="13"/>
  <c r="BY84" i="13"/>
  <c r="M85" i="13"/>
  <c r="BK84" i="13"/>
  <c r="BK33" i="13"/>
  <c r="M33" i="13"/>
  <c r="BK42" i="13"/>
  <c r="M42" i="13"/>
  <c r="N15" i="13"/>
  <c r="BL15" i="13"/>
  <c r="CN15" i="13" s="1"/>
  <c r="BK24" i="13"/>
  <c r="M24" i="13"/>
  <c r="BN75" i="13"/>
  <c r="P75" i="13"/>
  <c r="AB34" i="13"/>
  <c r="O84" i="13"/>
  <c r="Z61" i="13"/>
  <c r="BX60" i="13"/>
  <c r="BY57" i="13"/>
  <c r="AA57" i="13"/>
  <c r="BN87" i="13"/>
  <c r="P87" i="13"/>
  <c r="AA31" i="13"/>
  <c r="AB15" i="13"/>
  <c r="BX6" i="13"/>
  <c r="Z6" i="13"/>
  <c r="O79" i="13"/>
  <c r="BK22" i="13" l="1"/>
  <c r="BK55" i="13"/>
  <c r="CM54" i="13"/>
  <c r="CN63" i="13"/>
  <c r="BK43" i="13"/>
  <c r="CM42" i="13"/>
  <c r="BK58" i="13"/>
  <c r="CM57" i="13"/>
  <c r="BK37" i="13"/>
  <c r="CM36" i="13"/>
  <c r="BK10" i="13"/>
  <c r="CM9" i="13"/>
  <c r="CP75" i="13"/>
  <c r="BK49" i="13"/>
  <c r="CM48" i="13"/>
  <c r="BK67" i="13"/>
  <c r="CM66" i="13"/>
  <c r="CO18" i="13"/>
  <c r="BK79" i="13"/>
  <c r="CM78" i="13"/>
  <c r="BK46" i="13"/>
  <c r="CM45" i="13"/>
  <c r="BK25" i="13"/>
  <c r="CM24" i="13"/>
  <c r="BK13" i="13"/>
  <c r="CM12" i="13"/>
  <c r="BK34" i="13"/>
  <c r="CM33" i="13"/>
  <c r="CN81" i="13"/>
  <c r="BK31" i="13"/>
  <c r="CM30" i="13"/>
  <c r="BK94" i="13"/>
  <c r="CP87" i="13"/>
  <c r="BK85" i="13"/>
  <c r="CM84" i="13"/>
  <c r="BK52" i="13"/>
  <c r="CM51" i="13"/>
  <c r="BK73" i="13"/>
  <c r="CM72" i="13"/>
  <c r="CO39" i="13"/>
  <c r="CM6" i="13"/>
  <c r="BK7" i="13"/>
  <c r="BJ61" i="13"/>
  <c r="CL60" i="13"/>
  <c r="CL5" i="13" s="1"/>
  <c r="CN90" i="13"/>
  <c r="BL91" i="13"/>
  <c r="N63" i="13"/>
  <c r="BM63" i="13" s="1"/>
  <c r="BY51" i="13"/>
  <c r="AA51" i="13"/>
  <c r="BY18" i="13"/>
  <c r="BL19" i="13" s="1"/>
  <c r="AA18" i="13"/>
  <c r="AA64" i="13"/>
  <c r="BY63" i="13"/>
  <c r="BL64" i="13" s="1"/>
  <c r="BY36" i="13"/>
  <c r="AA36" i="13"/>
  <c r="AA93" i="13"/>
  <c r="BY93" i="13"/>
  <c r="N30" i="13"/>
  <c r="BL30" i="13"/>
  <c r="N48" i="13"/>
  <c r="BL48" i="13"/>
  <c r="BJ5" i="14"/>
  <c r="M69" i="14"/>
  <c r="BL69" i="14" s="1"/>
  <c r="BL70" i="14" s="1"/>
  <c r="N61" i="14"/>
  <c r="BK60" i="13"/>
  <c r="M60" i="13"/>
  <c r="M57" i="14"/>
  <c r="BK57" i="14"/>
  <c r="BK58" i="14" s="1"/>
  <c r="BM54" i="14"/>
  <c r="BM55" i="14" s="1"/>
  <c r="O54" i="14"/>
  <c r="P81" i="14"/>
  <c r="N36" i="14"/>
  <c r="BL36" i="14"/>
  <c r="BL37" i="14" s="1"/>
  <c r="N78" i="14"/>
  <c r="BL78" i="14"/>
  <c r="BL79" i="14" s="1"/>
  <c r="N70" i="14"/>
  <c r="BL7" i="14"/>
  <c r="O75" i="14"/>
  <c r="BM75" i="14"/>
  <c r="BM76" i="14" s="1"/>
  <c r="O79" i="14"/>
  <c r="O34" i="14"/>
  <c r="N52" i="14"/>
  <c r="BM51" i="14" s="1"/>
  <c r="BM52" i="14" s="1"/>
  <c r="N40" i="14"/>
  <c r="BM39" i="14" s="1"/>
  <c r="BM40" i="14" s="1"/>
  <c r="N64" i="14"/>
  <c r="BM63" i="14" s="1"/>
  <c r="BM64" i="14" s="1"/>
  <c r="N66" i="14"/>
  <c r="BL66" i="14"/>
  <c r="BL67" i="14" s="1"/>
  <c r="P7" i="14"/>
  <c r="BM72" i="14"/>
  <c r="BM73" i="14" s="1"/>
  <c r="O72" i="14"/>
  <c r="O63" i="14"/>
  <c r="N82" i="14"/>
  <c r="BL81" i="14"/>
  <c r="BL82" i="14" s="1"/>
  <c r="O45" i="14"/>
  <c r="BM45" i="14"/>
  <c r="BM46" i="14" s="1"/>
  <c r="O67" i="14"/>
  <c r="O27" i="14"/>
  <c r="O37" i="14"/>
  <c r="BL15" i="14"/>
  <c r="BL16" i="14" s="1"/>
  <c r="N15" i="14"/>
  <c r="O49" i="14"/>
  <c r="BM6" i="14"/>
  <c r="O6" i="14"/>
  <c r="BM42" i="14"/>
  <c r="BM43" i="14" s="1"/>
  <c r="O42" i="14"/>
  <c r="BM84" i="14"/>
  <c r="BM85" i="14" s="1"/>
  <c r="O84" i="14"/>
  <c r="BL51" i="14"/>
  <c r="BL52" i="14" s="1"/>
  <c r="BL39" i="14"/>
  <c r="BL40" i="14" s="1"/>
  <c r="Q30" i="14"/>
  <c r="BO30" i="14"/>
  <c r="BO31" i="14" s="1"/>
  <c r="N90" i="14"/>
  <c r="BL90" i="14"/>
  <c r="BL91" i="14" s="1"/>
  <c r="BM21" i="14"/>
  <c r="BM22" i="14" s="1"/>
  <c r="O21" i="14"/>
  <c r="BM9" i="14"/>
  <c r="BM10" i="14" s="1"/>
  <c r="O9" i="14"/>
  <c r="BM18" i="14"/>
  <c r="BM19" i="14" s="1"/>
  <c r="O18" i="14"/>
  <c r="N60" i="14"/>
  <c r="BL60" i="14"/>
  <c r="BL61" i="14" s="1"/>
  <c r="P93" i="14"/>
  <c r="O25" i="14"/>
  <c r="O33" i="14"/>
  <c r="BM33" i="14"/>
  <c r="BM34" i="14" s="1"/>
  <c r="O87" i="14"/>
  <c r="BM87" i="14"/>
  <c r="BM88" i="14" s="1"/>
  <c r="N94" i="14"/>
  <c r="BL93" i="14"/>
  <c r="BL94" i="14" s="1"/>
  <c r="Q85" i="14"/>
  <c r="BL12" i="14"/>
  <c r="BL13" i="14" s="1"/>
  <c r="N12" i="14"/>
  <c r="O51" i="14"/>
  <c r="Q73" i="14"/>
  <c r="N28" i="14"/>
  <c r="O39" i="14"/>
  <c r="N48" i="14"/>
  <c r="BL48" i="14"/>
  <c r="BL49" i="14" s="1"/>
  <c r="BL24" i="14"/>
  <c r="BL25" i="14" s="1"/>
  <c r="N24" i="14"/>
  <c r="N52" i="13"/>
  <c r="BL51" i="13"/>
  <c r="O90" i="13"/>
  <c r="BM90" i="13"/>
  <c r="O72" i="13"/>
  <c r="BZ48" i="13"/>
  <c r="AB48" i="13"/>
  <c r="AB39" i="13"/>
  <c r="BL54" i="13"/>
  <c r="N54" i="13"/>
  <c r="BN39" i="13"/>
  <c r="P39" i="13"/>
  <c r="P51" i="13"/>
  <c r="AC79" i="13"/>
  <c r="AC60" i="13"/>
  <c r="BL36" i="13"/>
  <c r="N36" i="13"/>
  <c r="BL45" i="13"/>
  <c r="N45" i="13"/>
  <c r="P79" i="13"/>
  <c r="BZ57" i="13"/>
  <c r="AB57" i="13"/>
  <c r="AA61" i="13"/>
  <c r="BY60" i="13"/>
  <c r="AC34" i="13"/>
  <c r="BM15" i="13"/>
  <c r="CO15" i="13" s="1"/>
  <c r="O15" i="13"/>
  <c r="N85" i="13"/>
  <c r="BL84" i="13"/>
  <c r="BL66" i="13"/>
  <c r="N66" i="13"/>
  <c r="AB31" i="13"/>
  <c r="CA30" i="13" s="1"/>
  <c r="BO87" i="13"/>
  <c r="Q87" i="13"/>
  <c r="N42" i="13"/>
  <c r="BL42" i="13"/>
  <c r="N58" i="13"/>
  <c r="AA82" i="13"/>
  <c r="P10" i="13"/>
  <c r="BY24" i="13"/>
  <c r="AA24" i="13"/>
  <c r="P7" i="13"/>
  <c r="BY21" i="13"/>
  <c r="AA21" i="13"/>
  <c r="BL72" i="13"/>
  <c r="BY66" i="13"/>
  <c r="AA66" i="13"/>
  <c r="BY39" i="13"/>
  <c r="BL40" i="13" s="1"/>
  <c r="AC30" i="13"/>
  <c r="BL57" i="13"/>
  <c r="N57" i="13"/>
  <c r="AA28" i="13"/>
  <c r="BZ27" i="13" s="1"/>
  <c r="P18" i="13"/>
  <c r="BZ12" i="13"/>
  <c r="AB12" i="13"/>
  <c r="BL6" i="13"/>
  <c r="N6" i="13"/>
  <c r="BY69" i="13"/>
  <c r="BL70" i="13" s="1"/>
  <c r="AA69" i="13"/>
  <c r="BL93" i="13"/>
  <c r="CN93" i="13" s="1"/>
  <c r="N93" i="13"/>
  <c r="BY33" i="13"/>
  <c r="AA33" i="13"/>
  <c r="BL9" i="13"/>
  <c r="N9" i="13"/>
  <c r="BZ84" i="13"/>
  <c r="AB84" i="13"/>
  <c r="AB76" i="13"/>
  <c r="BZ75" i="13"/>
  <c r="BM76" i="13" s="1"/>
  <c r="T46" i="13"/>
  <c r="BZ42" i="13"/>
  <c r="AB42" i="13"/>
  <c r="O19" i="13"/>
  <c r="BN18" i="13" s="1"/>
  <c r="BZ30" i="13"/>
  <c r="N73" i="13"/>
  <c r="AC63" i="13"/>
  <c r="BL78" i="13"/>
  <c r="N78" i="13"/>
  <c r="AA16" i="13"/>
  <c r="BY15" i="13"/>
  <c r="BL16" i="13" s="1"/>
  <c r="BY54" i="13"/>
  <c r="AA54" i="13"/>
  <c r="O27" i="13"/>
  <c r="AA40" i="13"/>
  <c r="N28" i="13"/>
  <c r="BM27" i="13" s="1"/>
  <c r="BL21" i="13"/>
  <c r="CN21" i="13" s="1"/>
  <c r="N21" i="13"/>
  <c r="BY6" i="13"/>
  <c r="AA6" i="13"/>
  <c r="BY78" i="13"/>
  <c r="AA78" i="13"/>
  <c r="AC15" i="13"/>
  <c r="P84" i="13"/>
  <c r="BO75" i="13"/>
  <c r="Q75" i="13"/>
  <c r="BL24" i="13"/>
  <c r="N24" i="13"/>
  <c r="BL33" i="13"/>
  <c r="N33" i="13"/>
  <c r="BY45" i="13"/>
  <c r="AA45" i="13"/>
  <c r="BL12" i="13"/>
  <c r="N12" i="13"/>
  <c r="AB27" i="13"/>
  <c r="AA87" i="13"/>
  <c r="BY87" i="13"/>
  <c r="BL88" i="13" s="1"/>
  <c r="P34" i="13"/>
  <c r="BM69" i="13"/>
  <c r="CO69" i="13" s="1"/>
  <c r="O69" i="13"/>
  <c r="BY81" i="13"/>
  <c r="BL82" i="13" s="1"/>
  <c r="AA81" i="13"/>
  <c r="AC10" i="13"/>
  <c r="AB90" i="13"/>
  <c r="BZ90" i="13"/>
  <c r="BZ72" i="13"/>
  <c r="AB72" i="13"/>
  <c r="BL27" i="13"/>
  <c r="AC7" i="13"/>
  <c r="O64" i="13"/>
  <c r="BM81" i="13"/>
  <c r="O81" i="13"/>
  <c r="BY9" i="13"/>
  <c r="AA9" i="13"/>
  <c r="AD75" i="13"/>
  <c r="BL22" i="13" l="1"/>
  <c r="BL55" i="13"/>
  <c r="CN54" i="13"/>
  <c r="BL13" i="13"/>
  <c r="CN12" i="13"/>
  <c r="BK61" i="13"/>
  <c r="CM60" i="13"/>
  <c r="CM5" i="13" s="1"/>
  <c r="BL49" i="13"/>
  <c r="CN48" i="13"/>
  <c r="CO63" i="13"/>
  <c r="CO81" i="13"/>
  <c r="BL34" i="13"/>
  <c r="CN33" i="13"/>
  <c r="BL10" i="13"/>
  <c r="CN9" i="13"/>
  <c r="BL85" i="13"/>
  <c r="CN84" i="13"/>
  <c r="BL46" i="13"/>
  <c r="CN45" i="13"/>
  <c r="CP39" i="13"/>
  <c r="CN6" i="13"/>
  <c r="BL7" i="13"/>
  <c r="BL73" i="13"/>
  <c r="CN72" i="13"/>
  <c r="BL25" i="13"/>
  <c r="CN24" i="13"/>
  <c r="CO27" i="13"/>
  <c r="BM28" i="13"/>
  <c r="CN78" i="13"/>
  <c r="BL79" i="13"/>
  <c r="CP18" i="13"/>
  <c r="CN42" i="13"/>
  <c r="BL43" i="13"/>
  <c r="BL37" i="13"/>
  <c r="CN36" i="13"/>
  <c r="BL52" i="13"/>
  <c r="CN51" i="13"/>
  <c r="BL28" i="13"/>
  <c r="CN27" i="13"/>
  <c r="CQ75" i="13"/>
  <c r="BL58" i="13"/>
  <c r="CN57" i="13"/>
  <c r="CQ87" i="13"/>
  <c r="CN66" i="13"/>
  <c r="BL67" i="13"/>
  <c r="CN30" i="13"/>
  <c r="BL31" i="13"/>
  <c r="BM91" i="13"/>
  <c r="CO90" i="13"/>
  <c r="BL94" i="13"/>
  <c r="O63" i="13"/>
  <c r="BN63" i="13" s="1"/>
  <c r="AB51" i="13"/>
  <c r="BZ51" i="13"/>
  <c r="AB64" i="13"/>
  <c r="BZ63" i="13"/>
  <c r="BM64" i="13" s="1"/>
  <c r="AB18" i="13"/>
  <c r="BZ18" i="13"/>
  <c r="BM19" i="13" s="1"/>
  <c r="BZ36" i="13"/>
  <c r="AB36" i="13"/>
  <c r="BZ93" i="13"/>
  <c r="AB93" i="13"/>
  <c r="BK5" i="14"/>
  <c r="O48" i="13"/>
  <c r="BM48" i="13"/>
  <c r="O30" i="13"/>
  <c r="BM30" i="13"/>
  <c r="N69" i="14"/>
  <c r="BM69" i="14" s="1"/>
  <c r="BM70" i="14" s="1"/>
  <c r="BL60" i="13"/>
  <c r="N60" i="13"/>
  <c r="BL57" i="14"/>
  <c r="BL58" i="14" s="1"/>
  <c r="N57" i="14"/>
  <c r="O61" i="14"/>
  <c r="O24" i="14"/>
  <c r="BM24" i="14"/>
  <c r="BM25" i="14" s="1"/>
  <c r="O28" i="14"/>
  <c r="BN27" i="14" s="1"/>
  <c r="BN28" i="14" s="1"/>
  <c r="BM12" i="14"/>
  <c r="BM13" i="14" s="1"/>
  <c r="O12" i="14"/>
  <c r="R85" i="14"/>
  <c r="P87" i="14"/>
  <c r="BN87" i="14"/>
  <c r="BN88" i="14" s="1"/>
  <c r="P25" i="14"/>
  <c r="P9" i="14"/>
  <c r="BN9" i="14"/>
  <c r="BN10" i="14" s="1"/>
  <c r="O90" i="14"/>
  <c r="BM90" i="14"/>
  <c r="BM91" i="14" s="1"/>
  <c r="R30" i="14"/>
  <c r="BP30" i="14"/>
  <c r="BP31" i="14" s="1"/>
  <c r="P84" i="14"/>
  <c r="BN84" i="14"/>
  <c r="BN85" i="14" s="1"/>
  <c r="BM7" i="14"/>
  <c r="BM27" i="14"/>
  <c r="BM28" i="14" s="1"/>
  <c r="P67" i="14"/>
  <c r="P72" i="14"/>
  <c r="BN72" i="14"/>
  <c r="BN73" i="14" s="1"/>
  <c r="O40" i="14"/>
  <c r="BN39" i="14" s="1"/>
  <c r="BN40" i="14" s="1"/>
  <c r="P54" i="14"/>
  <c r="BN54" i="14"/>
  <c r="BN55" i="14" s="1"/>
  <c r="R73" i="14"/>
  <c r="BM60" i="14"/>
  <c r="BM61" i="14" s="1"/>
  <c r="O60" i="14"/>
  <c r="P21" i="14"/>
  <c r="BN21" i="14"/>
  <c r="BN22" i="14" s="1"/>
  <c r="P27" i="14"/>
  <c r="O82" i="14"/>
  <c r="BM81" i="14"/>
  <c r="BM82" i="14" s="1"/>
  <c r="O52" i="14"/>
  <c r="P75" i="14"/>
  <c r="BN75" i="14"/>
  <c r="BN76" i="14" s="1"/>
  <c r="O70" i="14"/>
  <c r="O36" i="14"/>
  <c r="BM36" i="14"/>
  <c r="BM37" i="14" s="1"/>
  <c r="P39" i="14"/>
  <c r="O94" i="14"/>
  <c r="BM93" i="14"/>
  <c r="BM94" i="14" s="1"/>
  <c r="Q93" i="14"/>
  <c r="BN18" i="14"/>
  <c r="BN19" i="14" s="1"/>
  <c r="P18" i="14"/>
  <c r="P49" i="14"/>
  <c r="P37" i="14"/>
  <c r="Q7" i="14"/>
  <c r="BM66" i="14"/>
  <c r="BM67" i="14" s="1"/>
  <c r="O66" i="14"/>
  <c r="Q81" i="14"/>
  <c r="O48" i="14"/>
  <c r="BM48" i="14"/>
  <c r="BM49" i="14" s="1"/>
  <c r="BN51" i="14"/>
  <c r="BN52" i="14" s="1"/>
  <c r="P51" i="14"/>
  <c r="P33" i="14"/>
  <c r="BN33" i="14"/>
  <c r="BN34" i="14" s="1"/>
  <c r="P42" i="14"/>
  <c r="BN42" i="14"/>
  <c r="BN43" i="14" s="1"/>
  <c r="BN6" i="14"/>
  <c r="P6" i="14"/>
  <c r="O15" i="14"/>
  <c r="BM15" i="14"/>
  <c r="BM16" i="14" s="1"/>
  <c r="P45" i="14"/>
  <c r="BN45" i="14"/>
  <c r="BN46" i="14" s="1"/>
  <c r="P63" i="14"/>
  <c r="O64" i="14"/>
  <c r="BN63" i="14" s="1"/>
  <c r="BN64" i="14" s="1"/>
  <c r="P34" i="14"/>
  <c r="P79" i="14"/>
  <c r="O78" i="14"/>
  <c r="BM78" i="14"/>
  <c r="BM79" i="14" s="1"/>
  <c r="AE75" i="13"/>
  <c r="P64" i="13"/>
  <c r="AD10" i="13"/>
  <c r="Q34" i="13"/>
  <c r="AB45" i="13"/>
  <c r="BZ45" i="13"/>
  <c r="AB78" i="13"/>
  <c r="BZ78" i="13"/>
  <c r="AB40" i="13"/>
  <c r="CA39" i="13" s="1"/>
  <c r="BN40" i="13" s="1"/>
  <c r="AD30" i="13"/>
  <c r="Q7" i="13"/>
  <c r="BM42" i="13"/>
  <c r="O42" i="13"/>
  <c r="Q79" i="13"/>
  <c r="AC39" i="13"/>
  <c r="AD7" i="13"/>
  <c r="P69" i="13"/>
  <c r="BN69" i="13"/>
  <c r="CP69" i="13" s="1"/>
  <c r="AD15" i="13"/>
  <c r="O21" i="13"/>
  <c r="BM21" i="13"/>
  <c r="CO21" i="13" s="1"/>
  <c r="AB16" i="13"/>
  <c r="BZ15" i="13"/>
  <c r="BM16" i="13" s="1"/>
  <c r="AD63" i="13"/>
  <c r="CA42" i="13"/>
  <c r="AC42" i="13"/>
  <c r="AB33" i="13"/>
  <c r="BZ33" i="13"/>
  <c r="BZ69" i="13"/>
  <c r="BM70" i="13" s="1"/>
  <c r="AB69" i="13"/>
  <c r="AC12" i="13"/>
  <c r="CA12" i="13"/>
  <c r="AB28" i="13"/>
  <c r="CA27" i="13" s="1"/>
  <c r="O66" i="13"/>
  <c r="BM66" i="13"/>
  <c r="BN15" i="13"/>
  <c r="CP15" i="13" s="1"/>
  <c r="P15" i="13"/>
  <c r="O45" i="13"/>
  <c r="BM45" i="13"/>
  <c r="AD79" i="13"/>
  <c r="BZ39" i="13"/>
  <c r="BM40" i="13" s="1"/>
  <c r="O52" i="13"/>
  <c r="BM51" i="13"/>
  <c r="O58" i="13"/>
  <c r="AD34" i="13"/>
  <c r="Q39" i="13"/>
  <c r="BO39" i="13"/>
  <c r="AB9" i="13"/>
  <c r="BZ9" i="13"/>
  <c r="AB54" i="13"/>
  <c r="BZ54" i="13"/>
  <c r="AB21" i="13"/>
  <c r="BZ21" i="13"/>
  <c r="BZ24" i="13"/>
  <c r="AB24" i="13"/>
  <c r="Q10" i="13"/>
  <c r="AC31" i="13"/>
  <c r="AD60" i="13"/>
  <c r="O54" i="13"/>
  <c r="BM54" i="13"/>
  <c r="P72" i="13"/>
  <c r="BN90" i="13"/>
  <c r="P90" i="13"/>
  <c r="P81" i="13"/>
  <c r="BN81" i="13"/>
  <c r="AC27" i="13"/>
  <c r="R75" i="13"/>
  <c r="BP75" i="13"/>
  <c r="AC76" i="13"/>
  <c r="CA75" i="13"/>
  <c r="BN76" i="13" s="1"/>
  <c r="R87" i="13"/>
  <c r="BP87" i="13"/>
  <c r="O85" i="13"/>
  <c r="BM84" i="13"/>
  <c r="AC57" i="13"/>
  <c r="CA57" i="13"/>
  <c r="BM36" i="13"/>
  <c r="O36" i="13"/>
  <c r="Q51" i="13"/>
  <c r="AC48" i="13"/>
  <c r="CA48" i="13"/>
  <c r="CA90" i="13"/>
  <c r="AC90" i="13"/>
  <c r="BZ81" i="13"/>
  <c r="BM82" i="13" s="1"/>
  <c r="AB81" i="13"/>
  <c r="BM12" i="13"/>
  <c r="O12" i="13"/>
  <c r="BM24" i="13"/>
  <c r="O24" i="13"/>
  <c r="P19" i="13"/>
  <c r="BO18" i="13" s="1"/>
  <c r="CA84" i="13"/>
  <c r="AC84" i="13"/>
  <c r="O9" i="13"/>
  <c r="BM9" i="13"/>
  <c r="BM57" i="13"/>
  <c r="O57" i="13"/>
  <c r="CA72" i="13"/>
  <c r="AC72" i="13"/>
  <c r="BZ87" i="13"/>
  <c r="BM88" i="13" s="1"/>
  <c r="AB87" i="13"/>
  <c r="O33" i="13"/>
  <c r="BM33" i="13"/>
  <c r="Q84" i="13"/>
  <c r="AB6" i="13"/>
  <c r="BZ6" i="13"/>
  <c r="O28" i="13"/>
  <c r="BN27" i="13" s="1"/>
  <c r="P27" i="13"/>
  <c r="O78" i="13"/>
  <c r="BM78" i="13"/>
  <c r="O73" i="13"/>
  <c r="BM93" i="13"/>
  <c r="CO93" i="13" s="1"/>
  <c r="O93" i="13"/>
  <c r="O6" i="13"/>
  <c r="BM6" i="13"/>
  <c r="Q18" i="13"/>
  <c r="AB66" i="13"/>
  <c r="BZ66" i="13"/>
  <c r="AB82" i="13"/>
  <c r="AB61" i="13"/>
  <c r="BZ60" i="13"/>
  <c r="BM72" i="13"/>
  <c r="BM22" i="13" l="1"/>
  <c r="BM55" i="13"/>
  <c r="CO54" i="13"/>
  <c r="BM49" i="13"/>
  <c r="CO48" i="13"/>
  <c r="CO78" i="13"/>
  <c r="BM79" i="13"/>
  <c r="CR87" i="13"/>
  <c r="CO45" i="13"/>
  <c r="BM46" i="13"/>
  <c r="BM67" i="13"/>
  <c r="CO66" i="13"/>
  <c r="CO9" i="13"/>
  <c r="BM10" i="13"/>
  <c r="BM13" i="13"/>
  <c r="CO12" i="13"/>
  <c r="CR75" i="13"/>
  <c r="CO30" i="13"/>
  <c r="BM31" i="13"/>
  <c r="CO6" i="13"/>
  <c r="BM7" i="13"/>
  <c r="BN28" i="13"/>
  <c r="CP27" i="13"/>
  <c r="BM25" i="13"/>
  <c r="CO24" i="13"/>
  <c r="BM37" i="13"/>
  <c r="CO36" i="13"/>
  <c r="CQ39" i="13"/>
  <c r="BM73" i="13"/>
  <c r="CO72" i="13"/>
  <c r="CO33" i="13"/>
  <c r="BM34" i="13"/>
  <c r="CO57" i="13"/>
  <c r="BM58" i="13"/>
  <c r="CO51" i="13"/>
  <c r="BM52" i="13"/>
  <c r="CQ18" i="13"/>
  <c r="CP63" i="13"/>
  <c r="BM85" i="13"/>
  <c r="CO84" i="13"/>
  <c r="CP81" i="13"/>
  <c r="BM43" i="13"/>
  <c r="CO42" i="13"/>
  <c r="BL61" i="13"/>
  <c r="CN60" i="13"/>
  <c r="CN5" i="13" s="1"/>
  <c r="BN91" i="13"/>
  <c r="CP90" i="13"/>
  <c r="BM94" i="13"/>
  <c r="P63" i="13"/>
  <c r="Q63" i="13" s="1"/>
  <c r="R63" i="13" s="1"/>
  <c r="AC64" i="13"/>
  <c r="CA63" i="13"/>
  <c r="BN64" i="13" s="1"/>
  <c r="AC51" i="13"/>
  <c r="CA51" i="13"/>
  <c r="CA18" i="13"/>
  <c r="BN19" i="13" s="1"/>
  <c r="AC18" i="13"/>
  <c r="AC36" i="13"/>
  <c r="CA36" i="13"/>
  <c r="AC93" i="13"/>
  <c r="CA93" i="13"/>
  <c r="BL5" i="14"/>
  <c r="BN30" i="13"/>
  <c r="P30" i="13"/>
  <c r="P48" i="13"/>
  <c r="BN48" i="13"/>
  <c r="BM57" i="14"/>
  <c r="BM58" i="14" s="1"/>
  <c r="O57" i="14"/>
  <c r="O69" i="14"/>
  <c r="O60" i="13"/>
  <c r="BM60" i="13"/>
  <c r="P61" i="14"/>
  <c r="Q63" i="14"/>
  <c r="Q6" i="14"/>
  <c r="BO6" i="14"/>
  <c r="Q33" i="14"/>
  <c r="BO33" i="14"/>
  <c r="BO34" i="14" s="1"/>
  <c r="R7" i="14"/>
  <c r="Q49" i="14"/>
  <c r="P36" i="14"/>
  <c r="BN36" i="14"/>
  <c r="BN37" i="14" s="1"/>
  <c r="Q21" i="14"/>
  <c r="BO21" i="14"/>
  <c r="BO22" i="14" s="1"/>
  <c r="S73" i="14"/>
  <c r="Q25" i="14"/>
  <c r="P12" i="14"/>
  <c r="BN12" i="14"/>
  <c r="BN13" i="14" s="1"/>
  <c r="P78" i="14"/>
  <c r="BN78" i="14"/>
  <c r="BN79" i="14" s="1"/>
  <c r="Q34" i="14"/>
  <c r="BN7" i="14"/>
  <c r="Q42" i="14"/>
  <c r="BO42" i="14"/>
  <c r="BO43" i="14" s="1"/>
  <c r="R81" i="14"/>
  <c r="P66" i="14"/>
  <c r="BN66" i="14"/>
  <c r="BN67" i="14" s="1"/>
  <c r="R93" i="14"/>
  <c r="Q39" i="14"/>
  <c r="Q75" i="14"/>
  <c r="BO75" i="14"/>
  <c r="BO76" i="14" s="1"/>
  <c r="P60" i="14"/>
  <c r="BN60" i="14"/>
  <c r="BN61" i="14" s="1"/>
  <c r="Q67" i="14"/>
  <c r="P90" i="14"/>
  <c r="BN90" i="14"/>
  <c r="BN91" i="14" s="1"/>
  <c r="P64" i="14"/>
  <c r="Q51" i="14"/>
  <c r="P48" i="14"/>
  <c r="BN48" i="14"/>
  <c r="BN49" i="14" s="1"/>
  <c r="Q18" i="14"/>
  <c r="BO18" i="14"/>
  <c r="BO19" i="14" s="1"/>
  <c r="P70" i="14"/>
  <c r="P82" i="14"/>
  <c r="BN81" i="14"/>
  <c r="BN82" i="14" s="1"/>
  <c r="Q54" i="14"/>
  <c r="BO54" i="14"/>
  <c r="BO55" i="14" s="1"/>
  <c r="BQ30" i="14"/>
  <c r="BQ31" i="14" s="1"/>
  <c r="S30" i="14"/>
  <c r="Q87" i="14"/>
  <c r="BO87" i="14"/>
  <c r="BO88" i="14" s="1"/>
  <c r="P28" i="14"/>
  <c r="BO27" i="14" s="1"/>
  <c r="BO28" i="14" s="1"/>
  <c r="P24" i="14"/>
  <c r="BN24" i="14"/>
  <c r="BN25" i="14" s="1"/>
  <c r="Q79" i="14"/>
  <c r="Q45" i="14"/>
  <c r="BO45" i="14"/>
  <c r="BO46" i="14" s="1"/>
  <c r="BN15" i="14"/>
  <c r="BN16" i="14" s="1"/>
  <c r="P15" i="14"/>
  <c r="Q37" i="14"/>
  <c r="P94" i="14"/>
  <c r="BN93" i="14"/>
  <c r="BN94" i="14" s="1"/>
  <c r="P52" i="14"/>
  <c r="BO51" i="14" s="1"/>
  <c r="BO52" i="14" s="1"/>
  <c r="Q27" i="14"/>
  <c r="P40" i="14"/>
  <c r="BO39" i="14" s="1"/>
  <c r="BO40" i="14" s="1"/>
  <c r="Q72" i="14"/>
  <c r="BO72" i="14"/>
  <c r="BO73" i="14" s="1"/>
  <c r="Q84" i="14"/>
  <c r="BO84" i="14"/>
  <c r="BO85" i="14" s="1"/>
  <c r="Q9" i="14"/>
  <c r="BO9" i="14"/>
  <c r="BO10" i="14" s="1"/>
  <c r="S85" i="14"/>
  <c r="AC61" i="13"/>
  <c r="CA60" i="13"/>
  <c r="P57" i="13"/>
  <c r="BN57" i="13"/>
  <c r="P24" i="13"/>
  <c r="BN24" i="13"/>
  <c r="AD90" i="13"/>
  <c r="CB90" i="13"/>
  <c r="P36" i="13"/>
  <c r="BN36" i="13"/>
  <c r="P73" i="13"/>
  <c r="BO72" i="13" s="1"/>
  <c r="R84" i="13"/>
  <c r="AC87" i="13"/>
  <c r="CA87" i="13"/>
  <c r="BN88" i="13" s="1"/>
  <c r="AD72" i="13"/>
  <c r="CB72" i="13"/>
  <c r="P85" i="13"/>
  <c r="BN84" i="13"/>
  <c r="Q81" i="13"/>
  <c r="BO81" i="13"/>
  <c r="CA54" i="13"/>
  <c r="AC54" i="13"/>
  <c r="R39" i="13"/>
  <c r="BP39" i="13"/>
  <c r="P52" i="13"/>
  <c r="BN51" i="13"/>
  <c r="AE79" i="13"/>
  <c r="BN66" i="13"/>
  <c r="P66" i="13"/>
  <c r="AE63" i="13"/>
  <c r="R7" i="13"/>
  <c r="Q64" i="13"/>
  <c r="CA66" i="13"/>
  <c r="AC66" i="13"/>
  <c r="P93" i="13"/>
  <c r="BN93" i="13"/>
  <c r="CP93" i="13" s="1"/>
  <c r="Q27" i="13"/>
  <c r="AD84" i="13"/>
  <c r="CB84" i="13"/>
  <c r="CB48" i="13"/>
  <c r="AD48" i="13"/>
  <c r="AD27" i="13"/>
  <c r="AC82" i="13"/>
  <c r="R18" i="13"/>
  <c r="P6" i="13"/>
  <c r="BN6" i="13"/>
  <c r="P28" i="13"/>
  <c r="BO27" i="13" s="1"/>
  <c r="Q19" i="13"/>
  <c r="P12" i="13"/>
  <c r="BN12" i="13"/>
  <c r="AC81" i="13"/>
  <c r="CA81" i="13"/>
  <c r="BN82" i="13" s="1"/>
  <c r="S75" i="13"/>
  <c r="BQ75" i="13"/>
  <c r="Q72" i="13"/>
  <c r="BN54" i="13"/>
  <c r="P54" i="13"/>
  <c r="R10" i="13"/>
  <c r="CA21" i="13"/>
  <c r="AC21" i="13"/>
  <c r="CA9" i="13"/>
  <c r="AC9" i="13"/>
  <c r="AE34" i="13"/>
  <c r="Q15" i="13"/>
  <c r="BO15" i="13"/>
  <c r="CQ15" i="13" s="1"/>
  <c r="AD12" i="13"/>
  <c r="CB12" i="13"/>
  <c r="CB42" i="13"/>
  <c r="AD42" i="13"/>
  <c r="AE15" i="13"/>
  <c r="Q69" i="13"/>
  <c r="BO69" i="13"/>
  <c r="CQ69" i="13" s="1"/>
  <c r="AD39" i="13"/>
  <c r="P42" i="13"/>
  <c r="BN42" i="13"/>
  <c r="AE30" i="13"/>
  <c r="AC40" i="13"/>
  <c r="AC45" i="13"/>
  <c r="CA45" i="13"/>
  <c r="P78" i="13"/>
  <c r="BN78" i="13"/>
  <c r="AC6" i="13"/>
  <c r="CA6" i="13"/>
  <c r="BN33" i="13"/>
  <c r="P33" i="13"/>
  <c r="BN9" i="13"/>
  <c r="P9" i="13"/>
  <c r="R51" i="13"/>
  <c r="AD57" i="13"/>
  <c r="CB57" i="13"/>
  <c r="S87" i="13"/>
  <c r="BQ87" i="13"/>
  <c r="AD76" i="13"/>
  <c r="CB75" i="13"/>
  <c r="BO76" i="13" s="1"/>
  <c r="BN72" i="13"/>
  <c r="AE60" i="13"/>
  <c r="AD31" i="13"/>
  <c r="CC30" i="13" s="1"/>
  <c r="AC24" i="13"/>
  <c r="CA24" i="13"/>
  <c r="P58" i="13"/>
  <c r="AC28" i="13"/>
  <c r="BN21" i="13"/>
  <c r="CP21" i="13" s="1"/>
  <c r="P21" i="13"/>
  <c r="AE7" i="13"/>
  <c r="CB30" i="13"/>
  <c r="R34" i="13"/>
  <c r="BO90" i="13"/>
  <c r="Q90" i="13"/>
  <c r="BN45" i="13"/>
  <c r="P45" i="13"/>
  <c r="AC69" i="13"/>
  <c r="CA69" i="13"/>
  <c r="BN70" i="13" s="1"/>
  <c r="CA33" i="13"/>
  <c r="AC33" i="13"/>
  <c r="AC16" i="13"/>
  <c r="CA15" i="13"/>
  <c r="BN16" i="13" s="1"/>
  <c r="R79" i="13"/>
  <c r="CA78" i="13"/>
  <c r="AC78" i="13"/>
  <c r="AE10" i="13"/>
  <c r="AF75" i="13"/>
  <c r="BM5" i="14" l="1"/>
  <c r="BN22" i="13"/>
  <c r="BP63" i="13"/>
  <c r="CR63" i="13" s="1"/>
  <c r="BO63" i="13"/>
  <c r="BN55" i="13"/>
  <c r="CP54" i="13"/>
  <c r="BN85" i="13"/>
  <c r="CP84" i="13"/>
  <c r="BN58" i="13"/>
  <c r="CP57" i="13"/>
  <c r="BM61" i="13"/>
  <c r="CO60" i="13"/>
  <c r="CO5" i="13" s="1"/>
  <c r="CS75" i="13"/>
  <c r="CQ27" i="13"/>
  <c r="BN67" i="13"/>
  <c r="CP66" i="13"/>
  <c r="CQ81" i="13"/>
  <c r="BN25" i="13"/>
  <c r="CP24" i="13"/>
  <c r="BN31" i="13"/>
  <c r="CP30" i="13"/>
  <c r="BN10" i="13"/>
  <c r="CP9" i="13"/>
  <c r="BN43" i="13"/>
  <c r="CP42" i="13"/>
  <c r="BN52" i="13"/>
  <c r="CP51" i="13"/>
  <c r="CQ63" i="13"/>
  <c r="BN46" i="13"/>
  <c r="CP45" i="13"/>
  <c r="BN73" i="13"/>
  <c r="CP72" i="13"/>
  <c r="CS87" i="13"/>
  <c r="BN79" i="13"/>
  <c r="CP78" i="13"/>
  <c r="CR39" i="13"/>
  <c r="BN37" i="13"/>
  <c r="CP36" i="13"/>
  <c r="BN34" i="13"/>
  <c r="CP33" i="13"/>
  <c r="BN13" i="13"/>
  <c r="CP12" i="13"/>
  <c r="CP6" i="13"/>
  <c r="BN7" i="13"/>
  <c r="BO73" i="13"/>
  <c r="CQ72" i="13"/>
  <c r="BN49" i="13"/>
  <c r="CP48" i="13"/>
  <c r="CQ90" i="13"/>
  <c r="BO91" i="13"/>
  <c r="BN94" i="13"/>
  <c r="AD64" i="13"/>
  <c r="CB63" i="13"/>
  <c r="CB51" i="13"/>
  <c r="AD51" i="13"/>
  <c r="AD18" i="13"/>
  <c r="CB18" i="13"/>
  <c r="BO19" i="13" s="1"/>
  <c r="CB36" i="13"/>
  <c r="AD36" i="13"/>
  <c r="AD93" i="13"/>
  <c r="CB93" i="13"/>
  <c r="BO48" i="13"/>
  <c r="Q48" i="13"/>
  <c r="Q30" i="13"/>
  <c r="BO30" i="13"/>
  <c r="BN60" i="13"/>
  <c r="P60" i="13"/>
  <c r="P69" i="14"/>
  <c r="BO69" i="14" s="1"/>
  <c r="BO70" i="14" s="1"/>
  <c r="BN69" i="14"/>
  <c r="BN70" i="14" s="1"/>
  <c r="Q61" i="14"/>
  <c r="P57" i="14"/>
  <c r="BN57" i="14"/>
  <c r="BN58" i="14" s="1"/>
  <c r="R72" i="14"/>
  <c r="BP72" i="14"/>
  <c r="BP73" i="14" s="1"/>
  <c r="Q15" i="14"/>
  <c r="BO15" i="14"/>
  <c r="BO16" i="14" s="1"/>
  <c r="Q28" i="14"/>
  <c r="BP27" i="14" s="1"/>
  <c r="BP28" i="14" s="1"/>
  <c r="BR30" i="14"/>
  <c r="BR31" i="14" s="1"/>
  <c r="R54" i="14"/>
  <c r="BP54" i="14"/>
  <c r="BP55" i="14" s="1"/>
  <c r="BO48" i="14"/>
  <c r="BO49" i="14" s="1"/>
  <c r="Q48" i="14"/>
  <c r="R67" i="14"/>
  <c r="S81" i="14"/>
  <c r="BO12" i="14"/>
  <c r="BO13" i="14" s="1"/>
  <c r="Q12" i="14"/>
  <c r="R49" i="14"/>
  <c r="BO7" i="14"/>
  <c r="T85" i="14"/>
  <c r="Q40" i="14"/>
  <c r="BP39" i="14" s="1"/>
  <c r="BP40" i="14" s="1"/>
  <c r="R27" i="14"/>
  <c r="Q94" i="14"/>
  <c r="BO93" i="14"/>
  <c r="BO94" i="14" s="1"/>
  <c r="R37" i="14"/>
  <c r="R79" i="14"/>
  <c r="R18" i="14"/>
  <c r="BP18" i="14"/>
  <c r="BP19" i="14" s="1"/>
  <c r="Q64" i="14"/>
  <c r="R39" i="14"/>
  <c r="BO78" i="14"/>
  <c r="BO79" i="14" s="1"/>
  <c r="Q78" i="14"/>
  <c r="R25" i="14"/>
  <c r="T73" i="14"/>
  <c r="S7" i="14"/>
  <c r="R6" i="14"/>
  <c r="BP6" i="14"/>
  <c r="T30" i="14"/>
  <c r="R84" i="14"/>
  <c r="BP84" i="14"/>
  <c r="BP85" i="14" s="1"/>
  <c r="Q52" i="14"/>
  <c r="BP51" i="14" s="1"/>
  <c r="BP52" i="14" s="1"/>
  <c r="R51" i="14"/>
  <c r="BO60" i="14"/>
  <c r="BO61" i="14" s="1"/>
  <c r="Q60" i="14"/>
  <c r="BO66" i="14"/>
  <c r="BO67" i="14" s="1"/>
  <c r="Q66" i="14"/>
  <c r="R42" i="14"/>
  <c r="BP42" i="14"/>
  <c r="BP43" i="14" s="1"/>
  <c r="R34" i="14"/>
  <c r="BO36" i="14"/>
  <c r="BO37" i="14" s="1"/>
  <c r="Q36" i="14"/>
  <c r="R63" i="14"/>
  <c r="BP9" i="14"/>
  <c r="BP10" i="14" s="1"/>
  <c r="R9" i="14"/>
  <c r="BP45" i="14"/>
  <c r="BP46" i="14" s="1"/>
  <c r="R45" i="14"/>
  <c r="BO24" i="14"/>
  <c r="BO25" i="14" s="1"/>
  <c r="Q24" i="14"/>
  <c r="BP87" i="14"/>
  <c r="BP88" i="14" s="1"/>
  <c r="R87" i="14"/>
  <c r="Q82" i="14"/>
  <c r="BO81" i="14"/>
  <c r="BO82" i="14" s="1"/>
  <c r="Q70" i="14"/>
  <c r="BO90" i="14"/>
  <c r="BO91" i="14" s="1"/>
  <c r="Q90" i="14"/>
  <c r="BP75" i="14"/>
  <c r="BP76" i="14" s="1"/>
  <c r="R75" i="14"/>
  <c r="S93" i="14"/>
  <c r="BP21" i="14"/>
  <c r="BP22" i="14" s="1"/>
  <c r="R21" i="14"/>
  <c r="BP33" i="14"/>
  <c r="BP34" i="14" s="1"/>
  <c r="R33" i="14"/>
  <c r="BO63" i="14"/>
  <c r="BO64" i="14" s="1"/>
  <c r="AD16" i="13"/>
  <c r="CB15" i="13"/>
  <c r="BO16" i="13" s="1"/>
  <c r="AF10" i="13"/>
  <c r="CB33" i="13"/>
  <c r="AD33" i="13"/>
  <c r="BP90" i="13"/>
  <c r="R90" i="13"/>
  <c r="AD28" i="13"/>
  <c r="CC27" i="13" s="1"/>
  <c r="Q58" i="13"/>
  <c r="AE31" i="13"/>
  <c r="CD30" i="13" s="1"/>
  <c r="S63" i="13"/>
  <c r="AE76" i="13"/>
  <c r="CC75" i="13"/>
  <c r="BP76" i="13" s="1"/>
  <c r="CC57" i="13"/>
  <c r="AE57" i="13"/>
  <c r="AF30" i="13"/>
  <c r="AE39" i="13"/>
  <c r="AF15" i="13"/>
  <c r="AF34" i="13"/>
  <c r="S10" i="13"/>
  <c r="R72" i="13"/>
  <c r="AD82" i="13"/>
  <c r="CB27" i="13"/>
  <c r="BO28" i="13" s="1"/>
  <c r="AE84" i="13"/>
  <c r="CC84" i="13"/>
  <c r="R64" i="13"/>
  <c r="BQ63" i="13" s="1"/>
  <c r="Q73" i="13"/>
  <c r="Q36" i="13"/>
  <c r="BO36" i="13"/>
  <c r="Q24" i="13"/>
  <c r="BO24" i="13"/>
  <c r="BO21" i="13"/>
  <c r="CQ21" i="13" s="1"/>
  <c r="Q21" i="13"/>
  <c r="CB69" i="13"/>
  <c r="BO70" i="13" s="1"/>
  <c r="AD69" i="13"/>
  <c r="CB78" i="13"/>
  <c r="AD78" i="13"/>
  <c r="S79" i="13"/>
  <c r="AF7" i="13"/>
  <c r="S51" i="13"/>
  <c r="AD45" i="13"/>
  <c r="CB45" i="13"/>
  <c r="CC12" i="13"/>
  <c r="AE12" i="13"/>
  <c r="CB9" i="13"/>
  <c r="AD9" i="13"/>
  <c r="BO54" i="13"/>
  <c r="Q54" i="13"/>
  <c r="Q12" i="13"/>
  <c r="BO12" i="13"/>
  <c r="BO6" i="13"/>
  <c r="Q6" i="13"/>
  <c r="AE27" i="13"/>
  <c r="Q93" i="13"/>
  <c r="BO93" i="13"/>
  <c r="CQ93" i="13" s="1"/>
  <c r="BO66" i="13"/>
  <c r="Q66" i="13"/>
  <c r="CB54" i="13"/>
  <c r="AD54" i="13"/>
  <c r="Q85" i="13"/>
  <c r="BO84" i="13"/>
  <c r="CB87" i="13"/>
  <c r="BO88" i="13" s="1"/>
  <c r="AD87" i="13"/>
  <c r="S34" i="13"/>
  <c r="AF60" i="13"/>
  <c r="BR87" i="13"/>
  <c r="T87" i="13"/>
  <c r="CB6" i="13"/>
  <c r="AD6" i="13"/>
  <c r="BO78" i="13"/>
  <c r="Q78" i="13"/>
  <c r="AD40" i="13"/>
  <c r="BO42" i="13"/>
  <c r="Q42" i="13"/>
  <c r="BP69" i="13"/>
  <c r="CR69" i="13" s="1"/>
  <c r="R69" i="13"/>
  <c r="AE42" i="13"/>
  <c r="CC42" i="13"/>
  <c r="CB21" i="13"/>
  <c r="AD21" i="13"/>
  <c r="R19" i="13"/>
  <c r="BQ18" i="13" s="1"/>
  <c r="BP18" i="13"/>
  <c r="AE48" i="13"/>
  <c r="CC48" i="13"/>
  <c r="CB66" i="13"/>
  <c r="AD66" i="13"/>
  <c r="S7" i="13"/>
  <c r="Q52" i="13"/>
  <c r="BO51" i="13"/>
  <c r="BQ39" i="13"/>
  <c r="S39" i="13"/>
  <c r="BP81" i="13"/>
  <c r="R81" i="13"/>
  <c r="S84" i="13"/>
  <c r="CC90" i="13"/>
  <c r="AE90" i="13"/>
  <c r="Q57" i="13"/>
  <c r="BO57" i="13"/>
  <c r="AD61" i="13"/>
  <c r="CB60" i="13"/>
  <c r="AG75" i="13"/>
  <c r="Q45" i="13"/>
  <c r="BO45" i="13"/>
  <c r="CB24" i="13"/>
  <c r="AD24" i="13"/>
  <c r="BO9" i="13"/>
  <c r="Q9" i="13"/>
  <c r="BO33" i="13"/>
  <c r="Q33" i="13"/>
  <c r="CB39" i="13"/>
  <c r="BO40" i="13" s="1"/>
  <c r="BP15" i="13"/>
  <c r="CR15" i="13" s="1"/>
  <c r="R15" i="13"/>
  <c r="BR75" i="13"/>
  <c r="T75" i="13"/>
  <c r="AD81" i="13"/>
  <c r="CB81" i="13"/>
  <c r="BO82" i="13" s="1"/>
  <c r="Q28" i="13"/>
  <c r="BP27" i="13" s="1"/>
  <c r="S18" i="13"/>
  <c r="R27" i="13"/>
  <c r="AF63" i="13"/>
  <c r="AG63" i="13" s="1"/>
  <c r="AF79" i="13"/>
  <c r="CC72" i="13"/>
  <c r="AE72" i="13"/>
  <c r="BO64" i="13" l="1"/>
  <c r="BO22" i="13"/>
  <c r="BO55" i="13"/>
  <c r="CQ54" i="13"/>
  <c r="CR18" i="13"/>
  <c r="BO67" i="13"/>
  <c r="CQ66" i="13"/>
  <c r="BO25" i="13"/>
  <c r="CQ24" i="13"/>
  <c r="BO31" i="13"/>
  <c r="CQ30" i="13"/>
  <c r="BO52" i="13"/>
  <c r="CQ51" i="13"/>
  <c r="CS18" i="13"/>
  <c r="BO43" i="13"/>
  <c r="CQ42" i="13"/>
  <c r="CT87" i="13"/>
  <c r="BO13" i="13"/>
  <c r="CQ12" i="13"/>
  <c r="BO10" i="13"/>
  <c r="CQ9" i="13"/>
  <c r="CR81" i="13"/>
  <c r="CR27" i="13"/>
  <c r="BP28" i="13"/>
  <c r="BO34" i="13"/>
  <c r="CQ33" i="13"/>
  <c r="CS39" i="13"/>
  <c r="BO79" i="13"/>
  <c r="CQ78" i="13"/>
  <c r="CQ6" i="13"/>
  <c r="BO7" i="13"/>
  <c r="BO46" i="13"/>
  <c r="CQ45" i="13"/>
  <c r="BO37" i="13"/>
  <c r="CQ36" i="13"/>
  <c r="CT75" i="13"/>
  <c r="BO58" i="13"/>
  <c r="CQ57" i="13"/>
  <c r="BO85" i="13"/>
  <c r="CQ84" i="13"/>
  <c r="CS63" i="13"/>
  <c r="BN61" i="13"/>
  <c r="CP60" i="13"/>
  <c r="CP5" i="13" s="1"/>
  <c r="BO49" i="13"/>
  <c r="CQ48" i="13"/>
  <c r="CR90" i="13"/>
  <c r="BP91" i="13"/>
  <c r="BO94" i="13"/>
  <c r="AE18" i="13"/>
  <c r="CC18" i="13"/>
  <c r="BP19" i="13" s="1"/>
  <c r="AE51" i="13"/>
  <c r="CC51" i="13"/>
  <c r="AE64" i="13"/>
  <c r="CC63" i="13"/>
  <c r="BP64" i="13" s="1"/>
  <c r="CC36" i="13"/>
  <c r="AE36" i="13"/>
  <c r="CC93" i="13"/>
  <c r="AE93" i="13"/>
  <c r="BN5" i="14"/>
  <c r="R30" i="13"/>
  <c r="BP30" i="13"/>
  <c r="R48" i="13"/>
  <c r="BP48" i="13"/>
  <c r="R61" i="14"/>
  <c r="Q60" i="13"/>
  <c r="BO60" i="13"/>
  <c r="Q57" i="14"/>
  <c r="BO57" i="14"/>
  <c r="BO58" i="14" s="1"/>
  <c r="Q69" i="14"/>
  <c r="BP69" i="14" s="1"/>
  <c r="BP70" i="14" s="1"/>
  <c r="S63" i="14"/>
  <c r="S34" i="14"/>
  <c r="BP7" i="14"/>
  <c r="S25" i="14"/>
  <c r="R64" i="14"/>
  <c r="S79" i="14"/>
  <c r="BP12" i="14"/>
  <c r="BP13" i="14" s="1"/>
  <c r="R12" i="14"/>
  <c r="S87" i="14"/>
  <c r="T87" i="14" s="1"/>
  <c r="BQ87" i="14"/>
  <c r="BQ88" i="14" s="1"/>
  <c r="BQ21" i="14"/>
  <c r="BQ22" i="14" s="1"/>
  <c r="S21" i="14"/>
  <c r="R90" i="14"/>
  <c r="BP90" i="14"/>
  <c r="BP91" i="14" s="1"/>
  <c r="R70" i="14"/>
  <c r="R36" i="14"/>
  <c r="BP36" i="14"/>
  <c r="BP37" i="14" s="1"/>
  <c r="R66" i="14"/>
  <c r="BP66" i="14"/>
  <c r="BP67" i="14" s="1"/>
  <c r="BQ6" i="14"/>
  <c r="S6" i="14"/>
  <c r="R78" i="14"/>
  <c r="BP78" i="14"/>
  <c r="BP79" i="14" s="1"/>
  <c r="S37" i="14"/>
  <c r="S27" i="14"/>
  <c r="S67" i="14"/>
  <c r="T89" i="14"/>
  <c r="R28" i="14"/>
  <c r="BQ27" i="14" s="1"/>
  <c r="BQ28" i="14" s="1"/>
  <c r="BQ9" i="14"/>
  <c r="BQ10" i="14" s="1"/>
  <c r="S9" i="14"/>
  <c r="S51" i="14"/>
  <c r="BQ84" i="14"/>
  <c r="BQ85" i="14" s="1"/>
  <c r="S84" i="14"/>
  <c r="T7" i="14"/>
  <c r="BQ18" i="14"/>
  <c r="BQ19" i="14" s="1"/>
  <c r="S18" i="14"/>
  <c r="R40" i="14"/>
  <c r="BQ39" i="14" s="1"/>
  <c r="BQ40" i="14" s="1"/>
  <c r="S49" i="14"/>
  <c r="T77" i="14"/>
  <c r="BQ72" i="14"/>
  <c r="BQ73" i="14" s="1"/>
  <c r="S72" i="14"/>
  <c r="S45" i="14"/>
  <c r="BQ45" i="14"/>
  <c r="BQ46" i="14" s="1"/>
  <c r="S33" i="14"/>
  <c r="BQ33" i="14"/>
  <c r="BQ34" i="14" s="1"/>
  <c r="T93" i="14"/>
  <c r="BP24" i="14"/>
  <c r="BP25" i="14" s="1"/>
  <c r="R24" i="14"/>
  <c r="R52" i="14"/>
  <c r="S39" i="14"/>
  <c r="S75" i="14"/>
  <c r="BQ75" i="14"/>
  <c r="BQ76" i="14" s="1"/>
  <c r="R82" i="14"/>
  <c r="BP81" i="14"/>
  <c r="BP82" i="14" s="1"/>
  <c r="BP63" i="14"/>
  <c r="BP64" i="14" s="1"/>
  <c r="BQ42" i="14"/>
  <c r="BQ43" i="14" s="1"/>
  <c r="S42" i="14"/>
  <c r="BP60" i="14"/>
  <c r="BP61" i="14" s="1"/>
  <c r="R60" i="14"/>
  <c r="R94" i="14"/>
  <c r="BP93" i="14"/>
  <c r="BP94" i="14" s="1"/>
  <c r="T81" i="14"/>
  <c r="R48" i="14"/>
  <c r="BP48" i="14"/>
  <c r="BP49" i="14" s="1"/>
  <c r="BQ54" i="14"/>
  <c r="BQ55" i="14" s="1"/>
  <c r="S54" i="14"/>
  <c r="R15" i="14"/>
  <c r="BP15" i="14"/>
  <c r="BP16" i="14" s="1"/>
  <c r="AG79" i="13"/>
  <c r="S27" i="13"/>
  <c r="AF90" i="13"/>
  <c r="CD90" i="13"/>
  <c r="BR39" i="13"/>
  <c r="T39" i="13"/>
  <c r="T7" i="13"/>
  <c r="AE40" i="13"/>
  <c r="CD39" i="13" s="1"/>
  <c r="BQ40" i="13" s="1"/>
  <c r="R85" i="13"/>
  <c r="BP84" i="13"/>
  <c r="BP93" i="13"/>
  <c r="CR93" i="13" s="1"/>
  <c r="R93" i="13"/>
  <c r="AF27" i="13"/>
  <c r="BP6" i="13"/>
  <c r="R6" i="13"/>
  <c r="CD12" i="13"/>
  <c r="AF12" i="13"/>
  <c r="CC45" i="13"/>
  <c r="AE45" i="13"/>
  <c r="CC69" i="13"/>
  <c r="BP70" i="13" s="1"/>
  <c r="AE69" i="13"/>
  <c r="BP24" i="13"/>
  <c r="R24" i="13"/>
  <c r="R73" i="13"/>
  <c r="BQ72" i="13" s="1"/>
  <c r="CD84" i="13"/>
  <c r="AF84" i="13"/>
  <c r="S90" i="13"/>
  <c r="BQ90" i="13"/>
  <c r="CC33" i="13"/>
  <c r="AE33" i="13"/>
  <c r="AG10" i="13"/>
  <c r="R28" i="13"/>
  <c r="BP33" i="13"/>
  <c r="R33" i="13"/>
  <c r="CC24" i="13"/>
  <c r="AE24" i="13"/>
  <c r="BP45" i="13"/>
  <c r="R45" i="13"/>
  <c r="AE61" i="13"/>
  <c r="CC60" i="13"/>
  <c r="CC66" i="13"/>
  <c r="AE66" i="13"/>
  <c r="CD48" i="13"/>
  <c r="AF48" i="13"/>
  <c r="CC21" i="13"/>
  <c r="AE21" i="13"/>
  <c r="AF42" i="13"/>
  <c r="CD42" i="13"/>
  <c r="BP78" i="13"/>
  <c r="R78" i="13"/>
  <c r="AG60" i="13"/>
  <c r="AE87" i="13"/>
  <c r="CC87" i="13"/>
  <c r="BP88" i="13" s="1"/>
  <c r="BP66" i="13"/>
  <c r="R66" i="13"/>
  <c r="T26" i="13"/>
  <c r="CC9" i="13"/>
  <c r="AE9" i="13"/>
  <c r="T79" i="13"/>
  <c r="S72" i="13"/>
  <c r="CC39" i="13"/>
  <c r="BP40" i="13" s="1"/>
  <c r="AF31" i="13"/>
  <c r="T71" i="13"/>
  <c r="CD72" i="13"/>
  <c r="AF72" i="13"/>
  <c r="AG26" i="13"/>
  <c r="BQ15" i="13"/>
  <c r="CS15" i="13" s="1"/>
  <c r="S15" i="13"/>
  <c r="BQ81" i="13"/>
  <c r="S81" i="13"/>
  <c r="R42" i="13"/>
  <c r="BP42" i="13"/>
  <c r="CC54" i="13"/>
  <c r="AE54" i="13"/>
  <c r="AG83" i="13"/>
  <c r="BP54" i="13"/>
  <c r="R54" i="13"/>
  <c r="T83" i="13"/>
  <c r="CC78" i="13"/>
  <c r="AE78" i="13"/>
  <c r="BP21" i="13"/>
  <c r="R21" i="13"/>
  <c r="BP36" i="13"/>
  <c r="R36" i="13"/>
  <c r="S64" i="13"/>
  <c r="BR63" i="13" s="1"/>
  <c r="AE82" i="13"/>
  <c r="BP72" i="13"/>
  <c r="AG34" i="13"/>
  <c r="AF39" i="13"/>
  <c r="AF76" i="13"/>
  <c r="CD75" i="13"/>
  <c r="BQ76" i="13" s="1"/>
  <c r="R58" i="13"/>
  <c r="T18" i="13"/>
  <c r="CC81" i="13"/>
  <c r="BP82" i="13" s="1"/>
  <c r="AE81" i="13"/>
  <c r="BP9" i="13"/>
  <c r="R9" i="13"/>
  <c r="BP57" i="13"/>
  <c r="R57" i="13"/>
  <c r="T84" i="13"/>
  <c r="R52" i="13"/>
  <c r="BP51" i="13"/>
  <c r="S19" i="13"/>
  <c r="BR18" i="13" s="1"/>
  <c r="BQ69" i="13"/>
  <c r="CS69" i="13" s="1"/>
  <c r="S69" i="13"/>
  <c r="CC6" i="13"/>
  <c r="AE6" i="13"/>
  <c r="T34" i="13"/>
  <c r="BP12" i="13"/>
  <c r="R12" i="13"/>
  <c r="T51" i="13"/>
  <c r="AG7" i="13"/>
  <c r="AG71" i="13"/>
  <c r="T10" i="13"/>
  <c r="AG15" i="13"/>
  <c r="AG30" i="13"/>
  <c r="CD57" i="13"/>
  <c r="AF57" i="13"/>
  <c r="T63" i="13"/>
  <c r="AE28" i="13"/>
  <c r="CD27" i="13" s="1"/>
  <c r="AE16" i="13"/>
  <c r="CC15" i="13"/>
  <c r="BP16" i="13" s="1"/>
  <c r="BP22" i="13" l="1"/>
  <c r="CR21" i="13"/>
  <c r="BP55" i="13"/>
  <c r="CR54" i="13"/>
  <c r="CT18" i="13"/>
  <c r="BP10" i="13"/>
  <c r="CR9" i="13"/>
  <c r="BP67" i="13"/>
  <c r="CR66" i="13"/>
  <c r="BQ73" i="13"/>
  <c r="CS72" i="13"/>
  <c r="BP49" i="13"/>
  <c r="CR48" i="13"/>
  <c r="BP13" i="13"/>
  <c r="CR12" i="13"/>
  <c r="BP43" i="13"/>
  <c r="CR42" i="13"/>
  <c r="BP31" i="13"/>
  <c r="CR30" i="13"/>
  <c r="CR51" i="13"/>
  <c r="BP52" i="13"/>
  <c r="BP58" i="13"/>
  <c r="CR57" i="13"/>
  <c r="CT63" i="13"/>
  <c r="CS81" i="13"/>
  <c r="CT39" i="13"/>
  <c r="BO61" i="13"/>
  <c r="CQ60" i="13"/>
  <c r="BP79" i="13"/>
  <c r="CR78" i="13"/>
  <c r="BP46" i="13"/>
  <c r="CR45" i="13"/>
  <c r="BP34" i="13"/>
  <c r="CR33" i="13"/>
  <c r="BP25" i="13"/>
  <c r="CR24" i="13"/>
  <c r="BP73" i="13"/>
  <c r="CR72" i="13"/>
  <c r="BP37" i="13"/>
  <c r="CR36" i="13"/>
  <c r="CR6" i="13"/>
  <c r="BP7" i="13"/>
  <c r="BP85" i="13"/>
  <c r="CR84" i="13"/>
  <c r="BQ91" i="13"/>
  <c r="CS90" i="13"/>
  <c r="BP94" i="13"/>
  <c r="CQ5" i="13"/>
  <c r="AF64" i="13"/>
  <c r="CD63" i="13"/>
  <c r="BQ64" i="13" s="1"/>
  <c r="AF18" i="13"/>
  <c r="CD18" i="13"/>
  <c r="BQ19" i="13" s="1"/>
  <c r="CD51" i="13"/>
  <c r="AF51" i="13"/>
  <c r="CE51" i="13" s="1"/>
  <c r="CD36" i="13"/>
  <c r="AF36" i="13"/>
  <c r="CE36" i="13" s="1"/>
  <c r="AF93" i="13"/>
  <c r="CD93" i="13"/>
  <c r="BO5" i="14"/>
  <c r="BQ48" i="13"/>
  <c r="S48" i="13"/>
  <c r="BQ30" i="13"/>
  <c r="S30" i="13"/>
  <c r="BP57" i="14"/>
  <c r="BP58" i="14" s="1"/>
  <c r="R57" i="14"/>
  <c r="R69" i="14"/>
  <c r="BQ69" i="14" s="1"/>
  <c r="BQ70" i="14" s="1"/>
  <c r="R60" i="13"/>
  <c r="BP60" i="13"/>
  <c r="S61" i="14"/>
  <c r="T61" i="14" s="1"/>
  <c r="T41" i="14"/>
  <c r="T49" i="14"/>
  <c r="T51" i="14"/>
  <c r="S78" i="14"/>
  <c r="BQ78" i="14"/>
  <c r="BQ79" i="14" s="1"/>
  <c r="S70" i="14"/>
  <c r="T79" i="14"/>
  <c r="S94" i="14"/>
  <c r="BQ93" i="14"/>
  <c r="BQ94" i="14" s="1"/>
  <c r="S82" i="14"/>
  <c r="BQ81" i="14"/>
  <c r="BQ82" i="14" s="1"/>
  <c r="S24" i="14"/>
  <c r="BQ24" i="14"/>
  <c r="BQ25" i="14" s="1"/>
  <c r="BR72" i="14"/>
  <c r="BR73" i="14" s="1"/>
  <c r="T72" i="14"/>
  <c r="S40" i="14"/>
  <c r="BR39" i="14" s="1"/>
  <c r="BR40" i="14" s="1"/>
  <c r="BR84" i="14"/>
  <c r="BR85" i="14" s="1"/>
  <c r="T84" i="14"/>
  <c r="T29" i="14"/>
  <c r="S28" i="14"/>
  <c r="BR27" i="14" s="1"/>
  <c r="BR28" i="14" s="1"/>
  <c r="T27" i="14"/>
  <c r="BR6" i="14"/>
  <c r="T6" i="14"/>
  <c r="BQ12" i="14"/>
  <c r="BQ13" i="14" s="1"/>
  <c r="S12" i="14"/>
  <c r="S64" i="14"/>
  <c r="BR63" i="14" s="1"/>
  <c r="BR64" i="14" s="1"/>
  <c r="BQ63" i="14"/>
  <c r="BQ64" i="14" s="1"/>
  <c r="BR54" i="14"/>
  <c r="BR55" i="14" s="1"/>
  <c r="T54" i="14"/>
  <c r="BR42" i="14"/>
  <c r="BR43" i="14" s="1"/>
  <c r="T42" i="14"/>
  <c r="BR75" i="14"/>
  <c r="BR76" i="14" s="1"/>
  <c r="T75" i="14"/>
  <c r="BR45" i="14"/>
  <c r="BR46" i="14" s="1"/>
  <c r="T45" i="14"/>
  <c r="BQ66" i="14"/>
  <c r="BQ67" i="14" s="1"/>
  <c r="S66" i="14"/>
  <c r="T38" i="14"/>
  <c r="T34" i="14"/>
  <c r="T65" i="14"/>
  <c r="S60" i="14"/>
  <c r="BQ60" i="14"/>
  <c r="BQ61" i="14" s="1"/>
  <c r="T39" i="14"/>
  <c r="BR33" i="14"/>
  <c r="BR34" i="14" s="1"/>
  <c r="T33" i="14"/>
  <c r="BR18" i="14"/>
  <c r="BR19" i="14" s="1"/>
  <c r="T18" i="14"/>
  <c r="BR9" i="14"/>
  <c r="BR10" i="14" s="1"/>
  <c r="T9" i="14"/>
  <c r="T37" i="14"/>
  <c r="BQ7" i="14"/>
  <c r="S36" i="14"/>
  <c r="BQ36" i="14"/>
  <c r="BQ37" i="14" s="1"/>
  <c r="S90" i="14"/>
  <c r="BQ90" i="14"/>
  <c r="BQ91" i="14" s="1"/>
  <c r="T71" i="14"/>
  <c r="T63" i="14"/>
  <c r="S15" i="14"/>
  <c r="BQ15" i="14"/>
  <c r="BQ16" i="14" s="1"/>
  <c r="S48" i="14"/>
  <c r="BQ48" i="14"/>
  <c r="BQ49" i="14" s="1"/>
  <c r="T83" i="14"/>
  <c r="S52" i="14"/>
  <c r="BQ51" i="14"/>
  <c r="BQ52" i="14" s="1"/>
  <c r="T67" i="14"/>
  <c r="BR21" i="14"/>
  <c r="BR22" i="14" s="1"/>
  <c r="T21" i="14"/>
  <c r="BR87" i="14"/>
  <c r="BR88" i="14" s="1"/>
  <c r="T25" i="14"/>
  <c r="CE48" i="13"/>
  <c r="AG48" i="13"/>
  <c r="AF33" i="13"/>
  <c r="CD33" i="13"/>
  <c r="BR90" i="13"/>
  <c r="BQ24" i="13"/>
  <c r="S24" i="13"/>
  <c r="AF45" i="13"/>
  <c r="CD45" i="13"/>
  <c r="S85" i="13"/>
  <c r="BQ84" i="13"/>
  <c r="CE90" i="13"/>
  <c r="AG90" i="13"/>
  <c r="CE57" i="13"/>
  <c r="AG57" i="13"/>
  <c r="S9" i="13"/>
  <c r="BQ9" i="13"/>
  <c r="CE72" i="13"/>
  <c r="AG72" i="13"/>
  <c r="AF16" i="13"/>
  <c r="CD15" i="13"/>
  <c r="BQ16" i="13" s="1"/>
  <c r="AF28" i="13"/>
  <c r="CE27" i="13" s="1"/>
  <c r="BR69" i="13"/>
  <c r="CT69" i="13" s="1"/>
  <c r="T69" i="13"/>
  <c r="S52" i="13"/>
  <c r="BQ51" i="13"/>
  <c r="BQ57" i="13"/>
  <c r="S57" i="13"/>
  <c r="AG76" i="13"/>
  <c r="CE75" i="13"/>
  <c r="BR76" i="13" s="1"/>
  <c r="BQ36" i="13"/>
  <c r="S36" i="13"/>
  <c r="AF78" i="13"/>
  <c r="CD78" i="13"/>
  <c r="S42" i="13"/>
  <c r="BQ42" i="13"/>
  <c r="BR15" i="13"/>
  <c r="CT15" i="13" s="1"/>
  <c r="T15" i="13"/>
  <c r="AF9" i="13"/>
  <c r="CD9" i="13"/>
  <c r="CE42" i="13"/>
  <c r="AG42" i="13"/>
  <c r="CD24" i="13"/>
  <c r="AF24" i="13"/>
  <c r="CE84" i="13"/>
  <c r="AG84" i="13"/>
  <c r="S6" i="13"/>
  <c r="BQ6" i="13"/>
  <c r="BQ93" i="13"/>
  <c r="CS93" i="13" s="1"/>
  <c r="S93" i="13"/>
  <c r="T27" i="13"/>
  <c r="AG39" i="13"/>
  <c r="AF82" i="13"/>
  <c r="AF54" i="13"/>
  <c r="CD54" i="13"/>
  <c r="BR81" i="13"/>
  <c r="T81" i="13"/>
  <c r="T72" i="13"/>
  <c r="CD87" i="13"/>
  <c r="BQ88" i="13" s="1"/>
  <c r="AF87" i="13"/>
  <c r="S78" i="13"/>
  <c r="BQ78" i="13"/>
  <c r="AF21" i="13"/>
  <c r="CD21" i="13"/>
  <c r="AF66" i="13"/>
  <c r="CD66" i="13"/>
  <c r="AF61" i="13"/>
  <c r="CD60" i="13"/>
  <c r="S28" i="13"/>
  <c r="T90" i="13"/>
  <c r="CD69" i="13"/>
  <c r="BQ70" i="13" s="1"/>
  <c r="AF69" i="13"/>
  <c r="CE12" i="13"/>
  <c r="AG12" i="13"/>
  <c r="AF40" i="13"/>
  <c r="BQ27" i="13"/>
  <c r="S54" i="13"/>
  <c r="BQ54" i="13"/>
  <c r="AG31" i="13"/>
  <c r="CE30" i="13"/>
  <c r="BQ12" i="13"/>
  <c r="S12" i="13"/>
  <c r="AF6" i="13"/>
  <c r="CD6" i="13"/>
  <c r="T19" i="13"/>
  <c r="CD81" i="13"/>
  <c r="BQ82" i="13" s="1"/>
  <c r="AF81" i="13"/>
  <c r="S58" i="13"/>
  <c r="T64" i="13"/>
  <c r="S21" i="13"/>
  <c r="BQ21" i="13"/>
  <c r="CS21" i="13" s="1"/>
  <c r="S66" i="13"/>
  <c r="BQ66" i="13"/>
  <c r="S45" i="13"/>
  <c r="BQ45" i="13"/>
  <c r="S33" i="13"/>
  <c r="BQ33" i="13"/>
  <c r="S73" i="13"/>
  <c r="AG27" i="13"/>
  <c r="BQ22" i="13" l="1"/>
  <c r="BQ55" i="13"/>
  <c r="CS54" i="13"/>
  <c r="CS30" i="13"/>
  <c r="BQ31" i="13"/>
  <c r="CT81" i="13"/>
  <c r="BQ13" i="13"/>
  <c r="CS12" i="13"/>
  <c r="CS78" i="13"/>
  <c r="BQ79" i="13"/>
  <c r="CS6" i="13"/>
  <c r="BQ7" i="13"/>
  <c r="BQ28" i="13"/>
  <c r="CS27" i="13"/>
  <c r="CS42" i="13"/>
  <c r="BQ43" i="13"/>
  <c r="CS84" i="13"/>
  <c r="BQ85" i="13"/>
  <c r="BQ52" i="13"/>
  <c r="CS51" i="13"/>
  <c r="CS9" i="13"/>
  <c r="BQ10" i="13"/>
  <c r="BQ25" i="13"/>
  <c r="CS24" i="13"/>
  <c r="CS45" i="13"/>
  <c r="BQ46" i="13"/>
  <c r="CS33" i="13"/>
  <c r="BQ34" i="13"/>
  <c r="CS66" i="13"/>
  <c r="BQ67" i="13"/>
  <c r="CS36" i="13"/>
  <c r="BQ37" i="13"/>
  <c r="CS57" i="13"/>
  <c r="BQ58" i="13"/>
  <c r="BP61" i="13"/>
  <c r="CR60" i="13"/>
  <c r="CR5" i="13" s="1"/>
  <c r="BQ49" i="13"/>
  <c r="CS48" i="13"/>
  <c r="BR91" i="13"/>
  <c r="CT90" i="13"/>
  <c r="BQ94" i="13"/>
  <c r="AG36" i="13"/>
  <c r="BP5" i="14"/>
  <c r="AG18" i="13"/>
  <c r="CE18" i="13"/>
  <c r="BR19" i="13" s="1"/>
  <c r="AG51" i="13"/>
  <c r="AG64" i="13"/>
  <c r="CE63" i="13"/>
  <c r="BR64" i="13" s="1"/>
  <c r="CE93" i="13"/>
  <c r="AG93" i="13"/>
  <c r="T48" i="13"/>
  <c r="BR48" i="13"/>
  <c r="T30" i="13"/>
  <c r="BR30" i="13"/>
  <c r="S69" i="14"/>
  <c r="BR69" i="14" s="1"/>
  <c r="BR70" i="14" s="1"/>
  <c r="BQ57" i="14"/>
  <c r="BQ58" i="14" s="1"/>
  <c r="S57" i="14"/>
  <c r="T57" i="14" s="1"/>
  <c r="BQ60" i="13"/>
  <c r="S60" i="13"/>
  <c r="T86" i="14"/>
  <c r="T52" i="14"/>
  <c r="BR48" i="14"/>
  <c r="BR49" i="14" s="1"/>
  <c r="T48" i="14"/>
  <c r="BR60" i="14"/>
  <c r="BR61" i="14" s="1"/>
  <c r="T60" i="14"/>
  <c r="BR66" i="14"/>
  <c r="BR67" i="14" s="1"/>
  <c r="T66" i="14"/>
  <c r="T28" i="14"/>
  <c r="T40" i="14"/>
  <c r="BR24" i="14"/>
  <c r="BR25" i="14" s="1"/>
  <c r="T24" i="14"/>
  <c r="T70" i="14"/>
  <c r="BR51" i="14"/>
  <c r="BR52" i="14" s="1"/>
  <c r="T44" i="14"/>
  <c r="T94" i="14"/>
  <c r="BR93" i="14"/>
  <c r="BR94" i="14" s="1"/>
  <c r="BR90" i="14"/>
  <c r="BR91" i="14" s="1"/>
  <c r="T90" i="14"/>
  <c r="T8" i="14"/>
  <c r="BR36" i="14"/>
  <c r="BR37" i="14" s="1"/>
  <c r="T36" i="14"/>
  <c r="T74" i="14"/>
  <c r="T64" i="14"/>
  <c r="BR7" i="14"/>
  <c r="BR15" i="14"/>
  <c r="BR16" i="14" s="1"/>
  <c r="T15" i="14"/>
  <c r="T32" i="14"/>
  <c r="T56" i="14"/>
  <c r="BR12" i="14"/>
  <c r="BR13" i="14" s="1"/>
  <c r="T12" i="14"/>
  <c r="T82" i="14"/>
  <c r="BR81" i="14"/>
  <c r="BR82" i="14" s="1"/>
  <c r="BR78" i="14"/>
  <c r="BR79" i="14" s="1"/>
  <c r="T78" i="14"/>
  <c r="CE9" i="13"/>
  <c r="AG9" i="13"/>
  <c r="CE33" i="13"/>
  <c r="AG33" i="13"/>
  <c r="T62" i="13"/>
  <c r="AG40" i="13"/>
  <c r="T32" i="13"/>
  <c r="T53" i="13"/>
  <c r="BR24" i="13"/>
  <c r="T24" i="13"/>
  <c r="BR66" i="13"/>
  <c r="T66" i="13"/>
  <c r="BR21" i="13"/>
  <c r="CT21" i="13" s="1"/>
  <c r="T21" i="13"/>
  <c r="CE81" i="13"/>
  <c r="BR82" i="13" s="1"/>
  <c r="AG81" i="13"/>
  <c r="BR54" i="13"/>
  <c r="T54" i="13"/>
  <c r="CE69" i="13"/>
  <c r="BR70" i="13" s="1"/>
  <c r="AG69" i="13"/>
  <c r="T28" i="13"/>
  <c r="CE66" i="13"/>
  <c r="AG66" i="13"/>
  <c r="BR78" i="13"/>
  <c r="T78" i="13"/>
  <c r="BR27" i="13"/>
  <c r="AG28" i="13"/>
  <c r="T89" i="13"/>
  <c r="T8" i="13"/>
  <c r="BR33" i="13"/>
  <c r="T33" i="13"/>
  <c r="AG32" i="13"/>
  <c r="AG82" i="13"/>
  <c r="T65" i="13"/>
  <c r="CE24" i="13"/>
  <c r="AG24" i="13"/>
  <c r="BR42" i="13"/>
  <c r="T42" i="13"/>
  <c r="T85" i="13"/>
  <c r="BR84" i="13"/>
  <c r="T73" i="13"/>
  <c r="BR45" i="13"/>
  <c r="T45" i="13"/>
  <c r="CE6" i="13"/>
  <c r="AG6" i="13"/>
  <c r="CE87" i="13"/>
  <c r="BR88" i="13" s="1"/>
  <c r="AG87" i="13"/>
  <c r="BR72" i="13"/>
  <c r="CE39" i="13"/>
  <c r="BR40" i="13" s="1"/>
  <c r="AG77" i="13"/>
  <c r="BR6" i="13"/>
  <c r="T6" i="13"/>
  <c r="AG8" i="13"/>
  <c r="CE78" i="13"/>
  <c r="AG78" i="13"/>
  <c r="T52" i="13"/>
  <c r="BR51" i="13"/>
  <c r="BR9" i="13"/>
  <c r="T9" i="13"/>
  <c r="T58" i="13"/>
  <c r="T20" i="13"/>
  <c r="BR12" i="13"/>
  <c r="T12" i="13"/>
  <c r="AG61" i="13"/>
  <c r="CE60" i="13"/>
  <c r="CE21" i="13"/>
  <c r="AG21" i="13"/>
  <c r="CE54" i="13"/>
  <c r="AG54" i="13"/>
  <c r="BR93" i="13"/>
  <c r="CT93" i="13" s="1"/>
  <c r="T93" i="13"/>
  <c r="BR36" i="13"/>
  <c r="T36" i="13"/>
  <c r="BR57" i="13"/>
  <c r="T57" i="13"/>
  <c r="AG16" i="13"/>
  <c r="CE15" i="13"/>
  <c r="BR16" i="13" s="1"/>
  <c r="CE45" i="13"/>
  <c r="AG45" i="13"/>
  <c r="BR22" i="13" l="1"/>
  <c r="BR55" i="13"/>
  <c r="CT54" i="13"/>
  <c r="BR58" i="13"/>
  <c r="CT57" i="13"/>
  <c r="BR13" i="13"/>
  <c r="CT12" i="13"/>
  <c r="BR43" i="13"/>
  <c r="CT42" i="13"/>
  <c r="BR52" i="13"/>
  <c r="CT51" i="13"/>
  <c r="BR25" i="13"/>
  <c r="CT24" i="13"/>
  <c r="BR37" i="13"/>
  <c r="CT36" i="13"/>
  <c r="BR73" i="13"/>
  <c r="CT72" i="13"/>
  <c r="BR85" i="13"/>
  <c r="CT84" i="13"/>
  <c r="BR79" i="13"/>
  <c r="CT78" i="13"/>
  <c r="BQ61" i="13"/>
  <c r="CS60" i="13"/>
  <c r="CS5" i="13" s="1"/>
  <c r="BR31" i="13"/>
  <c r="CT30" i="13"/>
  <c r="CT9" i="13"/>
  <c r="BR10" i="13"/>
  <c r="BR46" i="13"/>
  <c r="CT45" i="13"/>
  <c r="BR34" i="13"/>
  <c r="CT33" i="13"/>
  <c r="BR28" i="13"/>
  <c r="CT27" i="13"/>
  <c r="BR49" i="13"/>
  <c r="CT48" i="13"/>
  <c r="CT6" i="13"/>
  <c r="BR7" i="13"/>
  <c r="BR67" i="13"/>
  <c r="CT66" i="13"/>
  <c r="BR94" i="13"/>
  <c r="BQ5" i="14"/>
  <c r="BR57" i="14"/>
  <c r="BR58" i="14" s="1"/>
  <c r="BR60" i="13"/>
  <c r="T60" i="13"/>
  <c r="T69" i="14"/>
  <c r="BR5" i="14"/>
  <c r="AI7" i="13"/>
  <c r="AI6" i="13"/>
  <c r="BR61" i="13" l="1"/>
  <c r="CT60" i="13"/>
  <c r="CT5" i="13" s="1"/>
  <c r="AD22" i="7"/>
  <c r="AD9" i="3" l="1"/>
  <c r="AD8" i="3"/>
  <c r="H21" i="2" l="1"/>
  <c r="U6" i="7" l="1"/>
  <c r="V7" i="1" l="1"/>
  <c r="F58" i="4" l="1"/>
  <c r="G58" i="4"/>
  <c r="P54" i="7" l="1"/>
  <c r="P53" i="7"/>
  <c r="P52" i="7"/>
  <c r="V5" i="1" l="1"/>
  <c r="P18" i="7"/>
  <c r="P79" i="7" l="1"/>
  <c r="P73" i="7"/>
  <c r="AD10" i="3"/>
  <c r="AD7" i="3"/>
  <c r="AH6" i="3"/>
  <c r="AD4" i="3"/>
  <c r="V10" i="1"/>
  <c r="V9" i="1"/>
  <c r="V8" i="1"/>
  <c r="Y6" i="1"/>
  <c r="AZ1" i="6"/>
  <c r="AN1" i="6"/>
  <c r="AD1" i="6"/>
  <c r="AC10" i="5"/>
  <c r="AC9" i="5"/>
  <c r="AC8" i="5"/>
  <c r="AC7" i="5"/>
  <c r="AG6" i="5"/>
  <c r="J3" i="4"/>
  <c r="J2" i="4"/>
  <c r="K1" i="4"/>
  <c r="AC4" i="5"/>
  <c r="P64" i="7"/>
  <c r="U11" i="7"/>
  <c r="U10" i="7"/>
  <c r="U9" i="7"/>
  <c r="U8" i="7"/>
  <c r="X7" i="7"/>
  <c r="BK3" i="8"/>
  <c r="AF45" i="8" s="1"/>
  <c r="BK2" i="8"/>
  <c r="BP1" i="8"/>
  <c r="W45" i="8" s="1"/>
  <c r="G22" i="9"/>
  <c r="F22" i="9"/>
  <c r="H22" i="9"/>
  <c r="P17" i="7" l="1"/>
  <c r="P16" i="7" s="1"/>
  <c r="P19" i="7"/>
  <c r="P66" i="7"/>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58" i="4" l="1"/>
  <c r="P60" i="7"/>
  <c r="Q18" i="1"/>
  <c r="Q16" i="1" s="1"/>
  <c r="H58" i="4"/>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G21" i="2"/>
  <c r="P77" i="7"/>
  <c r="AP50" i="8"/>
  <c r="AP49" i="8"/>
  <c r="Z49" i="8"/>
  <c r="BV8" i="8"/>
  <c r="AU8" i="8"/>
  <c r="BF8" i="8" s="1"/>
  <c r="AP8" i="8"/>
  <c r="Z8" i="8"/>
  <c r="BV7" i="8"/>
  <c r="AU7" i="8"/>
  <c r="BF7" i="8" s="1"/>
  <c r="AP7" i="8"/>
  <c r="Z7" i="8"/>
  <c r="A37" i="4" l="1"/>
  <c r="A38" i="4" s="1"/>
  <c r="A39" i="4" s="1"/>
  <c r="A40" i="4" s="1"/>
  <c r="A41" i="4" s="1"/>
  <c r="A42" i="4" s="1"/>
  <c r="A43" i="4" s="1"/>
  <c r="A44" i="4" s="1"/>
  <c r="A45" i="4" s="1"/>
  <c r="A46" i="4" s="1"/>
  <c r="A47" i="4" s="1"/>
  <c r="A48" i="4" s="1"/>
  <c r="A49" i="4" s="1"/>
  <c r="A50" i="4" s="1"/>
  <c r="A51" i="4" s="1"/>
  <c r="A52" i="4" s="1"/>
  <c r="A53" i="4" s="1"/>
  <c r="A54" i="4" s="1"/>
  <c r="A55" i="4" s="1"/>
  <c r="A56" i="4" s="1"/>
  <c r="CA8" i="8"/>
  <c r="CB7" i="8"/>
  <c r="CB8" i="8"/>
  <c r="CA7" i="8"/>
  <c r="Q22" i="1"/>
  <c r="Q51" i="1" s="1"/>
  <c r="Q55" i="1" l="1"/>
  <c r="P65" i="7" l="1"/>
  <c r="P78" i="7"/>
  <c r="P80" i="7" l="1"/>
  <c r="AP33" i="8" l="1"/>
  <c r="AP71" i="8"/>
  <c r="BV38" i="8"/>
  <c r="AP76" i="8"/>
  <c r="AP20" i="8"/>
  <c r="AP67" i="8"/>
  <c r="BV31" i="8"/>
  <c r="BV37" i="8"/>
  <c r="CB33" i="8"/>
  <c r="BV14" i="8"/>
  <c r="AP22" i="8"/>
  <c r="AP13" i="8"/>
  <c r="CB13" i="8" s="1"/>
  <c r="BV32" i="8"/>
  <c r="AP14" i="8"/>
  <c r="CB14" i="8" s="1"/>
  <c r="AP25" i="8"/>
  <c r="BV36" i="8"/>
  <c r="AP11" i="8"/>
  <c r="BV34" i="8"/>
  <c r="AP30" i="8"/>
  <c r="CB30" i="8" s="1"/>
  <c r="CB37" i="8"/>
  <c r="AP17" i="8"/>
  <c r="AP38" i="8"/>
  <c r="AP32" i="8"/>
  <c r="CB32" i="8" s="1"/>
  <c r="BV25" i="8"/>
  <c r="AP19" i="8"/>
  <c r="CB19" i="8" s="1"/>
  <c r="AP62" i="8"/>
  <c r="AP54" i="8"/>
  <c r="BV20" i="8"/>
  <c r="CB20" i="8" s="1"/>
  <c r="BV18" i="8"/>
  <c r="AP34" i="8"/>
  <c r="CB34" i="8" s="1"/>
  <c r="AP66" i="8"/>
  <c r="AE24" i="8"/>
  <c r="AP24" i="8" s="1"/>
  <c r="BK26" i="8"/>
  <c r="AE36" i="8"/>
  <c r="AP36" i="8" s="1"/>
  <c r="CB21" i="8"/>
  <c r="BV26" i="8"/>
  <c r="CB26" i="8" s="1"/>
  <c r="AP9" i="8"/>
  <c r="BV35" i="8"/>
  <c r="AP28" i="8"/>
  <c r="BP9" i="8"/>
  <c r="BV9" i="8" s="1"/>
  <c r="AP10" i="8"/>
  <c r="CB10" i="8" s="1"/>
  <c r="AE79" i="8"/>
  <c r="AP79" i="8" s="1"/>
  <c r="AE74" i="8"/>
  <c r="AP74" i="8" s="1"/>
  <c r="AP56" i="8"/>
  <c r="AP80" i="8"/>
  <c r="BK16" i="8"/>
  <c r="BV16" i="8" s="1"/>
  <c r="BK27" i="8"/>
  <c r="BV27" i="8" s="1"/>
  <c r="AE16" i="8"/>
  <c r="AP16" i="8" s="1"/>
  <c r="AE35" i="8"/>
  <c r="AP35" i="8" s="1"/>
  <c r="BK23" i="8"/>
  <c r="BV23" i="8" s="1"/>
  <c r="CB23" i="8" s="1"/>
  <c r="AE12" i="8"/>
  <c r="AP12" i="8" s="1"/>
  <c r="AE61" i="8"/>
  <c r="AP61" i="8" s="1"/>
  <c r="AE78" i="8"/>
  <c r="AP78" i="8" s="1"/>
  <c r="AP64" i="8"/>
  <c r="AP59" i="8"/>
  <c r="AE68" i="8"/>
  <c r="AE77" i="8"/>
  <c r="AP77" i="8" s="1"/>
  <c r="AP51" i="8"/>
  <c r="AP68" i="8"/>
  <c r="AE69" i="8"/>
  <c r="AP69" i="8" s="1"/>
  <c r="BK11" i="8"/>
  <c r="BV11" i="8" s="1"/>
  <c r="BV24" i="8"/>
  <c r="AE73" i="8"/>
  <c r="AP73" i="8" s="1"/>
  <c r="AE72" i="8"/>
  <c r="AP72" i="8" s="1"/>
  <c r="AE27" i="8"/>
  <c r="AP27" i="8" s="1"/>
  <c r="CB29" i="8"/>
  <c r="BK17" i="8"/>
  <c r="AE31" i="8"/>
  <c r="AP31" i="8" s="1"/>
  <c r="AP18" i="8"/>
  <c r="BV17" i="8"/>
  <c r="BK15" i="8"/>
  <c r="BV15" i="8" s="1"/>
  <c r="CB15" i="8" s="1"/>
  <c r="BV12" i="8"/>
  <c r="BV22" i="8"/>
  <c r="BV28" i="8"/>
  <c r="AE52" i="8"/>
  <c r="AP52" i="8" s="1"/>
  <c r="AE70" i="8"/>
  <c r="AP70" i="8" s="1"/>
  <c r="AE57" i="8"/>
  <c r="AP57" i="8" s="1"/>
  <c r="CB31" i="8" l="1"/>
  <c r="CB38" i="8"/>
  <c r="CB22" i="8"/>
  <c r="CB36" i="8"/>
  <c r="CB25" i="8"/>
  <c r="CB11" i="8"/>
  <c r="CB18" i="8"/>
  <c r="CB35" i="8"/>
  <c r="CB27" i="8"/>
  <c r="CB17" i="8"/>
  <c r="CB16" i="8"/>
  <c r="CB28" i="8"/>
  <c r="CB24" i="8"/>
  <c r="AE81" i="8"/>
  <c r="CB12" i="8"/>
  <c r="BK39" i="8"/>
  <c r="CB9" i="8"/>
  <c r="AE39" i="8"/>
  <c r="Q52" i="1"/>
  <c r="AE54" i="8" l="1"/>
  <c r="AE66" i="8"/>
  <c r="AE62" i="8"/>
  <c r="AE60" i="8"/>
  <c r="AE80" i="8"/>
  <c r="AE55" i="8"/>
  <c r="AE64" i="8"/>
  <c r="AE71" i="8"/>
  <c r="AE65" i="8"/>
  <c r="AE67" i="8"/>
  <c r="AE51" i="8"/>
  <c r="AE58" i="8"/>
  <c r="AE56" i="8"/>
  <c r="AE75" i="8"/>
  <c r="AE53" i="8"/>
  <c r="AE59" i="8"/>
  <c r="AE76" i="8"/>
  <c r="AE63" i="8"/>
  <c r="Q33" i="1"/>
  <c r="V27" i="17"/>
  <c r="V28" i="17"/>
  <c r="Q34" i="1"/>
  <c r="AE19" i="8" l="1"/>
  <c r="BK31" i="8"/>
  <c r="AE17" i="8"/>
  <c r="BK18" i="8"/>
  <c r="BK25" i="8"/>
  <c r="BK24" i="8"/>
  <c r="BK37" i="8"/>
  <c r="BK35" i="8"/>
  <c r="AE21" i="8"/>
  <c r="BK32" i="8"/>
  <c r="BK12" i="8"/>
  <c r="AE38" i="8"/>
  <c r="AE22" i="8"/>
  <c r="BK14" i="8"/>
  <c r="BK30" i="8"/>
  <c r="BK20" i="8"/>
  <c r="BK13" i="8"/>
  <c r="AE11" i="8"/>
  <c r="AE9" i="8"/>
  <c r="AE25" i="8"/>
  <c r="AE29" i="8"/>
  <c r="AE20" i="8"/>
  <c r="AE34" i="8"/>
  <c r="BK34" i="8"/>
  <c r="BK28" i="8"/>
  <c r="AE23" i="8"/>
  <c r="AE14" i="8"/>
  <c r="AE13" i="8"/>
  <c r="AE28" i="8"/>
  <c r="BK38" i="8"/>
  <c r="AE26" i="8"/>
  <c r="BK22" i="8"/>
  <c r="AE18" i="8"/>
  <c r="AE32" i="8"/>
  <c r="BK21" i="8"/>
  <c r="AE15" i="8"/>
  <c r="AE30" i="8"/>
  <c r="BK19" i="8"/>
  <c r="BK10" i="8"/>
  <c r="AE33" i="8"/>
  <c r="AE37" i="8"/>
  <c r="BK29" i="8"/>
  <c r="BK33" i="8"/>
  <c r="AE10" i="8"/>
  <c r="BK36" i="8"/>
  <c r="V24" i="17"/>
  <c r="V23" i="17" s="1"/>
  <c r="V45" i="17" s="1"/>
  <c r="Q30" i="1"/>
  <c r="Q40" i="1" s="1"/>
  <c r="Q56" i="1"/>
  <c r="AS155" i="13"/>
  <c r="AS483" i="13"/>
  <c r="AQ531" i="14"/>
  <c r="AQ694" i="14"/>
  <c r="AQ417" i="13"/>
  <c r="AQ811" i="13"/>
  <c r="AQ874" i="13"/>
  <c r="AS207" i="13"/>
  <c r="AQ152" i="14"/>
  <c r="AS598" i="13"/>
  <c r="AQ372" i="13"/>
  <c r="AQ90" i="13"/>
  <c r="AQ364" i="14"/>
  <c r="AQ524" i="13"/>
  <c r="AQ781" i="14"/>
  <c r="AQ318" i="13"/>
  <c r="AQ301" i="13"/>
  <c r="AQ550" i="13"/>
  <c r="AQ486" i="14"/>
  <c r="AQ210" i="13"/>
  <c r="AQ822" i="13"/>
  <c r="AS517" i="13"/>
  <c r="AQ20" i="14"/>
  <c r="AQ529" i="14"/>
  <c r="AQ916" i="13"/>
  <c r="AS394" i="13"/>
  <c r="AS324" i="13"/>
  <c r="AS256" i="13"/>
  <c r="AQ616" i="13"/>
  <c r="AQ723" i="14"/>
  <c r="AQ163" i="14"/>
  <c r="AS995" i="13"/>
  <c r="AQ733" i="13"/>
  <c r="AS757" i="13"/>
  <c r="AQ791" i="14"/>
  <c r="AS575" i="13"/>
  <c r="AQ273" i="13"/>
  <c r="AQ416" i="13"/>
  <c r="AQ941" i="13"/>
  <c r="AQ927" i="13"/>
  <c r="AS89" i="13"/>
  <c r="AQ643" i="14"/>
  <c r="AS932" i="13"/>
  <c r="AS190" i="13"/>
  <c r="AQ629" i="14"/>
  <c r="AS56" i="13"/>
  <c r="AQ823" i="13"/>
  <c r="AQ729" i="13"/>
  <c r="AQ436" i="13"/>
  <c r="AS990" i="13"/>
  <c r="AS392" i="13"/>
  <c r="AS473" i="13"/>
  <c r="AS476" i="13"/>
  <c r="AQ1038" i="13"/>
  <c r="AQ150" i="13"/>
  <c r="AQ399" i="14"/>
  <c r="AS951" i="13"/>
  <c r="AS1017" i="13"/>
  <c r="AS361" i="13"/>
  <c r="AQ553" i="14"/>
  <c r="AQ663" i="14"/>
  <c r="AQ508" i="13"/>
  <c r="AQ488" i="13"/>
  <c r="AQ82" i="13"/>
  <c r="AQ1080" i="14"/>
  <c r="AQ329" i="13"/>
  <c r="AQ849" i="13"/>
  <c r="AQ717" i="14"/>
  <c r="AQ263" i="14"/>
  <c r="AS673" i="13"/>
  <c r="AQ1005" i="14"/>
  <c r="AQ889" i="14"/>
  <c r="AQ205" i="13"/>
  <c r="AQ324" i="13"/>
  <c r="AQ883" i="13"/>
  <c r="AQ99" i="14"/>
  <c r="AS113" i="13"/>
  <c r="AQ651" i="13"/>
  <c r="AQ645" i="14"/>
  <c r="AQ215" i="13"/>
  <c r="AQ1055" i="14"/>
  <c r="AQ738" i="14"/>
  <c r="AS804" i="13"/>
  <c r="AQ46" i="14"/>
  <c r="AS30" i="13"/>
  <c r="AS796" i="13"/>
  <c r="AQ754" i="13"/>
  <c r="AQ794" i="14"/>
  <c r="AQ655" i="13"/>
  <c r="AQ551" i="13"/>
  <c r="AQ442" i="13"/>
  <c r="AS123" i="13"/>
  <c r="AQ246" i="13"/>
  <c r="AQ793" i="13"/>
  <c r="AQ402" i="13"/>
  <c r="AQ213" i="13"/>
  <c r="AS936" i="13"/>
  <c r="AS800" i="13"/>
  <c r="AQ950" i="14"/>
  <c r="AQ880" i="14"/>
  <c r="AQ928" i="13"/>
  <c r="AQ414" i="13"/>
  <c r="AS594" i="13"/>
  <c r="AQ308" i="13"/>
  <c r="AQ874" i="14"/>
  <c r="AQ355" i="14"/>
  <c r="AQ682" i="13"/>
  <c r="AQ87" i="14"/>
  <c r="AS680" i="13"/>
  <c r="AQ565" i="14"/>
  <c r="AQ56" i="13"/>
  <c r="AQ194" i="13"/>
  <c r="AQ211" i="14"/>
  <c r="AQ313" i="14"/>
  <c r="AS308" i="13"/>
  <c r="AS150" i="13"/>
  <c r="AS29" i="13"/>
  <c r="AS535" i="13"/>
  <c r="AQ266" i="13"/>
  <c r="AS217" i="13"/>
  <c r="AQ191" i="13"/>
  <c r="AQ554" i="14"/>
  <c r="AS287" i="13"/>
  <c r="AS111" i="13"/>
  <c r="AS230" i="13"/>
  <c r="AS304" i="13"/>
  <c r="AS699" i="13"/>
  <c r="AQ139" i="13"/>
  <c r="AQ383" i="14"/>
  <c r="AQ458" i="14"/>
  <c r="AS868" i="13"/>
  <c r="AQ395" i="14"/>
  <c r="AQ1029" i="13"/>
  <c r="AQ865" i="13"/>
  <c r="AQ850" i="14"/>
  <c r="AQ690" i="14"/>
  <c r="AS337" i="13"/>
  <c r="AS309" i="13"/>
  <c r="AQ475" i="14"/>
  <c r="AS383" i="13"/>
  <c r="AQ253" i="14"/>
  <c r="AQ810" i="13"/>
  <c r="AQ319" i="14"/>
  <c r="AS135" i="13"/>
  <c r="AQ110" i="14"/>
  <c r="AQ684" i="13"/>
  <c r="AQ610" i="13"/>
  <c r="AQ900" i="13"/>
  <c r="AQ599" i="13"/>
  <c r="AS291" i="13"/>
  <c r="AS239" i="13"/>
  <c r="AS1014" i="13"/>
  <c r="AQ264" i="14"/>
  <c r="AQ763" i="13"/>
  <c r="AQ188" i="13"/>
  <c r="AQ69" i="14"/>
  <c r="AQ499" i="14"/>
  <c r="AQ162" i="13"/>
  <c r="AQ710" i="14"/>
  <c r="AQ107" i="13"/>
  <c r="AQ1062" i="13"/>
  <c r="AS297" i="13"/>
  <c r="AQ212" i="14"/>
  <c r="AQ965" i="13"/>
  <c r="AS464" i="13"/>
  <c r="AS649" i="13"/>
  <c r="AQ582" i="14"/>
  <c r="AQ555" i="13"/>
  <c r="AQ451" i="13"/>
  <c r="AQ602" i="13"/>
  <c r="AS903" i="13"/>
  <c r="AQ408" i="13"/>
  <c r="AS126" i="13"/>
  <c r="AQ439" i="13"/>
  <c r="AQ66" i="13"/>
  <c r="AS702" i="13"/>
  <c r="AS803" i="13"/>
  <c r="AS108" i="13"/>
  <c r="AQ676" i="13"/>
  <c r="AS816" i="13"/>
  <c r="AQ906" i="14"/>
  <c r="AS329" i="13"/>
  <c r="AQ547" i="14"/>
  <c r="AQ793" i="14"/>
  <c r="AQ390" i="13"/>
  <c r="AS714" i="13"/>
  <c r="AQ898" i="14"/>
  <c r="AS890" i="13"/>
  <c r="AS205" i="13"/>
  <c r="AQ497" i="14"/>
  <c r="AS162" i="13"/>
  <c r="AQ964" i="13"/>
  <c r="AQ601" i="13"/>
  <c r="AQ843" i="14"/>
  <c r="AQ67" i="13"/>
  <c r="AQ654" i="14"/>
  <c r="AQ265" i="14"/>
  <c r="AS516" i="13"/>
  <c r="AQ545" i="13"/>
  <c r="AQ510" i="14"/>
  <c r="AQ759" i="14"/>
  <c r="AQ237" i="13"/>
  <c r="AQ796" i="13"/>
  <c r="AQ707" i="13"/>
  <c r="AS288" i="13"/>
  <c r="AQ112" i="14"/>
  <c r="AQ403" i="14"/>
  <c r="AQ570" i="14"/>
  <c r="AS644" i="13"/>
  <c r="AQ910" i="13"/>
  <c r="AQ75" i="14"/>
  <c r="AQ778" i="13"/>
  <c r="AQ1001" i="14"/>
  <c r="AQ190" i="14"/>
  <c r="AS339" i="13"/>
  <c r="AQ618" i="13"/>
  <c r="AS774" i="13"/>
  <c r="AQ930" i="14"/>
  <c r="AQ306" i="14"/>
  <c r="AS887" i="13"/>
  <c r="AQ19" i="14"/>
  <c r="AQ988" i="14"/>
  <c r="AQ255" i="13"/>
  <c r="AQ713" i="14"/>
  <c r="AS613" i="13"/>
  <c r="AQ711" i="13"/>
  <c r="AQ671" i="14"/>
  <c r="AQ1074" i="13"/>
  <c r="AQ685" i="14"/>
  <c r="AS422" i="13"/>
  <c r="AQ937" i="14"/>
  <c r="AS124" i="13"/>
  <c r="AS102" i="13"/>
  <c r="AS992" i="13"/>
  <c r="AS494" i="13"/>
  <c r="AS265" i="13"/>
  <c r="AQ478" i="13"/>
  <c r="AQ346" i="14"/>
  <c r="AQ190" i="13"/>
  <c r="AQ292" i="13"/>
  <c r="AQ375" i="13"/>
  <c r="AQ988" i="13"/>
  <c r="AS226" i="13"/>
  <c r="AQ862" i="13"/>
  <c r="AQ198" i="14"/>
  <c r="AQ279" i="14"/>
  <c r="AQ1025" i="13"/>
  <c r="AS365" i="13"/>
  <c r="AQ640" i="13"/>
  <c r="AQ688" i="14"/>
  <c r="AS549" i="13"/>
  <c r="AQ36" i="13"/>
  <c r="AS771" i="13"/>
  <c r="AS502" i="13"/>
  <c r="AS249" i="13"/>
  <c r="AQ462" i="13"/>
  <c r="AQ381" i="14"/>
  <c r="AS220" i="13"/>
  <c r="AQ973" i="13"/>
  <c r="AQ255" i="14"/>
  <c r="AS521" i="13"/>
  <c r="AQ396" i="14"/>
  <c r="AQ166" i="14"/>
  <c r="AQ877" i="14"/>
  <c r="AS481" i="13"/>
  <c r="AQ148" i="13"/>
  <c r="AS498" i="13"/>
  <c r="AQ310" i="14"/>
  <c r="AQ319" i="13"/>
  <c r="AQ772" i="14"/>
  <c r="AS486" i="13"/>
  <c r="AQ121" i="13"/>
  <c r="AS474" i="13"/>
  <c r="AS416" i="13"/>
  <c r="AS390" i="13"/>
  <c r="AQ710" i="13"/>
  <c r="AQ505" i="13"/>
  <c r="AS660" i="13"/>
  <c r="AQ150" i="14"/>
  <c r="AQ800" i="14"/>
  <c r="AS994" i="13"/>
  <c r="AS880" i="13"/>
  <c r="AQ718" i="14"/>
  <c r="AS75" i="13"/>
  <c r="AQ54" i="14"/>
  <c r="AQ659" i="14"/>
  <c r="AQ1011" i="13"/>
  <c r="AQ265" i="13"/>
  <c r="AQ766" i="13"/>
  <c r="AQ634" i="13"/>
  <c r="AQ464" i="14"/>
  <c r="AS490" i="13"/>
  <c r="AQ490" i="14"/>
  <c r="AQ628" i="14"/>
  <c r="AS327" i="13"/>
  <c r="AS793" i="13"/>
  <c r="AQ98" i="13"/>
  <c r="AQ942" i="14"/>
  <c r="AQ262" i="14"/>
  <c r="AQ593" i="13"/>
  <c r="AQ449" i="13"/>
  <c r="AS352" i="13"/>
  <c r="AQ986" i="14"/>
  <c r="AQ147" i="14"/>
  <c r="AQ151" i="14"/>
  <c r="AS875" i="13"/>
  <c r="AQ289" i="14"/>
  <c r="AQ654" i="13"/>
  <c r="AQ504" i="13"/>
  <c r="AS780" i="13"/>
  <c r="AQ362" i="14"/>
  <c r="AS116" i="13"/>
  <c r="AQ325" i="13"/>
  <c r="AS15" i="13"/>
  <c r="AS528" i="13"/>
  <c r="AQ24" i="14"/>
  <c r="AQ617" i="13"/>
  <c r="AS192" i="13"/>
  <c r="AQ159" i="14"/>
  <c r="AQ489" i="13"/>
  <c r="AS227" i="13"/>
  <c r="AQ20" i="13"/>
  <c r="AQ633" i="13"/>
  <c r="AQ752" i="14"/>
  <c r="AQ239" i="13"/>
  <c r="AQ487" i="14"/>
  <c r="AQ621" i="14"/>
  <c r="AQ572" i="14"/>
  <c r="AS440" i="13"/>
  <c r="AQ465" i="13"/>
  <c r="AQ921" i="14"/>
  <c r="AQ326" i="14"/>
  <c r="AS810" i="13"/>
  <c r="AQ78" i="14"/>
  <c r="AQ184" i="14"/>
  <c r="AQ331" i="13"/>
  <c r="AQ177" i="13"/>
  <c r="AQ833" i="13"/>
  <c r="AQ26" i="13"/>
  <c r="AQ666" i="14"/>
  <c r="AQ859" i="13"/>
  <c r="AS61" i="13"/>
  <c r="AQ387" i="14"/>
  <c r="AQ883" i="14"/>
  <c r="AQ464" i="13"/>
  <c r="AS26" i="13"/>
  <c r="AQ1047" i="13"/>
  <c r="AQ258" i="14"/>
  <c r="AS604" i="13"/>
  <c r="AQ240" i="14"/>
  <c r="AS930" i="13"/>
  <c r="AQ996" i="14"/>
  <c r="AS624" i="13"/>
  <c r="AQ321" i="13"/>
  <c r="AQ990" i="14"/>
  <c r="AQ697" i="13"/>
  <c r="AQ697" i="14"/>
  <c r="AQ830" i="13"/>
  <c r="AQ397" i="14"/>
  <c r="AQ680" i="14"/>
  <c r="AS13" i="13"/>
  <c r="AS279" i="13"/>
  <c r="AS277" i="13"/>
  <c r="AS1022" i="13"/>
  <c r="AQ363" i="13"/>
  <c r="AQ200" i="14"/>
  <c r="AQ690" i="13"/>
  <c r="AQ26" i="14"/>
  <c r="AQ1042" i="13"/>
  <c r="AQ765" i="13"/>
  <c r="AQ908" i="13"/>
  <c r="AS268" i="13"/>
  <c r="AQ693" i="13"/>
  <c r="AQ838" i="14"/>
  <c r="AQ1044" i="14"/>
  <c r="AQ755" i="13"/>
  <c r="AQ546" i="13"/>
  <c r="AS584" i="13"/>
  <c r="AQ1030" i="13"/>
  <c r="AS850" i="13"/>
  <c r="AQ630" i="14"/>
  <c r="AQ920" i="13"/>
  <c r="AS835" i="13"/>
  <c r="AQ353" i="14"/>
  <c r="AQ376" i="13"/>
  <c r="AS495" i="13"/>
  <c r="AS641" i="13"/>
  <c r="AQ161" i="13"/>
  <c r="AQ357" i="13"/>
  <c r="AS467" i="13"/>
  <c r="AQ760" i="13"/>
  <c r="AS708" i="13"/>
  <c r="AQ382" i="14"/>
  <c r="AQ817" i="14"/>
  <c r="AS484" i="13"/>
  <c r="AQ980" i="13"/>
  <c r="AQ895" i="14"/>
  <c r="AS357" i="13"/>
  <c r="AQ930" i="13"/>
  <c r="AQ186" i="14"/>
  <c r="AQ144" i="13"/>
  <c r="AQ852" i="13"/>
  <c r="AQ966" i="13"/>
  <c r="AQ300" i="13"/>
  <c r="AQ810" i="14"/>
  <c r="AQ501" i="14"/>
  <c r="AQ1002" i="13"/>
  <c r="AQ467" i="14"/>
  <c r="AQ860" i="14"/>
  <c r="AQ787" i="14"/>
  <c r="AS913" i="13"/>
  <c r="AQ261" i="13"/>
  <c r="AS577" i="13"/>
  <c r="AS405" i="13"/>
  <c r="AQ34" i="14"/>
  <c r="AQ673" i="14"/>
  <c r="AQ432" i="14"/>
  <c r="AS872" i="13"/>
  <c r="AQ530" i="14"/>
  <c r="AS82" i="13"/>
  <c r="AQ187" i="13"/>
  <c r="AS278" i="13"/>
  <c r="AQ612" i="14"/>
  <c r="AQ1077" i="13"/>
  <c r="AQ820" i="14"/>
  <c r="AQ987" i="14"/>
  <c r="AQ620" i="13"/>
  <c r="AQ774" i="14"/>
  <c r="AS350" i="13"/>
  <c r="AS101" i="13"/>
  <c r="AQ146" i="13"/>
  <c r="AQ418" i="13"/>
  <c r="AQ979" i="14"/>
  <c r="AQ395" i="13"/>
  <c r="AS504" i="13"/>
  <c r="AQ666" i="13"/>
  <c r="AQ1016" i="14"/>
  <c r="AS589" i="13"/>
  <c r="AQ828" i="13"/>
  <c r="AQ639" i="14"/>
  <c r="AQ623" i="13"/>
  <c r="AS779" i="13"/>
  <c r="AS852" i="13"/>
  <c r="AQ853" i="13"/>
  <c r="AQ718" i="13"/>
  <c r="AQ607" i="13"/>
  <c r="AQ958" i="13"/>
  <c r="AQ777" i="14"/>
  <c r="AQ575" i="14"/>
  <c r="AQ378" i="14"/>
  <c r="AS34" i="13"/>
  <c r="AQ203" i="13"/>
  <c r="AQ398" i="13"/>
  <c r="AS578" i="13"/>
  <c r="AS826" i="13"/>
  <c r="AQ366" i="14"/>
  <c r="AQ885" i="13"/>
  <c r="AQ30" i="13"/>
  <c r="AQ1084" i="14"/>
  <c r="AS945" i="13"/>
  <c r="AQ433" i="13"/>
  <c r="AS55" i="13"/>
  <c r="AS387" i="13"/>
  <c r="AQ611" i="14"/>
  <c r="AS874" i="13"/>
  <c r="AQ142" i="13"/>
  <c r="AQ938" i="14"/>
  <c r="AQ568" i="13"/>
  <c r="AQ459" i="13"/>
  <c r="AS695" i="13"/>
  <c r="AS940" i="13"/>
  <c r="AS335" i="13"/>
  <c r="AQ912" i="13"/>
  <c r="AQ633" i="14"/>
  <c r="AS236" i="13"/>
  <c r="AS148" i="13"/>
  <c r="AS69" i="13"/>
  <c r="AQ565" i="13"/>
  <c r="AQ784" i="13"/>
  <c r="AS212" i="13"/>
  <c r="AS946" i="13"/>
  <c r="AQ356" i="13"/>
  <c r="AS689" i="13"/>
  <c r="AQ271" i="13"/>
  <c r="AQ1037" i="14"/>
  <c r="AS889" i="13"/>
  <c r="AQ594" i="14"/>
  <c r="AQ435" i="14"/>
  <c r="AQ427" i="14"/>
  <c r="AQ1055" i="13"/>
  <c r="AQ894" i="14"/>
  <c r="AQ618" i="14"/>
  <c r="AQ672" i="14"/>
  <c r="AQ295" i="13"/>
  <c r="AS725" i="13"/>
  <c r="AQ140" i="13"/>
  <c r="AQ745" i="13"/>
  <c r="AS241" i="13"/>
  <c r="AS1038" i="13"/>
  <c r="AS552" i="13"/>
  <c r="AQ268" i="13"/>
  <c r="AQ75" i="13"/>
  <c r="AS428" i="13"/>
  <c r="AQ887" i="14"/>
  <c r="AQ867" i="13"/>
  <c r="AQ679" i="13"/>
  <c r="AS16" i="13"/>
  <c r="AS911" i="13"/>
  <c r="AS1030" i="13"/>
  <c r="AQ470" i="14"/>
  <c r="AQ782" i="14"/>
  <c r="AQ131" i="14"/>
  <c r="AS854" i="13"/>
  <c r="AQ746" i="14"/>
  <c r="AS986" i="13"/>
  <c r="AQ393" i="13"/>
  <c r="AQ713" i="13"/>
  <c r="AS295" i="13"/>
  <c r="AS112" i="13"/>
  <c r="AQ656" i="13"/>
  <c r="AQ133" i="14"/>
  <c r="AQ89" i="13"/>
  <c r="AS597" i="13"/>
  <c r="AS221" i="13"/>
  <c r="AQ537" i="13"/>
  <c r="AS453" i="13"/>
  <c r="AS925" i="13"/>
  <c r="AS799" i="13"/>
  <c r="AS871" i="13"/>
  <c r="AS938" i="13"/>
  <c r="AQ977" i="14"/>
  <c r="AQ548" i="14"/>
  <c r="AQ1017" i="13"/>
  <c r="AQ724" i="13"/>
  <c r="AS860" i="13"/>
  <c r="AQ206" i="13"/>
  <c r="AQ172" i="13"/>
  <c r="AS1027" i="13"/>
  <c r="AS340" i="13"/>
  <c r="AQ581" i="13"/>
  <c r="AS661" i="13"/>
  <c r="AQ276" i="14"/>
  <c r="AQ845" i="14"/>
  <c r="AQ862" i="14"/>
  <c r="AS1024" i="13"/>
  <c r="AS501" i="13"/>
  <c r="AS943" i="13"/>
  <c r="AQ446" i="14"/>
  <c r="AQ851" i="14"/>
  <c r="AQ864" i="13"/>
  <c r="AS465" i="13"/>
  <c r="AS879" i="13"/>
  <c r="AQ461" i="14"/>
  <c r="AS334" i="13"/>
  <c r="AQ201" i="14"/>
  <c r="AQ578" i="13"/>
  <c r="AQ507" i="14"/>
  <c r="AQ943" i="13"/>
  <c r="AQ225" i="13"/>
  <c r="AQ716" i="14"/>
  <c r="AQ223" i="13"/>
  <c r="AQ588" i="13"/>
  <c r="AS402" i="13"/>
  <c r="AQ742" i="13"/>
  <c r="AQ870" i="13"/>
  <c r="AQ984" i="14"/>
  <c r="AS485" i="13"/>
  <c r="AQ515" i="14"/>
  <c r="AQ521" i="14"/>
  <c r="AQ567" i="13"/>
  <c r="AS977" i="13"/>
  <c r="AQ709" i="13"/>
  <c r="AQ23" i="14"/>
  <c r="AQ369" i="14"/>
  <c r="AQ693" i="14"/>
  <c r="AQ296" i="13"/>
  <c r="AQ492" i="14"/>
  <c r="AQ759" i="13"/>
  <c r="AS583" i="13"/>
  <c r="AQ31" i="14"/>
  <c r="AQ459" i="14"/>
  <c r="AQ1084" i="13"/>
  <c r="AQ1011" i="14"/>
  <c r="AQ182" i="14"/>
  <c r="AS648" i="13"/>
  <c r="AQ74" i="14"/>
  <c r="AQ427" i="13"/>
  <c r="AS543" i="13"/>
  <c r="AS262" i="13"/>
  <c r="AQ342" i="14"/>
  <c r="AQ283" i="14"/>
  <c r="AQ594" i="13"/>
  <c r="AQ133" i="13"/>
  <c r="AS997" i="13"/>
  <c r="AQ386" i="13"/>
  <c r="AS973" i="13"/>
  <c r="AQ725" i="13"/>
  <c r="AS1004" i="13"/>
  <c r="AS904" i="13"/>
  <c r="AS766" i="13"/>
  <c r="AS141" i="13"/>
  <c r="AS445" i="13"/>
  <c r="AQ861" i="14"/>
  <c r="AQ544" i="13"/>
  <c r="AQ741" i="13"/>
  <c r="AQ534" i="13"/>
  <c r="AQ926" i="13"/>
  <c r="AS115" i="13"/>
  <c r="AQ428" i="14"/>
  <c r="AS726" i="13"/>
  <c r="AQ662" i="14"/>
  <c r="AS931" i="13"/>
  <c r="AS424" i="13"/>
  <c r="AS86" i="13"/>
  <c r="AQ287" i="13"/>
  <c r="AS736" i="13"/>
  <c r="AQ669" i="14"/>
  <c r="AQ579" i="14"/>
  <c r="AQ32" i="13"/>
  <c r="AQ844" i="13"/>
  <c r="AQ731" i="13"/>
  <c r="AS363" i="13"/>
  <c r="AQ555" i="14"/>
  <c r="AS914" i="13"/>
  <c r="AQ274" i="13"/>
  <c r="AQ259" i="13"/>
  <c r="AQ650" i="13"/>
  <c r="AQ318" i="14"/>
  <c r="AS346" i="13"/>
  <c r="AQ276" i="13"/>
  <c r="AS17" i="13"/>
  <c r="AQ331" i="14"/>
  <c r="AS753" i="13"/>
  <c r="AQ193" i="13"/>
  <c r="AS194" i="13"/>
  <c r="AS713" i="13"/>
  <c r="AQ473" i="14"/>
  <c r="AQ766" i="14"/>
  <c r="AQ73" i="13"/>
  <c r="AQ795" i="14"/>
  <c r="AQ85" i="13"/>
  <c r="AS500" i="13"/>
  <c r="AQ40" i="13"/>
  <c r="AQ338" i="13"/>
  <c r="AQ344" i="13"/>
  <c r="AQ646" i="13"/>
  <c r="AQ330" i="14"/>
  <c r="AQ931" i="13"/>
  <c r="AQ899" i="13"/>
  <c r="AQ982" i="14"/>
  <c r="AQ691" i="13"/>
  <c r="AS820" i="13"/>
  <c r="AQ74" i="13"/>
  <c r="AQ102" i="14"/>
  <c r="AQ689" i="14"/>
  <c r="AQ1015" i="13"/>
  <c r="AS540" i="13"/>
  <c r="AQ924" i="13"/>
  <c r="AS421" i="13"/>
  <c r="AS25" i="13"/>
  <c r="AQ463" i="14"/>
  <c r="AQ113" i="14"/>
  <c r="AQ1050" i="13"/>
  <c r="AQ751" i="14"/>
  <c r="AQ25" i="14"/>
  <c r="AQ865" i="14"/>
  <c r="AS512" i="13"/>
  <c r="AQ210" i="14"/>
  <c r="AS1049" i="13"/>
  <c r="AQ1004" i="14"/>
  <c r="AQ1009" i="13"/>
  <c r="AQ667" i="14"/>
  <c r="AQ582" i="13"/>
  <c r="AQ779" i="13"/>
  <c r="AS776" i="13"/>
  <c r="AQ404" i="14"/>
  <c r="AS131" i="13"/>
  <c r="AS345" i="13"/>
  <c r="AQ433" i="14"/>
  <c r="AQ423" i="13"/>
  <c r="AQ421" i="14"/>
  <c r="AS1043" i="13"/>
  <c r="AQ337" i="14"/>
  <c r="AQ71" i="13"/>
  <c r="AQ474" i="14"/>
  <c r="AQ116" i="13"/>
  <c r="AQ706" i="13"/>
  <c r="AQ978" i="14"/>
  <c r="AS985" i="13"/>
  <c r="AQ325" i="14"/>
  <c r="AQ876" i="14"/>
  <c r="AQ237" i="14"/>
  <c r="AQ116" i="14"/>
  <c r="AQ106" i="13"/>
  <c r="AQ934" i="14"/>
  <c r="AQ466" i="13"/>
  <c r="AQ835" i="13"/>
  <c r="AQ746" i="13"/>
  <c r="AQ306" i="13"/>
  <c r="AS398" i="13"/>
  <c r="AS659" i="13"/>
  <c r="AQ467" i="13"/>
  <c r="AS404" i="13"/>
  <c r="AQ43" i="13"/>
  <c r="AQ68" i="13"/>
  <c r="AQ386" i="14"/>
  <c r="AS1002" i="13"/>
  <c r="AQ893" i="13"/>
  <c r="AS530" i="13"/>
  <c r="AQ346" i="13"/>
  <c r="AS846" i="13"/>
  <c r="AQ1050" i="14"/>
  <c r="AS216" i="13"/>
  <c r="AQ523" i="14"/>
  <c r="AS558" i="13"/>
  <c r="AS454" i="13"/>
  <c r="AQ342" i="13"/>
  <c r="AS618" i="13"/>
  <c r="AQ971" i="14"/>
  <c r="AQ632" i="13"/>
  <c r="AQ262" i="13"/>
  <c r="AQ779" i="14"/>
  <c r="AS81" i="13"/>
  <c r="AS795" i="13"/>
  <c r="AQ824" i="13"/>
  <c r="AQ428" i="13"/>
  <c r="AQ277" i="14"/>
  <c r="AQ431" i="13"/>
  <c r="AS257" i="13"/>
  <c r="AQ952" i="14"/>
  <c r="AQ866" i="14"/>
  <c r="AS449" i="13"/>
  <c r="AS311" i="13"/>
  <c r="AQ562" i="14"/>
  <c r="AQ527" i="13"/>
  <c r="AQ832" i="13"/>
  <c r="AS1080" i="13"/>
  <c r="AQ31" i="13"/>
  <c r="AS203" i="13"/>
  <c r="AQ267" i="13"/>
  <c r="AQ890" i="14"/>
  <c r="AQ351" i="14"/>
  <c r="AS748" i="13"/>
  <c r="AQ430" i="14"/>
  <c r="AS630" i="13"/>
  <c r="AS745" i="13"/>
  <c r="AS783" i="13"/>
  <c r="AQ771" i="13"/>
  <c r="AQ1014" i="13"/>
  <c r="AS376" i="13"/>
  <c r="AQ569" i="13"/>
  <c r="AS955" i="13"/>
  <c r="AQ157" i="14"/>
  <c r="AQ393" i="14"/>
  <c r="AQ132" i="13"/>
  <c r="AQ493" i="14"/>
  <c r="AS225" i="13"/>
  <c r="AQ45" i="14"/>
  <c r="AQ522" i="13"/>
  <c r="AQ512" i="14"/>
  <c r="AS91" i="13"/>
  <c r="AQ783" i="14"/>
  <c r="AQ332" i="14"/>
  <c r="AQ212" i="13"/>
  <c r="AQ1082" i="14"/>
  <c r="AQ913" i="14"/>
  <c r="AS586" i="13"/>
  <c r="AS391" i="13"/>
  <c r="AS843" i="13"/>
  <c r="AQ197" i="13"/>
  <c r="AQ314" i="13"/>
  <c r="AS556" i="13"/>
  <c r="AS620" i="13"/>
  <c r="AQ149" i="13"/>
  <c r="AS420" i="13"/>
  <c r="AS899" i="13"/>
  <c r="AQ328" i="13"/>
  <c r="AS507" i="13"/>
  <c r="AQ115" i="14"/>
  <c r="AQ224" i="13"/>
  <c r="AS1015" i="13"/>
  <c r="AQ405" i="13"/>
  <c r="AS321" i="13"/>
  <c r="AQ60" i="14"/>
  <c r="AQ740" i="13"/>
  <c r="AQ432" i="13"/>
  <c r="AQ905" i="13"/>
  <c r="AQ222" i="13"/>
  <c r="AS865" i="13"/>
  <c r="AQ111" i="14"/>
  <c r="AS21" i="13"/>
  <c r="AS1039" i="13"/>
  <c r="AQ546" i="14"/>
  <c r="AS817" i="13"/>
  <c r="AS74" i="13"/>
  <c r="AQ641" i="13"/>
  <c r="AQ891" i="13"/>
  <c r="AQ665" i="13"/>
  <c r="AS669" i="13"/>
  <c r="AQ611" i="13"/>
  <c r="AQ660" i="13"/>
  <c r="AQ155" i="13"/>
  <c r="AQ471" i="14"/>
  <c r="AS427" i="13"/>
  <c r="AS174" i="13"/>
  <c r="AQ517" i="13"/>
  <c r="AQ252" i="14"/>
  <c r="AQ479" i="14"/>
  <c r="AS884" i="13"/>
  <c r="AS1083" i="13"/>
  <c r="AQ597" i="14"/>
  <c r="AS322" i="13"/>
  <c r="AS281" i="13"/>
  <c r="AS545" i="13"/>
  <c r="AS862" i="13"/>
  <c r="AQ199" i="13"/>
  <c r="AS824" i="13"/>
  <c r="AS960" i="13"/>
  <c r="AQ880" i="13"/>
  <c r="AQ730" i="14"/>
  <c r="AS77" i="13"/>
  <c r="AS633" i="13"/>
  <c r="AQ933" i="13"/>
  <c r="AQ494" i="13"/>
  <c r="AQ976" i="14"/>
  <c r="AQ586" i="13"/>
  <c r="AQ846" i="13"/>
  <c r="AQ726" i="13"/>
  <c r="AS730" i="13"/>
  <c r="AS576" i="13"/>
  <c r="AQ384" i="14"/>
  <c r="AQ153" i="13"/>
  <c r="AS461" i="13"/>
  <c r="AQ176" i="13"/>
  <c r="AQ993" i="13"/>
  <c r="AQ541" i="14"/>
  <c r="AQ587" i="13"/>
  <c r="AS529" i="13"/>
  <c r="AQ663" i="13"/>
  <c r="AQ686" i="14"/>
  <c r="AQ756" i="14"/>
  <c r="AS975" i="13"/>
  <c r="AS1048" i="13"/>
  <c r="AS341" i="13"/>
  <c r="AS250" i="13"/>
  <c r="AS510" i="13"/>
  <c r="AQ185" i="14"/>
  <c r="AQ785" i="13"/>
  <c r="AQ1007" i="13"/>
  <c r="AS685" i="13"/>
  <c r="AQ564" i="14"/>
  <c r="AQ70" i="14"/>
  <c r="AQ679" i="14"/>
  <c r="AS692" i="13"/>
  <c r="AQ698" i="13"/>
  <c r="AQ613" i="13"/>
  <c r="AQ964" i="14"/>
  <c r="AQ1043" i="14"/>
  <c r="AS433" i="13"/>
  <c r="AQ513" i="14"/>
  <c r="AQ939" i="13"/>
  <c r="AS638" i="13"/>
  <c r="AQ1063" i="13"/>
  <c r="AS477" i="13"/>
  <c r="AQ552" i="14"/>
  <c r="AS32" i="13"/>
  <c r="AQ831" i="14"/>
  <c r="AQ801" i="14"/>
  <c r="AQ141" i="14"/>
  <c r="AQ804" i="13"/>
  <c r="AQ534" i="14"/>
  <c r="AQ841" i="14"/>
  <c r="AS349" i="13"/>
  <c r="AQ141" i="13"/>
  <c r="AQ936" i="13"/>
  <c r="AQ614" i="13"/>
  <c r="AS962" i="13"/>
  <c r="AS1042" i="13"/>
  <c r="AQ529" i="13"/>
  <c r="AQ379" i="14"/>
  <c r="AQ1032" i="13"/>
  <c r="AQ1006" i="14"/>
  <c r="AS677" i="13"/>
  <c r="AS356" i="13"/>
  <c r="AS869" i="13"/>
  <c r="AQ614" i="14"/>
  <c r="AQ307" i="14"/>
  <c r="AQ360" i="13"/>
  <c r="AQ317" i="13"/>
  <c r="AS891" i="13"/>
  <c r="AQ244" i="14"/>
  <c r="AQ1054" i="13"/>
  <c r="AS251" i="13"/>
  <c r="AQ350" i="14"/>
  <c r="AQ191" i="14"/>
  <c r="AQ797" i="13"/>
  <c r="AS325" i="13"/>
  <c r="AQ1025" i="14"/>
  <c r="AS40" i="13"/>
  <c r="AS782" i="13"/>
  <c r="AQ738" i="13"/>
  <c r="AQ1033" i="13"/>
  <c r="AQ260" i="13"/>
  <c r="AS87" i="13"/>
  <c r="AQ900" i="14"/>
  <c r="AS333" i="13"/>
  <c r="AQ645" i="13"/>
  <c r="AQ211" i="13"/>
  <c r="AS222" i="13"/>
  <c r="AS777" i="13"/>
  <c r="AQ480" i="13"/>
  <c r="AS723" i="13"/>
  <c r="AQ812" i="14"/>
  <c r="AQ990" i="13"/>
  <c r="AQ905" i="14"/>
  <c r="AQ460" i="14"/>
  <c r="AQ911" i="14"/>
  <c r="AQ463" i="13"/>
  <c r="AQ114" i="14"/>
  <c r="AS764" i="13"/>
  <c r="AS214" i="13"/>
  <c r="AQ1077" i="14"/>
  <c r="AS923" i="13"/>
  <c r="AS651" i="13"/>
  <c r="AQ1032" i="14"/>
  <c r="AS260" i="13"/>
  <c r="AS807" i="13"/>
  <c r="AQ301" i="14"/>
  <c r="AQ390" i="14"/>
  <c r="AQ198" i="13"/>
  <c r="AQ627" i="13"/>
  <c r="AQ775" i="14"/>
  <c r="AS676" i="13"/>
  <c r="AS24" i="13"/>
  <c r="AQ226" i="14"/>
  <c r="AQ1008" i="14"/>
  <c r="AQ1026" i="13"/>
  <c r="AQ455" i="14"/>
  <c r="AQ901" i="14"/>
  <c r="AQ377" i="13"/>
  <c r="AQ425" i="13"/>
  <c r="AQ401" i="13"/>
  <c r="AQ250" i="14"/>
  <c r="AQ554" i="13"/>
  <c r="AQ424" i="14"/>
  <c r="AQ721" i="14"/>
  <c r="AQ323" i="13"/>
  <c r="AQ574" i="13"/>
  <c r="AQ918" i="13"/>
  <c r="AS742" i="13"/>
  <c r="AS563" i="13"/>
  <c r="AQ392" i="13"/>
  <c r="AS1051" i="13"/>
  <c r="AQ83" i="13"/>
  <c r="AS245" i="13"/>
  <c r="AS457" i="13"/>
  <c r="AQ118" i="13"/>
  <c r="AQ571" i="14"/>
  <c r="AS542" i="13"/>
  <c r="AQ129" i="13"/>
  <c r="AS614" i="13"/>
  <c r="AS596" i="13"/>
  <c r="AQ294" i="14"/>
  <c r="AS272" i="13"/>
  <c r="AQ94" i="13"/>
  <c r="AS499" i="13"/>
  <c r="AQ468" i="14"/>
  <c r="AQ253" i="13"/>
  <c r="AQ556" i="14"/>
  <c r="AQ498" i="14"/>
  <c r="AQ678" i="14"/>
  <c r="AQ365" i="14"/>
  <c r="AQ286" i="14"/>
  <c r="AS900" i="13"/>
  <c r="AQ496" i="14"/>
  <c r="AQ638" i="13"/>
  <c r="AS364" i="13"/>
  <c r="AQ278" i="13"/>
  <c r="AQ475" i="13"/>
  <c r="AQ335" i="13"/>
  <c r="AS987" i="13"/>
  <c r="AQ245" i="14"/>
  <c r="AQ118" i="14"/>
  <c r="AQ691" i="14"/>
  <c r="AQ217" i="14"/>
  <c r="AQ389" i="13"/>
  <c r="AS877" i="13"/>
  <c r="AS423" i="13"/>
  <c r="AQ997" i="13"/>
  <c r="AQ706" i="14"/>
  <c r="AQ1046" i="14"/>
  <c r="AQ545" i="14"/>
  <c r="AQ717" i="13"/>
  <c r="AS328" i="13"/>
  <c r="AS662" i="13"/>
  <c r="AQ824" i="14"/>
  <c r="AQ364" i="13"/>
  <c r="AS173" i="13"/>
  <c r="AS282" i="13"/>
  <c r="AS892" i="13"/>
  <c r="AQ681" i="13"/>
  <c r="AQ439" i="14"/>
  <c r="AQ623" i="14"/>
  <c r="AQ530" i="13"/>
  <c r="AS178" i="13"/>
  <c r="AS1055" i="13"/>
  <c r="AQ505" i="14"/>
  <c r="AQ699" i="14"/>
  <c r="AQ708" i="14"/>
  <c r="AQ879" i="13"/>
  <c r="AS290" i="13"/>
  <c r="AS581" i="13"/>
  <c r="AS437" i="13"/>
  <c r="AQ251" i="14"/>
  <c r="AS186" i="13"/>
  <c r="AQ857" i="13"/>
  <c r="AQ39" i="14"/>
  <c r="AS867" i="13"/>
  <c r="AS822" i="13"/>
  <c r="AQ872" i="14"/>
  <c r="AQ234" i="13"/>
  <c r="AQ157" i="13"/>
  <c r="AQ524" i="14"/>
  <c r="AS1053" i="13"/>
  <c r="AQ312" i="13"/>
  <c r="AS382" i="13"/>
  <c r="AQ782" i="13"/>
  <c r="AS90" i="13"/>
  <c r="AQ136" i="13"/>
  <c r="AQ77" i="14"/>
  <c r="AQ310" i="13"/>
  <c r="AQ1060" i="13"/>
  <c r="AS536" i="13"/>
  <c r="AS149" i="13"/>
  <c r="AS786" i="13"/>
  <c r="AQ725" i="14"/>
  <c r="AQ600" i="13"/>
  <c r="AQ1048" i="14"/>
  <c r="AS915" i="13"/>
  <c r="AS1021" i="13"/>
  <c r="AQ915" i="13"/>
  <c r="AQ382" i="13"/>
  <c r="AS650" i="13"/>
  <c r="AQ893" i="14"/>
  <c r="AS847" i="13"/>
  <c r="AQ1054" i="14"/>
  <c r="AQ576" i="13"/>
  <c r="AQ29" i="13"/>
  <c r="AQ358" i="13"/>
  <c r="AQ619" i="14"/>
  <c r="AS326" i="13"/>
  <c r="AQ583" i="14"/>
  <c r="AS720" i="13"/>
  <c r="AQ839" i="14"/>
  <c r="AS705" i="13"/>
  <c r="AQ1044" i="13"/>
  <c r="AS755" i="13"/>
  <c r="AS518" i="13"/>
  <c r="AQ236" i="13"/>
  <c r="AS64" i="13"/>
  <c r="AS856" i="13"/>
  <c r="AS1008" i="13"/>
  <c r="AQ685" i="13"/>
  <c r="AQ143" i="13"/>
  <c r="AQ574" i="14"/>
  <c r="AQ512" i="13"/>
  <c r="AQ80" i="13"/>
  <c r="AQ453" i="14"/>
  <c r="AQ780" i="13"/>
  <c r="AS532" i="13"/>
  <c r="AQ664" i="13"/>
  <c r="AQ127" i="13"/>
  <c r="AQ748" i="14"/>
  <c r="AS550" i="13"/>
  <c r="AQ1009" i="14"/>
  <c r="AQ193" i="14"/>
  <c r="AQ750" i="13"/>
  <c r="AS36" i="13"/>
  <c r="AQ437" i="13"/>
  <c r="AQ764" i="13"/>
  <c r="AQ518" i="14"/>
  <c r="AQ245" i="13"/>
  <c r="AQ429" i="14"/>
  <c r="AQ440" i="14"/>
  <c r="AQ209" i="13"/>
  <c r="AS791" i="13"/>
  <c r="AS738" i="13"/>
  <c r="AQ998" i="13"/>
  <c r="AS183" i="13"/>
  <c r="AS759" i="13"/>
  <c r="AQ525" i="13"/>
  <c r="AQ768" i="14"/>
  <c r="AQ228" i="13"/>
  <c r="AS386" i="13"/>
  <c r="AS1019" i="13"/>
  <c r="AQ557" i="13"/>
  <c r="AQ647" i="14"/>
  <c r="AQ852" i="14"/>
  <c r="AQ1024" i="13"/>
  <c r="AQ747" i="13"/>
  <c r="AS206" i="13"/>
  <c r="AQ1024" i="14"/>
  <c r="AQ634" i="14"/>
  <c r="AQ589" i="13"/>
  <c r="AQ233" i="13"/>
  <c r="AQ519" i="13"/>
  <c r="AQ542" i="14"/>
  <c r="AS253" i="13"/>
  <c r="AQ24" i="13"/>
  <c r="AS655" i="13"/>
  <c r="AQ558" i="14"/>
  <c r="AQ888" i="13"/>
  <c r="AS827" i="13"/>
  <c r="AQ51" i="13"/>
  <c r="AQ938" i="13"/>
  <c r="AS320" i="13"/>
  <c r="AQ854" i="13"/>
  <c r="AS371" i="13"/>
  <c r="AQ945" i="14"/>
  <c r="AQ819" i="14"/>
  <c r="AQ983" i="14"/>
  <c r="AS156" i="13"/>
  <c r="AS431" i="13"/>
  <c r="AQ373" i="13"/>
  <c r="AQ270" i="13"/>
  <c r="AQ954" i="14"/>
  <c r="AQ919" i="14"/>
  <c r="AS574" i="13"/>
  <c r="AS980" i="13"/>
  <c r="AQ257" i="13"/>
  <c r="AQ868" i="13"/>
  <c r="AQ968" i="13"/>
  <c r="AQ293" i="13"/>
  <c r="AQ775" i="13"/>
  <c r="AQ1047" i="14"/>
  <c r="AQ703" i="13"/>
  <c r="AQ1081" i="14"/>
  <c r="AQ501" i="13"/>
  <c r="AQ145" i="13"/>
  <c r="AQ925" i="13"/>
  <c r="AQ398" i="14"/>
  <c r="AS572" i="13"/>
  <c r="AS393" i="13"/>
  <c r="AQ823" i="14"/>
  <c r="AQ160" i="14"/>
  <c r="AQ380" i="13"/>
  <c r="AQ86" i="13"/>
  <c r="AQ273" i="14"/>
  <c r="AQ1007" i="14"/>
  <c r="AS964" i="13"/>
  <c r="AS939" i="13"/>
  <c r="AQ320" i="13"/>
  <c r="AS446" i="13"/>
  <c r="AQ242" i="14"/>
  <c r="AQ1076" i="14"/>
  <c r="AQ137" i="13"/>
  <c r="AQ456" i="13"/>
  <c r="AQ355" i="13"/>
  <c r="AS562" i="13"/>
  <c r="AS176" i="13"/>
  <c r="AS582" i="13"/>
  <c r="AQ451" i="14"/>
  <c r="AQ196" i="13"/>
  <c r="AQ610" i="14"/>
  <c r="AQ580" i="14"/>
  <c r="AS316" i="13"/>
  <c r="AS234" i="13"/>
  <c r="AQ1079" i="13"/>
  <c r="AQ998" i="14"/>
  <c r="AQ967" i="13"/>
  <c r="AQ956" i="14"/>
  <c r="AS706" i="13"/>
  <c r="AS472" i="13"/>
  <c r="AQ72" i="14"/>
  <c r="AQ670" i="14"/>
  <c r="AQ138" i="13"/>
  <c r="AQ513" i="13"/>
  <c r="AS949" i="13"/>
  <c r="AQ410" i="14"/>
  <c r="AQ864" i="14"/>
  <c r="AS1079" i="13"/>
  <c r="AQ885" i="14"/>
  <c r="AQ28" i="13"/>
  <c r="AQ469" i="14"/>
  <c r="AQ596" i="14"/>
  <c r="AQ856" i="13"/>
  <c r="AQ379" i="13"/>
  <c r="AQ809" i="14"/>
  <c r="AQ344" i="14"/>
  <c r="AQ1040" i="13"/>
  <c r="AQ1049" i="14"/>
  <c r="AQ935" i="14"/>
  <c r="AQ683" i="14"/>
  <c r="AQ470" i="13"/>
  <c r="AQ948" i="13"/>
  <c r="AS527" i="13"/>
  <c r="AS330" i="13"/>
  <c r="AS520" i="13"/>
  <c r="AS678" i="13"/>
  <c r="AS898" i="13"/>
  <c r="AS948" i="13"/>
  <c r="AQ894" i="13"/>
  <c r="AQ596" i="13"/>
  <c r="AS46" i="13"/>
  <c r="AQ311" i="13"/>
  <c r="AQ134" i="14"/>
  <c r="AS737" i="13"/>
  <c r="AQ991" i="14"/>
  <c r="AS717" i="13"/>
  <c r="AQ340" i="14"/>
  <c r="AQ734" i="13"/>
  <c r="AS301" i="13"/>
  <c r="AS1078" i="13"/>
  <c r="AQ769" i="13"/>
  <c r="AQ436" i="14"/>
  <c r="AQ170" i="14"/>
  <c r="AQ925" i="14"/>
  <c r="AS570" i="13"/>
  <c r="AQ221" i="13"/>
  <c r="AS653" i="13"/>
  <c r="AQ798" i="14"/>
  <c r="AQ304" i="13"/>
  <c r="AQ345" i="13"/>
  <c r="AQ188" i="14"/>
  <c r="AS728" i="13"/>
  <c r="AQ167" i="13"/>
  <c r="AQ357" i="14"/>
  <c r="AQ84" i="13"/>
  <c r="AQ692" i="13"/>
  <c r="AQ500" i="14"/>
  <c r="AQ721" i="13"/>
  <c r="AQ553" i="13"/>
  <c r="AQ963" i="13"/>
  <c r="AS682" i="13"/>
  <c r="AS916" i="13"/>
  <c r="AS193" i="13"/>
  <c r="AQ482" i="13"/>
  <c r="AQ1020" i="13"/>
  <c r="AQ241" i="13"/>
  <c r="AQ348" i="13"/>
  <c r="AQ278" i="14"/>
  <c r="AQ592" i="14"/>
  <c r="AQ124" i="14"/>
  <c r="AQ716" i="13"/>
  <c r="AQ788" i="13"/>
  <c r="AQ727" i="14"/>
  <c r="AS7" i="13"/>
  <c r="AQ284" i="13"/>
  <c r="AQ756" i="13"/>
  <c r="AQ129" i="14"/>
  <c r="AQ959" i="13"/>
  <c r="AQ836" i="13"/>
  <c r="AQ29" i="14"/>
  <c r="AQ137" i="14"/>
  <c r="AQ280" i="14"/>
  <c r="AQ308" i="14"/>
  <c r="AQ221" i="14"/>
  <c r="AS488" i="13"/>
  <c r="AS707" i="13"/>
  <c r="AS593" i="13"/>
  <c r="AQ940" i="13"/>
  <c r="AQ927" i="14"/>
  <c r="AQ183" i="13"/>
  <c r="AS459" i="13"/>
  <c r="AS999" i="13"/>
  <c r="AQ968" i="14"/>
  <c r="AQ579" i="13"/>
  <c r="AS447" i="13"/>
  <c r="AQ10" i="14"/>
  <c r="AS640" i="13"/>
  <c r="AS668" i="13"/>
  <c r="AQ506" i="14"/>
  <c r="AS244" i="13"/>
  <c r="AQ154" i="14"/>
  <c r="AQ538" i="14"/>
  <c r="AQ228" i="14"/>
  <c r="AS1058" i="13"/>
  <c r="AS264" i="13"/>
  <c r="AQ126" i="13"/>
  <c r="AQ969" i="13"/>
  <c r="AQ321" i="14"/>
  <c r="AQ831" i="13"/>
  <c r="AQ929" i="13"/>
  <c r="AQ479" i="13"/>
  <c r="AQ979" i="13"/>
  <c r="AQ1037" i="13"/>
  <c r="AS978" i="13"/>
  <c r="AQ415" i="14"/>
  <c r="AS67" i="13"/>
  <c r="AQ177" i="14"/>
  <c r="AS105" i="13"/>
  <c r="AS665" i="13"/>
  <c r="AQ965" i="14"/>
  <c r="AQ802" i="13"/>
  <c r="AQ496" i="13"/>
  <c r="AS560" i="13"/>
  <c r="AQ1075" i="14"/>
  <c r="AQ917" i="13"/>
  <c r="AQ350" i="13"/>
  <c r="AS463" i="13"/>
  <c r="AQ572" i="13"/>
  <c r="AQ126" i="14"/>
  <c r="AS821" i="13"/>
  <c r="AQ6" i="14"/>
  <c r="AQ909" i="14"/>
  <c r="AQ476" i="13"/>
  <c r="AQ848" i="14"/>
  <c r="AQ447" i="13"/>
  <c r="AQ54" i="13"/>
  <c r="AS110" i="13"/>
  <c r="AS674" i="13"/>
  <c r="AQ868" i="14"/>
  <c r="AQ391" i="14"/>
  <c r="AQ248" i="14"/>
  <c r="AS691" i="13"/>
  <c r="AQ142" i="14"/>
  <c r="AQ185" i="13"/>
  <c r="AQ347" i="14"/>
  <c r="AQ57" i="14"/>
  <c r="AQ638" i="14"/>
  <c r="AS606" i="13"/>
  <c r="AQ327" i="13"/>
  <c r="AQ412" i="13"/>
  <c r="AQ591" i="13"/>
  <c r="AS603" i="13"/>
  <c r="AQ966" i="14"/>
  <c r="AQ76" i="13"/>
  <c r="AS374" i="13"/>
  <c r="AS429" i="13"/>
  <c r="AQ140" i="14"/>
  <c r="AQ32" i="14"/>
  <c r="AS269" i="13"/>
  <c r="AQ361" i="13"/>
  <c r="AS60" i="13"/>
  <c r="AQ38" i="14"/>
  <c r="AQ18" i="14"/>
  <c r="AS690" i="13"/>
  <c r="AS140" i="13"/>
  <c r="AS906" i="13"/>
  <c r="AQ853" i="14"/>
  <c r="AS716" i="13"/>
  <c r="AS979" i="13"/>
  <c r="AS548" i="13"/>
  <c r="AQ720" i="13"/>
  <c r="AS635" i="13"/>
  <c r="AQ522" i="14"/>
  <c r="AS953" i="13"/>
  <c r="AQ82" i="14"/>
  <c r="AQ708" i="13"/>
  <c r="AQ626" i="14"/>
  <c r="AS305" i="13"/>
  <c r="AQ795" i="13"/>
  <c r="AQ48" i="13"/>
  <c r="AQ815" i="13"/>
  <c r="AS993" i="13"/>
  <c r="AQ951" i="14"/>
  <c r="AS119" i="13"/>
  <c r="AQ578" i="14"/>
  <c r="AQ1012" i="14"/>
  <c r="AQ426" i="13"/>
  <c r="AQ280" i="13"/>
  <c r="AS180" i="13"/>
  <c r="AQ1017" i="14"/>
  <c r="AS419" i="13"/>
  <c r="AS1016" i="13"/>
  <c r="AQ354" i="13"/>
  <c r="AQ520" i="13"/>
  <c r="AQ286" i="13"/>
  <c r="AQ763" i="14"/>
  <c r="AQ695" i="14"/>
  <c r="AS161" i="13"/>
  <c r="AS612" i="13"/>
  <c r="AQ108" i="14"/>
  <c r="AQ904" i="13"/>
  <c r="AS515" i="13"/>
  <c r="AQ249" i="13"/>
  <c r="AQ585" i="14"/>
  <c r="AQ715" i="14"/>
  <c r="AQ684" i="14"/>
  <c r="AS907" i="13"/>
  <c r="AQ785" i="14"/>
  <c r="AQ298" i="14"/>
  <c r="AQ407" i="14"/>
  <c r="AQ802" i="14"/>
  <c r="AS469" i="13"/>
  <c r="AS566" i="13"/>
  <c r="AQ566" i="14"/>
  <c r="AS628" i="13"/>
  <c r="AQ511" i="14"/>
  <c r="AS12" i="13"/>
  <c r="AS886" i="13"/>
  <c r="AQ919" i="13"/>
  <c r="AQ474" i="13"/>
  <c r="AQ424" i="13"/>
  <c r="AQ1051" i="13"/>
  <c r="AQ790" i="13"/>
  <c r="AS976" i="13"/>
  <c r="AQ52" i="14"/>
  <c r="AQ902" i="14"/>
  <c r="AQ1085" i="14"/>
  <c r="AQ869" i="14"/>
  <c r="AQ494" i="14"/>
  <c r="AQ281" i="13"/>
  <c r="AS1018" i="13"/>
  <c r="AQ567" i="14"/>
  <c r="AQ558" i="13"/>
  <c r="AQ33" i="14"/>
  <c r="AQ904" i="14"/>
  <c r="AS1036" i="13"/>
  <c r="AS163" i="13"/>
  <c r="AQ635" i="13"/>
  <c r="AQ510" i="13"/>
  <c r="AQ472" i="14"/>
  <c r="AQ205" i="14"/>
  <c r="AQ77" i="13"/>
  <c r="AS968" i="13"/>
  <c r="AS752" i="13"/>
  <c r="AS42" i="13"/>
  <c r="AQ156" i="13"/>
  <c r="AQ186" i="13"/>
  <c r="AQ207" i="13"/>
  <c r="AQ247" i="14"/>
  <c r="AQ928" i="14"/>
  <c r="AQ52" i="13"/>
  <c r="AQ975" i="14"/>
  <c r="AQ93" i="14"/>
  <c r="AQ705" i="14"/>
  <c r="AS88" i="13"/>
  <c r="AQ492" i="13"/>
  <c r="AS866" i="13"/>
  <c r="AQ837" i="14"/>
  <c r="AQ396" i="13"/>
  <c r="AQ946" i="13"/>
  <c r="AQ423" i="14"/>
  <c r="AQ234" i="14"/>
  <c r="AS1013" i="13"/>
  <c r="AQ877" i="13"/>
  <c r="AQ587" i="14"/>
  <c r="AS525" i="13"/>
  <c r="AQ435" i="13"/>
  <c r="AS646" i="13"/>
  <c r="AS883" i="13"/>
  <c r="AQ162" i="14"/>
  <c r="AQ722" i="14"/>
  <c r="AS756" i="13"/>
  <c r="AS998" i="13"/>
  <c r="AS832" i="13"/>
  <c r="AQ961" i="13"/>
  <c r="AQ729" i="14"/>
  <c r="AS811" i="13"/>
  <c r="AS300" i="13"/>
  <c r="AS169" i="13"/>
  <c r="AQ175" i="14"/>
  <c r="AS10" i="13"/>
  <c r="AQ714" i="13"/>
  <c r="AQ549" i="14"/>
  <c r="AS270" i="13"/>
  <c r="AQ805" i="14"/>
  <c r="AQ939" i="14"/>
  <c r="AQ89" i="14"/>
  <c r="AQ973" i="14"/>
  <c r="AQ1041" i="14"/>
  <c r="AQ465" i="14"/>
  <c r="AQ947" i="13"/>
  <c r="AQ838" i="13"/>
  <c r="AQ903" i="14"/>
  <c r="AQ933" i="14"/>
  <c r="AQ771" i="14"/>
  <c r="AS1077" i="13"/>
  <c r="AS372" i="13"/>
  <c r="AS460" i="13"/>
  <c r="AQ59" i="14"/>
  <c r="AQ658" i="14"/>
  <c r="AQ98" i="14"/>
  <c r="AS496" i="13"/>
  <c r="AS263" i="13"/>
  <c r="AQ194" i="14"/>
  <c r="AQ585" i="13"/>
  <c r="AQ631" i="13"/>
  <c r="AQ559" i="13"/>
  <c r="AQ305" i="14"/>
  <c r="AQ174" i="14"/>
  <c r="AS553" i="13"/>
  <c r="AS139" i="13"/>
  <c r="AQ724" i="14"/>
  <c r="AS332" i="13"/>
  <c r="AQ481" i="14"/>
  <c r="AQ68" i="14"/>
  <c r="AS83" i="13"/>
  <c r="AQ385" i="13"/>
  <c r="AQ695" i="13"/>
  <c r="AQ662" i="13"/>
  <c r="AQ1002" i="14"/>
  <c r="AQ256" i="13"/>
  <c r="AQ360" i="14"/>
  <c r="AS918" i="13"/>
  <c r="AQ846" i="14"/>
  <c r="AS231" i="13"/>
  <c r="AQ923" i="14"/>
  <c r="AS855" i="13"/>
  <c r="AS522" i="13"/>
  <c r="AQ62" i="14"/>
  <c r="AS41" i="13"/>
  <c r="AS368" i="13"/>
  <c r="AS588" i="13"/>
  <c r="AQ515" i="13"/>
  <c r="AQ969" i="14"/>
  <c r="AQ352" i="14"/>
  <c r="AQ420" i="14"/>
  <c r="AQ616" i="14"/>
  <c r="AQ665" i="14"/>
  <c r="AQ726" i="14"/>
  <c r="AQ238" i="14"/>
  <c r="AQ400" i="13"/>
  <c r="AQ576" i="14"/>
  <c r="AS631" i="13"/>
  <c r="AS718" i="13"/>
  <c r="AS310" i="13"/>
  <c r="AS698" i="13"/>
  <c r="AS96" i="13"/>
  <c r="AQ425" i="14"/>
  <c r="AQ285" i="14"/>
  <c r="AQ356" i="14"/>
  <c r="AS910" i="13"/>
  <c r="AQ992" i="14"/>
  <c r="AQ131" i="13"/>
  <c r="AQ178" i="13"/>
  <c r="AQ50" i="14"/>
  <c r="AS703" i="13"/>
  <c r="AS84" i="13"/>
  <c r="AQ329" i="14"/>
  <c r="AQ95" i="13"/>
  <c r="AQ456" i="14"/>
  <c r="AQ639" i="13"/>
  <c r="AS232" i="13"/>
  <c r="AQ801" i="13"/>
  <c r="AQ375" i="14"/>
  <c r="AQ63" i="13"/>
  <c r="AS758" i="13"/>
  <c r="AQ561" i="14"/>
  <c r="AS784" i="13"/>
  <c r="AQ741" i="14"/>
  <c r="AS448" i="13"/>
  <c r="AS489" i="13"/>
  <c r="AQ720" i="14"/>
  <c r="AS187" i="13"/>
  <c r="AS761" i="13"/>
  <c r="AQ809" i="13"/>
  <c r="AQ37" i="14"/>
  <c r="AS693" i="13"/>
  <c r="AQ458" i="13"/>
  <c r="AS768" i="13"/>
  <c r="AS397" i="13"/>
  <c r="AS1047" i="13"/>
  <c r="AQ1056" i="13"/>
  <c r="AS773" i="13"/>
  <c r="AQ970" i="14"/>
  <c r="AQ151" i="13"/>
  <c r="AQ42" i="13"/>
  <c r="AQ982" i="13"/>
  <c r="AQ915" i="14"/>
  <c r="AS377" i="13"/>
  <c r="AS70" i="13"/>
  <c r="AQ498" i="13"/>
  <c r="AQ871" i="14"/>
  <c r="AQ254" i="13"/>
  <c r="AQ539" i="14"/>
  <c r="AQ81" i="14"/>
  <c r="AS171" i="13"/>
  <c r="AS672" i="13"/>
  <c r="AS62" i="13"/>
  <c r="AS573" i="13"/>
  <c r="AQ643" i="13"/>
  <c r="AS106" i="13"/>
  <c r="AQ338" i="14"/>
  <c r="AQ336" i="14"/>
  <c r="AS686" i="13"/>
  <c r="AS125" i="13"/>
  <c r="AQ723" i="13"/>
  <c r="AS599" i="13"/>
  <c r="AQ389" i="14"/>
  <c r="AQ369" i="13"/>
  <c r="AQ884" i="13"/>
  <c r="AQ144" i="14"/>
  <c r="AQ314" i="14"/>
  <c r="AQ626" i="13"/>
  <c r="AQ792" i="13"/>
  <c r="AS743" i="13"/>
  <c r="AQ347" i="13"/>
  <c r="AS954" i="13"/>
  <c r="AS493" i="13"/>
  <c r="AQ49" i="14"/>
  <c r="AQ202" i="14"/>
  <c r="AQ1031" i="13"/>
  <c r="AQ1052" i="14"/>
  <c r="AQ1031" i="14"/>
  <c r="AQ526" i="13"/>
  <c r="AS781" i="13"/>
  <c r="AS637" i="13"/>
  <c r="AS442" i="13"/>
  <c r="AQ339" i="14"/>
  <c r="AQ702" i="13"/>
  <c r="AS626" i="13"/>
  <c r="AQ324" i="14"/>
  <c r="AS395" i="13"/>
  <c r="AQ248" i="13"/>
  <c r="AQ322" i="14"/>
  <c r="AS873" i="13"/>
  <c r="AQ468" i="13"/>
  <c r="AS201" i="13"/>
  <c r="AQ675" i="13"/>
  <c r="AQ1003" i="14"/>
  <c r="AQ414" i="14"/>
  <c r="AQ577" i="13"/>
  <c r="AQ46" i="13"/>
  <c r="AQ595" i="14"/>
  <c r="AQ380" i="14"/>
  <c r="AS247" i="13"/>
  <c r="AQ1051" i="14"/>
  <c r="AS942" i="13"/>
  <c r="AQ872" i="13"/>
  <c r="AQ508" i="14"/>
  <c r="AQ1003" i="13"/>
  <c r="AQ914" i="14"/>
  <c r="AQ819" i="13"/>
  <c r="AS611" i="13"/>
  <c r="AQ1010" i="14"/>
  <c r="AQ963" i="14"/>
  <c r="AQ388" i="14"/>
  <c r="AQ135" i="14"/>
  <c r="AQ478" i="14"/>
  <c r="AQ603" i="13"/>
  <c r="AS1056" i="13"/>
  <c r="AQ987" i="13"/>
  <c r="AQ136" i="14"/>
  <c r="AQ99" i="13"/>
  <c r="AQ907" i="13"/>
  <c r="AS133" i="13"/>
  <c r="AS213" i="13"/>
  <c r="AQ261" i="14"/>
  <c r="AQ366" i="13"/>
  <c r="AQ762" i="13"/>
  <c r="AQ985" i="14"/>
  <c r="AQ149" i="14"/>
  <c r="AQ78" i="13"/>
  <c r="AS941" i="13"/>
  <c r="AQ649" i="13"/>
  <c r="AQ734" i="14"/>
  <c r="AQ637" i="13"/>
  <c r="AQ59" i="13"/>
  <c r="AQ411" i="14"/>
  <c r="AS700" i="13"/>
  <c r="AQ584" i="14"/>
  <c r="AS809" i="13"/>
  <c r="AQ135" i="13"/>
  <c r="AS565" i="13"/>
  <c r="AS164" i="13"/>
  <c r="AS103" i="13"/>
  <c r="AQ924" i="14"/>
  <c r="AQ105" i="14"/>
  <c r="AQ328" i="14"/>
  <c r="AQ683" i="13"/>
  <c r="AQ1021" i="14"/>
  <c r="AS991" i="13"/>
  <c r="AQ333" i="14"/>
  <c r="AS389" i="13"/>
  <c r="AQ123" i="13"/>
  <c r="AS1064" i="13"/>
  <c r="AQ1036" i="13"/>
  <c r="AS1034" i="13"/>
  <c r="AQ30" i="14"/>
  <c r="AQ206" i="14"/>
  <c r="AQ1001" i="13"/>
  <c r="AQ622" i="13"/>
  <c r="AQ388" i="13"/>
  <c r="AQ686" i="13"/>
  <c r="AS331" i="13"/>
  <c r="AQ653" i="14"/>
  <c r="AS63" i="13"/>
  <c r="AQ90" i="14"/>
  <c r="AS45" i="13"/>
  <c r="AS175" i="13"/>
  <c r="AQ798" i="13"/>
  <c r="AS622" i="13"/>
  <c r="AQ491" i="14"/>
  <c r="AS172" i="13"/>
  <c r="AQ371" i="13"/>
  <c r="AQ543" i="14"/>
  <c r="AS1026" i="13"/>
  <c r="AS836" i="13"/>
  <c r="AQ704" i="13"/>
  <c r="AQ117" i="13"/>
  <c r="AS475" i="13"/>
  <c r="AQ27" i="13"/>
  <c r="AS344" i="13"/>
  <c r="AS418" i="13"/>
  <c r="AQ313" i="13"/>
  <c r="AS138" i="13"/>
  <c r="AQ511" i="13"/>
  <c r="AQ742" i="14"/>
  <c r="AQ227" i="14"/>
  <c r="AQ64" i="13"/>
  <c r="AS97" i="13"/>
  <c r="AQ886" i="13"/>
  <c r="AQ632" i="14"/>
  <c r="AS658" i="13"/>
  <c r="AQ373" i="14"/>
  <c r="AQ952" i="13"/>
  <c r="AQ777" i="13"/>
  <c r="AQ1045" i="13"/>
  <c r="AQ778" i="14"/>
  <c r="AS922" i="13"/>
  <c r="AQ776" i="14"/>
  <c r="AQ889" i="13"/>
  <c r="AQ235" i="14"/>
  <c r="AQ25" i="13"/>
  <c r="AQ120" i="13"/>
  <c r="AQ243" i="14"/>
  <c r="AQ229" i="14"/>
  <c r="AS71" i="13"/>
  <c r="AQ712" i="13"/>
  <c r="AS20" i="13"/>
  <c r="AS627" i="13"/>
  <c r="AQ34" i="13"/>
  <c r="AQ438" i="14"/>
  <c r="AQ214" i="14"/>
  <c r="AS747" i="13"/>
  <c r="AQ902" i="13"/>
  <c r="AS462" i="13"/>
  <c r="AS1040" i="13"/>
  <c r="AQ1028" i="14"/>
  <c r="AS813" i="13"/>
  <c r="AQ239" i="14"/>
  <c r="AQ466" i="14"/>
  <c r="AQ1034" i="14"/>
  <c r="AQ648" i="13"/>
  <c r="AS179" i="13"/>
  <c r="AQ740" i="14"/>
  <c r="AS555" i="13"/>
  <c r="AQ115" i="13"/>
  <c r="AS1032" i="13"/>
  <c r="AQ57" i="13"/>
  <c r="AS93" i="13"/>
  <c r="AS79" i="13"/>
  <c r="AS1041" i="13"/>
  <c r="AQ972" i="14"/>
  <c r="AS740" i="13"/>
  <c r="AS425" i="13"/>
  <c r="AQ1021" i="13"/>
  <c r="AQ80" i="14"/>
  <c r="AQ866" i="13"/>
  <c r="AQ860" i="13"/>
  <c r="AS159" i="13"/>
  <c r="AQ1078" i="14"/>
  <c r="AQ64" i="14"/>
  <c r="AS432" i="13"/>
  <c r="AS491" i="13"/>
  <c r="AS602" i="13"/>
  <c r="AS381" i="13"/>
  <c r="AS406" i="13"/>
  <c r="AQ303" i="14"/>
  <c r="AS958" i="13"/>
  <c r="AQ302" i="14"/>
  <c r="AQ502" i="14"/>
  <c r="AQ648" i="14"/>
  <c r="AS343" i="13"/>
  <c r="AS967" i="13"/>
  <c r="AQ858" i="13"/>
  <c r="AQ233" i="14"/>
  <c r="AQ1013" i="14"/>
  <c r="AQ624" i="13"/>
  <c r="AS656" i="13"/>
  <c r="AS48" i="13"/>
  <c r="AQ916" i="14"/>
  <c r="AQ417" i="14"/>
  <c r="AS181" i="13"/>
  <c r="AS514" i="13"/>
  <c r="AQ1040" i="14"/>
  <c r="AQ649" i="14"/>
  <c r="AQ609" i="13"/>
  <c r="AQ1008" i="13"/>
  <c r="AQ737" i="14"/>
  <c r="AS652" i="13"/>
  <c r="AQ816" i="14"/>
  <c r="AQ297" i="13"/>
  <c r="AS370" i="13"/>
  <c r="AS1003" i="13"/>
  <c r="AQ506" i="13"/>
  <c r="AQ106" i="14"/>
  <c r="AQ829" i="14"/>
  <c r="AQ702" i="14"/>
  <c r="AQ316" i="14"/>
  <c r="AS963" i="13"/>
  <c r="AS928" i="13"/>
  <c r="AS814" i="13"/>
  <c r="AQ849" i="14"/>
  <c r="AQ409" i="13"/>
  <c r="AS470" i="13"/>
  <c r="AS858" i="13"/>
  <c r="AQ767" i="13"/>
  <c r="AQ55" i="13"/>
  <c r="AS849" i="13"/>
  <c r="AS762" i="13"/>
  <c r="AS778" i="13"/>
  <c r="AQ337" i="13"/>
  <c r="AQ216" i="14"/>
  <c r="AS842" i="13"/>
  <c r="AQ687" i="14"/>
  <c r="AQ1045" i="14"/>
  <c r="AS1046" i="13"/>
  <c r="AQ378" i="13"/>
  <c r="AQ481" i="13"/>
  <c r="AQ215" i="14"/>
  <c r="AQ959" i="14"/>
  <c r="AQ873" i="14"/>
  <c r="AQ568" i="14"/>
  <c r="AS609" i="13"/>
  <c r="AQ569" i="14"/>
  <c r="AS53" i="13"/>
  <c r="AS323" i="13"/>
  <c r="AS458" i="13"/>
  <c r="AQ192" i="14"/>
  <c r="AQ761" i="14"/>
  <c r="AQ909" i="13"/>
  <c r="AQ430" i="13"/>
  <c r="AQ165" i="14"/>
  <c r="AQ214" i="13"/>
  <c r="AS58" i="13"/>
  <c r="AQ535" i="13"/>
  <c r="AQ164" i="13"/>
  <c r="AS751" i="13"/>
  <c r="AQ418" i="14"/>
  <c r="AS14" i="13"/>
  <c r="AQ974" i="14"/>
  <c r="AQ895" i="13"/>
  <c r="AS950" i="13"/>
  <c r="AQ1038" i="14"/>
  <c r="AS1001" i="13"/>
  <c r="AQ971" i="13"/>
  <c r="AQ483" i="14"/>
  <c r="AS538" i="13"/>
  <c r="AQ181" i="14"/>
  <c r="AS314" i="13"/>
  <c r="AQ53" i="13"/>
  <c r="AQ815" i="14"/>
  <c r="AQ945" i="13"/>
  <c r="AQ359" i="13"/>
  <c r="AQ622" i="14"/>
  <c r="AQ471" i="13"/>
  <c r="AQ447" i="14"/>
  <c r="AQ658" i="13"/>
  <c r="AS927" i="13"/>
  <c r="AQ284" i="14"/>
  <c r="AQ1026" i="14"/>
  <c r="AQ62" i="13"/>
  <c r="AS122" i="13"/>
  <c r="AS831" i="13"/>
  <c r="AS544" i="13"/>
  <c r="AS591" i="13"/>
  <c r="AQ292" i="14"/>
  <c r="AS18" i="13"/>
  <c r="AS808" i="13"/>
  <c r="AQ91" i="13"/>
  <c r="AQ232" i="13"/>
  <c r="AQ434" i="13"/>
  <c r="AS1028" i="13"/>
  <c r="AQ445" i="13"/>
  <c r="AQ296" i="14"/>
  <c r="AS564" i="13"/>
  <c r="AQ789" i="13"/>
  <c r="AS369" i="13"/>
  <c r="AQ655" i="14"/>
  <c r="AS289" i="13"/>
  <c r="AQ1028" i="13"/>
  <c r="AQ1016" i="13"/>
  <c r="AQ769" i="14"/>
  <c r="AQ598" i="13"/>
  <c r="AS787" i="13"/>
  <c r="AQ406" i="14"/>
  <c r="AQ223" i="14"/>
  <c r="AQ161" i="14"/>
  <c r="AS722" i="13"/>
  <c r="AS920" i="13"/>
  <c r="AS373" i="13"/>
  <c r="AQ394" i="14"/>
  <c r="AQ155" i="14"/>
  <c r="AS160" i="13"/>
  <c r="AQ955" i="13"/>
  <c r="AQ441" i="13"/>
  <c r="AQ139" i="14"/>
  <c r="AQ677" i="13"/>
  <c r="AQ316" i="13"/>
  <c r="AS151" i="13"/>
  <c r="AQ169" i="14"/>
  <c r="AS801" i="13"/>
  <c r="AQ218" i="14"/>
  <c r="AQ419" i="13"/>
  <c r="AQ353" i="13"/>
  <c r="AQ507" i="13"/>
  <c r="AS275" i="13"/>
  <c r="AS908" i="13"/>
  <c r="AQ813" i="13"/>
  <c r="AQ83" i="14"/>
  <c r="AQ122" i="13"/>
  <c r="AS407" i="13"/>
  <c r="AS1005" i="13"/>
  <c r="AQ689" i="13"/>
  <c r="AQ903" i="13"/>
  <c r="AQ608" i="14"/>
  <c r="AQ934" i="13"/>
  <c r="AS1057" i="13"/>
  <c r="AQ65" i="14"/>
  <c r="AQ550" i="14"/>
  <c r="AQ476" i="14"/>
  <c r="AQ213" i="14"/>
  <c r="AQ599" i="14"/>
  <c r="AQ9" i="13"/>
  <c r="AQ551" i="14"/>
  <c r="AQ754" i="14"/>
  <c r="AQ994" i="13"/>
  <c r="AS450" i="13"/>
  <c r="AS607" i="13"/>
  <c r="AQ739" i="13"/>
  <c r="AQ675" i="14"/>
  <c r="AS49" i="13"/>
  <c r="AS523" i="13"/>
  <c r="AS966" i="13"/>
  <c r="AQ705" i="13"/>
  <c r="AQ533" i="13"/>
  <c r="AS259" i="13"/>
  <c r="AQ799" i="13"/>
  <c r="AQ948" i="14"/>
  <c r="AQ878" i="14"/>
  <c r="AQ334" i="13"/>
  <c r="AS547" i="13"/>
  <c r="AQ484" i="14"/>
  <c r="AS798" i="13"/>
  <c r="AQ728" i="14"/>
  <c r="AQ370" i="13"/>
  <c r="AQ995" i="14"/>
  <c r="AQ816" i="13"/>
  <c r="AQ870" i="14"/>
  <c r="AQ627" i="14"/>
  <c r="AQ413" i="14"/>
  <c r="AQ503" i="14"/>
  <c r="AQ694" i="13"/>
  <c r="AS456" i="13"/>
  <c r="AQ58" i="13"/>
  <c r="AS1050" i="13"/>
  <c r="AS114" i="13"/>
  <c r="AQ652" i="13"/>
  <c r="AQ1018" i="14"/>
  <c r="AQ957" i="13"/>
  <c r="AQ936" i="14"/>
  <c r="AS917" i="13"/>
  <c r="AQ516" i="14"/>
  <c r="AQ668" i="14"/>
  <c r="AQ1061" i="14"/>
  <c r="AQ42" i="14"/>
  <c r="AS31" i="13"/>
  <c r="AQ1020" i="14"/>
  <c r="AS255" i="13"/>
  <c r="AS307" i="13"/>
  <c r="AQ727" i="13"/>
  <c r="AQ1042" i="14"/>
  <c r="AQ102" i="13"/>
  <c r="AQ646" i="14"/>
  <c r="AS1063" i="13"/>
  <c r="AS50" i="13"/>
  <c r="AQ912" i="14"/>
  <c r="AQ405" i="14"/>
  <c r="AS366" i="13"/>
  <c r="AQ218" i="13"/>
  <c r="AQ818" i="13"/>
  <c r="AQ143" i="14"/>
  <c r="AQ343" i="14"/>
  <c r="AS185" i="13"/>
  <c r="AQ688" i="13"/>
  <c r="AS396" i="13"/>
  <c r="AQ653" i="13"/>
  <c r="AS202" i="13"/>
  <c r="AQ300" i="14"/>
  <c r="AS37" i="13"/>
  <c r="AS57" i="13"/>
  <c r="AQ783" i="13"/>
  <c r="AQ1027" i="13"/>
  <c r="AS769" i="13"/>
  <c r="AQ450" i="14"/>
  <c r="AS117" i="13"/>
  <c r="AS592" i="13"/>
  <c r="AQ70" i="13"/>
  <c r="AQ538" i="13"/>
  <c r="AS147" i="13"/>
  <c r="AQ525" i="14"/>
  <c r="AS54" i="13"/>
  <c r="AQ422" i="13"/>
  <c r="AQ830" i="14"/>
  <c r="AQ79" i="14"/>
  <c r="AQ602" i="14"/>
  <c r="AQ88" i="13"/>
  <c r="AQ906" i="13"/>
  <c r="AQ537" i="14"/>
  <c r="AS534" i="13"/>
  <c r="AQ700" i="13"/>
  <c r="AS27" i="13"/>
  <c r="AS531" i="13"/>
  <c r="AQ753" i="14"/>
  <c r="AQ250" i="13"/>
  <c r="AQ659" i="13"/>
  <c r="AQ229" i="13"/>
  <c r="AS539" i="13"/>
  <c r="AQ621" i="13"/>
  <c r="AQ349" i="13"/>
  <c r="AQ533" i="14"/>
  <c r="AQ277" i="13"/>
  <c r="AQ677" i="14"/>
  <c r="AQ47" i="13"/>
  <c r="AS165" i="13"/>
  <c r="AQ607" i="14"/>
  <c r="AS294" i="13"/>
  <c r="AQ644" i="14"/>
  <c r="AQ491" i="13"/>
  <c r="AQ539" i="13"/>
  <c r="AQ730" i="13"/>
  <c r="AQ184" i="13"/>
  <c r="AQ343" i="13"/>
  <c r="AQ601" i="14"/>
  <c r="AS806" i="13"/>
  <c r="AQ736" i="14"/>
  <c r="AS1074" i="13"/>
  <c r="AQ651" i="14"/>
  <c r="AS921" i="13"/>
  <c r="AQ910" i="14"/>
  <c r="AQ814" i="13"/>
  <c r="AQ751" i="13"/>
  <c r="AQ944" i="13"/>
  <c r="AQ269" i="14"/>
  <c r="AQ937" i="13"/>
  <c r="AQ619" i="13"/>
  <c r="AQ231" i="14"/>
  <c r="AQ130" i="14"/>
  <c r="AS68" i="13"/>
  <c r="AQ680" i="13"/>
  <c r="AS66" i="13"/>
  <c r="AS410" i="13"/>
  <c r="AS170" i="13"/>
  <c r="AS983" i="13"/>
  <c r="AS974" i="13"/>
  <c r="AQ873" i="13"/>
  <c r="AQ183" i="14"/>
  <c r="AQ573" i="14"/>
  <c r="AQ514" i="14"/>
  <c r="AS505" i="13"/>
  <c r="AS479" i="13"/>
  <c r="AQ460" i="13"/>
  <c r="AS379" i="13"/>
  <c r="AQ289" i="13"/>
  <c r="AS315" i="13"/>
  <c r="AQ44" i="14"/>
  <c r="AQ401" i="14"/>
  <c r="AQ791" i="13"/>
  <c r="AS509" i="13"/>
  <c r="AQ1074" i="14"/>
  <c r="AQ719" i="13"/>
  <c r="AQ244" i="13"/>
  <c r="AS557" i="13"/>
  <c r="AQ434" i="14"/>
  <c r="AS85" i="13"/>
  <c r="AS59" i="13"/>
  <c r="AQ348" i="14"/>
  <c r="AQ540" i="13"/>
  <c r="AQ1049" i="13"/>
  <c r="AQ208" i="14"/>
  <c r="AQ438" i="13"/>
  <c r="AS109" i="13"/>
  <c r="AQ487" i="13"/>
  <c r="AQ739" i="14"/>
  <c r="AQ457" i="14"/>
  <c r="AS580" i="13"/>
  <c r="AQ182" i="13"/>
  <c r="AQ577" i="14"/>
  <c r="AQ493" i="13"/>
  <c r="AQ896" i="14"/>
  <c r="AQ772" i="13"/>
  <c r="AQ946" i="14"/>
  <c r="AQ282" i="14"/>
  <c r="AQ867" i="14"/>
  <c r="AS696" i="13"/>
  <c r="AS33" i="13"/>
  <c r="AQ275" i="14"/>
  <c r="AQ472" i="13"/>
  <c r="AQ134" i="13"/>
  <c r="AQ101" i="13"/>
  <c r="AS1006" i="13"/>
  <c r="AQ797" i="14"/>
  <c r="AQ394" i="13"/>
  <c r="AS823" i="13"/>
  <c r="AQ1004" i="13"/>
  <c r="AS1025" i="13"/>
  <c r="AS348" i="13"/>
  <c r="AQ921" i="13"/>
  <c r="AS663" i="13"/>
  <c r="AS1084" i="13"/>
  <c r="AQ996" i="13"/>
  <c r="AQ820" i="13"/>
  <c r="AQ780" i="14"/>
  <c r="AS1070" i="13"/>
  <c r="AS65" i="13"/>
  <c r="AQ901" i="13"/>
  <c r="AS524" i="13"/>
  <c r="AQ526" i="14"/>
  <c r="AQ570" i="13"/>
  <c r="AQ547" i="13"/>
  <c r="AS252" i="13"/>
  <c r="AQ765" i="14"/>
  <c r="AQ644" i="13"/>
  <c r="AQ413" i="13"/>
  <c r="AQ322" i="13"/>
  <c r="AQ898" i="13"/>
  <c r="AQ806" i="13"/>
  <c r="AS912" i="13"/>
  <c r="AQ153" i="14"/>
  <c r="AQ1069" i="14"/>
  <c r="AS970" i="13"/>
  <c r="AQ896" i="13"/>
  <c r="AQ907" i="14"/>
  <c r="AQ989" i="14"/>
  <c r="AQ999" i="13"/>
  <c r="AQ119" i="14"/>
  <c r="AQ1067" i="13"/>
  <c r="AQ12" i="14"/>
  <c r="AS1007" i="13"/>
  <c r="AQ676" i="14"/>
  <c r="AS210" i="13"/>
  <c r="AQ1035" i="14"/>
  <c r="AQ521" i="13"/>
  <c r="AQ807" i="14"/>
  <c r="AQ264" i="13"/>
  <c r="AS767" i="13"/>
  <c r="AS104" i="13"/>
  <c r="AS197" i="13"/>
  <c r="AS902" i="13"/>
  <c r="AS731" i="13"/>
  <c r="AQ673" i="13"/>
  <c r="AS400" i="13"/>
  <c r="AQ156" i="14"/>
  <c r="AQ180" i="14"/>
  <c r="AQ603" i="14"/>
  <c r="AQ841" i="13"/>
  <c r="AS99" i="13"/>
  <c r="AQ41" i="13"/>
  <c r="AQ298" i="13"/>
  <c r="AQ167" i="14"/>
  <c r="AS775" i="13"/>
  <c r="AQ323" i="14"/>
  <c r="AS338" i="13"/>
  <c r="AQ669" i="13"/>
  <c r="AS401" i="13"/>
  <c r="AQ1000" i="14"/>
  <c r="AQ411" i="13"/>
  <c r="AQ942" i="13"/>
  <c r="AS600" i="13"/>
  <c r="AS1054" i="13"/>
  <c r="AQ890" i="13"/>
  <c r="AQ789" i="14"/>
  <c r="AQ208" i="13"/>
  <c r="AQ216" i="13"/>
  <c r="AQ747" i="14"/>
  <c r="AQ158" i="13"/>
  <c r="AS153" i="13"/>
  <c r="AQ227" i="13"/>
  <c r="AQ682" i="14"/>
  <c r="AS750" i="13"/>
  <c r="AQ1000" i="13"/>
  <c r="AQ87" i="13"/>
  <c r="AQ477" i="13"/>
  <c r="AQ637" i="14"/>
  <c r="AQ163" i="13"/>
  <c r="AS388" i="13"/>
  <c r="AQ303" i="13"/>
  <c r="AQ16" i="14"/>
  <c r="AS770" i="13"/>
  <c r="AS710" i="13"/>
  <c r="AQ808" i="13"/>
  <c r="AS834" i="13"/>
  <c r="AS204" i="13"/>
  <c r="AQ792" i="14"/>
  <c r="AQ773" i="14"/>
  <c r="AS417" i="13"/>
  <c r="AQ132" i="14"/>
  <c r="AQ674" i="14"/>
  <c r="AQ35" i="13"/>
  <c r="AS957" i="13"/>
  <c r="AS78" i="13"/>
  <c r="AQ1066" i="13"/>
  <c r="AQ557" i="14"/>
  <c r="AQ640" i="14"/>
  <c r="AQ573" i="13"/>
  <c r="AQ309" i="14"/>
  <c r="AQ288" i="13"/>
  <c r="AS242" i="13"/>
  <c r="AQ27" i="14"/>
  <c r="AS972" i="13"/>
  <c r="AQ412" i="14"/>
  <c r="AS988" i="13"/>
  <c r="AQ138" i="14"/>
  <c r="AS511" i="13"/>
  <c r="AS276" i="13"/>
  <c r="AS39" i="13"/>
  <c r="AQ272" i="13"/>
  <c r="AQ878" i="13"/>
  <c r="AS35" i="13"/>
  <c r="AQ891" i="14"/>
  <c r="AS468" i="13"/>
  <c r="AS840" i="13"/>
  <c r="AQ399" i="13"/>
  <c r="AQ381" i="13"/>
  <c r="AS654" i="13"/>
  <c r="AQ114" i="13"/>
  <c r="AS158" i="13"/>
  <c r="AS729" i="13"/>
  <c r="AQ41" i="14"/>
  <c r="AS634" i="13"/>
  <c r="AQ535" i="14"/>
  <c r="AQ96" i="13"/>
  <c r="AQ976" i="13"/>
  <c r="AS219" i="13"/>
  <c r="AQ1075" i="13"/>
  <c r="AQ199" i="14"/>
  <c r="AQ38" i="13"/>
  <c r="AQ249" i="14"/>
  <c r="AS51" i="13"/>
  <c r="AS403" i="13"/>
  <c r="AQ509" i="13"/>
  <c r="AQ1048" i="13"/>
  <c r="AS313" i="13"/>
  <c r="AQ590" i="14"/>
  <c r="AS666" i="13"/>
  <c r="AS52" i="13"/>
  <c r="AS1061" i="13"/>
  <c r="AQ922" i="14"/>
  <c r="AQ770" i="13"/>
  <c r="AS100" i="13"/>
  <c r="AQ8" i="14"/>
  <c r="AS211" i="13"/>
  <c r="AS1029" i="13"/>
  <c r="AQ732" i="14"/>
  <c r="AQ202" i="13"/>
  <c r="AQ230" i="13"/>
  <c r="AQ391" i="13"/>
  <c r="AQ443" i="14"/>
  <c r="AS785" i="13"/>
  <c r="AQ518" i="13"/>
  <c r="AQ480" i="14"/>
  <c r="AS196" i="13"/>
  <c r="AQ857" i="14"/>
  <c r="AS792" i="13"/>
  <c r="AS127" i="13"/>
  <c r="AQ443" i="13"/>
  <c r="AS355" i="13"/>
  <c r="AQ246" i="14"/>
  <c r="AQ302" i="13"/>
  <c r="AQ429" i="13"/>
  <c r="AS1000" i="13"/>
  <c r="AS765" i="13"/>
  <c r="AQ21" i="14"/>
  <c r="AQ986" i="13"/>
  <c r="AS384" i="13"/>
  <c r="AQ28" i="14"/>
  <c r="AQ488" i="14"/>
  <c r="AQ541" i="13"/>
  <c r="AQ615" i="13"/>
  <c r="AQ125" i="13"/>
  <c r="AS130" i="13"/>
  <c r="AS679" i="13"/>
  <c r="AQ650" i="14"/>
  <c r="AQ173" i="13"/>
  <c r="AQ631" i="14"/>
  <c r="AQ222" i="14"/>
  <c r="AQ560" i="14"/>
  <c r="AQ1059" i="14"/>
  <c r="AS188" i="13"/>
  <c r="AQ117" i="14"/>
  <c r="AS44" i="13"/>
  <c r="AQ377" i="14"/>
  <c r="AQ1023" i="13"/>
  <c r="AS191" i="13"/>
  <c r="AS697" i="13"/>
  <c r="AQ45" i="13"/>
  <c r="AQ804" i="14"/>
  <c r="AQ735" i="13"/>
  <c r="AS23" i="13"/>
  <c r="AS1031" i="13"/>
  <c r="AQ400" i="14"/>
  <c r="AS956" i="13"/>
  <c r="AQ786" i="14"/>
  <c r="AQ72" i="13"/>
  <c r="AQ542" i="13"/>
  <c r="AQ970" i="13"/>
  <c r="AQ267" i="14"/>
  <c r="AQ311" i="14"/>
  <c r="AQ330" i="13"/>
  <c r="AQ270" i="14"/>
  <c r="AS318" i="13"/>
  <c r="AS741" i="13"/>
  <c r="AS623" i="13"/>
  <c r="AS267" i="13"/>
  <c r="AQ882" i="13"/>
  <c r="AQ362" i="13"/>
  <c r="AQ67" i="14"/>
  <c r="AQ1013" i="13"/>
  <c r="AQ449" i="14"/>
  <c r="AS733" i="13"/>
  <c r="AS293" i="13"/>
  <c r="AS283" i="13"/>
  <c r="AQ821" i="13"/>
  <c r="AQ256" i="14"/>
  <c r="AS909" i="13"/>
  <c r="AQ260" i="14"/>
  <c r="AQ687" i="13"/>
  <c r="AQ100" i="13"/>
  <c r="AQ612" i="13"/>
  <c r="AQ932" i="14"/>
  <c r="AQ53" i="14"/>
  <c r="AQ224" i="14"/>
  <c r="AQ926" i="14"/>
  <c r="AQ112" i="13"/>
  <c r="AQ103" i="14"/>
  <c r="AQ588" i="14"/>
  <c r="AQ762" i="14"/>
  <c r="AQ243" i="13"/>
  <c r="AQ483" i="13"/>
  <c r="AS444" i="13"/>
  <c r="AQ145" i="14"/>
  <c r="AQ469" i="13"/>
  <c r="AQ606" i="13"/>
  <c r="AQ197" i="14"/>
  <c r="AQ886" i="14"/>
  <c r="AQ732" i="13"/>
  <c r="AS430" i="13"/>
  <c r="AQ563" i="14"/>
  <c r="AQ76" i="14"/>
  <c r="AQ929" i="14"/>
  <c r="AS790" i="13"/>
  <c r="AQ807" i="13"/>
  <c r="AQ668" i="13"/>
  <c r="AQ540" i="14"/>
  <c r="AQ85" i="14"/>
  <c r="AQ882" i="14"/>
  <c r="AQ409" i="14"/>
  <c r="AS1052" i="13"/>
  <c r="AQ1068" i="13"/>
  <c r="AQ575" i="13"/>
  <c r="AQ217" i="13"/>
  <c r="AQ272" i="14"/>
  <c r="AQ299" i="13"/>
  <c r="AQ437" i="14"/>
  <c r="AQ604" i="14"/>
  <c r="AS452" i="13"/>
  <c r="AQ1073" i="14"/>
  <c r="AQ60" i="13"/>
  <c r="AQ871" i="13"/>
  <c r="AS426" i="13"/>
  <c r="AQ17" i="13"/>
  <c r="AQ834" i="14"/>
  <c r="AS595" i="13"/>
  <c r="AQ847" i="14"/>
  <c r="AS107" i="13"/>
  <c r="AS142" i="13"/>
  <c r="AQ426" i="14"/>
  <c r="AS719" i="13"/>
  <c r="AQ370" i="14"/>
  <c r="AQ670" i="13"/>
  <c r="AQ758" i="13"/>
  <c r="AS195" i="13"/>
  <c r="AS487" i="13"/>
  <c r="AQ14" i="14"/>
  <c r="AS94" i="13"/>
  <c r="AQ532" i="13"/>
  <c r="AS412" i="13"/>
  <c r="AQ1080" i="13"/>
  <c r="AQ678" i="13"/>
  <c r="AS671" i="13"/>
  <c r="AS336" i="13"/>
  <c r="AS760" i="13"/>
  <c r="AQ1058" i="13"/>
  <c r="AS585" i="13"/>
  <c r="AQ731" i="14"/>
  <c r="AQ454" i="14"/>
  <c r="AQ657" i="14"/>
  <c r="AQ875" i="13"/>
  <c r="AQ1070" i="13"/>
  <c r="AQ1010" i="13"/>
  <c r="AQ825" i="14"/>
  <c r="AS184" i="13"/>
  <c r="AQ166" i="13"/>
  <c r="AS965" i="13"/>
  <c r="AQ532" i="14"/>
  <c r="AQ617" i="14"/>
  <c r="AS129" i="13"/>
  <c r="AQ368" i="14"/>
  <c r="AQ1063" i="14"/>
  <c r="AQ359" i="14"/>
  <c r="AQ584" i="13"/>
  <c r="AS639" i="13"/>
  <c r="AQ100" i="14"/>
  <c r="AQ605" i="14"/>
  <c r="AQ110" i="13"/>
  <c r="AQ196" i="14"/>
  <c r="AS561" i="13"/>
  <c r="AQ374" i="14"/>
  <c r="AQ254" i="14"/>
  <c r="AQ440" i="13"/>
  <c r="AS919" i="13"/>
  <c r="AQ485" i="13"/>
  <c r="AS132" i="13"/>
  <c r="AS8" i="13"/>
  <c r="AQ586" i="14"/>
  <c r="AQ1064" i="13"/>
  <c r="AQ230" i="14"/>
  <c r="AQ385" i="14"/>
  <c r="AQ736" i="13"/>
  <c r="AQ796" i="14"/>
  <c r="AS533" i="13"/>
  <c r="AQ1062" i="14"/>
  <c r="AS154" i="13"/>
  <c r="AS568" i="13"/>
  <c r="AQ1078" i="13"/>
  <c r="AQ21" i="13"/>
  <c r="AQ892" i="13"/>
  <c r="AQ448" i="14"/>
  <c r="AQ315" i="14"/>
  <c r="AQ125" i="14"/>
  <c r="AS615" i="13"/>
  <c r="AQ661" i="14"/>
  <c r="AQ352" i="13"/>
  <c r="AS763" i="13"/>
  <c r="AS92" i="13"/>
  <c r="AQ279" i="13"/>
  <c r="AQ367" i="13"/>
  <c r="AQ699" i="13"/>
  <c r="AQ829" i="13"/>
  <c r="AS989" i="13"/>
  <c r="AQ251" i="13"/>
  <c r="AQ960" i="13"/>
  <c r="AS215" i="13"/>
  <c r="AQ519" i="14"/>
  <c r="AS218" i="13"/>
  <c r="AQ808" i="14"/>
  <c r="AQ189" i="14"/>
  <c r="AQ975" i="13"/>
  <c r="AQ1072" i="13"/>
  <c r="AQ195" i="13"/>
  <c r="AS145" i="13"/>
  <c r="AQ268" i="14"/>
  <c r="AQ404" i="13"/>
  <c r="AS443" i="13"/>
  <c r="AQ977" i="13"/>
  <c r="AQ288" i="14"/>
  <c r="AQ812" i="13"/>
  <c r="AQ127" i="14"/>
  <c r="AQ837" i="13"/>
  <c r="AS1082" i="13"/>
  <c r="AQ748" i="13"/>
  <c r="AQ372" i="14"/>
  <c r="AQ122" i="14"/>
  <c r="AQ671" i="13"/>
  <c r="AS934" i="13"/>
  <c r="AQ172" i="14"/>
  <c r="AS848" i="13"/>
  <c r="AS664" i="13"/>
  <c r="AQ71" i="14"/>
  <c r="AQ392" i="14"/>
  <c r="AQ591" i="14"/>
  <c r="AS857" i="13"/>
  <c r="AQ703" i="14"/>
  <c r="AQ566" i="13"/>
  <c r="AQ290" i="14"/>
  <c r="AQ954" i="13"/>
  <c r="AQ309" i="13"/>
  <c r="AQ839" i="13"/>
  <c r="AQ50" i="13"/>
  <c r="AQ752" i="13"/>
  <c r="AQ84" i="14"/>
  <c r="AS617" i="13"/>
  <c r="AQ431" i="14"/>
  <c r="AQ664" i="14"/>
  <c r="AQ869" i="13"/>
  <c r="AQ219" i="14"/>
  <c r="AQ252" i="13"/>
  <c r="AQ192" i="13"/>
  <c r="AQ995" i="13"/>
  <c r="AS1066" i="13"/>
  <c r="AQ341" i="14"/>
  <c r="AQ733" i="14"/>
  <c r="AS881" i="13"/>
  <c r="AQ1005" i="13"/>
  <c r="AQ696" i="13"/>
  <c r="AS317" i="13"/>
  <c r="AQ354" i="14"/>
  <c r="AS189" i="13"/>
  <c r="AQ750" i="14"/>
  <c r="AQ421" i="13"/>
  <c r="AS208" i="13"/>
  <c r="AQ628" i="13"/>
  <c r="AQ376" i="14"/>
  <c r="AS11" i="13"/>
  <c r="AQ876" i="13"/>
  <c r="AQ63" i="14"/>
  <c r="AQ490" i="13"/>
  <c r="AQ875" i="14"/>
  <c r="AQ922" i="13"/>
  <c r="AS935" i="13"/>
  <c r="AQ944" i="14"/>
  <c r="AQ978" i="13"/>
  <c r="AQ856" i="14"/>
  <c r="AQ743" i="13"/>
  <c r="AQ863" i="14"/>
  <c r="AQ949" i="13"/>
  <c r="AS47" i="13"/>
  <c r="AS157" i="13"/>
  <c r="AQ291" i="13"/>
  <c r="AQ22" i="14"/>
  <c r="AQ104" i="14"/>
  <c r="AS76" i="13"/>
  <c r="AQ44" i="13"/>
  <c r="AS670" i="13"/>
  <c r="AQ571" i="13"/>
  <c r="AQ953" i="13"/>
  <c r="AQ495" i="14"/>
  <c r="AQ486" i="13"/>
  <c r="AQ957" i="14"/>
  <c r="AQ757" i="13"/>
  <c r="AQ517" i="14"/>
  <c r="AS441" i="13"/>
  <c r="AQ941" i="14"/>
  <c r="AS72" i="13"/>
  <c r="AQ993" i="14"/>
  <c r="AQ897" i="13"/>
  <c r="AS984" i="13"/>
  <c r="AQ561" i="13"/>
  <c r="AQ931" i="14"/>
  <c r="AS805" i="13"/>
  <c r="AQ835" i="14"/>
  <c r="AQ201" i="13"/>
  <c r="AQ826" i="13"/>
  <c r="AS1059" i="13"/>
  <c r="AQ840" i="14"/>
  <c r="AQ477" i="14"/>
  <c r="AQ489" i="14"/>
  <c r="AQ326" i="13"/>
  <c r="AQ784" i="14"/>
  <c r="AQ642" i="14"/>
  <c r="AS610" i="13"/>
  <c r="AQ16" i="13"/>
  <c r="AQ701" i="14"/>
  <c r="AS1033" i="13"/>
  <c r="AS519" i="13"/>
  <c r="AS819" i="13"/>
  <c r="AQ446" i="13"/>
  <c r="AS438" i="13"/>
  <c r="AQ983" i="13"/>
  <c r="AQ624" i="14"/>
  <c r="AQ179" i="13"/>
  <c r="AQ962" i="14"/>
  <c r="AS841" i="13"/>
  <c r="AQ7" i="14"/>
  <c r="AQ1056" i="14"/>
  <c r="AQ719" i="14"/>
  <c r="AS701" i="13"/>
  <c r="AQ48" i="14"/>
  <c r="AQ704" i="14"/>
  <c r="AS694" i="13"/>
  <c r="AQ502" i="13"/>
  <c r="AQ285" i="13"/>
  <c r="AS209" i="13"/>
  <c r="AQ485" i="14"/>
  <c r="AS944" i="13"/>
  <c r="AS876" i="13"/>
  <c r="AS625" i="13"/>
  <c r="AQ528" i="14"/>
  <c r="AS1045" i="13"/>
  <c r="AQ174" i="13"/>
  <c r="AS240" i="13"/>
  <c r="AQ790" i="14"/>
  <c r="AQ949" i="14"/>
  <c r="AS1060" i="13"/>
  <c r="AQ241" i="14"/>
  <c r="AQ1015" i="14"/>
  <c r="AQ1035" i="13"/>
  <c r="AQ1070" i="14"/>
  <c r="AQ629" i="13"/>
  <c r="AQ1029" i="14"/>
  <c r="AQ761" i="13"/>
  <c r="AQ179" i="14"/>
  <c r="AQ450" i="13"/>
  <c r="AQ674" i="13"/>
  <c r="AS901" i="13"/>
  <c r="AQ1023" i="14"/>
  <c r="AQ589" i="14"/>
  <c r="AQ105" i="13"/>
  <c r="AS616" i="13"/>
  <c r="AS1035" i="13"/>
  <c r="AQ967" i="14"/>
  <c r="AQ858" i="14"/>
  <c r="AQ564" i="13"/>
  <c r="AS825" i="13"/>
  <c r="AQ13" i="13"/>
  <c r="AS537" i="13"/>
  <c r="AQ11" i="14"/>
  <c r="AQ920" i="14"/>
  <c r="AQ181" i="13"/>
  <c r="AQ1039" i="13"/>
  <c r="AS280" i="13"/>
  <c r="AS688" i="13"/>
  <c r="AS845" i="13"/>
  <c r="AQ805" i="13"/>
  <c r="AQ340" i="13"/>
  <c r="AQ441" i="14"/>
  <c r="AQ358" i="14"/>
  <c r="AQ707" i="14"/>
  <c r="AQ1014" i="14"/>
  <c r="AQ563" i="13"/>
  <c r="AQ9" i="14"/>
  <c r="AQ923" i="13"/>
  <c r="AS1085" i="13"/>
  <c r="AQ159" i="13"/>
  <c r="AQ383" i="13"/>
  <c r="AQ760" i="14"/>
  <c r="AS861" i="13"/>
  <c r="AQ160" i="13"/>
  <c r="AQ263" i="13"/>
  <c r="AQ863" i="13"/>
  <c r="AQ271" i="14"/>
  <c r="AQ335" i="14"/>
  <c r="AQ220" i="13"/>
  <c r="AQ992" i="13"/>
  <c r="AQ636" i="14"/>
  <c r="AQ832" i="14"/>
  <c r="AS1011" i="13"/>
  <c r="AQ794" i="13"/>
  <c r="AQ13" i="14"/>
  <c r="AQ613" i="14"/>
  <c r="AQ827" i="13"/>
  <c r="AQ291" i="14"/>
  <c r="AQ892" i="14"/>
  <c r="AQ49" i="13"/>
  <c r="AQ955" i="14"/>
  <c r="AS152" i="13"/>
  <c r="AS480" i="13"/>
  <c r="AS567" i="13"/>
  <c r="AQ293" i="14"/>
  <c r="AS905" i="13"/>
  <c r="AQ304" i="14"/>
  <c r="AQ266" i="14"/>
  <c r="AQ415" i="13"/>
  <c r="AQ981" i="13"/>
  <c r="AQ918" i="14"/>
  <c r="AQ111" i="13"/>
  <c r="AQ371" i="14"/>
  <c r="AQ454" i="13"/>
  <c r="AQ65" i="13"/>
  <c r="AQ836" i="14"/>
  <c r="AS482" i="13"/>
  <c r="AQ387" i="13"/>
  <c r="AQ14" i="13"/>
  <c r="AS996" i="13"/>
  <c r="AQ1030" i="14"/>
  <c r="AQ281" i="14"/>
  <c r="AQ195" i="14"/>
  <c r="AQ1053" i="13"/>
  <c r="AQ1027" i="14"/>
  <c r="AS284" i="13"/>
  <c r="AQ709" i="14"/>
  <c r="AQ40" i="14"/>
  <c r="AQ700" i="14"/>
  <c r="AS830" i="13"/>
  <c r="AQ774" i="13"/>
  <c r="AQ295" i="14"/>
  <c r="AQ91" i="14"/>
  <c r="AS367" i="13"/>
  <c r="AS6" i="13"/>
  <c r="AQ73" i="14"/>
  <c r="AS306" i="13"/>
  <c r="AS415" i="13"/>
  <c r="AS687" i="13"/>
  <c r="AQ12" i="13"/>
  <c r="AQ753" i="13"/>
  <c r="AQ811" i="14"/>
  <c r="AQ402" i="14"/>
  <c r="AS359" i="13"/>
  <c r="AS864" i="13"/>
  <c r="AQ818" i="14"/>
  <c r="AS22" i="13"/>
  <c r="AQ581" i="14"/>
  <c r="AQ482" i="14"/>
  <c r="AQ207" i="14"/>
  <c r="AS199" i="13"/>
  <c r="AS9" i="13"/>
  <c r="AS681" i="13"/>
  <c r="AS961" i="13"/>
  <c r="AQ240" i="13"/>
  <c r="AQ972" i="13"/>
  <c r="AQ109" i="13"/>
  <c r="AS302" i="13"/>
  <c r="AS439" i="13"/>
  <c r="AQ61" i="13"/>
  <c r="AQ189" i="13"/>
  <c r="AQ615" i="14"/>
  <c r="AQ825" i="13"/>
  <c r="AQ187" i="14"/>
  <c r="AS926" i="13"/>
  <c r="AQ97" i="13"/>
  <c r="AQ259" i="14"/>
  <c r="AQ442" i="14"/>
  <c r="AS1037" i="13"/>
  <c r="AQ854" i="14"/>
  <c r="AQ605" i="13"/>
  <c r="AQ701" i="13"/>
  <c r="AQ247" i="13"/>
  <c r="AQ642" i="13"/>
  <c r="AQ36" i="14"/>
  <c r="AQ1033" i="14"/>
  <c r="AS95" i="13"/>
  <c r="AQ165" i="13"/>
  <c r="AQ374" i="13"/>
  <c r="AQ768" i="13"/>
  <c r="AS274" i="13"/>
  <c r="AQ203" i="14"/>
  <c r="AQ799" i="14"/>
  <c r="AQ549" i="13"/>
  <c r="AS863" i="13"/>
  <c r="AQ320" i="14"/>
  <c r="AQ803" i="13"/>
  <c r="AQ842" i="13"/>
  <c r="AQ661" i="13"/>
  <c r="AQ1066" i="14"/>
  <c r="AS166" i="13"/>
  <c r="AS1023" i="13"/>
  <c r="AQ714" i="14"/>
  <c r="AQ850" i="13"/>
  <c r="AS360" i="13"/>
  <c r="AS870" i="13"/>
  <c r="AQ767" i="14"/>
  <c r="AS497" i="13"/>
  <c r="AS385" i="13"/>
  <c r="AS739" i="13"/>
  <c r="AS1009" i="13"/>
  <c r="AS683" i="13"/>
  <c r="AQ737" i="13"/>
  <c r="AQ509" i="14"/>
  <c r="AQ152" i="13"/>
  <c r="AQ420" i="13"/>
  <c r="AQ204" i="13"/>
  <c r="AS952" i="13"/>
  <c r="AS478" i="13"/>
  <c r="AQ781" i="13"/>
  <c r="AQ583" i="13"/>
  <c r="AS347" i="13"/>
  <c r="AS198" i="13"/>
  <c r="AQ220" i="14"/>
  <c r="AS1081" i="13"/>
  <c r="AS554" i="13"/>
  <c r="AQ86" i="14"/>
  <c r="AQ58" i="14"/>
  <c r="AQ43" i="14"/>
  <c r="AQ231" i="13"/>
  <c r="AS351" i="13"/>
  <c r="AS789" i="13"/>
  <c r="AQ833" i="14"/>
  <c r="AQ764" i="14"/>
  <c r="AS645" i="13"/>
  <c r="AQ406" i="13"/>
  <c r="AQ914" i="13"/>
  <c r="AQ462" i="14"/>
  <c r="AQ776" i="13"/>
  <c r="AS711" i="13"/>
  <c r="AQ595" i="13"/>
  <c r="AQ170" i="13"/>
  <c r="AS601" i="13"/>
  <c r="AQ636" i="13"/>
  <c r="AS303" i="13"/>
  <c r="AQ171" i="14"/>
  <c r="AS182" i="13"/>
  <c r="AS43" i="13"/>
  <c r="AQ457" i="13"/>
  <c r="AQ803" i="14"/>
  <c r="AQ899" i="14"/>
  <c r="AS358" i="13"/>
  <c r="AQ917" i="14"/>
  <c r="AQ620" i="14"/>
  <c r="AS1076" i="13"/>
  <c r="AS435" i="13"/>
  <c r="AS261" i="13"/>
  <c r="AS243" i="13"/>
  <c r="AS839" i="13"/>
  <c r="AQ821" i="14"/>
  <c r="AS137" i="13"/>
  <c r="AQ403" i="13"/>
  <c r="AQ1076" i="13"/>
  <c r="AQ15" i="13"/>
  <c r="AQ8" i="13"/>
  <c r="AS80" i="13"/>
  <c r="AS411" i="13"/>
  <c r="AS888" i="13"/>
  <c r="AQ999" i="14"/>
  <c r="AQ1083" i="14"/>
  <c r="AS271" i="13"/>
  <c r="AQ641" i="14"/>
  <c r="AQ341" i="13"/>
  <c r="AS98" i="13"/>
  <c r="AQ294" i="13"/>
  <c r="AQ843" i="13"/>
  <c r="AQ56" i="14"/>
  <c r="AQ593" i="14"/>
  <c r="AS897" i="13"/>
  <c r="AS258" i="13"/>
  <c r="AS933" i="13"/>
  <c r="AQ452" i="14"/>
  <c r="AQ552" i="13"/>
  <c r="AQ408" i="14"/>
  <c r="AQ1057" i="13"/>
  <c r="AQ953" i="14"/>
  <c r="AQ531" i="13"/>
  <c r="AQ744" i="14"/>
  <c r="AQ989" i="13"/>
  <c r="AQ712" i="14"/>
  <c r="AQ692" i="14"/>
  <c r="AS121" i="13"/>
  <c r="AQ101" i="14"/>
  <c r="AQ334" i="14"/>
  <c r="AQ536" i="13"/>
  <c r="AS924" i="13"/>
  <c r="AS709" i="13"/>
  <c r="AQ786" i="13"/>
  <c r="AS246" i="13"/>
  <c r="AS815" i="13"/>
  <c r="AQ908" i="14"/>
  <c r="AS375" i="13"/>
  <c r="AS229" i="13"/>
  <c r="AQ560" i="13"/>
  <c r="AQ1058" i="14"/>
  <c r="AQ657" i="13"/>
  <c r="AQ473" i="13"/>
  <c r="AQ88" i="14"/>
  <c r="AQ407" i="13"/>
  <c r="AS408" i="13"/>
  <c r="AQ817" i="13"/>
  <c r="AQ66" i="14"/>
  <c r="AS788" i="13"/>
  <c r="AQ523" i="13"/>
  <c r="AS802" i="13"/>
  <c r="AQ1052" i="13"/>
  <c r="AQ92" i="14"/>
  <c r="AS118" i="13"/>
  <c r="AQ51" i="14"/>
  <c r="AQ1012" i="13"/>
  <c r="AQ1036" i="14"/>
  <c r="AQ236" i="14"/>
  <c r="AS1010" i="13"/>
  <c r="AS893" i="13"/>
  <c r="AQ897" i="14"/>
  <c r="AQ1046" i="13"/>
  <c r="AQ635" i="14"/>
  <c r="AQ444" i="14"/>
  <c r="AQ317" i="14"/>
  <c r="AQ445" i="14"/>
  <c r="AQ536" i="14"/>
  <c r="AQ18" i="13"/>
  <c r="AQ164" i="14"/>
  <c r="AS168" i="13"/>
  <c r="AQ283" i="13"/>
  <c r="AQ1079" i="14"/>
  <c r="AS513" i="13"/>
  <c r="AQ1019" i="13"/>
  <c r="AQ828" i="14"/>
  <c r="AS237" i="13"/>
  <c r="AS1069" i="13"/>
  <c r="AS894" i="13"/>
  <c r="AS621" i="13"/>
  <c r="AQ580" i="13"/>
  <c r="AQ104" i="13"/>
  <c r="AS134" i="13"/>
  <c r="AQ722" i="13"/>
  <c r="AQ461" i="13"/>
  <c r="AS144" i="13"/>
  <c r="AQ1022" i="13"/>
  <c r="AQ176" i="14"/>
  <c r="AQ15" i="14"/>
  <c r="AS354" i="13"/>
  <c r="AQ336" i="13"/>
  <c r="AQ19" i="13"/>
  <c r="AS675" i="13"/>
  <c r="AS642" i="13"/>
  <c r="AS223" i="13"/>
  <c r="AQ956" i="13"/>
  <c r="AS254" i="13"/>
  <c r="AS28" i="13"/>
  <c r="AS136" i="13"/>
  <c r="AQ844" i="14"/>
  <c r="AQ495" i="13"/>
  <c r="AS657" i="13"/>
  <c r="AS299" i="13"/>
  <c r="AQ562" i="13"/>
  <c r="AQ307" i="13"/>
  <c r="AQ416" i="14"/>
  <c r="AS605" i="13"/>
  <c r="AQ61" i="14"/>
  <c r="AS636" i="13"/>
  <c r="AQ37" i="13"/>
  <c r="AQ951" i="13"/>
  <c r="AQ609" i="14"/>
  <c r="AQ11" i="13"/>
  <c r="AS455" i="13"/>
  <c r="AQ7" i="13"/>
  <c r="AS224" i="13"/>
  <c r="AS233" i="13"/>
  <c r="AQ367" i="14"/>
  <c r="AQ55" i="14"/>
  <c r="AQ788" i="14"/>
  <c r="AQ351" i="13"/>
  <c r="AQ822" i="14"/>
  <c r="AQ728" i="13"/>
  <c r="AQ200" i="13"/>
  <c r="AQ275" i="13"/>
  <c r="AQ1082" i="13"/>
  <c r="AQ453" i="13"/>
  <c r="AQ168" i="14"/>
  <c r="AS128" i="13"/>
  <c r="AS471" i="13"/>
  <c r="AQ500" i="13"/>
  <c r="AS1065" i="13"/>
  <c r="AQ242" i="13"/>
  <c r="AQ1043" i="13"/>
  <c r="AQ1018" i="13"/>
  <c r="AS1020" i="13"/>
  <c r="AQ985" i="13"/>
  <c r="AS749" i="13"/>
  <c r="AS959" i="13"/>
  <c r="AS559" i="13"/>
  <c r="AQ287" i="14"/>
  <c r="AQ855" i="14"/>
  <c r="AQ226" i="13"/>
  <c r="AQ363" i="14"/>
  <c r="AQ1034" i="13"/>
  <c r="AS1075" i="13"/>
  <c r="AQ787" i="13"/>
  <c r="AS319" i="13"/>
  <c r="AS684" i="13"/>
  <c r="AS969" i="13"/>
  <c r="AQ950" i="13"/>
  <c r="AQ940" i="14"/>
  <c r="AS228" i="13"/>
  <c r="AQ543" i="13"/>
  <c r="AQ1072" i="14"/>
  <c r="AS947" i="13"/>
  <c r="AS120" i="13"/>
  <c r="AS569" i="13"/>
  <c r="AQ548" i="13"/>
  <c r="AS413" i="13"/>
  <c r="AQ980" i="14"/>
  <c r="AS754" i="13"/>
  <c r="AS812" i="13"/>
  <c r="AS797" i="13"/>
  <c r="AS167" i="13"/>
  <c r="AS629" i="13"/>
  <c r="AQ848" i="13"/>
  <c r="AQ499" i="13"/>
  <c r="AS794" i="13"/>
  <c r="AQ178" i="14"/>
  <c r="AQ107" i="14"/>
  <c r="AQ1068" i="14"/>
  <c r="AQ123" i="14"/>
  <c r="AQ842" i="14"/>
  <c r="AQ1006" i="13"/>
  <c r="AQ667" i="13"/>
  <c r="AS882" i="13"/>
  <c r="AS235" i="13"/>
  <c r="AS38" i="13"/>
  <c r="AQ660" i="14"/>
  <c r="AS177" i="13"/>
  <c r="AS587" i="13"/>
  <c r="AQ1085" i="13"/>
  <c r="AQ128" i="13"/>
  <c r="AS833" i="13"/>
  <c r="AS727" i="13"/>
  <c r="AQ297" i="14"/>
  <c r="AQ597" i="13"/>
  <c r="AQ745" i="14"/>
  <c r="AQ1059" i="13"/>
  <c r="AS378" i="13"/>
  <c r="AS286" i="13"/>
  <c r="AQ913" i="13"/>
  <c r="AQ109" i="14"/>
  <c r="AQ422" i="14"/>
  <c r="AS647" i="13"/>
  <c r="AQ120" i="14"/>
  <c r="AQ410" i="13"/>
  <c r="AQ168" i="13"/>
  <c r="AQ757" i="14"/>
  <c r="AQ958" i="14"/>
  <c r="AQ173" i="14"/>
  <c r="AQ834" i="13"/>
  <c r="AQ147" i="13"/>
  <c r="AS896" i="13"/>
  <c r="AQ504" i="14"/>
  <c r="AS715" i="13"/>
  <c r="AQ514" i="13"/>
  <c r="AS851" i="13"/>
  <c r="AS895" i="13"/>
  <c r="AS285" i="13"/>
  <c r="AQ305" i="13"/>
  <c r="AS436" i="13"/>
  <c r="AS551" i="13"/>
  <c r="AQ1071" i="14"/>
  <c r="AQ503" i="13"/>
  <c r="AS1068" i="13"/>
  <c r="AQ592" i="13"/>
  <c r="AQ204" i="14"/>
  <c r="AQ962" i="13"/>
  <c r="AQ327" i="14"/>
  <c r="AQ299" i="14"/>
  <c r="AS818" i="13"/>
  <c r="AQ113" i="13"/>
  <c r="AQ743" i="14"/>
  <c r="AQ932" i="13"/>
  <c r="AQ282" i="13"/>
  <c r="AQ997" i="14"/>
  <c r="AQ608" i="13"/>
  <c r="AQ17" i="14"/>
  <c r="AQ39" i="13"/>
  <c r="AS1044" i="13"/>
  <c r="AQ696" i="14"/>
  <c r="AQ758" i="14"/>
  <c r="AQ947" i="14"/>
  <c r="AS643" i="13"/>
  <c r="AQ625" i="14"/>
  <c r="AQ455" i="13"/>
  <c r="AQ1064" i="14"/>
  <c r="AQ158" i="14"/>
  <c r="AS878" i="13"/>
  <c r="AQ887" i="13"/>
  <c r="AQ1060" i="14"/>
  <c r="AS414" i="13"/>
  <c r="AS571" i="13"/>
  <c r="AQ47" i="14"/>
  <c r="AS434" i="13"/>
  <c r="AS744" i="13"/>
  <c r="AQ1065" i="13"/>
  <c r="AQ258" i="13"/>
  <c r="AQ806" i="14"/>
  <c r="AQ672" i="13"/>
  <c r="AS541" i="13"/>
  <c r="AS837" i="13"/>
  <c r="AQ1069" i="13"/>
  <c r="AQ397" i="13"/>
  <c r="AQ1073" i="13"/>
  <c r="AS266" i="13"/>
  <c r="AQ911" i="13"/>
  <c r="AS982" i="13"/>
  <c r="AS746" i="13"/>
  <c r="AQ448" i="13"/>
  <c r="AQ735" i="14"/>
  <c r="AQ520" i="14"/>
  <c r="AQ209" i="14"/>
  <c r="AS712" i="13"/>
  <c r="AQ630" i="13"/>
  <c r="AQ419" i="14"/>
  <c r="AQ332" i="13"/>
  <c r="AS732" i="13"/>
  <c r="AS772" i="13"/>
  <c r="AS724" i="13"/>
  <c r="AQ235" i="13"/>
  <c r="AQ827" i="14"/>
  <c r="AQ888" i="14"/>
  <c r="AS885" i="13"/>
  <c r="AQ604" i="13"/>
  <c r="AS143" i="13"/>
  <c r="AS1067" i="13"/>
  <c r="AS546" i="13"/>
  <c r="AQ128" i="14"/>
  <c r="AQ981" i="14"/>
  <c r="AQ97" i="14"/>
  <c r="AQ384" i="13"/>
  <c r="AS298" i="13"/>
  <c r="AQ884" i="14"/>
  <c r="AQ813" i="14"/>
  <c r="AQ800" i="13"/>
  <c r="AS503" i="13"/>
  <c r="AS704" i="13"/>
  <c r="AQ881" i="13"/>
  <c r="AS828" i="13"/>
  <c r="AQ744" i="13"/>
  <c r="AQ845" i="13"/>
  <c r="AQ175" i="13"/>
  <c r="AQ711" i="14"/>
  <c r="AQ96" i="14"/>
  <c r="AS721" i="13"/>
  <c r="AQ625" i="13"/>
  <c r="AQ994" i="14"/>
  <c r="AQ257" i="14"/>
  <c r="AQ1071" i="13"/>
  <c r="AQ606" i="14"/>
  <c r="AS399" i="13"/>
  <c r="AS735" i="13"/>
  <c r="AQ154" i="13"/>
  <c r="AS929" i="13"/>
  <c r="AQ1041" i="13"/>
  <c r="AS859" i="13"/>
  <c r="AQ698" i="14"/>
  <c r="AQ528" i="13"/>
  <c r="AS829" i="13"/>
  <c r="AQ935" i="13"/>
  <c r="AQ881" i="14"/>
  <c r="AQ274" i="14"/>
  <c r="AQ33" i="13"/>
  <c r="AQ290" i="13"/>
  <c r="AS937" i="13"/>
  <c r="AS1071" i="13"/>
  <c r="AQ219" i="13"/>
  <c r="AQ1053" i="14"/>
  <c r="AQ770" i="14"/>
  <c r="AQ1083" i="13"/>
  <c r="AS292" i="13"/>
  <c r="AQ315" i="13"/>
  <c r="AS590" i="13"/>
  <c r="AQ960" i="14"/>
  <c r="AQ840" i="13"/>
  <c r="AQ600" i="14"/>
  <c r="AS353" i="13"/>
  <c r="AQ749" i="14"/>
  <c r="AQ1022" i="14"/>
  <c r="AS508" i="13"/>
  <c r="AS838" i="13"/>
  <c r="AQ755" i="14"/>
  <c r="AS844" i="13"/>
  <c r="AQ497" i="13"/>
  <c r="AQ961" i="14"/>
  <c r="AQ598" i="14"/>
  <c r="AS19" i="13"/>
  <c r="AQ365" i="13"/>
  <c r="AS506" i="13"/>
  <c r="AS632" i="13"/>
  <c r="AQ814" i="14"/>
  <c r="AS273" i="13"/>
  <c r="AQ647" i="13"/>
  <c r="AQ119" i="13"/>
  <c r="AS981" i="13"/>
  <c r="AQ35" i="14"/>
  <c r="AQ859" i="14"/>
  <c r="AS342" i="13"/>
  <c r="AQ361" i="14"/>
  <c r="AQ169" i="13"/>
  <c r="AQ349" i="14"/>
  <c r="AS853" i="13"/>
  <c r="AQ527" i="14"/>
  <c r="AS526" i="13"/>
  <c r="AQ225" i="14"/>
  <c r="AS1062" i="13"/>
  <c r="AQ93" i="13"/>
  <c r="AQ345" i="14"/>
  <c r="AS248" i="13"/>
  <c r="AQ991" i="13"/>
  <c r="AQ861" i="13"/>
  <c r="AS380" i="13"/>
  <c r="AS667" i="13"/>
  <c r="AQ92" i="13"/>
  <c r="AQ130" i="13"/>
  <c r="AQ368" i="13"/>
  <c r="AQ124" i="13"/>
  <c r="AQ79" i="13"/>
  <c r="AQ94" i="14"/>
  <c r="AS608" i="13"/>
  <c r="AQ232" i="14"/>
  <c r="AS73" i="13"/>
  <c r="AQ146" i="14"/>
  <c r="AQ847" i="13"/>
  <c r="AS734" i="13"/>
  <c r="AQ559" i="14"/>
  <c r="AS312" i="13"/>
  <c r="AQ95" i="14"/>
  <c r="AS296" i="13"/>
  <c r="AQ1081" i="13"/>
  <c r="AS409" i="13"/>
  <c r="AQ715" i="13"/>
  <c r="AQ974" i="13"/>
  <c r="AS1012" i="13"/>
  <c r="AQ1039" i="14"/>
  <c r="AQ681" i="14"/>
  <c r="AS579" i="13"/>
  <c r="AQ444" i="13"/>
  <c r="AQ590" i="13"/>
  <c r="AQ1057" i="14"/>
  <c r="AQ148" i="14"/>
  <c r="AQ10" i="13"/>
  <c r="AS492" i="13"/>
  <c r="AS451" i="13"/>
  <c r="AQ879" i="14"/>
  <c r="AQ452" i="13"/>
  <c r="AQ749" i="13"/>
  <c r="AS362" i="13"/>
  <c r="AQ484" i="13"/>
  <c r="AQ943" i="14"/>
  <c r="AS466" i="13"/>
  <c r="AQ1061" i="13"/>
  <c r="AQ851" i="13"/>
  <c r="AQ333" i="13"/>
  <c r="AQ1065" i="14"/>
  <c r="AS146" i="13"/>
  <c r="AQ556" i="13"/>
  <c r="AQ1067" i="14"/>
  <c r="AQ656" i="14"/>
  <c r="AS238" i="13"/>
  <c r="AQ23" i="13"/>
  <c r="AQ1019" i="14"/>
  <c r="AQ652" i="14"/>
  <c r="AQ22" i="13"/>
  <c r="AQ826" i="14"/>
  <c r="AQ103" i="13"/>
  <c r="AQ238" i="13"/>
  <c r="AQ312" i="14"/>
  <c r="AQ339" i="13"/>
  <c r="AQ544" i="14"/>
  <c r="AQ108" i="13"/>
  <c r="AQ269" i="13"/>
  <c r="AS619" i="13"/>
  <c r="AQ984" i="13"/>
  <c r="AS971" i="13"/>
  <c r="AQ180" i="13"/>
  <c r="AS200" i="13"/>
  <c r="AQ516" i="13"/>
  <c r="AQ855" i="13"/>
  <c r="AS1072" i="13"/>
  <c r="AQ81" i="13"/>
  <c r="AQ171" i="13"/>
  <c r="AQ121" i="14"/>
  <c r="AQ69" i="13"/>
  <c r="AS1073" i="13"/>
  <c r="AQ773" i="13"/>
  <c r="AJ26" i="8" l="1"/>
  <c r="AP26" i="8" s="1"/>
  <c r="Q29" i="1"/>
  <c r="BP32" i="8" l="1"/>
  <c r="BP27" i="8"/>
  <c r="AJ18" i="8"/>
  <c r="AJ30" i="8"/>
  <c r="BP16" i="8"/>
  <c r="AJ23" i="8"/>
  <c r="AP23" i="8" s="1"/>
  <c r="BP38" i="8"/>
  <c r="BP29" i="8"/>
  <c r="BV29" i="8" s="1"/>
  <c r="AJ9" i="8"/>
  <c r="AJ32" i="8"/>
  <c r="BP34" i="8"/>
  <c r="BP11" i="8"/>
  <c r="AJ14" i="8"/>
  <c r="AJ36" i="8"/>
  <c r="AR589" i="14"/>
  <c r="AT961" i="13"/>
  <c r="AR457" i="14"/>
  <c r="AR145" i="13"/>
  <c r="AR1068" i="13"/>
  <c r="AT966" i="13"/>
  <c r="AT619" i="13"/>
  <c r="AT676" i="13"/>
  <c r="AR606" i="13"/>
  <c r="AR400" i="13"/>
  <c r="AR235" i="13"/>
  <c r="AR1032" i="14"/>
  <c r="AR283" i="13"/>
  <c r="AT784" i="13"/>
  <c r="AR839" i="14"/>
  <c r="AR330" i="13"/>
  <c r="AR299" i="14"/>
  <c r="AR1058" i="14"/>
  <c r="AR407" i="14"/>
  <c r="AT746" i="13"/>
  <c r="AR813" i="13"/>
  <c r="AT637" i="13"/>
  <c r="AT480" i="13"/>
  <c r="AR40" i="13"/>
  <c r="AR155" i="14"/>
  <c r="AR149" i="13"/>
  <c r="AR861" i="13"/>
  <c r="AT194" i="13"/>
  <c r="AT151" i="13"/>
  <c r="AR468" i="13"/>
  <c r="AT462" i="13"/>
  <c r="AR744" i="13"/>
  <c r="AR135" i="14"/>
  <c r="AT917" i="13"/>
  <c r="AR1052" i="14"/>
  <c r="AR410" i="13"/>
  <c r="AR224" i="14"/>
  <c r="AT1012" i="13"/>
  <c r="AT83" i="13"/>
  <c r="AT587" i="13"/>
  <c r="AR12" i="13"/>
  <c r="AT878" i="13"/>
  <c r="AR481" i="14"/>
  <c r="AR1069" i="13"/>
  <c r="AR259" i="14"/>
  <c r="AR59" i="14"/>
  <c r="AR714" i="14"/>
  <c r="AT144" i="13"/>
  <c r="AR55" i="13"/>
  <c r="AR1008" i="13"/>
  <c r="AR350" i="13"/>
  <c r="AT760" i="13"/>
  <c r="AR671" i="13"/>
  <c r="AR580" i="13"/>
  <c r="AR807" i="13"/>
  <c r="AT939" i="13"/>
  <c r="AT358" i="13"/>
  <c r="AT581" i="13"/>
  <c r="AR1069" i="14"/>
  <c r="AR798" i="13"/>
  <c r="AR448" i="13"/>
  <c r="AR38" i="14"/>
  <c r="AT1070" i="13"/>
  <c r="AR1045" i="13"/>
  <c r="AT184" i="13"/>
  <c r="AR76" i="13"/>
  <c r="AR1005" i="13"/>
  <c r="AR789" i="13"/>
  <c r="AT720" i="13"/>
  <c r="AR208" i="14"/>
  <c r="AR948" i="14"/>
  <c r="AT571" i="13"/>
  <c r="AT682" i="13"/>
  <c r="AR88" i="14"/>
  <c r="AR100" i="14"/>
  <c r="AR846" i="14"/>
  <c r="AR736" i="13"/>
  <c r="AR656" i="13"/>
  <c r="AR297" i="13"/>
  <c r="AR330" i="14"/>
  <c r="AR800" i="13"/>
  <c r="AR131" i="14"/>
  <c r="AR551" i="14"/>
  <c r="AR969" i="14"/>
  <c r="AR649" i="14"/>
  <c r="AT378" i="13"/>
  <c r="AR322" i="14"/>
  <c r="AR14" i="13"/>
  <c r="AR1002" i="14"/>
  <c r="AR351" i="13"/>
  <c r="AR650" i="14"/>
  <c r="AR667" i="13"/>
  <c r="AR496" i="13"/>
  <c r="AR307" i="13"/>
  <c r="AR281" i="13"/>
  <c r="AT947" i="13"/>
  <c r="AR965" i="14"/>
  <c r="AR947" i="14"/>
  <c r="AR431" i="14"/>
  <c r="AT429" i="13"/>
  <c r="AR573" i="13"/>
  <c r="AT94" i="13"/>
  <c r="AR742" i="14"/>
  <c r="AT809" i="13"/>
  <c r="AR539" i="14"/>
  <c r="AT629" i="13"/>
  <c r="AT35" i="13"/>
  <c r="AR956" i="13"/>
  <c r="AT570" i="13"/>
  <c r="AT104" i="13"/>
  <c r="AR388" i="13"/>
  <c r="AR715" i="13"/>
  <c r="AR340" i="14"/>
  <c r="AR739" i="14"/>
  <c r="AR304" i="14"/>
  <c r="AR1070" i="13"/>
  <c r="AT770" i="13"/>
  <c r="AT775" i="13"/>
  <c r="AR765" i="14"/>
  <c r="AR524" i="14"/>
  <c r="AR907" i="13"/>
  <c r="AT80" i="13"/>
  <c r="AR1039" i="14"/>
  <c r="AR323" i="14"/>
  <c r="AR825" i="13"/>
  <c r="AR596" i="14"/>
  <c r="AT989" i="13"/>
  <c r="AR369" i="13"/>
  <c r="AR962" i="13"/>
  <c r="AR513" i="13"/>
  <c r="AR700" i="14"/>
  <c r="AR858" i="13"/>
  <c r="AR418" i="14"/>
  <c r="AR484" i="13"/>
  <c r="AR13" i="14"/>
  <c r="AR374" i="13"/>
  <c r="AR519" i="13"/>
  <c r="AR195" i="13"/>
  <c r="AR1001" i="13"/>
  <c r="AT882" i="13"/>
  <c r="AT681" i="13"/>
  <c r="AT688" i="13"/>
  <c r="AT164" i="13"/>
  <c r="AR1067" i="14"/>
  <c r="AR1054" i="13"/>
  <c r="AR999" i="13"/>
  <c r="AR595" i="13"/>
  <c r="AR895" i="13"/>
  <c r="AR1057" i="13"/>
  <c r="AR11" i="13"/>
  <c r="AT368" i="13"/>
  <c r="AR830" i="14"/>
  <c r="AT290" i="13"/>
  <c r="AR341" i="13"/>
  <c r="AT170" i="13"/>
  <c r="AT213" i="13"/>
  <c r="AT163" i="13"/>
  <c r="AT261" i="13"/>
  <c r="AR29" i="14"/>
  <c r="AR1012" i="13"/>
  <c r="AR904" i="14"/>
  <c r="AT336" i="13"/>
  <c r="AR38" i="13"/>
  <c r="AT395" i="13"/>
  <c r="AT232" i="13"/>
  <c r="AT754" i="13"/>
  <c r="AR1066" i="14"/>
  <c r="AR208" i="13"/>
  <c r="AR1006" i="13"/>
  <c r="AT385" i="13"/>
  <c r="AR300" i="14"/>
  <c r="AR692" i="14"/>
  <c r="AT592" i="13"/>
  <c r="AT267" i="13"/>
  <c r="AR968" i="14"/>
  <c r="AT825" i="13"/>
  <c r="AR27" i="14"/>
  <c r="AR1035" i="14"/>
  <c r="AT64" i="13"/>
  <c r="AR1070" i="14"/>
  <c r="AT204" i="13"/>
  <c r="AT1069" i="13"/>
  <c r="AR583" i="14"/>
  <c r="AR647" i="13"/>
  <c r="AR985" i="14"/>
  <c r="AT371" i="13"/>
  <c r="AR606" i="14"/>
  <c r="AT292" i="13"/>
  <c r="AT452" i="13"/>
  <c r="AT987" i="13"/>
  <c r="AT210" i="13"/>
  <c r="AR56" i="14"/>
  <c r="AR508" i="14"/>
  <c r="AR370" i="13"/>
  <c r="AR197" i="13"/>
  <c r="AR970" i="14"/>
  <c r="AR1037" i="13"/>
  <c r="AR37" i="13"/>
  <c r="AR783" i="14"/>
  <c r="AR180" i="14"/>
  <c r="AR840" i="14"/>
  <c r="AT1040" i="13"/>
  <c r="AR368" i="13"/>
  <c r="AT491" i="13"/>
  <c r="AR808" i="13"/>
  <c r="AT20" i="13"/>
  <c r="AR349" i="13"/>
  <c r="AT625" i="13"/>
  <c r="AT1033" i="13"/>
  <c r="AR585" i="14"/>
  <c r="AR1064" i="14"/>
  <c r="AR179" i="13"/>
  <c r="AR108" i="13"/>
  <c r="AT515" i="13"/>
  <c r="AT238" i="13"/>
  <c r="AR1023" i="14"/>
  <c r="AT1058" i="13"/>
  <c r="AR434" i="13"/>
  <c r="AR501" i="13"/>
  <c r="AR411" i="14"/>
  <c r="AT561" i="13"/>
  <c r="AR1075" i="13"/>
  <c r="AR775" i="14"/>
  <c r="AT31" i="13"/>
  <c r="AT1046" i="13"/>
  <c r="AR879" i="14"/>
  <c r="AT651" i="13"/>
  <c r="AT696" i="13"/>
  <c r="AR561" i="14"/>
  <c r="AT145" i="13"/>
  <c r="AR311" i="14"/>
  <c r="AR411" i="13"/>
  <c r="AR8" i="14"/>
  <c r="AR298" i="14"/>
  <c r="AT411" i="13"/>
  <c r="AT908" i="13"/>
  <c r="AT781" i="13"/>
  <c r="AT654" i="13"/>
  <c r="AT500" i="13"/>
  <c r="AR394" i="14"/>
  <c r="AT620" i="13"/>
  <c r="AR992" i="13"/>
  <c r="AT988" i="13"/>
  <c r="AR257" i="14"/>
  <c r="AT873" i="13"/>
  <c r="AR497" i="13"/>
  <c r="AT828" i="13"/>
  <c r="AR239" i="14"/>
  <c r="AR839" i="13"/>
  <c r="AR1031" i="13"/>
  <c r="AR120" i="14"/>
  <c r="AR495" i="14"/>
  <c r="AR445" i="13"/>
  <c r="AR569" i="14"/>
  <c r="AR147" i="13"/>
  <c r="AT892" i="13"/>
  <c r="AT195" i="13"/>
  <c r="AR568" i="14"/>
  <c r="AT200" i="13"/>
  <c r="AR97" i="13"/>
  <c r="AR405" i="14"/>
  <c r="AR922" i="13"/>
  <c r="AR520" i="14"/>
  <c r="AR939" i="14"/>
  <c r="AT152" i="13"/>
  <c r="AR917" i="13"/>
  <c r="AT1000" i="13"/>
  <c r="AR122" i="14"/>
  <c r="AR914" i="13"/>
  <c r="AT790" i="13"/>
  <c r="AT964" i="13"/>
  <c r="AR502" i="14"/>
  <c r="AR1077" i="14"/>
  <c r="AR834" i="14"/>
  <c r="AT175" i="13"/>
  <c r="AR602" i="14"/>
  <c r="AT60" i="13"/>
  <c r="AR1053" i="13"/>
  <c r="AR777" i="13"/>
  <c r="AR770" i="14"/>
  <c r="AR966" i="14"/>
  <c r="AR518" i="13"/>
  <c r="AT564" i="13"/>
  <c r="AR181" i="14"/>
  <c r="AT319" i="13"/>
  <c r="AR799" i="13"/>
  <c r="AR277" i="13"/>
  <c r="AR963" i="13"/>
  <c r="AR736" i="14"/>
  <c r="AT607" i="13"/>
  <c r="AT918" i="13"/>
  <c r="AT117" i="13"/>
  <c r="AR585" i="13"/>
  <c r="AR816" i="14"/>
  <c r="AR59" i="13"/>
  <c r="AR903" i="13"/>
  <c r="AT254" i="13"/>
  <c r="AR434" i="14"/>
  <c r="AR515" i="13"/>
  <c r="AR103" i="13"/>
  <c r="AR1059" i="13"/>
  <c r="AR248" i="13"/>
  <c r="AR976" i="13"/>
  <c r="AR662" i="13"/>
  <c r="AT1025" i="13"/>
  <c r="AT679" i="13"/>
  <c r="AT343" i="13"/>
  <c r="AR871" i="14"/>
  <c r="AR896" i="14"/>
  <c r="AR494" i="14"/>
  <c r="AR980" i="14"/>
  <c r="AR498" i="13"/>
  <c r="AR788" i="14"/>
  <c r="AT617" i="13"/>
  <c r="AR46" i="13"/>
  <c r="AT50" i="13"/>
  <c r="AR14" i="14"/>
  <c r="AT110" i="13"/>
  <c r="AR385" i="14"/>
  <c r="AR162" i="14"/>
  <c r="AR751" i="13"/>
  <c r="AR878" i="13"/>
  <c r="AR826" i="13"/>
  <c r="AR925" i="14"/>
  <c r="AR607" i="14"/>
  <c r="AR271" i="14"/>
  <c r="AR450" i="13"/>
  <c r="AT717" i="13"/>
  <c r="AR562" i="13"/>
  <c r="AT905" i="13"/>
  <c r="AT41" i="13"/>
  <c r="AR440" i="13"/>
  <c r="AT181" i="13"/>
  <c r="AT158" i="13"/>
  <c r="AT929" i="13"/>
  <c r="AT968" i="13"/>
  <c r="AR383" i="13"/>
  <c r="AR977" i="13"/>
  <c r="AT193" i="13"/>
  <c r="AR615" i="14"/>
  <c r="AR469" i="14"/>
  <c r="AR829" i="13"/>
  <c r="AT690" i="13"/>
  <c r="AR818" i="14"/>
  <c r="AR138" i="13"/>
  <c r="AR808" i="14"/>
  <c r="AR727" i="14"/>
  <c r="AT342" i="13"/>
  <c r="AT362" i="13"/>
  <c r="AR716" i="13"/>
  <c r="AR165" i="13"/>
  <c r="AR233" i="13"/>
  <c r="AR600" i="14"/>
  <c r="AR80" i="14"/>
  <c r="AR69" i="13"/>
  <c r="AT40" i="13"/>
  <c r="AR33" i="13"/>
  <c r="AT1013" i="13"/>
  <c r="AR597" i="13"/>
  <c r="AR244" i="14"/>
  <c r="AR1042" i="14"/>
  <c r="AT711" i="13"/>
  <c r="AT513" i="13"/>
  <c r="AT666" i="13"/>
  <c r="AT591" i="13"/>
  <c r="AR842" i="14"/>
  <c r="AR909" i="13"/>
  <c r="AR204" i="14"/>
  <c r="AR641" i="14"/>
  <c r="AT821" i="13"/>
  <c r="AT133" i="13"/>
  <c r="AR940" i="13"/>
  <c r="AT435" i="13"/>
  <c r="AR117" i="13"/>
  <c r="AR51" i="14"/>
  <c r="AT707" i="13"/>
  <c r="AR1076" i="13"/>
  <c r="AR64" i="13"/>
  <c r="AT129" i="13"/>
  <c r="AR125" i="14"/>
  <c r="AR43" i="14"/>
  <c r="AT434" i="13"/>
  <c r="AR903" i="14"/>
  <c r="AT636" i="13"/>
  <c r="AT497" i="13"/>
  <c r="AT42" i="13"/>
  <c r="AR712" i="14"/>
  <c r="AR93" i="14"/>
  <c r="AR801" i="13"/>
  <c r="AT999" i="13"/>
  <c r="AR564" i="13"/>
  <c r="AR934" i="13"/>
  <c r="AR752" i="13"/>
  <c r="AR236" i="13"/>
  <c r="AR1035" i="13"/>
  <c r="AR305" i="14"/>
  <c r="AR363" i="14"/>
  <c r="AT326" i="13"/>
  <c r="AR316" i="13"/>
  <c r="AR762" i="13"/>
  <c r="AR268" i="14"/>
  <c r="AR701" i="14"/>
  <c r="AR485" i="13"/>
  <c r="AT317" i="13"/>
  <c r="AR335" i="13"/>
  <c r="AR995" i="13"/>
  <c r="AR41" i="13"/>
  <c r="AR438" i="14"/>
  <c r="AR392" i="14"/>
  <c r="AT843" i="13"/>
  <c r="AT773" i="13"/>
  <c r="AR738" i="13"/>
  <c r="AT45" i="13"/>
  <c r="AT91" i="13"/>
  <c r="AR760" i="14"/>
  <c r="AR1034" i="14"/>
  <c r="AR454" i="14"/>
  <c r="AR130" i="13"/>
  <c r="AR974" i="14"/>
  <c r="AT710" i="13"/>
  <c r="AR712" i="13"/>
  <c r="AR625" i="13"/>
  <c r="AR583" i="13"/>
  <c r="AR63" i="13"/>
  <c r="AR84" i="13"/>
  <c r="AR97" i="14"/>
  <c r="AR919" i="14"/>
  <c r="AR735" i="14"/>
  <c r="AR167" i="13"/>
  <c r="AT1052" i="13"/>
  <c r="AR537" i="14"/>
  <c r="AT366" i="13"/>
  <c r="AR100" i="13"/>
  <c r="AT1010" i="13"/>
  <c r="AT460" i="13"/>
  <c r="AR728" i="14"/>
  <c r="AT832" i="13"/>
  <c r="AR552" i="13"/>
  <c r="AT22" i="13"/>
  <c r="AR1074" i="14"/>
  <c r="AT272" i="13"/>
  <c r="AT136" i="13"/>
  <c r="AR619" i="13"/>
  <c r="AR547" i="13"/>
  <c r="AT457" i="13"/>
  <c r="AR469" i="13"/>
  <c r="AR227" i="13"/>
  <c r="AT6" i="13"/>
  <c r="AT741" i="13"/>
  <c r="AR178" i="14"/>
  <c r="AR449" i="14"/>
  <c r="AT499" i="13"/>
  <c r="AT381" i="13"/>
  <c r="AR320" i="13"/>
  <c r="AR748" i="13"/>
  <c r="AT354" i="13"/>
  <c r="AT187" i="13"/>
  <c r="AR417" i="14"/>
  <c r="AR149" i="14"/>
  <c r="AR23" i="13"/>
  <c r="AR764" i="14"/>
  <c r="AT157" i="13"/>
  <c r="AR819" i="13"/>
  <c r="AT510" i="13"/>
  <c r="AT417" i="13"/>
  <c r="AT839" i="13"/>
  <c r="AR53" i="13"/>
  <c r="AR710" i="13"/>
  <c r="AT704" i="13"/>
  <c r="AR21" i="13"/>
  <c r="AR393" i="13"/>
  <c r="AR809" i="13"/>
  <c r="AT901" i="13"/>
  <c r="AR17" i="13"/>
  <c r="AR398" i="14"/>
  <c r="AT894" i="13"/>
  <c r="AR143" i="14"/>
  <c r="AR118" i="14"/>
  <c r="AT219" i="13"/>
  <c r="AR627" i="13"/>
  <c r="AR42" i="14"/>
  <c r="AT1008" i="13"/>
  <c r="AT451" i="13"/>
  <c r="AT923" i="13"/>
  <c r="AR102" i="13"/>
  <c r="AR717" i="13"/>
  <c r="AR164" i="13"/>
  <c r="AR113" i="13"/>
  <c r="AR1046" i="14"/>
  <c r="AT100" i="13"/>
  <c r="AR785" i="14"/>
  <c r="AR950" i="13"/>
  <c r="AR285" i="14"/>
  <c r="AT844" i="13"/>
  <c r="AR344" i="13"/>
  <c r="AT749" i="13"/>
  <c r="AT384" i="13"/>
  <c r="AR871" i="13"/>
  <c r="AR473" i="14"/>
  <c r="AR920" i="14"/>
  <c r="AT956" i="13"/>
  <c r="AT807" i="13"/>
  <c r="AR642" i="13"/>
  <c r="AR881" i="13"/>
  <c r="AR437" i="14"/>
  <c r="AR526" i="13"/>
  <c r="AR755" i="14"/>
  <c r="AR112" i="13"/>
  <c r="AR953" i="13"/>
  <c r="AT1028" i="13"/>
  <c r="AR120" i="13"/>
  <c r="AR1013" i="13"/>
  <c r="AR1024" i="14"/>
  <c r="AR758" i="13"/>
  <c r="AR235" i="14"/>
  <c r="AT909" i="13"/>
  <c r="AT926" i="13"/>
  <c r="AT626" i="13"/>
  <c r="AT114" i="13"/>
  <c r="AT44" i="13"/>
  <c r="AT28" i="13"/>
  <c r="AR572" i="13"/>
  <c r="AR698" i="14"/>
  <c r="AR429" i="13"/>
  <c r="AT393" i="13"/>
  <c r="AR598" i="13"/>
  <c r="AT857" i="13"/>
  <c r="AT508" i="13"/>
  <c r="AR251" i="14"/>
  <c r="AT223" i="13"/>
  <c r="AT687" i="13"/>
  <c r="AT469" i="13"/>
  <c r="AR79" i="14"/>
  <c r="AR361" i="13"/>
  <c r="AR195" i="14"/>
  <c r="AR226" i="14"/>
  <c r="AR1053" i="14"/>
  <c r="AT603" i="13"/>
  <c r="AT830" i="13"/>
  <c r="AR1051" i="13"/>
  <c r="AT186" i="13"/>
  <c r="AR787" i="13"/>
  <c r="AR474" i="13"/>
  <c r="AR533" i="14"/>
  <c r="AR553" i="13"/>
  <c r="AR1065" i="14"/>
  <c r="AR658" i="13"/>
  <c r="AT414" i="13"/>
  <c r="AR89" i="13"/>
  <c r="AR590" i="13"/>
  <c r="AT149" i="13"/>
  <c r="AR676" i="14"/>
  <c r="AR746" i="14"/>
  <c r="AR936" i="14"/>
  <c r="AT557" i="13"/>
  <c r="AT675" i="13"/>
  <c r="AT1066" i="13"/>
  <c r="AT84" i="13"/>
  <c r="AT1067" i="13"/>
  <c r="AR360" i="14"/>
  <c r="AR887" i="13"/>
  <c r="AR1004" i="13"/>
  <c r="AT169" i="13"/>
  <c r="AR648" i="14"/>
  <c r="AR465" i="14"/>
  <c r="AR493" i="13"/>
  <c r="AR243" i="14"/>
  <c r="AT400" i="13"/>
  <c r="AR1041" i="14"/>
  <c r="AT33" i="13"/>
  <c r="AT762" i="13"/>
  <c r="AR702" i="13"/>
  <c r="AR454" i="13"/>
  <c r="AR460" i="13"/>
  <c r="AR166" i="13"/>
  <c r="AR81" i="14"/>
  <c r="AT727" i="13"/>
  <c r="AR814" i="13"/>
  <c r="AR857" i="13"/>
  <c r="AR201" i="13"/>
  <c r="AR170" i="14"/>
  <c r="AT165" i="13"/>
  <c r="AR763" i="14"/>
  <c r="AR179" i="14"/>
  <c r="AR991" i="14"/>
  <c r="AR184" i="13"/>
  <c r="AT382" i="13"/>
  <c r="AR544" i="14"/>
  <c r="AR196" i="14"/>
  <c r="AR413" i="13"/>
  <c r="AR114" i="13"/>
  <c r="AR983" i="13"/>
  <c r="AR77" i="13"/>
  <c r="AR991" i="13"/>
  <c r="AT443" i="13"/>
  <c r="AR359" i="14"/>
  <c r="AR941" i="14"/>
  <c r="AR828" i="14"/>
  <c r="AR699" i="13"/>
  <c r="AT482" i="13"/>
  <c r="AT864" i="13"/>
  <c r="AR657" i="14"/>
  <c r="AR1013" i="14"/>
  <c r="AR788" i="13"/>
  <c r="AR749" i="14"/>
  <c r="AR749" i="13"/>
  <c r="AR370" i="14"/>
  <c r="AR835" i="14"/>
  <c r="AR269" i="13"/>
  <c r="AT853" i="13"/>
  <c r="AR1021" i="13"/>
  <c r="AR747" i="14"/>
  <c r="AR1025" i="14"/>
  <c r="AR924" i="14"/>
  <c r="AR234" i="14"/>
  <c r="AR297" i="14"/>
  <c r="AT891" i="13"/>
  <c r="AR590" i="14"/>
  <c r="AR776" i="13"/>
  <c r="AR1028" i="14"/>
  <c r="AR7" i="13"/>
  <c r="AT544" i="13"/>
  <c r="AR279" i="13"/>
  <c r="AR761" i="14"/>
  <c r="AR899" i="14"/>
  <c r="AT271" i="13"/>
  <c r="AT1065" i="13"/>
  <c r="AR599" i="14"/>
  <c r="AR384" i="13"/>
  <c r="AT1076" i="13"/>
  <c r="AR994" i="14"/>
  <c r="AR872" i="13"/>
  <c r="AT1072" i="13"/>
  <c r="AT51" i="13"/>
  <c r="AR227" i="14"/>
  <c r="AR168" i="13"/>
  <c r="AT812" i="13"/>
  <c r="AR58" i="14"/>
  <c r="AT397" i="13"/>
  <c r="AR27" i="13"/>
  <c r="AR908" i="14"/>
  <c r="AR767" i="14"/>
  <c r="AT524" i="13"/>
  <c r="AR989" i="13"/>
  <c r="AT266" i="13"/>
  <c r="AT447" i="13"/>
  <c r="AR1068" i="14"/>
  <c r="AR521" i="13"/>
  <c r="AR608" i="14"/>
  <c r="AR50" i="13"/>
  <c r="AT518" i="13"/>
  <c r="AR773" i="14"/>
  <c r="AR559" i="13"/>
  <c r="AR226" i="13"/>
  <c r="AR619" i="14"/>
  <c r="AR1066" i="13"/>
  <c r="AR366" i="13"/>
  <c r="AT751" i="13"/>
  <c r="AT590" i="13"/>
  <c r="AT919" i="13"/>
  <c r="AR696" i="13"/>
  <c r="AR475" i="13"/>
  <c r="AR39" i="13"/>
  <c r="AR863" i="13"/>
  <c r="AR339" i="13"/>
  <c r="AT556" i="13"/>
  <c r="AR1071" i="14"/>
  <c r="AR1056" i="13"/>
  <c r="AR548" i="13"/>
  <c r="AR212" i="13"/>
  <c r="AT375" i="13"/>
  <c r="AR489" i="14"/>
  <c r="AR466" i="14"/>
  <c r="AR219" i="13"/>
  <c r="AR92" i="13"/>
  <c r="AR290" i="13"/>
  <c r="AR189" i="13"/>
  <c r="AR238" i="13"/>
  <c r="AT1045" i="13"/>
  <c r="AR781" i="13"/>
  <c r="AR375" i="14"/>
  <c r="AT206" i="13"/>
  <c r="AT841" i="13"/>
  <c r="AR954" i="14"/>
  <c r="AR722" i="13"/>
  <c r="AR1024" i="13"/>
  <c r="AR153" i="14"/>
  <c r="AT761" i="13"/>
  <c r="AR240" i="13"/>
  <c r="AT580" i="13"/>
  <c r="AR925" i="13"/>
  <c r="AR526" i="14"/>
  <c r="AR818" i="13"/>
  <c r="AR245" i="14"/>
  <c r="AT505" i="13"/>
  <c r="AR198" i="13"/>
  <c r="AR1061" i="14"/>
  <c r="AT856" i="13"/>
  <c r="AR272" i="13"/>
  <c r="AR891" i="14"/>
  <c r="AR502" i="13"/>
  <c r="AR545" i="14"/>
  <c r="AT838" i="13"/>
  <c r="AT818" i="13"/>
  <c r="AR706" i="14"/>
  <c r="AR791" i="13"/>
  <c r="AT907" i="13"/>
  <c r="AT937" i="13"/>
  <c r="AR425" i="14"/>
  <c r="AT567" i="13"/>
  <c r="AR338" i="13"/>
  <c r="AT160" i="13"/>
  <c r="AT176" i="13"/>
  <c r="AT380" i="13"/>
  <c r="AT713" i="13"/>
  <c r="AR769" i="14"/>
  <c r="AR400" i="14"/>
  <c r="AR309" i="14"/>
  <c r="AR247" i="13"/>
  <c r="AR478" i="14"/>
  <c r="AR516" i="14"/>
  <c r="AR1031" i="14"/>
  <c r="AR387" i="13"/>
  <c r="AR926" i="14"/>
  <c r="AR933" i="14"/>
  <c r="AT259" i="13"/>
  <c r="AT954" i="13"/>
  <c r="AR67" i="14"/>
  <c r="AR496" i="14"/>
  <c r="AR471" i="13"/>
  <c r="AT743" i="13"/>
  <c r="AR256" i="14"/>
  <c r="AR658" i="14"/>
  <c r="AR670" i="13"/>
  <c r="AR473" i="13"/>
  <c r="AR117" i="14"/>
  <c r="AR737" i="14"/>
  <c r="AT463" i="13"/>
  <c r="AR559" i="14"/>
  <c r="AR302" i="13"/>
  <c r="AT572" i="13"/>
  <c r="AR668" i="13"/>
  <c r="AR591" i="14"/>
  <c r="AR917" i="14"/>
  <c r="AT437" i="13"/>
  <c r="AT492" i="13"/>
  <c r="AT415" i="13"/>
  <c r="AR802" i="14"/>
  <c r="AR86" i="14"/>
  <c r="AT99" i="13"/>
  <c r="AR281" i="14"/>
  <c r="AT24" i="13"/>
  <c r="AT202" i="13"/>
  <c r="AT338" i="13"/>
  <c r="AT369" i="13"/>
  <c r="AR424" i="13"/>
  <c r="AT237" i="13"/>
  <c r="AT1075" i="13"/>
  <c r="AR919" i="13"/>
  <c r="AT645" i="13"/>
  <c r="AR241" i="13"/>
  <c r="AT1084" i="13"/>
  <c r="AR447" i="14"/>
  <c r="AR796" i="14"/>
  <c r="AR133" i="14"/>
  <c r="AT370" i="13"/>
  <c r="AT536" i="13"/>
  <c r="AT503" i="13"/>
  <c r="AT854" i="13"/>
  <c r="AR1049" i="13"/>
  <c r="AR244" i="13"/>
  <c r="AT1032" i="13"/>
  <c r="AR888" i="14"/>
  <c r="AT703" i="13"/>
  <c r="AT996" i="13"/>
  <c r="AR256" i="13"/>
  <c r="AR609" i="13"/>
  <c r="AT823" i="13"/>
  <c r="AT300" i="13"/>
  <c r="AR794" i="13"/>
  <c r="AR452" i="14"/>
  <c r="AR577" i="14"/>
  <c r="AT493" i="13"/>
  <c r="AT425" i="13"/>
  <c r="AT7" i="13"/>
  <c r="AR664" i="14"/>
  <c r="AT849" i="13"/>
  <c r="AT859" i="13"/>
  <c r="AR532" i="13"/>
  <c r="AT479" i="13"/>
  <c r="AR135" i="13"/>
  <c r="AT814" i="13"/>
  <c r="AR499" i="13"/>
  <c r="AR910" i="14"/>
  <c r="AR657" i="13"/>
  <c r="AR388" i="14"/>
  <c r="AR1041" i="13"/>
  <c r="AR47" i="13"/>
  <c r="AR19" i="13"/>
  <c r="AR571" i="13"/>
  <c r="AR1082" i="13"/>
  <c r="AR266" i="14"/>
  <c r="AR312" i="13"/>
  <c r="AR875" i="13"/>
  <c r="AR90" i="14"/>
  <c r="AR644" i="13"/>
  <c r="AT1053" i="13"/>
  <c r="AT438" i="13"/>
  <c r="AR205" i="14"/>
  <c r="AT709" i="13"/>
  <c r="AR636" i="14"/>
  <c r="AR407" i="13"/>
  <c r="AR856" i="13"/>
  <c r="AT933" i="13"/>
  <c r="AR884" i="13"/>
  <c r="AR107" i="14"/>
  <c r="AT949" i="13"/>
  <c r="AR15" i="14"/>
  <c r="AR233" i="14"/>
  <c r="AR119" i="13"/>
  <c r="AT182" i="13"/>
  <c r="AR613" i="14"/>
  <c r="AR242" i="13"/>
  <c r="AR542" i="14"/>
  <c r="AT430" i="13"/>
  <c r="AR622" i="13"/>
  <c r="AR165" i="14"/>
  <c r="AR216" i="13"/>
  <c r="AT325" i="13"/>
  <c r="AT103" i="13"/>
  <c r="AT221" i="13"/>
  <c r="AT523" i="13"/>
  <c r="AR317" i="13"/>
  <c r="AR333" i="14"/>
  <c r="AT950" i="13"/>
  <c r="AT982" i="13"/>
  <c r="AT455" i="13"/>
  <c r="AT588" i="13"/>
  <c r="AT92" i="13"/>
  <c r="AR192" i="14"/>
  <c r="AT73" i="13"/>
  <c r="AT983" i="13"/>
  <c r="AR528" i="13"/>
  <c r="AR699" i="14"/>
  <c r="AT1062" i="13"/>
  <c r="AR137" i="14"/>
  <c r="AR826" i="14"/>
  <c r="AT1055" i="13"/>
  <c r="AR161" i="14"/>
  <c r="AR249" i="14"/>
  <c r="AR1073" i="13"/>
  <c r="AR160" i="13"/>
  <c r="AT19" i="13"/>
  <c r="AR643" i="13"/>
  <c r="AT768" i="13"/>
  <c r="AR838" i="13"/>
  <c r="AR445" i="14"/>
  <c r="AT37" i="13"/>
  <c r="AR637" i="13"/>
  <c r="AR70" i="13"/>
  <c r="AR882" i="13"/>
  <c r="AR579" i="13"/>
  <c r="AT177" i="13"/>
  <c r="AT972" i="13"/>
  <c r="AR24" i="13"/>
  <c r="AT188" i="13"/>
  <c r="AT755" i="13"/>
  <c r="AR792" i="14"/>
  <c r="AR809" i="14"/>
  <c r="AR372" i="14"/>
  <c r="AR358" i="13"/>
  <c r="AT78" i="13"/>
  <c r="AR945" i="14"/>
  <c r="AT228" i="13"/>
  <c r="AR315" i="13"/>
  <c r="AR854" i="13"/>
  <c r="AR804" i="14"/>
  <c r="AR278" i="13"/>
  <c r="AR17" i="14"/>
  <c r="AR1003" i="13"/>
  <c r="AR995" i="14"/>
  <c r="AR314" i="13"/>
  <c r="AT551" i="13"/>
  <c r="AT978" i="13"/>
  <c r="AR951" i="13"/>
  <c r="AR332" i="14"/>
  <c r="AT1050" i="13"/>
  <c r="AR477" i="14"/>
  <c r="AR288" i="13"/>
  <c r="AR659" i="13"/>
  <c r="AT602" i="13"/>
  <c r="AR984" i="13"/>
  <c r="AT627" i="13"/>
  <c r="AR855" i="14"/>
  <c r="AR528" i="14"/>
  <c r="AT171" i="13"/>
  <c r="AR1000" i="14"/>
  <c r="AT900" i="13"/>
  <c r="AR962" i="14"/>
  <c r="AR927" i="14"/>
  <c r="AT96" i="13"/>
  <c r="AR365" i="14"/>
  <c r="AR704" i="14"/>
  <c r="AR338" i="14"/>
  <c r="AR104" i="13"/>
  <c r="AR163" i="13"/>
  <c r="AR993" i="14"/>
  <c r="AT920" i="13"/>
  <c r="AR729" i="14"/>
  <c r="AR656" i="14"/>
  <c r="AR743" i="13"/>
  <c r="AR10" i="14"/>
  <c r="AT831" i="13"/>
  <c r="AT596" i="13"/>
  <c r="AT189" i="13"/>
  <c r="AR228" i="13"/>
  <c r="AT410" i="13"/>
  <c r="AR83" i="13"/>
  <c r="AR876" i="13"/>
  <c r="AR126" i="13"/>
  <c r="AR1019" i="13"/>
  <c r="AR125" i="13"/>
  <c r="AT432" i="13"/>
  <c r="AT1029" i="13"/>
  <c r="AT478" i="13"/>
  <c r="AR413" i="14"/>
  <c r="AT413" i="13"/>
  <c r="AT372" i="13"/>
  <c r="AR701" i="13"/>
  <c r="AR154" i="14"/>
  <c r="AR655" i="14"/>
  <c r="AR511" i="14"/>
  <c r="AR84" i="14"/>
  <c r="AR848" i="13"/>
  <c r="AR1010" i="14"/>
  <c r="AR603" i="13"/>
  <c r="AR684" i="14"/>
  <c r="AT137" i="13"/>
  <c r="AR945" i="13"/>
  <c r="AR688" i="14"/>
  <c r="AR769" i="13"/>
  <c r="AR448" i="14"/>
  <c r="AT534" i="13"/>
  <c r="AT209" i="13"/>
  <c r="AT72" i="13"/>
  <c r="AR961" i="13"/>
  <c r="AR581" i="14"/>
  <c r="AR94" i="13"/>
  <c r="AR739" i="13"/>
  <c r="AR118" i="13"/>
  <c r="AR682" i="14"/>
  <c r="AR446" i="13"/>
  <c r="AR354" i="13"/>
  <c r="AR578" i="14"/>
  <c r="AT881" i="13"/>
  <c r="AR637" i="14"/>
  <c r="AR624" i="13"/>
  <c r="AR199" i="14"/>
  <c r="AT611" i="13"/>
  <c r="AR715" i="14"/>
  <c r="AR815" i="14"/>
  <c r="AT124" i="13"/>
  <c r="AR687" i="14"/>
  <c r="AR1052" i="13"/>
  <c r="AR805" i="13"/>
  <c r="AR1036" i="13"/>
  <c r="AT121" i="13"/>
  <c r="AT280" i="13"/>
  <c r="AT667" i="13"/>
  <c r="AR305" i="13"/>
  <c r="AR873" i="13"/>
  <c r="AR915" i="13"/>
  <c r="AT599" i="13"/>
  <c r="AR628" i="13"/>
  <c r="AR104" i="14"/>
  <c r="AT341" i="13"/>
  <c r="AT876" i="13"/>
  <c r="AT289" i="13"/>
  <c r="AR302" i="14"/>
  <c r="AR646" i="14"/>
  <c r="AR747" i="13"/>
  <c r="AR444" i="13"/>
  <c r="AT542" i="13"/>
  <c r="AR911" i="13"/>
  <c r="AT643" i="13"/>
  <c r="AT657" i="13"/>
  <c r="AR482" i="14"/>
  <c r="AR24" i="14"/>
  <c r="AR105" i="13"/>
  <c r="AR960" i="13"/>
  <c r="AR838" i="14"/>
  <c r="AR641" i="13"/>
  <c r="AR768" i="14"/>
  <c r="AT274" i="13"/>
  <c r="AR440" i="14"/>
  <c r="AT568" i="13"/>
  <c r="AR584" i="14"/>
  <c r="AT138" i="13"/>
  <c r="AR858" i="14"/>
  <c r="AT244" i="13"/>
  <c r="AT85" i="13"/>
  <c r="AT628" i="13"/>
  <c r="AR816" i="13"/>
  <c r="AR145" i="14"/>
  <c r="AR992" i="14"/>
  <c r="AR897" i="13"/>
  <c r="AR500" i="14"/>
  <c r="AT701" i="13"/>
  <c r="AT1041" i="13"/>
  <c r="AT287" i="13"/>
  <c r="AT738" i="13"/>
  <c r="AR477" i="13"/>
  <c r="AR355" i="13"/>
  <c r="AR504" i="14"/>
  <c r="AR827" i="14"/>
  <c r="AR173" i="14"/>
  <c r="AR943" i="14"/>
  <c r="AR419" i="13"/>
  <c r="AT487" i="13"/>
  <c r="AR264" i="13"/>
  <c r="AR220" i="14"/>
  <c r="AR905" i="14"/>
  <c r="AR49" i="14"/>
  <c r="AR443" i="14"/>
  <c r="AR488" i="14"/>
  <c r="AR556" i="14"/>
  <c r="AR144" i="14"/>
  <c r="AT48" i="13"/>
  <c r="AR401" i="14"/>
  <c r="AT519" i="13"/>
  <c r="AR223" i="14"/>
  <c r="AR312" i="14"/>
  <c r="AT235" i="13"/>
  <c r="AR260" i="14"/>
  <c r="AT921" i="13"/>
  <c r="AR241" i="14"/>
  <c r="AR172" i="14"/>
  <c r="AR1032" i="13"/>
  <c r="AR567" i="13"/>
  <c r="AR674" i="14"/>
  <c r="AT185" i="13"/>
  <c r="AR666" i="14"/>
  <c r="AT647" i="13"/>
  <c r="AR542" i="13"/>
  <c r="AT122" i="13"/>
  <c r="AT298" i="13"/>
  <c r="AR189" i="14"/>
  <c r="AR453" i="13"/>
  <c r="AR251" i="13"/>
  <c r="AR673" i="13"/>
  <c r="AR620" i="14"/>
  <c r="AR843" i="13"/>
  <c r="AR491" i="14"/>
  <c r="AR498" i="14"/>
  <c r="AR292" i="13"/>
  <c r="AR982" i="13"/>
  <c r="AR520" i="13"/>
  <c r="AR288" i="14"/>
  <c r="AR1012" i="14"/>
  <c r="AR627" i="14"/>
  <c r="AT95" i="13"/>
  <c r="AT1077" i="13"/>
  <c r="AT788" i="13"/>
  <c r="AT1073" i="13"/>
  <c r="AT403" i="13"/>
  <c r="AT724" i="13"/>
  <c r="AR296" i="14"/>
  <c r="AR820" i="13"/>
  <c r="AR1026" i="14"/>
  <c r="AT550" i="13"/>
  <c r="AR634" i="14"/>
  <c r="AT283" i="13"/>
  <c r="AT247" i="13"/>
  <c r="AT465" i="13"/>
  <c r="AR129" i="13"/>
  <c r="AT456" i="13"/>
  <c r="AR1085" i="14"/>
  <c r="AR1081" i="13"/>
  <c r="AR22" i="13"/>
  <c r="AT772" i="13"/>
  <c r="AR124" i="13"/>
  <c r="AR18" i="13"/>
  <c r="AT252" i="13"/>
  <c r="AR881" i="14"/>
  <c r="AR757" i="13"/>
  <c r="AR185" i="13"/>
  <c r="AR385" i="13"/>
  <c r="AR491" i="13"/>
  <c r="AR130" i="14"/>
  <c r="AR780" i="13"/>
  <c r="AR455" i="14"/>
  <c r="AT941" i="13"/>
  <c r="AR96" i="13"/>
  <c r="AR303" i="13"/>
  <c r="AR200" i="13"/>
  <c r="AR490" i="13"/>
  <c r="AR174" i="13"/>
  <c r="AR859" i="14"/>
  <c r="AR404" i="13"/>
  <c r="AT38" i="13"/>
  <c r="AT468" i="13"/>
  <c r="AR157" i="14"/>
  <c r="AR845" i="13"/>
  <c r="AT255" i="13"/>
  <c r="AR753" i="13"/>
  <c r="AR778" i="13"/>
  <c r="AR525" i="13"/>
  <c r="AT314" i="13"/>
  <c r="AR429" i="14"/>
  <c r="AT154" i="13"/>
  <c r="AR458" i="13"/>
  <c r="AR961" i="14"/>
  <c r="AR156" i="14"/>
  <c r="AR349" i="14"/>
  <c r="AR415" i="13"/>
  <c r="AT935" i="13"/>
  <c r="AR719" i="13"/>
  <c r="AR737" i="13"/>
  <c r="AT159" i="13"/>
  <c r="AR323" i="13"/>
  <c r="AR638" i="13"/>
  <c r="AR282" i="14"/>
  <c r="AT631" i="13"/>
  <c r="AR546" i="13"/>
  <c r="AR680" i="14"/>
  <c r="AR918" i="14"/>
  <c r="AR726" i="14"/>
  <c r="AR994" i="13"/>
  <c r="AR181" i="13"/>
  <c r="AR543" i="13"/>
  <c r="AR365" i="13"/>
  <c r="AT1044" i="13"/>
  <c r="AR452" i="13"/>
  <c r="AR66" i="14"/>
  <c r="AR631" i="14"/>
  <c r="AR1079" i="13"/>
  <c r="AR784" i="13"/>
  <c r="AR320" i="14"/>
  <c r="AR152" i="13"/>
  <c r="AR1026" i="13"/>
  <c r="AT792" i="13"/>
  <c r="AT489" i="13"/>
  <c r="AR955" i="14"/>
  <c r="AT763" i="13"/>
  <c r="AR287" i="14"/>
  <c r="AR780" i="14"/>
  <c r="AT739" i="13"/>
  <c r="AR340" i="13"/>
  <c r="AR206" i="14"/>
  <c r="AT444" i="13"/>
  <c r="AR783" i="13"/>
  <c r="AT577" i="13"/>
  <c r="AR897" i="14"/>
  <c r="AT284" i="13"/>
  <c r="AR812" i="13"/>
  <c r="AT30" i="13"/>
  <c r="AR624" i="14"/>
  <c r="AT601" i="13"/>
  <c r="AR381" i="13"/>
  <c r="AR270" i="14"/>
  <c r="AR786" i="13"/>
  <c r="AR403" i="13"/>
  <c r="AR7" i="14"/>
  <c r="AT715" i="13"/>
  <c r="AR367" i="13"/>
  <c r="AR762" i="14"/>
  <c r="AR65" i="14"/>
  <c r="AR723" i="14"/>
  <c r="AR483" i="13"/>
  <c r="AR506" i="13"/>
  <c r="AR348" i="14"/>
  <c r="AR722" i="14"/>
  <c r="AR1065" i="13"/>
  <c r="AR652" i="14"/>
  <c r="AR949" i="14"/>
  <c r="AR776" i="14"/>
  <c r="AR139" i="14"/>
  <c r="AT980" i="13"/>
  <c r="AT476" i="13"/>
  <c r="AT1059" i="13"/>
  <c r="AT1037" i="13"/>
  <c r="AR934" i="14"/>
  <c r="AR950" i="14"/>
  <c r="AT700" i="13"/>
  <c r="AR639" i="13"/>
  <c r="AR741" i="14"/>
  <c r="AR1050" i="14"/>
  <c r="AR210" i="13"/>
  <c r="AR150" i="13"/>
  <c r="AR460" i="14"/>
  <c r="AT695" i="13"/>
  <c r="AR906" i="13"/>
  <c r="AT388" i="13"/>
  <c r="AR121" i="14"/>
  <c r="AR974" i="13"/>
  <c r="AT640" i="13"/>
  <c r="AR294" i="14"/>
  <c r="AT386" i="13"/>
  <c r="AT245" i="13"/>
  <c r="AT153" i="13"/>
  <c r="AR758" i="14"/>
  <c r="AR202" i="13"/>
  <c r="AR985" i="13"/>
  <c r="AR1039" i="13"/>
  <c r="AR932" i="14"/>
  <c r="AR443" i="13"/>
  <c r="AT273" i="13"/>
  <c r="AT364" i="13"/>
  <c r="AR128" i="13"/>
  <c r="AR426" i="13"/>
  <c r="AR857" i="14"/>
  <c r="AR373" i="14"/>
  <c r="AR197" i="14"/>
  <c r="AR81" i="13"/>
  <c r="AT924" i="13"/>
  <c r="AT296" i="13"/>
  <c r="AR455" i="13"/>
  <c r="AT11" i="13"/>
  <c r="AR681" i="14"/>
  <c r="AT974" i="13"/>
  <c r="AR665" i="13"/>
  <c r="AT731" i="13"/>
  <c r="AT208" i="13"/>
  <c r="AR29" i="13"/>
  <c r="AT454" i="13"/>
  <c r="AR640" i="14"/>
  <c r="AT842" i="13"/>
  <c r="AT450" i="13"/>
  <c r="AR774" i="13"/>
  <c r="AT888" i="13"/>
  <c r="AR274" i="14"/>
  <c r="AR850" i="13"/>
  <c r="AR1060" i="14"/>
  <c r="AT837" i="13"/>
  <c r="AT546" i="13"/>
  <c r="AR298" i="13"/>
  <c r="AT528" i="13"/>
  <c r="AR886" i="14"/>
  <c r="AT276" i="13"/>
  <c r="AR849" i="14"/>
  <c r="AR210" i="14"/>
  <c r="AT759" i="13"/>
  <c r="AR57" i="13"/>
  <c r="AR245" i="13"/>
  <c r="AR1062" i="14"/>
  <c r="AT168" i="13"/>
  <c r="AT367" i="13"/>
  <c r="AR608" i="13"/>
  <c r="AT744" i="13"/>
  <c r="AR170" i="13"/>
  <c r="AT861" i="13"/>
  <c r="AR293" i="14"/>
  <c r="AR986" i="13"/>
  <c r="AT910" i="13"/>
  <c r="AT898" i="13"/>
  <c r="AR481" i="13"/>
  <c r="AR719" i="14"/>
  <c r="AT79" i="13"/>
  <c r="AR554" i="14"/>
  <c r="AR874" i="14"/>
  <c r="AR87" i="13"/>
  <c r="AR310" i="13"/>
  <c r="AT845" i="13"/>
  <c r="AT426" i="13"/>
  <c r="AR333" i="13"/>
  <c r="AR258" i="13"/>
  <c r="AT829" i="13"/>
  <c r="AR598" i="14"/>
  <c r="AR707" i="14"/>
  <c r="AT198" i="13"/>
  <c r="AR258" i="14"/>
  <c r="AR326" i="13"/>
  <c r="AR391" i="13"/>
  <c r="AR28" i="14"/>
  <c r="AT504" i="13"/>
  <c r="AT870" i="13"/>
  <c r="AT656" i="13"/>
  <c r="AR350" i="14"/>
  <c r="AR169" i="14"/>
  <c r="AR286" i="14"/>
  <c r="AR225" i="14"/>
  <c r="AR571" i="14"/>
  <c r="AR169" i="13"/>
  <c r="AT143" i="13"/>
  <c r="AR996" i="13"/>
  <c r="AT934" i="13"/>
  <c r="AT890" i="13"/>
  <c r="AR743" i="14"/>
  <c r="AR132" i="14"/>
  <c r="AR279" i="14"/>
  <c r="AR26" i="13"/>
  <c r="AT1064" i="13"/>
  <c r="AR72" i="13"/>
  <c r="AR913" i="14"/>
  <c r="AR652" i="13"/>
  <c r="AR347" i="13"/>
  <c r="AT218" i="13"/>
  <c r="AT965" i="13"/>
  <c r="AR60" i="13"/>
  <c r="AR731" i="14"/>
  <c r="AR294" i="13"/>
  <c r="AT622" i="13"/>
  <c r="AT75" i="13"/>
  <c r="AR10" i="13"/>
  <c r="AR42" i="13"/>
  <c r="AT1016" i="13"/>
  <c r="AR468" i="14"/>
  <c r="AT119" i="13"/>
  <c r="AT446" i="13"/>
  <c r="AR336" i="13"/>
  <c r="AR36" i="14"/>
  <c r="AR1015" i="14"/>
  <c r="AT851" i="13"/>
  <c r="AR700" i="13"/>
  <c r="AR503" i="13"/>
  <c r="AT967" i="13"/>
  <c r="AR937" i="13"/>
  <c r="AR284" i="14"/>
  <c r="AR748" i="14"/>
  <c r="AR64" i="14"/>
  <c r="AT293" i="13"/>
  <c r="AR380" i="14"/>
  <c r="AT517" i="13"/>
  <c r="AR744" i="14"/>
  <c r="AR694" i="13"/>
  <c r="AR959" i="13"/>
  <c r="AR1085" i="13"/>
  <c r="AT409" i="13"/>
  <c r="AR232" i="14"/>
  <c r="AT791" i="13"/>
  <c r="AT569" i="13"/>
  <c r="AT197" i="13"/>
  <c r="AR1018" i="13"/>
  <c r="AR957" i="14"/>
  <c r="AT887" i="13"/>
  <c r="AR442" i="14"/>
  <c r="AR644" i="14"/>
  <c r="AR231" i="14"/>
  <c r="AR928" i="13"/>
  <c r="AT242" i="13"/>
  <c r="AR78" i="13"/>
  <c r="AT251" i="13"/>
  <c r="AR275" i="14"/>
  <c r="AR1019" i="14"/>
  <c r="AT767" i="13"/>
  <c r="AR154" i="13"/>
  <c r="AT621" i="13"/>
  <c r="AT120" i="13"/>
  <c r="AR527" i="14"/>
  <c r="AR567" i="14"/>
  <c r="AR663" i="14"/>
  <c r="AR408" i="14"/>
  <c r="AT359" i="13"/>
  <c r="AT916" i="13"/>
  <c r="AR75" i="14"/>
  <c r="AT183" i="13"/>
  <c r="AT653" i="13"/>
  <c r="AR518" i="14"/>
  <c r="AT88" i="13"/>
  <c r="AT698" i="13"/>
  <c r="AR37" i="14"/>
  <c r="AR821" i="13"/>
  <c r="AR371" i="14"/>
  <c r="AR1078" i="13"/>
  <c r="AR119" i="14"/>
  <c r="AR462" i="14"/>
  <c r="AT683" i="13"/>
  <c r="AR860" i="13"/>
  <c r="AR721" i="14"/>
  <c r="AR549" i="13"/>
  <c r="AR946" i="14"/>
  <c r="AR576" i="14"/>
  <c r="AR966" i="13"/>
  <c r="AR1083" i="13"/>
  <c r="AR981" i="13"/>
  <c r="AT538" i="13"/>
  <c r="AR923" i="13"/>
  <c r="AT593" i="13"/>
  <c r="AT632" i="13"/>
  <c r="AR209" i="13"/>
  <c r="AR361" i="14"/>
  <c r="AT436" i="13"/>
  <c r="AT595" i="13"/>
  <c r="AR173" i="13"/>
  <c r="AR246" i="13"/>
  <c r="AT750" i="13"/>
  <c r="AT863" i="13"/>
  <c r="AR296" i="13"/>
  <c r="AR899" i="13"/>
  <c r="AR1072" i="13"/>
  <c r="AT448" i="13"/>
  <c r="AR1067" i="13"/>
  <c r="AT196" i="13"/>
  <c r="AR999" i="14"/>
  <c r="AT258" i="13"/>
  <c r="AT360" i="13"/>
  <c r="AR773" i="13"/>
  <c r="AT981" i="13"/>
  <c r="AR593" i="14"/>
  <c r="AT330" i="13"/>
  <c r="AR111" i="14"/>
  <c r="AR1029" i="14"/>
  <c r="AT1082" i="13"/>
  <c r="AR430" i="13"/>
  <c r="AR46" i="14"/>
  <c r="AT801" i="13"/>
  <c r="AR77" i="14"/>
  <c r="AR560" i="13"/>
  <c r="AR438" i="13"/>
  <c r="AT944" i="13"/>
  <c r="AR48" i="14"/>
  <c r="AR944" i="14"/>
  <c r="AT471" i="13"/>
  <c r="AT734" i="13"/>
  <c r="AR588" i="14"/>
  <c r="AR1036" i="14"/>
  <c r="AR616" i="13"/>
  <c r="AT1068" i="13"/>
  <c r="AT63" i="13"/>
  <c r="AR456" i="13"/>
  <c r="AT787" i="13"/>
  <c r="AT991" i="13"/>
  <c r="AR171" i="13"/>
  <c r="AT240" i="13"/>
  <c r="AR69" i="14"/>
  <c r="AT49" i="13"/>
  <c r="AT597" i="13"/>
  <c r="AT473" i="13"/>
  <c r="AR8" i="13"/>
  <c r="AT431" i="13"/>
  <c r="AR207" i="13"/>
  <c r="AT1024" i="13"/>
  <c r="AR409" i="14"/>
  <c r="AR456" i="14"/>
  <c r="AR786" i="14"/>
  <c r="AR1020" i="13"/>
  <c r="AR486" i="14"/>
  <c r="AR663" i="13"/>
  <c r="AR347" i="14"/>
  <c r="AR602" i="13"/>
  <c r="AT106" i="13"/>
  <c r="AT893" i="13"/>
  <c r="AT722" i="13"/>
  <c r="AR419" i="14"/>
  <c r="AR123" i="14"/>
  <c r="AR9" i="14"/>
  <c r="AR500" i="13"/>
  <c r="AT399" i="13"/>
  <c r="AT264" i="13"/>
  <c r="AT66" i="13"/>
  <c r="AR412" i="14"/>
  <c r="AR870" i="14"/>
  <c r="AR12" i="14"/>
  <c r="AR770" i="13"/>
  <c r="AT166" i="13"/>
  <c r="AR291" i="13"/>
  <c r="AR708" i="13"/>
  <c r="AR821" i="14"/>
  <c r="AR640" i="13"/>
  <c r="AR892" i="13"/>
  <c r="AR1045" i="14"/>
  <c r="AT65" i="13"/>
  <c r="AR1007" i="14"/>
  <c r="AR540" i="14"/>
  <c r="AR592" i="14"/>
  <c r="AR745" i="14"/>
  <c r="AR217" i="13"/>
  <c r="AR573" i="14"/>
  <c r="AT347" i="13"/>
  <c r="AR1004" i="14"/>
  <c r="AT902" i="13"/>
  <c r="AR44" i="13"/>
  <c r="AT813" i="13"/>
  <c r="AR390" i="14"/>
  <c r="AR1016" i="13"/>
  <c r="AR272" i="14"/>
  <c r="AR447" i="13"/>
  <c r="AR218" i="14"/>
  <c r="AR872" i="14"/>
  <c r="AR817" i="13"/>
  <c r="AT827" i="13"/>
  <c r="AR394" i="13"/>
  <c r="AT353" i="13"/>
  <c r="AT199" i="13"/>
  <c r="AR83" i="14"/>
  <c r="AR1075" i="14"/>
  <c r="AR519" i="14"/>
  <c r="AT511" i="13"/>
  <c r="AT32" i="13"/>
  <c r="AR191" i="14"/>
  <c r="AT802" i="13"/>
  <c r="AR514" i="13"/>
  <c r="AT312" i="13"/>
  <c r="AR705" i="14"/>
  <c r="AR622" i="14"/>
  <c r="AR575" i="13"/>
  <c r="AR704" i="13"/>
  <c r="AR171" i="14"/>
  <c r="AT301" i="13"/>
  <c r="AR95" i="14"/>
  <c r="AT389" i="13"/>
  <c r="AR21" i="14"/>
  <c r="AR356" i="14"/>
  <c r="AR1016" i="14"/>
  <c r="AR151" i="13"/>
  <c r="AR1056" i="14"/>
  <c r="AR1037" i="14"/>
  <c r="AR900" i="13"/>
  <c r="AT806" i="13"/>
  <c r="AR1000" i="13"/>
  <c r="AR536" i="14"/>
  <c r="AT959" i="13"/>
  <c r="AR797" i="14"/>
  <c r="AR672" i="13"/>
  <c r="AR651" i="14"/>
  <c r="AT134" i="13"/>
  <c r="AR267" i="14"/>
  <c r="AR807" i="14"/>
  <c r="AT502" i="13"/>
  <c r="AR1047" i="13"/>
  <c r="AR92" i="14"/>
  <c r="AR615" i="13"/>
  <c r="AR767" i="13"/>
  <c r="AT322" i="13"/>
  <c r="AT1063" i="13"/>
  <c r="AT658" i="13"/>
  <c r="AR584" i="13"/>
  <c r="AR1063" i="14"/>
  <c r="AR1060" i="13"/>
  <c r="AR981" i="14"/>
  <c r="AR270" i="13"/>
  <c r="AR856" i="14"/>
  <c r="AR696" i="14"/>
  <c r="AT664" i="13"/>
  <c r="AT93" i="13"/>
  <c r="AR898" i="14"/>
  <c r="AR901" i="13"/>
  <c r="AT396" i="13"/>
  <c r="AT752" i="13"/>
  <c r="AR36" i="13"/>
  <c r="AR123" i="13"/>
  <c r="AR929" i="13"/>
  <c r="AT1034" i="13"/>
  <c r="AR65" i="13"/>
  <c r="AR423" i="14"/>
  <c r="AR1020" i="14"/>
  <c r="AR997" i="13"/>
  <c r="AR362" i="13"/>
  <c r="AR757" i="14"/>
  <c r="AR371" i="13"/>
  <c r="AR336" i="14"/>
  <c r="AR718" i="14"/>
  <c r="AR148" i="14"/>
  <c r="AT1005" i="13"/>
  <c r="AT142" i="13"/>
  <c r="AT885" i="13"/>
  <c r="AT623" i="13"/>
  <c r="AR864" i="14"/>
  <c r="AT39" i="13"/>
  <c r="AR516" i="13"/>
  <c r="AR617" i="14"/>
  <c r="AR250" i="13"/>
  <c r="AR168" i="14"/>
  <c r="AT794" i="13"/>
  <c r="AT615" i="13"/>
  <c r="AR269" i="14"/>
  <c r="AT927" i="13"/>
  <c r="AT594" i="13"/>
  <c r="AT248" i="13"/>
  <c r="AT733" i="13"/>
  <c r="AR904" i="13"/>
  <c r="AR822" i="13"/>
  <c r="AT1023" i="13"/>
  <c r="AR414" i="14"/>
  <c r="AR507" i="13"/>
  <c r="AR416" i="14"/>
  <c r="AT1006" i="13"/>
  <c r="AT721" i="13"/>
  <c r="AT1074" i="13"/>
  <c r="AR35" i="14"/>
  <c r="AT815" i="13"/>
  <c r="AR935" i="13"/>
  <c r="AT998" i="13"/>
  <c r="AR306" i="14"/>
  <c r="AT1085" i="13"/>
  <c r="AR680" i="13"/>
  <c r="AR975" i="14"/>
  <c r="AR611" i="13"/>
  <c r="AR295" i="14"/>
  <c r="AR11" i="14"/>
  <c r="AR952" i="13"/>
  <c r="AR15" i="13"/>
  <c r="AR157" i="13"/>
  <c r="AT348" i="13"/>
  <c r="AR938" i="13"/>
  <c r="AR218" i="13"/>
  <c r="AR940" i="14"/>
  <c r="AR399" i="13"/>
  <c r="AR509" i="14"/>
  <c r="AR553" i="14"/>
  <c r="AR727" i="13"/>
  <c r="AR402" i="14"/>
  <c r="AT253" i="13"/>
  <c r="AR85" i="13"/>
  <c r="AR523" i="13"/>
  <c r="AR76" i="14"/>
  <c r="AR563" i="13"/>
  <c r="AR73" i="14"/>
  <c r="AR73" i="13"/>
  <c r="AR822" i="14"/>
  <c r="AR625" i="14"/>
  <c r="AR315" i="14"/>
  <c r="AT355" i="13"/>
  <c r="AT229" i="13"/>
  <c r="AT541" i="13"/>
  <c r="AT1009" i="13"/>
  <c r="AR182" i="14"/>
  <c r="AT87" i="13"/>
  <c r="AR884" i="14"/>
  <c r="AT310" i="13"/>
  <c r="AT883" i="13"/>
  <c r="AR852" i="13"/>
  <c r="AR875" i="14"/>
  <c r="AR665" i="14"/>
  <c r="AR353" i="13"/>
  <c r="AR426" i="14"/>
  <c r="AT562" i="13"/>
  <c r="AR317" i="14"/>
  <c r="AR836" i="13"/>
  <c r="AT896" i="13"/>
  <c r="AT537" i="13"/>
  <c r="AR560" i="14"/>
  <c r="AR866" i="13"/>
  <c r="AT123" i="13"/>
  <c r="AT719" i="13"/>
  <c r="AR204" i="13"/>
  <c r="AT320" i="13"/>
  <c r="AR894" i="14"/>
  <c r="AR975" i="13"/>
  <c r="AR958" i="14"/>
  <c r="AR54" i="13"/>
  <c r="AR159" i="13"/>
  <c r="AR234" i="13"/>
  <c r="AT765" i="13"/>
  <c r="AR51" i="13"/>
  <c r="AT275" i="13"/>
  <c r="AR556" i="13"/>
  <c r="AT769" i="13"/>
  <c r="AR343" i="14"/>
  <c r="AR778" i="14"/>
  <c r="AR40" i="14"/>
  <c r="AR837" i="13"/>
  <c r="AR427" i="14"/>
  <c r="AT295" i="13"/>
  <c r="AT303" i="13"/>
  <c r="AR592" i="13"/>
  <c r="AT573" i="13"/>
  <c r="AR146" i="14"/>
  <c r="AR928" i="14"/>
  <c r="AR772" i="13"/>
  <c r="AT877" i="13"/>
  <c r="AR668" i="14"/>
  <c r="AR847" i="13"/>
  <c r="AR476" i="14"/>
  <c r="AR819" i="14"/>
  <c r="AR1081" i="14"/>
  <c r="AR9" i="13"/>
  <c r="AT997" i="13"/>
  <c r="AR1059" i="14"/>
  <c r="AT43" i="13"/>
  <c r="AT1003" i="13"/>
  <c r="AT211" i="13"/>
  <c r="AR669" i="13"/>
  <c r="AR183" i="13"/>
  <c r="AR167" i="14"/>
  <c r="AR885" i="13"/>
  <c r="AR357" i="14"/>
  <c r="AR605" i="13"/>
  <c r="AR756" i="13"/>
  <c r="AR470" i="13"/>
  <c r="AR72" i="14"/>
  <c r="AR882" i="14"/>
  <c r="AR95" i="13"/>
  <c r="AT943" i="13"/>
  <c r="AR314" i="14"/>
  <c r="AT638" i="13"/>
  <c r="AT846" i="13"/>
  <c r="AR355" i="14"/>
  <c r="AR451" i="13"/>
  <c r="AT1014" i="13"/>
  <c r="AR185" i="14"/>
  <c r="AR1003" i="14"/>
  <c r="AR589" i="13"/>
  <c r="AT753" i="13"/>
  <c r="AR840" i="13"/>
  <c r="AR324" i="14"/>
  <c r="AR236" i="14"/>
  <c r="AT811" i="13"/>
  <c r="AR863" i="14"/>
  <c r="AT509" i="13"/>
  <c r="AR750" i="14"/>
  <c r="AR570" i="13"/>
  <c r="AR63" i="14"/>
  <c r="AT522" i="13"/>
  <c r="AT23" i="13"/>
  <c r="AR531" i="13"/>
  <c r="AR238" i="14"/>
  <c r="AR1058" i="13"/>
  <c r="AR734" i="14"/>
  <c r="AR1022" i="14"/>
  <c r="AT47" i="13"/>
  <c r="AT618" i="13"/>
  <c r="AR359" i="13"/>
  <c r="AT390" i="13"/>
  <c r="AR813" i="14"/>
  <c r="AR714" i="13"/>
  <c r="AT408" i="13"/>
  <c r="AR441" i="14"/>
  <c r="AR322" i="13"/>
  <c r="AR1072" i="14"/>
  <c r="AR609" i="14"/>
  <c r="AT579" i="13"/>
  <c r="AR183" i="14"/>
  <c r="AR382" i="13"/>
  <c r="AR229" i="14"/>
  <c r="AR376" i="14"/>
  <c r="AT76" i="13"/>
  <c r="AT962" i="13"/>
  <c r="AR301" i="14"/>
  <c r="AR1028" i="13"/>
  <c r="AR232" i="13"/>
  <c r="AR912" i="14"/>
  <c r="AR134" i="13"/>
  <c r="AR532" i="14"/>
  <c r="AT285" i="13"/>
  <c r="AR557" i="14"/>
  <c r="AR1083" i="14"/>
  <c r="AR128" i="14"/>
  <c r="AR207" i="14"/>
  <c r="AR887" i="14"/>
  <c r="AR835" i="13"/>
  <c r="AT215" i="13"/>
  <c r="AR138" i="14"/>
  <c r="AR552" i="14"/>
  <c r="AR735" i="13"/>
  <c r="AR799" i="14"/>
  <c r="AR563" i="14"/>
  <c r="AT107" i="13"/>
  <c r="AR62" i="14"/>
  <c r="AR263" i="13"/>
  <c r="AT970" i="13"/>
  <c r="AR612" i="13"/>
  <c r="AR16" i="13"/>
  <c r="AR869" i="14"/>
  <c r="AT735" i="13"/>
  <c r="AR164" i="14"/>
  <c r="AR131" i="13"/>
  <c r="AR231" i="13"/>
  <c r="AT545" i="13"/>
  <c r="AT605" i="13"/>
  <c r="AR972" i="14"/>
  <c r="AT374" i="13"/>
  <c r="AR126" i="14"/>
  <c r="AR601" i="14"/>
  <c r="AR761" i="13"/>
  <c r="AR805" i="14"/>
  <c r="AR604" i="13"/>
  <c r="AR273" i="14"/>
  <c r="AT971" i="13"/>
  <c r="AR278" i="14"/>
  <c r="AR461" i="13"/>
  <c r="AR896" i="13"/>
  <c r="AT1081" i="13"/>
  <c r="AT57" i="13"/>
  <c r="AR116" i="14"/>
  <c r="AT785" i="13"/>
  <c r="AR541" i="13"/>
  <c r="AR308" i="14"/>
  <c r="AR32" i="14"/>
  <c r="AR916" i="14"/>
  <c r="AR45" i="13"/>
  <c r="AR848" i="14"/>
  <c r="AR957" i="13"/>
  <c r="AT822" i="13"/>
  <c r="AT1060" i="13"/>
  <c r="AT14" i="13"/>
  <c r="AR246" i="14"/>
  <c r="AT299" i="13"/>
  <c r="AT848" i="13"/>
  <c r="AR1006" i="14"/>
  <c r="AR254" i="13"/>
  <c r="AR35" i="13"/>
  <c r="AR688" i="13"/>
  <c r="AR31" i="13"/>
  <c r="AT586" i="13"/>
  <c r="AR970" i="13"/>
  <c r="AR178" i="13"/>
  <c r="AT62" i="13"/>
  <c r="AR343" i="13"/>
  <c r="AR766" i="14"/>
  <c r="AR1027" i="14"/>
  <c r="AT895" i="13"/>
  <c r="AR182" i="13"/>
  <c r="AR847" i="14"/>
  <c r="AT172" i="13"/>
  <c r="AR647" i="14"/>
  <c r="AR510" i="13"/>
  <c r="AR915" i="14"/>
  <c r="AR406" i="13"/>
  <c r="AR732" i="14"/>
  <c r="AR953" i="14"/>
  <c r="AR480" i="14"/>
  <c r="AT855" i="13"/>
  <c r="AR841" i="13"/>
  <c r="AT146" i="13"/>
  <c r="AR979" i="13"/>
  <c r="AR869" i="13"/>
  <c r="AT886" i="13"/>
  <c r="AT758" i="13"/>
  <c r="AR332" i="13"/>
  <c r="AR62" i="13"/>
  <c r="AR538" i="13"/>
  <c r="AT501" i="13"/>
  <c r="AR345" i="14"/>
  <c r="AR1051" i="14"/>
  <c r="AT986" i="13"/>
  <c r="AT614" i="13"/>
  <c r="AR58" i="13"/>
  <c r="AT833" i="13"/>
  <c r="AT270" i="13"/>
  <c r="AT1007" i="13"/>
  <c r="AR86" i="13"/>
  <c r="AT224" i="13"/>
  <c r="AR348" i="13"/>
  <c r="AR929" i="14"/>
  <c r="AT246" i="13"/>
  <c r="AR517" i="14"/>
  <c r="AT1057" i="13"/>
  <c r="AR695" i="13"/>
  <c r="AR539" i="13"/>
  <c r="AT68" i="13"/>
  <c r="AT527" i="13"/>
  <c r="AR885" i="14"/>
  <c r="AR649" i="13"/>
  <c r="AR309" i="13"/>
  <c r="AR476" i="13"/>
  <c r="AR855" i="13"/>
  <c r="AR844" i="14"/>
  <c r="AT98" i="13"/>
  <c r="AR1010" i="13"/>
  <c r="AT306" i="13"/>
  <c r="AT526" i="13"/>
  <c r="AT840" i="13"/>
  <c r="AR393" i="14"/>
  <c r="AR947" i="13"/>
  <c r="AT307" i="13"/>
  <c r="AR811" i="14"/>
  <c r="AR662" i="14"/>
  <c r="AR50" i="14"/>
  <c r="AR203" i="14"/>
  <c r="AT130" i="13"/>
  <c r="AR661" i="13"/>
  <c r="AT732" i="13"/>
  <c r="AR631" i="13"/>
  <c r="AT957" i="13"/>
  <c r="AR538" i="14"/>
  <c r="AR503" i="14"/>
  <c r="AT12" i="13"/>
  <c r="AT1031" i="13"/>
  <c r="AT585" i="13"/>
  <c r="AR1078" i="14"/>
  <c r="AT132" i="13"/>
  <c r="AR841" i="14"/>
  <c r="AR867" i="14"/>
  <c r="AT718" i="13"/>
  <c r="AR293" i="13"/>
  <c r="AR1017" i="14"/>
  <c r="AR111" i="13"/>
  <c r="AR577" i="13"/>
  <c r="AR549" i="14"/>
  <c r="AR1079" i="14"/>
  <c r="AR380" i="13"/>
  <c r="AT412" i="13"/>
  <c r="AR124" i="14"/>
  <c r="AR1034" i="13"/>
  <c r="AT1020" i="13"/>
  <c r="AR222" i="14"/>
  <c r="AR998" i="14"/>
  <c r="AT323" i="13"/>
  <c r="AR803" i="13"/>
  <c r="AR420" i="13"/>
  <c r="AR610" i="14"/>
  <c r="AT705" i="13"/>
  <c r="AR720" i="14"/>
  <c r="AT798" i="13"/>
  <c r="AR1073" i="14"/>
  <c r="AR732" i="13"/>
  <c r="AR299" i="13"/>
  <c r="AR944" i="13"/>
  <c r="AT127" i="13"/>
  <c r="AT639" i="13"/>
  <c r="AT897" i="13"/>
  <c r="AR1027" i="13"/>
  <c r="AR650" i="13"/>
  <c r="AT756" i="13"/>
  <c r="AR709" i="14"/>
  <c r="AR127" i="14"/>
  <c r="AR435" i="14"/>
  <c r="AT940" i="13"/>
  <c r="AR636" i="13"/>
  <c r="AR71" i="14"/>
  <c r="AT128" i="13"/>
  <c r="AR814" i="14"/>
  <c r="AR275" i="13"/>
  <c r="AT243" i="13"/>
  <c r="AR989" i="14"/>
  <c r="AR1030" i="14"/>
  <c r="AR243" i="13"/>
  <c r="AR550" i="14"/>
  <c r="AR973" i="14"/>
  <c r="AR703" i="13"/>
  <c r="AR106" i="14"/>
  <c r="AR603" i="14"/>
  <c r="AR1082" i="14"/>
  <c r="AR397" i="13"/>
  <c r="AR978" i="13"/>
  <c r="AR61" i="14"/>
  <c r="AR672" i="14"/>
  <c r="AT1071" i="13"/>
  <c r="AR335" i="14"/>
  <c r="AR366" i="14"/>
  <c r="AR828" i="13"/>
  <c r="AR854" i="14"/>
  <c r="AR284" i="13"/>
  <c r="AR80" i="13"/>
  <c r="AT554" i="13"/>
  <c r="AR85" i="14"/>
  <c r="AR329" i="14"/>
  <c r="AR686" i="14"/>
  <c r="AT953" i="13"/>
  <c r="AR939" i="13"/>
  <c r="AT346" i="13"/>
  <c r="AR1077" i="13"/>
  <c r="AR141" i="13"/>
  <c r="AT239" i="13"/>
  <c r="AR971" i="14"/>
  <c r="AR675" i="13"/>
  <c r="AR861" i="14"/>
  <c r="AR379" i="14"/>
  <c r="AR806" i="14"/>
  <c r="AR112" i="14"/>
  <c r="AT316" i="13"/>
  <c r="AR707" i="13"/>
  <c r="AR960" i="14"/>
  <c r="AR852" i="14"/>
  <c r="AT1039" i="13"/>
  <c r="AR190" i="13"/>
  <c r="AR74" i="13"/>
  <c r="AR188" i="14"/>
  <c r="AR199" i="13"/>
  <c r="AR679" i="14"/>
  <c r="AR541" i="14"/>
  <c r="AR613" i="13"/>
  <c r="AT847" i="13"/>
  <c r="AR513" i="14"/>
  <c r="AR530" i="14"/>
  <c r="AT97" i="13"/>
  <c r="AR408" i="13"/>
  <c r="AR621" i="13"/>
  <c r="AR913" i="13"/>
  <c r="AR764" i="13"/>
  <c r="AR60" i="14"/>
  <c r="AR833" i="13"/>
  <c r="AR697" i="13"/>
  <c r="AR574" i="13"/>
  <c r="AR397" i="14"/>
  <c r="AR318" i="13"/>
  <c r="AR1030" i="13"/>
  <c r="AR623" i="14"/>
  <c r="AR321" i="14"/>
  <c r="AR524" i="13"/>
  <c r="AR99" i="13"/>
  <c r="AT797" i="13"/>
  <c r="AR827" i="13"/>
  <c r="AR255" i="14"/>
  <c r="AR565" i="13"/>
  <c r="AR190" i="14"/>
  <c r="AR967" i="13"/>
  <c r="AR177" i="14"/>
  <c r="AR478" i="13"/>
  <c r="AR396" i="13"/>
  <c r="AT52" i="13"/>
  <c r="AR842" i="13"/>
  <c r="AR825" i="14"/>
  <c r="AR533" i="13"/>
  <c r="AR405" i="13"/>
  <c r="AR220" i="13"/>
  <c r="AR1047" i="14"/>
  <c r="AR68" i="14"/>
  <c r="AR192" i="13"/>
  <c r="AR483" i="14"/>
  <c r="AR888" i="13"/>
  <c r="AT236" i="13"/>
  <c r="AT912" i="13"/>
  <c r="AT808" i="13"/>
  <c r="AT279" i="13"/>
  <c r="AR558" i="14"/>
  <c r="AR186" i="14"/>
  <c r="AT101" i="13"/>
  <c r="AR867" i="13"/>
  <c r="AT932" i="13"/>
  <c r="AT394" i="13"/>
  <c r="AR972" i="13"/>
  <c r="AT297" i="13"/>
  <c r="AT458" i="13"/>
  <c r="AR99" i="14"/>
  <c r="AR457" i="13"/>
  <c r="AR931" i="14"/>
  <c r="AR53" i="14"/>
  <c r="AR923" i="14"/>
  <c r="AR415" i="14"/>
  <c r="AR489" i="13"/>
  <c r="AT345" i="13"/>
  <c r="AR382" i="14"/>
  <c r="AR548" i="14"/>
  <c r="AR34" i="13"/>
  <c r="AR694" i="14"/>
  <c r="AR941" i="13"/>
  <c r="AR482" i="13"/>
  <c r="AT889" i="13"/>
  <c r="AT112" i="13"/>
  <c r="AT260" i="13"/>
  <c r="AR55" i="14"/>
  <c r="AR290" i="14"/>
  <c r="AT973" i="13"/>
  <c r="AT672" i="13"/>
  <c r="AT644" i="13"/>
  <c r="AR265" i="13"/>
  <c r="AR404" i="14"/>
  <c r="AT624" i="13"/>
  <c r="AR883" i="14"/>
  <c r="AT71" i="13"/>
  <c r="AR423" i="13"/>
  <c r="AT646" i="13"/>
  <c r="AR817" i="14"/>
  <c r="AR836" i="14"/>
  <c r="AR1064" i="13"/>
  <c r="AT694" i="13"/>
  <c r="AR1084" i="13"/>
  <c r="AT392" i="13"/>
  <c r="AR383" i="14"/>
  <c r="AR451" i="14"/>
  <c r="AR237" i="13"/>
  <c r="AR681" i="13"/>
  <c r="AR47" i="14"/>
  <c r="AR20" i="13"/>
  <c r="AR996" i="14"/>
  <c r="AR795" i="14"/>
  <c r="AR1044" i="14"/>
  <c r="AT764" i="13"/>
  <c r="AT994" i="13"/>
  <c r="AR193" i="14"/>
  <c r="AT906" i="13"/>
  <c r="AT217" i="13"/>
  <c r="AR659" i="14"/>
  <c r="AR870" i="13"/>
  <c r="AR716" i="14"/>
  <c r="AR249" i="13"/>
  <c r="AT565" i="13"/>
  <c r="AR514" i="14"/>
  <c r="AR229" i="13"/>
  <c r="AR105" i="14"/>
  <c r="AR677" i="14"/>
  <c r="AR832" i="14"/>
  <c r="AR358" i="14"/>
  <c r="AR675" i="14"/>
  <c r="AR386" i="14"/>
  <c r="AT985" i="13"/>
  <c r="AR1048" i="13"/>
  <c r="AT662" i="13"/>
  <c r="AR936" i="13"/>
  <c r="AT234" i="13"/>
  <c r="AR334" i="14"/>
  <c r="AT406" i="13"/>
  <c r="AT102" i="13"/>
  <c r="AT777" i="13"/>
  <c r="AR926" i="13"/>
  <c r="AR1009" i="13"/>
  <c r="AR262" i="13"/>
  <c r="AR683" i="14"/>
  <c r="AT1015" i="13"/>
  <c r="AR308" i="13"/>
  <c r="AR971" i="13"/>
  <c r="AR1043" i="14"/>
  <c r="AR307" i="14"/>
  <c r="AR180" i="13"/>
  <c r="AR1023" i="13"/>
  <c r="AT349" i="13"/>
  <c r="AR594" i="14"/>
  <c r="AR398" i="13"/>
  <c r="AT162" i="13"/>
  <c r="AT525" i="13"/>
  <c r="AT481" i="13"/>
  <c r="AT899" i="13"/>
  <c r="AT723" i="13"/>
  <c r="AR353" i="14"/>
  <c r="AR121" i="13"/>
  <c r="AR214" i="14"/>
  <c r="AT263" i="13"/>
  <c r="AR586" i="13"/>
  <c r="AR873" i="14"/>
  <c r="AR94" i="14"/>
  <c r="AR41" i="14"/>
  <c r="AT335" i="13"/>
  <c r="AT826" i="13"/>
  <c r="AR864" i="13"/>
  <c r="AR710" i="14"/>
  <c r="AR774" i="14"/>
  <c r="AR566" i="14"/>
  <c r="AT339" i="13"/>
  <c r="AR527" i="13"/>
  <c r="AR136" i="13"/>
  <c r="AR988" i="13"/>
  <c r="AR134" i="14"/>
  <c r="AR176" i="14"/>
  <c r="AT1054" i="13"/>
  <c r="AT960" i="13"/>
  <c r="AR39" i="14"/>
  <c r="AR948" i="13"/>
  <c r="AT155" i="13"/>
  <c r="AR115" i="14"/>
  <c r="AR324" i="13"/>
  <c r="AR784" i="14"/>
  <c r="AR341" i="14"/>
  <c r="AR730" i="13"/>
  <c r="AT642" i="13"/>
  <c r="AR921" i="13"/>
  <c r="AR810" i="14"/>
  <c r="AR328" i="14"/>
  <c r="AR18" i="14"/>
  <c r="AR676" i="13"/>
  <c r="AR472" i="13"/>
  <c r="AR129" i="14"/>
  <c r="AT470" i="13"/>
  <c r="AT1083" i="13"/>
  <c r="AR1040" i="14"/>
  <c r="AR136" i="14"/>
  <c r="AR421" i="13"/>
  <c r="AR250" i="14"/>
  <c r="AR684" i="13"/>
  <c r="AT140" i="13"/>
  <c r="AR626" i="14"/>
  <c r="AR942" i="14"/>
  <c r="AT810" i="13"/>
  <c r="AR595" i="14"/>
  <c r="AR1015" i="13"/>
  <c r="AT459" i="13"/>
  <c r="AR921" i="14"/>
  <c r="AT318" i="13"/>
  <c r="AR44" i="14"/>
  <c r="AR187" i="14"/>
  <c r="AR717" i="14"/>
  <c r="AR71" i="13"/>
  <c r="AR20" i="14"/>
  <c r="AT203" i="13"/>
  <c r="AR475" i="14"/>
  <c r="AR439" i="13"/>
  <c r="AR30" i="13"/>
  <c r="AR569" i="13"/>
  <c r="AR628" i="14"/>
  <c r="AR356" i="13"/>
  <c r="AR424" i="14"/>
  <c r="AT419" i="13"/>
  <c r="AR262" i="14"/>
  <c r="AT1061" i="13"/>
  <c r="AT54" i="13"/>
  <c r="AT670" i="13"/>
  <c r="AT922" i="13"/>
  <c r="AT661" i="13"/>
  <c r="AT757" i="13"/>
  <c r="AR866" i="14"/>
  <c r="AR427" i="13"/>
  <c r="AR810" i="13"/>
  <c r="AR968" i="13"/>
  <c r="AT736" i="13"/>
  <c r="AT69" i="13"/>
  <c r="AT383" i="13"/>
  <c r="AR16" i="14"/>
  <c r="AR484" i="14"/>
  <c r="AR834" i="13"/>
  <c r="AT495" i="13"/>
  <c r="AT875" i="13"/>
  <c r="AR859" i="13"/>
  <c r="AT779" i="13"/>
  <c r="AR853" i="14"/>
  <c r="AR337" i="14"/>
  <c r="AT635" i="13"/>
  <c r="AR664" i="13"/>
  <c r="AR74" i="14"/>
  <c r="AR908" i="13"/>
  <c r="AR745" i="13"/>
  <c r="AR725" i="14"/>
  <c r="AT324" i="13"/>
  <c r="AR690" i="14"/>
  <c r="AR357" i="13"/>
  <c r="AT288" i="13"/>
  <c r="AR634" i="13"/>
  <c r="AR796" i="13"/>
  <c r="AR833" i="14"/>
  <c r="AR674" i="13"/>
  <c r="AR751" i="14"/>
  <c r="AR990" i="14"/>
  <c r="AT453" i="13"/>
  <c r="AR993" i="13"/>
  <c r="AR90" i="13"/>
  <c r="AR823" i="13"/>
  <c r="AR511" i="13"/>
  <c r="AT868" i="13"/>
  <c r="AT649" i="13"/>
  <c r="AT433" i="13"/>
  <c r="AR428" i="14"/>
  <c r="AT269" i="13"/>
  <c r="AT903" i="13"/>
  <c r="AT539" i="13"/>
  <c r="AT439" i="13"/>
  <c r="AR479" i="13"/>
  <c r="AR909" i="14"/>
  <c r="AR177" i="13"/>
  <c r="AR501" i="14"/>
  <c r="AR846" i="13"/>
  <c r="AT1043" i="13"/>
  <c r="AR781" i="14"/>
  <c r="AR313" i="13"/>
  <c r="AT648" i="13"/>
  <c r="AR193" i="13"/>
  <c r="AR364" i="14"/>
  <c r="AR1018" i="14"/>
  <c r="AR49" i="13"/>
  <c r="AR922" i="14"/>
  <c r="AR973" i="13"/>
  <c r="AT108" i="13"/>
  <c r="AR1001" i="14"/>
  <c r="AR87" i="14"/>
  <c r="AR465" i="13"/>
  <c r="AR785" i="13"/>
  <c r="AR543" i="14"/>
  <c r="AR93" i="13"/>
  <c r="AT294" i="13"/>
  <c r="AT652" i="13"/>
  <c r="AR705" i="13"/>
  <c r="AR26" i="14"/>
  <c r="AT407" i="13"/>
  <c r="AR176" i="13"/>
  <c r="AT609" i="13"/>
  <c r="AR252" i="13"/>
  <c r="AT156" i="13"/>
  <c r="AR645" i="13"/>
  <c r="AR576" i="13"/>
  <c r="AR806" i="13"/>
  <c r="AT18" i="13"/>
  <c r="AT13" i="13"/>
  <c r="AR401" i="13"/>
  <c r="AR562" i="14"/>
  <c r="AR252" i="14"/>
  <c r="AR328" i="13"/>
  <c r="AR217" i="14"/>
  <c r="AR916" i="13"/>
  <c r="AT589" i="13"/>
  <c r="AR616" i="14"/>
  <c r="AT946" i="13"/>
  <c r="AR470" i="14"/>
  <c r="AR997" i="14"/>
  <c r="AR561" i="13"/>
  <c r="AR900" i="14"/>
  <c r="AT231" i="13"/>
  <c r="AR998" i="13"/>
  <c r="AR159" i="14"/>
  <c r="AR259" i="13"/>
  <c r="AT708" i="13"/>
  <c r="AR414" i="13"/>
  <c r="AT344" i="13"/>
  <c r="AR531" i="14"/>
  <c r="AR930" i="13"/>
  <c r="AT655" i="13"/>
  <c r="AT125" i="13"/>
  <c r="AR575" i="14"/>
  <c r="AT728" i="13"/>
  <c r="AR367" i="14"/>
  <c r="AR566" i="13"/>
  <c r="AR386" i="13"/>
  <c r="AR759" i="13"/>
  <c r="AR266" i="13"/>
  <c r="AR1011" i="13"/>
  <c r="AT461" i="13"/>
  <c r="AT613" i="13"/>
  <c r="AR387" i="14"/>
  <c r="AR868" i="14"/>
  <c r="AR137" i="13"/>
  <c r="AR765" i="13"/>
  <c r="AT993" i="13"/>
  <c r="AR444" i="14"/>
  <c r="AR586" i="14"/>
  <c r="AR623" i="13"/>
  <c r="AR823" i="14"/>
  <c r="AT990" i="13"/>
  <c r="AR139" i="13"/>
  <c r="AR313" i="14"/>
  <c r="AR759" i="14"/>
  <c r="AR793" i="14"/>
  <c r="AR907" i="14"/>
  <c r="AT227" i="13"/>
  <c r="AR570" i="14"/>
  <c r="AR713" i="13"/>
  <c r="AT563" i="13"/>
  <c r="AR54" i="14"/>
  <c r="AR287" i="13"/>
  <c r="AR638" i="14"/>
  <c r="AT689" i="13"/>
  <c r="AR695" i="14"/>
  <c r="AR685" i="13"/>
  <c r="AT350" i="13"/>
  <c r="AR25" i="14"/>
  <c r="AR1005" i="14"/>
  <c r="AR540" i="13"/>
  <c r="AR389" i="14"/>
  <c r="AR52" i="13"/>
  <c r="AT423" i="13"/>
  <c r="AR728" i="13"/>
  <c r="AR492" i="13"/>
  <c r="AR677" i="13"/>
  <c r="AR605" i="14"/>
  <c r="AR654" i="13"/>
  <c r="AT533" i="13"/>
  <c r="AR509" i="13"/>
  <c r="AT328" i="13"/>
  <c r="AT975" i="13"/>
  <c r="AR213" i="14"/>
  <c r="AR101" i="14"/>
  <c r="AR614" i="14"/>
  <c r="AT936" i="13"/>
  <c r="AR521" i="14"/>
  <c r="AT780" i="13"/>
  <c r="AT677" i="13"/>
  <c r="AR494" i="13"/>
  <c r="AR512" i="13"/>
  <c r="AR267" i="13"/>
  <c r="AT725" i="13"/>
  <c r="AT1001" i="13"/>
  <c r="AR964" i="14"/>
  <c r="AT952" i="13"/>
  <c r="AT684" i="13"/>
  <c r="AR377" i="14"/>
  <c r="AR654" i="14"/>
  <c r="AR471" i="14"/>
  <c r="AR203" i="13"/>
  <c r="AT105" i="13"/>
  <c r="AR257" i="13"/>
  <c r="AT904" i="13"/>
  <c r="AR956" i="14"/>
  <c r="AR248" i="14"/>
  <c r="AT606" i="13"/>
  <c r="AT486" i="13"/>
  <c r="AR505" i="13"/>
  <c r="AT496" i="13"/>
  <c r="AR860" i="14"/>
  <c r="AR373" i="13"/>
  <c r="AR79" i="13"/>
  <c r="AT729" i="13"/>
  <c r="AR965" i="13"/>
  <c r="AT377" i="13"/>
  <c r="AR342" i="14"/>
  <c r="AR894" i="13"/>
  <c r="AR812" i="14"/>
  <c r="AT485" i="13"/>
  <c r="AT230" i="13"/>
  <c r="AT115" i="13"/>
  <c r="AT90" i="13"/>
  <c r="AR375" i="13"/>
  <c r="AR422" i="13"/>
  <c r="AT712" i="13"/>
  <c r="AT600" i="13"/>
  <c r="AR811" i="13"/>
  <c r="AT820" i="13"/>
  <c r="AR453" i="14"/>
  <c r="AR911" i="14"/>
  <c r="AT783" i="13"/>
  <c r="AR446" i="14"/>
  <c r="AT173" i="13"/>
  <c r="AR1057" i="14"/>
  <c r="AR230" i="13"/>
  <c r="AT373" i="13"/>
  <c r="AR254" i="14"/>
  <c r="AR879" i="13"/>
  <c r="AR653" i="14"/>
  <c r="AR31" i="14"/>
  <c r="AR505" i="14"/>
  <c r="AR753" i="14"/>
  <c r="AR52" i="14"/>
  <c r="AR439" i="14"/>
  <c r="AR412" i="13"/>
  <c r="AR967" i="14"/>
  <c r="AR987" i="13"/>
  <c r="AR682" i="13"/>
  <c r="AT566" i="13"/>
  <c r="AT942" i="13"/>
  <c r="AR537" i="13"/>
  <c r="AR639" i="14"/>
  <c r="AR98" i="13"/>
  <c r="AR800" i="14"/>
  <c r="AR22" i="14"/>
  <c r="AR723" i="13"/>
  <c r="AR472" i="14"/>
  <c r="AR512" i="14"/>
  <c r="AR851" i="13"/>
  <c r="AT315" i="13"/>
  <c r="AR280" i="14"/>
  <c r="AT747" i="13"/>
  <c r="AR507" i="14"/>
  <c r="AR1080" i="14"/>
  <c r="AT931" i="13"/>
  <c r="AT309" i="13"/>
  <c r="AT250" i="13"/>
  <c r="AR734" i="13"/>
  <c r="AT220" i="13"/>
  <c r="AR110" i="14"/>
  <c r="AR409" i="13"/>
  <c r="AR216" i="14"/>
  <c r="AR436" i="14"/>
  <c r="AT665" i="13"/>
  <c r="AR96" i="14"/>
  <c r="AR525" i="14"/>
  <c r="AT685" i="13"/>
  <c r="AR175" i="14"/>
  <c r="AT872" i="13"/>
  <c r="AR733" i="13"/>
  <c r="AR600" i="13"/>
  <c r="AR611" i="14"/>
  <c r="AR655" i="13"/>
  <c r="AT737" i="13"/>
  <c r="AT582" i="13"/>
  <c r="AR591" i="13"/>
  <c r="AT1022" i="13"/>
  <c r="AT671" i="13"/>
  <c r="AT547" i="13"/>
  <c r="AR876" i="14"/>
  <c r="AR186" i="13"/>
  <c r="AR151" i="14"/>
  <c r="AT835" i="13"/>
  <c r="AR880" i="13"/>
  <c r="AT340" i="13"/>
  <c r="AR261" i="13"/>
  <c r="AR158" i="13"/>
  <c r="AR849" i="13"/>
  <c r="AT387" i="13"/>
  <c r="AT180" i="13"/>
  <c r="AT871" i="13"/>
  <c r="AR327" i="13"/>
  <c r="AR804" i="13"/>
  <c r="AR463" i="13"/>
  <c r="AR1055" i="13"/>
  <c r="AT201" i="13"/>
  <c r="AR689" i="13"/>
  <c r="AT789" i="13"/>
  <c r="AR935" i="14"/>
  <c r="AT442" i="13"/>
  <c r="AR671" i="14"/>
  <c r="AT21" i="13"/>
  <c r="AR990" i="13"/>
  <c r="AR372" i="13"/>
  <c r="AR666" i="13"/>
  <c r="AR228" i="14"/>
  <c r="AR458" i="14"/>
  <c r="AR550" i="13"/>
  <c r="AR156" i="13"/>
  <c r="AR632" i="14"/>
  <c r="AR709" i="13"/>
  <c r="AT178" i="13"/>
  <c r="AR422" i="14"/>
  <c r="AT302" i="13"/>
  <c r="AR779" i="14"/>
  <c r="AR6" i="14"/>
  <c r="AT391" i="13"/>
  <c r="AT321" i="13"/>
  <c r="AT1080" i="13"/>
  <c r="AR201" i="14"/>
  <c r="AR891" i="13"/>
  <c r="AR506" i="14"/>
  <c r="AR194" i="14"/>
  <c r="AR782" i="14"/>
  <c r="AT1051" i="13"/>
  <c r="AT167" i="13"/>
  <c r="AR892" i="14"/>
  <c r="AR742" i="13"/>
  <c r="AT668" i="13"/>
  <c r="AT803" i="13"/>
  <c r="AR462" i="13"/>
  <c r="AR777" i="14"/>
  <c r="AT440" i="13"/>
  <c r="AR754" i="14"/>
  <c r="AR30" i="14"/>
  <c r="AR485" i="14"/>
  <c r="AT282" i="13"/>
  <c r="AR1071" i="13"/>
  <c r="AR1038" i="14"/>
  <c r="AT559" i="13"/>
  <c r="AR122" i="13"/>
  <c r="AT913" i="13"/>
  <c r="AR88" i="13"/>
  <c r="AR219" i="14"/>
  <c r="AR983" i="14"/>
  <c r="AR1040" i="13"/>
  <c r="AR450" i="14"/>
  <c r="AR898" i="13"/>
  <c r="AR292" i="14"/>
  <c r="AR146" i="13"/>
  <c r="AR466" i="13"/>
  <c r="AR463" i="14"/>
  <c r="AR679" i="13"/>
  <c r="AT404" i="13"/>
  <c r="AT1019" i="13"/>
  <c r="AR801" i="14"/>
  <c r="AT862" i="13"/>
  <c r="AR420" i="14"/>
  <c r="AT212" i="13"/>
  <c r="AT955" i="13"/>
  <c r="AR282" i="13"/>
  <c r="AT984" i="13"/>
  <c r="AR752" i="14"/>
  <c r="AR377" i="13"/>
  <c r="AR693" i="14"/>
  <c r="AR724" i="14"/>
  <c r="AT428" i="13"/>
  <c r="AR428" i="13"/>
  <c r="AR612" i="14"/>
  <c r="AR522" i="14"/>
  <c r="AR114" i="14"/>
  <c r="AT357" i="13"/>
  <c r="AR906" i="14"/>
  <c r="AT686" i="13"/>
  <c r="AT56" i="13"/>
  <c r="AR946" i="13"/>
  <c r="AT233" i="13"/>
  <c r="AR703" i="14"/>
  <c r="AT490" i="13"/>
  <c r="AR844" i="13"/>
  <c r="AR430" i="14"/>
  <c r="AT305" i="13"/>
  <c r="AT445" i="13"/>
  <c r="AR106" i="13"/>
  <c r="AR108" i="14"/>
  <c r="AT1038" i="13"/>
  <c r="AR1076" i="14"/>
  <c r="AR1042" i="13"/>
  <c r="AR127" i="13"/>
  <c r="AR635" i="14"/>
  <c r="AT8" i="13"/>
  <c r="AR1029" i="13"/>
  <c r="AT174" i="13"/>
  <c r="AT161" i="13"/>
  <c r="AR369" i="14"/>
  <c r="AR987" i="14"/>
  <c r="AR56" i="13"/>
  <c r="AR547" i="14"/>
  <c r="AR277" i="14"/>
  <c r="AR889" i="13"/>
  <c r="AR403" i="14"/>
  <c r="AT334" i="13"/>
  <c r="AT1027" i="13"/>
  <c r="AR587" i="14"/>
  <c r="AT192" i="13"/>
  <c r="AR311" i="13"/>
  <c r="AT53" i="13"/>
  <c r="AR949" i="13"/>
  <c r="AT420" i="13"/>
  <c r="AT530" i="13"/>
  <c r="AT311" i="13"/>
  <c r="AR905" i="13"/>
  <c r="AT59" i="13"/>
  <c r="AR629" i="13"/>
  <c r="AR368" i="14"/>
  <c r="AR158" i="14"/>
  <c r="AR790" i="14"/>
  <c r="AR626" i="13"/>
  <c r="AR441" i="13"/>
  <c r="AR286" i="13"/>
  <c r="AR289" i="14"/>
  <c r="AR687" i="13"/>
  <c r="AR902" i="14"/>
  <c r="AR535" i="13"/>
  <c r="AR523" i="14"/>
  <c r="AR406" i="14"/>
  <c r="AT958" i="13"/>
  <c r="AR1043" i="13"/>
  <c r="AT669" i="13"/>
  <c r="AT416" i="13"/>
  <c r="AR504" i="13"/>
  <c r="AT70" i="13"/>
  <c r="AR924" i="13"/>
  <c r="AR581" i="13"/>
  <c r="AR914" i="14"/>
  <c r="AT575" i="13"/>
  <c r="AR200" i="14"/>
  <c r="AT817" i="13"/>
  <c r="AT819" i="13"/>
  <c r="AT697" i="13"/>
  <c r="AT834" i="13"/>
  <c r="AR67" i="13"/>
  <c r="AT262" i="13"/>
  <c r="AT291" i="13"/>
  <c r="AR391" i="14"/>
  <c r="AR223" i="13"/>
  <c r="AT352" i="13"/>
  <c r="AR459" i="14"/>
  <c r="AR529" i="13"/>
  <c r="AT540" i="13"/>
  <c r="AR741" i="13"/>
  <c r="AR599" i="13"/>
  <c r="AR202" i="14"/>
  <c r="AR432" i="13"/>
  <c r="AR733" i="14"/>
  <c r="AR535" i="14"/>
  <c r="AT441" i="13"/>
  <c r="AR212" i="14"/>
  <c r="AT804" i="13"/>
  <c r="AR938" i="14"/>
  <c r="AT222" i="13"/>
  <c r="AR534" i="14"/>
  <c r="AR772" i="14"/>
  <c r="AT111" i="13"/>
  <c r="AR215" i="14"/>
  <c r="AR782" i="13"/>
  <c r="AR310" i="14"/>
  <c r="AR352" i="13"/>
  <c r="AR1022" i="13"/>
  <c r="AR630" i="13"/>
  <c r="AR417" i="13"/>
  <c r="AT25" i="13"/>
  <c r="AR276" i="14"/>
  <c r="AR564" i="14"/>
  <c r="AR877" i="13"/>
  <c r="AR768" i="13"/>
  <c r="AT401" i="13"/>
  <c r="AR25" i="13"/>
  <c r="AR280" i="13"/>
  <c r="AR487" i="13"/>
  <c r="AR374" i="14"/>
  <c r="AR103" i="14"/>
  <c r="AT331" i="13"/>
  <c r="AT583" i="13"/>
  <c r="AR588" i="13"/>
  <c r="AT531" i="13"/>
  <c r="AT976" i="13"/>
  <c r="AR304" i="13"/>
  <c r="AT1021" i="13"/>
  <c r="AT1035" i="13"/>
  <c r="AT1056" i="13"/>
  <c r="AR1008" i="14"/>
  <c r="AT363" i="13"/>
  <c r="AR271" i="13"/>
  <c r="AR493" i="14"/>
  <c r="AT824" i="13"/>
  <c r="AT333" i="13"/>
  <c r="AR150" i="14"/>
  <c r="AT786" i="13"/>
  <c r="AR740" i="14"/>
  <c r="AR952" i="14"/>
  <c r="AR522" i="13"/>
  <c r="AR1061" i="13"/>
  <c r="AR289" i="13"/>
  <c r="AR253" i="13"/>
  <c r="AT477" i="13"/>
  <c r="AT576" i="13"/>
  <c r="AR82" i="13"/>
  <c r="AR82" i="14"/>
  <c r="AT10" i="13"/>
  <c r="AR342" i="13"/>
  <c r="AT914" i="13"/>
  <c r="AR381" i="14"/>
  <c r="AT135" i="13"/>
  <c r="AR943" i="13"/>
  <c r="AR337" i="13"/>
  <c r="AR746" i="13"/>
  <c r="AT612" i="13"/>
  <c r="AR711" i="14"/>
  <c r="AT147" i="13"/>
  <c r="AR416" i="13"/>
  <c r="AR153" i="13"/>
  <c r="AR693" i="13"/>
  <c r="AT553" i="13"/>
  <c r="AR1014" i="13"/>
  <c r="AR718" i="13"/>
  <c r="AR794" i="14"/>
  <c r="AR384" i="14"/>
  <c r="AR837" i="14"/>
  <c r="AT308" i="13"/>
  <c r="AR437" i="13"/>
  <c r="AR678" i="13"/>
  <c r="AR334" i="13"/>
  <c r="AR325" i="14"/>
  <c r="AT365" i="13"/>
  <c r="AR196" i="13"/>
  <c r="AR920" i="13"/>
  <c r="AT257" i="13"/>
  <c r="AR673" i="14"/>
  <c r="AT865" i="13"/>
  <c r="AR194" i="13"/>
  <c r="AR329" i="13"/>
  <c r="AT74" i="13"/>
  <c r="AR490" i="14"/>
  <c r="AT742" i="13"/>
  <c r="AR499" i="14"/>
  <c r="AR141" i="14"/>
  <c r="AR33" i="14"/>
  <c r="AR23" i="14"/>
  <c r="AR225" i="13"/>
  <c r="AR418" i="13"/>
  <c r="AT86" i="13"/>
  <c r="AT277" i="13"/>
  <c r="AR98" i="14"/>
  <c r="AR721" i="13"/>
  <c r="AT109" i="13"/>
  <c r="AT351" i="13"/>
  <c r="AR574" i="14"/>
  <c r="AR832" i="13"/>
  <c r="AR467" i="13"/>
  <c r="AR646" i="13"/>
  <c r="AR142" i="14"/>
  <c r="AT692" i="13"/>
  <c r="AT281" i="13"/>
  <c r="AR829" i="14"/>
  <c r="AR1044" i="13"/>
  <c r="AR301" i="13"/>
  <c r="AT796" i="13"/>
  <c r="AR886" i="13"/>
  <c r="AT977" i="13"/>
  <c r="AT740" i="13"/>
  <c r="AR109" i="14"/>
  <c r="AR109" i="13"/>
  <c r="AR1002" i="13"/>
  <c r="AR958" i="13"/>
  <c r="AR198" i="14"/>
  <c r="AR918" i="13"/>
  <c r="AT726" i="13"/>
  <c r="AT633" i="13"/>
  <c r="AT1049" i="13"/>
  <c r="AT131" i="13"/>
  <c r="AR831" i="13"/>
  <c r="AR851" i="14"/>
  <c r="AR392" i="13"/>
  <c r="AT506" i="13"/>
  <c r="AR291" i="14"/>
  <c r="AT402" i="13"/>
  <c r="AR191" i="13"/>
  <c r="AR614" i="13"/>
  <c r="AT249" i="13"/>
  <c r="AR976" i="14"/>
  <c r="AR346" i="14"/>
  <c r="AR642" i="14"/>
  <c r="AR101" i="13"/>
  <c r="AR604" i="14"/>
  <c r="AR13" i="13"/>
  <c r="AT663" i="13"/>
  <c r="AR221" i="14"/>
  <c r="AR683" i="13"/>
  <c r="AR670" i="14"/>
  <c r="AR222" i="13"/>
  <c r="AR285" i="13"/>
  <c r="AR364" i="13"/>
  <c r="AR515" i="14"/>
  <c r="AR260" i="13"/>
  <c r="AT693" i="13"/>
  <c r="AR91" i="13"/>
  <c r="AT286" i="13"/>
  <c r="AR479" i="14"/>
  <c r="AR144" i="13"/>
  <c r="AR724" i="13"/>
  <c r="AR318" i="14"/>
  <c r="AT190" i="13"/>
  <c r="AR645" i="14"/>
  <c r="AR831" i="14"/>
  <c r="AT915" i="13"/>
  <c r="AR352" i="14"/>
  <c r="AT113" i="13"/>
  <c r="AR803" i="14"/>
  <c r="AR932" i="13"/>
  <c r="AR360" i="13"/>
  <c r="AR633" i="13"/>
  <c r="AR669" i="14"/>
  <c r="AT660" i="13"/>
  <c r="AR959" i="14"/>
  <c r="AR978" i="14"/>
  <c r="AT421" i="13"/>
  <c r="AR893" i="13"/>
  <c r="AR75" i="13"/>
  <c r="AT560" i="13"/>
  <c r="AT449" i="13"/>
  <c r="AR1038" i="13"/>
  <c r="AT1018" i="13"/>
  <c r="AR629" i="14"/>
  <c r="AR1033" i="14"/>
  <c r="AR954" i="13"/>
  <c r="AR61" i="13"/>
  <c r="AR464" i="14"/>
  <c r="AR910" i="13"/>
  <c r="AR174" i="14"/>
  <c r="AT150" i="13"/>
  <c r="AR937" i="14"/>
  <c r="AR895" i="14"/>
  <c r="AT549" i="13"/>
  <c r="AR345" i="13"/>
  <c r="AR242" i="14"/>
  <c r="AT484" i="13"/>
  <c r="AT805" i="13"/>
  <c r="AR1046" i="13"/>
  <c r="AR1054" i="14"/>
  <c r="AR395" i="14"/>
  <c r="AR698" i="13"/>
  <c r="AR754" i="13"/>
  <c r="AT650" i="13"/>
  <c r="AR579" i="14"/>
  <c r="AR295" i="13"/>
  <c r="AR555" i="14"/>
  <c r="AR431" i="13"/>
  <c r="AR792" i="13"/>
  <c r="AT29" i="13"/>
  <c r="AR713" i="14"/>
  <c r="AR986" i="14"/>
  <c r="AT880" i="13"/>
  <c r="AT337" i="13"/>
  <c r="AT869" i="13"/>
  <c r="AR319" i="13"/>
  <c r="AR1011" i="14"/>
  <c r="AR984" i="14"/>
  <c r="AT850" i="13"/>
  <c r="AR544" i="13"/>
  <c r="AT548" i="13"/>
  <c r="AT118" i="13"/>
  <c r="AT514" i="13"/>
  <c r="AR955" i="13"/>
  <c r="AR354" i="14"/>
  <c r="AT1011" i="13"/>
  <c r="AR188" i="13"/>
  <c r="AR110" i="13"/>
  <c r="AR221" i="13"/>
  <c r="AR802" i="13"/>
  <c r="AT313" i="13"/>
  <c r="AR824" i="14"/>
  <c r="AR902" i="13"/>
  <c r="AT214" i="13"/>
  <c r="AR536" i="13"/>
  <c r="AR303" i="14"/>
  <c r="AT992" i="13"/>
  <c r="AR691" i="14"/>
  <c r="AT474" i="13"/>
  <c r="AR213" i="13"/>
  <c r="AR1007" i="13"/>
  <c r="AR977" i="14"/>
  <c r="AR300" i="13"/>
  <c r="AR486" i="13"/>
  <c r="AR791" i="14"/>
  <c r="AT928" i="13"/>
  <c r="AR865" i="14"/>
  <c r="AT969" i="13"/>
  <c r="AT191" i="13"/>
  <c r="AT1047" i="13"/>
  <c r="AT58" i="13"/>
  <c r="AR142" i="13"/>
  <c r="AR964" i="13"/>
  <c r="AT552" i="13"/>
  <c r="AR148" i="13"/>
  <c r="AR143" i="13"/>
  <c r="AR379" i="13"/>
  <c r="AR376" i="13"/>
  <c r="AT938" i="13"/>
  <c r="AR214" i="13"/>
  <c r="AT555" i="13"/>
  <c r="AR775" i="13"/>
  <c r="AT332" i="13"/>
  <c r="AT608" i="13"/>
  <c r="AT634" i="13"/>
  <c r="AR912" i="13"/>
  <c r="AR771" i="14"/>
  <c r="AR738" i="14"/>
  <c r="AR107" i="13"/>
  <c r="AT241" i="13"/>
  <c r="AR798" i="14"/>
  <c r="AR618" i="13"/>
  <c r="AR28" i="13"/>
  <c r="AT930" i="13"/>
  <c r="AR951" i="14"/>
  <c r="AT498" i="13"/>
  <c r="AR661" i="14"/>
  <c r="AR890" i="13"/>
  <c r="AR660" i="14"/>
  <c r="AT867" i="13"/>
  <c r="AR1017" i="13"/>
  <c r="AT483" i="13"/>
  <c r="AT81" i="13"/>
  <c r="AR883" i="13"/>
  <c r="AT610" i="13"/>
  <c r="AT858" i="13"/>
  <c r="AR247" i="14"/>
  <c r="AR389" i="13"/>
  <c r="AR1014" i="14"/>
  <c r="AR648" i="13"/>
  <c r="AR1021" i="14"/>
  <c r="AR686" i="13"/>
  <c r="AT816" i="13"/>
  <c r="AR261" i="14"/>
  <c r="AT27" i="13"/>
  <c r="AR790" i="13"/>
  <c r="AR979" i="14"/>
  <c r="AR963" i="14"/>
  <c r="AT616" i="13"/>
  <c r="AR91" i="14"/>
  <c r="AR931" i="13"/>
  <c r="AR610" i="13"/>
  <c r="AT329" i="13"/>
  <c r="AR132" i="13"/>
  <c r="AR133" i="13"/>
  <c r="AR78" i="14"/>
  <c r="AT424" i="13"/>
  <c r="AR632" i="13"/>
  <c r="AT179" i="13"/>
  <c r="AR326" i="14"/>
  <c r="AR653" i="13"/>
  <c r="AT466" i="13"/>
  <c r="AT379" i="13"/>
  <c r="AR263" i="14"/>
  <c r="AR690" i="13"/>
  <c r="AR529" i="14"/>
  <c r="AR530" i="13"/>
  <c r="AT139" i="13"/>
  <c r="AT148" i="13"/>
  <c r="AR1084" i="14"/>
  <c r="AR268" i="13"/>
  <c r="AT706" i="13"/>
  <c r="AT268" i="13"/>
  <c r="AR1074" i="13"/>
  <c r="AT778" i="13"/>
  <c r="AR593" i="13"/>
  <c r="AR115" i="13"/>
  <c r="AR175" i="13"/>
  <c r="AT36" i="13"/>
  <c r="AR273" i="13"/>
  <c r="AT979" i="13"/>
  <c r="AR474" i="14"/>
  <c r="AR1009" i="14"/>
  <c r="AR660" i="13"/>
  <c r="AR319" i="14"/>
  <c r="AR517" i="13"/>
  <c r="AR211" i="14"/>
  <c r="AT866" i="13"/>
  <c r="AR253" i="14"/>
  <c r="AR230" i="14"/>
  <c r="AR1080" i="13"/>
  <c r="AR878" i="14"/>
  <c r="AT641" i="13"/>
  <c r="AT141" i="13"/>
  <c r="AT61" i="13"/>
  <c r="AR57" i="14"/>
  <c r="AR755" i="13"/>
  <c r="AR363" i="13"/>
  <c r="AR893" i="14"/>
  <c r="AT776" i="13"/>
  <c r="AT488" i="13"/>
  <c r="AT512" i="13"/>
  <c r="AT464" i="13"/>
  <c r="AR147" i="14"/>
  <c r="AT256" i="13"/>
  <c r="AR488" i="13"/>
  <c r="AR255" i="13"/>
  <c r="AR980" i="13"/>
  <c r="AT529" i="13"/>
  <c r="AT884" i="13"/>
  <c r="AT745" i="13"/>
  <c r="AR779" i="13"/>
  <c r="AR211" i="13"/>
  <c r="AR163" i="14"/>
  <c r="AR546" i="14"/>
  <c r="AR425" i="13"/>
  <c r="AR607" i="13"/>
  <c r="AR1055" i="14"/>
  <c r="AT46" i="13"/>
  <c r="AR618" i="14"/>
  <c r="AT945" i="13"/>
  <c r="AT422" i="13"/>
  <c r="AT730" i="13"/>
  <c r="AT1017" i="13"/>
  <c r="AR327" i="14"/>
  <c r="AR362" i="14"/>
  <c r="AT405" i="13"/>
  <c r="AR161" i="13"/>
  <c r="AT766" i="13"/>
  <c r="AR1033" i="13"/>
  <c r="AR685" i="14"/>
  <c r="AR868" i="13"/>
  <c r="AT702" i="13"/>
  <c r="AR464" i="13"/>
  <c r="AR205" i="13"/>
  <c r="AT225" i="13"/>
  <c r="AR711" i="13"/>
  <c r="AT532" i="13"/>
  <c r="AR901" i="14"/>
  <c r="AR942" i="13"/>
  <c r="AT418" i="13"/>
  <c r="AR162" i="13"/>
  <c r="AR66" i="13"/>
  <c r="AR621" i="14"/>
  <c r="AR449" i="13"/>
  <c r="AT327" i="13"/>
  <c r="AR70" i="14"/>
  <c r="AR209" i="14"/>
  <c r="AR378" i="13"/>
  <c r="AR1025" i="13"/>
  <c r="AR264" i="14"/>
  <c r="AR433" i="13"/>
  <c r="AT1030" i="13"/>
  <c r="AT494" i="13"/>
  <c r="AR325" i="13"/>
  <c r="AR480" i="13"/>
  <c r="AT521" i="13"/>
  <c r="AT17" i="13"/>
  <c r="AR596" i="13"/>
  <c r="AR889" i="14"/>
  <c r="AR43" i="13"/>
  <c r="AR32" i="13"/>
  <c r="AT472" i="13"/>
  <c r="AR331" i="14"/>
  <c r="AT126" i="13"/>
  <c r="AR633" i="14"/>
  <c r="AR274" i="13"/>
  <c r="AR730" i="14"/>
  <c r="AR306" i="13"/>
  <c r="AT543" i="13"/>
  <c r="AT520" i="13"/>
  <c r="AT427" i="13"/>
  <c r="AR729" i="13"/>
  <c r="AR760" i="13"/>
  <c r="AT852" i="13"/>
  <c r="AR845" i="14"/>
  <c r="AR874" i="13"/>
  <c r="AR402" i="13"/>
  <c r="AR152" i="14"/>
  <c r="AR789" i="14"/>
  <c r="AR421" i="14"/>
  <c r="AR982" i="14"/>
  <c r="AT925" i="13"/>
  <c r="AR865" i="13"/>
  <c r="AR689" i="14"/>
  <c r="AT678" i="13"/>
  <c r="AR815" i="13"/>
  <c r="AR339" i="14"/>
  <c r="AR155" i="13"/>
  <c r="AT1048" i="13"/>
  <c r="AR113" i="14"/>
  <c r="AR862" i="14"/>
  <c r="AT716" i="13"/>
  <c r="AR617" i="13"/>
  <c r="AT795" i="13"/>
  <c r="AR1048" i="14"/>
  <c r="AR1049" i="14"/>
  <c r="AT1002" i="13"/>
  <c r="AT15" i="13"/>
  <c r="AR691" i="13"/>
  <c r="AT1079" i="13"/>
  <c r="AR933" i="13"/>
  <c r="AR215" i="13"/>
  <c r="AR265" i="14"/>
  <c r="AR497" i="14"/>
  <c r="AT216" i="13"/>
  <c r="AR930" i="14"/>
  <c r="AT207" i="13"/>
  <c r="AR240" i="14"/>
  <c r="AT598" i="13"/>
  <c r="AT9" i="13"/>
  <c r="AR331" i="13"/>
  <c r="AR1062" i="13"/>
  <c r="AR351" i="14"/>
  <c r="AR597" i="14"/>
  <c r="AT799" i="13"/>
  <c r="AR545" i="13"/>
  <c r="AT205" i="13"/>
  <c r="AT879" i="13"/>
  <c r="AR224" i="13"/>
  <c r="AT558" i="13"/>
  <c r="AT714" i="13"/>
  <c r="AR19" i="14"/>
  <c r="AR565" i="14"/>
  <c r="AR877" i="14"/>
  <c r="AR344" i="14"/>
  <c r="AT376" i="13"/>
  <c r="AR720" i="13"/>
  <c r="AT584" i="13"/>
  <c r="AT361" i="13"/>
  <c r="AR89" i="14"/>
  <c r="AR68" i="13"/>
  <c r="AT793" i="13"/>
  <c r="AR862" i="13"/>
  <c r="AR206" i="13"/>
  <c r="AT278" i="13"/>
  <c r="AR558" i="13"/>
  <c r="AR594" i="13"/>
  <c r="AR378" i="14"/>
  <c r="AR555" i="13"/>
  <c r="AR725" i="13"/>
  <c r="AT680" i="13"/>
  <c r="AT911" i="13"/>
  <c r="AR495" i="13"/>
  <c r="AR116" i="13"/>
  <c r="AR890" i="14"/>
  <c r="AR750" i="13"/>
  <c r="AT951" i="13"/>
  <c r="AR601" i="13"/>
  <c r="AT1036" i="13"/>
  <c r="AR187" i="13"/>
  <c r="AR850" i="14"/>
  <c r="AT659" i="13"/>
  <c r="AR630" i="14"/>
  <c r="AR692" i="13"/>
  <c r="AT89" i="13"/>
  <c r="AT1078" i="13"/>
  <c r="AT674" i="13"/>
  <c r="AR184" i="14"/>
  <c r="AT516" i="13"/>
  <c r="AR1050" i="13"/>
  <c r="AR708" i="14"/>
  <c r="AT800" i="13"/>
  <c r="AT535" i="13"/>
  <c r="AR508" i="13"/>
  <c r="AT771" i="13"/>
  <c r="AR771" i="13"/>
  <c r="AT34" i="13"/>
  <c r="AT860" i="13"/>
  <c r="AR467" i="14"/>
  <c r="AR824" i="13"/>
  <c r="AR166" i="14"/>
  <c r="AR395" i="13"/>
  <c r="AR510" i="14"/>
  <c r="AT774" i="13"/>
  <c r="AR461" i="14"/>
  <c r="AR580" i="14"/>
  <c r="AT77" i="13"/>
  <c r="AT874" i="13"/>
  <c r="AR843" i="14"/>
  <c r="AR316" i="14"/>
  <c r="AR702" i="14"/>
  <c r="AT55" i="13"/>
  <c r="AR534" i="13"/>
  <c r="AT699" i="13"/>
  <c r="AT398" i="13"/>
  <c r="AR795" i="13"/>
  <c r="AR582" i="13"/>
  <c r="AR436" i="13"/>
  <c r="AR651" i="13"/>
  <c r="AT691" i="13"/>
  <c r="AR140" i="13"/>
  <c r="AR390" i="13"/>
  <c r="AR820" i="14"/>
  <c r="AR726" i="13"/>
  <c r="AT82" i="13"/>
  <c r="AR557" i="13"/>
  <c r="AT995" i="13"/>
  <c r="AT1004" i="13"/>
  <c r="AR787" i="14"/>
  <c r="AT1026" i="13"/>
  <c r="AT748" i="13"/>
  <c r="AR34" i="14"/>
  <c r="AR763" i="13"/>
  <c r="AR432" i="14"/>
  <c r="AT948" i="13"/>
  <c r="AR572" i="14"/>
  <c r="AR1063" i="13"/>
  <c r="AT507" i="13"/>
  <c r="AR321" i="13"/>
  <c r="AR554" i="13"/>
  <c r="AT226" i="13"/>
  <c r="AT67" i="13"/>
  <c r="AT467" i="13"/>
  <c r="AR492" i="14"/>
  <c r="AR237" i="14"/>
  <c r="AR766" i="13"/>
  <c r="AT26" i="13"/>
  <c r="AR830" i="13"/>
  <c r="AR433" i="14"/>
  <c r="AT963" i="13"/>
  <c r="AR160" i="14"/>
  <c r="AR740" i="13"/>
  <c r="AR969" i="13"/>
  <c r="AR276" i="13"/>
  <c r="AR283" i="14"/>
  <c r="AR48" i="13"/>
  <c r="AT304" i="13"/>
  <c r="AR880" i="14"/>
  <c r="AT604" i="13"/>
  <c r="AR410" i="14"/>
  <c r="AR399" i="14"/>
  <c r="AT836" i="13"/>
  <c r="AT673" i="13"/>
  <c r="AT578" i="13"/>
  <c r="AR635" i="13"/>
  <c r="AR620" i="13"/>
  <c r="AT574" i="13"/>
  <c r="AT630" i="13"/>
  <c r="AR853" i="13"/>
  <c r="AT116" i="13"/>
  <c r="AR172" i="13"/>
  <c r="AR140" i="14"/>
  <c r="AR793" i="13"/>
  <c r="AR435" i="13"/>
  <c r="AR697" i="14"/>
  <c r="AR587" i="13"/>
  <c r="AR487" i="14"/>
  <c r="AR442" i="13"/>
  <c r="AR459" i="13"/>
  <c r="AR45" i="14"/>
  <c r="AR578" i="13"/>
  <c r="AT1042" i="13"/>
  <c r="AR582" i="14"/>
  <c r="AT475" i="13"/>
  <c r="AT16" i="13"/>
  <c r="AR568" i="13"/>
  <c r="AR239" i="13"/>
  <c r="AR706" i="13"/>
  <c r="AR667" i="14"/>
  <c r="AR643" i="14"/>
  <c r="AR927" i="13"/>
  <c r="AT782" i="13"/>
  <c r="AR678" i="14"/>
  <c r="AR102" i="14"/>
  <c r="AR346" i="13"/>
  <c r="AR731" i="13"/>
  <c r="AR551" i="13"/>
  <c r="AR396" i="14"/>
  <c r="AR988" i="14"/>
  <c r="AR797" i="13"/>
  <c r="AR756" i="14"/>
  <c r="AT265" i="13"/>
  <c r="AT356" i="13"/>
  <c r="AU756" i="14" l="1"/>
  <c r="AU797" i="13"/>
  <c r="AU988" i="14"/>
  <c r="AU396" i="14"/>
  <c r="AU551" i="13"/>
  <c r="AU731" i="13"/>
  <c r="AU346" i="13"/>
  <c r="AU102" i="14"/>
  <c r="AU927" i="13"/>
  <c r="AU643" i="14"/>
  <c r="AU667" i="14"/>
  <c r="AU706" i="13"/>
  <c r="AU239" i="13"/>
  <c r="AU568" i="13"/>
  <c r="AU578" i="13"/>
  <c r="AU45" i="14"/>
  <c r="AU459" i="13"/>
  <c r="AU442" i="13"/>
  <c r="AU487" i="14"/>
  <c r="AU587" i="13"/>
  <c r="AU697" i="14"/>
  <c r="AU435" i="13"/>
  <c r="AU793" i="13"/>
  <c r="AU140" i="14"/>
  <c r="AU172" i="13"/>
  <c r="AU853" i="13"/>
  <c r="AU620" i="13"/>
  <c r="AU635" i="13"/>
  <c r="AU399" i="14"/>
  <c r="AU410" i="14"/>
  <c r="AU880" i="14"/>
  <c r="AU48" i="13"/>
  <c r="AU276" i="13"/>
  <c r="AU969" i="13"/>
  <c r="AU740" i="13"/>
  <c r="AU160" i="14"/>
  <c r="AU433" i="14"/>
  <c r="AU830" i="13"/>
  <c r="AU766" i="13"/>
  <c r="AU237" i="14"/>
  <c r="AU492" i="14"/>
  <c r="AU554" i="13"/>
  <c r="AU321" i="13"/>
  <c r="AU1063" i="13"/>
  <c r="AU572" i="14"/>
  <c r="AU432" i="14"/>
  <c r="AU763" i="13"/>
  <c r="AU34" i="14"/>
  <c r="AU787" i="14"/>
  <c r="AU557" i="13"/>
  <c r="AU726" i="13"/>
  <c r="AU820" i="14"/>
  <c r="AU140" i="13"/>
  <c r="AU651" i="13"/>
  <c r="AU436" i="13"/>
  <c r="AU582" i="13"/>
  <c r="AU795" i="13"/>
  <c r="AU534" i="13"/>
  <c r="AU316" i="14"/>
  <c r="AU843" i="14"/>
  <c r="AU580" i="14"/>
  <c r="AU461" i="14"/>
  <c r="AU510" i="14"/>
  <c r="AU558" i="14" s="1"/>
  <c r="AU582" i="14" s="1"/>
  <c r="AU618" i="14" s="1"/>
  <c r="AU630" i="14" s="1"/>
  <c r="AU642" i="14" s="1"/>
  <c r="AU654" i="14" s="1"/>
  <c r="AU666" i="14" s="1"/>
  <c r="AU678" i="14" s="1"/>
  <c r="AU690" i="14" s="1"/>
  <c r="AU702" i="14" s="1"/>
  <c r="AU714" i="14" s="1"/>
  <c r="AU726" i="14" s="1"/>
  <c r="AU738" i="14" s="1"/>
  <c r="AU750" i="14" s="1"/>
  <c r="AU762" i="14" s="1"/>
  <c r="AU798" i="14" s="1"/>
  <c r="AU810" i="14" s="1"/>
  <c r="AU822" i="14" s="1"/>
  <c r="AU834" i="14" s="1"/>
  <c r="AU846" i="14" s="1"/>
  <c r="AU858" i="14" s="1"/>
  <c r="AU870" i="14" s="1"/>
  <c r="AU882" i="14" s="1"/>
  <c r="AU894" i="14" s="1"/>
  <c r="AU906" i="14" s="1"/>
  <c r="AU918" i="14" s="1"/>
  <c r="AU930" i="14" s="1"/>
  <c r="AU942" i="14" s="1"/>
  <c r="AU954" i="14" s="1"/>
  <c r="AU966" i="14" s="1"/>
  <c r="AU978" i="14" s="1"/>
  <c r="AU990" i="14" s="1"/>
  <c r="AU1002" i="14" s="1"/>
  <c r="AU1014" i="14" s="1"/>
  <c r="AU1026" i="14" s="1"/>
  <c r="AU395" i="13"/>
  <c r="AU166" i="14"/>
  <c r="AU824" i="13"/>
  <c r="AU467" i="14"/>
  <c r="AU771" i="13"/>
  <c r="AU508" i="13"/>
  <c r="AU708" i="14"/>
  <c r="AU1050" i="13"/>
  <c r="AU184" i="14"/>
  <c r="AU692" i="13"/>
  <c r="AU850" i="14"/>
  <c r="AU187" i="13"/>
  <c r="AU601" i="13"/>
  <c r="AU750" i="13"/>
  <c r="AU890" i="14"/>
  <c r="AU116" i="13"/>
  <c r="AU495" i="13"/>
  <c r="AU725" i="13"/>
  <c r="AU555" i="13"/>
  <c r="AU378" i="14"/>
  <c r="AU594" i="13"/>
  <c r="AU558" i="13"/>
  <c r="AU206" i="13"/>
  <c r="AU862" i="13"/>
  <c r="AU68" i="13"/>
  <c r="AU89" i="14"/>
  <c r="AU720" i="13"/>
  <c r="AU344" i="14"/>
  <c r="AU877" i="14"/>
  <c r="AU565" i="14"/>
  <c r="AU19" i="14"/>
  <c r="AU224" i="13"/>
  <c r="AU545" i="13"/>
  <c r="AU597" i="14"/>
  <c r="AU351" i="14"/>
  <c r="AU1062" i="13"/>
  <c r="AU331" i="13"/>
  <c r="AU240" i="14"/>
  <c r="AU497" i="14"/>
  <c r="AU265" i="14"/>
  <c r="AU215" i="13"/>
  <c r="AU933" i="13"/>
  <c r="AU691" i="13"/>
  <c r="AU1049" i="14"/>
  <c r="AU1048" i="14"/>
  <c r="AU617" i="13"/>
  <c r="AU862" i="14"/>
  <c r="AU113" i="14"/>
  <c r="AU155" i="13"/>
  <c r="AU339" i="14"/>
  <c r="AU815" i="13"/>
  <c r="AU689" i="14"/>
  <c r="AU865" i="13"/>
  <c r="AU982" i="14"/>
  <c r="AU421" i="14"/>
  <c r="AU789" i="14"/>
  <c r="AU152" i="14"/>
  <c r="AU402" i="13"/>
  <c r="AU874" i="13"/>
  <c r="AU845" i="14"/>
  <c r="AU760" i="13"/>
  <c r="AU729" i="13"/>
  <c r="AU306" i="13"/>
  <c r="AU730" i="14"/>
  <c r="AU274" i="13"/>
  <c r="AU633" i="14"/>
  <c r="AU331" i="14"/>
  <c r="AU32" i="13"/>
  <c r="AU43" i="13"/>
  <c r="AU889" i="14"/>
  <c r="AU596" i="13"/>
  <c r="AU480" i="13"/>
  <c r="AU325" i="13"/>
  <c r="AU433" i="13"/>
  <c r="AU264" i="14"/>
  <c r="AU1025" i="13"/>
  <c r="AU378" i="13"/>
  <c r="AU209" i="14"/>
  <c r="AU70" i="14"/>
  <c r="AU449" i="13"/>
  <c r="AU621" i="14"/>
  <c r="AU66" i="13"/>
  <c r="AU67" i="13" s="1"/>
  <c r="AU162" i="13"/>
  <c r="AU174" i="13" s="1"/>
  <c r="AU175" i="13" s="1"/>
  <c r="AU901" i="14"/>
  <c r="AU711" i="13"/>
  <c r="AU205" i="13"/>
  <c r="AU464" i="13"/>
  <c r="AU868" i="13"/>
  <c r="AU685" i="14"/>
  <c r="AU1033" i="13"/>
  <c r="AU161" i="13"/>
  <c r="AU362" i="14"/>
  <c r="AU327" i="14"/>
  <c r="AU1055" i="14"/>
  <c r="AU607" i="13"/>
  <c r="AU425" i="13"/>
  <c r="AU546" i="14"/>
  <c r="AU163" i="14"/>
  <c r="AU211" i="13"/>
  <c r="AU779" i="13"/>
  <c r="AU980" i="13"/>
  <c r="AU255" i="13"/>
  <c r="AU488" i="13"/>
  <c r="AU147" i="14"/>
  <c r="AU893" i="14"/>
  <c r="AU363" i="13"/>
  <c r="AU755" i="13"/>
  <c r="AU57" i="14"/>
  <c r="AU878" i="14"/>
  <c r="AU1080" i="13"/>
  <c r="AU230" i="14"/>
  <c r="AU253" i="14"/>
  <c r="AU211" i="14"/>
  <c r="AU517" i="13"/>
  <c r="AU319" i="14"/>
  <c r="AU660" i="13"/>
  <c r="AU1009" i="14"/>
  <c r="AU474" i="14"/>
  <c r="AU273" i="13"/>
  <c r="AU115" i="13"/>
  <c r="AU593" i="13"/>
  <c r="AU1074" i="13"/>
  <c r="AU268" i="13"/>
  <c r="AU1084" i="14"/>
  <c r="AU530" i="13"/>
  <c r="AU529" i="14"/>
  <c r="AU690" i="13"/>
  <c r="AU702" i="13" s="1"/>
  <c r="AU263" i="14"/>
  <c r="AU653" i="13"/>
  <c r="AU326" i="14"/>
  <c r="AU632" i="13"/>
  <c r="AU133" i="13"/>
  <c r="AU132" i="13"/>
  <c r="AU610" i="13"/>
  <c r="AU931" i="13"/>
  <c r="AU91" i="14"/>
  <c r="AU963" i="14"/>
  <c r="AU979" i="14"/>
  <c r="AU790" i="13"/>
  <c r="AU261" i="14"/>
  <c r="AU686" i="13"/>
  <c r="AU1021" i="14"/>
  <c r="AU648" i="13"/>
  <c r="AU389" i="13"/>
  <c r="AU247" i="14"/>
  <c r="AU883" i="13"/>
  <c r="AU1017" i="13"/>
  <c r="AU660" i="14"/>
  <c r="AU890" i="13"/>
  <c r="AU661" i="14"/>
  <c r="AU951" i="14"/>
  <c r="AU28" i="13"/>
  <c r="AU618" i="13"/>
  <c r="AU630" i="13" s="1"/>
  <c r="AU107" i="13"/>
  <c r="AU771" i="14"/>
  <c r="AU912" i="13"/>
  <c r="AU775" i="13"/>
  <c r="AU214" i="13"/>
  <c r="AU376" i="13"/>
  <c r="AU379" i="13"/>
  <c r="AU143" i="13"/>
  <c r="AU148" i="13"/>
  <c r="AU964" i="13"/>
  <c r="AU142" i="13"/>
  <c r="AU865" i="14"/>
  <c r="AU791" i="14"/>
  <c r="AU486" i="13"/>
  <c r="AU522" i="13" s="1"/>
  <c r="AU300" i="13"/>
  <c r="AU977" i="14"/>
  <c r="AU1007" i="13"/>
  <c r="AU213" i="13"/>
  <c r="AU691" i="14"/>
  <c r="AU303" i="14"/>
  <c r="AU536" i="13"/>
  <c r="AU902" i="13"/>
  <c r="AU824" i="14"/>
  <c r="AU802" i="13"/>
  <c r="AU221" i="13"/>
  <c r="AU110" i="13"/>
  <c r="AU188" i="13"/>
  <c r="AU354" i="14"/>
  <c r="AU355" i="14" s="1"/>
  <c r="AU955" i="13"/>
  <c r="AU544" i="13"/>
  <c r="AU984" i="14"/>
  <c r="AU1011" i="14"/>
  <c r="AU986" i="14"/>
  <c r="AU713" i="14"/>
  <c r="AU792" i="13"/>
  <c r="AU431" i="13"/>
  <c r="AU555" i="14"/>
  <c r="AU295" i="13"/>
  <c r="AU579" i="14"/>
  <c r="AU754" i="13"/>
  <c r="AU698" i="13"/>
  <c r="AU395" i="14"/>
  <c r="AU1054" i="14"/>
  <c r="AU1046" i="13"/>
  <c r="AU242" i="14"/>
  <c r="AU345" i="13"/>
  <c r="AU895" i="14"/>
  <c r="AU937" i="14"/>
  <c r="AU174" i="14"/>
  <c r="AU910" i="13"/>
  <c r="AU464" i="14"/>
  <c r="AU61" i="13"/>
  <c r="AU1033" i="14"/>
  <c r="AU629" i="14"/>
  <c r="AU1038" i="13"/>
  <c r="AU75" i="13"/>
  <c r="AU893" i="13"/>
  <c r="AU959" i="14"/>
  <c r="AU669" i="14"/>
  <c r="AU633" i="13"/>
  <c r="AU360" i="13"/>
  <c r="AU932" i="13"/>
  <c r="AU803" i="14"/>
  <c r="AU352" i="14"/>
  <c r="AU831" i="14"/>
  <c r="AU645" i="14"/>
  <c r="AU318" i="14"/>
  <c r="AU724" i="13"/>
  <c r="AU144" i="13"/>
  <c r="AU479" i="14"/>
  <c r="AU91" i="13"/>
  <c r="AU260" i="13"/>
  <c r="AU515" i="14"/>
  <c r="AU364" i="13"/>
  <c r="AU285" i="13"/>
  <c r="AU222" i="13"/>
  <c r="AU670" i="14"/>
  <c r="AU683" i="13"/>
  <c r="AU221" i="14"/>
  <c r="AU13" i="13"/>
  <c r="AU604" i="14"/>
  <c r="AU101" i="13"/>
  <c r="AU346" i="14"/>
  <c r="AU976" i="14"/>
  <c r="AU614" i="13"/>
  <c r="AU191" i="13"/>
  <c r="AU291" i="14"/>
  <c r="AU392" i="13"/>
  <c r="AU851" i="14"/>
  <c r="AU831" i="13"/>
  <c r="AU918" i="13"/>
  <c r="AU198" i="14"/>
  <c r="AU958" i="13"/>
  <c r="AU1002" i="13"/>
  <c r="AU109" i="13"/>
  <c r="AU109" i="14"/>
  <c r="AU886" i="13"/>
  <c r="AU301" i="13"/>
  <c r="AU1044" i="13"/>
  <c r="AU829" i="14"/>
  <c r="AU142" i="14"/>
  <c r="AU646" i="13"/>
  <c r="AU467" i="13"/>
  <c r="AU832" i="13"/>
  <c r="AU574" i="14"/>
  <c r="AU721" i="13"/>
  <c r="AU98" i="14"/>
  <c r="AU418" i="13"/>
  <c r="AU225" i="13"/>
  <c r="AU23" i="14"/>
  <c r="AU33" i="14"/>
  <c r="AU141" i="14"/>
  <c r="AU499" i="14"/>
  <c r="AU535" i="14" s="1"/>
  <c r="AU490" i="14"/>
  <c r="AU329" i="13"/>
  <c r="AU194" i="13"/>
  <c r="AU673" i="14"/>
  <c r="AU920" i="13"/>
  <c r="AU196" i="13"/>
  <c r="AU325" i="14"/>
  <c r="AU334" i="13"/>
  <c r="AU437" i="13"/>
  <c r="AU837" i="14"/>
  <c r="AU384" i="14"/>
  <c r="AU794" i="14"/>
  <c r="AU718" i="13"/>
  <c r="AU1014" i="13"/>
  <c r="AU693" i="13"/>
  <c r="AU153" i="13"/>
  <c r="AU416" i="13"/>
  <c r="AU711" i="14"/>
  <c r="AU746" i="13"/>
  <c r="AU337" i="13"/>
  <c r="AU943" i="13"/>
  <c r="AU381" i="14"/>
  <c r="AU342" i="13"/>
  <c r="AU82" i="14"/>
  <c r="AU82" i="13"/>
  <c r="AU253" i="13"/>
  <c r="AU289" i="13"/>
  <c r="AU1061" i="13"/>
  <c r="AU952" i="14"/>
  <c r="AU740" i="14"/>
  <c r="AU150" i="14"/>
  <c r="AU186" i="14" s="1"/>
  <c r="AU493" i="14"/>
  <c r="AU271" i="13"/>
  <c r="AU1008" i="14"/>
  <c r="AU304" i="13"/>
  <c r="AU588" i="13"/>
  <c r="AU103" i="14"/>
  <c r="AU374" i="14"/>
  <c r="AU487" i="13"/>
  <c r="AU280" i="13"/>
  <c r="AU25" i="13"/>
  <c r="AU768" i="13"/>
  <c r="AU877" i="13"/>
  <c r="AU564" i="14"/>
  <c r="AU276" i="14"/>
  <c r="AU417" i="13"/>
  <c r="AU1022" i="13"/>
  <c r="AU352" i="13"/>
  <c r="AU310" i="14"/>
  <c r="AU782" i="13"/>
  <c r="AU215" i="14"/>
  <c r="AU772" i="14"/>
  <c r="AU534" i="14"/>
  <c r="AU938" i="14"/>
  <c r="AU212" i="14"/>
  <c r="AU733" i="14"/>
  <c r="AU432" i="13"/>
  <c r="AU202" i="14"/>
  <c r="AU599" i="13"/>
  <c r="AU741" i="13"/>
  <c r="AU529" i="13"/>
  <c r="AU459" i="14"/>
  <c r="AU223" i="13"/>
  <c r="AU391" i="14"/>
  <c r="AU200" i="14"/>
  <c r="AU914" i="14"/>
  <c r="AU581" i="13"/>
  <c r="AU924" i="13"/>
  <c r="AU504" i="13"/>
  <c r="AU1043" i="13"/>
  <c r="AU406" i="14"/>
  <c r="AU523" i="14"/>
  <c r="AU535" i="13"/>
  <c r="AU902" i="14"/>
  <c r="AU687" i="13"/>
  <c r="AU289" i="14"/>
  <c r="AU286" i="13"/>
  <c r="AU441" i="13"/>
  <c r="AU626" i="13"/>
  <c r="AU790" i="14"/>
  <c r="AU158" i="14"/>
  <c r="AU368" i="14"/>
  <c r="AU629" i="13"/>
  <c r="AU905" i="13"/>
  <c r="AU949" i="13"/>
  <c r="AU311" i="13"/>
  <c r="AU587" i="14"/>
  <c r="AU403" i="14"/>
  <c r="AU889" i="13"/>
  <c r="AU277" i="14"/>
  <c r="AU547" i="14"/>
  <c r="AU56" i="13"/>
  <c r="AU987" i="14"/>
  <c r="AU369" i="14"/>
  <c r="AU1029" i="13"/>
  <c r="AU635" i="14"/>
  <c r="AU127" i="13"/>
  <c r="AU1042" i="13"/>
  <c r="AU1076" i="14"/>
  <c r="AU108" i="14"/>
  <c r="AU106" i="13"/>
  <c r="AU430" i="14"/>
  <c r="AU844" i="13"/>
  <c r="AU703" i="14"/>
  <c r="AU946" i="13"/>
  <c r="AU114" i="14"/>
  <c r="AU522" i="14"/>
  <c r="AU612" i="14"/>
  <c r="AU428" i="13"/>
  <c r="AU724" i="14"/>
  <c r="AU693" i="14"/>
  <c r="AU377" i="13"/>
  <c r="AU752" i="14"/>
  <c r="AU282" i="13"/>
  <c r="AU420" i="14"/>
  <c r="AU801" i="14"/>
  <c r="AU679" i="13"/>
  <c r="AU463" i="14"/>
  <c r="AU466" i="13"/>
  <c r="AU146" i="13"/>
  <c r="AU292" i="14"/>
  <c r="AU898" i="13"/>
  <c r="AU450" i="14"/>
  <c r="AU1040" i="13"/>
  <c r="AU983" i="14"/>
  <c r="AU219" i="14"/>
  <c r="AU88" i="13"/>
  <c r="AU122" i="13"/>
  <c r="AU1038" i="14"/>
  <c r="AU1039" i="14" s="1"/>
  <c r="AU1071" i="13"/>
  <c r="AU485" i="14"/>
  <c r="AU30" i="14"/>
  <c r="AU754" i="14"/>
  <c r="AU777" i="14"/>
  <c r="AU462" i="13"/>
  <c r="AU742" i="13"/>
  <c r="AU892" i="14"/>
  <c r="AU782" i="14"/>
  <c r="AU194" i="14"/>
  <c r="AU506" i="14"/>
  <c r="AU891" i="13"/>
  <c r="AU201" i="14"/>
  <c r="AU6" i="14"/>
  <c r="AU779" i="14"/>
  <c r="AU422" i="14"/>
  <c r="AU709" i="13"/>
  <c r="AU632" i="14"/>
  <c r="AU156" i="13"/>
  <c r="AU550" i="13"/>
  <c r="AU458" i="14"/>
  <c r="AU228" i="14"/>
  <c r="AU666" i="13"/>
  <c r="AU372" i="13"/>
  <c r="AU990" i="13"/>
  <c r="AU1026" i="13" s="1"/>
  <c r="AU671" i="14"/>
  <c r="AU935" i="14"/>
  <c r="AU689" i="13"/>
  <c r="AU1055" i="13"/>
  <c r="AU463" i="13"/>
  <c r="AU804" i="13"/>
  <c r="AU327" i="13"/>
  <c r="AU849" i="13"/>
  <c r="AU158" i="13"/>
  <c r="AU261" i="13"/>
  <c r="AU880" i="13"/>
  <c r="AU151" i="14"/>
  <c r="AU186" i="13"/>
  <c r="AU876" i="14"/>
  <c r="AU591" i="13"/>
  <c r="AU655" i="13"/>
  <c r="AU611" i="14"/>
  <c r="AU600" i="13"/>
  <c r="AU733" i="13"/>
  <c r="AU175" i="14"/>
  <c r="AU525" i="14"/>
  <c r="AU96" i="14"/>
  <c r="AU436" i="14"/>
  <c r="AU216" i="14"/>
  <c r="AU409" i="13"/>
  <c r="AU110" i="14"/>
  <c r="AU734" i="13"/>
  <c r="AU1080" i="14"/>
  <c r="AU507" i="14"/>
  <c r="AU280" i="14"/>
  <c r="AU851" i="13"/>
  <c r="AU512" i="14"/>
  <c r="AU472" i="14"/>
  <c r="AU723" i="13"/>
  <c r="AU22" i="14"/>
  <c r="AU800" i="14"/>
  <c r="AU98" i="13"/>
  <c r="AU639" i="14"/>
  <c r="AU537" i="13"/>
  <c r="AU682" i="13"/>
  <c r="AU987" i="13"/>
  <c r="AU967" i="14"/>
  <c r="AU412" i="13"/>
  <c r="AU439" i="14"/>
  <c r="AU52" i="14"/>
  <c r="AU753" i="14"/>
  <c r="AU505" i="14"/>
  <c r="AU31" i="14"/>
  <c r="AU653" i="14"/>
  <c r="AU879" i="13"/>
  <c r="AU254" i="14"/>
  <c r="AU230" i="13"/>
  <c r="AU1057" i="14"/>
  <c r="AU446" i="14"/>
  <c r="AU911" i="14"/>
  <c r="AU453" i="14"/>
  <c r="AU811" i="13"/>
  <c r="AU422" i="13"/>
  <c r="AU375" i="13"/>
  <c r="AU812" i="14"/>
  <c r="AU894" i="13"/>
  <c r="AU342" i="14"/>
  <c r="AU965" i="13"/>
  <c r="AU79" i="13"/>
  <c r="AU373" i="13"/>
  <c r="AU860" i="14"/>
  <c r="AU505" i="13"/>
  <c r="AU248" i="14"/>
  <c r="AU956" i="14"/>
  <c r="AU257" i="13"/>
  <c r="AU203" i="13"/>
  <c r="AU471" i="14"/>
  <c r="AU377" i="14"/>
  <c r="AU964" i="14"/>
  <c r="AU267" i="13"/>
  <c r="AU512" i="13"/>
  <c r="AU494" i="13"/>
  <c r="AU521" i="14"/>
  <c r="AU614" i="14"/>
  <c r="AU101" i="14"/>
  <c r="AU213" i="14"/>
  <c r="AU509" i="13"/>
  <c r="AU654" i="13"/>
  <c r="AU605" i="14"/>
  <c r="AU677" i="13"/>
  <c r="AU492" i="13"/>
  <c r="AU728" i="13"/>
  <c r="AU52" i="13"/>
  <c r="AU389" i="14"/>
  <c r="AU540" i="13"/>
  <c r="AU1005" i="14"/>
  <c r="AU25" i="14"/>
  <c r="AU685" i="13"/>
  <c r="AU695" i="14"/>
  <c r="AU638" i="14"/>
  <c r="AU287" i="13"/>
  <c r="AU54" i="14"/>
  <c r="AU713" i="13"/>
  <c r="AU570" i="14"/>
  <c r="AU907" i="14"/>
  <c r="AU793" i="14"/>
  <c r="AU759" i="14"/>
  <c r="AU313" i="14"/>
  <c r="AU139" i="13"/>
  <c r="AU823" i="14"/>
  <c r="AU623" i="13"/>
  <c r="AU586" i="14"/>
  <c r="AU444" i="14"/>
  <c r="AU765" i="13"/>
  <c r="AU137" i="13"/>
  <c r="AU868" i="14"/>
  <c r="AU387" i="14"/>
  <c r="AU1011" i="13"/>
  <c r="AU266" i="13"/>
  <c r="AU759" i="13"/>
  <c r="AU386" i="13"/>
  <c r="AU566" i="13"/>
  <c r="AU367" i="14"/>
  <c r="AU575" i="14"/>
  <c r="AU930" i="13"/>
  <c r="AU531" i="14"/>
  <c r="AU414" i="13"/>
  <c r="AU259" i="13"/>
  <c r="AU159" i="14"/>
  <c r="AU998" i="13"/>
  <c r="AU900" i="14"/>
  <c r="AU561" i="13"/>
  <c r="AU997" i="14"/>
  <c r="AU470" i="14"/>
  <c r="AU616" i="14"/>
  <c r="AU916" i="13"/>
  <c r="AU217" i="14"/>
  <c r="AU328" i="13"/>
  <c r="AU252" i="14"/>
  <c r="AU562" i="14"/>
  <c r="AU401" i="13"/>
  <c r="AU806" i="13"/>
  <c r="AU576" i="13"/>
  <c r="AU645" i="13"/>
  <c r="AU252" i="13"/>
  <c r="AU176" i="13"/>
  <c r="AU26" i="14"/>
  <c r="AU705" i="13"/>
  <c r="AU93" i="13"/>
  <c r="AU543" i="14"/>
  <c r="AU785" i="13"/>
  <c r="AU465" i="13"/>
  <c r="AU87" i="14"/>
  <c r="AU1001" i="14"/>
  <c r="AU973" i="13"/>
  <c r="AU922" i="14"/>
  <c r="AU49" i="13"/>
  <c r="AU1018" i="14"/>
  <c r="AU364" i="14"/>
  <c r="AU193" i="13"/>
  <c r="AU313" i="13"/>
  <c r="AU781" i="14"/>
  <c r="AU846" i="13"/>
  <c r="AU501" i="14"/>
  <c r="AU177" i="13"/>
  <c r="AU909" i="14"/>
  <c r="AU479" i="13"/>
  <c r="AU428" i="14"/>
  <c r="AU511" i="13"/>
  <c r="AU823" i="13"/>
  <c r="AU993" i="13"/>
  <c r="AU751" i="14"/>
  <c r="AU674" i="13"/>
  <c r="AU833" i="14"/>
  <c r="AU796" i="13"/>
  <c r="AU634" i="13"/>
  <c r="AU357" i="13"/>
  <c r="AU725" i="14"/>
  <c r="AU745" i="13"/>
  <c r="AU908" i="13"/>
  <c r="AU74" i="14"/>
  <c r="AU664" i="13"/>
  <c r="AU337" i="14"/>
  <c r="AU853" i="14"/>
  <c r="AU859" i="13"/>
  <c r="AU484" i="14"/>
  <c r="AU16" i="14"/>
  <c r="AU968" i="13"/>
  <c r="AU810" i="13"/>
  <c r="AU427" i="13"/>
  <c r="AU866" i="14"/>
  <c r="AU262" i="14"/>
  <c r="AU424" i="14"/>
  <c r="AU356" i="13"/>
  <c r="AU628" i="14"/>
  <c r="AU569" i="13"/>
  <c r="AU30" i="13"/>
  <c r="AU439" i="13"/>
  <c r="AU475" i="14"/>
  <c r="AU20" i="14"/>
  <c r="AU71" i="13"/>
  <c r="AU717" i="14"/>
  <c r="AU187" i="14"/>
  <c r="AU44" i="14"/>
  <c r="AU921" i="14"/>
  <c r="AU1015" i="13"/>
  <c r="AU595" i="14"/>
  <c r="AU626" i="14"/>
  <c r="AU684" i="13"/>
  <c r="AU250" i="14"/>
  <c r="AU421" i="13"/>
  <c r="AU136" i="14"/>
  <c r="AU1040" i="14"/>
  <c r="AU129" i="14"/>
  <c r="AU472" i="13"/>
  <c r="AU676" i="13"/>
  <c r="AU18" i="14"/>
  <c r="AU328" i="14"/>
  <c r="AU921" i="13"/>
  <c r="AU730" i="13"/>
  <c r="AU341" i="14"/>
  <c r="AU784" i="14"/>
  <c r="AU324" i="13"/>
  <c r="AU115" i="14"/>
  <c r="AU948" i="13"/>
  <c r="AU39" i="14"/>
  <c r="AU176" i="14"/>
  <c r="AU134" i="14"/>
  <c r="AU988" i="13"/>
  <c r="AU136" i="13"/>
  <c r="AU527" i="13"/>
  <c r="AU566" i="14"/>
  <c r="AU774" i="14"/>
  <c r="AU710" i="14"/>
  <c r="AU864" i="13"/>
  <c r="AU41" i="14"/>
  <c r="AU94" i="14"/>
  <c r="AU873" i="14"/>
  <c r="AU586" i="13"/>
  <c r="AU214" i="14"/>
  <c r="AU121" i="13"/>
  <c r="AU353" i="14"/>
  <c r="AU398" i="13"/>
  <c r="AU594" i="14"/>
  <c r="AU1023" i="13"/>
  <c r="AU180" i="13"/>
  <c r="AU307" i="14"/>
  <c r="AU1043" i="14"/>
  <c r="AU971" i="13"/>
  <c r="AU308" i="13"/>
  <c r="AU683" i="14"/>
  <c r="AU262" i="13"/>
  <c r="AU1009" i="13"/>
  <c r="AU926" i="13"/>
  <c r="AU334" i="14"/>
  <c r="AU936" i="13"/>
  <c r="AU1048" i="13"/>
  <c r="AU386" i="14"/>
  <c r="AU675" i="14"/>
  <c r="AU358" i="14"/>
  <c r="AU832" i="14"/>
  <c r="AU677" i="14"/>
  <c r="AU105" i="14"/>
  <c r="AU229" i="13"/>
  <c r="AU514" i="14"/>
  <c r="AU249" i="13"/>
  <c r="AU716" i="14"/>
  <c r="AU659" i="14"/>
  <c r="AU193" i="14"/>
  <c r="AU1044" i="14"/>
  <c r="AU795" i="14"/>
  <c r="AU996" i="14"/>
  <c r="AU20" i="13"/>
  <c r="AU47" i="14"/>
  <c r="AU681" i="13"/>
  <c r="AU237" i="13"/>
  <c r="AU451" i="14"/>
  <c r="AU383" i="14"/>
  <c r="AU1084" i="13"/>
  <c r="AU1064" i="13"/>
  <c r="AU836" i="14"/>
  <c r="AU817" i="14"/>
  <c r="AU423" i="13"/>
  <c r="AU883" i="14"/>
  <c r="AU404" i="14"/>
  <c r="AU265" i="13"/>
  <c r="AU290" i="14"/>
  <c r="AU55" i="14"/>
  <c r="AU482" i="13"/>
  <c r="AU941" i="13"/>
  <c r="AU694" i="14"/>
  <c r="AU34" i="13"/>
  <c r="AU548" i="14"/>
  <c r="AU382" i="14"/>
  <c r="AU489" i="13"/>
  <c r="AU415" i="14"/>
  <c r="AU923" i="14"/>
  <c r="AU53" i="14"/>
  <c r="AU931" i="14"/>
  <c r="AU457" i="13"/>
  <c r="AU99" i="14"/>
  <c r="AU972" i="13"/>
  <c r="AU867" i="13"/>
  <c r="AU888" i="13"/>
  <c r="AU483" i="14"/>
  <c r="AU192" i="13"/>
  <c r="AU68" i="14"/>
  <c r="AU1047" i="14"/>
  <c r="AU220" i="13"/>
  <c r="AU405" i="13"/>
  <c r="AU533" i="13"/>
  <c r="AU825" i="14"/>
  <c r="AU842" i="13"/>
  <c r="AU396" i="13"/>
  <c r="AU478" i="13"/>
  <c r="AU177" i="14"/>
  <c r="AU967" i="13"/>
  <c r="AU190" i="14"/>
  <c r="AU565" i="13"/>
  <c r="AU255" i="14"/>
  <c r="AU827" i="13"/>
  <c r="AU99" i="13"/>
  <c r="AU524" i="13"/>
  <c r="AU321" i="14"/>
  <c r="AU623" i="14"/>
  <c r="AU1030" i="13"/>
  <c r="AU318" i="13"/>
  <c r="AU319" i="13" s="1"/>
  <c r="AU397" i="14"/>
  <c r="AU574" i="13"/>
  <c r="AU697" i="13"/>
  <c r="AU833" i="13"/>
  <c r="AU60" i="14"/>
  <c r="AU764" i="13"/>
  <c r="AU913" i="13"/>
  <c r="AU621" i="13"/>
  <c r="AU408" i="13"/>
  <c r="AU530" i="14"/>
  <c r="AU513" i="14"/>
  <c r="AU613" i="13"/>
  <c r="AU541" i="14"/>
  <c r="AU679" i="14"/>
  <c r="AU199" i="13"/>
  <c r="AU188" i="14"/>
  <c r="AU74" i="13"/>
  <c r="AU190" i="13"/>
  <c r="AU852" i="14"/>
  <c r="AU960" i="14"/>
  <c r="AU707" i="13"/>
  <c r="AU112" i="14"/>
  <c r="AU806" i="14"/>
  <c r="AU379" i="14"/>
  <c r="AU861" i="14"/>
  <c r="AU675" i="13"/>
  <c r="AU971" i="14"/>
  <c r="AU141" i="13"/>
  <c r="AU1077" i="13"/>
  <c r="AU939" i="13"/>
  <c r="AU686" i="14"/>
  <c r="AU329" i="14"/>
  <c r="AU85" i="14"/>
  <c r="AU80" i="13"/>
  <c r="AU284" i="13"/>
  <c r="AU854" i="14"/>
  <c r="AU828" i="13"/>
  <c r="AU366" i="14"/>
  <c r="AU335" i="14"/>
  <c r="AU672" i="14"/>
  <c r="AU61" i="14"/>
  <c r="AU978" i="13"/>
  <c r="AU397" i="13"/>
  <c r="AU1082" i="14"/>
  <c r="AU603" i="14"/>
  <c r="AU106" i="14"/>
  <c r="AU703" i="13"/>
  <c r="AU973" i="14"/>
  <c r="AU550" i="14"/>
  <c r="AU243" i="13"/>
  <c r="AU1030" i="14"/>
  <c r="AU989" i="14"/>
  <c r="AU275" i="13"/>
  <c r="AU814" i="14"/>
  <c r="AU71" i="14"/>
  <c r="AU636" i="13"/>
  <c r="AU435" i="14"/>
  <c r="AU127" i="14"/>
  <c r="AU709" i="14"/>
  <c r="AU650" i="13"/>
  <c r="AU1027" i="13"/>
  <c r="AU944" i="13"/>
  <c r="AU299" i="13"/>
  <c r="AU732" i="13"/>
  <c r="AU1073" i="14"/>
  <c r="AU720" i="14"/>
  <c r="AU610" i="14"/>
  <c r="AU420" i="13"/>
  <c r="AU803" i="13"/>
  <c r="AU998" i="14"/>
  <c r="AU222" i="14"/>
  <c r="AU270" i="14" s="1"/>
  <c r="AU1034" i="13"/>
  <c r="AU124" i="14"/>
  <c r="AU380" i="13"/>
  <c r="AU1079" i="14"/>
  <c r="AU549" i="14"/>
  <c r="AU577" i="13"/>
  <c r="AU111" i="13"/>
  <c r="AU1017" i="14"/>
  <c r="AU293" i="13"/>
  <c r="AU867" i="14"/>
  <c r="AU841" i="14"/>
  <c r="AU1078" i="14"/>
  <c r="AU503" i="14"/>
  <c r="AU538" i="14"/>
  <c r="AU631" i="13"/>
  <c r="AU661" i="13"/>
  <c r="AU203" i="14"/>
  <c r="AU50" i="14"/>
  <c r="AU662" i="14"/>
  <c r="AU811" i="14"/>
  <c r="AU947" i="13"/>
  <c r="AU393" i="14"/>
  <c r="AU1010" i="13"/>
  <c r="AU844" i="14"/>
  <c r="AU855" i="13"/>
  <c r="AU476" i="13"/>
  <c r="AU309" i="13"/>
  <c r="AU649" i="13"/>
  <c r="AU885" i="14"/>
  <c r="AU539" i="13"/>
  <c r="AU695" i="13"/>
  <c r="AU517" i="14"/>
  <c r="AU929" i="14"/>
  <c r="AU348" i="13"/>
  <c r="AU86" i="13"/>
  <c r="AU58" i="13"/>
  <c r="AU1051" i="14"/>
  <c r="AU345" i="14"/>
  <c r="AU538" i="13"/>
  <c r="AU62" i="13"/>
  <c r="AU332" i="13"/>
  <c r="AU869" i="13"/>
  <c r="AU979" i="13"/>
  <c r="AU841" i="13"/>
  <c r="AU480" i="14"/>
  <c r="AU953" i="14"/>
  <c r="AU732" i="14"/>
  <c r="AU406" i="13"/>
  <c r="AU915" i="14"/>
  <c r="AU510" i="13"/>
  <c r="AU647" i="14"/>
  <c r="AU847" i="14"/>
  <c r="AU182" i="13"/>
  <c r="AU1027" i="14"/>
  <c r="AU766" i="14"/>
  <c r="AU343" i="13"/>
  <c r="AU178" i="13"/>
  <c r="AU970" i="13"/>
  <c r="AU31" i="13"/>
  <c r="AU688" i="13"/>
  <c r="AU35" i="13"/>
  <c r="AU254" i="13"/>
  <c r="AU1006" i="14"/>
  <c r="AU246" i="14"/>
  <c r="AU957" i="13"/>
  <c r="AU848" i="14"/>
  <c r="AU45" i="13"/>
  <c r="AU916" i="14"/>
  <c r="AU32" i="14"/>
  <c r="AU308" i="14"/>
  <c r="AU541" i="13"/>
  <c r="AU116" i="14"/>
  <c r="AU896" i="13"/>
  <c r="AU461" i="13"/>
  <c r="AU278" i="14"/>
  <c r="AU273" i="14"/>
  <c r="AU604" i="13"/>
  <c r="AU805" i="14"/>
  <c r="AU761" i="13"/>
  <c r="AU601" i="14"/>
  <c r="AU126" i="14"/>
  <c r="AU972" i="14"/>
  <c r="AU231" i="13"/>
  <c r="AU131" i="13"/>
  <c r="AU164" i="14"/>
  <c r="AU869" i="14"/>
  <c r="AU16" i="13"/>
  <c r="AU612" i="13"/>
  <c r="AU263" i="13"/>
  <c r="AU62" i="14"/>
  <c r="AU563" i="14"/>
  <c r="AU799" i="14"/>
  <c r="AU735" i="13"/>
  <c r="AU552" i="14"/>
  <c r="AU138" i="14"/>
  <c r="AU835" i="13"/>
  <c r="AU887" i="14"/>
  <c r="AU207" i="14"/>
  <c r="AU128" i="14"/>
  <c r="AU1083" i="14"/>
  <c r="AU557" i="14"/>
  <c r="AU532" i="14"/>
  <c r="AU134" i="13"/>
  <c r="AU912" i="14"/>
  <c r="AU232" i="13"/>
  <c r="AU1028" i="13"/>
  <c r="AU301" i="14"/>
  <c r="AU376" i="14"/>
  <c r="AU229" i="14"/>
  <c r="AU382" i="13"/>
  <c r="AU183" i="14"/>
  <c r="AU609" i="14"/>
  <c r="AU1072" i="14"/>
  <c r="AU322" i="13"/>
  <c r="AU441" i="14"/>
  <c r="AU714" i="13"/>
  <c r="AU738" i="13" s="1"/>
  <c r="AU774" i="13" s="1"/>
  <c r="AU798" i="13" s="1"/>
  <c r="AU834" i="13" s="1"/>
  <c r="AU870" i="13" s="1"/>
  <c r="AU906" i="13" s="1"/>
  <c r="AU942" i="13" s="1"/>
  <c r="AU954" i="13" s="1"/>
  <c r="AU813" i="14"/>
  <c r="AU359" i="13"/>
  <c r="AU1022" i="14"/>
  <c r="AU734" i="14"/>
  <c r="AU1058" i="13"/>
  <c r="AU238" i="14"/>
  <c r="AU531" i="13"/>
  <c r="AU63" i="14"/>
  <c r="AU570" i="13"/>
  <c r="AU571" i="13" s="1"/>
  <c r="AU863" i="14"/>
  <c r="AU236" i="14"/>
  <c r="AU324" i="14"/>
  <c r="AU840" i="13"/>
  <c r="AU589" i="13"/>
  <c r="AU1003" i="14"/>
  <c r="AU185" i="14"/>
  <c r="AU451" i="13"/>
  <c r="AU314" i="14"/>
  <c r="AU95" i="13"/>
  <c r="AU72" i="14"/>
  <c r="AU470" i="13"/>
  <c r="AU756" i="13"/>
  <c r="AU605" i="13"/>
  <c r="AU357" i="14"/>
  <c r="AU885" i="13"/>
  <c r="AU167" i="14"/>
  <c r="AU183" i="13"/>
  <c r="AU669" i="13"/>
  <c r="AU1059" i="14"/>
  <c r="AU9" i="13"/>
  <c r="AU1081" i="14"/>
  <c r="AU819" i="14"/>
  <c r="AU476" i="14"/>
  <c r="AU847" i="13"/>
  <c r="AU668" i="14"/>
  <c r="AU772" i="13"/>
  <c r="AU928" i="14"/>
  <c r="AU146" i="14"/>
  <c r="AU592" i="13"/>
  <c r="AU427" i="14"/>
  <c r="AU837" i="13"/>
  <c r="AU40" i="14"/>
  <c r="AU778" i="14"/>
  <c r="AU343" i="14"/>
  <c r="AU556" i="13"/>
  <c r="AU51" i="13"/>
  <c r="AU234" i="13"/>
  <c r="AU270" i="13" s="1"/>
  <c r="AU159" i="13"/>
  <c r="AU958" i="14"/>
  <c r="AU975" i="13"/>
  <c r="AU204" i="13"/>
  <c r="AU866" i="13"/>
  <c r="AU560" i="14"/>
  <c r="AU836" i="13"/>
  <c r="AU317" i="14"/>
  <c r="AU426" i="14"/>
  <c r="AU353" i="13"/>
  <c r="AU665" i="14"/>
  <c r="AU875" i="14"/>
  <c r="AU852" i="13"/>
  <c r="AU884" i="14"/>
  <c r="AU182" i="14"/>
  <c r="AU315" i="14"/>
  <c r="AU625" i="14"/>
  <c r="AU73" i="13"/>
  <c r="AU73" i="14"/>
  <c r="AU563" i="13"/>
  <c r="AU76" i="14"/>
  <c r="AU523" i="13"/>
  <c r="AU85" i="13"/>
  <c r="AU727" i="13"/>
  <c r="AU553" i="14"/>
  <c r="AU509" i="14"/>
  <c r="AU399" i="13"/>
  <c r="AU940" i="14"/>
  <c r="AU218" i="13"/>
  <c r="AU938" i="13"/>
  <c r="AU157" i="13"/>
  <c r="AU15" i="13"/>
  <c r="AU952" i="13"/>
  <c r="AU11" i="14"/>
  <c r="AU295" i="14"/>
  <c r="AU611" i="13"/>
  <c r="AU975" i="14"/>
  <c r="AU680" i="13"/>
  <c r="AU306" i="14"/>
  <c r="AU935" i="13"/>
  <c r="AU35" i="14"/>
  <c r="AU416" i="14"/>
  <c r="AU507" i="13"/>
  <c r="AU414" i="14"/>
  <c r="AU822" i="13"/>
  <c r="AU904" i="13"/>
  <c r="AU269" i="14"/>
  <c r="AU168" i="14"/>
  <c r="AU250" i="13"/>
  <c r="AU617" i="14"/>
  <c r="AU516" i="13"/>
  <c r="AU864" i="14"/>
  <c r="AU148" i="14"/>
  <c r="AU718" i="14"/>
  <c r="AU336" i="14"/>
  <c r="AU371" i="13"/>
  <c r="AU757" i="14"/>
  <c r="AU362" i="13"/>
  <c r="AU997" i="13"/>
  <c r="AU1020" i="14"/>
  <c r="AU423" i="14"/>
  <c r="AU65" i="13"/>
  <c r="AU929" i="13"/>
  <c r="AU123" i="13"/>
  <c r="AU36" i="13"/>
  <c r="AU901" i="13"/>
  <c r="AU898" i="14"/>
  <c r="AU696" i="14"/>
  <c r="AU856" i="14"/>
  <c r="AU981" i="14"/>
  <c r="AU1060" i="13"/>
  <c r="AU1063" i="14"/>
  <c r="AU584" i="13"/>
  <c r="AU767" i="13"/>
  <c r="AU615" i="13"/>
  <c r="AU92" i="14"/>
  <c r="AU1047" i="13"/>
  <c r="AU807" i="14"/>
  <c r="AU267" i="14"/>
  <c r="AU651" i="14"/>
  <c r="AU672" i="13"/>
  <c r="AU797" i="14"/>
  <c r="AU536" i="14"/>
  <c r="AU1000" i="13"/>
  <c r="AU900" i="13"/>
  <c r="AU1037" i="14"/>
  <c r="AU1056" i="14"/>
  <c r="AU151" i="13"/>
  <c r="AU1016" i="14"/>
  <c r="AU356" i="14"/>
  <c r="AU21" i="14"/>
  <c r="AU95" i="14"/>
  <c r="AU171" i="14"/>
  <c r="AU704" i="13"/>
  <c r="AU575" i="13"/>
  <c r="AU622" i="14"/>
  <c r="AU705" i="14"/>
  <c r="AU514" i="13"/>
  <c r="AU191" i="14"/>
  <c r="AU519" i="14"/>
  <c r="AU1075" i="14"/>
  <c r="AU83" i="14"/>
  <c r="AU394" i="13"/>
  <c r="AU817" i="13"/>
  <c r="AU872" i="14"/>
  <c r="AU218" i="14"/>
  <c r="AU447" i="13"/>
  <c r="AU272" i="14"/>
  <c r="AU1016" i="13"/>
  <c r="AU390" i="14"/>
  <c r="AU402" i="14" s="1"/>
  <c r="AU44" i="13"/>
  <c r="AU1004" i="14"/>
  <c r="AU573" i="14"/>
  <c r="AU217" i="13"/>
  <c r="AU745" i="14"/>
  <c r="AU592" i="14"/>
  <c r="AU540" i="14"/>
  <c r="AU1007" i="14"/>
  <c r="AU1045" i="14"/>
  <c r="AU892" i="13"/>
  <c r="AU640" i="13"/>
  <c r="AU821" i="14"/>
  <c r="AU708" i="13"/>
  <c r="AU291" i="13"/>
  <c r="AU770" i="13"/>
  <c r="AU12" i="14"/>
  <c r="AU412" i="14"/>
  <c r="AU500" i="13"/>
  <c r="AU9" i="14"/>
  <c r="AU123" i="14"/>
  <c r="AU419" i="14"/>
  <c r="AU602" i="13"/>
  <c r="AU347" i="14"/>
  <c r="AU663" i="13"/>
  <c r="AU486" i="14"/>
  <c r="AU1020" i="13"/>
  <c r="AU786" i="14"/>
  <c r="AU456" i="14"/>
  <c r="AU409" i="14"/>
  <c r="AU207" i="13"/>
  <c r="AU8" i="13"/>
  <c r="AU69" i="14"/>
  <c r="AU171" i="13"/>
  <c r="AU456" i="13"/>
  <c r="AU616" i="13"/>
  <c r="AU1036" i="14"/>
  <c r="AU588" i="14"/>
  <c r="AU944" i="14"/>
  <c r="AU48" i="14"/>
  <c r="AU438" i="13"/>
  <c r="AU560" i="13"/>
  <c r="AU77" i="14"/>
  <c r="AU46" i="14"/>
  <c r="AU430" i="13"/>
  <c r="AU1029" i="14"/>
  <c r="AU111" i="14"/>
  <c r="AU593" i="14"/>
  <c r="AU773" i="13"/>
  <c r="AU999" i="14"/>
  <c r="AU1067" i="13"/>
  <c r="AU1072" i="13"/>
  <c r="AU899" i="13"/>
  <c r="AU296" i="13"/>
  <c r="AU246" i="13"/>
  <c r="AU247" i="13" s="1"/>
  <c r="AU173" i="13"/>
  <c r="AU361" i="14"/>
  <c r="AU209" i="13"/>
  <c r="AU923" i="13"/>
  <c r="AU981" i="13"/>
  <c r="AU1083" i="13"/>
  <c r="AU966" i="13"/>
  <c r="AU576" i="14"/>
  <c r="AU946" i="14"/>
  <c r="AU549" i="13"/>
  <c r="AU721" i="14"/>
  <c r="AU860" i="13"/>
  <c r="AU462" i="14"/>
  <c r="AU119" i="14"/>
  <c r="AU1078" i="13"/>
  <c r="AU371" i="14"/>
  <c r="AU821" i="13"/>
  <c r="AU37" i="14"/>
  <c r="AU518" i="14"/>
  <c r="AU75" i="14"/>
  <c r="AU408" i="14"/>
  <c r="AU663" i="14"/>
  <c r="AU567" i="14"/>
  <c r="AU527" i="14"/>
  <c r="AU154" i="13"/>
  <c r="AU1019" i="14"/>
  <c r="AU275" i="14"/>
  <c r="AU78" i="13"/>
  <c r="AU90" i="13" s="1"/>
  <c r="AU114" i="13" s="1"/>
  <c r="AU126" i="13" s="1"/>
  <c r="AU138" i="13" s="1"/>
  <c r="AU150" i="13" s="1"/>
  <c r="AU928" i="13"/>
  <c r="AU231" i="14"/>
  <c r="AU644" i="14"/>
  <c r="AU442" i="14"/>
  <c r="AU957" i="14"/>
  <c r="AU1018" i="13"/>
  <c r="AU232" i="14"/>
  <c r="AU1085" i="13"/>
  <c r="AU959" i="13"/>
  <c r="AU694" i="13"/>
  <c r="AU744" i="14"/>
  <c r="AU380" i="14"/>
  <c r="AU64" i="14"/>
  <c r="AU748" i="14"/>
  <c r="AU284" i="14"/>
  <c r="AU937" i="13"/>
  <c r="AU503" i="13"/>
  <c r="AU700" i="13"/>
  <c r="AU1015" i="14"/>
  <c r="AU36" i="14"/>
  <c r="AU336" i="13"/>
  <c r="AU468" i="14"/>
  <c r="AU42" i="13"/>
  <c r="AU54" i="13" s="1"/>
  <c r="AU10" i="13"/>
  <c r="AU294" i="13"/>
  <c r="AU731" i="14"/>
  <c r="AU60" i="13"/>
  <c r="AU347" i="13"/>
  <c r="AU652" i="13"/>
  <c r="AU913" i="14"/>
  <c r="AU72" i="13"/>
  <c r="AU26" i="13"/>
  <c r="AU279" i="14"/>
  <c r="AU132" i="14"/>
  <c r="AU743" i="14"/>
  <c r="AU996" i="13"/>
  <c r="AU169" i="13"/>
  <c r="AU571" i="14"/>
  <c r="AU225" i="14"/>
  <c r="AU286" i="14"/>
  <c r="AU169" i="14"/>
  <c r="AU350" i="14"/>
  <c r="AU28" i="14"/>
  <c r="AU391" i="13"/>
  <c r="AU326" i="13"/>
  <c r="AU258" i="14"/>
  <c r="AU707" i="14"/>
  <c r="AU598" i="14"/>
  <c r="AU258" i="13"/>
  <c r="AU333" i="13"/>
  <c r="AU310" i="13"/>
  <c r="AU87" i="13"/>
  <c r="AU874" i="14"/>
  <c r="AU554" i="14"/>
  <c r="AU719" i="14"/>
  <c r="AU481" i="13"/>
  <c r="AU986" i="13"/>
  <c r="AU293" i="14"/>
  <c r="AU170" i="13"/>
  <c r="AU608" i="13"/>
  <c r="AU1062" i="14"/>
  <c r="AU1074" i="14" s="1"/>
  <c r="AU245" i="13"/>
  <c r="AU57" i="13"/>
  <c r="AU210" i="14"/>
  <c r="AU849" i="14"/>
  <c r="AU886" i="14"/>
  <c r="AU298" i="13"/>
  <c r="AU1060" i="14"/>
  <c r="AU850" i="13"/>
  <c r="AU274" i="14"/>
  <c r="AU640" i="14"/>
  <c r="AU29" i="13"/>
  <c r="AU665" i="13"/>
  <c r="AU681" i="14"/>
  <c r="AU455" i="13"/>
  <c r="AU81" i="13"/>
  <c r="AU197" i="14"/>
  <c r="AU373" i="14"/>
  <c r="AU857" i="14"/>
  <c r="AU426" i="13"/>
  <c r="AU450" i="13" s="1"/>
  <c r="AU128" i="13"/>
  <c r="AU443" i="13"/>
  <c r="AU932" i="14"/>
  <c r="AU1039" i="13"/>
  <c r="AU985" i="13"/>
  <c r="AU202" i="13"/>
  <c r="AU758" i="14"/>
  <c r="AU294" i="14"/>
  <c r="AU974" i="13"/>
  <c r="AU121" i="14"/>
  <c r="AU460" i="14"/>
  <c r="AU210" i="13"/>
  <c r="AU1050" i="14"/>
  <c r="AU741" i="14"/>
  <c r="AU639" i="13"/>
  <c r="AU950" i="14"/>
  <c r="AU934" i="14"/>
  <c r="AU139" i="14"/>
  <c r="AU776" i="14"/>
  <c r="AU949" i="14"/>
  <c r="AU652" i="14"/>
  <c r="AU1065" i="13"/>
  <c r="AU722" i="14"/>
  <c r="AU348" i="14"/>
  <c r="AU506" i="13"/>
  <c r="AU483" i="13"/>
  <c r="AU723" i="14"/>
  <c r="AU65" i="14"/>
  <c r="AU367" i="13"/>
  <c r="AU7" i="14"/>
  <c r="AU403" i="13"/>
  <c r="AU786" i="13"/>
  <c r="AU381" i="13"/>
  <c r="AU624" i="14"/>
  <c r="AU812" i="13"/>
  <c r="AU897" i="14"/>
  <c r="AU783" i="13"/>
  <c r="AU206" i="14"/>
  <c r="AU340" i="13"/>
  <c r="AU780" i="14"/>
  <c r="AU287" i="14"/>
  <c r="AU955" i="14"/>
  <c r="AU152" i="13"/>
  <c r="AU320" i="14"/>
  <c r="AU784" i="13"/>
  <c r="AU1079" i="13"/>
  <c r="AU631" i="14"/>
  <c r="AU66" i="14"/>
  <c r="AU452" i="13"/>
  <c r="AU365" i="13"/>
  <c r="AU543" i="13"/>
  <c r="AU181" i="13"/>
  <c r="AU994" i="13"/>
  <c r="AU680" i="14"/>
  <c r="AU546" i="13"/>
  <c r="AU282" i="14"/>
  <c r="AU283" i="14" s="1"/>
  <c r="AU638" i="13"/>
  <c r="AU323" i="13"/>
  <c r="AU737" i="13"/>
  <c r="AU719" i="13"/>
  <c r="AU415" i="13"/>
  <c r="AU349" i="14"/>
  <c r="AU156" i="14"/>
  <c r="AU961" i="14"/>
  <c r="AU458" i="13"/>
  <c r="AU429" i="14"/>
  <c r="AU525" i="13"/>
  <c r="AU778" i="13"/>
  <c r="AU753" i="13"/>
  <c r="AU845" i="13"/>
  <c r="AU157" i="14"/>
  <c r="AU404" i="13"/>
  <c r="AU859" i="14"/>
  <c r="AU490" i="13"/>
  <c r="AU200" i="13"/>
  <c r="AU303" i="13"/>
  <c r="AU96" i="13"/>
  <c r="AU455" i="14"/>
  <c r="AU780" i="13"/>
  <c r="AU130" i="14"/>
  <c r="AU491" i="13"/>
  <c r="AU385" i="13"/>
  <c r="AU185" i="13"/>
  <c r="AU757" i="13"/>
  <c r="AU881" i="14"/>
  <c r="AU18" i="13"/>
  <c r="AU124" i="13"/>
  <c r="AU22" i="13"/>
  <c r="AU1081" i="13"/>
  <c r="AU1085" i="14"/>
  <c r="AU129" i="13"/>
  <c r="AU634" i="14"/>
  <c r="AU820" i="13"/>
  <c r="AU296" i="14"/>
  <c r="AU627" i="14"/>
  <c r="AU1012" i="14"/>
  <c r="AU288" i="14"/>
  <c r="AU520" i="13"/>
  <c r="AU982" i="13"/>
  <c r="AU292" i="13"/>
  <c r="AU498" i="14"/>
  <c r="AU491" i="14"/>
  <c r="AU843" i="13"/>
  <c r="AU620" i="14"/>
  <c r="AU673" i="13"/>
  <c r="AU251" i="13"/>
  <c r="AU453" i="13"/>
  <c r="AU189" i="14"/>
  <c r="AU542" i="13"/>
  <c r="AU674" i="14"/>
  <c r="AU567" i="13"/>
  <c r="AU1032" i="13"/>
  <c r="AU172" i="14"/>
  <c r="AU241" i="14"/>
  <c r="AU260" i="14"/>
  <c r="AU312" i="14"/>
  <c r="AU223" i="14"/>
  <c r="AU401" i="14"/>
  <c r="AU144" i="14"/>
  <c r="AU556" i="14"/>
  <c r="AU488" i="14"/>
  <c r="AU443" i="14"/>
  <c r="AU49" i="14"/>
  <c r="AU905" i="14"/>
  <c r="AU220" i="14"/>
  <c r="AU264" i="13"/>
  <c r="AU419" i="13"/>
  <c r="AU943" i="14"/>
  <c r="AU173" i="14"/>
  <c r="AU827" i="14"/>
  <c r="AU504" i="14"/>
  <c r="AU355" i="13"/>
  <c r="AU477" i="13"/>
  <c r="AU500" i="14"/>
  <c r="AU897" i="13"/>
  <c r="AU992" i="14"/>
  <c r="AU145" i="14"/>
  <c r="AU816" i="13"/>
  <c r="AU584" i="14"/>
  <c r="AU440" i="14"/>
  <c r="AU768" i="14"/>
  <c r="AU641" i="13"/>
  <c r="AU838" i="14"/>
  <c r="AU960" i="13"/>
  <c r="AU105" i="13"/>
  <c r="AU24" i="14"/>
  <c r="AU482" i="14"/>
  <c r="AU911" i="13"/>
  <c r="AU444" i="13"/>
  <c r="AU747" i="13"/>
  <c r="AU646" i="14"/>
  <c r="AU302" i="14"/>
  <c r="AU104" i="14"/>
  <c r="AU628" i="13"/>
  <c r="AU915" i="13"/>
  <c r="AU873" i="13"/>
  <c r="AU305" i="13"/>
  <c r="AU1036" i="13"/>
  <c r="AU805" i="13"/>
  <c r="AU1052" i="13"/>
  <c r="AU687" i="14"/>
  <c r="AU815" i="14"/>
  <c r="AU715" i="14"/>
  <c r="AU199" i="14"/>
  <c r="AU624" i="13"/>
  <c r="AU637" i="14"/>
  <c r="AU578" i="14"/>
  <c r="AU354" i="13"/>
  <c r="AU446" i="13"/>
  <c r="AU682" i="14"/>
  <c r="AU118" i="13"/>
  <c r="AU739" i="13"/>
  <c r="AU94" i="13"/>
  <c r="AU581" i="14"/>
  <c r="AU961" i="13"/>
  <c r="AU448" i="14"/>
  <c r="AU769" i="13"/>
  <c r="AU688" i="14"/>
  <c r="AU945" i="13"/>
  <c r="AU684" i="14"/>
  <c r="AU603" i="13"/>
  <c r="AU1010" i="14"/>
  <c r="AU848" i="13"/>
  <c r="AU84" i="14"/>
  <c r="AU511" i="14"/>
  <c r="AU655" i="14"/>
  <c r="AU154" i="14"/>
  <c r="AU701" i="13"/>
  <c r="AU413" i="14"/>
  <c r="AU125" i="13"/>
  <c r="AU1019" i="13"/>
  <c r="AU876" i="13"/>
  <c r="AU83" i="13"/>
  <c r="AU228" i="13"/>
  <c r="AU10" i="14"/>
  <c r="AU743" i="13"/>
  <c r="AU656" i="14"/>
  <c r="AU729" i="14"/>
  <c r="AU993" i="14"/>
  <c r="AU163" i="13"/>
  <c r="AU104" i="13"/>
  <c r="AU338" i="14"/>
  <c r="AU704" i="14"/>
  <c r="AU365" i="14"/>
  <c r="AU927" i="14"/>
  <c r="AU962" i="14"/>
  <c r="AU1000" i="14"/>
  <c r="AU528" i="14"/>
  <c r="AU855" i="14"/>
  <c r="AU984" i="13"/>
  <c r="AU659" i="13"/>
  <c r="AU288" i="13"/>
  <c r="AU477" i="14"/>
  <c r="AU332" i="14"/>
  <c r="AU951" i="13"/>
  <c r="AU314" i="13"/>
  <c r="AU995" i="14"/>
  <c r="AU1003" i="13"/>
  <c r="AU17" i="14"/>
  <c r="AU278" i="13"/>
  <c r="AU804" i="14"/>
  <c r="AU854" i="13"/>
  <c r="AU315" i="13"/>
  <c r="AU945" i="14"/>
  <c r="AU358" i="13"/>
  <c r="AU372" i="14"/>
  <c r="AU809" i="14"/>
  <c r="AU792" i="14"/>
  <c r="AU24" i="13"/>
  <c r="AU579" i="13"/>
  <c r="AU882" i="13"/>
  <c r="AU70" i="13"/>
  <c r="AU637" i="13"/>
  <c r="AU445" i="14"/>
  <c r="AU838" i="13"/>
  <c r="AU643" i="13"/>
  <c r="AU160" i="13"/>
  <c r="AU1073" i="13"/>
  <c r="AU249" i="14"/>
  <c r="AU161" i="14"/>
  <c r="AU826" i="14"/>
  <c r="AU137" i="14"/>
  <c r="AU699" i="14"/>
  <c r="AU528" i="13"/>
  <c r="AU192" i="14"/>
  <c r="AU333" i="14"/>
  <c r="AU317" i="13"/>
  <c r="AU216" i="13"/>
  <c r="AU165" i="14"/>
  <c r="AU622" i="13"/>
  <c r="AU542" i="14"/>
  <c r="AU242" i="13"/>
  <c r="AU613" i="14"/>
  <c r="AU119" i="13"/>
  <c r="AU233" i="14"/>
  <c r="AU15" i="14"/>
  <c r="AU107" i="14"/>
  <c r="AU884" i="13"/>
  <c r="AU856" i="13"/>
  <c r="AU407" i="13"/>
  <c r="AU636" i="14"/>
  <c r="AU205" i="14"/>
  <c r="AU644" i="13"/>
  <c r="AU90" i="14"/>
  <c r="AU875" i="13"/>
  <c r="AU312" i="13"/>
  <c r="AU266" i="14"/>
  <c r="AU1082" i="13"/>
  <c r="AU19" i="13"/>
  <c r="AU47" i="13"/>
  <c r="AU1041" i="13"/>
  <c r="AU388" i="14"/>
  <c r="AU657" i="13"/>
  <c r="AU910" i="14"/>
  <c r="AU499" i="13"/>
  <c r="AU135" i="13"/>
  <c r="AU532" i="13"/>
  <c r="AU664" i="14"/>
  <c r="AU577" i="14"/>
  <c r="AU452" i="14"/>
  <c r="AU794" i="13"/>
  <c r="AU609" i="13"/>
  <c r="AU256" i="13"/>
  <c r="AU888" i="14"/>
  <c r="AU244" i="13"/>
  <c r="AU1049" i="13"/>
  <c r="AU133" i="14"/>
  <c r="AU796" i="14"/>
  <c r="AU447" i="14"/>
  <c r="AU241" i="13"/>
  <c r="AU919" i="13"/>
  <c r="AU424" i="13"/>
  <c r="AU281" i="14"/>
  <c r="AU86" i="14"/>
  <c r="AU802" i="14"/>
  <c r="AU917" i="14"/>
  <c r="AU591" i="14"/>
  <c r="AU668" i="13"/>
  <c r="AU302" i="13"/>
  <c r="AU559" i="14"/>
  <c r="AU737" i="14"/>
  <c r="AU117" i="14"/>
  <c r="AU473" i="13"/>
  <c r="AU670" i="13"/>
  <c r="AU658" i="14"/>
  <c r="AU256" i="14"/>
  <c r="AU471" i="13"/>
  <c r="AU496" i="14"/>
  <c r="AU67" i="14"/>
  <c r="AU933" i="14"/>
  <c r="AU926" i="14"/>
  <c r="AU387" i="13"/>
  <c r="AU1031" i="14"/>
  <c r="AU516" i="14"/>
  <c r="AU478" i="14"/>
  <c r="AU309" i="14"/>
  <c r="AU400" i="14"/>
  <c r="AU769" i="14"/>
  <c r="AU338" i="13"/>
  <c r="AU425" i="14"/>
  <c r="AU791" i="13"/>
  <c r="AU706" i="14"/>
  <c r="AU545" i="14"/>
  <c r="AU502" i="13"/>
  <c r="AU891" i="14"/>
  <c r="AU272" i="13"/>
  <c r="AU1061" i="14"/>
  <c r="AU198" i="13"/>
  <c r="AU245" i="14"/>
  <c r="AU818" i="13"/>
  <c r="AU526" i="14"/>
  <c r="AU925" i="13"/>
  <c r="AU240" i="13"/>
  <c r="AU153" i="14"/>
  <c r="AU1024" i="13"/>
  <c r="AU722" i="13"/>
  <c r="AU375" i="14"/>
  <c r="AU781" i="13"/>
  <c r="AU238" i="13"/>
  <c r="AU189" i="13"/>
  <c r="AU290" i="13"/>
  <c r="AU92" i="13"/>
  <c r="AU219" i="13"/>
  <c r="AU466" i="14"/>
  <c r="AU489" i="14"/>
  <c r="AU212" i="13"/>
  <c r="AU548" i="13"/>
  <c r="AU1056" i="13"/>
  <c r="AU1071" i="14"/>
  <c r="AU339" i="13"/>
  <c r="AU863" i="13"/>
  <c r="AU39" i="13"/>
  <c r="AU475" i="13"/>
  <c r="AU696" i="13"/>
  <c r="AU366" i="13"/>
  <c r="AU1066" i="13"/>
  <c r="AU619" i="14"/>
  <c r="AU226" i="13"/>
  <c r="AU559" i="13"/>
  <c r="AU773" i="14"/>
  <c r="AU50" i="13"/>
  <c r="AU608" i="14"/>
  <c r="AU521" i="13"/>
  <c r="AU1068" i="14"/>
  <c r="AU989" i="13"/>
  <c r="AU767" i="14"/>
  <c r="AU908" i="14"/>
  <c r="AU27" i="13"/>
  <c r="AU58" i="14"/>
  <c r="AU168" i="13"/>
  <c r="AU227" i="14"/>
  <c r="AU872" i="13"/>
  <c r="AU994" i="14"/>
  <c r="AU384" i="13"/>
  <c r="AU599" i="14"/>
  <c r="AU899" i="14"/>
  <c r="AU761" i="14"/>
  <c r="AU279" i="13"/>
  <c r="AU7" i="13"/>
  <c r="AU1028" i="14"/>
  <c r="AU776" i="13"/>
  <c r="AU590" i="14"/>
  <c r="AU297" i="14"/>
  <c r="AU234" i="14"/>
  <c r="AU924" i="14"/>
  <c r="AU1025" i="14"/>
  <c r="AU747" i="14"/>
  <c r="AU1021" i="13"/>
  <c r="AU269" i="13"/>
  <c r="AU835" i="14"/>
  <c r="AU370" i="14"/>
  <c r="AU749" i="13"/>
  <c r="AU749" i="14"/>
  <c r="AU788" i="13"/>
  <c r="AU1013" i="14"/>
  <c r="AU657" i="14"/>
  <c r="AU699" i="13"/>
  <c r="AU828" i="14"/>
  <c r="AU941" i="14"/>
  <c r="AU359" i="14"/>
  <c r="AU991" i="13"/>
  <c r="AU77" i="13"/>
  <c r="AU983" i="13"/>
  <c r="AU413" i="13"/>
  <c r="AU196" i="14"/>
  <c r="AU544" i="14"/>
  <c r="AU184" i="13"/>
  <c r="AU991" i="14"/>
  <c r="AU179" i="14"/>
  <c r="AU763" i="14"/>
  <c r="AU170" i="14"/>
  <c r="AU201" i="13"/>
  <c r="AU857" i="13"/>
  <c r="AU814" i="13"/>
  <c r="AU81" i="14"/>
  <c r="AU166" i="13"/>
  <c r="AU460" i="13"/>
  <c r="AU454" i="13"/>
  <c r="AU1041" i="14"/>
  <c r="AU243" i="14"/>
  <c r="AU493" i="13"/>
  <c r="AU465" i="14"/>
  <c r="AU648" i="14"/>
  <c r="AU1004" i="13"/>
  <c r="AU887" i="13"/>
  <c r="AU360" i="14"/>
  <c r="AU936" i="14"/>
  <c r="AU746" i="14"/>
  <c r="AU676" i="14"/>
  <c r="AU590" i="13"/>
  <c r="AU89" i="13"/>
  <c r="AU658" i="13"/>
  <c r="AU1065" i="14"/>
  <c r="AU553" i="13"/>
  <c r="AU533" i="14"/>
  <c r="AU474" i="13"/>
  <c r="AU787" i="13"/>
  <c r="AU1051" i="13"/>
  <c r="AU1053" i="14"/>
  <c r="AU226" i="14"/>
  <c r="AU195" i="14"/>
  <c r="AU361" i="13"/>
  <c r="AU79" i="14"/>
  <c r="AU251" i="14"/>
  <c r="AU598" i="13"/>
  <c r="AU429" i="13"/>
  <c r="AU698" i="14"/>
  <c r="AU572" i="13"/>
  <c r="AU235" i="14"/>
  <c r="AU758" i="13"/>
  <c r="AU1024" i="14"/>
  <c r="AU1013" i="13"/>
  <c r="AU120" i="13"/>
  <c r="AU953" i="13"/>
  <c r="AU112" i="13"/>
  <c r="AU755" i="14"/>
  <c r="AU526" i="13"/>
  <c r="AU437" i="14"/>
  <c r="AU881" i="13"/>
  <c r="AU920" i="14"/>
  <c r="AU473" i="14"/>
  <c r="AU871" i="13"/>
  <c r="AU344" i="13"/>
  <c r="AU285" i="14"/>
  <c r="AU950" i="13"/>
  <c r="AU785" i="14"/>
  <c r="AU1046" i="14"/>
  <c r="AU113" i="13"/>
  <c r="AU164" i="13"/>
  <c r="AU717" i="13"/>
  <c r="AU102" i="13"/>
  <c r="AU103" i="13" s="1"/>
  <c r="AU42" i="14"/>
  <c r="AU78" i="14" s="1"/>
  <c r="AU627" i="13"/>
  <c r="AU118" i="14"/>
  <c r="AU143" i="14"/>
  <c r="AU398" i="14"/>
  <c r="AU17" i="13"/>
  <c r="AU809" i="13"/>
  <c r="AU393" i="13"/>
  <c r="AU21" i="13"/>
  <c r="AU710" i="13"/>
  <c r="AU53" i="13"/>
  <c r="AU819" i="13"/>
  <c r="AU764" i="14"/>
  <c r="AU23" i="13"/>
  <c r="AU149" i="14"/>
  <c r="AU417" i="14"/>
  <c r="AU748" i="13"/>
  <c r="AU320" i="13"/>
  <c r="AU449" i="14"/>
  <c r="AU178" i="14"/>
  <c r="AU6" i="13"/>
  <c r="AU227" i="13"/>
  <c r="AU469" i="13"/>
  <c r="AU547" i="13"/>
  <c r="AU619" i="13"/>
  <c r="AU552" i="13"/>
  <c r="AU728" i="14"/>
  <c r="AU100" i="13"/>
  <c r="AU537" i="14"/>
  <c r="AU167" i="13"/>
  <c r="AU735" i="14"/>
  <c r="AU919" i="14"/>
  <c r="AU97" i="14"/>
  <c r="AU84" i="13"/>
  <c r="AU63" i="13"/>
  <c r="AU583" i="13"/>
  <c r="AU625" i="13"/>
  <c r="AU712" i="13"/>
  <c r="AU974" i="14"/>
  <c r="AU130" i="13"/>
  <c r="AU454" i="14"/>
  <c r="AU1034" i="14"/>
  <c r="AU760" i="14"/>
  <c r="AU392" i="14"/>
  <c r="AU438" i="14"/>
  <c r="AU41" i="13"/>
  <c r="AU995" i="13"/>
  <c r="AU335" i="13"/>
  <c r="AU485" i="13"/>
  <c r="AU701" i="14"/>
  <c r="AU268" i="14"/>
  <c r="AU762" i="13"/>
  <c r="AU316" i="13"/>
  <c r="AU363" i="14"/>
  <c r="AU305" i="14"/>
  <c r="AU1035" i="13"/>
  <c r="AU236" i="13"/>
  <c r="AU752" i="13"/>
  <c r="AU934" i="13"/>
  <c r="AU564" i="13"/>
  <c r="AU801" i="13"/>
  <c r="AU93" i="14"/>
  <c r="AU712" i="14"/>
  <c r="AU903" i="14"/>
  <c r="AU43" i="14"/>
  <c r="AU125" i="14"/>
  <c r="AU64" i="13"/>
  <c r="AU1076" i="13"/>
  <c r="AU51" i="14"/>
  <c r="AU117" i="13"/>
  <c r="AU940" i="13"/>
  <c r="AU641" i="14"/>
  <c r="AU204" i="14"/>
  <c r="AU909" i="13"/>
  <c r="AU842" i="14"/>
  <c r="AU1042" i="14"/>
  <c r="AU244" i="14"/>
  <c r="AU597" i="13"/>
  <c r="AU33" i="13"/>
  <c r="AU69" i="13"/>
  <c r="AU80" i="14"/>
  <c r="AU600" i="14"/>
  <c r="AU233" i="13"/>
  <c r="AU165" i="13"/>
  <c r="AU716" i="13"/>
  <c r="AU727" i="14"/>
  <c r="AU808" i="14"/>
  <c r="AU818" i="14"/>
  <c r="AU829" i="13"/>
  <c r="AU469" i="14"/>
  <c r="AU615" i="14"/>
  <c r="AU977" i="13"/>
  <c r="AU383" i="13"/>
  <c r="AU440" i="13"/>
  <c r="AU562" i="13"/>
  <c r="AU271" i="14"/>
  <c r="AU607" i="14"/>
  <c r="AU925" i="14"/>
  <c r="AU826" i="13"/>
  <c r="AU878" i="13"/>
  <c r="AU751" i="13"/>
  <c r="AU162" i="14"/>
  <c r="AU385" i="14"/>
  <c r="AU14" i="14"/>
  <c r="AU46" i="13"/>
  <c r="AU788" i="14"/>
  <c r="AU498" i="13"/>
  <c r="AU980" i="14"/>
  <c r="AU494" i="14"/>
  <c r="AU896" i="14"/>
  <c r="AU871" i="14"/>
  <c r="AU662" i="13"/>
  <c r="AU976" i="13"/>
  <c r="AU248" i="13"/>
  <c r="AU1059" i="13"/>
  <c r="AU515" i="13"/>
  <c r="AU434" i="14"/>
  <c r="AU903" i="13"/>
  <c r="AU59" i="13"/>
  <c r="AU816" i="14"/>
  <c r="AU585" i="13"/>
  <c r="AU736" i="14"/>
  <c r="AU963" i="13"/>
  <c r="AU277" i="13"/>
  <c r="AU799" i="13"/>
  <c r="AU181" i="14"/>
  <c r="AU518" i="13"/>
  <c r="AU770" i="14"/>
  <c r="AU777" i="13"/>
  <c r="AU1053" i="13"/>
  <c r="AU602" i="14"/>
  <c r="AU1077" i="14"/>
  <c r="AU502" i="14"/>
  <c r="AU914" i="13"/>
  <c r="AU122" i="14"/>
  <c r="AU917" i="13"/>
  <c r="AU939" i="14"/>
  <c r="AU520" i="14"/>
  <c r="AU922" i="13"/>
  <c r="AU405" i="14"/>
  <c r="AU97" i="13"/>
  <c r="AU568" i="14"/>
  <c r="AU147" i="13"/>
  <c r="AU569" i="14"/>
  <c r="AU445" i="13"/>
  <c r="AU495" i="14"/>
  <c r="AU120" i="14"/>
  <c r="AU1031" i="13"/>
  <c r="AU839" i="13"/>
  <c r="AU239" i="14"/>
  <c r="AU497" i="13"/>
  <c r="AU257" i="14"/>
  <c r="AU992" i="13"/>
  <c r="AU394" i="14"/>
  <c r="AU298" i="14"/>
  <c r="AU8" i="14"/>
  <c r="AU411" i="13"/>
  <c r="AU311" i="14"/>
  <c r="AU561" i="14"/>
  <c r="AU879" i="14"/>
  <c r="AU775" i="14"/>
  <c r="AU1075" i="13"/>
  <c r="AU411" i="14"/>
  <c r="AU501" i="13"/>
  <c r="AU434" i="13"/>
  <c r="AU1023" i="14"/>
  <c r="AU108" i="13"/>
  <c r="AU179" i="13"/>
  <c r="AU1064" i="14"/>
  <c r="AU585" i="14"/>
  <c r="AU349" i="13"/>
  <c r="AU808" i="13"/>
  <c r="AU368" i="13"/>
  <c r="AU840" i="14"/>
  <c r="AU180" i="14"/>
  <c r="AU783" i="14"/>
  <c r="AU37" i="13"/>
  <c r="AU1037" i="13"/>
  <c r="AU970" i="14"/>
  <c r="AU197" i="13"/>
  <c r="AU370" i="13"/>
  <c r="AU508" i="14"/>
  <c r="AU56" i="14"/>
  <c r="AU606" i="14"/>
  <c r="AU985" i="14"/>
  <c r="AU647" i="13"/>
  <c r="AU583" i="14"/>
  <c r="AU1070" i="14"/>
  <c r="AU1035" i="14"/>
  <c r="AU27" i="14"/>
  <c r="AU968" i="14"/>
  <c r="AU692" i="14"/>
  <c r="AU300" i="14"/>
  <c r="AU1006" i="13"/>
  <c r="AU208" i="13"/>
  <c r="AU1066" i="14"/>
  <c r="AU38" i="13"/>
  <c r="AU904" i="14"/>
  <c r="AU1012" i="13"/>
  <c r="AU29" i="14"/>
  <c r="AU341" i="13"/>
  <c r="AU830" i="14"/>
  <c r="AU11" i="13"/>
  <c r="AU1057" i="13"/>
  <c r="AU895" i="13"/>
  <c r="AU595" i="13"/>
  <c r="AU999" i="13"/>
  <c r="AU1054" i="13"/>
  <c r="AU1067" i="14"/>
  <c r="AU1001" i="13"/>
  <c r="AU195" i="13"/>
  <c r="AU519" i="13"/>
  <c r="AU374" i="13"/>
  <c r="AU13" i="14"/>
  <c r="AU484" i="13"/>
  <c r="AU418" i="14"/>
  <c r="AU858" i="13"/>
  <c r="AU700" i="14"/>
  <c r="AU513" i="13"/>
  <c r="AU962" i="13"/>
  <c r="AU369" i="13"/>
  <c r="AU596" i="14"/>
  <c r="AU825" i="13"/>
  <c r="AU323" i="14"/>
  <c r="AU907" i="13"/>
  <c r="AU524" i="14"/>
  <c r="AU765" i="14"/>
  <c r="AU1070" i="13"/>
  <c r="AU304" i="14"/>
  <c r="AU739" i="14"/>
  <c r="AU340" i="14"/>
  <c r="AU715" i="13"/>
  <c r="AU388" i="13"/>
  <c r="AU956" i="13"/>
  <c r="AU539" i="14"/>
  <c r="AU742" i="14"/>
  <c r="AU573" i="13"/>
  <c r="AU431" i="14"/>
  <c r="AU947" i="14"/>
  <c r="AU965" i="14"/>
  <c r="AU281" i="13"/>
  <c r="AU307" i="13"/>
  <c r="AU496" i="13"/>
  <c r="AU667" i="13"/>
  <c r="AU650" i="14"/>
  <c r="AU351" i="13"/>
  <c r="AU14" i="13"/>
  <c r="AU322" i="14"/>
  <c r="AU649" i="14"/>
  <c r="AU969" i="14"/>
  <c r="AU551" i="14"/>
  <c r="AU131" i="14"/>
  <c r="AU800" i="13"/>
  <c r="AU330" i="14"/>
  <c r="AU297" i="13"/>
  <c r="AU656" i="13"/>
  <c r="AU736" i="13"/>
  <c r="AU100" i="14"/>
  <c r="AU88" i="14"/>
  <c r="AU948" i="14"/>
  <c r="AU208" i="14"/>
  <c r="AU789" i="13"/>
  <c r="AU1005" i="13"/>
  <c r="AU76" i="13"/>
  <c r="AU1045" i="13"/>
  <c r="AU38" i="14"/>
  <c r="AU448" i="13"/>
  <c r="AU1069" i="14"/>
  <c r="AU807" i="13"/>
  <c r="AU580" i="13"/>
  <c r="AU671" i="13"/>
  <c r="AU350" i="13"/>
  <c r="AU1008" i="13"/>
  <c r="AU55" i="13"/>
  <c r="AU59" i="14"/>
  <c r="O66" i="8" s="1"/>
  <c r="AU259" i="14"/>
  <c r="AU1069" i="13"/>
  <c r="AU481" i="14"/>
  <c r="AU12" i="13"/>
  <c r="J23" i="8" s="1"/>
  <c r="AU224" i="14"/>
  <c r="AU410" i="13"/>
  <c r="AU1052" i="14"/>
  <c r="AU135" i="14"/>
  <c r="K72" i="8" s="1"/>
  <c r="AU744" i="13"/>
  <c r="AU468" i="13"/>
  <c r="AU861" i="13"/>
  <c r="AU149" i="13"/>
  <c r="O31" i="8" s="1"/>
  <c r="AU155" i="14"/>
  <c r="AU40" i="13"/>
  <c r="AU813" i="13"/>
  <c r="AU407" i="14"/>
  <c r="AU1058" i="14"/>
  <c r="AU299" i="14"/>
  <c r="AU330" i="13"/>
  <c r="AU390" i="13" s="1"/>
  <c r="AU839" i="14"/>
  <c r="AU283" i="13"/>
  <c r="AU1032" i="14"/>
  <c r="AU235" i="13"/>
  <c r="AU400" i="13"/>
  <c r="AU606" i="13"/>
  <c r="AU642" i="13" s="1"/>
  <c r="AU678" i="13" s="1"/>
  <c r="AU1068" i="13"/>
  <c r="AU145" i="13"/>
  <c r="AU457" i="14"/>
  <c r="AU589" i="14"/>
  <c r="K38" i="8"/>
  <c r="AZ21" i="8"/>
  <c r="BP21" i="8" s="1"/>
  <c r="BV21" i="8" s="1"/>
  <c r="B9" i="8"/>
  <c r="B78" i="8"/>
  <c r="G31" i="8"/>
  <c r="T78" i="8"/>
  <c r="B11" i="8"/>
  <c r="B35" i="8"/>
  <c r="J38" i="8"/>
  <c r="G71" i="8"/>
  <c r="J64" i="8"/>
  <c r="O55" i="8"/>
  <c r="G18" i="8"/>
  <c r="K19" i="8"/>
  <c r="B33" i="8"/>
  <c r="B32" i="8"/>
  <c r="T61" i="8"/>
  <c r="O21" i="8"/>
  <c r="K61" i="8"/>
  <c r="O27" i="8"/>
  <c r="J9" i="8"/>
  <c r="T58" i="8"/>
  <c r="AJ58" i="8" s="1"/>
  <c r="AP58" i="8" s="1"/>
  <c r="AZ30" i="8"/>
  <c r="AU13" i="8"/>
  <c r="G63" i="8"/>
  <c r="B69" i="8"/>
  <c r="G77" i="8"/>
  <c r="T64" i="8"/>
  <c r="AJ64" i="8" s="1"/>
  <c r="J20" i="8"/>
  <c r="T17" i="8"/>
  <c r="AZ29" i="8"/>
  <c r="B53" i="8"/>
  <c r="G23" i="8"/>
  <c r="K11" i="8"/>
  <c r="T53" i="8"/>
  <c r="AJ53" i="8" s="1"/>
  <c r="AP53" i="8" s="1"/>
  <c r="T25" i="8"/>
  <c r="AJ25" i="8" s="1"/>
  <c r="K33" i="8"/>
  <c r="J11" i="8"/>
  <c r="T57" i="8"/>
  <c r="AJ57" i="8" s="1"/>
  <c r="K24" i="8"/>
  <c r="B23" i="8"/>
  <c r="O57" i="8"/>
  <c r="Z57" i="8" s="1"/>
  <c r="O22" i="8"/>
  <c r="T32" i="8"/>
  <c r="G76" i="8"/>
  <c r="G65" i="8"/>
  <c r="J53" i="8"/>
  <c r="AJ79" i="8"/>
  <c r="BP19" i="8"/>
  <c r="BV19" i="8" s="1"/>
  <c r="BP35" i="8"/>
  <c r="B12" i="8" l="1"/>
  <c r="G32" i="8"/>
  <c r="K12" i="8"/>
  <c r="G36" i="8"/>
  <c r="K18" i="8"/>
  <c r="O59" i="8"/>
  <c r="K22" i="8"/>
  <c r="K26" i="8"/>
  <c r="AZ17" i="8"/>
  <c r="BP17" i="8" s="1"/>
  <c r="T31" i="8"/>
  <c r="AJ31" i="8" s="1"/>
  <c r="AU11" i="8"/>
  <c r="T59" i="8"/>
  <c r="AJ59" i="8" s="1"/>
  <c r="O68" i="8"/>
  <c r="O54" i="8"/>
  <c r="T60" i="8"/>
  <c r="AJ60" i="8" s="1"/>
  <c r="AP60" i="8" s="1"/>
  <c r="T77" i="8"/>
  <c r="AJ77" i="8" s="1"/>
  <c r="T73" i="8"/>
  <c r="AJ73" i="8" s="1"/>
  <c r="K57" i="8"/>
  <c r="B73" i="8"/>
  <c r="T75" i="8"/>
  <c r="AJ75" i="8" s="1"/>
  <c r="AP75" i="8" s="1"/>
  <c r="T74" i="8"/>
  <c r="AJ74" i="8" s="1"/>
  <c r="J80" i="8"/>
  <c r="J55" i="8"/>
  <c r="T70" i="8"/>
  <c r="AJ70" i="8" s="1"/>
  <c r="B52" i="8"/>
  <c r="K67" i="8"/>
  <c r="J52" i="8"/>
  <c r="B60" i="8"/>
  <c r="J67" i="8"/>
  <c r="J61" i="8"/>
  <c r="O80" i="8"/>
  <c r="G55" i="8"/>
  <c r="J68" i="8"/>
  <c r="K79" i="8"/>
  <c r="J62" i="8"/>
  <c r="O74" i="8"/>
  <c r="Z74" i="8" s="1"/>
  <c r="T66" i="8"/>
  <c r="AJ66" i="8" s="1"/>
  <c r="B63" i="8"/>
  <c r="J59" i="8"/>
  <c r="J65" i="8"/>
  <c r="O56" i="8"/>
  <c r="J77" i="8"/>
  <c r="B54" i="8"/>
  <c r="J57" i="8"/>
  <c r="G58" i="8"/>
  <c r="B72" i="8"/>
  <c r="G52" i="8"/>
  <c r="K68" i="8"/>
  <c r="T52" i="8"/>
  <c r="AJ52" i="8" s="1"/>
  <c r="B77" i="8"/>
  <c r="K70" i="8"/>
  <c r="O63" i="8"/>
  <c r="T80" i="8"/>
  <c r="AJ80" i="8" s="1"/>
  <c r="T51" i="8"/>
  <c r="AJ51" i="8" s="1"/>
  <c r="G60" i="8"/>
  <c r="T63" i="8"/>
  <c r="AJ63" i="8" s="1"/>
  <c r="AP63" i="8" s="1"/>
  <c r="O79" i="8"/>
  <c r="T54" i="8"/>
  <c r="AJ54" i="8" s="1"/>
  <c r="G78" i="8"/>
  <c r="G73" i="8"/>
  <c r="O52" i="8"/>
  <c r="Z52" i="8" s="1"/>
  <c r="K65" i="8"/>
  <c r="K75" i="8"/>
  <c r="B76" i="8"/>
  <c r="J76" i="8"/>
  <c r="T62" i="8"/>
  <c r="AJ62" i="8" s="1"/>
  <c r="T68" i="8"/>
  <c r="AJ68" i="8" s="1"/>
  <c r="B65" i="8"/>
  <c r="O72" i="8"/>
  <c r="O73" i="8"/>
  <c r="Z73" i="8" s="1"/>
  <c r="O67" i="8"/>
  <c r="B67" i="8"/>
  <c r="B51" i="8"/>
  <c r="K80" i="8"/>
  <c r="K52" i="8"/>
  <c r="K58" i="8"/>
  <c r="G68" i="8"/>
  <c r="K77" i="8"/>
  <c r="T79" i="8"/>
  <c r="J75" i="8"/>
  <c r="J60" i="8"/>
  <c r="G62" i="8"/>
  <c r="B59" i="8"/>
  <c r="J79" i="8"/>
  <c r="K64" i="8"/>
  <c r="G64" i="8"/>
  <c r="G72" i="8"/>
  <c r="B66" i="8"/>
  <c r="K53" i="8"/>
  <c r="J71" i="8"/>
  <c r="B79" i="8"/>
  <c r="O78" i="8"/>
  <c r="O62" i="8"/>
  <c r="Z62" i="8" s="1"/>
  <c r="G57" i="8"/>
  <c r="O58" i="8"/>
  <c r="J51" i="8"/>
  <c r="T67" i="8"/>
  <c r="AJ67" i="8" s="1"/>
  <c r="T55" i="8"/>
  <c r="AJ55" i="8" s="1"/>
  <c r="AP55" i="8" s="1"/>
  <c r="J72" i="8"/>
  <c r="O61" i="8"/>
  <c r="G79" i="8"/>
  <c r="O53" i="8"/>
  <c r="Z53" i="8" s="1"/>
  <c r="K56" i="8"/>
  <c r="K74" i="8"/>
  <c r="G51" i="8"/>
  <c r="K66" i="8"/>
  <c r="T69" i="8"/>
  <c r="AJ69" i="8" s="1"/>
  <c r="O64" i="8"/>
  <c r="K73" i="8"/>
  <c r="K51" i="8"/>
  <c r="J63" i="8"/>
  <c r="B61" i="8"/>
  <c r="O65" i="8"/>
  <c r="B55" i="8"/>
  <c r="K69" i="8"/>
  <c r="B57" i="8"/>
  <c r="G74" i="8"/>
  <c r="T72" i="8"/>
  <c r="AJ72" i="8" s="1"/>
  <c r="G59" i="8"/>
  <c r="O71" i="8"/>
  <c r="K63" i="8"/>
  <c r="G66" i="8"/>
  <c r="G69" i="8"/>
  <c r="J74" i="8"/>
  <c r="T71" i="8"/>
  <c r="AJ71" i="8" s="1"/>
  <c r="G70" i="8"/>
  <c r="G75" i="8"/>
  <c r="O69" i="8"/>
  <c r="Z69" i="8" s="1"/>
  <c r="J54" i="8"/>
  <c r="O70" i="8"/>
  <c r="Z70" i="8" s="1"/>
  <c r="K54" i="8"/>
  <c r="T56" i="8"/>
  <c r="AJ56" i="8" s="1"/>
  <c r="O60" i="8"/>
  <c r="Z60" i="8" s="1"/>
  <c r="K55" i="8"/>
  <c r="B75" i="8"/>
  <c r="J78" i="8"/>
  <c r="G54" i="8"/>
  <c r="J66" i="8"/>
  <c r="G56" i="8"/>
  <c r="K62" i="8"/>
  <c r="B80" i="8"/>
  <c r="K78" i="8"/>
  <c r="T65" i="8"/>
  <c r="AJ65" i="8" s="1"/>
  <c r="AP65" i="8" s="1"/>
  <c r="B58" i="8"/>
  <c r="K71" i="8"/>
  <c r="O75" i="8"/>
  <c r="Z75" i="8" s="1"/>
  <c r="J73" i="8"/>
  <c r="J58" i="8"/>
  <c r="O76" i="8"/>
  <c r="B64" i="8"/>
  <c r="O51" i="8"/>
  <c r="Z51" i="8" s="1"/>
  <c r="J69" i="8"/>
  <c r="G80" i="8"/>
  <c r="K76" i="8"/>
  <c r="O77" i="8"/>
  <c r="Z77" i="8" s="1"/>
  <c r="B74" i="8"/>
  <c r="B68" i="8"/>
  <c r="J56" i="8"/>
  <c r="B56" i="8"/>
  <c r="J70" i="8"/>
  <c r="G53" i="8"/>
  <c r="K60" i="8"/>
  <c r="G61" i="8"/>
  <c r="K59" i="8"/>
  <c r="B70" i="8"/>
  <c r="B62" i="8"/>
  <c r="B71" i="8"/>
  <c r="G67" i="8"/>
  <c r="AU24" i="8"/>
  <c r="G29" i="8"/>
  <c r="K31" i="8"/>
  <c r="B31" i="8"/>
  <c r="B14" i="8"/>
  <c r="O35" i="8"/>
  <c r="T16" i="8"/>
  <c r="AJ16" i="8" s="1"/>
  <c r="T19" i="8"/>
  <c r="AJ19" i="8" s="1"/>
  <c r="AU27" i="8"/>
  <c r="AU29" i="8"/>
  <c r="T12" i="8"/>
  <c r="AJ12" i="8" s="1"/>
  <c r="AZ31" i="8"/>
  <c r="BP31" i="8" s="1"/>
  <c r="T21" i="8"/>
  <c r="T28" i="8"/>
  <c r="AJ28" i="8" s="1"/>
  <c r="B26" i="8"/>
  <c r="J27" i="8"/>
  <c r="G10" i="8"/>
  <c r="O29" i="8"/>
  <c r="G35" i="8"/>
  <c r="J24" i="8"/>
  <c r="O26" i="8"/>
  <c r="AU37" i="8"/>
  <c r="AU22" i="8"/>
  <c r="J12" i="8"/>
  <c r="T29" i="8"/>
  <c r="AJ29" i="8" s="1"/>
  <c r="AP29" i="8" s="1"/>
  <c r="AU20" i="8"/>
  <c r="AZ32" i="8"/>
  <c r="J19" i="8"/>
  <c r="B22" i="8"/>
  <c r="O10" i="8"/>
  <c r="AZ9" i="8"/>
  <c r="AU26" i="8"/>
  <c r="G9" i="8"/>
  <c r="O16" i="8"/>
  <c r="Z16" i="8" s="1"/>
  <c r="K20" i="8"/>
  <c r="O38" i="8"/>
  <c r="O14" i="8"/>
  <c r="T15" i="8"/>
  <c r="AJ15" i="8" s="1"/>
  <c r="AP15" i="8" s="1"/>
  <c r="K36" i="8"/>
  <c r="B36" i="8"/>
  <c r="O11" i="8"/>
  <c r="O36" i="8"/>
  <c r="K34" i="8"/>
  <c r="T24" i="8"/>
  <c r="AJ24" i="8" s="1"/>
  <c r="B37" i="8"/>
  <c r="G22" i="8"/>
  <c r="J21" i="8"/>
  <c r="AZ38" i="8"/>
  <c r="O12" i="8"/>
  <c r="Z12" i="8" s="1"/>
  <c r="K30" i="8"/>
  <c r="T34" i="8"/>
  <c r="AJ34" i="8" s="1"/>
  <c r="G15" i="8"/>
  <c r="J29" i="8"/>
  <c r="G37" i="8"/>
  <c r="G19" i="8"/>
  <c r="AZ24" i="8"/>
  <c r="BP24" i="8" s="1"/>
  <c r="AU19" i="8"/>
  <c r="B38" i="8"/>
  <c r="AU28" i="8"/>
  <c r="J17" i="8"/>
  <c r="K37" i="8"/>
  <c r="T36" i="8"/>
  <c r="T14" i="8"/>
  <c r="AZ18" i="8"/>
  <c r="BP18" i="8" s="1"/>
  <c r="K16" i="8"/>
  <c r="K14" i="8"/>
  <c r="AZ33" i="8"/>
  <c r="BP33" i="8" s="1"/>
  <c r="BV33" i="8" s="1"/>
  <c r="AZ13" i="8"/>
  <c r="G33" i="8"/>
  <c r="K28" i="8"/>
  <c r="G13" i="8"/>
  <c r="J32" i="8"/>
  <c r="J16" i="8"/>
  <c r="J26" i="8"/>
  <c r="T37" i="8"/>
  <c r="AJ37" i="8" s="1"/>
  <c r="AP37" i="8" s="1"/>
  <c r="AU36" i="8"/>
  <c r="K15" i="8"/>
  <c r="G28" i="8"/>
  <c r="AU33" i="8"/>
  <c r="BF33" i="8" s="1"/>
  <c r="T18" i="8"/>
  <c r="J28" i="8"/>
  <c r="AZ15" i="8"/>
  <c r="BP15" i="8" s="1"/>
  <c r="O15" i="8"/>
  <c r="Z15" i="8" s="1"/>
  <c r="AZ28" i="8"/>
  <c r="BP28" i="8" s="1"/>
  <c r="O28" i="8"/>
  <c r="Z28" i="8" s="1"/>
  <c r="AU10" i="8"/>
  <c r="O20" i="8"/>
  <c r="O37" i="8"/>
  <c r="Z37" i="8" s="1"/>
  <c r="B24" i="8"/>
  <c r="AU14" i="8"/>
  <c r="B20" i="8"/>
  <c r="T23" i="8"/>
  <c r="AZ22" i="8"/>
  <c r="BP22" i="8" s="1"/>
  <c r="B29" i="8"/>
  <c r="T11" i="8"/>
  <c r="AJ11" i="8" s="1"/>
  <c r="G27" i="8"/>
  <c r="J10" i="8"/>
  <c r="K35" i="8"/>
  <c r="O30" i="8"/>
  <c r="O17" i="8"/>
  <c r="T27" i="8"/>
  <c r="T22" i="8"/>
  <c r="AJ22" i="8" s="1"/>
  <c r="AZ16" i="8"/>
  <c r="J34" i="8"/>
  <c r="AZ25" i="8"/>
  <c r="BP25" i="8" s="1"/>
  <c r="J37" i="8"/>
  <c r="AZ11" i="8"/>
  <c r="T20" i="8"/>
  <c r="AJ20" i="8" s="1"/>
  <c r="J15" i="8"/>
  <c r="B34" i="8"/>
  <c r="AU35" i="8"/>
  <c r="T26" i="8"/>
  <c r="O33" i="8"/>
  <c r="AU23" i="8"/>
  <c r="AZ20" i="8"/>
  <c r="BP20" i="8" s="1"/>
  <c r="B27" i="8"/>
  <c r="J33" i="8"/>
  <c r="B10" i="8"/>
  <c r="B15" i="8"/>
  <c r="T9" i="8"/>
  <c r="AZ10" i="8"/>
  <c r="BP10" i="8" s="1"/>
  <c r="BV10" i="8" s="1"/>
  <c r="G21" i="8"/>
  <c r="AU30" i="8"/>
  <c r="AU12" i="8"/>
  <c r="O25" i="8"/>
  <c r="T30" i="8"/>
  <c r="G25" i="8"/>
  <c r="K10" i="8"/>
  <c r="G38" i="8"/>
  <c r="O24" i="8"/>
  <c r="Z24" i="8" s="1"/>
  <c r="K13" i="8"/>
  <c r="B25" i="8"/>
  <c r="T33" i="8"/>
  <c r="AJ33" i="8" s="1"/>
  <c r="AZ36" i="8"/>
  <c r="BP36" i="8" s="1"/>
  <c r="AZ14" i="8"/>
  <c r="BP14" i="8" s="1"/>
  <c r="AU16" i="8"/>
  <c r="BF16" i="8" s="1"/>
  <c r="AU34" i="8"/>
  <c r="G20" i="8"/>
  <c r="J22" i="8"/>
  <c r="J13" i="8"/>
  <c r="AU25" i="8"/>
  <c r="BF25" i="8" s="1"/>
  <c r="T10" i="8"/>
  <c r="AJ10" i="8" s="1"/>
  <c r="O9" i="8"/>
  <c r="Z9" i="8" s="1"/>
  <c r="K23" i="8"/>
  <c r="G16" i="8"/>
  <c r="AU9" i="8"/>
  <c r="K29" i="8"/>
  <c r="G17" i="8"/>
  <c r="AZ23" i="8"/>
  <c r="BP23" i="8" s="1"/>
  <c r="B30" i="8"/>
  <c r="O32" i="8"/>
  <c r="B16" i="8"/>
  <c r="G24" i="8"/>
  <c r="K27" i="8"/>
  <c r="J31" i="8"/>
  <c r="J30" i="8"/>
  <c r="AZ26" i="8"/>
  <c r="BP26" i="8" s="1"/>
  <c r="B18" i="8"/>
  <c r="O23" i="8"/>
  <c r="Z23" i="8" s="1"/>
  <c r="AU17" i="8"/>
  <c r="BF17" i="8" s="1"/>
  <c r="J36" i="8"/>
  <c r="T35" i="8"/>
  <c r="AJ35" i="8" s="1"/>
  <c r="K21" i="8"/>
  <c r="G34" i="8"/>
  <c r="G30" i="8"/>
  <c r="J25" i="8"/>
  <c r="J14" i="8"/>
  <c r="B13" i="8"/>
  <c r="AZ34" i="8"/>
  <c r="B17" i="8"/>
  <c r="AZ27" i="8"/>
  <c r="K9" i="8"/>
  <c r="P41" i="7" s="1"/>
  <c r="P40" i="7" s="1"/>
  <c r="P48" i="7" s="1"/>
  <c r="P39" i="7" s="1"/>
  <c r="P74" i="7" s="1"/>
  <c r="AU32" i="8"/>
  <c r="BF32" i="8" s="1"/>
  <c r="K25" i="8"/>
  <c r="T13" i="8"/>
  <c r="AJ13" i="8" s="1"/>
  <c r="O13" i="8"/>
  <c r="B19" i="8"/>
  <c r="AZ37" i="8"/>
  <c r="BP37" i="8" s="1"/>
  <c r="O19" i="8"/>
  <c r="Z19" i="8" s="1"/>
  <c r="AZ12" i="8"/>
  <c r="BP12" i="8" s="1"/>
  <c r="AU18" i="8"/>
  <c r="BF18" i="8" s="1"/>
  <c r="G14" i="8"/>
  <c r="B28" i="8"/>
  <c r="G11" i="8"/>
  <c r="AU31" i="8"/>
  <c r="BF31" i="8" s="1"/>
  <c r="AZ35" i="8"/>
  <c r="AU21" i="8"/>
  <c r="T38" i="8"/>
  <c r="AJ38" i="8" s="1"/>
  <c r="O18" i="8"/>
  <c r="Z18" i="8" s="1"/>
  <c r="CA18" i="8" s="1"/>
  <c r="AZ19" i="8"/>
  <c r="O34" i="8"/>
  <c r="Z34" i="8" s="1"/>
  <c r="J35" i="8"/>
  <c r="G26" i="8"/>
  <c r="Z32" i="8"/>
  <c r="CA32" i="8" s="1"/>
  <c r="B21" i="8"/>
  <c r="K32" i="8"/>
  <c r="G12" i="8"/>
  <c r="AU38" i="8"/>
  <c r="BF38" i="8" s="1"/>
  <c r="J18" i="8"/>
  <c r="AU15" i="8"/>
  <c r="BF15" i="8" s="1"/>
  <c r="T76" i="8"/>
  <c r="AJ76" i="8" s="1"/>
  <c r="BF29" i="8"/>
  <c r="Z55" i="8"/>
  <c r="K17" i="8"/>
  <c r="Z25" i="8"/>
  <c r="CA25" i="8" s="1"/>
  <c r="BF21" i="8"/>
  <c r="AJ78" i="8"/>
  <c r="Z78" i="8"/>
  <c r="P29" i="7"/>
  <c r="P28" i="7" s="1"/>
  <c r="P36" i="7" s="1"/>
  <c r="P27" i="7" s="1"/>
  <c r="P61" i="7" s="1"/>
  <c r="AJ61" i="8"/>
  <c r="Z61" i="8"/>
  <c r="AJ17" i="8"/>
  <c r="Z17" i="8"/>
  <c r="CA17" i="8" s="1"/>
  <c r="BP30" i="8"/>
  <c r="BV30" i="8" s="1"/>
  <c r="BF30" i="8"/>
  <c r="Z58" i="8"/>
  <c r="Z64" i="8"/>
  <c r="Z13" i="8" l="1"/>
  <c r="BF12" i="8"/>
  <c r="CA12" i="8" s="1"/>
  <c r="BF36" i="8"/>
  <c r="BP13" i="8"/>
  <c r="BV13" i="8" s="1"/>
  <c r="BF13" i="8"/>
  <c r="CA13" i="8" s="1"/>
  <c r="Z38" i="8"/>
  <c r="CA38" i="8" s="1"/>
  <c r="BF26" i="8"/>
  <c r="Z22" i="8"/>
  <c r="Z76" i="8"/>
  <c r="Z65" i="8"/>
  <c r="Z72" i="8"/>
  <c r="Z79" i="8"/>
  <c r="Z56" i="8"/>
  <c r="Z68" i="8"/>
  <c r="CA9" i="8"/>
  <c r="BF35" i="8"/>
  <c r="Z30" i="8"/>
  <c r="Z20" i="8"/>
  <c r="CA15" i="8"/>
  <c r="BF28" i="8"/>
  <c r="CA28" i="8" s="1"/>
  <c r="BF22" i="8"/>
  <c r="Z71" i="8"/>
  <c r="Z63" i="8"/>
  <c r="BK9" i="8"/>
  <c r="BF9" i="8"/>
  <c r="BF23" i="8"/>
  <c r="CA23" i="8" s="1"/>
  <c r="BF14" i="8"/>
  <c r="BF10" i="8"/>
  <c r="Z36" i="8"/>
  <c r="CA36" i="8" s="1"/>
  <c r="CA16" i="8"/>
  <c r="Z10" i="8"/>
  <c r="BF20" i="8"/>
  <c r="CA20" i="8" s="1"/>
  <c r="BF37" i="8"/>
  <c r="CA37" i="8" s="1"/>
  <c r="Z29" i="8"/>
  <c r="CA29" i="8" s="1"/>
  <c r="Z35" i="8"/>
  <c r="Z67" i="8"/>
  <c r="Z80" i="8"/>
  <c r="BF11" i="8"/>
  <c r="Z66" i="8"/>
  <c r="CA30" i="8"/>
  <c r="BF34" i="8"/>
  <c r="CA34" i="8" s="1"/>
  <c r="Z33" i="8"/>
  <c r="CA33" i="8" s="1"/>
  <c r="AJ27" i="8"/>
  <c r="Z27" i="8"/>
  <c r="BF19" i="8"/>
  <c r="CA19" i="8" s="1"/>
  <c r="Z11" i="8"/>
  <c r="O39" i="8" s="1"/>
  <c r="O40" i="8" s="1"/>
  <c r="O41" i="8" s="1"/>
  <c r="P67" i="7" s="1"/>
  <c r="Z14" i="8"/>
  <c r="CA14" i="8" s="1"/>
  <c r="Z26" i="8"/>
  <c r="CA26" i="8" s="1"/>
  <c r="AJ21" i="8"/>
  <c r="AP21" i="8" s="1"/>
  <c r="Z21" i="8"/>
  <c r="CA21" i="8" s="1"/>
  <c r="BF27" i="8"/>
  <c r="AU39" i="8" s="1"/>
  <c r="AU40" i="8" s="1"/>
  <c r="AU41" i="8" s="1"/>
  <c r="BF24" i="8"/>
  <c r="CA24" i="8" s="1"/>
  <c r="Z54" i="8"/>
  <c r="O81" i="8" s="1"/>
  <c r="O82" i="8" s="1"/>
  <c r="O83" i="8" s="1"/>
  <c r="Z59" i="8"/>
  <c r="Z31" i="8"/>
  <c r="CA31" i="8" s="1"/>
  <c r="CA22" i="8" l="1"/>
  <c r="CA27" i="8"/>
  <c r="CA10" i="8"/>
  <c r="CA35" i="8"/>
  <c r="CA11" i="8"/>
</calcChain>
</file>

<file path=xl/sharedStrings.xml><?xml version="1.0" encoding="utf-8"?>
<sst xmlns="http://schemas.openxmlformats.org/spreadsheetml/2006/main" count="2710" uniqueCount="538">
  <si>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7"/>
  </si>
  <si>
    <t>円</t>
    <rPh sb="0" eb="1">
      <t>エン</t>
    </rPh>
    <phoneticPr fontId="7"/>
  </si>
  <si>
    <t>Ｂ</t>
    <phoneticPr fontId="7"/>
  </si>
  <si>
    <t>Ａ</t>
    <phoneticPr fontId="7"/>
  </si>
  <si>
    <t>＜加算Ⅰ新規事由がない場合＞（以下のＢの額がＡの額以上であること）</t>
    <rPh sb="1" eb="3">
      <t>カサン</t>
    </rPh>
    <rPh sb="4" eb="6">
      <t>シンキ</t>
    </rPh>
    <rPh sb="6" eb="8">
      <t>ジユウ</t>
    </rPh>
    <rPh sb="11" eb="13">
      <t>バアイ</t>
    </rPh>
    <phoneticPr fontId="7"/>
  </si>
  <si>
    <t>賃金改善等見込総額【（２）①】</t>
    <rPh sb="0" eb="2">
      <t>チンギン</t>
    </rPh>
    <rPh sb="2" eb="4">
      <t>カイゼン</t>
    </rPh>
    <rPh sb="8" eb="9">
      <t>ガク</t>
    </rPh>
    <phoneticPr fontId="7"/>
  </si>
  <si>
    <t>特定加算見込額【（１）⑤】</t>
    <rPh sb="0" eb="2">
      <t>トクテイ</t>
    </rPh>
    <rPh sb="2" eb="4">
      <t>カサン</t>
    </rPh>
    <rPh sb="4" eb="6">
      <t>ミコ</t>
    </rPh>
    <rPh sb="6" eb="7">
      <t>ガク</t>
    </rPh>
    <phoneticPr fontId="7"/>
  </si>
  <si>
    <t>＜加算Ⅰ新規事由がある場合＞（以下のＢの額がＡの額以上であること）</t>
    <rPh sb="1" eb="3">
      <t>カサン</t>
    </rPh>
    <rPh sb="4" eb="6">
      <t>シンキ</t>
    </rPh>
    <rPh sb="6" eb="8">
      <t>ジユウ</t>
    </rPh>
    <rPh sb="11" eb="13">
      <t>バアイ</t>
    </rPh>
    <phoneticPr fontId="7"/>
  </si>
  <si>
    <t>※確認欄（千円未満の端数は切り捨て）</t>
    <rPh sb="1" eb="3">
      <t>カクニン</t>
    </rPh>
    <rPh sb="3" eb="4">
      <t>ラン</t>
    </rPh>
    <phoneticPr fontId="7"/>
  </si>
  <si>
    <t>※</t>
    <phoneticPr fontId="7"/>
  </si>
  <si>
    <t>④うち基準年度からの増減分</t>
    <rPh sb="3" eb="5">
      <t>キジュン</t>
    </rPh>
    <rPh sb="5" eb="7">
      <t>ネンド</t>
    </rPh>
    <rPh sb="10" eb="12">
      <t>ゾウゲン</t>
    </rPh>
    <rPh sb="12" eb="13">
      <t>ブン</t>
    </rPh>
    <phoneticPr fontId="7"/>
  </si>
  <si>
    <t>受入見込額</t>
    <rPh sb="0" eb="1">
      <t>ウ</t>
    </rPh>
    <rPh sb="1" eb="2">
      <t>イ</t>
    </rPh>
    <rPh sb="2" eb="4">
      <t>ミコミ</t>
    </rPh>
    <rPh sb="4" eb="5">
      <t>ガク</t>
    </rPh>
    <phoneticPr fontId="7"/>
  </si>
  <si>
    <t>③</t>
    <phoneticPr fontId="7"/>
  </si>
  <si>
    <t>②うち基準年度からの増減分</t>
    <rPh sb="3" eb="5">
      <t>キジュン</t>
    </rPh>
    <rPh sb="5" eb="7">
      <t>ネンド</t>
    </rPh>
    <rPh sb="10" eb="12">
      <t>ゾウゲン</t>
    </rPh>
    <rPh sb="12" eb="13">
      <t>ブン</t>
    </rPh>
    <phoneticPr fontId="7"/>
  </si>
  <si>
    <t>拠出見込額</t>
    <rPh sb="0" eb="2">
      <t>キョシュツ</t>
    </rPh>
    <rPh sb="2" eb="4">
      <t>ミコミ</t>
    </rPh>
    <rPh sb="4" eb="5">
      <t>ガク</t>
    </rPh>
    <phoneticPr fontId="7"/>
  </si>
  <si>
    <t>①</t>
    <phoneticPr fontId="7"/>
  </si>
  <si>
    <t>（３）他施設・事業所への配分等について</t>
    <rPh sb="3" eb="6">
      <t>タシセツ</t>
    </rPh>
    <rPh sb="7" eb="10">
      <t>ジギョウショ</t>
    </rPh>
    <rPh sb="12" eb="14">
      <t>ハイブン</t>
    </rPh>
    <rPh sb="14" eb="15">
      <t>トウ</t>
    </rPh>
    <phoneticPr fontId="7"/>
  </si>
  <si>
    <t>⑤</t>
    <phoneticPr fontId="7"/>
  </si>
  <si>
    <t>③支払賃金</t>
    <phoneticPr fontId="7"/>
  </si>
  <si>
    <t>②賃金改善見込総額（③－④－⑤－⑥）</t>
    <phoneticPr fontId="7"/>
  </si>
  <si>
    <t>賃金改善等見込総額（②＋⑨）（千円未満の端数は切り捨て）</t>
    <rPh sb="0" eb="2">
      <t>チンギン</t>
    </rPh>
    <rPh sb="2" eb="4">
      <t>カイゼン</t>
    </rPh>
    <rPh sb="4" eb="5">
      <t>トウ</t>
    </rPh>
    <rPh sb="5" eb="7">
      <t>ミコ</t>
    </rPh>
    <rPh sb="7" eb="9">
      <t>ソウガク</t>
    </rPh>
    <phoneticPr fontId="7"/>
  </si>
  <si>
    <t>①</t>
    <phoneticPr fontId="7"/>
  </si>
  <si>
    <t>（２）賃金改善等見込総額</t>
    <rPh sb="3" eb="5">
      <t>チンギン</t>
    </rPh>
    <rPh sb="5" eb="7">
      <t>カイゼン</t>
    </rPh>
    <rPh sb="7" eb="8">
      <t>トウ</t>
    </rPh>
    <rPh sb="8" eb="10">
      <t>ミコ</t>
    </rPh>
    <rPh sb="10" eb="12">
      <t>ソウガク</t>
    </rPh>
    <phoneticPr fontId="7"/>
  </si>
  <si>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7"/>
  </si>
  <si>
    <t>※2</t>
    <phoneticPr fontId="7"/>
  </si>
  <si>
    <t>※1</t>
    <phoneticPr fontId="7"/>
  </si>
  <si>
    <t>賃金改善実施期間</t>
    <rPh sb="0" eb="2">
      <t>チンギン</t>
    </rPh>
    <rPh sb="2" eb="4">
      <t>カイゼン</t>
    </rPh>
    <rPh sb="4" eb="6">
      <t>ジッシ</t>
    </rPh>
    <rPh sb="6" eb="8">
      <t>キカン</t>
    </rPh>
    <phoneticPr fontId="7"/>
  </si>
  <si>
    <t>⑥</t>
    <phoneticPr fontId="7"/>
  </si>
  <si>
    <t>職員配置加算【市】</t>
    <phoneticPr fontId="7"/>
  </si>
  <si>
    <t>⑤特定加算見込額（千円未満の端数は切り捨て）（※2）</t>
    <rPh sb="1" eb="3">
      <t>トクテイ</t>
    </rPh>
    <rPh sb="3" eb="5">
      <t>カサン</t>
    </rPh>
    <rPh sb="5" eb="8">
      <t>ミコミガク</t>
    </rPh>
    <phoneticPr fontId="7"/>
  </si>
  <si>
    <t>職員配置加算【市】</t>
    <phoneticPr fontId="7"/>
  </si>
  <si>
    <t>加算見込額（千円未満の端数は切り捨て）（※2）</t>
    <rPh sb="0" eb="2">
      <t>カサン</t>
    </rPh>
    <rPh sb="2" eb="4">
      <t>ミコ</t>
    </rPh>
    <rPh sb="4" eb="5">
      <t>ガク</t>
    </rPh>
    <phoneticPr fontId="7"/>
  </si>
  <si>
    <t>④</t>
    <phoneticPr fontId="7"/>
  </si>
  <si>
    <t>％</t>
    <phoneticPr fontId="7"/>
  </si>
  <si>
    <t>③加算Ⅰ新規事由に係る加算率（※1）</t>
    <rPh sb="1" eb="3">
      <t>カサン</t>
    </rPh>
    <rPh sb="4" eb="6">
      <t>シンキ</t>
    </rPh>
    <rPh sb="6" eb="8">
      <t>ジユウ</t>
    </rPh>
    <rPh sb="9" eb="10">
      <t>カカ</t>
    </rPh>
    <rPh sb="11" eb="14">
      <t>カサンリツ</t>
    </rPh>
    <phoneticPr fontId="7"/>
  </si>
  <si>
    <t>％</t>
    <phoneticPr fontId="7"/>
  </si>
  <si>
    <t>②</t>
    <phoneticPr fontId="7"/>
  </si>
  <si>
    <t>加算Ⅰ新規事由</t>
    <rPh sb="0" eb="2">
      <t>カサン</t>
    </rPh>
    <rPh sb="3" eb="5">
      <t>シンキ</t>
    </rPh>
    <rPh sb="5" eb="7">
      <t>ジユウ</t>
    </rPh>
    <phoneticPr fontId="7"/>
  </si>
  <si>
    <t>①</t>
    <phoneticPr fontId="7"/>
  </si>
  <si>
    <t>（１）加算見込額</t>
    <rPh sb="3" eb="5">
      <t>カサン</t>
    </rPh>
    <rPh sb="5" eb="7">
      <t>ミコ</t>
    </rPh>
    <rPh sb="7" eb="8">
      <t>ガク</t>
    </rPh>
    <phoneticPr fontId="7"/>
  </si>
  <si>
    <t>代表者・氏名</t>
    <rPh sb="0" eb="3">
      <t>ダイヒョウシャ</t>
    </rPh>
    <rPh sb="4" eb="6">
      <t>シメイ</t>
    </rPh>
    <phoneticPr fontId="4"/>
  </si>
  <si>
    <t>施設・事業所名称</t>
    <rPh sb="0" eb="2">
      <t>シセツ</t>
    </rPh>
    <rPh sb="3" eb="6">
      <t>ジギョウショ</t>
    </rPh>
    <rPh sb="6" eb="8">
      <t>メイショウ</t>
    </rPh>
    <phoneticPr fontId="4"/>
  </si>
  <si>
    <t>施設・事業所番号</t>
    <rPh sb="0" eb="2">
      <t>シセツ</t>
    </rPh>
    <rPh sb="3" eb="6">
      <t>ジギョウショ</t>
    </rPh>
    <rPh sb="6" eb="8">
      <t>バンゴウ</t>
    </rPh>
    <phoneticPr fontId="7"/>
  </si>
  <si>
    <t>施設・事業種別</t>
    <rPh sb="0" eb="2">
      <t>シセツ</t>
    </rPh>
    <rPh sb="3" eb="5">
      <t>ジギョウ</t>
    </rPh>
    <rPh sb="5" eb="7">
      <t>シュベツ</t>
    </rPh>
    <phoneticPr fontId="7"/>
  </si>
  <si>
    <t>区</t>
    <rPh sb="0" eb="1">
      <t>ク</t>
    </rPh>
    <phoneticPr fontId="7"/>
  </si>
  <si>
    <t>横浜市</t>
    <rPh sb="0" eb="3">
      <t>ヨコハマシ</t>
    </rPh>
    <phoneticPr fontId="7"/>
  </si>
  <si>
    <t>横浜市長</t>
    <rPh sb="0" eb="4">
      <t>ヨコハマシチョウ</t>
    </rPh>
    <phoneticPr fontId="7"/>
  </si>
  <si>
    <t>○</t>
    <phoneticPr fontId="7"/>
  </si>
  <si>
    <t>✔</t>
    <phoneticPr fontId="7"/>
  </si>
  <si>
    <t>第２号様式の１</t>
    <phoneticPr fontId="7"/>
  </si>
  <si>
    <t>加算Ⅰ新規事由がない場合は、前年度からの増減額を記入すること。</t>
    <rPh sb="10" eb="12">
      <t>バアイ</t>
    </rPh>
    <rPh sb="14" eb="17">
      <t>ゼンネンド</t>
    </rPh>
    <rPh sb="20" eb="22">
      <t>ゾウゲン</t>
    </rPh>
    <rPh sb="22" eb="23">
      <t>ガク</t>
    </rPh>
    <rPh sb="24" eb="26">
      <t>キニュウ</t>
    </rPh>
    <phoneticPr fontId="7"/>
  </si>
  <si>
    <t>※2</t>
    <phoneticPr fontId="7"/>
  </si>
  <si>
    <t>同一事業者が運営する全ての施設・事業所（特定教育・保育施設及び特定地域型保育事業所）について記入すること。</t>
    <phoneticPr fontId="7"/>
  </si>
  <si>
    <t>※1</t>
    <phoneticPr fontId="7"/>
  </si>
  <si>
    <t>合計</t>
    <rPh sb="0" eb="2">
      <t>ゴウケイ</t>
    </rPh>
    <phoneticPr fontId="7"/>
  </si>
  <si>
    <t>○○保育所</t>
    <rPh sb="2" eb="5">
      <t>ホイクショ</t>
    </rPh>
    <phoneticPr fontId="7"/>
  </si>
  <si>
    <t>○○市</t>
    <rPh sb="2" eb="3">
      <t>シ</t>
    </rPh>
    <phoneticPr fontId="7"/>
  </si>
  <si>
    <t>○○県</t>
    <rPh sb="2" eb="3">
      <t>ケン</t>
    </rPh>
    <phoneticPr fontId="7"/>
  </si>
  <si>
    <t>例１</t>
    <rPh sb="0" eb="1">
      <t>レイ</t>
    </rPh>
    <phoneticPr fontId="7"/>
  </si>
  <si>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7"/>
  </si>
  <si>
    <t>他事業所からの受入額
（円）</t>
    <rPh sb="0" eb="1">
      <t>ホカ</t>
    </rPh>
    <rPh sb="1" eb="4">
      <t>ジギョウショ</t>
    </rPh>
    <rPh sb="7" eb="9">
      <t>ウケイレ</t>
    </rPh>
    <rPh sb="9" eb="10">
      <t>ガク</t>
    </rPh>
    <rPh sb="12" eb="13">
      <t>エン</t>
    </rPh>
    <phoneticPr fontId="7"/>
  </si>
  <si>
    <t>他事業所への拠出額
（円）</t>
    <rPh sb="0" eb="1">
      <t>ホカ</t>
    </rPh>
    <rPh sb="1" eb="4">
      <t>ジギョウショ</t>
    </rPh>
    <rPh sb="6" eb="8">
      <t>キョシュツ</t>
    </rPh>
    <rPh sb="8" eb="9">
      <t>ガク</t>
    </rPh>
    <rPh sb="11" eb="12">
      <t>エン</t>
    </rPh>
    <phoneticPr fontId="7"/>
  </si>
  <si>
    <r>
      <t>施設・事業所名</t>
    </r>
    <r>
      <rPr>
        <vertAlign val="superscript"/>
        <sz val="12"/>
        <rFont val="HGｺﾞｼｯｸM"/>
        <family val="3"/>
        <charset val="128"/>
      </rPr>
      <t>※1</t>
    </r>
    <rPh sb="0" eb="2">
      <t>シセツ</t>
    </rPh>
    <rPh sb="3" eb="6">
      <t>ジギョウショ</t>
    </rPh>
    <rPh sb="6" eb="7">
      <t>メイ</t>
    </rPh>
    <phoneticPr fontId="7"/>
  </si>
  <si>
    <t>市町村名</t>
    <rPh sb="0" eb="4">
      <t>シチョウソンメイ</t>
    </rPh>
    <phoneticPr fontId="7"/>
  </si>
  <si>
    <t>都道府県名</t>
    <rPh sb="0" eb="4">
      <t>トドウフケン</t>
    </rPh>
    <rPh sb="4" eb="5">
      <t>メイ</t>
    </rPh>
    <phoneticPr fontId="7"/>
  </si>
  <si>
    <t>番号</t>
    <rPh sb="0" eb="2">
      <t>バンゴウ</t>
    </rPh>
    <phoneticPr fontId="7"/>
  </si>
  <si>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7"/>
  </si>
  <si>
    <t>第２号様式の２</t>
    <phoneticPr fontId="7"/>
  </si>
  <si>
    <t>注４）</t>
    <rPh sb="0" eb="1">
      <t>チュウ</t>
    </rPh>
    <phoneticPr fontId="15"/>
  </si>
  <si>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5"/>
  </si>
  <si>
    <t>注３）</t>
    <rPh sb="0" eb="1">
      <t>チュウ</t>
    </rPh>
    <phoneticPr fontId="15"/>
  </si>
  <si>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5"/>
  </si>
  <si>
    <t>注２）</t>
    <rPh sb="0" eb="1">
      <t>チュウ</t>
    </rPh>
    <phoneticPr fontId="15"/>
  </si>
  <si>
    <t>注１）</t>
    <rPh sb="0" eb="1">
      <t>チュウ</t>
    </rPh>
    <phoneticPr fontId="15"/>
  </si>
  <si>
    <t>代表者名</t>
    <rPh sb="0" eb="3">
      <t>ダイヒョウシャ</t>
    </rPh>
    <rPh sb="3" eb="4">
      <t>メイ</t>
    </rPh>
    <phoneticPr fontId="15"/>
  </si>
  <si>
    <t>施設・事業所名</t>
    <rPh sb="0" eb="2">
      <t>シセツ</t>
    </rPh>
    <rPh sb="3" eb="6">
      <t>ジギョウショ</t>
    </rPh>
    <rPh sb="6" eb="7">
      <t>メイ</t>
    </rPh>
    <phoneticPr fontId="15"/>
  </si>
  <si>
    <t>　　年　　月　　日</t>
    <rPh sb="2" eb="3">
      <t>ネン</t>
    </rPh>
    <rPh sb="5" eb="6">
      <t>ガツ</t>
    </rPh>
    <rPh sb="8" eb="9">
      <t>ニチ</t>
    </rPh>
    <phoneticPr fontId="15"/>
  </si>
  <si>
    <t>日</t>
  </si>
  <si>
    <t>月</t>
  </si>
  <si>
    <t>年</t>
    <rPh sb="0" eb="1">
      <t>ネン</t>
    </rPh>
    <phoneticPr fontId="15"/>
  </si>
  <si>
    <t>日</t>
    <rPh sb="0" eb="1">
      <t>ニチ</t>
    </rPh>
    <phoneticPr fontId="15"/>
  </si>
  <si>
    <t>月</t>
    <rPh sb="0" eb="1">
      <t>ゲツ</t>
    </rPh>
    <phoneticPr fontId="15"/>
  </si>
  <si>
    <t>横浜　太郎</t>
    <rPh sb="0" eb="2">
      <t>ヨコハマ</t>
    </rPh>
    <rPh sb="3" eb="5">
      <t>タロウ</t>
    </rPh>
    <phoneticPr fontId="15"/>
  </si>
  <si>
    <t>●</t>
    <phoneticPr fontId="15"/>
  </si>
  <si>
    <t>●</t>
    <phoneticPr fontId="15"/>
  </si>
  <si>
    <t>○</t>
    <phoneticPr fontId="15"/>
  </si>
  <si>
    <t>○</t>
    <phoneticPr fontId="15"/>
  </si>
  <si>
    <t>○</t>
    <phoneticPr fontId="15"/>
  </si>
  <si>
    <t>例</t>
    <rPh sb="0" eb="1">
      <t>レイ</t>
    </rPh>
    <phoneticPr fontId="15"/>
  </si>
  <si>
    <t>実績報告時
氏名（自署）</t>
    <rPh sb="0" eb="2">
      <t>ジッセキ</t>
    </rPh>
    <rPh sb="2" eb="4">
      <t>ホウコク</t>
    </rPh>
    <rPh sb="4" eb="5">
      <t>ジ</t>
    </rPh>
    <rPh sb="6" eb="8">
      <t>シメイ</t>
    </rPh>
    <rPh sb="9" eb="11">
      <t>ジショ</t>
    </rPh>
    <phoneticPr fontId="15"/>
  </si>
  <si>
    <t>確認日</t>
    <rPh sb="0" eb="2">
      <t>カクニン</t>
    </rPh>
    <rPh sb="2" eb="3">
      <t>ビ</t>
    </rPh>
    <phoneticPr fontId="15"/>
  </si>
  <si>
    <t>実施計画時
氏名（自署）</t>
    <rPh sb="0" eb="2">
      <t>ジッシ</t>
    </rPh>
    <rPh sb="2" eb="4">
      <t>ケイカク</t>
    </rPh>
    <rPh sb="4" eb="5">
      <t>ジ</t>
    </rPh>
    <rPh sb="6" eb="8">
      <t>シメイ</t>
    </rPh>
    <rPh sb="9" eb="11">
      <t>ジショ</t>
    </rPh>
    <phoneticPr fontId="15"/>
  </si>
  <si>
    <t>職種</t>
    <rPh sb="0" eb="2">
      <t>ショクシュ</t>
    </rPh>
    <phoneticPr fontId="15"/>
  </si>
  <si>
    <t>NO</t>
    <phoneticPr fontId="15"/>
  </si>
  <si>
    <t>代表者職・氏名</t>
    <rPh sb="0" eb="3">
      <t>ダイヒョウシャ</t>
    </rPh>
    <rPh sb="3" eb="4">
      <t>ショク</t>
    </rPh>
    <rPh sb="5" eb="7">
      <t>シメイ</t>
    </rPh>
    <phoneticPr fontId="15"/>
  </si>
  <si>
    <t>施設・事業所名称</t>
    <rPh sb="0" eb="2">
      <t>シセツ</t>
    </rPh>
    <rPh sb="3" eb="6">
      <t>ジギョウショ</t>
    </rPh>
    <rPh sb="6" eb="8">
      <t>メイショウ</t>
    </rPh>
    <phoneticPr fontId="15"/>
  </si>
  <si>
    <t>施設・事業所番号</t>
    <rPh sb="0" eb="2">
      <t>シセツ</t>
    </rPh>
    <rPh sb="3" eb="6">
      <t>ジギョウショ</t>
    </rPh>
    <rPh sb="6" eb="8">
      <t>バンゴウ</t>
    </rPh>
    <phoneticPr fontId="15"/>
  </si>
  <si>
    <t>施設・事業種別</t>
    <rPh sb="0" eb="2">
      <t>シセツ</t>
    </rPh>
    <rPh sb="3" eb="5">
      <t>ジギョウ</t>
    </rPh>
    <rPh sb="5" eb="7">
      <t>シュベツ</t>
    </rPh>
    <phoneticPr fontId="15"/>
  </si>
  <si>
    <t>区</t>
    <rPh sb="0" eb="1">
      <t>ク</t>
    </rPh>
    <phoneticPr fontId="15"/>
  </si>
  <si>
    <t>横浜市</t>
    <rPh sb="0" eb="3">
      <t>ヨコハマシ</t>
    </rPh>
    <phoneticPr fontId="18"/>
  </si>
  <si>
    <t>市町村</t>
    <rPh sb="0" eb="3">
      <t>シチョウソン</t>
    </rPh>
    <phoneticPr fontId="15"/>
  </si>
  <si>
    <t>横浜市長</t>
    <rPh sb="0" eb="2">
      <t>ヨコハマ</t>
    </rPh>
    <rPh sb="2" eb="4">
      <t>シチョウ</t>
    </rPh>
    <phoneticPr fontId="15"/>
  </si>
  <si>
    <t>第２号様式の３</t>
    <rPh sb="0" eb="1">
      <t>ダイ</t>
    </rPh>
    <rPh sb="2" eb="3">
      <t>ゴウ</t>
    </rPh>
    <rPh sb="3" eb="5">
      <t>ヨウシキ</t>
    </rPh>
    <phoneticPr fontId="15"/>
  </si>
  <si>
    <t>その他職員</t>
    <rPh sb="2" eb="3">
      <t>タ</t>
    </rPh>
    <rPh sb="3" eb="5">
      <t>ショクイン</t>
    </rPh>
    <phoneticPr fontId="15"/>
  </si>
  <si>
    <t>家庭的保育者</t>
    <rPh sb="0" eb="3">
      <t>カテイテキ</t>
    </rPh>
    <rPh sb="3" eb="5">
      <t>ホイク</t>
    </rPh>
    <rPh sb="5" eb="6">
      <t>モノ</t>
    </rPh>
    <phoneticPr fontId="15"/>
  </si>
  <si>
    <t>事務職員</t>
    <rPh sb="0" eb="2">
      <t>ジム</t>
    </rPh>
    <rPh sb="2" eb="4">
      <t>ショクイン</t>
    </rPh>
    <phoneticPr fontId="15"/>
  </si>
  <si>
    <t>看護師・准看護師・助産師・保健師</t>
    <rPh sb="0" eb="3">
      <t>カンゴシ</t>
    </rPh>
    <rPh sb="4" eb="8">
      <t>ジュンカンゴシ</t>
    </rPh>
    <rPh sb="9" eb="12">
      <t>ジョサンシ</t>
    </rPh>
    <rPh sb="13" eb="16">
      <t>ホケンシ</t>
    </rPh>
    <phoneticPr fontId="15"/>
  </si>
  <si>
    <t>栄養士</t>
    <rPh sb="0" eb="3">
      <t>エイヨウシ</t>
    </rPh>
    <phoneticPr fontId="15"/>
  </si>
  <si>
    <t>保育士</t>
    <rPh sb="0" eb="2">
      <t>ホイク</t>
    </rPh>
    <rPh sb="2" eb="3">
      <t>シ</t>
    </rPh>
    <phoneticPr fontId="15"/>
  </si>
  <si>
    <t>教諭</t>
    <rPh sb="0" eb="2">
      <t>キョウユ</t>
    </rPh>
    <phoneticPr fontId="15"/>
  </si>
  <si>
    <t>保育教諭</t>
    <rPh sb="0" eb="2">
      <t>ホイク</t>
    </rPh>
    <rPh sb="2" eb="4">
      <t>キョウユ</t>
    </rPh>
    <phoneticPr fontId="15"/>
  </si>
  <si>
    <t>「常勤」とは、原則として施設で定めた勤務時間（所定労働時間）の全てを勤務する者、又は１日６時間以上かつ20日以上勤務している者をいい、「非常勤」とは常勤以外の者をいう。</t>
    <phoneticPr fontId="7"/>
  </si>
  <si>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7"/>
  </si>
  <si>
    <t>【記入における留意事項】</t>
    <phoneticPr fontId="7"/>
  </si>
  <si>
    <t>総額</t>
    <rPh sb="0" eb="2">
      <t>ソウガク</t>
    </rPh>
    <phoneticPr fontId="7"/>
  </si>
  <si>
    <t>賞与
（一時金）
③</t>
    <rPh sb="0" eb="2">
      <t>ショウヨ</t>
    </rPh>
    <phoneticPr fontId="7"/>
  </si>
  <si>
    <t>手当
②</t>
    <rPh sb="0" eb="2">
      <t>テアテ</t>
    </rPh>
    <phoneticPr fontId="7"/>
  </si>
  <si>
    <t>備考</t>
    <rPh sb="0" eb="2">
      <t>ビコウ</t>
    </rPh>
    <phoneticPr fontId="7"/>
  </si>
  <si>
    <t>職種</t>
    <phoneticPr fontId="7"/>
  </si>
  <si>
    <t>職員名</t>
    <phoneticPr fontId="7"/>
  </si>
  <si>
    <t>No</t>
    <phoneticPr fontId="7"/>
  </si>
  <si>
    <t>第２号様式の４</t>
    <rPh sb="0" eb="1">
      <t>ダイ</t>
    </rPh>
    <rPh sb="2" eb="3">
      <t>ゴウ</t>
    </rPh>
    <rPh sb="3" eb="5">
      <t>ヨウシキ</t>
    </rPh>
    <phoneticPr fontId="7"/>
  </si>
  <si>
    <t>加算Ⅱの新規事由による賃金改善額
（職員処遇改善費分）</t>
    <rPh sb="18" eb="20">
      <t>ショクイン</t>
    </rPh>
    <rPh sb="20" eb="22">
      <t>ショグウ</t>
    </rPh>
    <rPh sb="22" eb="24">
      <t>カイゼン</t>
    </rPh>
    <rPh sb="24" eb="25">
      <t>ヒ</t>
    </rPh>
    <rPh sb="25" eb="26">
      <t>ブン</t>
    </rPh>
    <phoneticPr fontId="7"/>
  </si>
  <si>
    <t>第３号様式</t>
    <rPh sb="0" eb="1">
      <t>ダイ</t>
    </rPh>
    <rPh sb="2" eb="3">
      <t>ゴウ</t>
    </rPh>
    <rPh sb="3" eb="5">
      <t>ヨウシキ</t>
    </rPh>
    <phoneticPr fontId="15"/>
  </si>
  <si>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5"/>
  </si>
  <si>
    <t>キャリアパスに関する要件について</t>
    <rPh sb="7" eb="8">
      <t>カン</t>
    </rPh>
    <rPh sb="10" eb="12">
      <t>ヨウケン</t>
    </rPh>
    <phoneticPr fontId="15"/>
  </si>
  <si>
    <t xml:space="preserve">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5"/>
  </si>
  <si>
    <t>　（①及び②に該当していれば本要件を満たす。）</t>
    <rPh sb="3" eb="4">
      <t>オヨ</t>
    </rPh>
    <rPh sb="7" eb="9">
      <t>ガイトウ</t>
    </rPh>
    <rPh sb="14" eb="15">
      <t>ホン</t>
    </rPh>
    <rPh sb="15" eb="17">
      <t>ヨウケン</t>
    </rPh>
    <rPh sb="18" eb="19">
      <t>ミ</t>
    </rPh>
    <phoneticPr fontId="15"/>
  </si>
  <si>
    <t>①</t>
    <phoneticPr fontId="15"/>
  </si>
  <si>
    <t>次のaからcまでのすべての要件を満たす。</t>
    <rPh sb="0" eb="1">
      <t>ツギ</t>
    </rPh>
    <rPh sb="13" eb="15">
      <t>ヨウケン</t>
    </rPh>
    <rPh sb="16" eb="17">
      <t>ミ</t>
    </rPh>
    <phoneticPr fontId="15"/>
  </si>
  <si>
    <t>a</t>
    <phoneticPr fontId="15"/>
  </si>
  <si>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5"/>
  </si>
  <si>
    <t>b</t>
    <phoneticPr fontId="15"/>
  </si>
  <si>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5"/>
  </si>
  <si>
    <t>c</t>
    <phoneticPr fontId="15"/>
  </si>
  <si>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5"/>
  </si>
  <si>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5"/>
  </si>
  <si>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5"/>
  </si>
  <si>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5"/>
  </si>
  <si>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5"/>
  </si>
  <si>
    <t>＜資質向上のための目標設定について＞</t>
    <rPh sb="1" eb="3">
      <t>シシツ</t>
    </rPh>
    <rPh sb="3" eb="5">
      <t>コウジョウ</t>
    </rPh>
    <rPh sb="9" eb="11">
      <t>モクヒョウ</t>
    </rPh>
    <rPh sb="11" eb="13">
      <t>セッテイ</t>
    </rPh>
    <phoneticPr fontId="15"/>
  </si>
  <si>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5"/>
  </si>
  <si>
    <t>＜具体的な取り組み内容＞</t>
    <rPh sb="1" eb="4">
      <t>グタイテキ</t>
    </rPh>
    <rPh sb="5" eb="6">
      <t>ト</t>
    </rPh>
    <rPh sb="7" eb="8">
      <t>ク</t>
    </rPh>
    <rPh sb="9" eb="11">
      <t>ナイヨウ</t>
    </rPh>
    <phoneticPr fontId="15"/>
  </si>
  <si>
    <r>
      <t xml:space="preserve">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t>
    </r>
    <r>
      <rPr>
        <sz val="10"/>
        <rFont val="HGｺﾞｼｯｸM"/>
        <family val="3"/>
        <charset val="128"/>
      </rPr>
      <t>※個人で実施している家庭的保育事業等であっても、キャリアパス要件、就業規則、賃金体系、補助員等の給与規定の整備や研修計画の策定・実施等ができていれば、適用になります。</t>
    </r>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5"/>
  </si>
  <si>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5"/>
  </si>
  <si>
    <t>横浜市</t>
    <rPh sb="0" eb="3">
      <t>ヨコハマシ</t>
    </rPh>
    <phoneticPr fontId="15"/>
  </si>
  <si>
    <t>施設・事業所
番号</t>
    <rPh sb="0" eb="2">
      <t>シセツ</t>
    </rPh>
    <rPh sb="3" eb="6">
      <t>ジギョウショ</t>
    </rPh>
    <rPh sb="7" eb="9">
      <t>バンゴウ</t>
    </rPh>
    <phoneticPr fontId="15"/>
  </si>
  <si>
    <t>施設・
事業所名</t>
    <rPh sb="0" eb="2">
      <t>シセツ</t>
    </rPh>
    <rPh sb="4" eb="7">
      <t>ジギョウショ</t>
    </rPh>
    <rPh sb="7" eb="8">
      <t>メイ</t>
    </rPh>
    <phoneticPr fontId="15"/>
  </si>
  <si>
    <t>②次のｄ及びｅの要件を満たす。</t>
    <rPh sb="1" eb="2">
      <t>ツギ</t>
    </rPh>
    <rPh sb="4" eb="5">
      <t>オヨ</t>
    </rPh>
    <rPh sb="8" eb="10">
      <t>ヨウケン</t>
    </rPh>
    <rPh sb="11" eb="12">
      <t>ミ</t>
    </rPh>
    <phoneticPr fontId="15"/>
  </si>
  <si>
    <t>目指すべき姿（保育理念・教育理念）</t>
    <rPh sb="0" eb="2">
      <t>メザ</t>
    </rPh>
    <rPh sb="5" eb="6">
      <t>スガタ</t>
    </rPh>
    <rPh sb="7" eb="9">
      <t>ホイク</t>
    </rPh>
    <rPh sb="9" eb="11">
      <t>リネン</t>
    </rPh>
    <rPh sb="12" eb="14">
      <t>キョウイク</t>
    </rPh>
    <rPh sb="14" eb="16">
      <t>リネン</t>
    </rPh>
    <phoneticPr fontId="15"/>
  </si>
  <si>
    <t>ｄ</t>
    <phoneticPr fontId="15"/>
  </si>
  <si>
    <t>e</t>
    <phoneticPr fontId="15"/>
  </si>
  <si>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5"/>
  </si>
  <si>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5"/>
  </si>
  <si>
    <t>ア</t>
    <phoneticPr fontId="15"/>
  </si>
  <si>
    <t>イ</t>
    <phoneticPr fontId="15"/>
  </si>
  <si>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5"/>
  </si>
  <si>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5"/>
  </si>
  <si>
    <t>全体</t>
    <rPh sb="0" eb="2">
      <t>ゼンタイ</t>
    </rPh>
    <phoneticPr fontId="15"/>
  </si>
  <si>
    <t>初任者向け</t>
    <rPh sb="0" eb="3">
      <t>ショニンシャ</t>
    </rPh>
    <rPh sb="3" eb="4">
      <t>ム</t>
    </rPh>
    <phoneticPr fontId="15"/>
  </si>
  <si>
    <t>中堅向け</t>
    <rPh sb="0" eb="2">
      <t>チュウケン</t>
    </rPh>
    <rPh sb="2" eb="3">
      <t>ム</t>
    </rPh>
    <phoneticPr fontId="15"/>
  </si>
  <si>
    <t>主任・ベテラン向け</t>
    <rPh sb="0" eb="2">
      <t>シュニン</t>
    </rPh>
    <rPh sb="7" eb="8">
      <t>ム</t>
    </rPh>
    <phoneticPr fontId="15"/>
  </si>
  <si>
    <t>指導職員・管理職層向け</t>
    <rPh sb="0" eb="2">
      <t>シドウ</t>
    </rPh>
    <rPh sb="2" eb="4">
      <t>ショクイン</t>
    </rPh>
    <rPh sb="5" eb="7">
      <t>カンリ</t>
    </rPh>
    <rPh sb="7" eb="8">
      <t>ショク</t>
    </rPh>
    <rPh sb="8" eb="9">
      <t>ソウ</t>
    </rPh>
    <rPh sb="9" eb="10">
      <t>ム</t>
    </rPh>
    <phoneticPr fontId="15"/>
  </si>
  <si>
    <t>第６号様式</t>
    <phoneticPr fontId="7"/>
  </si>
  <si>
    <t>施設・事業所名称</t>
    <rPh sb="0" eb="2">
      <t>シセツ</t>
    </rPh>
    <rPh sb="3" eb="6">
      <t>ジギョウショ</t>
    </rPh>
    <rPh sb="6" eb="8">
      <t>メイショウ</t>
    </rPh>
    <phoneticPr fontId="3"/>
  </si>
  <si>
    <t>（１）賃金改善について</t>
    <rPh sb="3" eb="5">
      <t>チンギン</t>
    </rPh>
    <rPh sb="5" eb="7">
      <t>カイゼン</t>
    </rPh>
    <phoneticPr fontId="7"/>
  </si>
  <si>
    <t>加算Ⅱ新規事由</t>
    <rPh sb="0" eb="2">
      <t>カサン</t>
    </rPh>
    <rPh sb="3" eb="5">
      <t>シンキ</t>
    </rPh>
    <rPh sb="5" eb="7">
      <t>ジユウ</t>
    </rPh>
    <phoneticPr fontId="7"/>
  </si>
  <si>
    <t>あり</t>
    <phoneticPr fontId="7"/>
  </si>
  <si>
    <t>加算見込額（千円未満の端数は切り捨て）（※1）</t>
    <rPh sb="0" eb="2">
      <t>カサン</t>
    </rPh>
    <rPh sb="2" eb="4">
      <t>ミコ</t>
    </rPh>
    <rPh sb="4" eb="5">
      <t>ガク</t>
    </rPh>
    <phoneticPr fontId="7"/>
  </si>
  <si>
    <t>人数Ａ</t>
    <rPh sb="0" eb="2">
      <t>ニンズウ</t>
    </rPh>
    <phoneticPr fontId="7"/>
  </si>
  <si>
    <t>人</t>
    <rPh sb="0" eb="1">
      <t>ニン</t>
    </rPh>
    <phoneticPr fontId="7"/>
  </si>
  <si>
    <t>人数Ｂ</t>
    <rPh sb="0" eb="2">
      <t>ニンズウ</t>
    </rPh>
    <phoneticPr fontId="7"/>
  </si>
  <si>
    <t>人数Ｃ</t>
    <rPh sb="0" eb="2">
      <t>ニンズウ</t>
    </rPh>
    <phoneticPr fontId="7"/>
  </si>
  <si>
    <t>なし</t>
    <phoneticPr fontId="7"/>
  </si>
  <si>
    <t>処遇改善等加算Ⅱ【国】</t>
    <phoneticPr fontId="7"/>
  </si>
  <si>
    <t>職員処遇改善費【市】</t>
    <phoneticPr fontId="7"/>
  </si>
  <si>
    <t>③特定加算見込額（千円未満の端数は切り捨て）（※1）</t>
    <rPh sb="1" eb="3">
      <t>トクテイ</t>
    </rPh>
    <rPh sb="3" eb="5">
      <t>カサン</t>
    </rPh>
    <rPh sb="5" eb="7">
      <t>ミコ</t>
    </rPh>
    <rPh sb="7" eb="8">
      <t>ガク</t>
    </rPh>
    <phoneticPr fontId="7"/>
  </si>
  <si>
    <t>処遇改善等加算Ⅱ【国】</t>
  </si>
  <si>
    <t>職員処遇改善費【市】</t>
  </si>
  <si>
    <t>（</t>
    <phoneticPr fontId="7"/>
  </si>
  <si>
    <t>ヶ月</t>
  </si>
  <si>
    <t>）</t>
    <phoneticPr fontId="7"/>
  </si>
  <si>
    <t>賃金改善等見込総額（②＋⑨）（千円未満の端数は切り捨て）</t>
    <rPh sb="0" eb="2">
      <t>チンギン</t>
    </rPh>
    <rPh sb="2" eb="4">
      <t>カイゼン</t>
    </rPh>
    <rPh sb="4" eb="5">
      <t>トウ</t>
    </rPh>
    <rPh sb="5" eb="7">
      <t>ミコミ</t>
    </rPh>
    <rPh sb="7" eb="9">
      <t>ソウガク</t>
    </rPh>
    <phoneticPr fontId="7"/>
  </si>
  <si>
    <t>②賃金改善見込総額（③－④－⑤－⑧）</t>
    <rPh sb="5" eb="7">
      <t>ミコ</t>
    </rPh>
    <phoneticPr fontId="7"/>
  </si>
  <si>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7"/>
  </si>
  <si>
    <t>c</t>
    <phoneticPr fontId="7"/>
  </si>
  <si>
    <t>加算Ⅱの新規事由による賃金改善額</t>
    <rPh sb="0" eb="2">
      <t>カサン</t>
    </rPh>
    <rPh sb="4" eb="6">
      <t>シンキ</t>
    </rPh>
    <rPh sb="6" eb="8">
      <t>ジユウ</t>
    </rPh>
    <rPh sb="11" eb="13">
      <t>チンギン</t>
    </rPh>
    <rPh sb="13" eb="15">
      <t>カイゼン</t>
    </rPh>
    <rPh sb="15" eb="16">
      <t>ガク</t>
    </rPh>
    <phoneticPr fontId="7"/>
  </si>
  <si>
    <t>⑤起点賃金水準（⑥＋⑦）</t>
    <phoneticPr fontId="7"/>
  </si>
  <si>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7"/>
  </si>
  <si>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7"/>
  </si>
  <si>
    <t>⑨事業主負担増加見込総額</t>
    <rPh sb="1" eb="4">
      <t>ジギョウヌシ</t>
    </rPh>
    <rPh sb="4" eb="6">
      <t>フタン</t>
    </rPh>
    <rPh sb="6" eb="8">
      <t>ゾウカ</t>
    </rPh>
    <rPh sb="8" eb="10">
      <t>ミコ</t>
    </rPh>
    <rPh sb="10" eb="12">
      <t>ソウガク</t>
    </rPh>
    <phoneticPr fontId="7"/>
  </si>
  <si>
    <t>【処遇改善等加算Ⅱ】</t>
    <rPh sb="1" eb="3">
      <t>ショグウ</t>
    </rPh>
    <rPh sb="3" eb="5">
      <t>カイゼン</t>
    </rPh>
    <rPh sb="5" eb="6">
      <t>トウ</t>
    </rPh>
    <rPh sb="6" eb="8">
      <t>カサン</t>
    </rPh>
    <phoneticPr fontId="7"/>
  </si>
  <si>
    <t>＜加算Ⅱ新規事由がある場合＞（以下のＢの額がＡの額以上であること（※1））</t>
    <rPh sb="1" eb="3">
      <t>カサン</t>
    </rPh>
    <rPh sb="4" eb="6">
      <t>シンキ</t>
    </rPh>
    <rPh sb="6" eb="8">
      <t>ジユウ</t>
    </rPh>
    <rPh sb="11" eb="13">
      <t>バアイ</t>
    </rPh>
    <phoneticPr fontId="7"/>
  </si>
  <si>
    <t>特定加算見込額【（１）③】</t>
    <rPh sb="0" eb="2">
      <t>トクテイ</t>
    </rPh>
    <rPh sb="2" eb="4">
      <t>カサン</t>
    </rPh>
    <rPh sb="4" eb="6">
      <t>ミコミ</t>
    </rPh>
    <rPh sb="6" eb="7">
      <t>ガク</t>
    </rPh>
    <phoneticPr fontId="7"/>
  </si>
  <si>
    <t>＜加算Ⅱ新規事由がない場合＞（以下のＢの額がＡの額以上であること（※1）かつDの額がCの額以上であること）</t>
    <rPh sb="1" eb="3">
      <t>カサン</t>
    </rPh>
    <rPh sb="4" eb="6">
      <t>シンキ</t>
    </rPh>
    <rPh sb="6" eb="8">
      <t>ジユウ</t>
    </rPh>
    <rPh sb="11" eb="13">
      <t>バアイ</t>
    </rPh>
    <rPh sb="40" eb="41">
      <t>ガク</t>
    </rPh>
    <rPh sb="44" eb="45">
      <t>ガク</t>
    </rPh>
    <rPh sb="45" eb="47">
      <t>イジョウ</t>
    </rPh>
    <phoneticPr fontId="7"/>
  </si>
  <si>
    <t>賃金見込総額【（２）③－（２）④】</t>
    <phoneticPr fontId="7"/>
  </si>
  <si>
    <t>Ｃ</t>
    <phoneticPr fontId="7"/>
  </si>
  <si>
    <t>加算見込額【（１）②】</t>
    <rPh sb="0" eb="2">
      <t>カサン</t>
    </rPh>
    <rPh sb="2" eb="4">
      <t>ミコ</t>
    </rPh>
    <rPh sb="4" eb="5">
      <t>ガク</t>
    </rPh>
    <phoneticPr fontId="7"/>
  </si>
  <si>
    <t>Ｄ</t>
    <phoneticPr fontId="7"/>
  </si>
  <si>
    <t>【職員処遇改善費】</t>
    <rPh sb="1" eb="3">
      <t>ショクイン</t>
    </rPh>
    <rPh sb="3" eb="5">
      <t>ショグウ</t>
    </rPh>
    <rPh sb="5" eb="7">
      <t>カイゼン</t>
    </rPh>
    <rPh sb="7" eb="8">
      <t>ヒ</t>
    </rPh>
    <phoneticPr fontId="7"/>
  </si>
  <si>
    <t>第６号様式（添付書類）</t>
    <rPh sb="0" eb="1">
      <t>ダイ</t>
    </rPh>
    <rPh sb="2" eb="3">
      <t>ゴウ</t>
    </rPh>
    <rPh sb="3" eb="5">
      <t>ヨウシキ</t>
    </rPh>
    <rPh sb="6" eb="8">
      <t>テンプ</t>
    </rPh>
    <rPh sb="8" eb="10">
      <t>ショルイ</t>
    </rPh>
    <phoneticPr fontId="7"/>
  </si>
  <si>
    <t>職名</t>
    <rPh sb="0" eb="2">
      <t>ショクメイ</t>
    </rPh>
    <phoneticPr fontId="7"/>
  </si>
  <si>
    <t>職種</t>
    <rPh sb="0" eb="2">
      <t>ショクシュ</t>
    </rPh>
    <phoneticPr fontId="7"/>
  </si>
  <si>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7"/>
  </si>
  <si>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7"/>
  </si>
  <si>
    <t>※うち基準翌年度から加算当年度における賃金改善分</t>
    <phoneticPr fontId="7"/>
  </si>
  <si>
    <t>例1</t>
    <rPh sb="0" eb="1">
      <t>レイ</t>
    </rPh>
    <phoneticPr fontId="7"/>
  </si>
  <si>
    <t>副主任保育士</t>
    <rPh sb="0" eb="1">
      <t>フク</t>
    </rPh>
    <rPh sb="1" eb="3">
      <t>シュニン</t>
    </rPh>
    <rPh sb="3" eb="6">
      <t>ホイクシ</t>
    </rPh>
    <phoneticPr fontId="7"/>
  </si>
  <si>
    <t>保育士</t>
    <rPh sb="0" eb="3">
      <t>ホイクシ</t>
    </rPh>
    <phoneticPr fontId="7"/>
  </si>
  <si>
    <t>基本給</t>
    <rPh sb="0" eb="3">
      <t>キホンキュウ</t>
    </rPh>
    <phoneticPr fontId="7"/>
  </si>
  <si>
    <t>×</t>
    <phoneticPr fontId="7"/>
  </si>
  <si>
    <t>月</t>
    <rPh sb="0" eb="1">
      <t>ツキ</t>
    </rPh>
    <phoneticPr fontId="7"/>
  </si>
  <si>
    <t>＝</t>
    <phoneticPr fontId="7"/>
  </si>
  <si>
    <t>例2</t>
    <rPh sb="0" eb="1">
      <t>レイ</t>
    </rPh>
    <phoneticPr fontId="7"/>
  </si>
  <si>
    <t>手当</t>
    <rPh sb="0" eb="2">
      <t>テアテ</t>
    </rPh>
    <phoneticPr fontId="7"/>
  </si>
  <si>
    <t>専門リーダー</t>
    <rPh sb="0" eb="2">
      <t>センモン</t>
    </rPh>
    <phoneticPr fontId="7"/>
  </si>
  <si>
    <t>①賃金改善見込額　計</t>
    <rPh sb="1" eb="3">
      <t>チンギン</t>
    </rPh>
    <rPh sb="3" eb="5">
      <t>カイゼン</t>
    </rPh>
    <rPh sb="5" eb="7">
      <t>ミコ</t>
    </rPh>
    <rPh sb="7" eb="8">
      <t>ガク</t>
    </rPh>
    <rPh sb="9" eb="10">
      <t>ケイ</t>
    </rPh>
    <phoneticPr fontId="7"/>
  </si>
  <si>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7"/>
  </si>
  <si>
    <t>③①＋②</t>
    <phoneticPr fontId="7"/>
  </si>
  <si>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7"/>
  </si>
  <si>
    <t>○○○リーダー</t>
    <phoneticPr fontId="7"/>
  </si>
  <si>
    <t>◇◇◇リーダー</t>
    <phoneticPr fontId="7"/>
  </si>
  <si>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7"/>
  </si>
  <si>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7"/>
  </si>
  <si>
    <t>例２</t>
    <rPh sb="0" eb="1">
      <t>レイ</t>
    </rPh>
    <phoneticPr fontId="7"/>
  </si>
  <si>
    <t>横浜市</t>
    <rPh sb="0" eb="3">
      <t>ヨコハマシ</t>
    </rPh>
    <phoneticPr fontId="7"/>
  </si>
  <si>
    <t>区</t>
    <rPh sb="0" eb="1">
      <t>ク</t>
    </rPh>
    <phoneticPr fontId="7"/>
  </si>
  <si>
    <t>施設事業所番号</t>
    <rPh sb="0" eb="2">
      <t>シセツ</t>
    </rPh>
    <rPh sb="2" eb="5">
      <t>ジギョウショ</t>
    </rPh>
    <rPh sb="5" eb="7">
      <t>バンゴウ</t>
    </rPh>
    <phoneticPr fontId="7"/>
  </si>
  <si>
    <t>神奈川県</t>
    <rPh sb="0" eb="4">
      <t>カナガワケン</t>
    </rPh>
    <phoneticPr fontId="7"/>
  </si>
  <si>
    <t>施設・事業所名称</t>
    <rPh sb="0" eb="2">
      <t>シセツ</t>
    </rPh>
    <rPh sb="3" eb="6">
      <t>ジギョウショ</t>
    </rPh>
    <rPh sb="6" eb="8">
      <t>メイショウ</t>
    </rPh>
    <phoneticPr fontId="7"/>
  </si>
  <si>
    <t>施設・事業所名称</t>
    <phoneticPr fontId="7"/>
  </si>
  <si>
    <t>施設事業所番号</t>
    <phoneticPr fontId="7"/>
  </si>
  <si>
    <t>事務職員</t>
    <rPh sb="0" eb="2">
      <t>ジム</t>
    </rPh>
    <rPh sb="2" eb="4">
      <t>ショクイン</t>
    </rPh>
    <phoneticPr fontId="7"/>
  </si>
  <si>
    <t>園長・施設長</t>
    <rPh sb="0" eb="2">
      <t>エンチョウ</t>
    </rPh>
    <rPh sb="3" eb="5">
      <t>シセツ</t>
    </rPh>
    <rPh sb="5" eb="6">
      <t>チョウ</t>
    </rPh>
    <phoneticPr fontId="7"/>
  </si>
  <si>
    <t>基本給（法定福利費残）</t>
    <rPh sb="0" eb="3">
      <t>キホンキュウ</t>
    </rPh>
    <rPh sb="4" eb="6">
      <t>ホウテイ</t>
    </rPh>
    <rPh sb="6" eb="8">
      <t>フクリ</t>
    </rPh>
    <rPh sb="8" eb="9">
      <t>ヒ</t>
    </rPh>
    <rPh sb="9" eb="10">
      <t>ザン</t>
    </rPh>
    <phoneticPr fontId="7"/>
  </si>
  <si>
    <t>手当（法定福利費残）</t>
    <rPh sb="0" eb="2">
      <t>テアテ</t>
    </rPh>
    <rPh sb="3" eb="5">
      <t>ホウテイ</t>
    </rPh>
    <rPh sb="5" eb="7">
      <t>フクリ</t>
    </rPh>
    <rPh sb="7" eb="8">
      <t>ヒ</t>
    </rPh>
    <rPh sb="8" eb="9">
      <t>ザン</t>
    </rPh>
    <phoneticPr fontId="7"/>
  </si>
  <si>
    <t>一時金（法定福利費残）</t>
    <rPh sb="0" eb="3">
      <t>イチジキン</t>
    </rPh>
    <rPh sb="4" eb="6">
      <t>ホウテイ</t>
    </rPh>
    <rPh sb="6" eb="8">
      <t>フクリ</t>
    </rPh>
    <rPh sb="8" eb="9">
      <t>ヒ</t>
    </rPh>
    <rPh sb="9" eb="10">
      <t>ザン</t>
    </rPh>
    <phoneticPr fontId="7"/>
  </si>
  <si>
    <t>代表職・氏名</t>
    <rPh sb="0" eb="2">
      <t>ダイヒョウ</t>
    </rPh>
    <rPh sb="2" eb="3">
      <t>ショク</t>
    </rPh>
    <rPh sb="4" eb="6">
      <t>シメイ</t>
    </rPh>
    <phoneticPr fontId="3"/>
  </si>
  <si>
    <t>市町村</t>
    <rPh sb="0" eb="3">
      <t>シチョウソン</t>
    </rPh>
    <phoneticPr fontId="7"/>
  </si>
  <si>
    <t>市町村</t>
    <rPh sb="0" eb="3">
      <t>シチョウソン</t>
    </rPh>
    <phoneticPr fontId="7"/>
  </si>
  <si>
    <t>該当</t>
    <rPh sb="0" eb="2">
      <t>ガイトウ</t>
    </rPh>
    <phoneticPr fontId="7"/>
  </si>
  <si>
    <t>非該当</t>
    <rPh sb="0" eb="3">
      <t>ヒガイトウ</t>
    </rPh>
    <phoneticPr fontId="7"/>
  </si>
  <si>
    <t>基本給
①</t>
    <rPh sb="0" eb="3">
      <t>キホンキュウ</t>
    </rPh>
    <phoneticPr fontId="7"/>
  </si>
  <si>
    <t>加算Ⅱ新規事由がない場合は、前年度からの増減額を記入すること。</t>
    <rPh sb="10" eb="12">
      <t>バアイ</t>
    </rPh>
    <rPh sb="14" eb="17">
      <t>ゼンネンド</t>
    </rPh>
    <rPh sb="20" eb="22">
      <t>ゾウゲン</t>
    </rPh>
    <rPh sb="22" eb="23">
      <t>ガク</t>
    </rPh>
    <rPh sb="24" eb="26">
      <t>キニュウ</t>
    </rPh>
    <phoneticPr fontId="7"/>
  </si>
  <si>
    <t>（５）副主任保育士等に係る賃金改善について（内訳）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7"/>
  </si>
  <si>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7"/>
  </si>
  <si>
    <t>（６）職務分野別リーダー等に係る賃金改善について（内訳）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7"/>
  </si>
  <si>
    <t>施設・事業所間で加算額の一部の配分を調整する場合の「加算見込額」及び「特定加算見込額」については、調整による加算額の増減を反映した（加算見込額にあっては（４）①の額を減じ、（４）③の額を加えた後の、特定加算見込額にあっては（４）②の額を減じ、（４）④の額を加えた後の）金額を記入すること。</t>
    <phoneticPr fontId="7"/>
  </si>
  <si>
    <t>（２）賃金改善等見込総額（処遇改善等加算Ⅱ【国】）</t>
    <rPh sb="3" eb="5">
      <t>チンギン</t>
    </rPh>
    <rPh sb="5" eb="7">
      <t>カイゼン</t>
    </rPh>
    <rPh sb="7" eb="8">
      <t>トウ</t>
    </rPh>
    <rPh sb="8" eb="10">
      <t>ミコミ</t>
    </rPh>
    <rPh sb="10" eb="12">
      <t>ソウガク</t>
    </rPh>
    <rPh sb="13" eb="15">
      <t>ショグウ</t>
    </rPh>
    <rPh sb="15" eb="17">
      <t>カイゼン</t>
    </rPh>
    <rPh sb="17" eb="18">
      <t>トウ</t>
    </rPh>
    <rPh sb="18" eb="20">
      <t>カサン</t>
    </rPh>
    <rPh sb="22" eb="23">
      <t>クニ</t>
    </rPh>
    <phoneticPr fontId="7"/>
  </si>
  <si>
    <t>（３）賃金改善等見込総額（職員処遇改善費【市】）</t>
    <rPh sb="3" eb="5">
      <t>チンギン</t>
    </rPh>
    <rPh sb="5" eb="7">
      <t>カイゼン</t>
    </rPh>
    <rPh sb="7" eb="8">
      <t>トウ</t>
    </rPh>
    <rPh sb="8" eb="10">
      <t>ミコミ</t>
    </rPh>
    <rPh sb="10" eb="12">
      <t>ソウガク</t>
    </rPh>
    <rPh sb="13" eb="15">
      <t>ショクイン</t>
    </rPh>
    <rPh sb="15" eb="17">
      <t>ショグウ</t>
    </rPh>
    <rPh sb="17" eb="19">
      <t>カイゼン</t>
    </rPh>
    <rPh sb="19" eb="20">
      <t>ヒ</t>
    </rPh>
    <rPh sb="21" eb="22">
      <t>シ</t>
    </rPh>
    <phoneticPr fontId="7"/>
  </si>
  <si>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36" eb="39">
      <t>タイショウガイ</t>
    </rPh>
    <rPh sb="43" eb="45">
      <t>ショクイン</t>
    </rPh>
    <rPh sb="46" eb="47">
      <t>カカ</t>
    </rPh>
    <rPh sb="49" eb="51">
      <t>キジュン</t>
    </rPh>
    <rPh sb="51" eb="53">
      <t>ネンド</t>
    </rPh>
    <rPh sb="65" eb="66">
      <t>カカ</t>
    </rPh>
    <rPh sb="67" eb="69">
      <t>チンギン</t>
    </rPh>
    <rPh sb="69" eb="71">
      <t>カイゼン</t>
    </rPh>
    <rPh sb="71" eb="72">
      <t>ガク</t>
    </rPh>
    <phoneticPr fontId="7"/>
  </si>
  <si>
    <t>　第６号様式添付書類２の「同一事業者内における拠出見込額・受入見込額一覧表」を添付すること</t>
    <rPh sb="1" eb="2">
      <t>ダイ</t>
    </rPh>
    <rPh sb="3" eb="4">
      <t>ゴウ</t>
    </rPh>
    <rPh sb="4" eb="6">
      <t>ヨウシキ</t>
    </rPh>
    <rPh sb="6" eb="8">
      <t>テンプ</t>
    </rPh>
    <rPh sb="8" eb="10">
      <t>ショルイ</t>
    </rPh>
    <phoneticPr fontId="7"/>
  </si>
  <si>
    <t>賃金改善等見込総額【（３）①】</t>
    <rPh sb="0" eb="2">
      <t>チンギン</t>
    </rPh>
    <rPh sb="2" eb="4">
      <t>カイゼン</t>
    </rPh>
    <rPh sb="8" eb="9">
      <t>ガク</t>
    </rPh>
    <phoneticPr fontId="7"/>
  </si>
  <si>
    <t>加算前年度の賃金水準（起点賃金水準）【（３）⑤】</t>
    <rPh sb="0" eb="2">
      <t>カサン</t>
    </rPh>
    <rPh sb="2" eb="5">
      <t>ゼンネンド</t>
    </rPh>
    <rPh sb="6" eb="8">
      <t>チンギン</t>
    </rPh>
    <rPh sb="8" eb="10">
      <t>スイジュン</t>
    </rPh>
    <rPh sb="11" eb="13">
      <t>キテン</t>
    </rPh>
    <rPh sb="13" eb="15">
      <t>チンギン</t>
    </rPh>
    <rPh sb="15" eb="17">
      <t>スイジュン</t>
    </rPh>
    <phoneticPr fontId="7"/>
  </si>
  <si>
    <t>賃金見込総額【（３）③－（３）④】</t>
    <phoneticPr fontId="7"/>
  </si>
  <si>
    <t>市町村</t>
    <rPh sb="0" eb="3">
      <t>シチョウソン</t>
    </rPh>
    <phoneticPr fontId="7"/>
  </si>
  <si>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</si>
  <si>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</si>
  <si>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施設・事業所名称</t>
    <rPh sb="0" eb="2">
      <t>シセツ</t>
    </rPh>
    <rPh sb="3" eb="6">
      <t>ジギョウショ</t>
    </rPh>
    <rPh sb="6" eb="8">
      <t>メイショウ</t>
    </rPh>
    <phoneticPr fontId="7"/>
  </si>
  <si>
    <t>代表職・氏名</t>
    <rPh sb="0" eb="2">
      <t>ダイヒョウ</t>
    </rPh>
    <rPh sb="2" eb="3">
      <t>ショク</t>
    </rPh>
    <rPh sb="4" eb="6">
      <t>シメイ</t>
    </rPh>
    <phoneticPr fontId="7"/>
  </si>
  <si>
    <t>横浜市</t>
    <rPh sb="0" eb="3">
      <t>ヨコハマシ</t>
    </rPh>
    <phoneticPr fontId="7"/>
  </si>
  <si>
    <t>区</t>
    <rPh sb="0" eb="1">
      <t>ク</t>
    </rPh>
    <phoneticPr fontId="7"/>
  </si>
  <si>
    <t>神奈川県</t>
    <rPh sb="0" eb="4">
      <t>カナガワケン</t>
    </rPh>
    <phoneticPr fontId="7"/>
  </si>
  <si>
    <t>計
④
（①＋②＋③）</t>
    <rPh sb="0" eb="1">
      <t>ケイ</t>
    </rPh>
    <phoneticPr fontId="7"/>
  </si>
  <si>
    <t>就業規則等勤務状況等が定められていることが分かるもの</t>
    <rPh sb="0" eb="2">
      <t>シュウギョウ</t>
    </rPh>
    <rPh sb="2" eb="4">
      <t>キソク</t>
    </rPh>
    <rPh sb="4" eb="5">
      <t>トウ</t>
    </rPh>
    <rPh sb="5" eb="7">
      <t>キンム</t>
    </rPh>
    <rPh sb="7" eb="9">
      <t>ジョウキョウ</t>
    </rPh>
    <rPh sb="9" eb="10">
      <t>トウ</t>
    </rPh>
    <rPh sb="11" eb="12">
      <t>サダ</t>
    </rPh>
    <rPh sb="21" eb="22">
      <t>ワ</t>
    </rPh>
    <phoneticPr fontId="15"/>
  </si>
  <si>
    <t>給与表や昇給・昇格等について記された賃金体系等がわかるもの</t>
    <rPh sb="0" eb="2">
      <t>キュウヨ</t>
    </rPh>
    <rPh sb="2" eb="3">
      <t>ヒョウ</t>
    </rPh>
    <rPh sb="4" eb="6">
      <t>ショウキュウ</t>
    </rPh>
    <rPh sb="7" eb="9">
      <t>ショウカク</t>
    </rPh>
    <rPh sb="9" eb="10">
      <t>トウ</t>
    </rPh>
    <rPh sb="14" eb="15">
      <t>シル</t>
    </rPh>
    <rPh sb="18" eb="20">
      <t>チンギン</t>
    </rPh>
    <rPh sb="20" eb="22">
      <t>タイケイ</t>
    </rPh>
    <rPh sb="22" eb="23">
      <t>トウ</t>
    </rPh>
    <phoneticPr fontId="15"/>
  </si>
  <si>
    <t>資質向上のための研修計画策定と実施、能力評価の仕組みが分かるもの</t>
    <rPh sb="0" eb="2">
      <t>シシツ</t>
    </rPh>
    <rPh sb="2" eb="4">
      <t>コウジョウ</t>
    </rPh>
    <rPh sb="8" eb="10">
      <t>ケンシュウ</t>
    </rPh>
    <rPh sb="10" eb="12">
      <t>ケイカク</t>
    </rPh>
    <rPh sb="12" eb="14">
      <t>サクテイ</t>
    </rPh>
    <rPh sb="15" eb="17">
      <t>ジッシ</t>
    </rPh>
    <rPh sb="18" eb="20">
      <t>ノウリョク</t>
    </rPh>
    <rPh sb="20" eb="22">
      <t>ヒョウカ</t>
    </rPh>
    <rPh sb="23" eb="25">
      <t>シク</t>
    </rPh>
    <rPh sb="27" eb="28">
      <t>ワ</t>
    </rPh>
    <phoneticPr fontId="15"/>
  </si>
  <si>
    <t>加算Ⅱの新規事由による賃金改善額（処遇改善等加算Ⅱ分）</t>
    <rPh sb="17" eb="19">
      <t>ショグウ</t>
    </rPh>
    <rPh sb="19" eb="21">
      <t>カイゼン</t>
    </rPh>
    <rPh sb="21" eb="22">
      <t>トウ</t>
    </rPh>
    <rPh sb="22" eb="24">
      <t>カサン</t>
    </rPh>
    <rPh sb="25" eb="26">
      <t>ブン</t>
    </rPh>
    <phoneticPr fontId="7"/>
  </si>
  <si>
    <t>第２号様式の２の「同一事業者内における拠出見込額・受入見込額一覧表」を添付すること。</t>
    <rPh sb="0" eb="1">
      <t>ダイ</t>
    </rPh>
    <rPh sb="2" eb="3">
      <t>ゴウ</t>
    </rPh>
    <rPh sb="3" eb="5">
      <t>ヨウシキ</t>
    </rPh>
    <phoneticPr fontId="7"/>
  </si>
  <si>
    <t>経験年数</t>
    <rPh sb="0" eb="2">
      <t>ケイケン</t>
    </rPh>
    <rPh sb="2" eb="4">
      <t>ネンスウ</t>
    </rPh>
    <phoneticPr fontId="7"/>
  </si>
  <si>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rPh sb="3" eb="5">
      <t>チンギン</t>
    </rPh>
    <rPh sb="5" eb="7">
      <t>カイゼン</t>
    </rPh>
    <rPh sb="7" eb="8">
      <t>ナド</t>
    </rPh>
    <rPh sb="8" eb="10">
      <t>ミコ</t>
    </rPh>
    <rPh sb="10" eb="12">
      <t>ソウガク</t>
    </rPh>
    <rPh sb="17" eb="19">
      <t>トクテイ</t>
    </rPh>
    <rPh sb="19" eb="21">
      <t>カサン</t>
    </rPh>
    <rPh sb="21" eb="23">
      <t>ミコ</t>
    </rPh>
    <rPh sb="23" eb="24">
      <t>ガク</t>
    </rPh>
    <phoneticPr fontId="7"/>
  </si>
  <si>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5">
      <t>カサン</t>
    </rPh>
    <rPh sb="7" eb="8">
      <t>カカ</t>
    </rPh>
    <rPh sb="9" eb="11">
      <t>テアテ</t>
    </rPh>
    <rPh sb="11" eb="12">
      <t>マタ</t>
    </rPh>
    <rPh sb="13" eb="16">
      <t>キホンキュウ</t>
    </rPh>
    <rPh sb="17" eb="19">
      <t>ソウガク</t>
    </rPh>
    <rPh sb="24" eb="26">
      <t>カサン</t>
    </rPh>
    <rPh sb="26" eb="28">
      <t>ミコ</t>
    </rPh>
    <rPh sb="28" eb="29">
      <t>ガク</t>
    </rPh>
    <phoneticPr fontId="7"/>
  </si>
  <si>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7"/>
  </si>
  <si>
    <t>鶴見</t>
    <rPh sb="0" eb="2">
      <t>ツルミ</t>
    </rPh>
    <phoneticPr fontId="7"/>
  </si>
  <si>
    <t>神奈川</t>
    <rPh sb="0" eb="3">
      <t>カナガワ</t>
    </rPh>
    <phoneticPr fontId="7"/>
  </si>
  <si>
    <t>西</t>
    <rPh sb="0" eb="1">
      <t>ニシ</t>
    </rPh>
    <phoneticPr fontId="7"/>
  </si>
  <si>
    <t>中</t>
    <rPh sb="0" eb="1">
      <t>ナカ</t>
    </rPh>
    <phoneticPr fontId="7"/>
  </si>
  <si>
    <t>南</t>
    <rPh sb="0" eb="1">
      <t>ミナミ</t>
    </rPh>
    <phoneticPr fontId="7"/>
  </si>
  <si>
    <t>保土ケ谷</t>
    <rPh sb="0" eb="4">
      <t>ホドガヤ</t>
    </rPh>
    <phoneticPr fontId="7"/>
  </si>
  <si>
    <t>旭</t>
    <rPh sb="0" eb="1">
      <t>アサヒ</t>
    </rPh>
    <phoneticPr fontId="7"/>
  </si>
  <si>
    <t>磯子</t>
    <rPh sb="0" eb="2">
      <t>イソゴ</t>
    </rPh>
    <phoneticPr fontId="7"/>
  </si>
  <si>
    <t>金沢</t>
    <rPh sb="0" eb="2">
      <t>カナザワ</t>
    </rPh>
    <phoneticPr fontId="7"/>
  </si>
  <si>
    <t>港北</t>
    <rPh sb="0" eb="2">
      <t>コウホク</t>
    </rPh>
    <phoneticPr fontId="7"/>
  </si>
  <si>
    <t>緑</t>
    <rPh sb="0" eb="1">
      <t>ミドリ</t>
    </rPh>
    <phoneticPr fontId="7"/>
  </si>
  <si>
    <t>青葉</t>
    <rPh sb="0" eb="2">
      <t>アオバ</t>
    </rPh>
    <phoneticPr fontId="7"/>
  </si>
  <si>
    <t>都筑</t>
    <rPh sb="0" eb="2">
      <t>ツヅキ</t>
    </rPh>
    <phoneticPr fontId="7"/>
  </si>
  <si>
    <t>泉</t>
    <rPh sb="0" eb="1">
      <t>イズミ</t>
    </rPh>
    <phoneticPr fontId="7"/>
  </si>
  <si>
    <t>栄</t>
    <rPh sb="0" eb="1">
      <t>サカエ</t>
    </rPh>
    <phoneticPr fontId="7"/>
  </si>
  <si>
    <t>戸塚</t>
    <rPh sb="0" eb="2">
      <t>トツカ</t>
    </rPh>
    <phoneticPr fontId="7"/>
  </si>
  <si>
    <t>瀬谷</t>
    <rPh sb="0" eb="2">
      <t>セヤ</t>
    </rPh>
    <phoneticPr fontId="7"/>
  </si>
  <si>
    <t>賃金改善（処遇改善等加算Ⅰ）に要する費用※2</t>
    <rPh sb="0" eb="2">
      <t>チンギン</t>
    </rPh>
    <rPh sb="2" eb="4">
      <t>カイゼン</t>
    </rPh>
    <rPh sb="5" eb="7">
      <t>ショグウ</t>
    </rPh>
    <rPh sb="7" eb="9">
      <t>カイゼン</t>
    </rPh>
    <rPh sb="9" eb="10">
      <t>トウ</t>
    </rPh>
    <rPh sb="10" eb="12">
      <t>カサン</t>
    </rPh>
    <rPh sb="15" eb="16">
      <t>ヨウ</t>
    </rPh>
    <rPh sb="18" eb="20">
      <t>ヒヨウ</t>
    </rPh>
    <phoneticPr fontId="7"/>
  </si>
  <si>
    <t>改善する
給与項目</t>
    <rPh sb="0" eb="2">
      <t>カイゼン</t>
    </rPh>
    <rPh sb="5" eb="7">
      <t>キュウヨ</t>
    </rPh>
    <rPh sb="7" eb="9">
      <t>コウモク</t>
    </rPh>
    <phoneticPr fontId="7"/>
  </si>
  <si>
    <t>港南</t>
    <rPh sb="0" eb="2">
      <t>コウナン</t>
    </rPh>
    <phoneticPr fontId="7"/>
  </si>
  <si>
    <t>認定こども園</t>
    <rPh sb="0" eb="2">
      <t>ニンテイ</t>
    </rPh>
    <rPh sb="5" eb="6">
      <t>エン</t>
    </rPh>
    <phoneticPr fontId="7"/>
  </si>
  <si>
    <t>幼稚園</t>
    <rPh sb="0" eb="3">
      <t>ヨウチエン</t>
    </rPh>
    <phoneticPr fontId="7"/>
  </si>
  <si>
    <t>その他</t>
    <rPh sb="2" eb="3">
      <t>ホカ</t>
    </rPh>
    <phoneticPr fontId="7"/>
  </si>
  <si>
    <t>人数Ａ単価</t>
    <rPh sb="0" eb="2">
      <t>ニンズウ</t>
    </rPh>
    <rPh sb="3" eb="5">
      <t>タンカ</t>
    </rPh>
    <phoneticPr fontId="7"/>
  </si>
  <si>
    <t>人数Ｂ単価</t>
    <rPh sb="0" eb="2">
      <t>ニンズウ</t>
    </rPh>
    <rPh sb="3" eb="5">
      <t>タンカ</t>
    </rPh>
    <phoneticPr fontId="7"/>
  </si>
  <si>
    <t>第６号様式（添付書類２）</t>
    <phoneticPr fontId="7"/>
  </si>
  <si>
    <t>調理員</t>
    <rPh sb="0" eb="3">
      <t>チョウリイン</t>
    </rPh>
    <phoneticPr fontId="15"/>
  </si>
  <si>
    <t>円</t>
    <rPh sb="0" eb="1">
      <t>エン</t>
    </rPh>
    <phoneticPr fontId="7"/>
  </si>
  <si>
    <t>拠出・受入【国】</t>
    <rPh sb="0" eb="2">
      <t>キョシュツ</t>
    </rPh>
    <rPh sb="3" eb="5">
      <t>ウケイレ</t>
    </rPh>
    <rPh sb="6" eb="7">
      <t>クニ</t>
    </rPh>
    <phoneticPr fontId="7"/>
  </si>
  <si>
    <t>処遇改善等加算（当初額）【国】</t>
    <rPh sb="8" eb="10">
      <t>トウショ</t>
    </rPh>
    <rPh sb="10" eb="11">
      <t>ガク</t>
    </rPh>
    <phoneticPr fontId="7"/>
  </si>
  <si>
    <t>（４）他施設への配分等について→職員処遇改善費を申請している場合は、他施設への拠出はできません。</t>
    <phoneticPr fontId="7"/>
  </si>
  <si>
    <t>加算Ⅱに係る手当又は基本給の総額【第６号様式添付書類（５）③＋第６号様式添付書類（６）③】</t>
    <rPh sb="0" eb="2">
      <t>カサン</t>
    </rPh>
    <rPh sb="4" eb="5">
      <t>カカ</t>
    </rPh>
    <rPh sb="6" eb="8">
      <t>テアテ</t>
    </rPh>
    <rPh sb="8" eb="9">
      <t>マタ</t>
    </rPh>
    <rPh sb="10" eb="13">
      <t>キホンキュウ</t>
    </rPh>
    <rPh sb="17" eb="18">
      <t>ダイ</t>
    </rPh>
    <rPh sb="19" eb="20">
      <t>ゴウ</t>
    </rPh>
    <rPh sb="20" eb="22">
      <t>ヨウシキ</t>
    </rPh>
    <rPh sb="22" eb="24">
      <t>テンプ</t>
    </rPh>
    <rPh sb="24" eb="26">
      <t>ショルイ</t>
    </rPh>
    <phoneticPr fontId="7"/>
  </si>
  <si>
    <t>＜添付資料＞太枠内の当てはまる資料の□にレ点を入れること。</t>
    <rPh sb="1" eb="3">
      <t>テンプ</t>
    </rPh>
    <rPh sb="3" eb="5">
      <t>シリョウ</t>
    </rPh>
    <rPh sb="10" eb="11">
      <t>ア</t>
    </rPh>
    <rPh sb="15" eb="17">
      <t>シリョウ</t>
    </rPh>
    <rPh sb="21" eb="22">
      <t>テン</t>
    </rPh>
    <phoneticPr fontId="15"/>
  </si>
  <si>
    <t>加算率（賃金改善要件分）</t>
    <rPh sb="0" eb="3">
      <t>カサンリツ</t>
    </rPh>
    <rPh sb="4" eb="6">
      <t>チンギン</t>
    </rPh>
    <rPh sb="6" eb="8">
      <t>カイゼン</t>
    </rPh>
    <rPh sb="8" eb="10">
      <t>ヨウケン</t>
    </rPh>
    <rPh sb="10" eb="11">
      <t>ブン</t>
    </rPh>
    <phoneticPr fontId="7"/>
  </si>
  <si>
    <t>（4）②及び（４）④から法定福利費等の事業主負担分を除いたうえで算出すること。</t>
    <rPh sb="4" eb="5">
      <t>オヨ</t>
    </rPh>
    <rPh sb="12" eb="18">
      <t>ホウテイフクリヒトウ</t>
    </rPh>
    <rPh sb="19" eb="22">
      <t>ジギョウヌシ</t>
    </rPh>
    <rPh sb="22" eb="25">
      <t>フタンブン</t>
    </rPh>
    <rPh sb="26" eb="27">
      <t>ノゾ</t>
    </rPh>
    <rPh sb="32" eb="34">
      <t>サンシュツ</t>
    </rPh>
    <phoneticPr fontId="7"/>
  </si>
  <si>
    <t>賃金に占める法定福利費の
事業主負担分の割合</t>
    <rPh sb="0" eb="2">
      <t>チンギン</t>
    </rPh>
    <rPh sb="3" eb="4">
      <t>シ</t>
    </rPh>
    <rPh sb="6" eb="11">
      <t>ホウテイフクリヒ</t>
    </rPh>
    <rPh sb="13" eb="19">
      <t>ジギョウヌシフタンブン</t>
    </rPh>
    <rPh sb="20" eb="22">
      <t>ワリアイ</t>
    </rPh>
    <phoneticPr fontId="7"/>
  </si>
  <si>
    <t>時間</t>
    <rPh sb="0" eb="2">
      <t>ジカン</t>
    </rPh>
    <phoneticPr fontId="7"/>
  </si>
  <si>
    <t>施設の定めた、１月あたりの常勤時間</t>
    <rPh sb="0" eb="2">
      <t>シセツ</t>
    </rPh>
    <rPh sb="3" eb="4">
      <t>サダ</t>
    </rPh>
    <rPh sb="8" eb="9">
      <t>ツキ</t>
    </rPh>
    <rPh sb="13" eb="17">
      <t>ジョウキンジカン</t>
    </rPh>
    <phoneticPr fontId="7"/>
  </si>
  <si>
    <t>【基本情報】</t>
    <rPh sb="1" eb="5">
      <t>キホンジョウホウ</t>
    </rPh>
    <phoneticPr fontId="7"/>
  </si>
  <si>
    <t>カ月</t>
    <rPh sb="1" eb="2">
      <t>ゲツ</t>
    </rPh>
    <phoneticPr fontId="7"/>
  </si>
  <si>
    <t>～</t>
    <phoneticPr fontId="7"/>
  </si>
  <si>
    <t>賃金改善実施期間</t>
    <rPh sb="0" eb="8">
      <t>チンギンカイゼンジッシキカン</t>
    </rPh>
    <phoneticPr fontId="7"/>
  </si>
  <si>
    <t>代表者職・氏名</t>
    <rPh sb="0" eb="3">
      <t>ダイヒョウシャ</t>
    </rPh>
    <rPh sb="3" eb="4">
      <t>ショク</t>
    </rPh>
    <rPh sb="5" eb="7">
      <t>シメイ</t>
    </rPh>
    <phoneticPr fontId="7"/>
  </si>
  <si>
    <t>施設・事業所名称</t>
    <rPh sb="0" eb="2">
      <t>シセツ</t>
    </rPh>
    <rPh sb="3" eb="8">
      <t>ジギョウショメイショウ</t>
    </rPh>
    <phoneticPr fontId="7"/>
  </si>
  <si>
    <t>施設・事業所番号</t>
    <rPh sb="0" eb="2">
      <t>シセツ</t>
    </rPh>
    <rPh sb="3" eb="8">
      <t>ジギョウショバンゴウ</t>
    </rPh>
    <phoneticPr fontId="7"/>
  </si>
  <si>
    <t>【施設情報について】</t>
    <rPh sb="1" eb="5">
      <t>シセツジョウホウ</t>
    </rPh>
    <phoneticPr fontId="7"/>
  </si>
  <si>
    <t>＞＠40000</t>
    <phoneticPr fontId="15"/>
  </si>
  <si>
    <t>手当</t>
    <rPh sb="0" eb="2">
      <t>テアテ</t>
    </rPh>
    <phoneticPr fontId="15"/>
  </si>
  <si>
    <t>基本給</t>
    <rPh sb="0" eb="3">
      <t>キホンキュウ</t>
    </rPh>
    <phoneticPr fontId="15"/>
  </si>
  <si>
    <t>min</t>
    <phoneticPr fontId="15"/>
  </si>
  <si>
    <t>印刷行</t>
    <rPh sb="0" eb="3">
      <t>インサツギョウ</t>
    </rPh>
    <phoneticPr fontId="15"/>
  </si>
  <si>
    <t>月数</t>
    <rPh sb="0" eb="2">
      <t>ツキスウ</t>
    </rPh>
    <phoneticPr fontId="15"/>
  </si>
  <si>
    <t>金額</t>
    <rPh sb="0" eb="2">
      <t>キンガク</t>
    </rPh>
    <phoneticPr fontId="15"/>
  </si>
  <si>
    <t>月（年度当初から何か月目）</t>
    <rPh sb="0" eb="1">
      <t>ツキ</t>
    </rPh>
    <rPh sb="2" eb="6">
      <t>ネンドトウショ</t>
    </rPh>
    <rPh sb="8" eb="9">
      <t>ナン</t>
    </rPh>
    <rPh sb="10" eb="12">
      <t>ゲツメ</t>
    </rPh>
    <phoneticPr fontId="15"/>
  </si>
  <si>
    <t>基本給等</t>
    <rPh sb="0" eb="3">
      <t>キホンキュウ</t>
    </rPh>
    <rPh sb="3" eb="4">
      <t>トウ</t>
    </rPh>
    <phoneticPr fontId="15"/>
  </si>
  <si>
    <t>職員</t>
    <rPh sb="0" eb="2">
      <t>ショクイン</t>
    </rPh>
    <phoneticPr fontId="15"/>
  </si>
  <si>
    <t>合計</t>
    <rPh sb="0" eb="2">
      <t>ゴウケイ</t>
    </rPh>
    <phoneticPr fontId="15"/>
  </si>
  <si>
    <t>3月</t>
  </si>
  <si>
    <t>2月</t>
  </si>
  <si>
    <t>1月</t>
  </si>
  <si>
    <t>12月</t>
  </si>
  <si>
    <t>11月</t>
  </si>
  <si>
    <t>10月</t>
  </si>
  <si>
    <t>9月</t>
  </si>
  <si>
    <t>8月</t>
  </si>
  <si>
    <t>7月</t>
  </si>
  <si>
    <t>6月</t>
  </si>
  <si>
    <t>5月</t>
    <rPh sb="1" eb="2">
      <t>ガツ</t>
    </rPh>
    <phoneticPr fontId="15"/>
  </si>
  <si>
    <t>4月</t>
    <rPh sb="1" eb="2">
      <t>ガツ</t>
    </rPh>
    <phoneticPr fontId="15"/>
  </si>
  <si>
    <t>改善した給与項目</t>
    <rPh sb="0" eb="2">
      <t>カイゼン</t>
    </rPh>
    <rPh sb="4" eb="8">
      <t>キュウヨコウモク</t>
    </rPh>
    <phoneticPr fontId="7"/>
  </si>
  <si>
    <t>経験年数</t>
    <rPh sb="0" eb="4">
      <t>ケイケンネンスウ</t>
    </rPh>
    <phoneticPr fontId="15"/>
  </si>
  <si>
    <t>相当する職名</t>
    <rPh sb="0" eb="2">
      <t>ソウトウ</t>
    </rPh>
    <rPh sb="4" eb="6">
      <t>ショクメイ</t>
    </rPh>
    <phoneticPr fontId="15"/>
  </si>
  <si>
    <t>職名</t>
    <rPh sb="0" eb="2">
      <t>ショクメイ</t>
    </rPh>
    <phoneticPr fontId="15"/>
  </si>
  <si>
    <t>氏名</t>
    <rPh sb="0" eb="2">
      <t>シメイ</t>
    </rPh>
    <phoneticPr fontId="7"/>
  </si>
  <si>
    <t>処遇改善等加算Ⅱ</t>
    <rPh sb="0" eb="2">
      <t>ショグウ</t>
    </rPh>
    <rPh sb="2" eb="4">
      <t>カイゼン</t>
    </rPh>
    <rPh sb="4" eb="5">
      <t>トウ</t>
    </rPh>
    <rPh sb="5" eb="7">
      <t>カサン</t>
    </rPh>
    <phoneticPr fontId="15"/>
  </si>
  <si>
    <t>副主任保育士等に係る賃金改善について</t>
    <rPh sb="0" eb="7">
      <t>フクシュニンホイクシトウ</t>
    </rPh>
    <rPh sb="8" eb="9">
      <t>カカ</t>
    </rPh>
    <rPh sb="10" eb="14">
      <t>チンギンカイゼン</t>
    </rPh>
    <phoneticPr fontId="7"/>
  </si>
  <si>
    <t>4月の合計</t>
    <rPh sb="1" eb="2">
      <t>ガツ</t>
    </rPh>
    <rPh sb="3" eb="5">
      <t>ゴウケイ</t>
    </rPh>
    <phoneticPr fontId="15"/>
  </si>
  <si>
    <t>改善すべき額</t>
    <rPh sb="0" eb="2">
      <t>カイゼン</t>
    </rPh>
    <rPh sb="5" eb="6">
      <t>ガク</t>
    </rPh>
    <phoneticPr fontId="15"/>
  </si>
  <si>
    <t>職員処遇改善費</t>
    <phoneticPr fontId="15"/>
  </si>
  <si>
    <t>４月の改善額</t>
    <rPh sb="1" eb="2">
      <t>ガツ</t>
    </rPh>
    <rPh sb="3" eb="6">
      <t>カイゼンガク</t>
    </rPh>
    <phoneticPr fontId="15"/>
  </si>
  <si>
    <t>人</t>
    <rPh sb="0" eb="1">
      <t>ニン</t>
    </rPh>
    <phoneticPr fontId="15"/>
  </si>
  <si>
    <t>C</t>
    <phoneticPr fontId="15"/>
  </si>
  <si>
    <t>B</t>
    <phoneticPr fontId="15"/>
  </si>
  <si>
    <t>A</t>
    <phoneticPr fontId="15"/>
  </si>
  <si>
    <t>max</t>
    <phoneticPr fontId="15"/>
  </si>
  <si>
    <t>改善人数</t>
    <rPh sb="0" eb="4">
      <t>カイゼンニンズウ</t>
    </rPh>
    <phoneticPr fontId="15"/>
  </si>
  <si>
    <t>職務分野別リーダー等に係る賃金改善について</t>
    <rPh sb="0" eb="2">
      <t>ショクム</t>
    </rPh>
    <rPh sb="2" eb="4">
      <t>ブンヤ</t>
    </rPh>
    <rPh sb="4" eb="5">
      <t>ベツ</t>
    </rPh>
    <rPh sb="9" eb="10">
      <t>トウ</t>
    </rPh>
    <rPh sb="11" eb="12">
      <t>カカ</t>
    </rPh>
    <rPh sb="13" eb="15">
      <t>チンギン</t>
    </rPh>
    <rPh sb="15" eb="17">
      <t>カイゼン</t>
    </rPh>
    <phoneticPr fontId="7"/>
  </si>
  <si>
    <t>※　（３）②及び（３）④から法定福利費等の事業主負担分を除いたうえで算出すること。</t>
    <rPh sb="6" eb="7">
      <t>オヨ</t>
    </rPh>
    <rPh sb="14" eb="20">
      <t>ホウテイフクリヒトウ</t>
    </rPh>
    <rPh sb="21" eb="27">
      <t>ジギョウヌシフタンブン</t>
    </rPh>
    <rPh sb="28" eb="29">
      <t>ノゾ</t>
    </rPh>
    <rPh sb="34" eb="36">
      <t>サンシュツ</t>
    </rPh>
    <phoneticPr fontId="7"/>
  </si>
  <si>
    <t>⑥基準年度の賃金水準（当該年度に係る加算残額を含む。役職手当、職務手当など職位、職責又は職務内容等に応じて決まって毎月支払われる手当及び基本給に限る。）</t>
    <rPh sb="66" eb="67">
      <t>オヨ</t>
    </rPh>
    <phoneticPr fontId="7"/>
  </si>
  <si>
    <t>加算前年度の賃金水準（起点賃金水準）【（２）⑤－（４）②＋（４）④】※2</t>
    <rPh sb="0" eb="2">
      <t>カサン</t>
    </rPh>
    <rPh sb="2" eb="5">
      <t>ゼンネンド</t>
    </rPh>
    <rPh sb="6" eb="8">
      <t>チンギン</t>
    </rPh>
    <rPh sb="8" eb="10">
      <t>スイジュン</t>
    </rPh>
    <rPh sb="11" eb="13">
      <t>キテン</t>
    </rPh>
    <rPh sb="13" eb="15">
      <t>チンギン</t>
    </rPh>
    <rPh sb="15" eb="17">
      <t>スイジュン</t>
    </rPh>
    <phoneticPr fontId="7"/>
  </si>
  <si>
    <t>副主任保育士等</t>
    <rPh sb="0" eb="6">
      <t>フクシュニンホイクシ</t>
    </rPh>
    <rPh sb="6" eb="7">
      <t>トウ</t>
    </rPh>
    <phoneticPr fontId="15"/>
  </si>
  <si>
    <t>副園長</t>
    <phoneticPr fontId="15"/>
  </si>
  <si>
    <t>副園長・教頭</t>
    <phoneticPr fontId="15"/>
  </si>
  <si>
    <t>職務分野別リーダー等</t>
    <rPh sb="0" eb="5">
      <t>ショクムブンヤベツ</t>
    </rPh>
    <rPh sb="9" eb="10">
      <t>トウ</t>
    </rPh>
    <phoneticPr fontId="15"/>
  </si>
  <si>
    <t>教頭</t>
    <phoneticPr fontId="15"/>
  </si>
  <si>
    <t>保育教諭</t>
  </si>
  <si>
    <t>職員処遇</t>
    <rPh sb="0" eb="4">
      <t>ショクインショグウ</t>
    </rPh>
    <phoneticPr fontId="15"/>
  </si>
  <si>
    <t>主任保育士</t>
    <phoneticPr fontId="15"/>
  </si>
  <si>
    <t>教諭</t>
    <phoneticPr fontId="15"/>
  </si>
  <si>
    <t>主幹教諭</t>
    <phoneticPr fontId="15"/>
  </si>
  <si>
    <t>保育士</t>
    <rPh sb="0" eb="3">
      <t>ホイクシ</t>
    </rPh>
    <phoneticPr fontId="15"/>
  </si>
  <si>
    <t>保育従事者（無資格）</t>
    <rPh sb="0" eb="2">
      <t>ホイク</t>
    </rPh>
    <rPh sb="2" eb="5">
      <t>ジュウジシャ</t>
    </rPh>
    <rPh sb="6" eb="9">
      <t>ムシカク</t>
    </rPh>
    <phoneticPr fontId="15"/>
  </si>
  <si>
    <t>保健師・助産師・看護師・准看護師</t>
    <rPh sb="0" eb="3">
      <t>ホケンシ</t>
    </rPh>
    <rPh sb="4" eb="7">
      <t>ジョサンシ</t>
    </rPh>
    <rPh sb="8" eb="11">
      <t>カンゴシ</t>
    </rPh>
    <rPh sb="12" eb="16">
      <t>ジュンカンゴシ</t>
    </rPh>
    <phoneticPr fontId="15"/>
  </si>
  <si>
    <t>家庭的保育者</t>
    <rPh sb="0" eb="3">
      <t>カテイテキ</t>
    </rPh>
    <rPh sb="3" eb="6">
      <t>ホイクシャ</t>
    </rPh>
    <phoneticPr fontId="15"/>
  </si>
  <si>
    <t>家庭的保育補助者</t>
    <rPh sb="0" eb="3">
      <t>カテイテキ</t>
    </rPh>
    <rPh sb="3" eb="5">
      <t>ホイク</t>
    </rPh>
    <rPh sb="5" eb="8">
      <t>ホジョシャ</t>
    </rPh>
    <phoneticPr fontId="15"/>
  </si>
  <si>
    <t>子育て支援員</t>
    <rPh sb="0" eb="2">
      <t>コソダ</t>
    </rPh>
    <rPh sb="3" eb="5">
      <t>シエン</t>
    </rPh>
    <rPh sb="5" eb="6">
      <t>イン</t>
    </rPh>
    <phoneticPr fontId="15"/>
  </si>
  <si>
    <t>その他の職員</t>
    <rPh sb="2" eb="3">
      <t>タ</t>
    </rPh>
    <rPh sb="4" eb="6">
      <t>ショクイン</t>
    </rPh>
    <phoneticPr fontId="15"/>
  </si>
  <si>
    <t>＜職員処遇改善費　新規事由がある場合＞（以下のＢの額がＡの額以上であること（※1））</t>
    <rPh sb="1" eb="8">
      <t>ショクインショグウカイゼンヒ</t>
    </rPh>
    <rPh sb="9" eb="11">
      <t>シンキ</t>
    </rPh>
    <rPh sb="11" eb="13">
      <t>ジユウ</t>
    </rPh>
    <rPh sb="16" eb="18">
      <t>バアイ</t>
    </rPh>
    <phoneticPr fontId="7"/>
  </si>
  <si>
    <t>＜職員処遇改善費　新規事由がない場合＞（以下のＢの額がＡの額以上であること（※1）かつDの額がCの額以上であること）</t>
    <rPh sb="1" eb="8">
      <t>ショクインショグウカイゼンヒ</t>
    </rPh>
    <rPh sb="9" eb="11">
      <t>シンキ</t>
    </rPh>
    <rPh sb="11" eb="13">
      <t>ジユウ</t>
    </rPh>
    <rPh sb="16" eb="18">
      <t>バアイ</t>
    </rPh>
    <rPh sb="45" eb="46">
      <t>ガク</t>
    </rPh>
    <rPh sb="49" eb="50">
      <t>ガク</t>
    </rPh>
    <rPh sb="50" eb="52">
      <t>イジョウ</t>
    </rPh>
    <phoneticPr fontId="7"/>
  </si>
  <si>
    <t>職員処遇改善費に係る手当又は基本給の総額【第６号様式添付書類（５）③】</t>
    <rPh sb="0" eb="7">
      <t>ショクインショグウカイゼンヒ</t>
    </rPh>
    <rPh sb="8" eb="9">
      <t>カカ</t>
    </rPh>
    <rPh sb="10" eb="12">
      <t>テアテ</t>
    </rPh>
    <rPh sb="12" eb="13">
      <t>マタ</t>
    </rPh>
    <rPh sb="14" eb="17">
      <t>キホンキュウ</t>
    </rPh>
    <phoneticPr fontId="7"/>
  </si>
  <si>
    <t>原則、職員処遇改善費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10">
      <t>ショクインショグウカイゼンヒ</t>
    </rPh>
    <phoneticPr fontId="7"/>
  </si>
  <si>
    <t>~</t>
    <phoneticPr fontId="7"/>
  </si>
  <si>
    <t>~</t>
    <phoneticPr fontId="7"/>
  </si>
  <si>
    <t>基本給</t>
    <rPh sb="0" eb="3">
      <t>キホンキュウ</t>
    </rPh>
    <phoneticPr fontId="53"/>
  </si>
  <si>
    <t>手当</t>
    <rPh sb="0" eb="2">
      <t>テアテ</t>
    </rPh>
    <phoneticPr fontId="53"/>
  </si>
  <si>
    <t>基本給（法定福利費残）</t>
    <rPh sb="0" eb="3">
      <t>キホンキュウ</t>
    </rPh>
    <rPh sb="4" eb="6">
      <t>ホウテイ</t>
    </rPh>
    <rPh sb="6" eb="8">
      <t>フクリ</t>
    </rPh>
    <rPh sb="8" eb="9">
      <t>ヒ</t>
    </rPh>
    <rPh sb="9" eb="10">
      <t>ザン</t>
    </rPh>
    <phoneticPr fontId="53"/>
  </si>
  <si>
    <t>手当（法定福利費残）</t>
    <rPh sb="0" eb="2">
      <t>テアテ</t>
    </rPh>
    <rPh sb="3" eb="5">
      <t>ホウテイ</t>
    </rPh>
    <rPh sb="5" eb="7">
      <t>フクリ</t>
    </rPh>
    <rPh sb="7" eb="8">
      <t>ヒ</t>
    </rPh>
    <rPh sb="8" eb="9">
      <t>ザン</t>
    </rPh>
    <phoneticPr fontId="53"/>
  </si>
  <si>
    <t>一時金（法定福利費残）</t>
    <rPh sb="0" eb="3">
      <t>イチジキン</t>
    </rPh>
    <rPh sb="4" eb="6">
      <t>ホウテイ</t>
    </rPh>
    <rPh sb="6" eb="8">
      <t>フクリ</t>
    </rPh>
    <rPh sb="8" eb="9">
      <t>ヒ</t>
    </rPh>
    <rPh sb="9" eb="10">
      <t>ザン</t>
    </rPh>
    <phoneticPr fontId="53"/>
  </si>
  <si>
    <t>min対象</t>
    <rPh sb="3" eb="5">
      <t>タイショウ</t>
    </rPh>
    <phoneticPr fontId="7"/>
  </si>
  <si>
    <t>処遇改善等加算Ⅱ、職員処遇改善費及び施設の持ち出し分による賃金改善額及び法定福利費等の事業主負担額を除く。</t>
    <rPh sb="0" eb="2">
      <t>ショグウ</t>
    </rPh>
    <rPh sb="2" eb="4">
      <t>カイゼン</t>
    </rPh>
    <rPh sb="4" eb="5">
      <t>トウ</t>
    </rPh>
    <rPh sb="5" eb="7">
      <t>カサン</t>
    </rPh>
    <rPh sb="9" eb="11">
      <t>ショクイン</t>
    </rPh>
    <rPh sb="11" eb="16">
      <t>ショグウカイゼンヒ</t>
    </rPh>
    <rPh sb="16" eb="17">
      <t>オヨ</t>
    </rPh>
    <rPh sb="18" eb="20">
      <t>シセツ</t>
    </rPh>
    <rPh sb="21" eb="22">
      <t>モ</t>
    </rPh>
    <rPh sb="23" eb="24">
      <t>ダ</t>
    </rPh>
    <rPh sb="25" eb="26">
      <t>ブン</t>
    </rPh>
    <rPh sb="29" eb="31">
      <t>チンギン</t>
    </rPh>
    <rPh sb="31" eb="33">
      <t>カイゼン</t>
    </rPh>
    <rPh sb="33" eb="34">
      <t>ガク</t>
    </rPh>
    <rPh sb="34" eb="35">
      <t>オヨ</t>
    </rPh>
    <rPh sb="36" eb="38">
      <t>ホウテイ</t>
    </rPh>
    <rPh sb="38" eb="40">
      <t>フクリ</t>
    </rPh>
    <rPh sb="40" eb="41">
      <t>ヒ</t>
    </rPh>
    <rPh sb="41" eb="42">
      <t>トウ</t>
    </rPh>
    <rPh sb="43" eb="46">
      <t>ジギョウヌシ</t>
    </rPh>
    <rPh sb="46" eb="48">
      <t>フタン</t>
    </rPh>
    <rPh sb="48" eb="49">
      <t>ガク</t>
    </rPh>
    <rPh sb="50" eb="51">
      <t>ノゾ</t>
    </rPh>
    <phoneticPr fontId="7"/>
  </si>
  <si>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7"/>
  </si>
  <si>
    <t>⑥基準年度の賃金水準（当該年度に係る加算残額を含む。役職手当、職務手当など職位、職責又は職務内容等に応じて決まって毎月支払われる手当及び基本給に限る。）</t>
    <rPh sb="64" eb="66">
      <t>テアテ</t>
    </rPh>
    <rPh sb="66" eb="67">
      <t>オヨ</t>
    </rPh>
    <phoneticPr fontId="7"/>
  </si>
  <si>
    <t>該当</t>
    <rPh sb="0" eb="2">
      <t>ガイトウ</t>
    </rPh>
    <phoneticPr fontId="7"/>
  </si>
  <si>
    <t>非該当</t>
    <rPh sb="0" eb="3">
      <t>ヒガイトウ</t>
    </rPh>
    <phoneticPr fontId="7"/>
  </si>
  <si>
    <t>施設・事業種別</t>
    <phoneticPr fontId="7"/>
  </si>
  <si>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7"/>
  </si>
  <si>
    <t>（３）②及び（３）④から法定福利費等の事業主負担分を除いたうえで算出すること。</t>
    <phoneticPr fontId="7"/>
  </si>
  <si>
    <t>※3</t>
    <phoneticPr fontId="7"/>
  </si>
  <si>
    <t>　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4" eb="6">
      <t>チンギン</t>
    </rPh>
    <rPh sb="6" eb="8">
      <t>カイゼン</t>
    </rPh>
    <rPh sb="14" eb="16">
      <t>カサン</t>
    </rPh>
    <phoneticPr fontId="7"/>
  </si>
  <si>
    <t>加算Ⅲによる賃金改善見込額の総額【別紙様式９別添１の「加算Ⅲによる賃金改善見込額」と「賃金改善に伴い増加する法定福利費等の事業主負担分」の総額欄の合計】</t>
    <rPh sb="0" eb="2">
      <t>カサン</t>
    </rPh>
    <rPh sb="6" eb="8">
      <t>チンギン</t>
    </rPh>
    <rPh sb="8" eb="10">
      <t>カイゼン</t>
    </rPh>
    <rPh sb="10" eb="12">
      <t>ミコ</t>
    </rPh>
    <rPh sb="12" eb="13">
      <t>ガク</t>
    </rPh>
    <rPh sb="14" eb="16">
      <t>ソウガク</t>
    </rPh>
    <rPh sb="17" eb="19">
      <t>ベッシ</t>
    </rPh>
    <rPh sb="19" eb="21">
      <t>ヨウシキ</t>
    </rPh>
    <rPh sb="22" eb="24">
      <t>ベッテン</t>
    </rPh>
    <rPh sb="37" eb="39">
      <t>ミコ</t>
    </rPh>
    <rPh sb="73" eb="75">
      <t>ゴウケイ</t>
    </rPh>
    <phoneticPr fontId="15"/>
  </si>
  <si>
    <t>賃金見込総額【（２）③－（２）④－（２）⑤】</t>
    <phoneticPr fontId="7"/>
  </si>
  <si>
    <t>基準年度の賃金水準（起点賃金水準）【（２）⑥－（３）②＋（３）④（※3）】</t>
    <rPh sb="0" eb="2">
      <t>キジュン</t>
    </rPh>
    <rPh sb="2" eb="4">
      <t>ネンド</t>
    </rPh>
    <rPh sb="5" eb="7">
      <t>チンギン</t>
    </rPh>
    <rPh sb="7" eb="9">
      <t>スイジュン</t>
    </rPh>
    <rPh sb="10" eb="12">
      <t>キテン</t>
    </rPh>
    <rPh sb="12" eb="14">
      <t>チンギン</t>
    </rPh>
    <rPh sb="14" eb="16">
      <t>スイジュン</t>
    </rPh>
    <phoneticPr fontId="7"/>
  </si>
  <si>
    <t>Ａ</t>
  </si>
  <si>
    <r>
      <t>＜加算Ⅲ新規事由がない場合＞</t>
    </r>
    <r>
      <rPr>
        <sz val="11"/>
        <rFont val="HGｺﾞｼｯｸM"/>
        <family val="3"/>
        <charset val="128"/>
      </rPr>
      <t>（以下のＢの額がＡの額以上であることかつＤの額がＣの額以上であること（※2））</t>
    </r>
    <rPh sb="1" eb="3">
      <t>カサン</t>
    </rPh>
    <rPh sb="4" eb="6">
      <t>シンキ</t>
    </rPh>
    <rPh sb="6" eb="8">
      <t>ジユウ</t>
    </rPh>
    <rPh sb="11" eb="13">
      <t>バアイ</t>
    </rPh>
    <phoneticPr fontId="7"/>
  </si>
  <si>
    <t>※1</t>
  </si>
  <si>
    <t>特定加算見込額【（１）③】</t>
    <rPh sb="0" eb="2">
      <t>トクテイ</t>
    </rPh>
    <rPh sb="2" eb="4">
      <t>カサン</t>
    </rPh>
    <rPh sb="4" eb="6">
      <t>ミコ</t>
    </rPh>
    <rPh sb="6" eb="7">
      <t>ガク</t>
    </rPh>
    <phoneticPr fontId="7"/>
  </si>
  <si>
    <r>
      <t>＜加算Ⅲ新規事由がある場合＞</t>
    </r>
    <r>
      <rPr>
        <sz val="11"/>
        <rFont val="HGｺﾞｼｯｸM"/>
        <family val="3"/>
        <charset val="128"/>
      </rPr>
      <t>（以下のＢの額がＡの額以上であること（※1）かつＤの額がＣの額以上であること（※2））</t>
    </r>
    <rPh sb="1" eb="3">
      <t>カサン</t>
    </rPh>
    <rPh sb="4" eb="6">
      <t>シンキ</t>
    </rPh>
    <rPh sb="6" eb="8">
      <t>ジユウ</t>
    </rPh>
    <rPh sb="11" eb="13">
      <t>バアイ</t>
    </rPh>
    <phoneticPr fontId="7"/>
  </si>
  <si>
    <t>※確認欄</t>
    <rPh sb="1" eb="3">
      <t>カクニン</t>
    </rPh>
    <rPh sb="3" eb="4">
      <t>ラン</t>
    </rPh>
    <phoneticPr fontId="15"/>
  </si>
  <si>
    <t>※　別紙様式９別添２の「同一事業者内における拠出見込額・受入見込額一覧表」を添付すること。</t>
    <phoneticPr fontId="7"/>
  </si>
  <si>
    <t>（３）他施設への配分等について</t>
    <rPh sb="3" eb="4">
      <t>ホカ</t>
    </rPh>
    <rPh sb="4" eb="6">
      <t>シセツ</t>
    </rPh>
    <rPh sb="8" eb="10">
      <t>ハイブン</t>
    </rPh>
    <rPh sb="10" eb="11">
      <t>トウ</t>
    </rPh>
    <phoneticPr fontId="15"/>
  </si>
  <si>
    <t>⑩事業主負担増加見込総額</t>
    <rPh sb="8" eb="10">
      <t>ミコ</t>
    </rPh>
    <rPh sb="10" eb="11">
      <t>ソウ</t>
    </rPh>
    <phoneticPr fontId="7"/>
  </si>
  <si>
    <t>⑨令和４年度の加算Ⅲ等による賃金改善額</t>
    <rPh sb="1" eb="3">
      <t>レイワ</t>
    </rPh>
    <rPh sb="4" eb="6">
      <t>ネンド</t>
    </rPh>
    <rPh sb="7" eb="9">
      <t>カサン</t>
    </rPh>
    <rPh sb="10" eb="11">
      <t>トウ</t>
    </rPh>
    <rPh sb="14" eb="16">
      <t>チンギン</t>
    </rPh>
    <rPh sb="16" eb="18">
      <t>カイゼン</t>
    </rPh>
    <rPh sb="18" eb="19">
      <t>ガク</t>
    </rPh>
    <phoneticPr fontId="7"/>
  </si>
  <si>
    <t>⑧基準翌年度から加算当年度までの公定価格における人件費の改定分</t>
    <rPh sb="1" eb="3">
      <t>キジュン</t>
    </rPh>
    <rPh sb="3" eb="6">
      <t>ヨクネンド</t>
    </rPh>
    <rPh sb="8" eb="10">
      <t>カサン</t>
    </rPh>
    <rPh sb="10" eb="12">
      <t>トウネン</t>
    </rPh>
    <rPh sb="12" eb="13">
      <t>ド</t>
    </rPh>
    <rPh sb="16" eb="18">
      <t>コウテイ</t>
    </rPh>
    <rPh sb="18" eb="20">
      <t>カカク</t>
    </rPh>
    <rPh sb="24" eb="27">
      <t>ジンケンヒ</t>
    </rPh>
    <rPh sb="28" eb="30">
      <t>カイテイ</t>
    </rPh>
    <rPh sb="30" eb="31">
      <t>ブン</t>
    </rPh>
    <phoneticPr fontId="7"/>
  </si>
  <si>
    <t>⑦基準年度の賃金水準（当該年度に係る加算残額（令和４年度の加算Ⅲに係るものを除く）を含む）</t>
    <rPh sb="1" eb="5">
      <t>キジュンネンド</t>
    </rPh>
    <rPh sb="6" eb="8">
      <t>チンギン</t>
    </rPh>
    <rPh sb="8" eb="10">
      <t>スイジュン</t>
    </rPh>
    <rPh sb="11" eb="13">
      <t>トウガイ</t>
    </rPh>
    <rPh sb="13" eb="15">
      <t>ネンド</t>
    </rPh>
    <rPh sb="16" eb="17">
      <t>カカ</t>
    </rPh>
    <rPh sb="18" eb="20">
      <t>カサン</t>
    </rPh>
    <rPh sb="20" eb="22">
      <t>ザンガク</t>
    </rPh>
    <rPh sb="23" eb="25">
      <t>レイワ</t>
    </rPh>
    <rPh sb="26" eb="28">
      <t>ネンド</t>
    </rPh>
    <rPh sb="42" eb="43">
      <t>フク</t>
    </rPh>
    <phoneticPr fontId="7"/>
  </si>
  <si>
    <t>⑥起点賃金水準（⑦＋⑧－⑨）</t>
    <phoneticPr fontId="7"/>
  </si>
  <si>
    <t>④③のうち、加算前年度基準年度の加算残額に係る支払賃金</t>
    <rPh sb="11" eb="15">
      <t>キジュンネンド</t>
    </rPh>
    <phoneticPr fontId="7"/>
  </si>
  <si>
    <t>賃金改善等見込総額（②＋⑩）（千円未満の端数は切り捨て）</t>
    <rPh sb="0" eb="2">
      <t>チンギン</t>
    </rPh>
    <rPh sb="2" eb="4">
      <t>カイゼン</t>
    </rPh>
    <rPh sb="4" eb="5">
      <t>トウ</t>
    </rPh>
    <rPh sb="5" eb="7">
      <t>ミコ</t>
    </rPh>
    <rPh sb="7" eb="9">
      <t>ソウガク</t>
    </rPh>
    <phoneticPr fontId="7"/>
  </si>
  <si>
    <t xml:space="preserve">①
</t>
    <phoneticPr fontId="7"/>
  </si>
  <si>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7"/>
  </si>
  <si>
    <t>加算Ⅲ算定対象人数</t>
    <rPh sb="0" eb="2">
      <t>カサン</t>
    </rPh>
    <rPh sb="3" eb="7">
      <t>サンテイタイショウ</t>
    </rPh>
    <rPh sb="7" eb="9">
      <t>ニンズウ</t>
    </rPh>
    <phoneticPr fontId="7"/>
  </si>
  <si>
    <t>加算見込額（千円未満の端数は切り捨て）（※）</t>
    <rPh sb="0" eb="2">
      <t>カサン</t>
    </rPh>
    <rPh sb="2" eb="4">
      <t>ミコ</t>
    </rPh>
    <rPh sb="4" eb="5">
      <t>ガク</t>
    </rPh>
    <phoneticPr fontId="7"/>
  </si>
  <si>
    <t>加算Ⅲ新規事由</t>
    <rPh sb="0" eb="2">
      <t>カサン</t>
    </rPh>
    <rPh sb="3" eb="5">
      <t>シンキ</t>
    </rPh>
    <rPh sb="5" eb="7">
      <t>ジユウ</t>
    </rPh>
    <phoneticPr fontId="7"/>
  </si>
  <si>
    <t>市町村名</t>
    <rPh sb="0" eb="3">
      <t>シチョウソン</t>
    </rPh>
    <rPh sb="3" eb="4">
      <t>メイ</t>
    </rPh>
    <phoneticPr fontId="7"/>
  </si>
  <si>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7"/>
  </si>
  <si>
    <t>賃金改善に伴い増加する法定福利費等の事業主負担分を除く。</t>
    <phoneticPr fontId="7"/>
  </si>
  <si>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7"/>
  </si>
  <si>
    <t>基本給及び決まって毎月支払う手当</t>
    <rPh sb="0" eb="3">
      <t>キホンキュウ</t>
    </rPh>
    <rPh sb="3" eb="4">
      <t>オヨ</t>
    </rPh>
    <rPh sb="5" eb="6">
      <t>キ</t>
    </rPh>
    <rPh sb="9" eb="11">
      <t>マイツキ</t>
    </rPh>
    <rPh sb="11" eb="13">
      <t>シハラ</t>
    </rPh>
    <rPh sb="14" eb="16">
      <t>テアテ</t>
    </rPh>
    <phoneticPr fontId="7"/>
  </si>
  <si>
    <t>施設・事業所名</t>
    <phoneticPr fontId="7"/>
  </si>
  <si>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7"/>
  </si>
  <si>
    <t>うち基準年度からの増減額
（円）</t>
    <rPh sb="2" eb="4">
      <t>キジュン</t>
    </rPh>
    <phoneticPr fontId="7"/>
  </si>
  <si>
    <t>他事業所からの受入額
（円）</t>
    <rPh sb="0" eb="1">
      <t>ホカ</t>
    </rPh>
    <rPh sb="1" eb="4">
      <t>ジギョウショ</t>
    </rPh>
    <rPh sb="7" eb="9">
      <t>ウケイレ</t>
    </rPh>
    <rPh sb="9" eb="10">
      <t>ガク</t>
    </rPh>
    <phoneticPr fontId="7"/>
  </si>
  <si>
    <t>他事業所への拠出額
（円）</t>
    <rPh sb="0" eb="1">
      <t>ホカ</t>
    </rPh>
    <rPh sb="1" eb="4">
      <t>ジギョウショ</t>
    </rPh>
    <rPh sb="6" eb="8">
      <t>キョシュツ</t>
    </rPh>
    <rPh sb="8" eb="9">
      <t>ガク</t>
    </rPh>
    <phoneticPr fontId="7"/>
  </si>
  <si>
    <t>あり</t>
  </si>
  <si>
    <t>処遇改善等加算Ⅲ【国】</t>
    <rPh sb="0" eb="2">
      <t>ショグウ</t>
    </rPh>
    <rPh sb="2" eb="5">
      <t>カイゼントウ</t>
    </rPh>
    <rPh sb="5" eb="7">
      <t>カサン</t>
    </rPh>
    <rPh sb="9" eb="10">
      <t>クニ</t>
    </rPh>
    <phoneticPr fontId="7"/>
  </si>
  <si>
    <t>処遇改善等加算Ⅲ【国】</t>
    <rPh sb="0" eb="2">
      <t>ショグウ</t>
    </rPh>
    <rPh sb="2" eb="4">
      <t>カイゼン</t>
    </rPh>
    <rPh sb="4" eb="5">
      <t>トウ</t>
    </rPh>
    <rPh sb="5" eb="7">
      <t>カサン</t>
    </rPh>
    <rPh sb="9" eb="10">
      <t>クニ</t>
    </rPh>
    <phoneticPr fontId="7"/>
  </si>
  <si>
    <t>③特定加算見込額（千円未満の端数は切り捨て）（※）</t>
    <rPh sb="1" eb="3">
      <t>トクテイ</t>
    </rPh>
    <rPh sb="3" eb="5">
      <t>カサン</t>
    </rPh>
    <rPh sb="5" eb="7">
      <t>ミコ</t>
    </rPh>
    <rPh sb="7" eb="8">
      <t>ガク</t>
    </rPh>
    <phoneticPr fontId="7"/>
  </si>
  <si>
    <t>令和５年４月</t>
    <rPh sb="0" eb="2">
      <t>レイワ</t>
    </rPh>
    <rPh sb="3" eb="4">
      <t>ネン</t>
    </rPh>
    <rPh sb="5" eb="6">
      <t>ガツ</t>
    </rPh>
    <phoneticPr fontId="7"/>
  </si>
  <si>
    <t>令和５年５月</t>
    <rPh sb="0" eb="2">
      <t>レイワ</t>
    </rPh>
    <rPh sb="3" eb="4">
      <t>ネン</t>
    </rPh>
    <rPh sb="5" eb="6">
      <t>ガツ</t>
    </rPh>
    <phoneticPr fontId="7"/>
  </si>
  <si>
    <t>令和５年６月</t>
    <rPh sb="0" eb="2">
      <t>レイワ</t>
    </rPh>
    <rPh sb="3" eb="4">
      <t>ネン</t>
    </rPh>
    <rPh sb="5" eb="6">
      <t>ガツ</t>
    </rPh>
    <phoneticPr fontId="7"/>
  </si>
  <si>
    <t>令和５年７月</t>
    <rPh sb="0" eb="2">
      <t>レイワ</t>
    </rPh>
    <rPh sb="3" eb="4">
      <t>ネン</t>
    </rPh>
    <rPh sb="5" eb="6">
      <t>ガツ</t>
    </rPh>
    <phoneticPr fontId="7"/>
  </si>
  <si>
    <t>令和５年８月</t>
    <rPh sb="0" eb="2">
      <t>レイワ</t>
    </rPh>
    <rPh sb="3" eb="4">
      <t>ネン</t>
    </rPh>
    <rPh sb="5" eb="6">
      <t>ガツ</t>
    </rPh>
    <phoneticPr fontId="7"/>
  </si>
  <si>
    <t>令和５年９月</t>
    <rPh sb="0" eb="2">
      <t>レイワ</t>
    </rPh>
    <rPh sb="3" eb="4">
      <t>ネン</t>
    </rPh>
    <rPh sb="5" eb="6">
      <t>ガツ</t>
    </rPh>
    <phoneticPr fontId="7"/>
  </si>
  <si>
    <t>令和５年11月</t>
    <rPh sb="0" eb="2">
      <t>レイワ</t>
    </rPh>
    <rPh sb="3" eb="4">
      <t>ネン</t>
    </rPh>
    <rPh sb="6" eb="7">
      <t>ガツ</t>
    </rPh>
    <phoneticPr fontId="7"/>
  </si>
  <si>
    <t>令和５年10月</t>
    <rPh sb="0" eb="2">
      <t>レイワ</t>
    </rPh>
    <rPh sb="3" eb="4">
      <t>ネン</t>
    </rPh>
    <rPh sb="6" eb="7">
      <t>ガツ</t>
    </rPh>
    <phoneticPr fontId="7"/>
  </si>
  <si>
    <t>令和６年１月</t>
    <rPh sb="0" eb="2">
      <t>レイワ</t>
    </rPh>
    <rPh sb="3" eb="4">
      <t>ネン</t>
    </rPh>
    <rPh sb="5" eb="6">
      <t>ガツ</t>
    </rPh>
    <phoneticPr fontId="7"/>
  </si>
  <si>
    <t>令和６年２月</t>
    <rPh sb="0" eb="2">
      <t>レイワ</t>
    </rPh>
    <rPh sb="3" eb="4">
      <t>ネン</t>
    </rPh>
    <rPh sb="5" eb="6">
      <t>ガツ</t>
    </rPh>
    <phoneticPr fontId="7"/>
  </si>
  <si>
    <t>令和６年３月</t>
    <rPh sb="0" eb="2">
      <t>レイワ</t>
    </rPh>
    <rPh sb="3" eb="4">
      <t>ネン</t>
    </rPh>
    <rPh sb="5" eb="6">
      <t>ガツ</t>
    </rPh>
    <phoneticPr fontId="7"/>
  </si>
  <si>
    <t>令和４年度</t>
    <rPh sb="0" eb="2">
      <t>レイワ</t>
    </rPh>
    <rPh sb="3" eb="5">
      <t>ネンド</t>
    </rPh>
    <phoneticPr fontId="7"/>
  </si>
  <si>
    <t>令和５年12月</t>
    <rPh sb="0" eb="2">
      <t>レイワ</t>
    </rPh>
    <rPh sb="3" eb="4">
      <t>ネン</t>
    </rPh>
    <rPh sb="6" eb="7">
      <t>ガツ</t>
    </rPh>
    <phoneticPr fontId="7"/>
  </si>
  <si>
    <t>⑩令和４年度の加算Ⅲ等による賃金改善額</t>
    <rPh sb="1" eb="3">
      <t>レイワ</t>
    </rPh>
    <rPh sb="4" eb="6">
      <t>ネンド</t>
    </rPh>
    <rPh sb="7" eb="9">
      <t>カサン</t>
    </rPh>
    <rPh sb="10" eb="11">
      <t>トウ</t>
    </rPh>
    <rPh sb="14" eb="16">
      <t>チンギン</t>
    </rPh>
    <rPh sb="16" eb="18">
      <t>カイゼン</t>
    </rPh>
    <rPh sb="18" eb="19">
      <t>ガク</t>
    </rPh>
    <phoneticPr fontId="7"/>
  </si>
  <si>
    <t>向上支援費加算Ⅲ</t>
    <rPh sb="0" eb="7">
      <t>コウジョウシエンヒカサン</t>
    </rPh>
    <phoneticPr fontId="7"/>
  </si>
  <si>
    <t>適切に賃金改善を実施する</t>
    <rPh sb="0" eb="2">
      <t>テキセツ</t>
    </rPh>
    <rPh sb="3" eb="7">
      <t>チンギンカイゼン</t>
    </rPh>
    <rPh sb="8" eb="10">
      <t>ジッシ</t>
    </rPh>
    <phoneticPr fontId="7"/>
  </si>
  <si>
    <t>同一事業者内における拠出見込額・受入見込額一覧表
（処遇改善等加算Ⅲ）（内訳表）（令和５年度）</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7"/>
  </si>
  <si>
    <t>処遇Ⅰ</t>
    <rPh sb="0" eb="2">
      <t>ショグウ</t>
    </rPh>
    <phoneticPr fontId="7"/>
  </si>
  <si>
    <t>処遇Ⅱ</t>
    <rPh sb="0" eb="2">
      <t>ショグウ</t>
    </rPh>
    <phoneticPr fontId="7"/>
  </si>
  <si>
    <t>職員処遇</t>
    <rPh sb="0" eb="4">
      <t>ショクインショグウ</t>
    </rPh>
    <phoneticPr fontId="7"/>
  </si>
  <si>
    <t>処遇Ⅲ</t>
    <rPh sb="0" eb="2">
      <t>ショグウ</t>
    </rPh>
    <phoneticPr fontId="7"/>
  </si>
  <si>
    <t>○</t>
  </si>
  <si>
    <t>　各職員の対象の加算を選択してください。なお、複数が対象の場合は、対象となる加算の全てを選択してください。</t>
    <rPh sb="1" eb="4">
      <t>カクショクイン</t>
    </rPh>
    <rPh sb="5" eb="7">
      <t>タイショウ</t>
    </rPh>
    <rPh sb="8" eb="10">
      <t>カサン</t>
    </rPh>
    <rPh sb="11" eb="13">
      <t>センタク</t>
    </rPh>
    <rPh sb="41" eb="42">
      <t>スベ</t>
    </rPh>
    <rPh sb="44" eb="46">
      <t>センタク</t>
    </rPh>
    <phoneticPr fontId="15"/>
  </si>
  <si>
    <t>R5法定福利費残</t>
    <phoneticPr fontId="15"/>
  </si>
  <si>
    <t>①+②合計</t>
    <rPh sb="3" eb="5">
      <t>ゴウケイ</t>
    </rPh>
    <phoneticPr fontId="7"/>
  </si>
  <si>
    <t>賃金改善に伴い増加する法定福利費等の事業主負担分② ※2</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7"/>
  </si>
  <si>
    <t>※3</t>
    <phoneticPr fontId="15"/>
  </si>
  <si>
    <t>第９号様式添付書類１</t>
    <rPh sb="0" eb="1">
      <t>ダイ</t>
    </rPh>
    <rPh sb="2" eb="3">
      <t>ゴウ</t>
    </rPh>
    <rPh sb="3" eb="5">
      <t>ヨウシキ</t>
    </rPh>
    <rPh sb="5" eb="9">
      <t>テンプショルイ</t>
    </rPh>
    <phoneticPr fontId="7"/>
  </si>
  <si>
    <t>第９号様式添付書類２</t>
    <rPh sb="0" eb="1">
      <t>ダイ</t>
    </rPh>
    <rPh sb="2" eb="5">
      <t>ゴウヨウシキ</t>
    </rPh>
    <rPh sb="5" eb="9">
      <t>テンプショルイ</t>
    </rPh>
    <phoneticPr fontId="7"/>
  </si>
  <si>
    <t>第９号様式</t>
    <rPh sb="0" eb="1">
      <t>ダイ</t>
    </rPh>
    <rPh sb="2" eb="5">
      <t>ゴウヨウシキ</t>
    </rPh>
    <phoneticPr fontId="7"/>
  </si>
  <si>
    <t>施設・事業所番号</t>
    <phoneticPr fontId="7"/>
  </si>
  <si>
    <t>代表者・氏名</t>
    <rPh sb="0" eb="3">
      <t>ダイヒョウシャ</t>
    </rPh>
    <rPh sb="4" eb="6">
      <t>シメイ</t>
    </rPh>
    <phoneticPr fontId="7"/>
  </si>
  <si>
    <t>Ｒ４賃金改善要件分に係る加算率</t>
    <rPh sb="2" eb="6">
      <t>チンギンカイゼン</t>
    </rPh>
    <rPh sb="6" eb="9">
      <t>ヨウケンブン</t>
    </rPh>
    <rPh sb="10" eb="11">
      <t>カカ</t>
    </rPh>
    <rPh sb="12" eb="15">
      <t>カサンリツ</t>
    </rPh>
    <phoneticPr fontId="7"/>
  </si>
  <si>
    <t>「人数Ａ」の人数</t>
    <phoneticPr fontId="7"/>
  </si>
  <si>
    <t>人</t>
    <rPh sb="0" eb="1">
      <t>ヒト</t>
    </rPh>
    <phoneticPr fontId="7"/>
  </si>
  <si>
    <t>「人数Ｂ」の人数</t>
    <phoneticPr fontId="7"/>
  </si>
  <si>
    <t>「人数Ｃ」の人数</t>
    <phoneticPr fontId="7"/>
  </si>
  <si>
    <t>％</t>
    <phoneticPr fontId="7"/>
  </si>
  <si>
    <t>Ｒ５賃金改善要件分に係る加算率</t>
    <phoneticPr fontId="7"/>
  </si>
  <si>
    <t>【処遇改善等加算Ⅱ及び職員処遇改善費】　</t>
    <rPh sb="1" eb="3">
      <t>ショグウ</t>
    </rPh>
    <rPh sb="3" eb="6">
      <t>カイゼントウ</t>
    </rPh>
    <rPh sb="6" eb="8">
      <t>カサン</t>
    </rPh>
    <rPh sb="9" eb="10">
      <t>オヨ</t>
    </rPh>
    <rPh sb="11" eb="18">
      <t>ショクインショグウカイゼンヒ</t>
    </rPh>
    <phoneticPr fontId="7"/>
  </si>
  <si>
    <t>加算Ⅲ算定対象人数</t>
    <phoneticPr fontId="7"/>
  </si>
  <si>
    <t>【処遇改善等加算Ⅲ】</t>
    <rPh sb="1" eb="3">
      <t>ショグウ</t>
    </rPh>
    <rPh sb="3" eb="6">
      <t>カイゼントウ</t>
    </rPh>
    <rPh sb="6" eb="8">
      <t>カサン</t>
    </rPh>
    <phoneticPr fontId="7"/>
  </si>
  <si>
    <t>※令和５年度処遇改善等加算Ⅲ及び向上支援費加算Ⅲに係る申請の審査結果について（通知）から転記</t>
    <phoneticPr fontId="7"/>
  </si>
  <si>
    <t>【処遇改善等加算Ⅰ】　※令和５年度処遇改善等加算Ⅰに係る平均経験年数について（通知）から転記</t>
    <rPh sb="1" eb="3">
      <t>ショグウ</t>
    </rPh>
    <rPh sb="3" eb="6">
      <t>カイゼントウ</t>
    </rPh>
    <rPh sb="6" eb="8">
      <t>カサン</t>
    </rPh>
    <rPh sb="44" eb="46">
      <t>テンキ</t>
    </rPh>
    <phoneticPr fontId="7"/>
  </si>
  <si>
    <t>※令和５年度処遇改善等加算Ⅱ及び職員処遇改善費に係る申請の審査結果について（通知）から転記</t>
    <phoneticPr fontId="7"/>
  </si>
  <si>
    <t>Ｒ５処遇Ⅰ新規事由</t>
    <phoneticPr fontId="7"/>
  </si>
  <si>
    <t>⑥加算Ⅲによる賃金改善額</t>
    <phoneticPr fontId="7"/>
  </si>
  <si>
    <t>R5単価</t>
    <rPh sb="2" eb="4">
      <t>タンカ</t>
    </rPh>
    <phoneticPr fontId="7"/>
  </si>
  <si>
    <t>⑤③のうち、加算Ⅱの新規事由による賃金改善額（職員処遇改善費分）</t>
    <rPh sb="6" eb="8">
      <t>カサン</t>
    </rPh>
    <rPh sb="10" eb="12">
      <t>シンキ</t>
    </rPh>
    <rPh sb="12" eb="14">
      <t>ジユウ</t>
    </rPh>
    <rPh sb="23" eb="30">
      <t>ショクインショグウカイゼンヒ</t>
    </rPh>
    <rPh sb="30" eb="31">
      <t>ブン</t>
    </rPh>
    <phoneticPr fontId="7"/>
  </si>
  <si>
    <t>Ｒ５処遇Ⅰ基準年度</t>
    <rPh sb="5" eb="9">
      <t>キジュンネンド</t>
    </rPh>
    <phoneticPr fontId="7"/>
  </si>
  <si>
    <t>令和３年度</t>
    <rPh sb="0" eb="2">
      <t>レイワ</t>
    </rPh>
    <rPh sb="3" eb="5">
      <t>ネンド</t>
    </rPh>
    <phoneticPr fontId="7"/>
  </si>
  <si>
    <t>令和２年度</t>
    <rPh sb="0" eb="2">
      <t>レイワ</t>
    </rPh>
    <rPh sb="3" eb="5">
      <t>ネンド</t>
    </rPh>
    <phoneticPr fontId="7"/>
  </si>
  <si>
    <t>Ｒ５処遇Ⅱ基準年度</t>
    <rPh sb="5" eb="9">
      <t>キジュンネンド</t>
    </rPh>
    <phoneticPr fontId="7"/>
  </si>
  <si>
    <t>令和５年度　処遇改善等加算Ⅰ・Ⅱ・Ⅲ及び職員処遇改善費　計画書　入力シート</t>
    <rPh sb="0" eb="2">
      <t>レイワ</t>
    </rPh>
    <rPh sb="3" eb="5">
      <t>ネンド</t>
    </rPh>
    <rPh sb="6" eb="11">
      <t>ショグウカイゼントウ</t>
    </rPh>
    <rPh sb="11" eb="13">
      <t>カサン</t>
    </rPh>
    <rPh sb="18" eb="19">
      <t>オヨ</t>
    </rPh>
    <rPh sb="20" eb="27">
      <t>ショクインショグウカイゼンヒ</t>
    </rPh>
    <rPh sb="28" eb="31">
      <t>ケイカクショ</t>
    </rPh>
    <rPh sb="32" eb="34">
      <t>ニュウリョク</t>
    </rPh>
    <phoneticPr fontId="7"/>
  </si>
  <si>
    <r>
      <t>施設の全職員（賃金改善していない職員を含む）
の</t>
    </r>
    <r>
      <rPr>
        <b/>
        <u val="double"/>
        <sz val="11"/>
        <rFont val="ＭＳ Ｐゴシック"/>
        <family val="3"/>
        <charset val="128"/>
      </rPr>
      <t>令和４年度</t>
    </r>
    <r>
      <rPr>
        <sz val="1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7"/>
  </si>
  <si>
    <r>
      <t>施設の全職員（賃金改善していない職員を含む）
の</t>
    </r>
    <r>
      <rPr>
        <b/>
        <u val="double"/>
        <sz val="11"/>
        <rFont val="ＭＳ Ｐゴシック"/>
        <family val="3"/>
        <charset val="128"/>
      </rPr>
      <t>令和４年度</t>
    </r>
    <r>
      <rPr>
        <sz val="1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7"/>
  </si>
  <si>
    <r>
      <t>　※令和５年度ではなく、</t>
    </r>
    <r>
      <rPr>
        <b/>
        <u val="double"/>
        <sz val="10"/>
        <rFont val="ＭＳ Ｐゴシック"/>
        <family val="3"/>
        <charset val="128"/>
      </rPr>
      <t>令和４年度</t>
    </r>
    <r>
      <rPr>
        <sz val="10"/>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7"/>
  </si>
  <si>
    <t>賃金改善計画書（処遇改善等加算Ⅱ）（内訳表）（令和５年度）</t>
    <rPh sb="23" eb="25">
      <t>レイワ</t>
    </rPh>
    <phoneticPr fontId="7"/>
  </si>
  <si>
    <t>処遇改善等加算Ⅱ（人数A）</t>
    <rPh sb="0" eb="2">
      <t>ショグウ</t>
    </rPh>
    <rPh sb="2" eb="4">
      <t>カイゼン</t>
    </rPh>
    <rPh sb="4" eb="5">
      <t>トウ</t>
    </rPh>
    <rPh sb="5" eb="7">
      <t>カサン</t>
    </rPh>
    <rPh sb="9" eb="11">
      <t>ニンズウ</t>
    </rPh>
    <phoneticPr fontId="15"/>
  </si>
  <si>
    <t>職員処遇改善費（人数C）</t>
    <rPh sb="0" eb="2">
      <t>ショクイン</t>
    </rPh>
    <rPh sb="2" eb="4">
      <t>ショグウ</t>
    </rPh>
    <rPh sb="4" eb="6">
      <t>カイゼン</t>
    </rPh>
    <rPh sb="6" eb="7">
      <t>ヒ</t>
    </rPh>
    <rPh sb="8" eb="10">
      <t>ニンズウ</t>
    </rPh>
    <phoneticPr fontId="15"/>
  </si>
  <si>
    <t>処遇Ⅱ（人数B）</t>
    <rPh sb="0" eb="3">
      <t>ショグウニ</t>
    </rPh>
    <rPh sb="4" eb="6">
      <t>ニンズウ</t>
    </rPh>
    <phoneticPr fontId="15"/>
  </si>
  <si>
    <t>令和５年度賃金改善計画書（処遇改善等加算Ⅱ及び職員処遇改善費）</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rPh sb="21" eb="22">
      <t>オヨ</t>
    </rPh>
    <rPh sb="23" eb="25">
      <t>ショクイン</t>
    </rPh>
    <rPh sb="25" eb="27">
      <t>ショグウ</t>
    </rPh>
    <rPh sb="27" eb="29">
      <t>カイゼン</t>
    </rPh>
    <rPh sb="29" eb="30">
      <t>ヒ</t>
    </rPh>
    <phoneticPr fontId="7"/>
  </si>
  <si>
    <t>施設・事業所名</t>
  </si>
  <si>
    <t>処遇改善等加算Ⅲ及び向上支援費加算Ⅲに係る賃金改善内訳(職員別内訳)</t>
    <rPh sb="25" eb="27">
      <t>ウチワケ</t>
    </rPh>
    <rPh sb="28" eb="30">
      <t>ショクイン</t>
    </rPh>
    <rPh sb="30" eb="31">
      <t>ベツ</t>
    </rPh>
    <rPh sb="31" eb="33">
      <t>ウチワケ</t>
    </rPh>
    <phoneticPr fontId="7"/>
  </si>
  <si>
    <t>加算Ⅲによる賃金改善見込額　※1</t>
    <rPh sb="0" eb="2">
      <t>カサン</t>
    </rPh>
    <rPh sb="6" eb="8">
      <t>チンギン</t>
    </rPh>
    <rPh sb="8" eb="10">
      <t>カイゼン</t>
    </rPh>
    <rPh sb="10" eb="12">
      <t>ミコ</t>
    </rPh>
    <rPh sb="12" eb="13">
      <t>ガク</t>
    </rPh>
    <phoneticPr fontId="7"/>
  </si>
  <si>
    <t>加算による賃金改善のうち、基本給及び決まって毎月支払う手当によるものの割合※3</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15"/>
  </si>
  <si>
    <t>「加算Ⅲによる賃金改善見込額（法定福利費等の事業主負担額を含む）」に占める「基本給及び決まって毎月支払う手当による金額」の割合が３分の２以上であることが必要。</t>
    <rPh sb="1" eb="3">
      <t>カサン</t>
    </rPh>
    <rPh sb="29" eb="30">
      <t>フク</t>
    </rPh>
    <rPh sb="34" eb="35">
      <t>シ</t>
    </rPh>
    <rPh sb="61" eb="63">
      <t>ワリアイ</t>
    </rPh>
    <rPh sb="64" eb="66">
      <t>サンブン</t>
    </rPh>
    <rPh sb="68" eb="70">
      <t>イジョウ</t>
    </rPh>
    <rPh sb="76" eb="78">
      <t>ヒツヨウ</t>
    </rPh>
    <phoneticPr fontId="15"/>
  </si>
  <si>
    <t>⑤③のうち、加算Ⅱの新規事由による賃金改善額（処遇改善等加算Ⅱ分）</t>
    <rPh sb="6" eb="8">
      <t>カサン</t>
    </rPh>
    <rPh sb="10" eb="12">
      <t>シンキ</t>
    </rPh>
    <rPh sb="12" eb="14">
      <t>ジユウ</t>
    </rPh>
    <rPh sb="23" eb="25">
      <t>ショグウ</t>
    </rPh>
    <rPh sb="25" eb="28">
      <t>カイゼントウ</t>
    </rPh>
    <rPh sb="28" eb="30">
      <t>カサン</t>
    </rPh>
    <rPh sb="31" eb="32">
      <t>ブン</t>
    </rPh>
    <phoneticPr fontId="7"/>
  </si>
  <si>
    <t>賃金改善計画書（処遇改善等加算Ⅰ）（内訳表）（令和５年度）</t>
    <rPh sb="23" eb="25">
      <t>レイワ</t>
    </rPh>
    <phoneticPr fontId="7"/>
  </si>
  <si>
    <t>処遇改善等加算Ⅰに係る賃金改善明細（職員別表）</t>
    <rPh sb="0" eb="4">
      <t>ショグ</t>
    </rPh>
    <rPh sb="4" eb="5">
      <t>トウ</t>
    </rPh>
    <rPh sb="5" eb="7">
      <t>カサン</t>
    </rPh>
    <rPh sb="9" eb="10">
      <t>カカ</t>
    </rPh>
    <rPh sb="11" eb="13">
      <t>チンギン</t>
    </rPh>
    <rPh sb="15" eb="17">
      <t>メイサイ</t>
    </rPh>
    <rPh sb="18" eb="20">
      <t>ショクイン</t>
    </rPh>
    <rPh sb="20" eb="21">
      <t>ベツ</t>
    </rPh>
    <rPh sb="21" eb="22">
      <t>ヒョウ</t>
    </rPh>
    <phoneticPr fontId="7"/>
  </si>
  <si>
    <t>キャリアパス要件届出書（処遇改善等加算Ⅰ）（令和５年度）</t>
    <rPh sb="6" eb="8">
      <t>ヨウケン</t>
    </rPh>
    <rPh sb="8" eb="11">
      <t>トドケデショ</t>
    </rPh>
    <rPh sb="12" eb="14">
      <t>ショグウ</t>
    </rPh>
    <rPh sb="14" eb="16">
      <t>カイゼン</t>
    </rPh>
    <rPh sb="16" eb="17">
      <t>トウ</t>
    </rPh>
    <rPh sb="17" eb="19">
      <t>カサン</t>
    </rPh>
    <rPh sb="22" eb="24">
      <t>レイワ</t>
    </rPh>
    <rPh sb="25" eb="26">
      <t>ネン</t>
    </rPh>
    <rPh sb="26" eb="27">
      <t>ド</t>
    </rPh>
    <phoneticPr fontId="15"/>
  </si>
  <si>
    <t>第４の２(1)ケ参照のこと。</t>
    <rPh sb="0" eb="1">
      <t>ダイ</t>
    </rPh>
    <rPh sb="8" eb="10">
      <t>サンショウ</t>
    </rPh>
    <phoneticPr fontId="7"/>
  </si>
  <si>
    <t>令和５年度賃金改善計画書（処遇改善等加算Ⅰ）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7"/>
  </si>
  <si>
    <t>④加算前年度の加算残額に係る支払賃金</t>
    <phoneticPr fontId="7"/>
  </si>
  <si>
    <t>⑦起点賃金水準（⑧＋⑨ー⑩）</t>
    <phoneticPr fontId="7"/>
  </si>
  <si>
    <t>⑧基準年度の賃金水準（当該年度に係る加算残額を含む）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7"/>
  </si>
  <si>
    <t>⑨基準翌年度から加算当年度までの公定価格における人件費の改定分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7"/>
  </si>
  <si>
    <t>⑪事業主負担増加見込総額</t>
    <rPh sb="8" eb="10">
      <t>ミコ</t>
    </rPh>
    <rPh sb="10" eb="11">
      <t>ソウ</t>
    </rPh>
    <phoneticPr fontId="7"/>
  </si>
  <si>
    <t>加算前年度の賃金水準（起点賃金水準）【（２）⑦－（３）②＋（３）④（※）】</t>
    <rPh sb="0" eb="2">
      <t>カサン</t>
    </rPh>
    <rPh sb="2" eb="5">
      <t>ゼンネンド</t>
    </rPh>
    <rPh sb="6" eb="8">
      <t>チンギン</t>
    </rPh>
    <rPh sb="8" eb="10">
      <t>スイジュン</t>
    </rPh>
    <rPh sb="11" eb="13">
      <t>キテン</t>
    </rPh>
    <rPh sb="13" eb="15">
      <t>チンギン</t>
    </rPh>
    <rPh sb="15" eb="17">
      <t>スイジュン</t>
    </rPh>
    <phoneticPr fontId="7"/>
  </si>
  <si>
    <t>賃金見込総額【（２）③－（２）④－（２）⑤－（２）⑥】</t>
    <rPh sb="0" eb="2">
      <t>チンギン</t>
    </rPh>
    <rPh sb="2" eb="4">
      <t>ミコ</t>
    </rPh>
    <rPh sb="4" eb="6">
      <t>ソウガク</t>
    </rPh>
    <phoneticPr fontId="7"/>
  </si>
  <si>
    <t>賃金改善確認書（令和５年度）</t>
    <rPh sb="0" eb="2">
      <t>チンギン</t>
    </rPh>
    <rPh sb="2" eb="4">
      <t>カイゼン</t>
    </rPh>
    <rPh sb="4" eb="7">
      <t>カクニンショ</t>
    </rPh>
    <rPh sb="8" eb="10">
      <t>レイワ</t>
    </rPh>
    <rPh sb="11" eb="12">
      <t>ネン</t>
    </rPh>
    <rPh sb="12" eb="13">
      <t>ド</t>
    </rPh>
    <phoneticPr fontId="15"/>
  </si>
  <si>
    <t>□　『賃金改善計画書(処遇改善等加算Ⅰ)（第２号様式の１）』『賃金改善計画書（処遇改善等加算Ⅱ及び職員処遇改善費）（第６号様式）』『賃金改善計画書（処遇改善等加算Ⅲ）（第９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84" eb="85">
      <t>ダイ</t>
    </rPh>
    <rPh sb="86" eb="89">
      <t>ゴウヨウシキ</t>
    </rPh>
    <rPh sb="92" eb="93">
      <t>モト</t>
    </rPh>
    <rPh sb="96" eb="98">
      <t>チンギン</t>
    </rPh>
    <rPh sb="98" eb="100">
      <t>カイゼン</t>
    </rPh>
    <rPh sb="101" eb="102">
      <t>オコナ</t>
    </rPh>
    <rPh sb="108" eb="110">
      <t>セツメイ</t>
    </rPh>
    <rPh sb="111" eb="112">
      <t>ウ</t>
    </rPh>
    <phoneticPr fontId="15"/>
  </si>
  <si>
    <t>□　『賃金改善実績報告書（処遇改善等加算Ⅰ）（第４号様式の１）』『賃金改善実績報告書（処遇改善等加算Ⅱ及び職員処遇改善費）（第７号様式）』『賃金改善報告書（処遇改善等加算Ⅲ）（第10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4" eb="76">
      <t>ホウコク</t>
    </rPh>
    <rPh sb="97" eb="98">
      <t>モト</t>
    </rPh>
    <rPh sb="101" eb="103">
      <t>チンギン</t>
    </rPh>
    <rPh sb="103" eb="105">
      <t>カイゼン</t>
    </rPh>
    <rPh sb="106" eb="107">
      <t>オコナ</t>
    </rPh>
    <rPh sb="113" eb="115">
      <t>カクニン</t>
    </rPh>
    <phoneticPr fontId="15"/>
  </si>
  <si>
    <r>
      <t>対象の加算</t>
    </r>
    <r>
      <rPr>
        <sz val="6"/>
        <rFont val="HGｺﾞｼｯｸM"/>
        <family val="3"/>
        <charset val="128"/>
      </rPr>
      <t>　注４）</t>
    </r>
    <rPh sb="0" eb="2">
      <t>タイショウ</t>
    </rPh>
    <rPh sb="3" eb="5">
      <t>カサン</t>
    </rPh>
    <phoneticPr fontId="15"/>
  </si>
  <si>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賃金改善実績報告書（処遇改善等加算Ⅲ）（第10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72" eb="174">
      <t>テンプ</t>
    </rPh>
    <rPh sb="175" eb="177">
      <t>テイシュツ</t>
    </rPh>
    <phoneticPr fontId="15"/>
  </si>
  <si>
    <t>賃金改善見込総額①</t>
    <rPh sb="0" eb="2">
      <t>チンギン</t>
    </rPh>
    <rPh sb="2" eb="4">
      <t>カイゼン</t>
    </rPh>
    <rPh sb="4" eb="6">
      <t>ミコミ</t>
    </rPh>
    <rPh sb="6" eb="8">
      <t>ソウガク</t>
    </rPh>
    <phoneticPr fontId="7"/>
  </si>
  <si>
    <t>加算の適用を受けない</t>
    <rPh sb="0" eb="2">
      <t>カサン</t>
    </rPh>
    <rPh sb="3" eb="5">
      <t>テキヨウ</t>
    </rPh>
    <rPh sb="6" eb="7">
      <t>ウ</t>
    </rPh>
    <phoneticPr fontId="7"/>
  </si>
  <si>
    <t>施設・事業所に現に勤務している職員全員(職種を問わず、非常勤を含む。)を記入すること。</t>
    <phoneticPr fontId="7"/>
  </si>
  <si>
    <t>施設・事業所に現に勤務している職員全員(職種を問わず、非常勤を含む。)を記入すること。</t>
    <rPh sb="0" eb="2">
      <t>シセツ</t>
    </rPh>
    <rPh sb="3" eb="6">
      <t>ジギョウショ</t>
    </rPh>
    <rPh sb="7" eb="8">
      <t>ゲン</t>
    </rPh>
    <rPh sb="9" eb="11">
      <t>キンム</t>
    </rPh>
    <rPh sb="15" eb="17">
      <t>ショクイン</t>
    </rPh>
    <rPh sb="17" eb="19">
      <t>ゼンイン</t>
    </rPh>
    <rPh sb="20" eb="22">
      <t>ショクシュ</t>
    </rPh>
    <rPh sb="23" eb="24">
      <t>ト</t>
    </rPh>
    <rPh sb="27" eb="30">
      <t>ヒジョウキン</t>
    </rPh>
    <rPh sb="31" eb="32">
      <t>フク</t>
    </rPh>
    <rPh sb="36" eb="38">
      <t>キニュウ</t>
    </rPh>
    <phoneticPr fontId="7"/>
  </si>
  <si>
    <t>s</t>
    <phoneticPr fontId="7"/>
  </si>
  <si>
    <t>【処遇改善等加算Ⅰ　加算見込額】　</t>
    <rPh sb="1" eb="3">
      <t>ショグウ</t>
    </rPh>
    <rPh sb="3" eb="6">
      <t>カイゼントウ</t>
    </rPh>
    <rPh sb="6" eb="8">
      <t>カサン</t>
    </rPh>
    <rPh sb="10" eb="12">
      <t>カサン</t>
    </rPh>
    <rPh sb="12" eb="15">
      <t>ミコミガク</t>
    </rPh>
    <phoneticPr fontId="7"/>
  </si>
  <si>
    <t>加算見込額</t>
    <rPh sb="0" eb="5">
      <t>カサンミコミガク</t>
    </rPh>
    <phoneticPr fontId="7"/>
  </si>
  <si>
    <t>処遇改善等加算【国】</t>
    <rPh sb="0" eb="2">
      <t>ショグウ</t>
    </rPh>
    <rPh sb="2" eb="7">
      <t>カイゼントウカサン</t>
    </rPh>
    <rPh sb="8" eb="9">
      <t>クニ</t>
    </rPh>
    <phoneticPr fontId="7"/>
  </si>
  <si>
    <t>職員配置加算【市】</t>
    <rPh sb="0" eb="6">
      <t>ショクインハイチカサン</t>
    </rPh>
    <rPh sb="7" eb="8">
      <t>シ</t>
    </rPh>
    <phoneticPr fontId="7"/>
  </si>
  <si>
    <t>特定加算見込額</t>
    <rPh sb="0" eb="2">
      <t>トクテイ</t>
    </rPh>
    <rPh sb="2" eb="4">
      <t>カサン</t>
    </rPh>
    <rPh sb="4" eb="6">
      <t>ミコ</t>
    </rPh>
    <rPh sb="6" eb="7">
      <t>ガク</t>
    </rPh>
    <phoneticPr fontId="7"/>
  </si>
  <si>
    <t>Ｒ５処遇Ⅱ新規事由</t>
    <phoneticPr fontId="7"/>
  </si>
  <si>
    <r>
      <rPr>
        <u val="double"/>
        <sz val="18"/>
        <color rgb="FFFF3399"/>
        <rFont val="BIZ UDPゴシック"/>
        <family val="3"/>
        <charset val="128"/>
      </rPr>
      <t xml:space="preserve">　必ず、説明テキストを確認しながら、作成してください。
</t>
    </r>
    <r>
      <rPr>
        <sz val="18"/>
        <color rgb="FFFF3399"/>
        <rFont val="BIZ UDPゴシック"/>
        <family val="3"/>
        <charset val="128"/>
      </rPr>
      <t>　 　●処遇改善等加算Ⅰ、Ⅱ、Ⅲ及び職員処遇改善費
　　　  ～制度編～　（令和５年８月）
　　 ●処遇改善等加算　計画事務手続き編
　　　　 （令和５年度）</t>
    </r>
    <r>
      <rPr>
        <u val="double"/>
        <sz val="18"/>
        <color rgb="FFFF3399"/>
        <rFont val="BIZ UDPゴシック"/>
        <family val="3"/>
        <charset val="128"/>
      </rPr>
      <t xml:space="preserve">
</t>
    </r>
    <r>
      <rPr>
        <sz val="18"/>
        <color rgb="FFFF3399"/>
        <rFont val="BIZ UDPゴシック"/>
        <family val="3"/>
        <charset val="128"/>
      </rPr>
      <t>　</t>
    </r>
    <r>
      <rPr>
        <sz val="16"/>
        <color rgb="FFFF3399"/>
        <rFont val="BIZ UDPゴシック"/>
        <family val="3"/>
        <charset val="128"/>
      </rPr>
      <t>★</t>
    </r>
    <r>
      <rPr>
        <u/>
        <sz val="16"/>
        <color rgb="FFFF3399"/>
        <rFont val="BIZ UDPゴシック"/>
        <family val="3"/>
        <charset val="128"/>
      </rPr>
      <t>近年、テキスト通りに作成しなかったことによる書類の訂正</t>
    </r>
    <r>
      <rPr>
        <u/>
        <sz val="18"/>
        <color rgb="FFFF3399"/>
        <rFont val="BIZ UDPゴシック"/>
        <family val="3"/>
        <charset val="128"/>
      </rPr>
      <t xml:space="preserve">、
</t>
    </r>
    <r>
      <rPr>
        <sz val="18"/>
        <color rgb="FFFF3399"/>
        <rFont val="BIZ UDPゴシック"/>
        <family val="3"/>
        <charset val="128"/>
      </rPr>
      <t>　 　</t>
    </r>
    <r>
      <rPr>
        <u/>
        <sz val="16"/>
        <color rgb="FFFF3399"/>
        <rFont val="BIZ UDPゴシック"/>
        <family val="3"/>
        <charset val="128"/>
      </rPr>
      <t xml:space="preserve">テキスト内に回答が書いてあるお問い合わせが非常に増え
</t>
    </r>
    <r>
      <rPr>
        <sz val="16"/>
        <color rgb="FFFF3399"/>
        <rFont val="BIZ UDPゴシック"/>
        <family val="3"/>
        <charset val="128"/>
      </rPr>
      <t xml:space="preserve">　　 </t>
    </r>
    <r>
      <rPr>
        <u/>
        <sz val="16"/>
        <color rgb="FFFF3399"/>
        <rFont val="BIZ UDPゴシック"/>
        <family val="3"/>
        <charset val="128"/>
      </rPr>
      <t>ています。ご協力をお願いいたします。</t>
    </r>
    <rPh sb="1" eb="2">
      <t>カナラ</t>
    </rPh>
    <rPh sb="4" eb="6">
      <t>セツメイ</t>
    </rPh>
    <rPh sb="11" eb="13">
      <t>カクニン</t>
    </rPh>
    <rPh sb="18" eb="20">
      <t>サクセイ</t>
    </rPh>
    <rPh sb="32" eb="37">
      <t>ショグウカイゼントウ</t>
    </rPh>
    <rPh sb="37" eb="39">
      <t>カサン</t>
    </rPh>
    <rPh sb="44" eb="45">
      <t>オヨ</t>
    </rPh>
    <rPh sb="46" eb="50">
      <t>ショクインショグウ</t>
    </rPh>
    <rPh sb="50" eb="53">
      <t>カイゼンヒ</t>
    </rPh>
    <rPh sb="60" eb="63">
      <t>セイドヘン</t>
    </rPh>
    <rPh sb="66" eb="68">
      <t>レイワ</t>
    </rPh>
    <rPh sb="69" eb="70">
      <t>ネン</t>
    </rPh>
    <rPh sb="71" eb="72">
      <t>ガツ</t>
    </rPh>
    <rPh sb="78" eb="83">
      <t>ショグウカイゼントウ</t>
    </rPh>
    <rPh sb="83" eb="85">
      <t>カサン</t>
    </rPh>
    <rPh sb="90" eb="92">
      <t>テツヅ</t>
    </rPh>
    <rPh sb="93" eb="94">
      <t>ヘン</t>
    </rPh>
    <rPh sb="101" eb="103">
      <t>レイワ</t>
    </rPh>
    <rPh sb="104" eb="106">
      <t>ネンド</t>
    </rPh>
    <rPh sb="111" eb="113">
      <t>キンネン</t>
    </rPh>
    <rPh sb="118" eb="119">
      <t>ドオ</t>
    </rPh>
    <rPh sb="121" eb="123">
      <t>サクセイ</t>
    </rPh>
    <rPh sb="133" eb="135">
      <t>ショルイ</t>
    </rPh>
    <rPh sb="136" eb="138">
      <t>テイセイ</t>
    </rPh>
    <rPh sb="147" eb="148">
      <t>ナイ</t>
    </rPh>
    <rPh sb="149" eb="151">
      <t>カイトウ</t>
    </rPh>
    <rPh sb="152" eb="153">
      <t>カ</t>
    </rPh>
    <rPh sb="158" eb="159">
      <t>ト</t>
    </rPh>
    <rPh sb="160" eb="161">
      <t>ア</t>
    </rPh>
    <rPh sb="164" eb="166">
      <t>ヒジョウ</t>
    </rPh>
    <rPh sb="167" eb="168">
      <t>フ</t>
    </rPh>
    <rPh sb="179" eb="181">
      <t>キョウリョク</t>
    </rPh>
    <rPh sb="183" eb="184">
      <t>ネガ</t>
    </rPh>
    <phoneticPr fontId="7"/>
  </si>
  <si>
    <t>②賃金改善見込総額（③－④－⑤－⑥－⑦）</t>
    <phoneticPr fontId="7"/>
  </si>
  <si>
    <t>令和５年度賃金改善計画書（処遇改善等加算Ⅲ及び向上支援費加算Ⅲ）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rPh sb="21" eb="22">
      <t>オヨ</t>
    </rPh>
    <rPh sb="23" eb="28">
      <t>コウジョウシエンヒ</t>
    </rPh>
    <rPh sb="28" eb="30">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</si>
</sst>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Red]&quot;¥&quot;\-#,##0"/>
    <numFmt numFmtId="176" formatCode="#,##0_ ;[Red]\-#,##0\ "/>
    <numFmt numFmtId="177" formatCode="[$-411]ggge&quot;年&quot;m&quot;月&quot;d&quot;日&quot;;@"/>
    <numFmt numFmtId="178" formatCode="#,##0;&quot;▲ &quot;#,##0"/>
    <numFmt numFmtId="179" formatCode="#,###"/>
    <numFmt numFmtId="180" formatCode="0_ "/>
    <numFmt numFmtId="181" formatCode="0_);[Red]\(0\)"/>
    <numFmt numFmtId="182" formatCode="#,##0_ "/>
    <numFmt numFmtId="183" formatCode="yyyy/m/d;@"/>
    <numFmt numFmtId="184" formatCode="#,##0_);[Red]\(#,##0\)"/>
    <numFmt numFmtId="185" formatCode="#,###_);[Red]\(#,##0\)"/>
    <numFmt numFmtId="186" formatCode="#,###;[Red]#,##0"/>
    <numFmt numFmtId="187" formatCode="yyyy/mm/dd"/>
    <numFmt numFmtId="188" formatCode="#,##0&quot;円&quot;"/>
    <numFmt numFmtId="189" formatCode="0.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name val="ＭＳ Ｐゴシック"/>
      <family val="3"/>
      <charset val="128"/>
    </font>
    <font>
      <sz val="9"/>
      <name val="HGｺﾞｼｯｸM"/>
      <family val="3"/>
      <charset val="128"/>
    </font>
    <font>
      <vertAlign val="superscript"/>
      <sz val="9"/>
      <name val="HGｺﾞｼｯｸM"/>
      <family val="3"/>
      <charset val="128"/>
    </font>
    <font>
      <vertAlign val="superscript"/>
      <sz val="12"/>
      <name val="HGｺﾞｼｯｸM"/>
      <family val="3"/>
      <charset val="128"/>
    </font>
    <font>
      <sz val="11"/>
      <name val="ＭＳ Ｐ明朝"/>
      <family val="1"/>
      <charset val="128"/>
    </font>
    <font>
      <sz val="6"/>
      <name val="ＭＳ Ｐゴシック"/>
      <family val="2"/>
      <charset val="128"/>
      <scheme val="minor"/>
    </font>
    <font>
      <sz val="10"/>
      <name val="ＭＳ Ｐ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明朝"/>
      <family val="1"/>
      <charset val="128"/>
    </font>
    <font>
      <sz val="14"/>
      <name val="ＭＳ Ｐ明朝"/>
      <family val="1"/>
      <charset val="128"/>
    </font>
    <font>
      <sz val="14"/>
      <name val="ＭＳ Ｐゴシック"/>
      <family val="3"/>
      <charset val="128"/>
      <scheme val="major"/>
    </font>
    <font>
      <sz val="11"/>
      <color indexed="8"/>
      <name val="ＭＳ Ｐゴシック"/>
      <family val="3"/>
      <charset val="128"/>
    </font>
    <font>
      <sz val="14"/>
      <name val="ＭＳ Ｐゴシック"/>
      <family val="3"/>
      <charset val="128"/>
    </font>
    <font>
      <b/>
      <sz val="14"/>
      <name val="ＭＳ ゴシック"/>
      <family val="3"/>
      <charset val="128"/>
    </font>
    <font>
      <sz val="14"/>
      <name val="ＭＳ ゴシック"/>
      <family val="3"/>
      <charset val="128"/>
    </font>
    <font>
      <sz val="16"/>
      <name val="ＭＳ Ｐゴシック"/>
      <family val="3"/>
      <charset val="128"/>
    </font>
    <font>
      <sz val="22"/>
      <name val="ＭＳ Ｐゴシック"/>
      <family val="3"/>
      <charset val="128"/>
    </font>
    <font>
      <sz val="18"/>
      <name val="HGSｺﾞｼｯｸM"/>
      <family val="3"/>
      <charset val="128"/>
    </font>
    <font>
      <sz val="16"/>
      <name val="HGｺﾞｼｯｸE"/>
      <family val="3"/>
      <charset val="128"/>
    </font>
    <font>
      <sz val="16"/>
      <name val="HGｺﾞｼｯｸM"/>
      <family val="3"/>
      <charset val="128"/>
    </font>
    <font>
      <sz val="20"/>
      <name val="HGｺﾞｼｯｸM"/>
      <family val="3"/>
      <charset val="128"/>
    </font>
    <font>
      <sz val="11"/>
      <name val="HGｺﾞｼｯｸE"/>
      <family val="3"/>
      <charset val="128"/>
    </font>
    <font>
      <sz val="12"/>
      <name val="HGｺﾞｼｯｸE"/>
      <family val="3"/>
      <charset val="128"/>
    </font>
    <font>
      <sz val="14"/>
      <name val="HGｺﾞｼｯｸM"/>
      <family val="3"/>
      <charset val="128"/>
    </font>
    <font>
      <sz val="12"/>
      <color theme="1"/>
      <name val="HGｺﾞｼｯｸM"/>
      <family val="3"/>
      <charset val="128"/>
    </font>
    <font>
      <b/>
      <sz val="22"/>
      <name val="ＭＳ ゴシック"/>
      <family val="3"/>
      <charset val="128"/>
    </font>
    <font>
      <sz val="12"/>
      <name val="ＭＳ Ｐゴシック"/>
      <family val="3"/>
      <charset val="128"/>
    </font>
    <font>
      <sz val="18"/>
      <name val="HGｺﾞｼｯｸM"/>
      <family val="3"/>
      <charset val="128"/>
    </font>
    <font>
      <b/>
      <sz val="16"/>
      <name val="HGｺﾞｼｯｸM"/>
      <family val="3"/>
      <charset val="128"/>
    </font>
    <font>
      <b/>
      <sz val="16"/>
      <name val="ＭＳ Ｐゴシック"/>
      <family val="3"/>
      <charset val="128"/>
    </font>
    <font>
      <u/>
      <sz val="12"/>
      <name val="HGｺﾞｼｯｸM"/>
      <family val="3"/>
      <charset val="128"/>
    </font>
    <font>
      <b/>
      <sz val="18"/>
      <name val="HGｺﾞｼｯｸM"/>
      <family val="3"/>
      <charset val="128"/>
    </font>
    <font>
      <b/>
      <sz val="12"/>
      <name val="HGｺﾞｼｯｸM"/>
      <family val="3"/>
      <charset val="128"/>
    </font>
    <font>
      <b/>
      <sz val="28"/>
      <name val="HGｺﾞｼｯｸM"/>
      <family val="3"/>
      <charset val="128"/>
    </font>
    <font>
      <b/>
      <sz val="14"/>
      <name val="HGｺﾞｼｯｸM"/>
      <family val="3"/>
      <charset val="128"/>
    </font>
    <font>
      <strike/>
      <sz val="10"/>
      <name val="HGｺﾞｼｯｸM"/>
      <family val="3"/>
      <charset val="128"/>
    </font>
    <font>
      <sz val="11"/>
      <color theme="1"/>
      <name val="ＭＳ Ｐゴシック"/>
      <family val="3"/>
      <charset val="128"/>
    </font>
    <font>
      <sz val="11"/>
      <color theme="1"/>
      <name val="ＭＳ ゴシック"/>
      <family val="3"/>
      <charset val="128"/>
    </font>
    <font>
      <sz val="11"/>
      <color theme="1"/>
      <name val="HG丸ｺﾞｼｯｸM-PRO"/>
      <family val="3"/>
      <charset val="128"/>
    </font>
    <font>
      <sz val="11"/>
      <color rgb="FF006100"/>
      <name val="ＭＳ Ｐゴシック"/>
      <family val="2"/>
      <charset val="128"/>
      <scheme val="minor"/>
    </font>
    <font>
      <b/>
      <u val="double"/>
      <sz val="10"/>
      <name val="ＭＳ Ｐゴシック"/>
      <family val="3"/>
      <charset val="128"/>
    </font>
    <font>
      <sz val="16"/>
      <color rgb="FFFF3399"/>
      <name val="BIZ UDPゴシック"/>
      <family val="3"/>
      <charset val="128"/>
    </font>
    <font>
      <u val="double"/>
      <sz val="18"/>
      <color rgb="FFFF3399"/>
      <name val="BIZ UDPゴシック"/>
      <family val="3"/>
      <charset val="128"/>
    </font>
    <font>
      <sz val="18"/>
      <color rgb="FFFF3399"/>
      <name val="BIZ UDPゴシック"/>
      <family val="3"/>
      <charset val="128"/>
    </font>
    <font>
      <u/>
      <sz val="16"/>
      <color rgb="FFFF3399"/>
      <name val="BIZ UDPゴシック"/>
      <family val="3"/>
      <charset val="128"/>
    </font>
    <font>
      <u/>
      <sz val="18"/>
      <color rgb="FFFF3399"/>
      <name val="BIZ UDPゴシック"/>
      <family val="3"/>
      <charset val="128"/>
    </font>
    <font>
      <b/>
      <sz val="11"/>
      <name val="ＭＳ Ｐ明朝"/>
      <family val="1"/>
      <charset val="128"/>
    </font>
    <font>
      <b/>
      <sz val="12"/>
      <name val="ＭＳ Ｐ明朝"/>
      <family val="1"/>
      <charset val="128"/>
    </font>
    <font>
      <sz val="11"/>
      <name val="ＭＳ Ｐゴシック"/>
      <family val="2"/>
      <charset val="128"/>
      <scheme val="minor"/>
    </font>
    <font>
      <sz val="12"/>
      <name val="ＭＳ Ｐゴシック"/>
      <family val="2"/>
      <charset val="128"/>
      <scheme val="minor"/>
    </font>
    <font>
      <b/>
      <sz val="14"/>
      <name val="ＭＳ Ｐゴシック"/>
      <family val="3"/>
      <charset val="128"/>
    </font>
    <font>
      <sz val="11"/>
      <name val="ＭＳ ゴシック"/>
      <family val="3"/>
      <charset val="128"/>
    </font>
    <font>
      <sz val="11"/>
      <name val="HG丸ｺﾞｼｯｸM-PRO"/>
      <family val="3"/>
      <charset val="128"/>
    </font>
    <font>
      <b/>
      <u val="double"/>
      <sz val="11"/>
      <name val="ＭＳ Ｐゴシック"/>
      <family val="3"/>
      <charset val="128"/>
    </font>
    <font>
      <sz val="11"/>
      <name val="ＭＳ Ｐゴシック"/>
      <family val="2"/>
      <charset val="128"/>
    </font>
    <font>
      <b/>
      <sz val="14"/>
      <name val="ＭＳ Ｐゴシック"/>
      <family val="3"/>
      <charset val="128"/>
      <scheme val="minor"/>
    </font>
    <font>
      <strike/>
      <sz val="12"/>
      <name val="HGｺﾞｼｯｸM"/>
      <family val="3"/>
      <charset val="128"/>
    </font>
    <font>
      <strike/>
      <sz val="12"/>
      <name val="ＭＳ Ｐゴシック"/>
      <family val="3"/>
      <charset val="128"/>
    </font>
    <font>
      <sz val="22"/>
      <name val="HGｺﾞｼｯｸM"/>
      <family val="3"/>
      <charset val="128"/>
    </font>
    <font>
      <strike/>
      <sz val="11"/>
      <name val="HGｺﾞｼｯｸM"/>
      <family val="3"/>
      <charset val="128"/>
    </font>
    <font>
      <sz val="6"/>
      <name val="HGｺﾞｼｯｸM"/>
      <family val="3"/>
      <charset val="128"/>
    </font>
    <font>
      <sz val="9"/>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8E8FE"/>
        <bgColor indexed="64"/>
      </patternFill>
    </fill>
    <fill>
      <patternFill patternType="solid">
        <fgColor rgb="FFFFFF66"/>
        <bgColor indexed="64"/>
      </patternFill>
    </fill>
    <fill>
      <patternFill patternType="solid">
        <fgColor rgb="FFFFFF00"/>
        <bgColor indexed="64"/>
      </patternFill>
    </fill>
    <fill>
      <patternFill patternType="solid">
        <fgColor theme="2" tint="-0.499984740745262"/>
        <bgColor indexed="64"/>
      </patternFill>
    </fill>
  </fills>
  <borders count="117">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auto="1"/>
      </right>
      <top/>
      <bottom style="thin">
        <color auto="1"/>
      </bottom>
      <diagonal/>
    </border>
    <border>
      <left/>
      <right style="thin">
        <color indexed="64"/>
      </right>
      <top/>
      <bottom/>
      <diagonal/>
    </border>
    <border>
      <left/>
      <right style="double">
        <color auto="1"/>
      </right>
      <top/>
      <bottom/>
      <diagonal/>
    </border>
    <border>
      <left/>
      <right style="double">
        <color auto="1"/>
      </right>
      <top style="thin">
        <color auto="1"/>
      </top>
      <bottom/>
      <diagonal/>
    </border>
    <border>
      <left style="thin">
        <color auto="1"/>
      </left>
      <right style="double">
        <color auto="1"/>
      </right>
      <top style="thin">
        <color auto="1"/>
      </top>
      <bottom style="thin">
        <color auto="1"/>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thin">
        <color indexed="64"/>
      </top>
      <bottom style="double">
        <color indexed="64"/>
      </bottom>
      <diagonal/>
    </border>
    <border>
      <left style="thin">
        <color auto="1"/>
      </left>
      <right style="double">
        <color auto="1"/>
      </right>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double">
        <color auto="1"/>
      </right>
      <top style="thin">
        <color auto="1"/>
      </top>
      <bottom style="double">
        <color indexed="64"/>
      </bottom>
      <diagonal/>
    </border>
    <border>
      <left style="medium">
        <color indexed="64"/>
      </left>
      <right style="medium">
        <color indexed="64"/>
      </right>
      <top style="thin">
        <color indexed="64"/>
      </top>
      <bottom style="thin">
        <color indexed="64"/>
      </bottom>
      <diagonal/>
    </border>
  </borders>
  <cellStyleXfs count="16">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0" fontId="17" fillId="0" borderId="0">
      <alignment vertical="center"/>
    </xf>
    <xf numFmtId="0" fontId="10" fillId="0" borderId="0"/>
    <xf numFmtId="0" fontId="25" fillId="0" borderId="0">
      <alignment vertical="center"/>
    </xf>
    <xf numFmtId="0" fontId="5" fillId="0" borderId="0"/>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0"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1610">
    <xf numFmtId="0" fontId="0" fillId="0" borderId="0" xfId="0">
      <alignment vertical="center"/>
    </xf>
    <xf numFmtId="0" fontId="6" fillId="0" borderId="0" xfId="0" applyFont="1" applyProtection="1">
      <alignment vertical="center"/>
    </xf>
    <xf numFmtId="0" fontId="8" fillId="0" borderId="0" xfId="0" applyFont="1" applyProtection="1">
      <alignment vertical="center"/>
    </xf>
    <xf numFmtId="0" fontId="8" fillId="0" borderId="0" xfId="0" applyFont="1" applyFill="1" applyProtection="1">
      <alignment vertical="center"/>
    </xf>
    <xf numFmtId="0" fontId="6" fillId="0" borderId="0" xfId="0" applyFont="1" applyFill="1" applyProtection="1">
      <alignment vertical="center"/>
    </xf>
    <xf numFmtId="0" fontId="6" fillId="0" borderId="0" xfId="0" applyFont="1" applyFill="1" applyBorder="1" applyProtection="1">
      <alignment vertical="center"/>
    </xf>
    <xf numFmtId="0" fontId="6" fillId="2" borderId="47" xfId="0" applyFont="1" applyFill="1" applyBorder="1" applyAlignment="1" applyProtection="1">
      <alignment horizontal="center" vertical="center" shrinkToFit="1"/>
      <protection locked="0"/>
    </xf>
    <xf numFmtId="0" fontId="14" fillId="3" borderId="0" xfId="2" applyFont="1" applyFill="1">
      <alignment vertical="center"/>
    </xf>
    <xf numFmtId="0" fontId="16" fillId="0" borderId="0" xfId="4" applyFont="1" applyProtection="1"/>
    <xf numFmtId="0" fontId="19" fillId="0" borderId="0" xfId="4" applyFont="1" applyProtection="1"/>
    <xf numFmtId="0" fontId="20" fillId="0" borderId="0" xfId="4" applyFont="1" applyProtection="1"/>
    <xf numFmtId="0" fontId="20" fillId="0" borderId="0" xfId="4" applyFont="1" applyAlignment="1" applyProtection="1">
      <alignment vertical="top"/>
    </xf>
    <xf numFmtId="0" fontId="21" fillId="0" borderId="0" xfId="4" applyFont="1" applyProtection="1"/>
    <xf numFmtId="0" fontId="21" fillId="0" borderId="0" xfId="4" applyFont="1" applyAlignment="1" applyProtection="1"/>
    <xf numFmtId="0" fontId="22" fillId="0" borderId="0" xfId="4" applyFont="1" applyProtection="1"/>
    <xf numFmtId="0" fontId="23" fillId="0" borderId="0" xfId="4" applyFont="1" applyProtection="1"/>
    <xf numFmtId="0" fontId="24" fillId="0" borderId="0" xfId="4" applyFont="1" applyAlignment="1" applyProtection="1">
      <alignment vertical="top"/>
    </xf>
    <xf numFmtId="0" fontId="23" fillId="0" borderId="0" xfId="4" applyFont="1" applyAlignment="1" applyProtection="1">
      <alignment vertical="top" wrapText="1"/>
    </xf>
    <xf numFmtId="38" fontId="28" fillId="0" borderId="71" xfId="5" applyNumberFormat="1" applyFont="1" applyFill="1" applyBorder="1" applyAlignment="1" applyProtection="1">
      <alignment vertical="center" shrinkToFit="1"/>
    </xf>
    <xf numFmtId="0" fontId="0" fillId="0" borderId="0" xfId="5" applyFont="1" applyFill="1" applyBorder="1" applyAlignment="1" applyProtection="1">
      <alignment horizontal="left" vertical="center"/>
    </xf>
    <xf numFmtId="0" fontId="16" fillId="0" borderId="69" xfId="4" applyFont="1" applyBorder="1" applyAlignment="1" applyProtection="1">
      <alignment horizontal="center"/>
    </xf>
    <xf numFmtId="0" fontId="16" fillId="0" borderId="0" xfId="4" applyFont="1" applyBorder="1" applyAlignment="1" applyProtection="1">
      <alignment horizontal="center"/>
    </xf>
    <xf numFmtId="0" fontId="16" fillId="0" borderId="32" xfId="4" applyFont="1" applyBorder="1" applyAlignment="1" applyProtection="1">
      <alignment horizontal="center"/>
    </xf>
    <xf numFmtId="0" fontId="0" fillId="0" borderId="0" xfId="5" applyFont="1" applyBorder="1" applyAlignment="1" applyProtection="1">
      <alignment vertical="center"/>
    </xf>
    <xf numFmtId="0" fontId="29" fillId="0" borderId="0" xfId="5" applyFont="1" applyBorder="1" applyAlignment="1" applyProtection="1">
      <alignment horizontal="left" vertical="center"/>
    </xf>
    <xf numFmtId="0" fontId="31" fillId="0" borderId="0" xfId="4" applyFont="1" applyAlignment="1" applyProtection="1">
      <alignment vertical="top"/>
    </xf>
    <xf numFmtId="0" fontId="32" fillId="0" borderId="0" xfId="0" applyFont="1" applyFill="1" applyProtection="1">
      <alignment vertical="center"/>
    </xf>
    <xf numFmtId="0" fontId="26" fillId="0" borderId="33" xfId="5" applyFont="1" applyBorder="1" applyAlignment="1" applyProtection="1">
      <alignment horizontal="center" vertical="center"/>
    </xf>
    <xf numFmtId="0" fontId="26" fillId="0" borderId="14" xfId="5" applyFont="1" applyBorder="1" applyAlignment="1" applyProtection="1">
      <alignment horizontal="center" vertical="center"/>
    </xf>
    <xf numFmtId="0" fontId="14" fillId="3" borderId="0" xfId="7" applyFont="1" applyFill="1">
      <alignment vertical="center"/>
    </xf>
    <xf numFmtId="0" fontId="9" fillId="3" borderId="0" xfId="7" applyFont="1" applyFill="1" applyAlignment="1">
      <alignment vertical="center"/>
    </xf>
    <xf numFmtId="0" fontId="14" fillId="3" borderId="0" xfId="7" applyFont="1" applyFill="1" applyAlignment="1">
      <alignment vertical="center"/>
    </xf>
    <xf numFmtId="0" fontId="37" fillId="0" borderId="0" xfId="0" applyFont="1" applyAlignment="1" applyProtection="1">
      <alignment horizontal="center" vertical="center"/>
    </xf>
    <xf numFmtId="38" fontId="6" fillId="2" borderId="47" xfId="1" applyFont="1" applyFill="1" applyBorder="1" applyAlignment="1" applyProtection="1">
      <alignment vertical="center" shrinkToFit="1"/>
      <protection locked="0"/>
    </xf>
    <xf numFmtId="38" fontId="6" fillId="2" borderId="25" xfId="1" applyFont="1" applyFill="1" applyBorder="1" applyAlignment="1" applyProtection="1">
      <alignment vertical="center" shrinkToFit="1"/>
      <protection locked="0"/>
    </xf>
    <xf numFmtId="38" fontId="6" fillId="2" borderId="54" xfId="1" applyFont="1" applyFill="1" applyBorder="1" applyAlignment="1" applyProtection="1">
      <alignment vertical="center" shrinkToFit="1"/>
      <protection locked="0"/>
    </xf>
    <xf numFmtId="38" fontId="6" fillId="2" borderId="18" xfId="1" applyFont="1" applyFill="1" applyBorder="1" applyAlignment="1" applyProtection="1">
      <alignment vertical="center" shrinkToFit="1"/>
      <protection locked="0"/>
    </xf>
    <xf numFmtId="38" fontId="6" fillId="2" borderId="17" xfId="1" applyFont="1" applyFill="1" applyBorder="1" applyAlignment="1" applyProtection="1">
      <alignment vertical="center" shrinkToFit="1"/>
      <protection locked="0"/>
    </xf>
    <xf numFmtId="0" fontId="6" fillId="3" borderId="58"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52" xfId="0" applyFont="1" applyFill="1" applyBorder="1" applyAlignment="1" applyProtection="1">
      <alignment horizontal="center" vertical="center" wrapText="1"/>
    </xf>
    <xf numFmtId="0" fontId="26" fillId="0" borderId="50" xfId="5" applyFont="1" applyBorder="1" applyAlignment="1" applyProtection="1">
      <alignment horizontal="center" vertical="center"/>
    </xf>
    <xf numFmtId="0" fontId="38" fillId="3" borderId="0" xfId="0" applyFont="1" applyFill="1" applyProtection="1">
      <alignment vertical="center"/>
    </xf>
    <xf numFmtId="0" fontId="26" fillId="0" borderId="0" xfId="5" applyFont="1" applyFill="1" applyBorder="1" applyAlignment="1" applyProtection="1">
      <alignment horizontal="left" vertical="center"/>
    </xf>
    <xf numFmtId="0" fontId="26" fillId="0" borderId="0" xfId="5" applyFont="1" applyBorder="1" applyAlignment="1" applyProtection="1">
      <alignment horizontal="center" vertical="center"/>
    </xf>
    <xf numFmtId="0" fontId="26" fillId="0" borderId="0" xfId="6" applyFont="1" applyBorder="1" applyAlignment="1" applyProtection="1">
      <alignment horizontal="center" vertical="center" wrapText="1" shrinkToFit="1"/>
    </xf>
    <xf numFmtId="178" fontId="23" fillId="0" borderId="0" xfId="5" applyNumberFormat="1" applyFont="1" applyFill="1" applyBorder="1" applyAlignment="1" applyProtection="1">
      <alignment vertical="center" shrinkToFit="1"/>
    </xf>
    <xf numFmtId="0" fontId="6" fillId="3" borderId="0" xfId="0" applyFont="1" applyFill="1" applyProtection="1">
      <alignment vertical="center"/>
    </xf>
    <xf numFmtId="0" fontId="6" fillId="3" borderId="51"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35" fillId="3" borderId="0" xfId="7" applyFont="1" applyFill="1" applyProtection="1">
      <alignment vertical="center"/>
    </xf>
    <xf numFmtId="0" fontId="34" fillId="3" borderId="0" xfId="7" applyFont="1" applyFill="1" applyAlignment="1" applyProtection="1">
      <alignment horizontal="center" vertical="center"/>
    </xf>
    <xf numFmtId="0" fontId="9" fillId="3" borderId="0" xfId="7" applyFont="1" applyFill="1" applyProtection="1">
      <alignment vertical="center"/>
    </xf>
    <xf numFmtId="0" fontId="9" fillId="3" borderId="0" xfId="7" applyFont="1" applyFill="1" applyBorder="1" applyAlignment="1" applyProtection="1">
      <alignment horizontal="center" vertical="center" shrinkToFit="1"/>
    </xf>
    <xf numFmtId="0" fontId="9" fillId="3" borderId="0" xfId="3" applyFont="1" applyFill="1" applyBorder="1" applyAlignment="1" applyProtection="1">
      <alignment vertical="center" shrinkToFit="1"/>
    </xf>
    <xf numFmtId="0" fontId="9" fillId="3" borderId="0" xfId="7" applyFont="1" applyFill="1" applyBorder="1" applyProtection="1">
      <alignment vertical="center"/>
    </xf>
    <xf numFmtId="0" fontId="8" fillId="3" borderId="37" xfId="7" applyFont="1" applyFill="1" applyBorder="1" applyProtection="1">
      <alignment vertical="center"/>
    </xf>
    <xf numFmtId="0" fontId="9" fillId="3" borderId="64" xfId="7" applyFont="1" applyFill="1" applyBorder="1" applyProtection="1">
      <alignment vertical="center"/>
    </xf>
    <xf numFmtId="0" fontId="9" fillId="3" borderId="17" xfId="7" applyFont="1" applyFill="1" applyBorder="1" applyProtection="1">
      <alignment vertical="center"/>
    </xf>
    <xf numFmtId="0" fontId="9" fillId="3" borderId="20" xfId="7" applyFont="1" applyFill="1" applyBorder="1" applyProtection="1">
      <alignment vertical="center"/>
    </xf>
    <xf numFmtId="0" fontId="9" fillId="3" borderId="38" xfId="7" applyFont="1" applyFill="1" applyBorder="1" applyProtection="1">
      <alignment vertical="center"/>
    </xf>
    <xf numFmtId="0" fontId="9" fillId="3" borderId="38" xfId="7" applyFont="1" applyFill="1" applyBorder="1" applyAlignment="1" applyProtection="1">
      <alignment horizontal="center" vertical="center" shrinkToFit="1"/>
    </xf>
    <xf numFmtId="0" fontId="11" fillId="3" borderId="0" xfId="7" applyFont="1" applyFill="1" applyBorder="1" applyProtection="1">
      <alignment vertical="center"/>
    </xf>
    <xf numFmtId="0" fontId="9" fillId="3" borderId="37" xfId="7" applyFont="1" applyFill="1" applyBorder="1" applyProtection="1">
      <alignment vertical="center"/>
    </xf>
    <xf numFmtId="0" fontId="9" fillId="3" borderId="37" xfId="7" applyFont="1" applyFill="1" applyBorder="1" applyAlignment="1" applyProtection="1">
      <alignment horizontal="center" vertical="center" shrinkToFit="1"/>
    </xf>
    <xf numFmtId="0" fontId="11" fillId="3" borderId="49" xfId="7" applyFont="1" applyFill="1" applyBorder="1" applyProtection="1">
      <alignment vertical="center"/>
    </xf>
    <xf numFmtId="0" fontId="9" fillId="3" borderId="49" xfId="7" applyFont="1" applyFill="1" applyBorder="1" applyProtection="1">
      <alignment vertical="center"/>
    </xf>
    <xf numFmtId="0" fontId="11" fillId="3" borderId="0" xfId="7" applyFont="1" applyFill="1" applyProtection="1">
      <alignment vertical="center"/>
    </xf>
    <xf numFmtId="0" fontId="8" fillId="3" borderId="0" xfId="7" applyFont="1" applyFill="1" applyProtection="1">
      <alignment vertical="center"/>
    </xf>
    <xf numFmtId="0" fontId="9" fillId="3" borderId="0" xfId="7" applyFont="1" applyFill="1" applyAlignment="1" applyProtection="1">
      <alignment vertical="top"/>
    </xf>
    <xf numFmtId="0" fontId="9" fillId="3" borderId="0" xfId="7" applyFont="1" applyFill="1" applyAlignment="1" applyProtection="1">
      <alignment vertical="center"/>
    </xf>
    <xf numFmtId="0" fontId="14" fillId="3" borderId="0" xfId="7" applyFont="1" applyFill="1" applyAlignment="1" applyProtection="1">
      <alignment vertical="center"/>
    </xf>
    <xf numFmtId="0" fontId="9" fillId="3" borderId="0" xfId="2" applyFont="1" applyFill="1" applyProtection="1">
      <alignment vertical="center"/>
    </xf>
    <xf numFmtId="0" fontId="34" fillId="3" borderId="0" xfId="2" applyFont="1" applyFill="1" applyAlignment="1" applyProtection="1">
      <alignment horizontal="center" vertical="center"/>
    </xf>
    <xf numFmtId="180" fontId="6" fillId="3" borderId="24" xfId="0" applyNumberFormat="1" applyFont="1" applyFill="1" applyBorder="1" applyAlignment="1" applyProtection="1">
      <alignment vertical="center"/>
    </xf>
    <xf numFmtId="180" fontId="6" fillId="3" borderId="49" xfId="0" applyNumberFormat="1" applyFont="1" applyFill="1" applyBorder="1" applyAlignment="1" applyProtection="1">
      <alignment vertical="center"/>
    </xf>
    <xf numFmtId="180" fontId="6" fillId="3" borderId="11" xfId="0" applyNumberFormat="1" applyFont="1" applyFill="1" applyBorder="1" applyAlignment="1" applyProtection="1">
      <alignment vertical="center"/>
    </xf>
    <xf numFmtId="0" fontId="6" fillId="3" borderId="0" xfId="8" applyFont="1" applyFill="1" applyProtection="1">
      <alignment vertical="center"/>
    </xf>
    <xf numFmtId="0" fontId="6" fillId="3" borderId="0" xfId="8" applyFont="1" applyFill="1" applyAlignment="1" applyProtection="1">
      <alignment vertical="center" wrapText="1"/>
    </xf>
    <xf numFmtId="0" fontId="6" fillId="3" borderId="51" xfId="0" applyFont="1" applyFill="1" applyBorder="1" applyAlignment="1" applyProtection="1">
      <alignment horizontal="center" vertical="center" shrinkToFit="1"/>
    </xf>
    <xf numFmtId="0" fontId="6" fillId="3" borderId="41" xfId="0" applyFont="1" applyFill="1" applyBorder="1" applyAlignment="1" applyProtection="1">
      <alignment horizontal="center" vertical="center"/>
    </xf>
    <xf numFmtId="180" fontId="6" fillId="3" borderId="24" xfId="0" applyNumberFormat="1" applyFont="1" applyFill="1" applyBorder="1" applyAlignment="1" applyProtection="1">
      <alignment horizontal="center" vertical="center"/>
    </xf>
    <xf numFmtId="180" fontId="6" fillId="3" borderId="24" xfId="0" applyNumberFormat="1" applyFont="1" applyFill="1" applyBorder="1" applyAlignment="1" applyProtection="1">
      <alignment horizontal="right" vertical="center"/>
    </xf>
    <xf numFmtId="180" fontId="6" fillId="3" borderId="49" xfId="0" applyNumberFormat="1" applyFont="1" applyFill="1" applyBorder="1" applyAlignment="1" applyProtection="1">
      <alignment horizontal="center" vertical="center"/>
    </xf>
    <xf numFmtId="180" fontId="6" fillId="3" borderId="48" xfId="0" applyNumberFormat="1" applyFont="1" applyFill="1" applyBorder="1" applyAlignment="1" applyProtection="1">
      <alignment horizontal="right" vertical="center"/>
    </xf>
    <xf numFmtId="180" fontId="6" fillId="3" borderId="49" xfId="0" applyNumberFormat="1" applyFont="1" applyFill="1" applyBorder="1" applyAlignment="1" applyProtection="1">
      <alignment horizontal="right" vertical="center"/>
    </xf>
    <xf numFmtId="38" fontId="6" fillId="3" borderId="51" xfId="1" applyFont="1" applyFill="1" applyBorder="1" applyProtection="1">
      <alignment vertical="center"/>
    </xf>
    <xf numFmtId="0" fontId="6" fillId="3" borderId="47" xfId="0" applyFont="1" applyFill="1" applyBorder="1" applyAlignment="1" applyProtection="1">
      <alignment horizontal="center" vertical="center"/>
    </xf>
    <xf numFmtId="180" fontId="6" fillId="3" borderId="23" xfId="0" applyNumberFormat="1" applyFont="1" applyFill="1" applyBorder="1" applyAlignment="1" applyProtection="1">
      <alignment horizontal="right" vertical="center"/>
    </xf>
    <xf numFmtId="0" fontId="6" fillId="0" borderId="7" xfId="0" applyFont="1" applyFill="1" applyBorder="1" applyAlignment="1" applyProtection="1">
      <alignment vertical="center" shrinkToFit="1"/>
    </xf>
    <xf numFmtId="0" fontId="6" fillId="3" borderId="69" xfId="0" applyFont="1" applyFill="1" applyBorder="1" applyAlignment="1" applyProtection="1">
      <alignment vertical="center" shrinkToFit="1"/>
    </xf>
    <xf numFmtId="38" fontId="6" fillId="3" borderId="13" xfId="1" applyNumberFormat="1" applyFont="1" applyFill="1" applyBorder="1" applyAlignment="1" applyProtection="1">
      <alignment vertical="center"/>
    </xf>
    <xf numFmtId="0" fontId="6" fillId="3" borderId="76" xfId="0" applyFont="1" applyFill="1" applyBorder="1" applyAlignment="1" applyProtection="1">
      <alignment vertical="center" shrinkToFit="1"/>
    </xf>
    <xf numFmtId="0" fontId="40" fillId="3" borderId="0" xfId="0" applyFont="1" applyFill="1" applyBorder="1" applyAlignment="1" applyProtection="1">
      <alignment vertical="top"/>
    </xf>
    <xf numFmtId="0" fontId="6" fillId="3" borderId="0" xfId="8" applyFont="1" applyFill="1" applyBorder="1" applyAlignment="1" applyProtection="1">
      <alignment vertical="top"/>
    </xf>
    <xf numFmtId="0" fontId="6" fillId="3" borderId="0"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180" fontId="6" fillId="3" borderId="11" xfId="0" applyNumberFormat="1" applyFont="1" applyFill="1" applyBorder="1" applyAlignment="1" applyProtection="1">
      <alignment horizontal="center" vertical="center"/>
    </xf>
    <xf numFmtId="180" fontId="6" fillId="3" borderId="0" xfId="0" applyNumberFormat="1" applyFont="1" applyFill="1" applyBorder="1" applyAlignment="1" applyProtection="1">
      <alignment horizontal="center" vertical="center"/>
    </xf>
    <xf numFmtId="180" fontId="6" fillId="3" borderId="0" xfId="0" applyNumberFormat="1" applyFont="1" applyFill="1" applyBorder="1" applyAlignment="1" applyProtection="1">
      <alignment vertical="center"/>
    </xf>
    <xf numFmtId="180" fontId="6" fillId="3" borderId="0" xfId="0" applyNumberFormat="1" applyFont="1" applyFill="1" applyBorder="1" applyAlignment="1" applyProtection="1">
      <alignment horizontal="right" vertical="center"/>
    </xf>
    <xf numFmtId="0" fontId="6" fillId="3" borderId="0" xfId="8" applyFont="1" applyFill="1" applyBorder="1" applyProtection="1">
      <alignment vertical="center"/>
    </xf>
    <xf numFmtId="38" fontId="6" fillId="3" borderId="0" xfId="0" applyNumberFormat="1" applyFont="1" applyFill="1" applyBorder="1" applyAlignment="1" applyProtection="1">
      <alignment vertical="center" shrinkToFit="1"/>
    </xf>
    <xf numFmtId="0" fontId="6" fillId="3" borderId="0" xfId="0" applyFont="1" applyFill="1" applyBorder="1" applyAlignment="1" applyProtection="1">
      <alignment vertical="center" shrinkToFit="1"/>
    </xf>
    <xf numFmtId="38" fontId="6" fillId="3" borderId="73" xfId="1" applyNumberFormat="1" applyFont="1" applyFill="1" applyBorder="1" applyAlignment="1" applyProtection="1">
      <alignment vertical="center"/>
    </xf>
    <xf numFmtId="38" fontId="6" fillId="3" borderId="47" xfId="1" applyFont="1" applyFill="1" applyBorder="1" applyProtection="1">
      <alignment vertical="center"/>
    </xf>
    <xf numFmtId="0" fontId="6" fillId="3" borderId="64" xfId="8" applyFont="1" applyFill="1" applyBorder="1" applyProtection="1">
      <alignment vertical="center"/>
    </xf>
    <xf numFmtId="0" fontId="6" fillId="3" borderId="14" xfId="0" applyFont="1" applyFill="1" applyBorder="1" applyAlignment="1" applyProtection="1">
      <alignment horizontal="center" vertical="center"/>
    </xf>
    <xf numFmtId="180" fontId="6" fillId="3" borderId="5" xfId="0" applyNumberFormat="1" applyFont="1" applyFill="1" applyBorder="1" applyAlignment="1" applyProtection="1">
      <alignment horizontal="center" vertical="center"/>
    </xf>
    <xf numFmtId="0" fontId="6" fillId="3" borderId="0" xfId="0" applyFont="1" applyFill="1" applyBorder="1" applyAlignment="1" applyProtection="1">
      <alignment vertical="center"/>
    </xf>
    <xf numFmtId="38" fontId="6" fillId="3" borderId="38" xfId="1" applyNumberFormat="1" applyFont="1" applyFill="1" applyBorder="1" applyAlignment="1" applyProtection="1">
      <alignment vertical="center"/>
    </xf>
    <xf numFmtId="38" fontId="6" fillId="3" borderId="0" xfId="1" applyNumberFormat="1" applyFont="1" applyFill="1" applyBorder="1" applyAlignment="1" applyProtection="1">
      <alignment vertical="center" shrinkToFit="1"/>
    </xf>
    <xf numFmtId="38" fontId="6" fillId="3" borderId="49" xfId="1" applyNumberFormat="1" applyFont="1" applyFill="1" applyBorder="1" applyAlignment="1" applyProtection="1">
      <alignment vertical="center" shrinkToFit="1"/>
    </xf>
    <xf numFmtId="38" fontId="28" fillId="0" borderId="95" xfId="5" applyNumberFormat="1" applyFont="1" applyFill="1" applyBorder="1" applyAlignment="1" applyProtection="1">
      <alignment vertical="center" shrinkToFit="1"/>
    </xf>
    <xf numFmtId="0" fontId="39" fillId="3" borderId="0" xfId="0" applyFont="1" applyFill="1" applyAlignment="1" applyProtection="1">
      <alignment horizontal="center" vertical="center" wrapText="1"/>
    </xf>
    <xf numFmtId="0" fontId="6" fillId="0" borderId="25" xfId="0" applyFont="1" applyBorder="1" applyProtection="1">
      <alignment vertical="center"/>
    </xf>
    <xf numFmtId="0" fontId="6" fillId="0" borderId="10" xfId="0" applyFont="1" applyBorder="1" applyAlignment="1" applyProtection="1">
      <alignment horizontal="center" vertical="center"/>
    </xf>
    <xf numFmtId="0" fontId="6" fillId="0" borderId="75"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2" xfId="0" applyFont="1" applyBorder="1" applyAlignment="1" applyProtection="1">
      <alignment horizontal="center" vertical="center"/>
    </xf>
    <xf numFmtId="0" fontId="9" fillId="2" borderId="0" xfId="7" applyFont="1" applyFill="1" applyBorder="1" applyAlignment="1" applyProtection="1">
      <alignment vertical="center"/>
    </xf>
    <xf numFmtId="0" fontId="9" fillId="2" borderId="80" xfId="7" applyFont="1" applyFill="1" applyBorder="1" applyAlignment="1" applyProtection="1">
      <alignment vertical="center"/>
      <protection locked="0"/>
    </xf>
    <xf numFmtId="0" fontId="9" fillId="2" borderId="81" xfId="7" applyFont="1" applyFill="1" applyBorder="1" applyAlignment="1" applyProtection="1">
      <alignment vertical="center"/>
    </xf>
    <xf numFmtId="0" fontId="9" fillId="2" borderId="82" xfId="7" applyFont="1" applyFill="1" applyBorder="1" applyAlignment="1" applyProtection="1">
      <alignment vertical="center"/>
    </xf>
    <xf numFmtId="0" fontId="9" fillId="2" borderId="83" xfId="7" applyFont="1" applyFill="1" applyBorder="1" applyAlignment="1" applyProtection="1">
      <alignment vertical="center"/>
      <protection locked="0"/>
    </xf>
    <xf numFmtId="0" fontId="9" fillId="2" borderId="85" xfId="7" applyFont="1" applyFill="1" applyBorder="1" applyAlignment="1" applyProtection="1">
      <alignment vertical="center"/>
      <protection locked="0"/>
    </xf>
    <xf numFmtId="0" fontId="9" fillId="2" borderId="86" xfId="7" applyFont="1" applyFill="1" applyBorder="1" applyAlignment="1" applyProtection="1">
      <alignment vertical="center"/>
    </xf>
    <xf numFmtId="0" fontId="36" fillId="3" borderId="0" xfId="0" applyFont="1" applyFill="1" applyProtection="1">
      <alignment vertical="center"/>
    </xf>
    <xf numFmtId="0" fontId="26" fillId="3" borderId="0" xfId="5" applyFont="1" applyFill="1" applyBorder="1" applyAlignment="1" applyProtection="1">
      <alignment horizontal="center" vertical="center"/>
    </xf>
    <xf numFmtId="0" fontId="26" fillId="3" borderId="47" xfId="5" applyFont="1" applyFill="1" applyBorder="1" applyAlignment="1" applyProtection="1">
      <alignment horizontal="center" vertical="center"/>
    </xf>
    <xf numFmtId="0" fontId="44" fillId="3" borderId="0" xfId="0" applyFont="1" applyFill="1" applyAlignment="1" applyProtection="1">
      <alignment horizontal="center" vertical="center"/>
    </xf>
    <xf numFmtId="0" fontId="36" fillId="3" borderId="0" xfId="8" applyFont="1" applyFill="1" applyAlignment="1" applyProtection="1">
      <alignment vertical="top"/>
    </xf>
    <xf numFmtId="0" fontId="40" fillId="3" borderId="0" xfId="0" applyFont="1" applyFill="1" applyBorder="1" applyAlignment="1" applyProtection="1">
      <alignment vertical="center"/>
    </xf>
    <xf numFmtId="0" fontId="6" fillId="3" borderId="78" xfId="8" applyFont="1" applyFill="1" applyBorder="1" applyAlignment="1" applyProtection="1">
      <alignment vertical="center" wrapText="1"/>
    </xf>
    <xf numFmtId="0" fontId="6" fillId="3" borderId="47" xfId="8" applyFont="1" applyFill="1" applyBorder="1" applyAlignment="1" applyProtection="1">
      <alignment horizontal="center" vertical="center" wrapText="1"/>
    </xf>
    <xf numFmtId="0" fontId="46" fillId="3" borderId="0" xfId="0" applyFont="1" applyFill="1" applyProtection="1">
      <alignment vertical="center"/>
    </xf>
    <xf numFmtId="180" fontId="44" fillId="3" borderId="0" xfId="0" applyNumberFormat="1" applyFont="1" applyFill="1" applyBorder="1" applyAlignment="1" applyProtection="1">
      <alignment horizontal="center" vertical="center"/>
    </xf>
    <xf numFmtId="0" fontId="6" fillId="3" borderId="0" xfId="0" applyFont="1" applyFill="1" applyBorder="1" applyProtection="1">
      <alignment vertical="center"/>
    </xf>
    <xf numFmtId="0" fontId="6" fillId="3" borderId="0" xfId="0" applyFont="1" applyFill="1" applyBorder="1" applyAlignment="1" applyProtection="1">
      <alignment horizontal="right" vertical="center"/>
    </xf>
    <xf numFmtId="0" fontId="6" fillId="3" borderId="69" xfId="0" applyFont="1" applyFill="1" applyBorder="1" applyProtection="1">
      <alignment vertical="center"/>
    </xf>
    <xf numFmtId="0" fontId="9" fillId="3" borderId="0" xfId="0" applyFont="1" applyFill="1" applyBorder="1" applyAlignment="1" applyProtection="1">
      <alignment horizontal="distributed" vertical="center"/>
    </xf>
    <xf numFmtId="0" fontId="6" fillId="3" borderId="0" xfId="0" applyFont="1" applyFill="1" applyBorder="1" applyAlignment="1" applyProtection="1">
      <alignment horizontal="distributed" vertical="center"/>
    </xf>
    <xf numFmtId="0" fontId="6" fillId="3" borderId="74" xfId="0" applyFont="1" applyFill="1" applyBorder="1" applyProtection="1">
      <alignment vertical="center"/>
    </xf>
    <xf numFmtId="0" fontId="9" fillId="0" borderId="56" xfId="0" applyFont="1" applyBorder="1" applyAlignment="1" applyProtection="1">
      <alignment vertical="center"/>
    </xf>
    <xf numFmtId="0" fontId="9" fillId="0" borderId="11" xfId="0" applyFont="1" applyBorder="1" applyAlignment="1" applyProtection="1">
      <alignment vertical="center"/>
    </xf>
    <xf numFmtId="0" fontId="6" fillId="0" borderId="7" xfId="0" applyFont="1" applyBorder="1" applyProtection="1">
      <alignment vertical="center"/>
    </xf>
    <xf numFmtId="0" fontId="6" fillId="3" borderId="13" xfId="0" applyFont="1" applyFill="1" applyBorder="1" applyProtection="1">
      <alignment vertical="center"/>
    </xf>
    <xf numFmtId="0" fontId="9" fillId="0" borderId="69" xfId="0" applyFont="1" applyBorder="1" applyAlignment="1" applyProtection="1">
      <alignment horizontal="right" vertical="center"/>
    </xf>
    <xf numFmtId="0" fontId="9" fillId="0" borderId="23" xfId="0" applyFont="1" applyBorder="1" applyAlignment="1" applyProtection="1">
      <alignment horizontal="right" vertical="center"/>
    </xf>
    <xf numFmtId="0" fontId="9" fillId="3" borderId="26" xfId="0" applyFont="1" applyFill="1" applyBorder="1" applyAlignment="1" applyProtection="1">
      <alignment horizontal="left" vertical="center"/>
    </xf>
    <xf numFmtId="0" fontId="9" fillId="0" borderId="16" xfId="0" applyFont="1" applyBorder="1" applyAlignment="1" applyProtection="1">
      <alignment horizontal="right" vertical="center"/>
    </xf>
    <xf numFmtId="0" fontId="9" fillId="3" borderId="38" xfId="0" applyFont="1" applyFill="1" applyBorder="1" applyAlignment="1" applyProtection="1">
      <alignment horizontal="left" vertical="center"/>
    </xf>
    <xf numFmtId="0" fontId="9" fillId="3" borderId="73" xfId="0" applyFont="1" applyFill="1" applyBorder="1" applyAlignment="1" applyProtection="1">
      <alignment horizontal="left" vertical="center"/>
    </xf>
    <xf numFmtId="0" fontId="9" fillId="0" borderId="1" xfId="0" applyFont="1" applyBorder="1" applyAlignment="1" applyProtection="1">
      <alignment horizontal="right" vertical="center"/>
    </xf>
    <xf numFmtId="0" fontId="9" fillId="3" borderId="70" xfId="0" applyFont="1" applyFill="1" applyBorder="1" applyAlignment="1" applyProtection="1">
      <alignment horizontal="center" vertical="center"/>
    </xf>
    <xf numFmtId="0" fontId="9" fillId="0" borderId="61" xfId="0" applyFont="1" applyFill="1" applyBorder="1" applyAlignment="1" applyProtection="1">
      <alignment horizontal="center" vertical="center"/>
    </xf>
    <xf numFmtId="0" fontId="6" fillId="0" borderId="61" xfId="0" applyFont="1" applyFill="1" applyBorder="1" applyProtection="1">
      <alignment vertical="center"/>
    </xf>
    <xf numFmtId="0" fontId="9" fillId="3" borderId="60" xfId="0" applyFont="1" applyFill="1" applyBorder="1" applyAlignment="1" applyProtection="1">
      <alignment horizontal="center" vertical="center"/>
    </xf>
    <xf numFmtId="180" fontId="9" fillId="3" borderId="32" xfId="0" applyNumberFormat="1" applyFont="1" applyFill="1" applyBorder="1" applyAlignment="1" applyProtection="1">
      <alignment vertical="top" shrinkToFit="1"/>
    </xf>
    <xf numFmtId="0" fontId="8" fillId="3" borderId="0" xfId="0" applyFont="1" applyFill="1" applyProtection="1">
      <alignment vertical="center"/>
    </xf>
    <xf numFmtId="0" fontId="8" fillId="3" borderId="0" xfId="0" applyFont="1" applyFill="1" applyBorder="1" applyAlignment="1" applyProtection="1">
      <alignment vertical="top" shrinkToFit="1"/>
    </xf>
    <xf numFmtId="0" fontId="8" fillId="3" borderId="0" xfId="0" applyFont="1" applyFill="1" applyBorder="1" applyAlignment="1" applyProtection="1">
      <alignment horizontal="center" vertical="top"/>
    </xf>
    <xf numFmtId="0" fontId="8" fillId="3" borderId="0" xfId="0" applyFont="1" applyFill="1" applyBorder="1" applyAlignment="1" applyProtection="1">
      <alignment horizontal="left" vertical="top"/>
    </xf>
    <xf numFmtId="0" fontId="9" fillId="3" borderId="0" xfId="0" applyFont="1" applyFill="1" applyBorder="1" applyAlignment="1" applyProtection="1">
      <alignment vertical="top"/>
    </xf>
    <xf numFmtId="0" fontId="9" fillId="3" borderId="0" xfId="0" applyFont="1" applyFill="1" applyBorder="1" applyAlignment="1" applyProtection="1">
      <alignment horizontal="left" vertical="top"/>
    </xf>
    <xf numFmtId="0" fontId="8" fillId="3" borderId="0" xfId="0" applyFont="1" applyFill="1" applyBorder="1" applyAlignment="1" applyProtection="1">
      <alignment horizontal="center" vertical="center"/>
    </xf>
    <xf numFmtId="0" fontId="9" fillId="3" borderId="0" xfId="0" applyFont="1" applyFill="1" applyBorder="1" applyProtection="1">
      <alignment vertical="center"/>
    </xf>
    <xf numFmtId="0" fontId="9" fillId="3" borderId="0"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9" fillId="0" borderId="28" xfId="0" applyFont="1" applyBorder="1" applyAlignment="1" applyProtection="1">
      <alignment horizontal="right" vertical="center"/>
    </xf>
    <xf numFmtId="0" fontId="9" fillId="3" borderId="17" xfId="0" applyFont="1" applyFill="1" applyBorder="1" applyProtection="1">
      <alignment vertical="center"/>
    </xf>
    <xf numFmtId="0" fontId="9" fillId="3" borderId="20" xfId="0" applyFont="1" applyFill="1" applyBorder="1" applyProtection="1">
      <alignment vertical="center"/>
    </xf>
    <xf numFmtId="0" fontId="9" fillId="3" borderId="39" xfId="0" applyFont="1" applyFill="1" applyBorder="1" applyProtection="1">
      <alignment vertical="center"/>
    </xf>
    <xf numFmtId="0" fontId="9" fillId="3" borderId="38" xfId="0" applyFont="1" applyFill="1" applyBorder="1" applyProtection="1">
      <alignment vertical="center"/>
    </xf>
    <xf numFmtId="0" fontId="9" fillId="3" borderId="25" xfId="0" applyFont="1" applyFill="1" applyBorder="1" applyAlignment="1" applyProtection="1">
      <alignment horizontal="center" vertical="center"/>
    </xf>
    <xf numFmtId="38" fontId="9" fillId="2" borderId="25" xfId="0" applyNumberFormat="1" applyFont="1" applyFill="1" applyBorder="1" applyAlignment="1" applyProtection="1">
      <alignment horizontal="center" vertical="center"/>
    </xf>
    <xf numFmtId="38" fontId="9" fillId="2" borderId="24" xfId="0" applyNumberFormat="1" applyFont="1" applyFill="1" applyBorder="1" applyAlignment="1" applyProtection="1">
      <alignment horizontal="center" vertical="center"/>
    </xf>
    <xf numFmtId="0" fontId="9" fillId="3" borderId="40" xfId="0" applyFont="1" applyFill="1" applyBorder="1" applyProtection="1">
      <alignment vertical="center"/>
    </xf>
    <xf numFmtId="0" fontId="0" fillId="3" borderId="24" xfId="0" applyFont="1" applyFill="1" applyBorder="1" applyAlignment="1" applyProtection="1">
      <alignment vertical="center"/>
    </xf>
    <xf numFmtId="0" fontId="0" fillId="3" borderId="36" xfId="0" applyFont="1" applyFill="1" applyBorder="1" applyAlignment="1" applyProtection="1">
      <alignment vertical="center"/>
    </xf>
    <xf numFmtId="0" fontId="9" fillId="3" borderId="38" xfId="0"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0" fontId="9" fillId="3" borderId="41" xfId="0" applyFont="1" applyFill="1" applyBorder="1" applyProtection="1">
      <alignment vertical="center"/>
    </xf>
    <xf numFmtId="0" fontId="9" fillId="3" borderId="15" xfId="0" applyFont="1" applyFill="1" applyBorder="1" applyAlignment="1" applyProtection="1">
      <alignment horizontal="center" vertical="center"/>
    </xf>
    <xf numFmtId="0" fontId="9" fillId="3" borderId="35" xfId="0" applyFont="1" applyFill="1" applyBorder="1" applyAlignment="1" applyProtection="1">
      <alignment vertical="center"/>
    </xf>
    <xf numFmtId="0" fontId="9" fillId="3" borderId="34" xfId="0" applyFont="1" applyFill="1" applyBorder="1" applyAlignment="1" applyProtection="1">
      <alignment horizontal="center" vertical="center"/>
    </xf>
    <xf numFmtId="0" fontId="9" fillId="3" borderId="0" xfId="0" applyFont="1" applyFill="1" applyBorder="1" applyAlignment="1" applyProtection="1">
      <alignment vertical="center"/>
    </xf>
    <xf numFmtId="38" fontId="9" fillId="3" borderId="0" xfId="0" applyNumberFormat="1"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0" fontId="8" fillId="3" borderId="0" xfId="0" applyFont="1" applyFill="1" applyAlignment="1" applyProtection="1">
      <alignment horizontal="left" vertical="center"/>
    </xf>
    <xf numFmtId="0" fontId="9" fillId="0" borderId="28" xfId="0" applyFont="1" applyBorder="1" applyAlignment="1" applyProtection="1">
      <alignment horizontal="left" vertical="center"/>
    </xf>
    <xf numFmtId="0" fontId="9" fillId="3" borderId="0" xfId="0" applyFont="1" applyFill="1" applyBorder="1" applyAlignment="1" applyProtection="1">
      <alignment horizontal="left" vertical="center"/>
    </xf>
    <xf numFmtId="0" fontId="9" fillId="0" borderId="16" xfId="0" applyFont="1" applyBorder="1" applyAlignment="1" applyProtection="1">
      <alignment horizontal="left" vertical="center"/>
    </xf>
    <xf numFmtId="0" fontId="9" fillId="3" borderId="14" xfId="0" applyFont="1" applyFill="1" applyBorder="1" applyAlignment="1" applyProtection="1">
      <alignment horizontal="left" vertical="center"/>
    </xf>
    <xf numFmtId="0" fontId="9" fillId="3" borderId="13" xfId="0" applyFont="1" applyFill="1" applyBorder="1" applyAlignment="1" applyProtection="1">
      <alignment horizontal="left" vertical="center"/>
    </xf>
    <xf numFmtId="0" fontId="9" fillId="0" borderId="1" xfId="0" applyFont="1" applyBorder="1" applyAlignment="1" applyProtection="1">
      <alignment horizontal="left" vertical="center"/>
    </xf>
    <xf numFmtId="0" fontId="8" fillId="3" borderId="0" xfId="0" applyFont="1" applyFill="1" applyAlignment="1" applyProtection="1">
      <alignment horizontal="left" vertical="top"/>
    </xf>
    <xf numFmtId="0" fontId="8" fillId="3" borderId="0" xfId="0" applyFont="1" applyFill="1" applyAlignment="1" applyProtection="1">
      <alignment horizontal="left" vertical="top" wrapText="1"/>
    </xf>
    <xf numFmtId="0" fontId="8" fillId="0" borderId="12" xfId="0" applyFont="1" applyFill="1" applyBorder="1" applyProtection="1">
      <alignment vertical="center"/>
    </xf>
    <xf numFmtId="0" fontId="9" fillId="0" borderId="7" xfId="0" applyFont="1" applyBorder="1" applyAlignment="1" applyProtection="1">
      <alignment horizontal="left" vertical="center"/>
    </xf>
    <xf numFmtId="38" fontId="8" fillId="3" borderId="0" xfId="0" applyNumberFormat="1" applyFont="1" applyFill="1" applyProtection="1">
      <alignment vertical="center"/>
    </xf>
    <xf numFmtId="0" fontId="8" fillId="0" borderId="6" xfId="0" applyFont="1" applyFill="1" applyBorder="1" applyProtection="1">
      <alignment vertical="center"/>
    </xf>
    <xf numFmtId="0" fontId="8" fillId="3" borderId="10" xfId="0" applyFont="1" applyFill="1" applyBorder="1" applyProtection="1">
      <alignment vertical="center"/>
    </xf>
    <xf numFmtId="0" fontId="8" fillId="3" borderId="4" xfId="0" applyFont="1" applyFill="1" applyBorder="1" applyProtection="1">
      <alignment vertical="center"/>
    </xf>
    <xf numFmtId="0" fontId="8" fillId="3" borderId="32" xfId="0" applyFont="1" applyFill="1" applyBorder="1" applyAlignment="1" applyProtection="1">
      <alignment horizontal="left" vertical="top" shrinkToFit="1"/>
    </xf>
    <xf numFmtId="0" fontId="8" fillId="3" borderId="0" xfId="0" applyFont="1" applyFill="1" applyBorder="1" applyProtection="1">
      <alignment vertical="center"/>
    </xf>
    <xf numFmtId="0" fontId="6" fillId="4" borderId="0" xfId="0" applyFont="1" applyFill="1" applyProtection="1">
      <alignment vertical="center"/>
    </xf>
    <xf numFmtId="0" fontId="8" fillId="4" borderId="0" xfId="0" applyFont="1" applyFill="1" applyProtection="1">
      <alignment vertical="center"/>
    </xf>
    <xf numFmtId="0" fontId="8" fillId="4" borderId="0" xfId="0" applyFont="1" applyFill="1" applyAlignment="1" applyProtection="1">
      <alignment horizontal="left" vertical="center"/>
    </xf>
    <xf numFmtId="0" fontId="8" fillId="0" borderId="10" xfId="0" applyFont="1" applyFill="1" applyBorder="1" applyProtection="1">
      <alignment vertical="center"/>
    </xf>
    <xf numFmtId="0" fontId="8" fillId="0" borderId="4" xfId="0" applyFont="1" applyFill="1" applyBorder="1" applyProtection="1">
      <alignment vertical="center"/>
    </xf>
    <xf numFmtId="0" fontId="6" fillId="3" borderId="0" xfId="0" applyFont="1" applyFill="1" applyAlignment="1" applyProtection="1">
      <alignment vertical="center"/>
    </xf>
    <xf numFmtId="0" fontId="6" fillId="3" borderId="32" xfId="0" applyFont="1" applyFill="1" applyBorder="1" applyProtection="1">
      <alignment vertical="center"/>
    </xf>
    <xf numFmtId="0" fontId="6" fillId="3" borderId="44" xfId="0" applyFont="1" applyFill="1" applyBorder="1" applyProtection="1">
      <alignment vertical="center"/>
    </xf>
    <xf numFmtId="0" fontId="6" fillId="3" borderId="22" xfId="0" applyFont="1" applyFill="1" applyBorder="1" applyProtection="1">
      <alignment vertical="center"/>
    </xf>
    <xf numFmtId="0" fontId="6" fillId="3" borderId="27" xfId="0" applyFont="1" applyFill="1" applyBorder="1" applyProtection="1">
      <alignment vertical="center"/>
    </xf>
    <xf numFmtId="0" fontId="6" fillId="3" borderId="14" xfId="0" applyFont="1" applyFill="1" applyBorder="1" applyProtection="1">
      <alignment vertical="center"/>
    </xf>
    <xf numFmtId="0" fontId="9" fillId="3" borderId="26" xfId="0" applyFont="1" applyFill="1" applyBorder="1" applyAlignment="1" applyProtection="1">
      <alignment vertical="center" wrapText="1"/>
    </xf>
    <xf numFmtId="0" fontId="9" fillId="3" borderId="0" xfId="0" applyFont="1" applyFill="1" applyBorder="1" applyAlignment="1" applyProtection="1">
      <alignment vertical="center" wrapText="1"/>
    </xf>
    <xf numFmtId="0" fontId="6" fillId="3" borderId="26" xfId="0" applyFont="1" applyFill="1" applyBorder="1" applyProtection="1">
      <alignment vertical="center"/>
    </xf>
    <xf numFmtId="0" fontId="6" fillId="3" borderId="38" xfId="0" applyFont="1" applyFill="1" applyBorder="1" applyProtection="1">
      <alignment vertical="center"/>
    </xf>
    <xf numFmtId="0" fontId="6" fillId="3" borderId="37" xfId="0" applyFont="1" applyFill="1" applyBorder="1" applyProtection="1">
      <alignment vertical="center"/>
    </xf>
    <xf numFmtId="0" fontId="9" fillId="3" borderId="46" xfId="0" applyFont="1" applyFill="1" applyBorder="1" applyAlignment="1" applyProtection="1">
      <alignment horizontal="center" vertical="center"/>
    </xf>
    <xf numFmtId="0" fontId="10" fillId="3" borderId="0" xfId="0" applyFont="1" applyFill="1" applyBorder="1" applyAlignment="1" applyProtection="1">
      <alignment vertical="top" wrapText="1"/>
    </xf>
    <xf numFmtId="0" fontId="9" fillId="3" borderId="2" xfId="0" applyFont="1" applyFill="1" applyBorder="1" applyProtection="1">
      <alignment vertical="center"/>
    </xf>
    <xf numFmtId="0" fontId="0" fillId="3" borderId="5" xfId="0" applyFont="1" applyFill="1" applyBorder="1" applyAlignment="1" applyProtection="1">
      <alignment vertical="center"/>
    </xf>
    <xf numFmtId="0" fontId="0" fillId="3" borderId="35" xfId="0" applyFont="1" applyFill="1" applyBorder="1" applyAlignment="1" applyProtection="1">
      <alignment vertical="center"/>
    </xf>
    <xf numFmtId="0" fontId="9" fillId="3" borderId="0" xfId="0" applyFont="1" applyFill="1" applyProtection="1">
      <alignment vertical="center"/>
    </xf>
    <xf numFmtId="0" fontId="8" fillId="3" borderId="12" xfId="0" applyFont="1" applyFill="1" applyBorder="1" applyProtection="1">
      <alignment vertical="center"/>
    </xf>
    <xf numFmtId="0" fontId="8" fillId="3" borderId="6" xfId="0" applyFont="1" applyFill="1" applyBorder="1" applyProtection="1">
      <alignment vertical="center"/>
    </xf>
    <xf numFmtId="0" fontId="50" fillId="3" borderId="0" xfId="0" applyFont="1" applyFill="1" applyProtection="1">
      <alignment vertical="center"/>
    </xf>
    <xf numFmtId="0" fontId="51" fillId="3" borderId="0" xfId="0" applyFont="1" applyFill="1" applyBorder="1" applyAlignment="1" applyProtection="1">
      <alignment horizontal="center" vertical="center"/>
    </xf>
    <xf numFmtId="183" fontId="0" fillId="0" borderId="47" xfId="0" applyNumberFormat="1" applyBorder="1">
      <alignment vertical="center"/>
    </xf>
    <xf numFmtId="0" fontId="0" fillId="0" borderId="47" xfId="0" applyBorder="1">
      <alignment vertical="center"/>
    </xf>
    <xf numFmtId="0" fontId="52" fillId="3" borderId="0" xfId="0" applyFont="1" applyFill="1" applyProtection="1">
      <alignment vertical="center"/>
    </xf>
    <xf numFmtId="0" fontId="50" fillId="3" borderId="76" xfId="0" applyFont="1" applyFill="1" applyBorder="1" applyAlignment="1" applyProtection="1">
      <alignment horizontal="center" vertical="center"/>
    </xf>
    <xf numFmtId="181" fontId="50" fillId="3" borderId="14" xfId="0" applyNumberFormat="1" applyFont="1" applyFill="1" applyBorder="1" applyAlignment="1" applyProtection="1">
      <alignment horizontal="center" vertical="center"/>
    </xf>
    <xf numFmtId="0" fontId="51" fillId="3" borderId="13" xfId="0" applyFont="1" applyFill="1" applyBorder="1" applyAlignment="1" applyProtection="1">
      <alignment horizontal="center" vertical="center"/>
    </xf>
    <xf numFmtId="177" fontId="51" fillId="3" borderId="14" xfId="0" applyNumberFormat="1" applyFont="1" applyFill="1" applyBorder="1" applyAlignment="1" applyProtection="1">
      <alignment horizontal="center" vertical="center"/>
    </xf>
    <xf numFmtId="0" fontId="2" fillId="0" borderId="0" xfId="9">
      <alignment vertical="center"/>
    </xf>
    <xf numFmtId="38" fontId="0" fillId="0" borderId="0" xfId="10" applyFont="1">
      <alignment vertical="center"/>
    </xf>
    <xf numFmtId="0" fontId="2" fillId="0" borderId="0" xfId="9" applyAlignment="1">
      <alignment horizontal="center" vertical="center"/>
    </xf>
    <xf numFmtId="187" fontId="0" fillId="0" borderId="0" xfId="0" applyNumberFormat="1" applyAlignment="1">
      <alignment vertical="center"/>
    </xf>
    <xf numFmtId="0" fontId="9" fillId="3" borderId="13" xfId="0" applyFont="1" applyFill="1" applyBorder="1" applyAlignment="1" applyProtection="1">
      <alignment vertical="center"/>
    </xf>
    <xf numFmtId="0" fontId="23" fillId="0" borderId="33" xfId="4" applyFont="1" applyFill="1" applyBorder="1" applyAlignment="1" applyProtection="1">
      <alignment horizontal="center" vertical="center"/>
    </xf>
    <xf numFmtId="0" fontId="23" fillId="0" borderId="32" xfId="4" applyFont="1" applyFill="1" applyBorder="1" applyAlignment="1" applyProtection="1">
      <alignment horizontal="center" vertical="center"/>
    </xf>
    <xf numFmtId="0" fontId="23" fillId="0" borderId="28" xfId="4" applyFont="1" applyFill="1" applyBorder="1" applyAlignment="1" applyProtection="1">
      <alignment horizontal="center" vertical="center"/>
    </xf>
    <xf numFmtId="0" fontId="8" fillId="3" borderId="0" xfId="2" applyFont="1" applyFill="1" applyProtection="1">
      <alignment vertical="center"/>
    </xf>
    <xf numFmtId="38" fontId="6" fillId="0" borderId="91" xfId="0" applyNumberFormat="1" applyFont="1" applyFill="1" applyBorder="1" applyAlignment="1" applyProtection="1">
      <alignment vertical="center"/>
    </xf>
    <xf numFmtId="38" fontId="6" fillId="0" borderId="92" xfId="0" applyNumberFormat="1" applyFont="1" applyFill="1" applyBorder="1" applyAlignment="1" applyProtection="1">
      <alignment vertical="center"/>
    </xf>
    <xf numFmtId="38" fontId="6" fillId="0" borderId="93" xfId="0" applyNumberFormat="1" applyFont="1" applyFill="1" applyBorder="1" applyAlignment="1" applyProtection="1">
      <alignment vertical="center"/>
    </xf>
    <xf numFmtId="0" fontId="28" fillId="0" borderId="10" xfId="5" applyFont="1" applyFill="1" applyBorder="1" applyAlignment="1" applyProtection="1">
      <alignment horizontal="center" vertical="center" shrinkToFit="1"/>
    </xf>
    <xf numFmtId="38" fontId="27" fillId="0" borderId="41" xfId="5" applyNumberFormat="1" applyFont="1" applyFill="1" applyBorder="1" applyAlignment="1" applyProtection="1">
      <alignment vertical="center" shrinkToFit="1"/>
    </xf>
    <xf numFmtId="0" fontId="28" fillId="0" borderId="57" xfId="5" applyFont="1" applyFill="1" applyBorder="1" applyAlignment="1" applyProtection="1">
      <alignment horizontal="center" vertical="center" shrinkToFit="1"/>
    </xf>
    <xf numFmtId="0" fontId="28" fillId="0" borderId="51" xfId="5" applyFont="1" applyFill="1" applyBorder="1" applyAlignment="1" applyProtection="1">
      <alignment horizontal="center" vertical="center" shrinkToFit="1"/>
    </xf>
    <xf numFmtId="38" fontId="27" fillId="0" borderId="47" xfId="5" applyNumberFormat="1" applyFont="1" applyFill="1" applyBorder="1" applyAlignment="1" applyProtection="1">
      <alignment vertical="center" shrinkToFit="1"/>
    </xf>
    <xf numFmtId="38" fontId="27" fillId="0" borderId="3" xfId="5" applyNumberFormat="1" applyFont="1" applyFill="1" applyBorder="1" applyAlignment="1" applyProtection="1">
      <alignment vertical="center" shrinkToFit="1"/>
      <protection locked="0"/>
    </xf>
    <xf numFmtId="0" fontId="28" fillId="0" borderId="59" xfId="5" applyFont="1" applyFill="1" applyBorder="1" applyAlignment="1" applyProtection="1">
      <alignment vertical="center" shrinkToFit="1"/>
    </xf>
    <xf numFmtId="38" fontId="27" fillId="0" borderId="71" xfId="5" applyNumberFormat="1" applyFont="1" applyFill="1" applyBorder="1" applyAlignment="1" applyProtection="1">
      <alignment vertical="center" shrinkToFit="1"/>
    </xf>
    <xf numFmtId="0" fontId="9" fillId="3" borderId="80" xfId="2" applyFont="1" applyFill="1" applyBorder="1" applyAlignment="1" applyProtection="1">
      <alignment vertical="center" wrapText="1"/>
    </xf>
    <xf numFmtId="0" fontId="9" fillId="3" borderId="81" xfId="2" applyFont="1" applyFill="1" applyBorder="1" applyAlignment="1" applyProtection="1">
      <alignment vertical="center" wrapText="1"/>
    </xf>
    <xf numFmtId="0" fontId="9" fillId="3" borderId="82" xfId="2" applyFont="1" applyFill="1" applyBorder="1" applyAlignment="1" applyProtection="1">
      <alignment vertical="center" wrapText="1"/>
    </xf>
    <xf numFmtId="0" fontId="9" fillId="3" borderId="83" xfId="2" applyFont="1" applyFill="1" applyBorder="1" applyAlignment="1" applyProtection="1">
      <alignment vertical="center" wrapText="1"/>
    </xf>
    <xf numFmtId="0" fontId="9" fillId="3" borderId="85" xfId="2" applyFont="1" applyFill="1" applyBorder="1" applyAlignment="1" applyProtection="1">
      <alignment vertical="center" wrapText="1"/>
    </xf>
    <xf numFmtId="0" fontId="9" fillId="3" borderId="86" xfId="2" applyFont="1" applyFill="1" applyBorder="1" applyAlignment="1" applyProtection="1">
      <alignment vertical="center" wrapText="1"/>
    </xf>
    <xf numFmtId="0" fontId="9" fillId="3" borderId="87" xfId="2" applyFont="1" applyFill="1" applyBorder="1" applyAlignment="1" applyProtection="1">
      <alignment vertical="center" wrapText="1"/>
    </xf>
    <xf numFmtId="0" fontId="60" fillId="3" borderId="0" xfId="7" applyFont="1" applyFill="1" applyAlignment="1">
      <alignment vertical="center"/>
    </xf>
    <xf numFmtId="0" fontId="60" fillId="3" borderId="0" xfId="7" applyFont="1" applyFill="1">
      <alignment vertical="center"/>
    </xf>
    <xf numFmtId="0" fontId="61" fillId="3" borderId="0" xfId="7" applyFont="1" applyFill="1" applyAlignment="1">
      <alignment vertical="center"/>
    </xf>
    <xf numFmtId="0" fontId="51" fillId="3" borderId="10" xfId="0" applyFont="1" applyFill="1" applyBorder="1" applyAlignment="1" applyProtection="1">
      <alignment horizontal="center" vertical="center"/>
    </xf>
    <xf numFmtId="0" fontId="51" fillId="3" borderId="8" xfId="0" applyFont="1" applyFill="1" applyBorder="1" applyAlignment="1" applyProtection="1">
      <alignment horizontal="center" vertical="center"/>
    </xf>
    <xf numFmtId="0" fontId="51" fillId="3" borderId="11" xfId="0" applyFont="1" applyFill="1" applyBorder="1" applyAlignment="1" applyProtection="1">
      <alignment horizontal="center" vertical="center"/>
      <protection locked="0"/>
    </xf>
    <xf numFmtId="0" fontId="51" fillId="3" borderId="7" xfId="0" applyFont="1" applyFill="1" applyBorder="1" applyProtection="1">
      <alignment vertical="center"/>
    </xf>
    <xf numFmtId="0" fontId="51" fillId="3" borderId="51" xfId="0" applyFont="1" applyFill="1" applyBorder="1" applyAlignment="1" applyProtection="1">
      <alignment horizontal="center" vertical="center"/>
    </xf>
    <xf numFmtId="0" fontId="51" fillId="3" borderId="4" xfId="0" applyFont="1" applyFill="1" applyBorder="1" applyAlignment="1" applyProtection="1">
      <alignment horizontal="center" vertical="center"/>
    </xf>
    <xf numFmtId="180" fontId="6" fillId="3" borderId="24" xfId="0" applyNumberFormat="1" applyFont="1" applyFill="1" applyBorder="1" applyAlignment="1" applyProtection="1">
      <alignment vertical="center"/>
      <protection locked="0"/>
    </xf>
    <xf numFmtId="38" fontId="6" fillId="3" borderId="51" xfId="1" applyFont="1" applyFill="1" applyBorder="1" applyAlignment="1" applyProtection="1">
      <alignment vertical="center" shrinkToFit="1"/>
    </xf>
    <xf numFmtId="38" fontId="6" fillId="3" borderId="47" xfId="1" applyFont="1" applyFill="1" applyBorder="1" applyAlignment="1" applyProtection="1">
      <alignment vertical="center" shrinkToFit="1"/>
    </xf>
    <xf numFmtId="0" fontId="6" fillId="3" borderId="68" xfId="0" applyFont="1" applyFill="1" applyBorder="1" applyAlignment="1" applyProtection="1">
      <alignment vertical="center" shrinkToFit="1"/>
    </xf>
    <xf numFmtId="0" fontId="6" fillId="3" borderId="7" xfId="0" applyFont="1" applyFill="1" applyBorder="1" applyAlignment="1" applyProtection="1">
      <alignment vertical="center" shrinkToFit="1"/>
    </xf>
    <xf numFmtId="0" fontId="6" fillId="3" borderId="56" xfId="0" applyFont="1" applyFill="1" applyBorder="1" applyAlignment="1" applyProtection="1">
      <alignment vertical="center" shrinkToFit="1"/>
    </xf>
    <xf numFmtId="0" fontId="6" fillId="3" borderId="45" xfId="0" applyFont="1" applyFill="1" applyBorder="1" applyAlignment="1" applyProtection="1">
      <alignment vertical="center" shrinkToFit="1"/>
    </xf>
    <xf numFmtId="0" fontId="6" fillId="3" borderId="0" xfId="0" applyFont="1" applyFill="1" applyAlignment="1">
      <alignment horizontal="center" vertical="center"/>
    </xf>
    <xf numFmtId="0" fontId="6" fillId="3" borderId="24" xfId="0" applyFont="1" applyFill="1" applyBorder="1" applyAlignment="1">
      <alignment horizontal="justify" vertical="center"/>
    </xf>
    <xf numFmtId="0" fontId="6" fillId="3" borderId="0" xfId="0" applyFont="1" applyFill="1" applyAlignment="1">
      <alignment horizontal="justify" vertical="center"/>
    </xf>
    <xf numFmtId="180" fontId="6" fillId="3" borderId="5" xfId="0" applyNumberFormat="1" applyFont="1" applyFill="1" applyBorder="1" applyAlignment="1" applyProtection="1">
      <alignment vertical="center"/>
      <protection locked="0"/>
    </xf>
    <xf numFmtId="180" fontId="6" fillId="3" borderId="5" xfId="0" applyNumberFormat="1" applyFont="1" applyFill="1" applyBorder="1" applyAlignment="1" applyProtection="1">
      <alignment horizontal="right" vertical="center"/>
    </xf>
    <xf numFmtId="180" fontId="6" fillId="3" borderId="1" xfId="0" applyNumberFormat="1" applyFont="1" applyFill="1" applyBorder="1" applyAlignment="1" applyProtection="1">
      <alignment horizontal="right" vertical="center"/>
    </xf>
    <xf numFmtId="38" fontId="6" fillId="3" borderId="0" xfId="8" applyNumberFormat="1" applyFont="1" applyFill="1" applyProtection="1">
      <alignment vertical="center"/>
    </xf>
    <xf numFmtId="0" fontId="22" fillId="3" borderId="0" xfId="4" applyFont="1" applyFill="1" applyProtection="1"/>
    <xf numFmtId="0" fontId="40" fillId="3" borderId="0" xfId="0" applyFont="1" applyFill="1">
      <alignment vertical="center"/>
    </xf>
    <xf numFmtId="0" fontId="6" fillId="3" borderId="34" xfId="0" applyFont="1" applyFill="1" applyBorder="1" applyProtection="1">
      <alignment vertical="center"/>
    </xf>
    <xf numFmtId="55" fontId="9" fillId="3" borderId="23" xfId="0" applyNumberFormat="1" applyFont="1" applyFill="1" applyBorder="1" applyAlignment="1" applyProtection="1">
      <alignment vertical="center"/>
    </xf>
    <xf numFmtId="55" fontId="9" fillId="3" borderId="16" xfId="0" applyNumberFormat="1" applyFont="1" applyFill="1" applyBorder="1" applyAlignment="1" applyProtection="1">
      <alignment vertical="center"/>
    </xf>
    <xf numFmtId="0" fontId="9" fillId="3" borderId="7" xfId="0" applyFont="1" applyFill="1" applyBorder="1" applyAlignment="1" applyProtection="1">
      <alignment horizontal="right" vertical="center"/>
    </xf>
    <xf numFmtId="0" fontId="9" fillId="3" borderId="23" xfId="0" applyFont="1" applyFill="1" applyBorder="1" applyAlignment="1" applyProtection="1">
      <alignment horizontal="right" vertical="center"/>
    </xf>
    <xf numFmtId="0" fontId="9" fillId="3" borderId="48" xfId="0" applyFont="1" applyFill="1" applyBorder="1" applyAlignment="1" applyProtection="1">
      <alignment horizontal="right" vertical="center"/>
    </xf>
    <xf numFmtId="0" fontId="9" fillId="3" borderId="28" xfId="0" applyFont="1" applyFill="1" applyBorder="1" applyAlignment="1" applyProtection="1">
      <alignment horizontal="right" vertical="center"/>
    </xf>
    <xf numFmtId="0" fontId="9" fillId="3" borderId="16" xfId="0" applyFont="1" applyFill="1" applyBorder="1" applyAlignment="1" applyProtection="1">
      <alignment horizontal="right" vertical="center"/>
    </xf>
    <xf numFmtId="0" fontId="9" fillId="3" borderId="1" xfId="0" applyFont="1" applyFill="1" applyBorder="1" applyAlignment="1" applyProtection="1">
      <alignment horizontal="right" vertical="center"/>
    </xf>
    <xf numFmtId="0" fontId="9" fillId="3" borderId="28" xfId="0" applyFont="1" applyFill="1" applyBorder="1" applyAlignment="1" applyProtection="1">
      <alignment horizontal="left" vertical="center"/>
    </xf>
    <xf numFmtId="0" fontId="9" fillId="3" borderId="16" xfId="0" applyFont="1" applyFill="1" applyBorder="1" applyAlignment="1" applyProtection="1">
      <alignment horizontal="left" vertical="center"/>
    </xf>
    <xf numFmtId="0" fontId="9" fillId="3" borderId="1"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0" borderId="49" xfId="0" applyFont="1" applyFill="1" applyBorder="1" applyAlignment="1" applyProtection="1">
      <alignment vertical="center"/>
    </xf>
    <xf numFmtId="0" fontId="9" fillId="0" borderId="11" xfId="0" applyFont="1" applyFill="1" applyBorder="1" applyAlignment="1" applyProtection="1">
      <alignment vertical="center"/>
    </xf>
    <xf numFmtId="0" fontId="6" fillId="0" borderId="11" xfId="0" applyFont="1" applyFill="1" applyBorder="1" applyProtection="1">
      <alignment vertical="center"/>
    </xf>
    <xf numFmtId="0" fontId="9" fillId="3" borderId="0" xfId="2" applyFont="1" applyFill="1" applyBorder="1" applyAlignment="1" applyProtection="1">
      <alignment vertical="center" wrapText="1"/>
    </xf>
    <xf numFmtId="0" fontId="14" fillId="3" borderId="0" xfId="7" applyFont="1" applyFill="1" applyProtection="1">
      <alignment vertical="center"/>
      <protection locked="0"/>
    </xf>
    <xf numFmtId="0" fontId="28" fillId="0" borderId="9" xfId="5" applyFont="1" applyFill="1" applyBorder="1" applyAlignment="1" applyProtection="1">
      <alignment horizontal="center" vertical="center" shrinkToFit="1"/>
      <protection locked="0"/>
    </xf>
    <xf numFmtId="0" fontId="28" fillId="0" borderId="47" xfId="5" applyFont="1" applyFill="1" applyBorder="1" applyAlignment="1" applyProtection="1">
      <alignment horizontal="center" vertical="center" shrinkToFit="1"/>
      <protection locked="0"/>
    </xf>
    <xf numFmtId="0" fontId="6" fillId="0" borderId="0" xfId="4" applyFont="1" applyAlignment="1">
      <alignment vertical="center"/>
    </xf>
    <xf numFmtId="0" fontId="9" fillId="0" borderId="0" xfId="4" applyFont="1" applyAlignment="1">
      <alignment horizontal="center" vertical="center" wrapText="1"/>
    </xf>
    <xf numFmtId="0" fontId="9" fillId="0" borderId="0" xfId="4" applyFont="1" applyAlignment="1">
      <alignment vertical="center" wrapText="1"/>
    </xf>
    <xf numFmtId="0" fontId="6" fillId="0" borderId="0" xfId="0" applyFont="1">
      <alignment vertical="center"/>
    </xf>
    <xf numFmtId="0" fontId="9" fillId="0" borderId="0" xfId="0" applyFont="1">
      <alignment vertical="center"/>
    </xf>
    <xf numFmtId="0" fontId="0"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shrinkToFit="1"/>
    </xf>
    <xf numFmtId="0" fontId="8" fillId="0" borderId="0" xfId="0" applyFont="1">
      <alignment vertical="center"/>
    </xf>
    <xf numFmtId="0" fontId="9" fillId="0" borderId="1" xfId="0" applyFont="1" applyBorder="1" applyAlignment="1">
      <alignment horizontal="left" vertical="center"/>
    </xf>
    <xf numFmtId="0" fontId="6" fillId="0" borderId="4" xfId="0" applyFont="1" applyBorder="1">
      <alignment vertical="center"/>
    </xf>
    <xf numFmtId="0" fontId="9" fillId="0" borderId="7" xfId="0" applyFont="1" applyBorder="1" applyAlignment="1">
      <alignment horizontal="left" vertical="center"/>
    </xf>
    <xf numFmtId="0" fontId="6" fillId="0" borderId="10" xfId="0" applyFont="1" applyBorder="1">
      <alignment vertical="center"/>
    </xf>
    <xf numFmtId="0" fontId="9" fillId="0" borderId="0" xfId="0" applyFont="1" applyAlignment="1">
      <alignment vertical="top" shrinkToFit="1"/>
    </xf>
    <xf numFmtId="0" fontId="8" fillId="0" borderId="1"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11" xfId="0" applyFont="1" applyBorder="1">
      <alignment vertical="center"/>
    </xf>
    <xf numFmtId="188" fontId="0" fillId="0" borderId="0" xfId="4" applyNumberFormat="1" applyFont="1" applyAlignment="1">
      <alignment vertical="center"/>
    </xf>
    <xf numFmtId="3" fontId="62" fillId="0" borderId="0" xfId="0" applyNumberFormat="1" applyFont="1">
      <alignment vertical="center"/>
    </xf>
    <xf numFmtId="3" fontId="6" fillId="0" borderId="0" xfId="4" applyNumberFormat="1" applyFont="1" applyAlignment="1">
      <alignmen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center" vertical="center"/>
    </xf>
    <xf numFmtId="0" fontId="9" fillId="0" borderId="16" xfId="0" applyFont="1" applyBorder="1" applyAlignment="1">
      <alignment horizontal="left" vertical="center"/>
    </xf>
    <xf numFmtId="0" fontId="6" fillId="0" borderId="23" xfId="0" applyFont="1" applyBorder="1">
      <alignment vertical="center"/>
    </xf>
    <xf numFmtId="0" fontId="6" fillId="0" borderId="24" xfId="0" applyFont="1" applyBorder="1">
      <alignment vertical="center"/>
    </xf>
    <xf numFmtId="0" fontId="6" fillId="0" borderId="22" xfId="0" applyFont="1" applyBorder="1" applyAlignment="1">
      <alignment horizontal="center" vertical="center"/>
    </xf>
    <xf numFmtId="0" fontId="6" fillId="0" borderId="0" xfId="0" applyFont="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center" vertical="center"/>
    </xf>
    <xf numFmtId="0" fontId="9" fillId="0" borderId="28" xfId="0" applyFont="1" applyBorder="1" applyAlignment="1">
      <alignment horizontal="left" vertical="center"/>
    </xf>
    <xf numFmtId="0" fontId="6" fillId="0" borderId="7" xfId="0" applyFont="1" applyBorder="1">
      <alignment vertical="center"/>
    </xf>
    <xf numFmtId="0" fontId="6" fillId="0" borderId="11" xfId="0" applyFont="1" applyBorder="1">
      <alignment vertical="center"/>
    </xf>
    <xf numFmtId="0" fontId="6" fillId="0" borderId="34" xfId="0" applyFont="1" applyBorder="1" applyAlignment="1">
      <alignment horizontal="center" vertical="center"/>
    </xf>
    <xf numFmtId="0" fontId="0" fillId="0" borderId="0" xfId="4" applyFont="1" applyAlignment="1">
      <alignment vertical="center"/>
    </xf>
    <xf numFmtId="0" fontId="9" fillId="0" borderId="1" xfId="0" applyFont="1" applyBorder="1" applyAlignment="1">
      <alignment horizontal="right" vertical="center"/>
    </xf>
    <xf numFmtId="0" fontId="6" fillId="0" borderId="14" xfId="0" applyFont="1" applyBorder="1">
      <alignment vertical="center"/>
    </xf>
    <xf numFmtId="0" fontId="9" fillId="0" borderId="23" xfId="0" applyFont="1" applyBorder="1" applyAlignment="1">
      <alignment horizontal="right" vertical="center"/>
    </xf>
    <xf numFmtId="0" fontId="6" fillId="0" borderId="37" xfId="0" applyFont="1" applyBorder="1" applyAlignment="1">
      <alignment horizontal="center" vertical="center"/>
    </xf>
    <xf numFmtId="0" fontId="6" fillId="0" borderId="37" xfId="0" applyFont="1" applyBorder="1">
      <alignment vertical="center"/>
    </xf>
    <xf numFmtId="0" fontId="6" fillId="0" borderId="26" xfId="0" applyFont="1" applyBorder="1">
      <alignment vertical="center"/>
    </xf>
    <xf numFmtId="0" fontId="6" fillId="0" borderId="40" xfId="0" applyFont="1" applyBorder="1" applyAlignment="1">
      <alignment horizontal="center" vertical="center"/>
    </xf>
    <xf numFmtId="0" fontId="6" fillId="0" borderId="38" xfId="0" applyFont="1" applyBorder="1">
      <alignment vertical="center"/>
    </xf>
    <xf numFmtId="0" fontId="6" fillId="0" borderId="38" xfId="0" applyFont="1" applyBorder="1" applyAlignment="1">
      <alignment horizontal="center" vertical="center"/>
    </xf>
    <xf numFmtId="0" fontId="6" fillId="0" borderId="40" xfId="0" applyFont="1" applyBorder="1">
      <alignment vertical="center"/>
    </xf>
    <xf numFmtId="0" fontId="9" fillId="0" borderId="16" xfId="0" applyFont="1" applyBorder="1" applyAlignment="1">
      <alignment horizontal="right" vertical="center"/>
    </xf>
    <xf numFmtId="0" fontId="9" fillId="0" borderId="28" xfId="0" applyFont="1" applyBorder="1" applyAlignment="1">
      <alignment horizontal="right" vertical="center"/>
    </xf>
    <xf numFmtId="0" fontId="6" fillId="0" borderId="34" xfId="0" applyFont="1" applyBorder="1" applyAlignment="1">
      <alignment horizontal="center" vertical="center" wrapText="1"/>
    </xf>
    <xf numFmtId="0" fontId="37" fillId="0" borderId="0" xfId="12" applyFont="1" applyAlignment="1">
      <alignment vertical="top"/>
    </xf>
    <xf numFmtId="0" fontId="37" fillId="0" borderId="0" xfId="12" applyFont="1"/>
    <xf numFmtId="0" fontId="37" fillId="0" borderId="0" xfId="5" applyFont="1" applyAlignment="1">
      <alignment horizontal="left" vertical="top"/>
    </xf>
    <xf numFmtId="0" fontId="8" fillId="0" borderId="0" xfId="12" applyFont="1"/>
    <xf numFmtId="189" fontId="37" fillId="0" borderId="0" xfId="5" applyNumberFormat="1" applyFont="1" applyAlignment="1">
      <alignment vertical="center" shrinkToFit="1"/>
    </xf>
    <xf numFmtId="0" fontId="5" fillId="0" borderId="0" xfId="0" applyFont="1" applyAlignment="1">
      <alignment vertical="center" shrinkToFit="1"/>
    </xf>
    <xf numFmtId="188" fontId="37" fillId="0" borderId="0" xfId="5" applyNumberFormat="1" applyFont="1" applyAlignment="1">
      <alignment vertical="center" wrapText="1" shrinkToFit="1"/>
    </xf>
    <xf numFmtId="179" fontId="37" fillId="0" borderId="2" xfId="5" applyNumberFormat="1" applyFont="1" applyBorder="1" applyAlignment="1">
      <alignment horizontal="center" vertical="center" wrapText="1" shrinkToFit="1"/>
    </xf>
    <xf numFmtId="179" fontId="6" fillId="0" borderId="3" xfId="5" applyNumberFormat="1" applyFont="1" applyBorder="1" applyAlignment="1">
      <alignment horizontal="center" vertical="center" wrapText="1" shrinkToFit="1"/>
    </xf>
    <xf numFmtId="179" fontId="37" fillId="0" borderId="59" xfId="5" applyNumberFormat="1" applyFont="1" applyBorder="1" applyAlignment="1">
      <alignment horizontal="center" vertical="center" wrapText="1" shrinkToFit="1"/>
    </xf>
    <xf numFmtId="0" fontId="6" fillId="0" borderId="58" xfId="0" applyFont="1" applyBorder="1" applyAlignment="1">
      <alignment horizontal="center" vertical="center" wrapText="1"/>
    </xf>
    <xf numFmtId="188" fontId="37" fillId="0" borderId="8" xfId="5" applyNumberFormat="1" applyFont="1" applyFill="1" applyBorder="1" applyAlignment="1" applyProtection="1">
      <alignment vertical="center" shrinkToFit="1"/>
      <protection locked="0"/>
    </xf>
    <xf numFmtId="188" fontId="37" fillId="0" borderId="37" xfId="5" applyNumberFormat="1" applyFont="1" applyFill="1" applyBorder="1" applyAlignment="1" applyProtection="1">
      <alignment vertical="center" shrinkToFit="1"/>
      <protection locked="0"/>
    </xf>
    <xf numFmtId="188" fontId="37" fillId="0" borderId="25" xfId="5" applyNumberFormat="1" applyFont="1" applyFill="1" applyBorder="1" applyAlignment="1" applyProtection="1">
      <alignment vertical="center" shrinkToFit="1"/>
      <protection locked="0"/>
    </xf>
    <xf numFmtId="188" fontId="37" fillId="0" borderId="17" xfId="5" applyNumberFormat="1" applyFont="1" applyFill="1" applyBorder="1" applyAlignment="1" applyProtection="1">
      <alignment vertical="center" shrinkToFit="1"/>
      <protection locked="0"/>
    </xf>
    <xf numFmtId="188" fontId="37" fillId="0" borderId="2" xfId="5" applyNumberFormat="1" applyFont="1" applyFill="1" applyBorder="1" applyAlignment="1" applyProtection="1">
      <alignment vertical="center" shrinkToFit="1"/>
      <protection locked="0"/>
    </xf>
    <xf numFmtId="188" fontId="6" fillId="0" borderId="72" xfId="13" applyNumberFormat="1" applyFont="1" applyFill="1" applyBorder="1" applyAlignment="1" applyProtection="1">
      <alignment horizontal="right" vertical="center"/>
    </xf>
    <xf numFmtId="0" fontId="0" fillId="0" borderId="0" xfId="0" applyBorder="1" applyAlignment="1">
      <alignment horizontal="center" vertical="center"/>
    </xf>
    <xf numFmtId="0" fontId="0" fillId="0" borderId="0" xfId="0" applyBorder="1">
      <alignment vertical="center"/>
    </xf>
    <xf numFmtId="183" fontId="0" fillId="0" borderId="20" xfId="0" applyNumberFormat="1" applyBorder="1">
      <alignment vertical="center"/>
    </xf>
    <xf numFmtId="0" fontId="6" fillId="2" borderId="47" xfId="4" applyFont="1" applyFill="1" applyBorder="1" applyAlignment="1" applyProtection="1">
      <alignment horizontal="center" vertical="center" shrinkToFit="1"/>
      <protection locked="0"/>
    </xf>
    <xf numFmtId="0" fontId="6" fillId="2" borderId="18" xfId="4" applyFont="1" applyFill="1" applyBorder="1" applyAlignment="1" applyProtection="1">
      <alignment horizontal="center" vertical="center" shrinkToFit="1"/>
      <protection locked="0"/>
    </xf>
    <xf numFmtId="0" fontId="9" fillId="3" borderId="41" xfId="0" applyFont="1" applyFill="1" applyBorder="1" applyAlignment="1" applyProtection="1">
      <alignment horizontal="center" vertical="center"/>
    </xf>
    <xf numFmtId="3" fontId="6" fillId="0" borderId="10" xfId="0" applyNumberFormat="1" applyFont="1" applyBorder="1" applyAlignment="1" applyProtection="1">
      <alignment horizontal="center" vertical="center"/>
    </xf>
    <xf numFmtId="3" fontId="6" fillId="0" borderId="4" xfId="0" applyNumberFormat="1" applyFont="1" applyBorder="1" applyAlignment="1" applyProtection="1">
      <alignment horizontal="center" vertical="center"/>
    </xf>
    <xf numFmtId="0" fontId="6" fillId="0" borderId="25" xfId="0" applyFont="1" applyBorder="1" applyAlignment="1" applyProtection="1">
      <alignment vertical="center" shrinkToFit="1"/>
    </xf>
    <xf numFmtId="0" fontId="6" fillId="0" borderId="0" xfId="0" applyFont="1" applyBorder="1" applyProtection="1">
      <alignment vertical="center"/>
    </xf>
    <xf numFmtId="3"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xf>
    <xf numFmtId="0" fontId="28" fillId="0" borderId="3" xfId="5" applyFont="1" applyFill="1" applyBorder="1" applyAlignment="1" applyProtection="1">
      <alignment horizontal="center" vertical="center" shrinkToFit="1"/>
      <protection locked="0"/>
    </xf>
    <xf numFmtId="38" fontId="28" fillId="8" borderId="41" xfId="5" applyNumberFormat="1" applyFont="1" applyFill="1" applyBorder="1" applyAlignment="1" applyProtection="1">
      <alignment vertical="center" shrinkToFit="1"/>
      <protection locked="0"/>
    </xf>
    <xf numFmtId="38" fontId="28" fillId="8" borderId="37" xfId="5" applyNumberFormat="1" applyFont="1" applyFill="1" applyBorder="1" applyAlignment="1" applyProtection="1">
      <alignment vertical="center" shrinkToFit="1"/>
      <protection locked="0"/>
    </xf>
    <xf numFmtId="38" fontId="28" fillId="8" borderId="47" xfId="5" applyNumberFormat="1" applyFont="1" applyFill="1" applyBorder="1" applyAlignment="1" applyProtection="1">
      <alignment vertical="center" shrinkToFit="1"/>
      <protection locked="0"/>
    </xf>
    <xf numFmtId="38" fontId="28" fillId="8" borderId="25" xfId="5" applyNumberFormat="1" applyFont="1" applyFill="1" applyBorder="1" applyAlignment="1" applyProtection="1">
      <alignment vertical="center" shrinkToFit="1"/>
      <protection locked="0"/>
    </xf>
    <xf numFmtId="38" fontId="28" fillId="8" borderId="58" xfId="5" applyNumberFormat="1" applyFont="1" applyFill="1" applyBorder="1" applyAlignment="1" applyProtection="1">
      <alignment vertical="center" shrinkToFit="1"/>
      <protection locked="0"/>
    </xf>
    <xf numFmtId="38" fontId="28" fillId="8" borderId="38" xfId="5" applyNumberFormat="1" applyFont="1" applyFill="1" applyBorder="1" applyAlignment="1" applyProtection="1">
      <alignment vertical="center" shrinkToFit="1"/>
      <protection locked="0"/>
    </xf>
    <xf numFmtId="38" fontId="28" fillId="8" borderId="40" xfId="5" applyNumberFormat="1" applyFont="1" applyFill="1" applyBorder="1" applyAlignment="1" applyProtection="1">
      <alignment vertical="center" shrinkToFit="1"/>
      <protection locked="0"/>
    </xf>
    <xf numFmtId="183" fontId="0" fillId="0" borderId="0" xfId="0" applyNumberFormat="1" applyBorder="1">
      <alignment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Fill="1" applyBorder="1">
      <alignment vertical="center"/>
    </xf>
    <xf numFmtId="0" fontId="6" fillId="3" borderId="57" xfId="0" applyFont="1" applyFill="1" applyBorder="1" applyAlignment="1" applyProtection="1">
      <alignment horizontal="center" vertical="center" shrinkToFit="1"/>
    </xf>
    <xf numFmtId="180" fontId="6" fillId="3" borderId="49" xfId="0" applyNumberFormat="1" applyFont="1" applyFill="1" applyBorder="1" applyAlignment="1" applyProtection="1">
      <alignment vertical="center"/>
      <protection locked="0"/>
    </xf>
    <xf numFmtId="38" fontId="6" fillId="3" borderId="57" xfId="1" applyFont="1" applyFill="1" applyBorder="1" applyAlignment="1" applyProtection="1">
      <alignment vertical="center" shrinkToFit="1"/>
    </xf>
    <xf numFmtId="38" fontId="6" fillId="3" borderId="41" xfId="1" applyFont="1" applyFill="1" applyBorder="1" applyAlignment="1" applyProtection="1">
      <alignment vertical="center" shrinkToFit="1"/>
    </xf>
    <xf numFmtId="0" fontId="6" fillId="3" borderId="4" xfId="0" applyFont="1" applyFill="1" applyBorder="1" applyAlignment="1" applyProtection="1">
      <alignment horizontal="center" vertical="center" shrinkToFit="1"/>
    </xf>
    <xf numFmtId="0" fontId="6" fillId="3" borderId="3" xfId="0" applyFont="1" applyFill="1" applyBorder="1" applyAlignment="1" applyProtection="1">
      <alignment horizontal="center" vertical="center"/>
    </xf>
    <xf numFmtId="180" fontId="6" fillId="3" borderId="5" xfId="0" applyNumberFormat="1" applyFont="1" applyFill="1" applyBorder="1" applyAlignment="1" applyProtection="1">
      <alignment vertical="center"/>
    </xf>
    <xf numFmtId="38" fontId="6" fillId="3" borderId="4" xfId="1" applyFont="1" applyFill="1" applyBorder="1" applyProtection="1">
      <alignment vertical="center"/>
    </xf>
    <xf numFmtId="38" fontId="6" fillId="3" borderId="3" xfId="1" applyFont="1" applyFill="1" applyBorder="1" applyProtection="1">
      <alignment vertical="center"/>
    </xf>
    <xf numFmtId="0" fontId="6" fillId="3" borderId="10" xfId="0" applyFont="1" applyFill="1" applyBorder="1" applyAlignment="1" applyProtection="1">
      <alignment horizontal="center" vertical="center" shrinkToFit="1"/>
    </xf>
    <xf numFmtId="180" fontId="6" fillId="3" borderId="11" xfId="0" applyNumberFormat="1" applyFont="1" applyFill="1" applyBorder="1" applyAlignment="1" applyProtection="1">
      <alignment horizontal="right" vertical="center"/>
    </xf>
    <xf numFmtId="180" fontId="6" fillId="3" borderId="7" xfId="0" applyNumberFormat="1" applyFont="1" applyFill="1" applyBorder="1" applyAlignment="1" applyProtection="1">
      <alignment horizontal="right" vertical="center"/>
    </xf>
    <xf numFmtId="0" fontId="6" fillId="3" borderId="3" xfId="0" applyFont="1" applyFill="1" applyBorder="1" applyAlignment="1" applyProtection="1">
      <alignment horizontal="center" vertical="center" shrinkToFit="1"/>
    </xf>
    <xf numFmtId="0" fontId="6" fillId="0" borderId="57" xfId="4" applyFont="1" applyFill="1" applyBorder="1" applyAlignment="1" applyProtection="1">
      <alignment horizontal="center" vertical="center" shrinkToFit="1"/>
    </xf>
    <xf numFmtId="0" fontId="6" fillId="0" borderId="41" xfId="4" applyFont="1" applyFill="1" applyBorder="1" applyAlignment="1" applyProtection="1">
      <alignment horizontal="center" vertical="center" shrinkToFit="1"/>
    </xf>
    <xf numFmtId="188" fontId="6" fillId="2" borderId="41" xfId="14" applyNumberFormat="1" applyFont="1" applyFill="1" applyBorder="1" applyAlignment="1" applyProtection="1">
      <alignment horizontal="right" vertical="center" shrinkToFit="1"/>
      <protection locked="0"/>
    </xf>
    <xf numFmtId="188" fontId="6" fillId="2" borderId="37" xfId="14" applyNumberFormat="1" applyFont="1" applyFill="1" applyBorder="1" applyAlignment="1" applyProtection="1">
      <alignment horizontal="right" vertical="center" shrinkToFit="1"/>
      <protection locked="0"/>
    </xf>
    <xf numFmtId="0" fontId="6" fillId="0" borderId="58" xfId="0" applyFont="1" applyBorder="1" applyAlignment="1" applyProtection="1">
      <alignment horizontal="center" vertical="center"/>
    </xf>
    <xf numFmtId="38" fontId="6" fillId="0" borderId="58" xfId="1" applyFont="1" applyBorder="1" applyAlignment="1" applyProtection="1">
      <alignment vertical="center"/>
    </xf>
    <xf numFmtId="38" fontId="6" fillId="0" borderId="73" xfId="1" applyFont="1" applyBorder="1" applyAlignment="1" applyProtection="1">
      <alignment vertical="center"/>
    </xf>
    <xf numFmtId="0" fontId="6" fillId="3" borderId="32" xfId="0" applyFont="1" applyFill="1" applyBorder="1" applyAlignment="1" applyProtection="1">
      <alignment vertical="top" wrapText="1"/>
    </xf>
    <xf numFmtId="0" fontId="6" fillId="3" borderId="0" xfId="0" applyFont="1" applyFill="1" applyAlignment="1" applyProtection="1">
      <alignment vertical="top"/>
    </xf>
    <xf numFmtId="0" fontId="6" fillId="3" borderId="73"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73"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38" fontId="6" fillId="3" borderId="0" xfId="1" applyNumberFormat="1" applyFont="1" applyFill="1" applyBorder="1" applyAlignment="1" applyProtection="1">
      <alignment vertical="center"/>
    </xf>
    <xf numFmtId="0" fontId="9" fillId="3" borderId="22"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26"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61" xfId="0" applyFont="1" applyFill="1" applyBorder="1" applyAlignment="1" applyProtection="1">
      <alignment horizontal="center" vertical="center"/>
    </xf>
    <xf numFmtId="0" fontId="9" fillId="3" borderId="2" xfId="0" applyFont="1" applyFill="1" applyBorder="1" applyAlignment="1" applyProtection="1">
      <alignment vertical="center"/>
    </xf>
    <xf numFmtId="0" fontId="9" fillId="3" borderId="5" xfId="0" applyFont="1" applyFill="1" applyBorder="1" applyAlignment="1" applyProtection="1">
      <alignment vertical="center"/>
    </xf>
    <xf numFmtId="0" fontId="9" fillId="3" borderId="1" xfId="0" applyFont="1" applyFill="1" applyBorder="1" applyAlignment="1" applyProtection="1">
      <alignment vertical="center"/>
    </xf>
    <xf numFmtId="0" fontId="0" fillId="3" borderId="0" xfId="0" applyFont="1" applyFill="1" applyAlignment="1" applyProtection="1">
      <alignment horizontal="left" vertical="top" wrapText="1"/>
    </xf>
    <xf numFmtId="0" fontId="37" fillId="0" borderId="0" xfId="5" applyFont="1" applyAlignment="1">
      <alignment horizontal="left" vertical="top" shrinkToFit="1"/>
    </xf>
    <xf numFmtId="0" fontId="48" fillId="3" borderId="0" xfId="0" applyFont="1" applyFill="1" applyAlignment="1" applyProtection="1">
      <alignment horizontal="center" vertical="center"/>
    </xf>
    <xf numFmtId="0" fontId="6" fillId="3" borderId="0" xfId="0" applyFont="1" applyFill="1" applyAlignment="1" applyProtection="1">
      <alignment horizontal="left" vertical="center"/>
    </xf>
    <xf numFmtId="0" fontId="9" fillId="3" borderId="17" xfId="0" applyFont="1" applyFill="1" applyBorder="1" applyAlignment="1" applyProtection="1">
      <alignment vertical="center"/>
    </xf>
    <xf numFmtId="0" fontId="9" fillId="3" borderId="20" xfId="0" applyFont="1" applyFill="1" applyBorder="1" applyAlignment="1" applyProtection="1">
      <alignment vertical="center"/>
    </xf>
    <xf numFmtId="0" fontId="8" fillId="3" borderId="0" xfId="0" applyFont="1" applyFill="1" applyBorder="1" applyAlignment="1" applyProtection="1">
      <alignment vertical="top" wrapText="1"/>
    </xf>
    <xf numFmtId="0" fontId="11" fillId="3" borderId="49" xfId="2" applyFont="1" applyFill="1" applyBorder="1" applyAlignment="1" applyProtection="1">
      <alignment vertical="top" wrapText="1"/>
    </xf>
    <xf numFmtId="0" fontId="6" fillId="3" borderId="57" xfId="0" applyFont="1" applyFill="1" applyBorder="1" applyAlignment="1" applyProtection="1">
      <alignment horizontal="center" vertical="center"/>
    </xf>
    <xf numFmtId="0" fontId="6" fillId="0" borderId="41" xfId="0" applyFont="1" applyFill="1" applyBorder="1" applyAlignment="1" applyProtection="1">
      <alignment horizontal="center" vertical="center" shrinkToFit="1"/>
    </xf>
    <xf numFmtId="38" fontId="6" fillId="2" borderId="41" xfId="1" applyFont="1" applyFill="1" applyBorder="1" applyAlignment="1" applyProtection="1">
      <alignment vertical="center" shrinkToFit="1"/>
      <protection locked="0"/>
    </xf>
    <xf numFmtId="0" fontId="6" fillId="0" borderId="9" xfId="0" applyFont="1" applyBorder="1" applyAlignment="1" applyProtection="1">
      <alignment horizontal="center" vertical="center"/>
    </xf>
    <xf numFmtId="38" fontId="6" fillId="0" borderId="9" xfId="1" applyFont="1" applyBorder="1" applyAlignment="1" applyProtection="1">
      <alignment vertical="center"/>
    </xf>
    <xf numFmtId="38" fontId="6" fillId="0" borderId="8" xfId="1" applyFont="1" applyBorder="1" applyAlignment="1" applyProtection="1">
      <alignment vertical="center"/>
    </xf>
    <xf numFmtId="38" fontId="6" fillId="0" borderId="75" xfId="1" applyFont="1" applyBorder="1" applyAlignment="1" applyProtection="1">
      <alignment vertical="center"/>
    </xf>
    <xf numFmtId="38" fontId="6" fillId="0" borderId="77" xfId="1" applyFont="1" applyBorder="1" applyAlignment="1" applyProtection="1">
      <alignment vertical="center"/>
    </xf>
    <xf numFmtId="0" fontId="6" fillId="0" borderId="51" xfId="4" applyFont="1" applyFill="1" applyBorder="1" applyAlignment="1" applyProtection="1">
      <alignment horizontal="center" vertical="center" shrinkToFit="1"/>
      <protection locked="0"/>
    </xf>
    <xf numFmtId="0" fontId="6" fillId="0" borderId="19" xfId="4" applyFont="1" applyFill="1" applyBorder="1" applyAlignment="1" applyProtection="1">
      <alignment horizontal="center" vertical="center" shrinkToFit="1"/>
      <protection locked="0"/>
    </xf>
    <xf numFmtId="0" fontId="9" fillId="9" borderId="1" xfId="0" applyFont="1" applyFill="1" applyBorder="1" applyAlignment="1">
      <alignment horizontal="left" vertical="center"/>
    </xf>
    <xf numFmtId="0" fontId="6" fillId="9" borderId="10" xfId="0" applyFont="1" applyFill="1" applyBorder="1">
      <alignment vertical="center"/>
    </xf>
    <xf numFmtId="0" fontId="9" fillId="9" borderId="7" xfId="0" applyFont="1" applyFill="1" applyBorder="1" applyAlignment="1">
      <alignment horizontal="left" vertical="center"/>
    </xf>
    <xf numFmtId="0" fontId="6" fillId="9" borderId="4" xfId="0" applyFont="1" applyFill="1" applyBorder="1">
      <alignment vertical="center"/>
    </xf>
    <xf numFmtId="0" fontId="64" fillId="3" borderId="0" xfId="0" applyFont="1" applyFill="1" applyProtection="1">
      <alignment vertical="center"/>
    </xf>
    <xf numFmtId="0" fontId="0" fillId="3" borderId="0" xfId="0" applyFont="1" applyFill="1" applyProtection="1">
      <alignment vertical="center"/>
    </xf>
    <xf numFmtId="0" fontId="65" fillId="3" borderId="0" xfId="0" applyFont="1" applyFill="1" applyBorder="1" applyAlignment="1" applyProtection="1">
      <alignment horizontal="center" vertical="center"/>
    </xf>
    <xf numFmtId="0" fontId="0" fillId="3" borderId="7" xfId="0" applyFont="1" applyFill="1" applyBorder="1" applyProtection="1">
      <alignment vertical="center"/>
    </xf>
    <xf numFmtId="0" fontId="0" fillId="3" borderId="23" xfId="0" applyFont="1" applyFill="1" applyBorder="1" applyProtection="1">
      <alignment vertical="center"/>
    </xf>
    <xf numFmtId="0" fontId="0" fillId="3" borderId="1" xfId="0" applyFont="1" applyFill="1" applyBorder="1" applyProtection="1">
      <alignment vertical="center"/>
    </xf>
    <xf numFmtId="0" fontId="0" fillId="3" borderId="0" xfId="0" applyFont="1" applyFill="1" applyAlignment="1" applyProtection="1">
      <alignment vertical="center"/>
    </xf>
    <xf numFmtId="0" fontId="0" fillId="3" borderId="60" xfId="0" applyFont="1" applyFill="1" applyBorder="1" applyProtection="1">
      <alignment vertical="center"/>
    </xf>
    <xf numFmtId="0" fontId="66" fillId="3" borderId="0" xfId="0" applyFont="1" applyFill="1" applyProtection="1">
      <alignment vertical="center"/>
    </xf>
    <xf numFmtId="180" fontId="0" fillId="3" borderId="72" xfId="0" applyNumberFormat="1" applyFont="1" applyFill="1" applyBorder="1" applyAlignment="1" applyProtection="1">
      <alignment horizontal="center" vertical="center"/>
      <protection locked="0"/>
    </xf>
    <xf numFmtId="180" fontId="0" fillId="3" borderId="0" xfId="0" applyNumberFormat="1" applyFont="1" applyFill="1" applyBorder="1" applyAlignment="1" applyProtection="1">
      <alignment horizontal="center" vertical="center"/>
    </xf>
    <xf numFmtId="0" fontId="0" fillId="3" borderId="0" xfId="0" applyFont="1" applyFill="1" applyBorder="1" applyProtection="1">
      <alignment vertical="center"/>
    </xf>
    <xf numFmtId="184" fontId="62" fillId="3" borderId="0" xfId="9" applyNumberFormat="1" applyFont="1" applyFill="1" applyAlignment="1" applyProtection="1">
      <alignment vertical="center" shrinkToFit="1"/>
      <protection hidden="1"/>
    </xf>
    <xf numFmtId="184" fontId="68" fillId="3" borderId="0" xfId="10" applyNumberFormat="1" applyFont="1" applyFill="1" applyAlignment="1" applyProtection="1">
      <alignment vertical="center" shrinkToFit="1"/>
      <protection hidden="1"/>
    </xf>
    <xf numFmtId="184" fontId="62" fillId="0" borderId="0" xfId="9" applyNumberFormat="1" applyFont="1" applyAlignment="1" applyProtection="1">
      <alignment vertical="center" shrinkToFit="1"/>
      <protection hidden="1"/>
    </xf>
    <xf numFmtId="184" fontId="68" fillId="3" borderId="47" xfId="10" applyNumberFormat="1" applyFont="1" applyFill="1" applyBorder="1" applyAlignment="1" applyProtection="1">
      <alignment vertical="center" shrinkToFit="1"/>
      <protection hidden="1"/>
    </xf>
    <xf numFmtId="184" fontId="5" fillId="3" borderId="0" xfId="10" applyNumberFormat="1" applyFont="1" applyFill="1" applyAlignment="1" applyProtection="1">
      <alignment shrinkToFit="1"/>
      <protection hidden="1"/>
    </xf>
    <xf numFmtId="184" fontId="20" fillId="0" borderId="47" xfId="9" applyNumberFormat="1" applyFont="1" applyBorder="1" applyAlignment="1" applyProtection="1">
      <alignment vertical="center" shrinkToFit="1"/>
      <protection hidden="1"/>
    </xf>
    <xf numFmtId="184" fontId="20" fillId="0" borderId="47" xfId="9" applyNumberFormat="1" applyFont="1" applyBorder="1" applyAlignment="1" applyProtection="1">
      <alignment horizontal="center" vertical="center" shrinkToFit="1"/>
      <protection hidden="1"/>
    </xf>
    <xf numFmtId="184" fontId="5" fillId="5" borderId="47" xfId="10" applyNumberFormat="1" applyFont="1" applyFill="1" applyBorder="1" applyAlignment="1" applyProtection="1">
      <alignment horizontal="center" vertical="center" shrinkToFit="1"/>
      <protection hidden="1"/>
    </xf>
    <xf numFmtId="184" fontId="5" fillId="0" borderId="0" xfId="10" applyNumberFormat="1" applyFont="1" applyAlignment="1" applyProtection="1">
      <alignment horizontal="center" vertical="center" shrinkToFit="1"/>
      <protection hidden="1"/>
    </xf>
    <xf numFmtId="184" fontId="20" fillId="0" borderId="0" xfId="9" applyNumberFormat="1" applyFont="1" applyAlignment="1" applyProtection="1">
      <alignment horizontal="center" vertical="center" shrinkToFit="1"/>
      <protection hidden="1"/>
    </xf>
    <xf numFmtId="184" fontId="20" fillId="0" borderId="0" xfId="9" quotePrefix="1" applyNumberFormat="1" applyFont="1" applyAlignment="1" applyProtection="1">
      <alignment vertical="center" shrinkToFit="1"/>
      <protection hidden="1"/>
    </xf>
    <xf numFmtId="184" fontId="20" fillId="0" borderId="99" xfId="9" applyNumberFormat="1" applyFont="1" applyBorder="1" applyAlignment="1" applyProtection="1">
      <alignment vertical="center" shrinkToFit="1"/>
      <protection hidden="1"/>
    </xf>
    <xf numFmtId="185" fontId="5" fillId="0" borderId="99" xfId="10" applyNumberFormat="1" applyFont="1" applyBorder="1" applyAlignment="1" applyProtection="1">
      <alignment vertical="center" shrinkToFit="1"/>
      <protection locked="0"/>
    </xf>
    <xf numFmtId="185" fontId="5" fillId="0" borderId="99" xfId="10" applyNumberFormat="1" applyFont="1" applyBorder="1" applyAlignment="1" applyProtection="1">
      <alignment vertical="center" shrinkToFit="1"/>
    </xf>
    <xf numFmtId="185" fontId="5" fillId="5" borderId="99" xfId="10" applyNumberFormat="1" applyFont="1" applyFill="1" applyBorder="1" applyAlignment="1" applyProtection="1">
      <alignment vertical="center" shrinkToFit="1"/>
      <protection hidden="1"/>
    </xf>
    <xf numFmtId="185" fontId="5" fillId="0" borderId="99" xfId="10" applyNumberFormat="1" applyFont="1" applyFill="1" applyBorder="1" applyAlignment="1" applyProtection="1">
      <alignment vertical="center" shrinkToFit="1"/>
      <protection locked="0"/>
    </xf>
    <xf numFmtId="185" fontId="5" fillId="0" borderId="99" xfId="10" applyNumberFormat="1" applyFont="1" applyFill="1" applyBorder="1" applyAlignment="1" applyProtection="1">
      <alignment vertical="center" shrinkToFit="1"/>
    </xf>
    <xf numFmtId="184" fontId="5" fillId="0" borderId="0" xfId="10" applyNumberFormat="1" applyFont="1" applyAlignment="1" applyProtection="1">
      <alignment vertical="center" shrinkToFit="1"/>
      <protection hidden="1"/>
    </xf>
    <xf numFmtId="184" fontId="5" fillId="0" borderId="0" xfId="10" quotePrefix="1" applyNumberFormat="1" applyFont="1" applyAlignment="1" applyProtection="1">
      <alignment vertical="center" shrinkToFit="1"/>
      <protection hidden="1"/>
    </xf>
    <xf numFmtId="184" fontId="20" fillId="0" borderId="0" xfId="9" applyNumberFormat="1" applyFont="1" applyAlignment="1" applyProtection="1">
      <alignment vertical="center" shrinkToFit="1"/>
      <protection hidden="1"/>
    </xf>
    <xf numFmtId="184" fontId="20" fillId="0" borderId="98" xfId="9" applyNumberFormat="1" applyFont="1" applyBorder="1" applyAlignment="1" applyProtection="1">
      <alignment vertical="center" shrinkToFit="1"/>
      <protection hidden="1"/>
    </xf>
    <xf numFmtId="185" fontId="5" fillId="0" borderId="98" xfId="10" applyNumberFormat="1" applyFont="1" applyBorder="1" applyAlignment="1" applyProtection="1">
      <alignment vertical="center" shrinkToFit="1"/>
      <protection locked="0"/>
    </xf>
    <xf numFmtId="185" fontId="5" fillId="0" borderId="98" xfId="10" applyNumberFormat="1" applyFont="1" applyBorder="1" applyAlignment="1" applyProtection="1">
      <alignment vertical="center" shrinkToFit="1"/>
    </xf>
    <xf numFmtId="185" fontId="5" fillId="5" borderId="98" xfId="10" applyNumberFormat="1" applyFont="1" applyFill="1" applyBorder="1" applyAlignment="1" applyProtection="1">
      <alignment vertical="center" shrinkToFit="1"/>
      <protection hidden="1"/>
    </xf>
    <xf numFmtId="185" fontId="5" fillId="0" borderId="98" xfId="10" applyNumberFormat="1" applyFont="1" applyFill="1" applyBorder="1" applyAlignment="1" applyProtection="1">
      <alignment vertical="center" shrinkToFit="1"/>
      <protection locked="0"/>
    </xf>
    <xf numFmtId="185" fontId="5" fillId="0" borderId="98" xfId="10" applyNumberFormat="1" applyFont="1" applyFill="1" applyBorder="1" applyAlignment="1" applyProtection="1">
      <alignment vertical="center" shrinkToFit="1"/>
    </xf>
    <xf numFmtId="184" fontId="20" fillId="0" borderId="97" xfId="9" applyNumberFormat="1" applyFont="1" applyBorder="1" applyAlignment="1" applyProtection="1">
      <alignment vertical="center" shrinkToFit="1"/>
      <protection hidden="1"/>
    </xf>
    <xf numFmtId="185" fontId="5" fillId="0" borderId="97" xfId="10" applyNumberFormat="1" applyFont="1" applyBorder="1" applyAlignment="1" applyProtection="1">
      <alignment vertical="center" shrinkToFit="1"/>
      <protection locked="0"/>
    </xf>
    <xf numFmtId="185" fontId="5" fillId="0" borderId="97" xfId="10" applyNumberFormat="1" applyFont="1" applyBorder="1" applyAlignment="1" applyProtection="1">
      <alignment vertical="center" shrinkToFit="1"/>
    </xf>
    <xf numFmtId="185" fontId="5" fillId="5" borderId="97" xfId="10" applyNumberFormat="1" applyFont="1" applyFill="1" applyBorder="1" applyAlignment="1" applyProtection="1">
      <alignment vertical="center" shrinkToFit="1"/>
      <protection hidden="1"/>
    </xf>
    <xf numFmtId="185" fontId="5" fillId="0" borderId="97" xfId="10" applyNumberFormat="1" applyFont="1" applyFill="1" applyBorder="1" applyAlignment="1" applyProtection="1">
      <alignment vertical="center" shrinkToFit="1"/>
      <protection locked="0"/>
    </xf>
    <xf numFmtId="185" fontId="5" fillId="0" borderId="97" xfId="10" applyNumberFormat="1" applyFont="1" applyFill="1" applyBorder="1" applyAlignment="1" applyProtection="1">
      <alignment vertical="center" shrinkToFit="1"/>
    </xf>
    <xf numFmtId="186" fontId="5" fillId="3" borderId="47" xfId="10" applyNumberFormat="1" applyFont="1" applyFill="1" applyBorder="1" applyAlignment="1" applyProtection="1">
      <alignment vertical="center" shrinkToFit="1"/>
    </xf>
    <xf numFmtId="0" fontId="62" fillId="0" borderId="0" xfId="9" applyFont="1" applyProtection="1">
      <alignment vertical="center"/>
      <protection hidden="1"/>
    </xf>
    <xf numFmtId="186" fontId="5" fillId="3" borderId="47" xfId="10" applyNumberFormat="1" applyFont="1" applyFill="1" applyBorder="1" applyAlignment="1" applyProtection="1">
      <alignment vertical="center" shrinkToFit="1"/>
      <protection hidden="1"/>
    </xf>
    <xf numFmtId="0" fontId="20" fillId="0" borderId="0" xfId="9" applyNumberFormat="1" applyFont="1" applyProtection="1">
      <alignment vertical="center"/>
      <protection hidden="1"/>
    </xf>
    <xf numFmtId="180" fontId="6" fillId="0" borderId="24" xfId="0" applyNumberFormat="1" applyFont="1" applyFill="1" applyBorder="1" applyAlignment="1" applyProtection="1">
      <alignment vertical="center"/>
    </xf>
    <xf numFmtId="180" fontId="6" fillId="0" borderId="49" xfId="0" applyNumberFormat="1" applyFont="1" applyFill="1" applyBorder="1" applyAlignment="1" applyProtection="1">
      <alignment vertical="center"/>
    </xf>
    <xf numFmtId="0" fontId="6" fillId="3" borderId="41" xfId="0" applyFont="1" applyFill="1" applyBorder="1" applyAlignment="1" applyProtection="1">
      <alignment horizontal="center" vertical="center"/>
      <protection hidden="1"/>
    </xf>
    <xf numFmtId="179" fontId="6" fillId="3" borderId="49" xfId="0" applyNumberFormat="1" applyFont="1" applyFill="1" applyBorder="1" applyAlignment="1" applyProtection="1">
      <alignment vertical="center"/>
      <protection hidden="1"/>
    </xf>
    <xf numFmtId="0" fontId="6" fillId="3" borderId="47" xfId="0" applyFont="1" applyFill="1" applyBorder="1" applyAlignment="1" applyProtection="1">
      <alignment horizontal="center" vertical="center"/>
      <protection hidden="1"/>
    </xf>
    <xf numFmtId="179" fontId="6" fillId="3" borderId="24" xfId="0" applyNumberFormat="1" applyFont="1" applyFill="1" applyBorder="1" applyAlignment="1" applyProtection="1">
      <alignment vertical="center"/>
      <protection hidden="1"/>
    </xf>
    <xf numFmtId="0" fontId="6" fillId="3" borderId="3" xfId="0" applyFont="1" applyFill="1" applyBorder="1" applyAlignment="1" applyProtection="1">
      <alignment horizontal="center" vertical="center"/>
      <protection hidden="1"/>
    </xf>
    <xf numFmtId="180" fontId="6" fillId="0" borderId="11" xfId="0" applyNumberFormat="1" applyFont="1" applyFill="1" applyBorder="1" applyAlignment="1" applyProtection="1">
      <alignment vertical="center"/>
    </xf>
    <xf numFmtId="0" fontId="6" fillId="3" borderId="41" xfId="0" applyFont="1" applyFill="1" applyBorder="1" applyAlignment="1" applyProtection="1">
      <alignment horizontal="center" vertical="center" shrinkToFit="1"/>
      <protection hidden="1"/>
    </xf>
    <xf numFmtId="0" fontId="6" fillId="3" borderId="47" xfId="0" applyFont="1" applyFill="1" applyBorder="1" applyAlignment="1" applyProtection="1">
      <alignment horizontal="center" vertical="center" shrinkToFit="1"/>
      <protection hidden="1"/>
    </xf>
    <xf numFmtId="0" fontId="42" fillId="0" borderId="0" xfId="4" applyFont="1" applyAlignment="1">
      <alignment vertical="center"/>
    </xf>
    <xf numFmtId="0" fontId="16" fillId="0" borderId="0" xfId="4" applyFont="1"/>
    <xf numFmtId="0" fontId="41" fillId="0" borderId="0" xfId="12" applyFont="1" applyAlignment="1">
      <alignment vertical="top"/>
    </xf>
    <xf numFmtId="0" fontId="45" fillId="0" borderId="0" xfId="5" applyFont="1" applyAlignment="1">
      <alignment horizontal="left" vertical="center"/>
    </xf>
    <xf numFmtId="0" fontId="72" fillId="0" borderId="0" xfId="5" applyFont="1" applyAlignment="1">
      <alignment horizontal="left" vertical="center"/>
    </xf>
    <xf numFmtId="0" fontId="37" fillId="0" borderId="0" xfId="12" applyFont="1" applyAlignment="1">
      <alignment horizontal="center" vertical="center"/>
    </xf>
    <xf numFmtId="0" fontId="20" fillId="0" borderId="0" xfId="4" applyFont="1"/>
    <xf numFmtId="0" fontId="33" fillId="0" borderId="0" xfId="5" applyFont="1" applyAlignment="1">
      <alignment horizontal="left" vertical="center"/>
    </xf>
    <xf numFmtId="0" fontId="19" fillId="0" borderId="0" xfId="4" applyFont="1"/>
    <xf numFmtId="0" fontId="5" fillId="0" borderId="0" xfId="0" applyFont="1">
      <alignment vertical="center"/>
    </xf>
    <xf numFmtId="188" fontId="37" fillId="0" borderId="10" xfId="5" applyNumberFormat="1" applyFont="1" applyFill="1" applyBorder="1" applyAlignment="1" applyProtection="1">
      <alignment vertical="center" shrinkToFit="1"/>
    </xf>
    <xf numFmtId="188" fontId="37" fillId="0" borderId="9" xfId="5" applyNumberFormat="1" applyFont="1" applyFill="1" applyBorder="1" applyAlignment="1">
      <alignment vertical="center" shrinkToFit="1"/>
    </xf>
    <xf numFmtId="188" fontId="37" fillId="0" borderId="4" xfId="5" applyNumberFormat="1" applyFont="1" applyFill="1" applyBorder="1" applyAlignment="1" applyProtection="1">
      <alignment vertical="center" shrinkToFit="1"/>
    </xf>
    <xf numFmtId="188" fontId="37" fillId="0" borderId="3" xfId="5" applyNumberFormat="1" applyFont="1" applyFill="1" applyBorder="1" applyAlignment="1">
      <alignment vertical="center" shrinkToFit="1"/>
    </xf>
    <xf numFmtId="0" fontId="37" fillId="0" borderId="0" xfId="12" applyFont="1" applyFill="1" applyAlignment="1">
      <alignment vertical="top" wrapText="1"/>
    </xf>
    <xf numFmtId="0" fontId="8" fillId="0" borderId="29" xfId="12" applyFont="1" applyBorder="1"/>
    <xf numFmtId="0" fontId="8" fillId="0" borderId="32" xfId="12" applyFont="1" applyBorder="1"/>
    <xf numFmtId="0" fontId="8" fillId="0" borderId="28" xfId="12" applyFont="1" applyBorder="1"/>
    <xf numFmtId="0" fontId="8" fillId="0" borderId="73" xfId="12" applyFont="1" applyBorder="1"/>
    <xf numFmtId="0" fontId="8" fillId="0" borderId="13" xfId="12" applyFont="1" applyBorder="1"/>
    <xf numFmtId="0" fontId="8" fillId="0" borderId="76" xfId="12" applyFont="1" applyBorder="1"/>
    <xf numFmtId="189" fontId="37" fillId="0" borderId="94" xfId="5" applyNumberFormat="1" applyFont="1" applyFill="1" applyBorder="1" applyAlignment="1">
      <alignment vertical="center" shrinkToFit="1"/>
    </xf>
    <xf numFmtId="0" fontId="46" fillId="3" borderId="0" xfId="4" applyFont="1" applyFill="1" applyAlignment="1">
      <alignment vertical="center"/>
    </xf>
    <xf numFmtId="0" fontId="6" fillId="3" borderId="0" xfId="4" applyFont="1" applyFill="1" applyAlignment="1">
      <alignment vertical="center"/>
    </xf>
    <xf numFmtId="0" fontId="6" fillId="3" borderId="62" xfId="4" applyFont="1" applyFill="1" applyBorder="1" applyAlignment="1">
      <alignment horizontal="center" vertical="center"/>
    </xf>
    <xf numFmtId="0" fontId="44" fillId="3" borderId="0" xfId="4" applyFont="1" applyFill="1" applyAlignment="1">
      <alignment horizontal="center" vertical="center"/>
    </xf>
    <xf numFmtId="0" fontId="6" fillId="3" borderId="10" xfId="4" applyFont="1" applyFill="1" applyBorder="1" applyAlignment="1">
      <alignment horizontal="center" vertical="center"/>
    </xf>
    <xf numFmtId="0" fontId="6" fillId="3" borderId="9" xfId="4" applyFont="1" applyFill="1" applyBorder="1" applyAlignment="1">
      <alignment horizontal="center" vertical="center"/>
    </xf>
    <xf numFmtId="188" fontId="6" fillId="3" borderId="9" xfId="13" applyNumberFormat="1" applyFont="1" applyFill="1" applyBorder="1" applyAlignment="1" applyProtection="1">
      <alignment horizontal="right" vertical="center"/>
    </xf>
    <xf numFmtId="188" fontId="6" fillId="3" borderId="8" xfId="13" applyNumberFormat="1" applyFont="1" applyFill="1" applyBorder="1" applyAlignment="1" applyProtection="1">
      <alignment horizontal="right" vertical="center"/>
    </xf>
    <xf numFmtId="0" fontId="6" fillId="0" borderId="0" xfId="0" applyFont="1" applyBorder="1">
      <alignment vertical="center"/>
    </xf>
    <xf numFmtId="188" fontId="6" fillId="0" borderId="71" xfId="13" applyNumberFormat="1" applyFont="1" applyFill="1" applyBorder="1" applyAlignment="1" applyProtection="1">
      <alignment horizontal="right" vertical="center"/>
    </xf>
    <xf numFmtId="0" fontId="6" fillId="3" borderId="32" xfId="4" applyFont="1" applyFill="1" applyBorder="1" applyAlignment="1">
      <alignment vertical="top" wrapText="1"/>
    </xf>
    <xf numFmtId="0" fontId="6" fillId="3" borderId="0" xfId="4" applyFont="1" applyFill="1" applyAlignment="1">
      <alignment vertical="top" wrapText="1"/>
    </xf>
    <xf numFmtId="0" fontId="46" fillId="0" borderId="0" xfId="4" applyFont="1" applyAlignment="1">
      <alignment vertical="center"/>
    </xf>
    <xf numFmtId="0" fontId="37" fillId="0" borderId="0" xfId="4" applyFont="1" applyAlignment="1" applyProtection="1">
      <alignment horizontal="center" vertical="center"/>
      <protection locked="0"/>
    </xf>
    <xf numFmtId="0" fontId="6" fillId="0" borderId="0" xfId="4" applyFont="1" applyAlignment="1">
      <alignment horizontal="center" vertical="center"/>
    </xf>
    <xf numFmtId="0" fontId="6" fillId="0" borderId="0" xfId="4" applyFont="1" applyAlignment="1">
      <alignment horizontal="right" vertical="center"/>
    </xf>
    <xf numFmtId="0" fontId="9" fillId="0" borderId="0" xfId="4" applyFont="1" applyAlignment="1">
      <alignment horizontal="distributed" vertical="center"/>
    </xf>
    <xf numFmtId="0" fontId="6" fillId="0" borderId="0" xfId="4" applyFont="1" applyAlignment="1">
      <alignment horizontal="distributed" vertical="center"/>
    </xf>
    <xf numFmtId="0" fontId="6" fillId="0" borderId="74" xfId="0" applyFont="1" applyBorder="1">
      <alignment vertical="center"/>
    </xf>
    <xf numFmtId="0" fontId="6" fillId="0" borderId="68" xfId="0" applyFont="1" applyBorder="1">
      <alignment vertical="center"/>
    </xf>
    <xf numFmtId="0" fontId="6" fillId="0" borderId="14" xfId="0" applyFont="1" applyBorder="1" applyProtection="1">
      <alignment vertical="center"/>
    </xf>
    <xf numFmtId="0" fontId="6" fillId="0" borderId="13" xfId="0" applyFont="1" applyBorder="1" applyProtection="1">
      <alignment vertical="center"/>
    </xf>
    <xf numFmtId="0" fontId="9" fillId="0" borderId="48" xfId="0" applyFont="1" applyBorder="1" applyProtection="1">
      <alignment vertical="center"/>
    </xf>
    <xf numFmtId="0" fontId="9" fillId="0" borderId="27" xfId="0" applyFont="1" applyBorder="1" applyAlignment="1">
      <alignment horizontal="center" vertical="center"/>
    </xf>
    <xf numFmtId="0" fontId="6" fillId="0" borderId="40" xfId="0" applyFont="1" applyBorder="1" applyAlignment="1">
      <alignment horizontal="left" vertical="center"/>
    </xf>
    <xf numFmtId="0" fontId="9" fillId="0" borderId="116" xfId="0" applyFont="1" applyBorder="1" applyAlignment="1">
      <alignment horizontal="center" vertical="center"/>
    </xf>
    <xf numFmtId="0" fontId="9" fillId="0" borderId="24" xfId="0" applyFont="1" applyBorder="1" applyAlignment="1" applyProtection="1">
      <alignment horizontal="center" vertical="center"/>
    </xf>
    <xf numFmtId="0" fontId="9" fillId="0" borderId="24" xfId="0" applyFont="1" applyFill="1" applyBorder="1" applyAlignment="1" applyProtection="1">
      <alignment horizontal="center" vertical="center"/>
    </xf>
    <xf numFmtId="0" fontId="6" fillId="0" borderId="24" xfId="0" applyFont="1" applyBorder="1" applyProtection="1">
      <alignment vertical="center"/>
    </xf>
    <xf numFmtId="0" fontId="9" fillId="0" borderId="23" xfId="0" applyFont="1" applyBorder="1" applyAlignment="1" applyProtection="1">
      <alignment horizontal="center" vertical="center"/>
    </xf>
    <xf numFmtId="0" fontId="9" fillId="0" borderId="15" xfId="0" applyFont="1" applyBorder="1" applyAlignment="1">
      <alignment horizontal="center" vertical="center"/>
    </xf>
    <xf numFmtId="180" fontId="9" fillId="0" borderId="0" xfId="0" applyNumberFormat="1" applyFont="1" applyAlignment="1">
      <alignment vertical="top" shrinkToFit="1"/>
    </xf>
    <xf numFmtId="0" fontId="6" fillId="3" borderId="95" xfId="0" applyFont="1" applyFill="1" applyBorder="1" applyAlignment="1" applyProtection="1">
      <alignment horizontal="center" vertical="center"/>
    </xf>
    <xf numFmtId="0" fontId="6" fillId="3" borderId="71" xfId="0" applyFont="1" applyFill="1" applyBorder="1" applyAlignment="1" applyProtection="1">
      <alignment horizontal="center" vertical="center"/>
    </xf>
    <xf numFmtId="38" fontId="6" fillId="3" borderId="71" xfId="1" applyNumberFormat="1" applyFont="1" applyFill="1" applyBorder="1" applyAlignment="1" applyProtection="1">
      <alignment horizontal="right" vertical="center"/>
    </xf>
    <xf numFmtId="38" fontId="6" fillId="3" borderId="96" xfId="1" applyNumberFormat="1" applyFont="1" applyFill="1" applyBorder="1" applyAlignment="1" applyProtection="1">
      <alignment horizontal="right" vertical="center"/>
    </xf>
    <xf numFmtId="38" fontId="6" fillId="3" borderId="94" xfId="1" applyNumberFormat="1" applyFont="1" applyFill="1" applyBorder="1" applyAlignment="1" applyProtection="1">
      <alignment horizontal="right" vertical="center"/>
    </xf>
    <xf numFmtId="0" fontId="6" fillId="3" borderId="41" xfId="0" applyFont="1" applyFill="1" applyBorder="1" applyAlignment="1" applyProtection="1">
      <alignment horizontal="center" vertical="center" shrinkToFit="1"/>
    </xf>
    <xf numFmtId="38" fontId="6" fillId="2" borderId="41" xfId="1" applyNumberFormat="1" applyFont="1" applyFill="1" applyBorder="1" applyAlignment="1" applyProtection="1">
      <alignment horizontal="right" vertical="center" shrinkToFit="1"/>
      <protection locked="0"/>
    </xf>
    <xf numFmtId="38" fontId="6" fillId="2" borderId="56" xfId="1" applyNumberFormat="1" applyFont="1" applyFill="1" applyBorder="1" applyAlignment="1" applyProtection="1">
      <alignment horizontal="right" vertical="center" shrinkToFit="1"/>
      <protection locked="0"/>
    </xf>
    <xf numFmtId="38" fontId="6" fillId="2" borderId="55" xfId="1" applyNumberFormat="1" applyFont="1" applyFill="1" applyBorder="1" applyAlignment="1" applyProtection="1">
      <alignment horizontal="right" vertical="center"/>
      <protection locked="0"/>
    </xf>
    <xf numFmtId="0" fontId="6" fillId="2" borderId="18" xfId="0" applyFont="1" applyFill="1" applyBorder="1" applyAlignment="1" applyProtection="1">
      <alignment horizontal="center" vertical="center" shrinkToFit="1"/>
      <protection locked="0"/>
    </xf>
    <xf numFmtId="38" fontId="6" fillId="2" borderId="18" xfId="1" applyNumberFormat="1" applyFont="1" applyFill="1" applyBorder="1" applyAlignment="1" applyProtection="1">
      <alignment horizontal="right" vertical="center" shrinkToFit="1"/>
      <protection locked="0"/>
    </xf>
    <xf numFmtId="38" fontId="6" fillId="2" borderId="39" xfId="1" applyNumberFormat="1" applyFont="1" applyFill="1" applyBorder="1" applyAlignment="1" applyProtection="1">
      <alignment horizontal="right" vertical="center" shrinkToFit="1"/>
      <protection locked="0"/>
    </xf>
    <xf numFmtId="38" fontId="6" fillId="2" borderId="53" xfId="1" applyNumberFormat="1" applyFont="1" applyFill="1" applyBorder="1" applyAlignment="1" applyProtection="1">
      <alignment horizontal="right" vertical="center" shrinkToFit="1"/>
      <protection locked="0"/>
    </xf>
    <xf numFmtId="38" fontId="6" fillId="3" borderId="3" xfId="1" applyNumberFormat="1" applyFont="1" applyFill="1" applyBorder="1" applyAlignment="1" applyProtection="1">
      <alignment horizontal="right" vertical="center"/>
    </xf>
    <xf numFmtId="38" fontId="6" fillId="3" borderId="3" xfId="0" applyNumberFormat="1" applyFont="1" applyFill="1" applyBorder="1" applyAlignment="1" applyProtection="1">
      <alignment horizontal="right" vertical="center"/>
    </xf>
    <xf numFmtId="38" fontId="6" fillId="3" borderId="35" xfId="1" applyNumberFormat="1" applyFont="1" applyFill="1" applyBorder="1" applyAlignment="1" applyProtection="1">
      <alignment horizontal="right" vertical="center"/>
    </xf>
    <xf numFmtId="38" fontId="6" fillId="3" borderId="52" xfId="0" applyNumberFormat="1" applyFont="1" applyFill="1" applyBorder="1" applyAlignment="1" applyProtection="1">
      <alignment horizontal="right" vertical="center"/>
    </xf>
    <xf numFmtId="0" fontId="6" fillId="3" borderId="0" xfId="0" applyFont="1" applyFill="1" applyAlignment="1" applyProtection="1">
      <alignment vertical="top" wrapText="1"/>
    </xf>
    <xf numFmtId="0" fontId="0" fillId="0" borderId="0" xfId="0" applyFont="1">
      <alignment vertical="center"/>
    </xf>
    <xf numFmtId="178" fontId="23" fillId="0" borderId="0" xfId="5" applyNumberFormat="1" applyFont="1" applyFill="1" applyBorder="1" applyAlignment="1" applyProtection="1">
      <alignment vertical="top" shrinkToFit="1"/>
    </xf>
    <xf numFmtId="0" fontId="24" fillId="0" borderId="0" xfId="4" applyFont="1" applyAlignment="1" applyProtection="1">
      <alignment vertical="top" wrapText="1"/>
    </xf>
    <xf numFmtId="0" fontId="73" fillId="2" borderId="0" xfId="7" applyFont="1" applyFill="1" applyBorder="1" applyAlignment="1" applyProtection="1">
      <alignment vertical="center"/>
    </xf>
    <xf numFmtId="0" fontId="73" fillId="2" borderId="84" xfId="7" applyFont="1" applyFill="1" applyBorder="1" applyAlignment="1" applyProtection="1">
      <alignment vertical="center"/>
    </xf>
    <xf numFmtId="0" fontId="73" fillId="3" borderId="0" xfId="7" applyFont="1" applyFill="1" applyAlignment="1" applyProtection="1">
      <alignment vertical="center"/>
    </xf>
    <xf numFmtId="0" fontId="73" fillId="2" borderId="86" xfId="7" applyFont="1" applyFill="1" applyBorder="1" applyAlignment="1" applyProtection="1">
      <alignment vertical="center"/>
    </xf>
    <xf numFmtId="0" fontId="73" fillId="2" borderId="87" xfId="7" applyFont="1" applyFill="1" applyBorder="1" applyAlignment="1" applyProtection="1">
      <alignment vertical="center"/>
    </xf>
    <xf numFmtId="0" fontId="9" fillId="3" borderId="0" xfId="7" applyFont="1" applyFill="1">
      <alignment vertical="center"/>
    </xf>
    <xf numFmtId="0" fontId="9" fillId="3" borderId="0" xfId="7" applyFont="1" applyFill="1" applyBorder="1" applyAlignment="1" applyProtection="1">
      <alignment horizontal="center" vertical="center"/>
    </xf>
    <xf numFmtId="0" fontId="9" fillId="3" borderId="0" xfId="7" applyFont="1" applyFill="1" applyBorder="1" applyAlignment="1" applyProtection="1">
      <alignment horizontal="center" vertical="center" wrapText="1"/>
    </xf>
    <xf numFmtId="0" fontId="9" fillId="3" borderId="33" xfId="7" applyFont="1" applyFill="1" applyBorder="1" applyAlignment="1" applyProtection="1">
      <alignment vertical="center" wrapText="1"/>
      <protection locked="0"/>
    </xf>
    <xf numFmtId="0" fontId="9" fillId="3" borderId="0" xfId="7" applyFont="1" applyFill="1" applyProtection="1">
      <alignment vertical="center"/>
      <protection locked="0"/>
    </xf>
    <xf numFmtId="0" fontId="9" fillId="3" borderId="14" xfId="7" applyFont="1" applyFill="1" applyBorder="1" applyAlignment="1" applyProtection="1">
      <alignment vertical="center"/>
      <protection locked="0"/>
    </xf>
    <xf numFmtId="0" fontId="11" fillId="0" borderId="3" xfId="0" applyFont="1" applyFill="1" applyBorder="1" applyAlignment="1" applyProtection="1">
      <alignment horizontal="center" vertical="center" wrapText="1"/>
    </xf>
    <xf numFmtId="188" fontId="44" fillId="0" borderId="8" xfId="13" applyNumberFormat="1" applyFont="1" applyFill="1" applyBorder="1" applyAlignment="1" applyProtection="1">
      <alignment horizontal="right" vertical="center"/>
    </xf>
    <xf numFmtId="38" fontId="6" fillId="0" borderId="58" xfId="1" applyFont="1" applyFill="1" applyBorder="1" applyAlignment="1" applyProtection="1">
      <alignment vertical="center"/>
    </xf>
    <xf numFmtId="0" fontId="11" fillId="0" borderId="52" xfId="0" applyFont="1" applyFill="1" applyBorder="1" applyAlignment="1" applyProtection="1">
      <alignment horizontal="center" vertical="center" wrapText="1"/>
    </xf>
    <xf numFmtId="188" fontId="44" fillId="0" borderId="75" xfId="13" applyNumberFormat="1" applyFont="1" applyFill="1" applyBorder="1" applyAlignment="1" applyProtection="1">
      <alignment horizontal="right" vertical="center"/>
    </xf>
    <xf numFmtId="38" fontId="6" fillId="0" borderId="77" xfId="1" applyFont="1" applyFill="1" applyBorder="1" applyAlignment="1" applyProtection="1">
      <alignment vertical="center"/>
    </xf>
    <xf numFmtId="188" fontId="6" fillId="0" borderId="94" xfId="13" applyNumberFormat="1" applyFont="1" applyFill="1" applyBorder="1" applyAlignment="1" applyProtection="1">
      <alignment horizontal="right" vertical="center"/>
    </xf>
    <xf numFmtId="180" fontId="6" fillId="0" borderId="49" xfId="0" applyNumberFormat="1" applyFont="1" applyFill="1" applyBorder="1" applyAlignment="1" applyProtection="1">
      <alignment vertical="center"/>
      <protection locked="0"/>
    </xf>
    <xf numFmtId="0" fontId="6" fillId="0" borderId="24" xfId="0" applyFont="1" applyFill="1" applyBorder="1">
      <alignment vertical="center"/>
    </xf>
    <xf numFmtId="0" fontId="6" fillId="0" borderId="23" xfId="0" applyFont="1" applyFill="1" applyBorder="1">
      <alignment vertical="center"/>
    </xf>
    <xf numFmtId="0" fontId="9" fillId="0" borderId="16" xfId="0" applyFont="1" applyFill="1" applyBorder="1" applyAlignment="1">
      <alignment horizontal="left" vertical="center"/>
    </xf>
    <xf numFmtId="0" fontId="6" fillId="0" borderId="5" xfId="0" applyFont="1" applyFill="1" applyBorder="1">
      <alignment vertical="center"/>
    </xf>
    <xf numFmtId="0" fontId="6" fillId="0" borderId="1" xfId="0" applyFont="1" applyFill="1" applyBorder="1">
      <alignment vertical="center"/>
    </xf>
    <xf numFmtId="0" fontId="9" fillId="0" borderId="1" xfId="0" applyFont="1" applyFill="1" applyBorder="1" applyAlignment="1">
      <alignment horizontal="left" vertical="center"/>
    </xf>
    <xf numFmtId="178" fontId="26" fillId="3" borderId="0" xfId="5" applyNumberFormat="1" applyFont="1" applyFill="1" applyBorder="1" applyAlignment="1" applyProtection="1">
      <alignment horizontal="left" vertical="center" wrapText="1" shrinkToFit="1"/>
    </xf>
    <xf numFmtId="0" fontId="6" fillId="0" borderId="0" xfId="0" applyFont="1" applyFill="1">
      <alignment vertical="center"/>
    </xf>
    <xf numFmtId="0" fontId="9" fillId="3" borderId="5" xfId="0" applyFont="1" applyFill="1" applyBorder="1" applyAlignment="1" applyProtection="1">
      <alignment vertical="center"/>
    </xf>
    <xf numFmtId="0" fontId="9" fillId="3" borderId="5" xfId="0" applyFont="1" applyFill="1" applyBorder="1" applyAlignment="1" applyProtection="1">
      <alignment vertical="center" wrapText="1"/>
    </xf>
    <xf numFmtId="188" fontId="37" fillId="0" borderId="51" xfId="5" applyNumberFormat="1" applyFont="1" applyFill="1" applyBorder="1" applyAlignment="1" applyProtection="1">
      <alignment vertical="center" shrinkToFit="1"/>
      <protection locked="0"/>
    </xf>
    <xf numFmtId="188" fontId="37" fillId="0" borderId="47" xfId="5" applyNumberFormat="1" applyFont="1" applyFill="1" applyBorder="1" applyAlignment="1" applyProtection="1">
      <alignment vertical="center" shrinkToFit="1"/>
      <protection locked="0"/>
    </xf>
    <xf numFmtId="188" fontId="6" fillId="2" borderId="55" xfId="14" applyNumberFormat="1" applyFont="1" applyFill="1" applyBorder="1" applyAlignment="1" applyProtection="1">
      <alignment horizontal="right" vertical="center" shrinkToFit="1"/>
      <protection locked="0"/>
    </xf>
    <xf numFmtId="0" fontId="8" fillId="3" borderId="63" xfId="2" applyNumberFormat="1" applyFont="1" applyFill="1" applyBorder="1" applyAlignment="1" applyProtection="1">
      <alignment vertical="center" shrinkToFit="1"/>
      <protection locked="0"/>
    </xf>
    <xf numFmtId="0" fontId="8" fillId="3" borderId="56" xfId="2" applyNumberFormat="1" applyFont="1" applyFill="1" applyBorder="1" applyAlignment="1" applyProtection="1">
      <alignment vertical="center" shrinkToFit="1"/>
      <protection locked="0"/>
    </xf>
    <xf numFmtId="38" fontId="37" fillId="0" borderId="49" xfId="1" applyFont="1" applyFill="1" applyBorder="1" applyAlignment="1" applyProtection="1">
      <alignment vertical="center" shrinkToFit="1"/>
    </xf>
    <xf numFmtId="38" fontId="37" fillId="0" borderId="24" xfId="1" applyFont="1" applyFill="1" applyBorder="1" applyAlignment="1" applyProtection="1">
      <alignment vertical="center" shrinkToFit="1"/>
    </xf>
    <xf numFmtId="38" fontId="37" fillId="0" borderId="20" xfId="1" applyFont="1" applyFill="1" applyBorder="1" applyAlignment="1" applyProtection="1">
      <alignment vertical="center" shrinkToFit="1"/>
    </xf>
    <xf numFmtId="38" fontId="37" fillId="0" borderId="68" xfId="1" applyFont="1" applyFill="1" applyBorder="1" applyAlignment="1" applyProtection="1">
      <alignment vertical="center" shrinkToFit="1"/>
    </xf>
    <xf numFmtId="0" fontId="37" fillId="0" borderId="75" xfId="5" applyFont="1" applyFill="1" applyBorder="1" applyAlignment="1" applyProtection="1">
      <alignment vertical="center" shrinkToFit="1"/>
      <protection locked="0"/>
    </xf>
    <xf numFmtId="0" fontId="37" fillId="0" borderId="54" xfId="5" applyFont="1" applyFill="1" applyBorder="1" applyAlignment="1" applyProtection="1">
      <alignment vertical="center" shrinkToFit="1"/>
      <protection locked="0"/>
    </xf>
    <xf numFmtId="0" fontId="37" fillId="0" borderId="53" xfId="5" applyFont="1" applyFill="1" applyBorder="1" applyAlignment="1" applyProtection="1">
      <alignment vertical="center" shrinkToFit="1"/>
      <protection locked="0"/>
    </xf>
    <xf numFmtId="0" fontId="37" fillId="0" borderId="47" xfId="5" applyFont="1" applyBorder="1" applyAlignment="1">
      <alignment horizontal="center" vertical="center" shrinkToFit="1"/>
    </xf>
    <xf numFmtId="0" fontId="37" fillId="0" borderId="9" xfId="5" applyFont="1" applyBorder="1" applyAlignment="1">
      <alignment horizontal="center" vertical="center" shrinkToFit="1"/>
    </xf>
    <xf numFmtId="0" fontId="37" fillId="0" borderId="18" xfId="5" applyFont="1" applyBorder="1" applyAlignment="1">
      <alignment horizontal="center" vertical="center" shrinkToFit="1"/>
    </xf>
    <xf numFmtId="38" fontId="37" fillId="0" borderId="51" xfId="1" applyFont="1" applyFill="1" applyBorder="1" applyAlignment="1" applyProtection="1">
      <alignment vertical="center" shrinkToFit="1"/>
    </xf>
    <xf numFmtId="0" fontId="65" fillId="0" borderId="47" xfId="0" applyFont="1" applyFill="1" applyBorder="1" applyAlignment="1" applyProtection="1">
      <alignment horizontal="center" vertical="center"/>
    </xf>
    <xf numFmtId="0" fontId="0" fillId="0" borderId="47" xfId="0" applyFont="1" applyFill="1" applyBorder="1" applyAlignment="1">
      <alignment vertical="center"/>
    </xf>
    <xf numFmtId="0" fontId="0" fillId="0" borderId="25" xfId="0" applyFont="1" applyFill="1" applyBorder="1" applyAlignment="1">
      <alignment vertical="center"/>
    </xf>
    <xf numFmtId="0" fontId="0" fillId="0" borderId="8" xfId="0" applyFont="1" applyBorder="1" applyAlignment="1">
      <alignment horizontal="center" vertical="center"/>
    </xf>
    <xf numFmtId="0" fontId="0" fillId="0" borderId="68" xfId="0" applyFont="1" applyBorder="1" applyAlignment="1">
      <alignment horizontal="center" vertical="center"/>
    </xf>
    <xf numFmtId="6" fontId="65" fillId="0" borderId="9" xfId="15" applyFont="1" applyFill="1" applyBorder="1" applyAlignment="1" applyProtection="1">
      <alignment horizontal="center" vertical="center"/>
    </xf>
    <xf numFmtId="6" fontId="65" fillId="0" borderId="8" xfId="15" applyFont="1" applyFill="1" applyBorder="1" applyAlignment="1" applyProtection="1">
      <alignment horizontal="center" vertical="center"/>
    </xf>
    <xf numFmtId="0" fontId="0" fillId="0" borderId="25" xfId="0" applyFont="1" applyBorder="1" applyAlignment="1">
      <alignment horizontal="center" vertical="center"/>
    </xf>
    <xf numFmtId="0" fontId="0" fillId="0" borderId="36" xfId="0" applyFont="1" applyBorder="1" applyAlignment="1">
      <alignment horizontal="center" vertical="center"/>
    </xf>
    <xf numFmtId="6" fontId="65" fillId="0" borderId="47" xfId="15" applyFont="1" applyFill="1" applyBorder="1" applyAlignment="1" applyProtection="1">
      <alignment horizontal="center" vertical="center"/>
    </xf>
    <xf numFmtId="6" fontId="0" fillId="0" borderId="47" xfId="15" applyFont="1" applyFill="1" applyBorder="1" applyAlignment="1">
      <alignment vertical="center"/>
    </xf>
    <xf numFmtId="6" fontId="0" fillId="0" borderId="25" xfId="15" applyFont="1" applyFill="1" applyBorder="1" applyAlignment="1">
      <alignment vertical="center"/>
    </xf>
    <xf numFmtId="0" fontId="65" fillId="3" borderId="19" xfId="0" applyFont="1" applyFill="1" applyBorder="1" applyAlignment="1" applyProtection="1">
      <alignment horizontal="center" vertical="center"/>
    </xf>
    <xf numFmtId="0" fontId="65" fillId="3" borderId="59" xfId="0" applyFont="1" applyFill="1" applyBorder="1" applyAlignment="1" applyProtection="1">
      <alignment horizontal="center" vertical="center"/>
    </xf>
    <xf numFmtId="0" fontId="0" fillId="0" borderId="2" xfId="0" applyFont="1" applyBorder="1" applyAlignment="1">
      <alignment horizontal="center" vertical="center"/>
    </xf>
    <xf numFmtId="0" fontId="0" fillId="0" borderId="35" xfId="0" applyFont="1" applyBorder="1" applyAlignment="1">
      <alignment horizontal="center" vertical="center"/>
    </xf>
    <xf numFmtId="6" fontId="65" fillId="0" borderId="2" xfId="15" applyFont="1" applyFill="1" applyBorder="1" applyAlignment="1" applyProtection="1">
      <alignment horizontal="center" vertical="center"/>
    </xf>
    <xf numFmtId="6" fontId="65" fillId="0" borderId="5" xfId="15" applyFont="1" applyFill="1" applyBorder="1" applyAlignment="1" applyProtection="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0" fontId="65" fillId="3" borderId="62" xfId="0" applyFont="1" applyFill="1" applyBorder="1" applyAlignment="1" applyProtection="1">
      <alignment horizontal="center" vertical="center"/>
    </xf>
    <xf numFmtId="0" fontId="65" fillId="3" borderId="61" xfId="0" applyFont="1" applyFill="1" applyBorder="1" applyAlignment="1" applyProtection="1">
      <alignment horizontal="center" vertical="center"/>
    </xf>
    <xf numFmtId="0" fontId="65" fillId="3" borderId="96" xfId="0" applyFont="1" applyFill="1" applyBorder="1" applyAlignment="1" applyProtection="1">
      <alignment horizontal="center" vertical="center"/>
    </xf>
    <xf numFmtId="0" fontId="0" fillId="3" borderId="10"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182" fontId="0" fillId="3" borderId="8" xfId="0" applyNumberFormat="1" applyFont="1" applyFill="1" applyBorder="1" applyAlignment="1" applyProtection="1">
      <alignment horizontal="center" vertical="center"/>
      <protection locked="0"/>
    </xf>
    <xf numFmtId="182" fontId="0" fillId="3" borderId="11" xfId="0" applyNumberFormat="1" applyFont="1" applyFill="1" applyBorder="1" applyAlignment="1" applyProtection="1">
      <alignment horizontal="center" vertical="center"/>
      <protection locked="0"/>
    </xf>
    <xf numFmtId="182" fontId="0" fillId="3" borderId="2" xfId="0" applyNumberFormat="1" applyFont="1" applyFill="1" applyBorder="1" applyAlignment="1" applyProtection="1">
      <alignment horizontal="center" vertical="center"/>
      <protection locked="0"/>
    </xf>
    <xf numFmtId="182" fontId="0" fillId="3" borderId="5" xfId="0" applyNumberFormat="1" applyFont="1" applyFill="1" applyBorder="1" applyAlignment="1" applyProtection="1">
      <alignment horizontal="center" vertical="center"/>
      <protection locked="0"/>
    </xf>
    <xf numFmtId="181" fontId="65" fillId="0" borderId="3" xfId="0" applyNumberFormat="1" applyFont="1" applyFill="1" applyBorder="1" applyAlignment="1" applyProtection="1">
      <alignment horizontal="center" vertical="center"/>
    </xf>
    <xf numFmtId="181" fontId="0" fillId="0" borderId="3" xfId="0" applyNumberFormat="1" applyFont="1" applyFill="1" applyBorder="1" applyAlignment="1">
      <alignment vertical="center"/>
    </xf>
    <xf numFmtId="181" fontId="0" fillId="0" borderId="2" xfId="0" applyNumberFormat="1" applyFont="1" applyFill="1" applyBorder="1" applyAlignment="1">
      <alignment vertical="center"/>
    </xf>
    <xf numFmtId="0" fontId="65" fillId="3" borderId="10" xfId="0" applyFont="1" applyFill="1" applyBorder="1" applyAlignment="1" applyProtection="1">
      <alignment horizontal="center" vertical="center"/>
    </xf>
    <xf numFmtId="0" fontId="0" fillId="0" borderId="9" xfId="0" applyFont="1" applyBorder="1" applyAlignment="1">
      <alignment horizontal="center" vertical="center"/>
    </xf>
    <xf numFmtId="0" fontId="65" fillId="0" borderId="9" xfId="0" applyFont="1" applyFill="1" applyBorder="1" applyAlignment="1" applyProtection="1">
      <alignment horizontal="center"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10" fillId="3" borderId="32" xfId="0" applyFont="1" applyFill="1" applyBorder="1" applyAlignment="1" applyProtection="1">
      <alignment horizontal="left" vertical="center" wrapText="1"/>
    </xf>
    <xf numFmtId="177" fontId="51" fillId="3" borderId="13" xfId="0" applyNumberFormat="1" applyFont="1" applyFill="1" applyBorder="1" applyAlignment="1" applyProtection="1">
      <alignment horizontal="center" vertical="center"/>
    </xf>
    <xf numFmtId="177" fontId="51" fillId="3" borderId="76" xfId="0" applyNumberFormat="1" applyFont="1" applyFill="1" applyBorder="1" applyAlignment="1" applyProtection="1">
      <alignment horizontal="center" vertical="center"/>
    </xf>
    <xf numFmtId="0" fontId="65" fillId="3" borderId="4" xfId="0" applyFont="1" applyFill="1" applyBorder="1" applyAlignment="1" applyProtection="1">
      <alignment horizontal="center" vertical="center"/>
    </xf>
    <xf numFmtId="0" fontId="0" fillId="0" borderId="3" xfId="0" applyFont="1" applyBorder="1" applyAlignment="1">
      <alignment horizontal="center" vertical="center"/>
    </xf>
    <xf numFmtId="0" fontId="65" fillId="3" borderId="95" xfId="0" applyFont="1" applyFill="1" applyBorder="1" applyAlignment="1" applyProtection="1">
      <alignment horizontal="center" vertical="center"/>
    </xf>
    <xf numFmtId="0" fontId="0" fillId="0" borderId="71" xfId="0" applyFont="1" applyBorder="1" applyAlignment="1">
      <alignment horizontal="center" vertical="center"/>
    </xf>
    <xf numFmtId="0" fontId="65" fillId="0" borderId="71" xfId="0" applyFont="1" applyFill="1" applyBorder="1" applyAlignment="1" applyProtection="1">
      <alignment horizontal="center"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65" fillId="3" borderId="51" xfId="0" applyFont="1" applyFill="1" applyBorder="1" applyAlignment="1" applyProtection="1">
      <alignment horizontal="center" vertical="center"/>
    </xf>
    <xf numFmtId="0" fontId="0" fillId="0" borderId="47" xfId="0" applyFont="1" applyBorder="1" applyAlignment="1">
      <alignment horizontal="center" vertical="center"/>
    </xf>
    <xf numFmtId="181" fontId="65" fillId="0" borderId="47" xfId="0" applyNumberFormat="1" applyFont="1" applyFill="1" applyBorder="1" applyAlignment="1" applyProtection="1">
      <alignment horizontal="center" vertical="center"/>
    </xf>
    <xf numFmtId="181" fontId="0" fillId="0" borderId="47" xfId="0" applyNumberFormat="1" applyFont="1" applyFill="1" applyBorder="1" applyAlignment="1">
      <alignment vertical="center"/>
    </xf>
    <xf numFmtId="181" fontId="0" fillId="0" borderId="25" xfId="0" applyNumberFormat="1" applyFont="1" applyFill="1" applyBorder="1" applyAlignment="1">
      <alignment vertical="center"/>
    </xf>
    <xf numFmtId="0" fontId="65" fillId="3" borderId="31" xfId="0" applyFont="1" applyFill="1" applyBorder="1" applyAlignment="1" applyProtection="1">
      <alignment horizontal="center" vertical="center"/>
    </xf>
    <xf numFmtId="0" fontId="65" fillId="3" borderId="57" xfId="0" applyFont="1" applyFill="1" applyBorder="1" applyAlignment="1" applyProtection="1">
      <alignment horizontal="center" vertical="center"/>
    </xf>
    <xf numFmtId="0" fontId="51" fillId="3" borderId="12" xfId="0" applyFont="1" applyFill="1" applyBorder="1" applyAlignment="1" applyProtection="1">
      <alignment horizontal="center" vertical="center"/>
    </xf>
    <xf numFmtId="0" fontId="51" fillId="3" borderId="11" xfId="0" applyFont="1" applyFill="1" applyBorder="1" applyAlignment="1" applyProtection="1">
      <alignment horizontal="center" vertical="center"/>
    </xf>
    <xf numFmtId="0" fontId="51" fillId="3" borderId="7" xfId="0" applyFont="1" applyFill="1" applyBorder="1" applyAlignment="1" applyProtection="1">
      <alignment horizontal="center" vertical="center"/>
    </xf>
    <xf numFmtId="0" fontId="50" fillId="3" borderId="12" xfId="0" applyFont="1" applyFill="1" applyBorder="1" applyAlignment="1" applyProtection="1">
      <alignment horizontal="center" vertical="center"/>
    </xf>
    <xf numFmtId="0" fontId="50" fillId="3" borderId="7" xfId="0" applyFont="1" applyFill="1" applyBorder="1" applyAlignment="1" applyProtection="1">
      <alignment horizontal="center" vertical="center"/>
    </xf>
    <xf numFmtId="181" fontId="65" fillId="0" borderId="2" xfId="0" applyNumberFormat="1" applyFont="1" applyFill="1" applyBorder="1" applyAlignment="1" applyProtection="1">
      <alignment horizontal="center" vertical="center"/>
    </xf>
    <xf numFmtId="181" fontId="65" fillId="0" borderId="5" xfId="0" applyNumberFormat="1" applyFont="1" applyFill="1" applyBorder="1" applyAlignment="1" applyProtection="1">
      <alignment horizontal="center" vertical="center"/>
    </xf>
    <xf numFmtId="181" fontId="65" fillId="0" borderId="9" xfId="0" applyNumberFormat="1" applyFont="1" applyFill="1" applyBorder="1" applyAlignment="1" applyProtection="1">
      <alignment horizontal="center" vertical="center"/>
    </xf>
    <xf numFmtId="181" fontId="65" fillId="0" borderId="8" xfId="0" applyNumberFormat="1" applyFont="1" applyFill="1" applyBorder="1" applyAlignment="1" applyProtection="1">
      <alignment horizontal="center" vertical="center"/>
    </xf>
    <xf numFmtId="0" fontId="55" fillId="6" borderId="103" xfId="0" applyFont="1" applyFill="1" applyBorder="1" applyAlignment="1" applyProtection="1">
      <alignment horizontal="left" vertical="center" wrapText="1"/>
    </xf>
    <xf numFmtId="0" fontId="55" fillId="6" borderId="104" xfId="0" applyFont="1" applyFill="1" applyBorder="1" applyAlignment="1" applyProtection="1">
      <alignment horizontal="left" vertical="center" wrapText="1"/>
    </xf>
    <xf numFmtId="0" fontId="55" fillId="6" borderId="105" xfId="0" applyFont="1" applyFill="1" applyBorder="1" applyAlignment="1" applyProtection="1">
      <alignment horizontal="left" vertical="center" wrapText="1"/>
    </xf>
    <xf numFmtId="0" fontId="51" fillId="3" borderId="47" xfId="0" applyFont="1" applyFill="1" applyBorder="1" applyAlignment="1" applyProtection="1">
      <alignment horizontal="center" vertical="center"/>
      <protection locked="0"/>
    </xf>
    <xf numFmtId="0" fontId="51" fillId="3" borderId="54" xfId="0" applyFont="1" applyFill="1" applyBorder="1" applyAlignment="1" applyProtection="1">
      <alignment horizontal="center" vertical="center"/>
      <protection locked="0"/>
    </xf>
    <xf numFmtId="180" fontId="51" fillId="3" borderId="47" xfId="0" applyNumberFormat="1" applyFont="1" applyFill="1" applyBorder="1" applyAlignment="1" applyProtection="1">
      <alignment horizontal="center" vertical="center"/>
      <protection locked="0"/>
    </xf>
    <xf numFmtId="180" fontId="51" fillId="3" borderId="54" xfId="0" applyNumberFormat="1" applyFont="1" applyFill="1" applyBorder="1" applyAlignment="1" applyProtection="1">
      <alignment horizontal="center" vertical="center"/>
      <protection locked="0"/>
    </xf>
    <xf numFmtId="0" fontId="51" fillId="3" borderId="47" xfId="0" applyFont="1" applyFill="1" applyBorder="1" applyAlignment="1" applyProtection="1">
      <alignment horizontal="center" vertical="center" shrinkToFit="1"/>
      <protection locked="0"/>
    </xf>
    <xf numFmtId="0" fontId="51" fillId="3" borderId="24" xfId="0" applyFont="1" applyFill="1" applyBorder="1" applyAlignment="1" applyProtection="1">
      <alignment horizontal="center" vertical="center" shrinkToFit="1"/>
      <protection locked="0"/>
    </xf>
    <xf numFmtId="0" fontId="51" fillId="3" borderId="23" xfId="0" applyFont="1" applyFill="1" applyBorder="1" applyAlignment="1" applyProtection="1">
      <alignment horizontal="center" vertical="center" shrinkToFit="1"/>
      <protection locked="0"/>
    </xf>
    <xf numFmtId="0" fontId="51" fillId="3" borderId="2" xfId="0" applyFont="1" applyFill="1" applyBorder="1" applyAlignment="1" applyProtection="1">
      <alignment horizontal="center" vertical="center" shrinkToFit="1"/>
      <protection locked="0"/>
    </xf>
    <xf numFmtId="0" fontId="51" fillId="3" borderId="5" xfId="0" applyFont="1" applyFill="1" applyBorder="1" applyAlignment="1" applyProtection="1">
      <alignment horizontal="center" vertical="center" shrinkToFit="1"/>
      <protection locked="0"/>
    </xf>
    <xf numFmtId="0" fontId="51" fillId="3" borderId="1"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181" fontId="6" fillId="0" borderId="25" xfId="0" applyNumberFormat="1" applyFont="1" applyFill="1" applyBorder="1" applyAlignment="1" applyProtection="1">
      <alignment horizontal="center" vertical="center"/>
      <protection locked="0"/>
    </xf>
    <xf numFmtId="181" fontId="6" fillId="0" borderId="24" xfId="0" applyNumberFormat="1" applyFont="1" applyFill="1" applyBorder="1" applyAlignment="1" applyProtection="1">
      <alignment horizontal="center" vertical="center"/>
      <protection locked="0"/>
    </xf>
    <xf numFmtId="181" fontId="6" fillId="0" borderId="36" xfId="0" applyNumberFormat="1" applyFont="1" applyFill="1" applyBorder="1" applyAlignment="1" applyProtection="1">
      <alignment horizontal="center" vertical="center"/>
      <protection locked="0"/>
    </xf>
    <xf numFmtId="0" fontId="6" fillId="0" borderId="88" xfId="0" applyFont="1" applyBorder="1" applyAlignment="1" applyProtection="1">
      <alignment horizontal="center" vertical="center"/>
    </xf>
    <xf numFmtId="0" fontId="6" fillId="0" borderId="89" xfId="0" applyFont="1" applyBorder="1" applyAlignment="1" applyProtection="1">
      <alignment horizontal="center" vertical="center"/>
    </xf>
    <xf numFmtId="0" fontId="6" fillId="0" borderId="90" xfId="0" applyFont="1" applyBorder="1" applyAlignment="1" applyProtection="1">
      <alignment horizontal="center" vertical="center"/>
    </xf>
    <xf numFmtId="0" fontId="6" fillId="3" borderId="32" xfId="0" applyFont="1" applyFill="1" applyBorder="1" applyAlignment="1" applyProtection="1">
      <alignment vertical="top" wrapText="1"/>
    </xf>
    <xf numFmtId="0" fontId="0" fillId="3" borderId="32" xfId="0" applyFont="1" applyFill="1" applyBorder="1" applyAlignment="1" applyProtection="1">
      <alignment vertical="center"/>
    </xf>
    <xf numFmtId="0" fontId="6" fillId="3" borderId="0" xfId="0" applyFont="1" applyFill="1" applyAlignment="1" applyProtection="1">
      <alignment vertical="top"/>
    </xf>
    <xf numFmtId="0" fontId="42" fillId="3" borderId="0" xfId="0" applyFont="1" applyFill="1" applyAlignment="1" applyProtection="1">
      <alignment horizontal="center" vertical="center"/>
    </xf>
    <xf numFmtId="0" fontId="43" fillId="3" borderId="0" xfId="0" applyFont="1" applyFill="1" applyAlignment="1" applyProtection="1">
      <alignment vertical="center"/>
    </xf>
    <xf numFmtId="0" fontId="6" fillId="3" borderId="31" xfId="0" applyFont="1" applyFill="1" applyBorder="1" applyAlignment="1" applyProtection="1">
      <alignment horizontal="center" vertical="center"/>
    </xf>
    <xf numFmtId="0" fontId="6" fillId="3" borderId="59"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58" xfId="0" applyFont="1" applyFill="1" applyBorder="1" applyAlignment="1" applyProtection="1">
      <alignment horizontal="center" vertical="center"/>
    </xf>
    <xf numFmtId="0" fontId="6" fillId="3" borderId="29" xfId="0" applyFont="1" applyFill="1" applyBorder="1" applyAlignment="1" applyProtection="1">
      <alignment horizontal="center" vertical="center" wrapText="1"/>
    </xf>
    <xf numFmtId="0" fontId="6" fillId="3" borderId="44"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184" fontId="68" fillId="3" borderId="0" xfId="10" applyNumberFormat="1" applyFont="1" applyFill="1" applyAlignment="1" applyProtection="1">
      <alignment horizontal="right" vertical="center" shrinkToFit="1"/>
      <protection hidden="1"/>
    </xf>
    <xf numFmtId="184" fontId="5" fillId="3" borderId="25" xfId="10" applyNumberFormat="1" applyFont="1" applyFill="1" applyBorder="1" applyAlignment="1" applyProtection="1">
      <alignment horizontal="center" vertical="center" shrinkToFit="1"/>
      <protection hidden="1"/>
    </xf>
    <xf numFmtId="184" fontId="5" fillId="3" borderId="36" xfId="10" applyNumberFormat="1" applyFont="1" applyFill="1" applyBorder="1" applyAlignment="1" applyProtection="1">
      <alignment horizontal="center" vertical="center" shrinkToFit="1"/>
      <protection hidden="1"/>
    </xf>
    <xf numFmtId="184" fontId="5" fillId="3" borderId="102" xfId="10" applyNumberFormat="1" applyFont="1" applyFill="1" applyBorder="1" applyAlignment="1" applyProtection="1">
      <alignment horizontal="center" vertical="center" shrinkToFit="1"/>
      <protection hidden="1"/>
    </xf>
    <xf numFmtId="184" fontId="5" fillId="3" borderId="101" xfId="10" applyNumberFormat="1" applyFont="1" applyFill="1" applyBorder="1" applyAlignment="1" applyProtection="1">
      <alignment horizontal="center" vertical="center" shrinkToFit="1"/>
      <protection hidden="1"/>
    </xf>
    <xf numFmtId="38" fontId="5" fillId="3" borderId="101" xfId="10" applyFont="1" applyFill="1" applyBorder="1" applyAlignment="1" applyProtection="1">
      <alignment horizontal="right" vertical="center" shrinkToFit="1"/>
      <protection hidden="1"/>
    </xf>
    <xf numFmtId="38" fontId="5" fillId="3" borderId="100" xfId="10" applyFont="1" applyFill="1" applyBorder="1" applyAlignment="1" applyProtection="1">
      <alignment horizontal="right" vertical="center" shrinkToFit="1"/>
      <protection hidden="1"/>
    </xf>
    <xf numFmtId="184" fontId="20" fillId="0" borderId="18" xfId="9" applyNumberFormat="1" applyFont="1" applyBorder="1" applyAlignment="1" applyProtection="1">
      <alignment horizontal="center" vertical="center" shrinkToFit="1"/>
      <protection hidden="1"/>
    </xf>
    <xf numFmtId="184" fontId="20" fillId="0" borderId="40" xfId="9" applyNumberFormat="1" applyFont="1" applyBorder="1" applyAlignment="1" applyProtection="1">
      <alignment horizontal="center" vertical="center" shrinkToFit="1"/>
      <protection hidden="1"/>
    </xf>
    <xf numFmtId="184" fontId="20" fillId="0" borderId="41" xfId="9" applyNumberFormat="1" applyFont="1" applyBorder="1" applyAlignment="1" applyProtection="1">
      <alignment horizontal="center" vertical="center" shrinkToFit="1"/>
      <protection hidden="1"/>
    </xf>
    <xf numFmtId="184" fontId="20" fillId="0" borderId="18" xfId="9" applyNumberFormat="1" applyFont="1" applyBorder="1" applyAlignment="1" applyProtection="1">
      <alignment horizontal="center" vertical="center" shrinkToFit="1"/>
      <protection locked="0"/>
    </xf>
    <xf numFmtId="184" fontId="20" fillId="0" borderId="40" xfId="9" applyNumberFormat="1" applyFont="1" applyBorder="1" applyAlignment="1" applyProtection="1">
      <alignment horizontal="center" vertical="center" shrinkToFit="1"/>
      <protection locked="0"/>
    </xf>
    <xf numFmtId="184" fontId="20" fillId="0" borderId="41" xfId="9" applyNumberFormat="1" applyFont="1" applyBorder="1" applyAlignment="1" applyProtection="1">
      <alignment horizontal="center" vertical="center" shrinkToFit="1"/>
      <protection locked="0"/>
    </xf>
    <xf numFmtId="184" fontId="20" fillId="0" borderId="18" xfId="9" applyNumberFormat="1" applyFont="1" applyBorder="1" applyAlignment="1" applyProtection="1">
      <alignment horizontal="center" vertical="center" wrapText="1" shrinkToFit="1"/>
      <protection locked="0"/>
    </xf>
    <xf numFmtId="184" fontId="20" fillId="0" borderId="40" xfId="9" applyNumberFormat="1" applyFont="1" applyBorder="1" applyAlignment="1" applyProtection="1">
      <alignment horizontal="center" vertical="center" wrapText="1" shrinkToFit="1"/>
      <protection locked="0"/>
    </xf>
    <xf numFmtId="184" fontId="20" fillId="0" borderId="41" xfId="9" applyNumberFormat="1" applyFont="1" applyBorder="1" applyAlignment="1" applyProtection="1">
      <alignment horizontal="center" vertical="center" wrapText="1" shrinkToFit="1"/>
      <protection locked="0"/>
    </xf>
    <xf numFmtId="184" fontId="69" fillId="0" borderId="56" xfId="9" applyNumberFormat="1" applyFont="1" applyBorder="1" applyAlignment="1" applyProtection="1">
      <alignment horizontal="left" vertical="center" shrinkToFit="1"/>
      <protection hidden="1"/>
    </xf>
    <xf numFmtId="184" fontId="69" fillId="0" borderId="41" xfId="9" applyNumberFormat="1" applyFont="1" applyBorder="1" applyAlignment="1" applyProtection="1">
      <alignment horizontal="left" vertical="center" shrinkToFit="1"/>
      <protection hidden="1"/>
    </xf>
    <xf numFmtId="184" fontId="5" fillId="0" borderId="25" xfId="10" applyNumberFormat="1" applyFont="1" applyBorder="1" applyAlignment="1" applyProtection="1">
      <alignment horizontal="center" vertical="center" shrinkToFit="1"/>
      <protection hidden="1"/>
    </xf>
    <xf numFmtId="184" fontId="5" fillId="0" borderId="24" xfId="10" applyNumberFormat="1" applyFont="1" applyBorder="1" applyAlignment="1" applyProtection="1">
      <alignment horizontal="center" vertical="center" shrinkToFit="1"/>
      <protection hidden="1"/>
    </xf>
    <xf numFmtId="184" fontId="5" fillId="0" borderId="36" xfId="10" applyNumberFormat="1" applyFont="1" applyBorder="1" applyAlignment="1" applyProtection="1">
      <alignment horizontal="center" vertical="center" shrinkToFit="1"/>
      <protection hidden="1"/>
    </xf>
    <xf numFmtId="184" fontId="69" fillId="0" borderId="49" xfId="9" applyNumberFormat="1" applyFont="1" applyBorder="1" applyAlignment="1" applyProtection="1">
      <alignment horizontal="left" vertical="center" shrinkToFit="1"/>
      <protection hidden="1"/>
    </xf>
    <xf numFmtId="0" fontId="6" fillId="3" borderId="51" xfId="8" applyFont="1" applyFill="1" applyBorder="1" applyAlignment="1" applyProtection="1">
      <alignment horizontal="center" vertical="center"/>
    </xf>
    <xf numFmtId="0" fontId="6" fillId="3" borderId="47" xfId="8" applyFont="1" applyFill="1" applyBorder="1" applyAlignment="1" applyProtection="1">
      <alignment horizontal="center" vertical="center"/>
    </xf>
    <xf numFmtId="181" fontId="6" fillId="3" borderId="47" xfId="8" applyNumberFormat="1" applyFont="1" applyFill="1" applyBorder="1" applyAlignment="1" applyProtection="1">
      <alignment horizontal="center" vertical="center"/>
    </xf>
    <xf numFmtId="181" fontId="6" fillId="3" borderId="54" xfId="8" applyNumberFormat="1" applyFont="1" applyFill="1" applyBorder="1" applyAlignment="1" applyProtection="1">
      <alignment horizontal="center" vertical="center"/>
    </xf>
    <xf numFmtId="0" fontId="6" fillId="3" borderId="31"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73"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45" xfId="0" applyFont="1" applyFill="1" applyBorder="1" applyAlignment="1" applyProtection="1">
      <alignment horizontal="center" vertical="center"/>
    </xf>
    <xf numFmtId="0" fontId="6" fillId="3" borderId="32" xfId="0" applyFont="1" applyFill="1" applyBorder="1" applyAlignment="1" applyProtection="1">
      <alignment horizontal="center" vertical="center" wrapText="1"/>
    </xf>
    <xf numFmtId="0" fontId="6" fillId="3" borderId="7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38" fontId="6" fillId="3" borderId="2" xfId="0" applyNumberFormat="1" applyFont="1" applyFill="1" applyBorder="1" applyAlignment="1" applyProtection="1">
      <alignment vertical="center"/>
    </xf>
    <xf numFmtId="38" fontId="6" fillId="3" borderId="5" xfId="0" applyNumberFormat="1" applyFont="1" applyFill="1" applyBorder="1" applyAlignment="1" applyProtection="1">
      <alignment vertical="center"/>
    </xf>
    <xf numFmtId="38" fontId="6" fillId="3" borderId="5" xfId="0" applyNumberFormat="1" applyFont="1" applyFill="1" applyBorder="1" applyAlignment="1" applyProtection="1">
      <alignment horizontal="right" vertical="center"/>
    </xf>
    <xf numFmtId="38" fontId="6" fillId="3" borderId="13" xfId="0" applyNumberFormat="1" applyFont="1" applyFill="1" applyBorder="1" applyAlignment="1" applyProtection="1">
      <alignment horizontal="right" vertical="center"/>
    </xf>
    <xf numFmtId="180" fontId="70" fillId="3" borderId="13" xfId="8" applyNumberFormat="1" applyFont="1" applyFill="1" applyBorder="1" applyAlignment="1" applyProtection="1">
      <alignment horizontal="left" vertical="top" wrapText="1"/>
    </xf>
    <xf numFmtId="0" fontId="46" fillId="3" borderId="0" xfId="0" applyFont="1" applyFill="1" applyAlignment="1" applyProtection="1">
      <alignment horizontal="left" vertical="center"/>
    </xf>
    <xf numFmtId="0" fontId="45" fillId="3" borderId="0" xfId="8" applyFont="1" applyFill="1" applyAlignment="1" applyProtection="1">
      <alignment horizontal="center" vertical="center"/>
    </xf>
    <xf numFmtId="0" fontId="6" fillId="3" borderId="10" xfId="8" applyFont="1" applyFill="1" applyBorder="1" applyAlignment="1" applyProtection="1">
      <alignment horizontal="center" vertical="center"/>
    </xf>
    <xf numFmtId="0" fontId="6" fillId="3" borderId="9" xfId="8" applyFont="1" applyFill="1" applyBorder="1" applyAlignment="1" applyProtection="1">
      <alignment horizontal="center" vertical="center"/>
    </xf>
    <xf numFmtId="0" fontId="6" fillId="3" borderId="4" xfId="8" applyFont="1" applyFill="1" applyBorder="1" applyAlignment="1" applyProtection="1">
      <alignment horizontal="center" vertical="center"/>
    </xf>
    <xf numFmtId="0" fontId="6" fillId="3" borderId="3" xfId="8" applyFont="1" applyFill="1" applyBorder="1" applyAlignment="1" applyProtection="1">
      <alignment horizontal="center" vertical="center"/>
    </xf>
    <xf numFmtId="0" fontId="6" fillId="3" borderId="33" xfId="8" applyFont="1" applyFill="1" applyBorder="1" applyAlignment="1" applyProtection="1">
      <alignment horizontal="center" vertical="center" wrapText="1"/>
    </xf>
    <xf numFmtId="0" fontId="6" fillId="3" borderId="44" xfId="8"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6" fillId="3" borderId="25"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38" fontId="6" fillId="3" borderId="25" xfId="0" applyNumberFormat="1" applyFont="1" applyFill="1" applyBorder="1" applyAlignment="1" applyProtection="1">
      <alignment vertical="center"/>
    </xf>
    <xf numFmtId="38" fontId="6" fillId="3" borderId="24" xfId="0" applyNumberFormat="1" applyFont="1" applyFill="1" applyBorder="1" applyAlignment="1" applyProtection="1">
      <alignment vertical="center"/>
    </xf>
    <xf numFmtId="38" fontId="6" fillId="3" borderId="24" xfId="0" applyNumberFormat="1" applyFont="1" applyFill="1" applyBorder="1" applyAlignment="1" applyProtection="1">
      <alignment horizontal="right" vertical="center"/>
    </xf>
    <xf numFmtId="38" fontId="6" fillId="3" borderId="37" xfId="0" applyNumberFormat="1" applyFont="1" applyFill="1" applyBorder="1" applyAlignment="1" applyProtection="1">
      <alignment vertical="center"/>
    </xf>
    <xf numFmtId="38" fontId="6" fillId="3" borderId="49" xfId="0" applyNumberFormat="1" applyFont="1" applyFill="1" applyBorder="1" applyAlignment="1" applyProtection="1">
      <alignment vertical="center"/>
    </xf>
    <xf numFmtId="38" fontId="6" fillId="3" borderId="49" xfId="0" applyNumberFormat="1" applyFont="1" applyFill="1" applyBorder="1" applyAlignment="1" applyProtection="1">
      <alignment horizontal="right" vertical="center"/>
    </xf>
    <xf numFmtId="0" fontId="9" fillId="3" borderId="25" xfId="0" applyFont="1" applyFill="1" applyBorder="1" applyAlignment="1" applyProtection="1">
      <alignment vertical="center" wrapText="1"/>
      <protection hidden="1"/>
    </xf>
    <xf numFmtId="0" fontId="9" fillId="3" borderId="24" xfId="0" applyFont="1" applyFill="1" applyBorder="1" applyAlignment="1" applyProtection="1">
      <alignment vertical="center" wrapText="1"/>
      <protection hidden="1"/>
    </xf>
    <xf numFmtId="0" fontId="9" fillId="3" borderId="36" xfId="0" applyFont="1" applyFill="1" applyBorder="1" applyAlignment="1" applyProtection="1">
      <alignment vertical="center" wrapText="1"/>
      <protection hidden="1"/>
    </xf>
    <xf numFmtId="0" fontId="9" fillId="3" borderId="25"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9" fillId="3" borderId="36" xfId="0" applyFont="1" applyFill="1" applyBorder="1" applyAlignment="1" applyProtection="1">
      <alignment horizontal="center" vertical="center" wrapText="1"/>
      <protection hidden="1"/>
    </xf>
    <xf numFmtId="179" fontId="6" fillId="3" borderId="25" xfId="0" applyNumberFormat="1" applyFont="1" applyFill="1" applyBorder="1" applyAlignment="1" applyProtection="1">
      <alignment horizontal="center" vertical="center" shrinkToFit="1"/>
      <protection hidden="1"/>
    </xf>
    <xf numFmtId="179" fontId="6" fillId="3" borderId="24" xfId="0" applyNumberFormat="1" applyFont="1" applyFill="1" applyBorder="1" applyAlignment="1" applyProtection="1">
      <alignment horizontal="center" vertical="center" shrinkToFit="1"/>
      <protection hidden="1"/>
    </xf>
    <xf numFmtId="179" fontId="6" fillId="3" borderId="24" xfId="0" applyNumberFormat="1" applyFont="1" applyFill="1" applyBorder="1" applyAlignment="1" applyProtection="1">
      <alignment horizontal="right" vertical="center"/>
      <protection hidden="1"/>
    </xf>
    <xf numFmtId="0" fontId="9" fillId="3" borderId="37" xfId="0" applyFont="1" applyFill="1" applyBorder="1" applyAlignment="1" applyProtection="1">
      <alignment vertical="center" wrapText="1"/>
      <protection hidden="1"/>
    </xf>
    <xf numFmtId="0" fontId="9" fillId="3" borderId="49" xfId="0" applyFont="1" applyFill="1" applyBorder="1" applyAlignment="1" applyProtection="1">
      <alignment vertical="center"/>
      <protection hidden="1"/>
    </xf>
    <xf numFmtId="0" fontId="9" fillId="3" borderId="37" xfId="0" applyFont="1" applyFill="1" applyBorder="1" applyAlignment="1" applyProtection="1">
      <alignment horizontal="center" vertical="center" wrapText="1"/>
      <protection hidden="1"/>
    </xf>
    <xf numFmtId="0" fontId="9" fillId="3" borderId="49" xfId="0" applyFont="1" applyFill="1" applyBorder="1" applyAlignment="1" applyProtection="1">
      <alignment horizontal="center" vertical="center" wrapText="1"/>
      <protection hidden="1"/>
    </xf>
    <xf numFmtId="0" fontId="9" fillId="3" borderId="56" xfId="0" applyFont="1" applyFill="1" applyBorder="1" applyAlignment="1" applyProtection="1">
      <alignment horizontal="center" vertical="center" wrapText="1"/>
      <protection hidden="1"/>
    </xf>
    <xf numFmtId="179" fontId="6" fillId="3" borderId="37" xfId="0" applyNumberFormat="1" applyFont="1" applyFill="1" applyBorder="1" applyAlignment="1" applyProtection="1">
      <alignment horizontal="center" vertical="center" shrinkToFit="1"/>
      <protection hidden="1"/>
    </xf>
    <xf numFmtId="179" fontId="6" fillId="3" borderId="49" xfId="0" applyNumberFormat="1" applyFont="1" applyFill="1" applyBorder="1" applyAlignment="1" applyProtection="1">
      <alignment horizontal="center" vertical="center" shrinkToFit="1"/>
      <protection hidden="1"/>
    </xf>
    <xf numFmtId="179" fontId="6" fillId="3" borderId="49" xfId="0" applyNumberFormat="1" applyFont="1" applyFill="1" applyBorder="1" applyAlignment="1" applyProtection="1">
      <alignment horizontal="right" vertical="center"/>
      <protection hidden="1"/>
    </xf>
    <xf numFmtId="38" fontId="6" fillId="0" borderId="37" xfId="0" applyNumberFormat="1" applyFont="1" applyFill="1" applyBorder="1" applyAlignment="1" applyProtection="1">
      <alignment horizontal="center" vertical="center" shrinkToFit="1"/>
    </xf>
    <xf numFmtId="38" fontId="6" fillId="0" borderId="49" xfId="0" applyNumberFormat="1" applyFont="1" applyFill="1" applyBorder="1" applyAlignment="1" applyProtection="1">
      <alignment horizontal="center" vertical="center" shrinkToFit="1"/>
    </xf>
    <xf numFmtId="179" fontId="9" fillId="3" borderId="24" xfId="0" applyNumberFormat="1" applyFont="1" applyFill="1" applyBorder="1" applyAlignment="1" applyProtection="1">
      <alignment horizontal="right" vertical="center"/>
      <protection hidden="1"/>
    </xf>
    <xf numFmtId="38" fontId="6" fillId="0" borderId="37" xfId="0" applyNumberFormat="1" applyFont="1" applyFill="1" applyBorder="1" applyAlignment="1" applyProtection="1">
      <alignment horizontal="center" vertical="center" shrinkToFit="1"/>
      <protection locked="0"/>
    </xf>
    <xf numFmtId="38" fontId="6" fillId="0" borderId="49" xfId="0" applyNumberFormat="1" applyFont="1" applyFill="1" applyBorder="1" applyAlignment="1" applyProtection="1">
      <alignment horizontal="center" vertical="center" shrinkToFit="1"/>
      <protection locked="0"/>
    </xf>
    <xf numFmtId="179" fontId="6" fillId="3" borderId="24" xfId="0" applyNumberFormat="1" applyFont="1" applyFill="1" applyBorder="1" applyAlignment="1" applyProtection="1">
      <alignment horizontal="right" vertical="center" shrinkToFit="1"/>
      <protection hidden="1"/>
    </xf>
    <xf numFmtId="179" fontId="9" fillId="3" borderId="49" xfId="0" applyNumberFormat="1" applyFont="1" applyFill="1" applyBorder="1" applyAlignment="1" applyProtection="1">
      <alignment horizontal="right" vertical="center"/>
      <protection hidden="1"/>
    </xf>
    <xf numFmtId="179" fontId="6" fillId="3" borderId="49" xfId="0" applyNumberFormat="1" applyFont="1" applyFill="1" applyBorder="1" applyAlignment="1" applyProtection="1">
      <alignment horizontal="right" vertical="center" shrinkToFit="1"/>
      <protection hidden="1"/>
    </xf>
    <xf numFmtId="0" fontId="9" fillId="3" borderId="24" xfId="0" applyFont="1" applyFill="1" applyBorder="1" applyAlignment="1" applyProtection="1">
      <alignment vertical="center"/>
      <protection hidden="1"/>
    </xf>
    <xf numFmtId="179" fontId="6" fillId="3" borderId="5" xfId="0" applyNumberFormat="1" applyFont="1" applyFill="1" applyBorder="1" applyAlignment="1" applyProtection="1">
      <alignment horizontal="right" vertical="center" shrinkToFit="1"/>
      <protection hidden="1"/>
    </xf>
    <xf numFmtId="0" fontId="6" fillId="3" borderId="12"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3" borderId="49" xfId="0" applyFont="1" applyFill="1" applyBorder="1" applyAlignment="1" applyProtection="1">
      <alignment horizontal="left" vertical="center"/>
    </xf>
    <xf numFmtId="38" fontId="6" fillId="3" borderId="8" xfId="1" applyNumberFormat="1" applyFont="1" applyFill="1" applyBorder="1" applyAlignment="1" applyProtection="1">
      <alignment vertical="center" shrinkToFit="1"/>
    </xf>
    <xf numFmtId="38" fontId="6" fillId="3" borderId="11" xfId="1" applyNumberFormat="1" applyFont="1" applyFill="1" applyBorder="1" applyAlignment="1" applyProtection="1">
      <alignment vertical="center" shrinkToFit="1"/>
    </xf>
    <xf numFmtId="180" fontId="71" fillId="3" borderId="13" xfId="8" applyNumberFormat="1" applyFont="1" applyFill="1" applyBorder="1" applyAlignment="1" applyProtection="1">
      <alignment horizontal="left" vertical="top" wrapText="1"/>
    </xf>
    <xf numFmtId="180" fontId="71" fillId="3" borderId="13" xfId="0" applyNumberFormat="1" applyFont="1" applyFill="1" applyBorder="1" applyAlignment="1" applyProtection="1">
      <alignment horizontal="left" vertical="top" wrapText="1"/>
    </xf>
    <xf numFmtId="0" fontId="71" fillId="3" borderId="13" xfId="0" applyFont="1" applyFill="1" applyBorder="1" applyAlignment="1" applyProtection="1">
      <alignment vertical="top"/>
    </xf>
    <xf numFmtId="0" fontId="6" fillId="3" borderId="33" xfId="0" applyFont="1" applyFill="1" applyBorder="1" applyAlignment="1" applyProtection="1">
      <alignment horizontal="center" vertical="center"/>
    </xf>
    <xf numFmtId="0" fontId="6" fillId="3" borderId="50" xfId="0" applyFont="1" applyFill="1" applyBorder="1" applyAlignment="1" applyProtection="1">
      <alignment vertical="center" shrinkToFit="1"/>
    </xf>
    <xf numFmtId="0" fontId="6" fillId="3" borderId="24" xfId="0" applyFont="1" applyFill="1" applyBorder="1" applyAlignment="1" applyProtection="1">
      <alignment vertical="center" shrinkToFit="1"/>
    </xf>
    <xf numFmtId="0" fontId="6" fillId="3" borderId="36" xfId="0" applyFont="1" applyFill="1" applyBorder="1" applyAlignment="1" applyProtection="1">
      <alignment vertical="center" shrinkToFit="1"/>
    </xf>
    <xf numFmtId="38" fontId="6" fillId="3" borderId="37" xfId="1" applyNumberFormat="1" applyFont="1" applyFill="1" applyBorder="1" applyAlignment="1" applyProtection="1">
      <alignment vertical="center" shrinkToFit="1"/>
      <protection locked="0"/>
    </xf>
    <xf numFmtId="38" fontId="6" fillId="3" borderId="49" xfId="1" applyNumberFormat="1" applyFont="1" applyFill="1" applyBorder="1" applyAlignment="1" applyProtection="1">
      <alignment vertical="center" shrinkToFit="1"/>
      <protection locked="0"/>
    </xf>
    <xf numFmtId="0" fontId="6" fillId="3" borderId="6"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35" xfId="0" applyFont="1" applyFill="1" applyBorder="1" applyAlignment="1" applyProtection="1">
      <alignment vertical="center"/>
    </xf>
    <xf numFmtId="38" fontId="6" fillId="3" borderId="2" xfId="1" applyNumberFormat="1" applyFont="1" applyFill="1" applyBorder="1" applyAlignment="1" applyProtection="1">
      <alignment vertical="center" shrinkToFit="1"/>
    </xf>
    <xf numFmtId="38" fontId="6" fillId="3" borderId="5" xfId="1" applyNumberFormat="1" applyFont="1" applyFill="1" applyBorder="1" applyAlignment="1" applyProtection="1">
      <alignment vertical="center" shrinkToFit="1"/>
    </xf>
    <xf numFmtId="38" fontId="6" fillId="3" borderId="73" xfId="1" applyNumberFormat="1" applyFont="1" applyFill="1" applyBorder="1" applyAlignment="1" applyProtection="1">
      <alignment vertical="center" shrinkToFit="1"/>
    </xf>
    <xf numFmtId="38" fontId="6" fillId="3" borderId="13" xfId="1" applyNumberFormat="1" applyFont="1" applyFill="1" applyBorder="1" applyAlignment="1" applyProtection="1">
      <alignment vertical="center" shrinkToFit="1"/>
    </xf>
    <xf numFmtId="0" fontId="6" fillId="3" borderId="24" xfId="8" applyFont="1" applyFill="1" applyBorder="1" applyAlignment="1" applyProtection="1">
      <alignment horizontal="center" vertical="center"/>
    </xf>
    <xf numFmtId="0" fontId="6" fillId="3" borderId="36" xfId="8" applyFont="1" applyFill="1" applyBorder="1" applyAlignment="1" applyProtection="1">
      <alignment horizontal="center" vertical="center"/>
    </xf>
    <xf numFmtId="0" fontId="6" fillId="3" borderId="37" xfId="8" applyFont="1" applyFill="1" applyBorder="1" applyAlignment="1" applyProtection="1">
      <alignment horizontal="center" vertical="center"/>
    </xf>
    <xf numFmtId="0" fontId="6" fillId="3" borderId="49" xfId="8"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47" fillId="3" borderId="0" xfId="0" applyFont="1" applyFill="1" applyBorder="1" applyAlignment="1" applyProtection="1">
      <alignment horizontal="center" vertical="center"/>
    </xf>
    <xf numFmtId="38" fontId="6" fillId="3" borderId="0" xfId="0" applyNumberFormat="1" applyFont="1" applyFill="1" applyBorder="1" applyAlignment="1" applyProtection="1">
      <alignment vertical="center"/>
    </xf>
    <xf numFmtId="38" fontId="6" fillId="3" borderId="0" xfId="0" applyNumberFormat="1" applyFont="1" applyFill="1" applyBorder="1" applyAlignment="1" applyProtection="1">
      <alignment horizontal="right" vertical="center"/>
    </xf>
    <xf numFmtId="0" fontId="6" fillId="3" borderId="2" xfId="0" applyFont="1" applyFill="1" applyBorder="1" applyAlignment="1" applyProtection="1">
      <alignment vertical="center" wrapText="1"/>
    </xf>
    <xf numFmtId="0" fontId="6" fillId="3" borderId="5" xfId="0" applyFont="1" applyFill="1" applyBorder="1" applyAlignment="1" applyProtection="1">
      <alignment vertical="center" wrapText="1"/>
    </xf>
    <xf numFmtId="0" fontId="6" fillId="3" borderId="35" xfId="0" applyFont="1" applyFill="1" applyBorder="1" applyAlignment="1" applyProtection="1">
      <alignment vertical="center" wrapText="1"/>
    </xf>
    <xf numFmtId="0" fontId="6" fillId="3" borderId="2" xfId="0" applyFont="1" applyFill="1" applyBorder="1" applyAlignment="1" applyProtection="1">
      <alignment horizontal="center" vertical="center" shrinkToFit="1"/>
    </xf>
    <xf numFmtId="0" fontId="6" fillId="3" borderId="5" xfId="0" applyFont="1" applyFill="1" applyBorder="1" applyAlignment="1" applyProtection="1">
      <alignment horizontal="center" vertical="center" shrinkToFit="1"/>
    </xf>
    <xf numFmtId="38" fontId="6" fillId="3" borderId="6" xfId="0" applyNumberFormat="1" applyFont="1" applyFill="1" applyBorder="1" applyAlignment="1" applyProtection="1">
      <alignment vertical="center"/>
    </xf>
    <xf numFmtId="0" fontId="6" fillId="3" borderId="8" xfId="0" applyFont="1" applyFill="1" applyBorder="1" applyAlignment="1" applyProtection="1">
      <alignment vertical="center" wrapText="1"/>
    </xf>
    <xf numFmtId="0" fontId="6" fillId="3" borderId="11" xfId="0" applyFont="1" applyFill="1" applyBorder="1" applyAlignment="1" applyProtection="1">
      <alignment vertical="center"/>
    </xf>
    <xf numFmtId="0" fontId="6" fillId="3" borderId="8"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38" fontId="6" fillId="3" borderId="12" xfId="0" applyNumberFormat="1" applyFont="1" applyFill="1" applyBorder="1" applyAlignment="1" applyProtection="1">
      <alignment vertical="center"/>
    </xf>
    <xf numFmtId="38" fontId="6" fillId="3" borderId="11" xfId="0" applyNumberFormat="1" applyFont="1" applyFill="1" applyBorder="1" applyAlignment="1" applyProtection="1">
      <alignment vertical="center"/>
    </xf>
    <xf numFmtId="38" fontId="6" fillId="3" borderId="11" xfId="0" applyNumberFormat="1" applyFont="1" applyFill="1" applyBorder="1" applyAlignment="1" applyProtection="1">
      <alignment horizontal="right" vertical="center"/>
    </xf>
    <xf numFmtId="38" fontId="6" fillId="3" borderId="8" xfId="0" applyNumberFormat="1" applyFont="1" applyFill="1" applyBorder="1" applyAlignment="1" applyProtection="1">
      <alignment vertical="center"/>
    </xf>
    <xf numFmtId="0" fontId="6" fillId="3" borderId="37" xfId="0" applyFont="1" applyFill="1" applyBorder="1" applyAlignment="1" applyProtection="1">
      <alignment vertical="center" wrapText="1"/>
      <protection hidden="1"/>
    </xf>
    <xf numFmtId="0" fontId="6" fillId="3" borderId="49" xfId="0" applyFont="1" applyFill="1" applyBorder="1" applyAlignment="1" applyProtection="1">
      <alignment vertical="center" wrapText="1"/>
      <protection hidden="1"/>
    </xf>
    <xf numFmtId="0" fontId="6" fillId="3" borderId="56" xfId="0" applyFont="1" applyFill="1" applyBorder="1" applyAlignment="1" applyProtection="1">
      <alignment vertical="center" wrapText="1"/>
      <protection hidden="1"/>
    </xf>
    <xf numFmtId="0" fontId="6" fillId="3" borderId="37" xfId="0" applyFont="1" applyFill="1" applyBorder="1" applyAlignment="1" applyProtection="1">
      <alignment horizontal="center" vertical="center" shrinkToFit="1"/>
      <protection hidden="1"/>
    </xf>
    <xf numFmtId="0" fontId="6" fillId="3" borderId="49" xfId="0" applyFont="1" applyFill="1" applyBorder="1" applyAlignment="1" applyProtection="1">
      <alignment horizontal="center" vertical="center" shrinkToFit="1"/>
      <protection hidden="1"/>
    </xf>
    <xf numFmtId="0" fontId="6" fillId="3" borderId="37"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38" fontId="6" fillId="3" borderId="78" xfId="0" applyNumberFormat="1" applyFont="1" applyFill="1" applyBorder="1" applyAlignment="1" applyProtection="1">
      <alignment horizontal="center" vertical="center" shrinkToFit="1"/>
      <protection locked="0"/>
    </xf>
    <xf numFmtId="38" fontId="6" fillId="3" borderId="49" xfId="0" applyNumberFormat="1" applyFont="1" applyFill="1" applyBorder="1" applyAlignment="1" applyProtection="1">
      <alignment horizontal="center" vertical="center" shrinkToFit="1"/>
      <protection locked="0"/>
    </xf>
    <xf numFmtId="38" fontId="6" fillId="3" borderId="49" xfId="0" applyNumberFormat="1" applyFont="1" applyFill="1" applyBorder="1" applyAlignment="1" applyProtection="1">
      <alignment horizontal="right" vertical="center" shrinkToFit="1"/>
    </xf>
    <xf numFmtId="0" fontId="6" fillId="3" borderId="25" xfId="0" applyFont="1" applyFill="1" applyBorder="1" applyAlignment="1" applyProtection="1">
      <alignment vertical="center" wrapText="1"/>
      <protection hidden="1"/>
    </xf>
    <xf numFmtId="0" fontId="6" fillId="3" borderId="24" xfId="0" applyFont="1" applyFill="1" applyBorder="1" applyAlignment="1" applyProtection="1">
      <alignment vertical="center" wrapText="1"/>
      <protection hidden="1"/>
    </xf>
    <xf numFmtId="0" fontId="6" fillId="3" borderId="36" xfId="0" applyFont="1" applyFill="1" applyBorder="1" applyAlignment="1" applyProtection="1">
      <alignment vertical="center" wrapText="1"/>
      <protection hidden="1"/>
    </xf>
    <xf numFmtId="0" fontId="6" fillId="3" borderId="25"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38" fontId="6" fillId="3" borderId="50" xfId="0" applyNumberFormat="1" applyFont="1" applyFill="1" applyBorder="1" applyAlignment="1" applyProtection="1">
      <alignment horizontal="center" vertical="center" shrinkToFit="1"/>
      <protection locked="0"/>
    </xf>
    <xf numFmtId="38" fontId="6" fillId="3" borderId="24" xfId="0" applyNumberFormat="1" applyFont="1" applyFill="1" applyBorder="1" applyAlignment="1" applyProtection="1">
      <alignment horizontal="center" vertical="center" shrinkToFit="1"/>
      <protection locked="0"/>
    </xf>
    <xf numFmtId="38" fontId="6" fillId="3" borderId="24" xfId="0" applyNumberFormat="1" applyFont="1" applyFill="1" applyBorder="1" applyAlignment="1" applyProtection="1">
      <alignment horizontal="right" vertical="center" shrinkToFit="1"/>
    </xf>
    <xf numFmtId="38" fontId="6" fillId="3" borderId="24" xfId="1" applyNumberFormat="1" applyFont="1" applyFill="1" applyBorder="1" applyAlignment="1" applyProtection="1">
      <alignment horizontal="right" vertical="center" shrinkToFit="1"/>
    </xf>
    <xf numFmtId="38" fontId="6" fillId="3" borderId="0" xfId="1" applyNumberFormat="1" applyFont="1" applyFill="1" applyBorder="1" applyAlignment="1" applyProtection="1">
      <alignment horizontal="right" vertical="center"/>
    </xf>
    <xf numFmtId="38" fontId="6" fillId="3" borderId="0" xfId="0" applyNumberFormat="1" applyFont="1" applyFill="1" applyBorder="1" applyAlignment="1" applyProtection="1">
      <alignment horizontal="center" vertical="center"/>
    </xf>
    <xf numFmtId="38" fontId="6" fillId="3" borderId="0" xfId="1" applyNumberFormat="1" applyFont="1" applyFill="1" applyBorder="1" applyAlignment="1" applyProtection="1">
      <alignment vertical="center"/>
    </xf>
    <xf numFmtId="0" fontId="6" fillId="3" borderId="52" xfId="8" applyFont="1" applyFill="1" applyBorder="1" applyAlignment="1" applyProtection="1">
      <alignment horizontal="center" vertical="center"/>
    </xf>
    <xf numFmtId="0" fontId="6" fillId="3" borderId="8" xfId="8" applyFont="1" applyFill="1" applyBorder="1" applyAlignment="1" applyProtection="1">
      <alignment horizontal="center" vertical="center"/>
    </xf>
    <xf numFmtId="0" fontId="6" fillId="3" borderId="11" xfId="8" applyFont="1" applyFill="1" applyBorder="1" applyAlignment="1" applyProtection="1">
      <alignment horizontal="center" vertical="center"/>
    </xf>
    <xf numFmtId="0" fontId="6" fillId="3" borderId="7" xfId="8" applyFont="1" applyFill="1" applyBorder="1" applyAlignment="1" applyProtection="1">
      <alignment horizontal="center" vertical="center"/>
    </xf>
    <xf numFmtId="38" fontId="6" fillId="3" borderId="49" xfId="1" applyNumberFormat="1" applyFont="1" applyFill="1" applyBorder="1" applyAlignment="1" applyProtection="1">
      <alignment horizontal="right" vertical="center" shrinkToFit="1"/>
    </xf>
    <xf numFmtId="0" fontId="9" fillId="3" borderId="32" xfId="0" applyFont="1" applyFill="1" applyBorder="1" applyAlignment="1" applyProtection="1">
      <alignment horizontal="left" vertical="top" wrapText="1"/>
    </xf>
    <xf numFmtId="0" fontId="48" fillId="0" borderId="0" xfId="0" applyFont="1" applyFill="1" applyAlignment="1" applyProtection="1">
      <alignment horizontal="center" vertical="center"/>
    </xf>
    <xf numFmtId="0" fontId="48" fillId="3" borderId="0" xfId="0" applyFont="1" applyFill="1" applyAlignment="1" applyProtection="1">
      <alignment horizontal="left" vertical="center"/>
    </xf>
    <xf numFmtId="177" fontId="6" fillId="3" borderId="13" xfId="0" applyNumberFormat="1" applyFont="1" applyFill="1" applyBorder="1" applyAlignment="1" applyProtection="1">
      <alignment horizontal="right" vertical="center"/>
    </xf>
    <xf numFmtId="0" fontId="9" fillId="0" borderId="10" xfId="0" applyFont="1" applyBorder="1" applyAlignment="1" applyProtection="1">
      <alignment horizontal="distributed" vertical="center"/>
    </xf>
    <xf numFmtId="0" fontId="9" fillId="0" borderId="9" xfId="0" applyFont="1" applyBorder="1" applyAlignment="1" applyProtection="1">
      <alignment horizontal="distributed" vertical="center"/>
    </xf>
    <xf numFmtId="0" fontId="6" fillId="0" borderId="8"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9" fillId="3" borderId="22"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26"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64" xfId="0" applyFont="1" applyFill="1" applyBorder="1" applyAlignment="1" applyProtection="1">
      <alignment horizontal="left" vertical="center" wrapText="1"/>
    </xf>
    <xf numFmtId="0" fontId="9" fillId="0" borderId="37"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8" xfId="0" applyFont="1" applyBorder="1" applyAlignment="1" applyProtection="1">
      <alignment horizontal="center" vertical="center"/>
    </xf>
    <xf numFmtId="38" fontId="9" fillId="0" borderId="17" xfId="1" applyFont="1" applyFill="1" applyBorder="1" applyAlignment="1" applyProtection="1">
      <alignment horizontal="right" vertical="center"/>
    </xf>
    <xf numFmtId="38" fontId="9" fillId="0" borderId="20" xfId="1" applyFont="1" applyFill="1" applyBorder="1" applyAlignment="1" applyProtection="1">
      <alignment horizontal="right" vertical="center"/>
    </xf>
    <xf numFmtId="38" fontId="9" fillId="0" borderId="0" xfId="1" applyFont="1" applyFill="1" applyBorder="1" applyAlignment="1" applyProtection="1">
      <alignment horizontal="right" vertical="center"/>
    </xf>
    <xf numFmtId="0" fontId="9" fillId="0" borderId="51" xfId="0" applyFont="1" applyBorder="1" applyAlignment="1" applyProtection="1">
      <alignment horizontal="distributed" vertical="center"/>
    </xf>
    <xf numFmtId="0" fontId="9" fillId="0" borderId="47" xfId="0" applyFont="1" applyBorder="1" applyAlignment="1" applyProtection="1">
      <alignment horizontal="distributed" vertical="center"/>
    </xf>
    <xf numFmtId="0" fontId="6" fillId="0" borderId="25" xfId="0" applyFont="1" applyFill="1" applyBorder="1" applyAlignment="1" applyProtection="1">
      <alignment horizontal="center" vertical="center" shrinkToFit="1"/>
    </xf>
    <xf numFmtId="0" fontId="6" fillId="0" borderId="24"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181" fontId="6" fillId="0" borderId="25" xfId="0" applyNumberFormat="1" applyFont="1" applyFill="1" applyBorder="1" applyAlignment="1" applyProtection="1">
      <alignment horizontal="center" vertical="center" shrinkToFit="1"/>
    </xf>
    <xf numFmtId="181" fontId="6" fillId="0" borderId="24" xfId="0" applyNumberFormat="1" applyFont="1" applyFill="1" applyBorder="1" applyAlignment="1" applyProtection="1">
      <alignment horizontal="center" vertical="center" shrinkToFit="1"/>
    </xf>
    <xf numFmtId="181" fontId="6" fillId="0" borderId="23" xfId="0" applyNumberFormat="1" applyFont="1" applyFill="1" applyBorder="1" applyAlignment="1" applyProtection="1">
      <alignment horizontal="center" vertical="center" shrinkToFit="1"/>
    </xf>
    <xf numFmtId="0" fontId="9" fillId="0" borderId="50" xfId="0" applyFont="1" applyBorder="1" applyAlignment="1" applyProtection="1">
      <alignment horizontal="distributed" vertical="center"/>
    </xf>
    <xf numFmtId="0" fontId="9" fillId="0" borderId="24" xfId="0" applyFont="1" applyBorder="1" applyAlignment="1" applyProtection="1">
      <alignment horizontal="distributed" vertical="center"/>
    </xf>
    <xf numFmtId="0" fontId="9" fillId="0" borderId="36" xfId="0" applyFont="1" applyBorder="1" applyAlignment="1" applyProtection="1">
      <alignment horizontal="distributed" vertical="center"/>
    </xf>
    <xf numFmtId="0" fontId="6" fillId="0" borderId="25"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9" fillId="3" borderId="47" xfId="0" applyFont="1" applyFill="1" applyBorder="1" applyAlignment="1" applyProtection="1">
      <alignment horizontal="right" vertical="center" wrapText="1"/>
    </xf>
    <xf numFmtId="38" fontId="9" fillId="0" borderId="25" xfId="1" applyFont="1" applyFill="1" applyBorder="1" applyAlignment="1" applyProtection="1">
      <alignment horizontal="right" vertical="center"/>
    </xf>
    <xf numFmtId="38" fontId="9" fillId="0" borderId="24" xfId="1" applyFont="1" applyFill="1" applyBorder="1" applyAlignment="1" applyProtection="1">
      <alignment horizontal="right" vertical="center"/>
    </xf>
    <xf numFmtId="0" fontId="9" fillId="3" borderId="18" xfId="0" applyFont="1" applyFill="1" applyBorder="1" applyAlignment="1" applyProtection="1">
      <alignment horizontal="right" vertical="center" wrapText="1"/>
    </xf>
    <xf numFmtId="0" fontId="9" fillId="3" borderId="17" xfId="0" applyFont="1" applyFill="1" applyBorder="1" applyAlignment="1" applyProtection="1">
      <alignment vertical="center" wrapText="1"/>
    </xf>
    <xf numFmtId="0" fontId="9" fillId="3" borderId="20" xfId="0" applyFont="1" applyFill="1" applyBorder="1" applyAlignment="1" applyProtection="1">
      <alignment vertical="center" wrapText="1"/>
    </xf>
    <xf numFmtId="0" fontId="9" fillId="3" borderId="39" xfId="0" applyFont="1" applyFill="1" applyBorder="1" applyAlignment="1" applyProtection="1">
      <alignment vertical="center" wrapText="1"/>
    </xf>
    <xf numFmtId="0" fontId="9" fillId="0" borderId="4" xfId="0" applyFont="1" applyBorder="1" applyAlignment="1" applyProtection="1">
      <alignment horizontal="distributed" vertical="center"/>
    </xf>
    <xf numFmtId="0" fontId="9" fillId="0" borderId="3" xfId="0" applyFont="1" applyBorder="1" applyAlignment="1" applyProtection="1">
      <alignment horizontal="distributed" vertical="center"/>
    </xf>
    <xf numFmtId="0" fontId="9" fillId="0" borderId="12"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68" xfId="0" applyFont="1" applyBorder="1" applyAlignment="1" applyProtection="1">
      <alignment horizontal="left" vertical="center"/>
    </xf>
    <xf numFmtId="0" fontId="9" fillId="3" borderId="8" xfId="0" applyNumberFormat="1" applyFont="1" applyFill="1" applyBorder="1" applyAlignment="1" applyProtection="1">
      <alignment horizontal="center" vertical="center"/>
    </xf>
    <xf numFmtId="0" fontId="9" fillId="3" borderId="11" xfId="0" applyNumberFormat="1" applyFont="1" applyFill="1" applyBorder="1" applyAlignment="1" applyProtection="1">
      <alignment horizontal="center" vertical="center"/>
    </xf>
    <xf numFmtId="0" fontId="9" fillId="3" borderId="7" xfId="0" applyNumberFormat="1" applyFont="1" applyFill="1" applyBorder="1" applyAlignment="1" applyProtection="1">
      <alignment horizontal="center" vertical="center"/>
    </xf>
    <xf numFmtId="0" fontId="49" fillId="3" borderId="0" xfId="0" applyFont="1" applyFill="1" applyBorder="1" applyAlignment="1" applyProtection="1">
      <alignment vertical="top" wrapText="1"/>
    </xf>
    <xf numFmtId="0" fontId="9" fillId="0" borderId="33"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9" fillId="0" borderId="44" xfId="0" applyFont="1" applyFill="1" applyBorder="1" applyAlignment="1" applyProtection="1">
      <alignment horizontal="left" vertical="center" wrapText="1"/>
    </xf>
    <xf numFmtId="38" fontId="9" fillId="0" borderId="8" xfId="0" applyNumberFormat="1" applyFont="1" applyFill="1" applyBorder="1" applyAlignment="1" applyProtection="1">
      <alignment horizontal="right" vertical="center"/>
    </xf>
    <xf numFmtId="38" fontId="9" fillId="0" borderId="11"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38" fontId="9" fillId="0" borderId="43" xfId="0" applyNumberFormat="1" applyFont="1" applyFill="1" applyBorder="1" applyAlignment="1" applyProtection="1">
      <alignment horizontal="right" vertical="center"/>
    </xf>
    <xf numFmtId="38" fontId="9" fillId="0" borderId="42" xfId="0" applyNumberFormat="1" applyFont="1" applyFill="1" applyBorder="1" applyAlignment="1" applyProtection="1">
      <alignment horizontal="right" vertical="center"/>
    </xf>
    <xf numFmtId="0" fontId="9" fillId="3" borderId="25" xfId="0" applyFont="1" applyFill="1" applyBorder="1" applyAlignment="1" applyProtection="1">
      <alignment vertical="center" wrapText="1"/>
    </xf>
    <xf numFmtId="0" fontId="9" fillId="3" borderId="24" xfId="0" applyFont="1" applyFill="1" applyBorder="1" applyAlignment="1" applyProtection="1">
      <alignment vertical="center" wrapText="1"/>
    </xf>
    <xf numFmtId="0" fontId="9" fillId="3" borderId="36" xfId="0" applyFont="1" applyFill="1" applyBorder="1" applyAlignment="1" applyProtection="1">
      <alignment vertical="center" wrapText="1"/>
    </xf>
    <xf numFmtId="38" fontId="9" fillId="0" borderId="25" xfId="0" applyNumberFormat="1" applyFont="1" applyFill="1" applyBorder="1" applyAlignment="1" applyProtection="1">
      <alignment horizontal="right" vertical="center"/>
    </xf>
    <xf numFmtId="38" fontId="9" fillId="0" borderId="24" xfId="0" applyNumberFormat="1" applyFont="1" applyFill="1" applyBorder="1" applyAlignment="1" applyProtection="1">
      <alignment horizontal="right" vertical="center"/>
    </xf>
    <xf numFmtId="0" fontId="9" fillId="3" borderId="3" xfId="0" applyFont="1" applyFill="1" applyBorder="1" applyAlignment="1" applyProtection="1">
      <alignment horizontal="right" vertical="center" wrapText="1"/>
    </xf>
    <xf numFmtId="0" fontId="9" fillId="0" borderId="62" xfId="0" applyFont="1" applyBorder="1" applyProtection="1">
      <alignment vertical="center"/>
    </xf>
    <xf numFmtId="0" fontId="9" fillId="0" borderId="13" xfId="0" applyFont="1" applyBorder="1" applyProtection="1">
      <alignment vertical="center"/>
    </xf>
    <xf numFmtId="0" fontId="9" fillId="0" borderId="45" xfId="0" applyFont="1" applyBorder="1" applyProtection="1">
      <alignment vertical="center"/>
    </xf>
    <xf numFmtId="0" fontId="9" fillId="3" borderId="72" xfId="0" applyFont="1" applyFill="1" applyBorder="1" applyAlignment="1" applyProtection="1">
      <alignment horizontal="center" vertical="center"/>
    </xf>
    <xf numFmtId="0" fontId="9" fillId="3" borderId="61" xfId="0" applyFont="1" applyFill="1" applyBorder="1" applyAlignment="1" applyProtection="1">
      <alignment horizontal="center" vertical="center"/>
    </xf>
    <xf numFmtId="0" fontId="9" fillId="3" borderId="61" xfId="0" applyFont="1" applyFill="1" applyBorder="1" applyAlignment="1" applyProtection="1">
      <alignment horizontal="center"/>
    </xf>
    <xf numFmtId="0" fontId="9" fillId="3" borderId="96" xfId="0" applyFont="1" applyFill="1" applyBorder="1" applyAlignment="1" applyProtection="1">
      <alignment horizontal="center" vertical="center"/>
    </xf>
    <xf numFmtId="0" fontId="9" fillId="3" borderId="25" xfId="0" applyFont="1" applyFill="1" applyBorder="1" applyAlignment="1" applyProtection="1">
      <alignment horizontal="left" vertical="center" wrapText="1"/>
    </xf>
    <xf numFmtId="0" fontId="9" fillId="3" borderId="24" xfId="0" applyFont="1" applyFill="1" applyBorder="1" applyAlignment="1" applyProtection="1">
      <alignment horizontal="left" vertical="center" wrapText="1"/>
    </xf>
    <xf numFmtId="0" fontId="9" fillId="3" borderId="36" xfId="0" applyFont="1" applyFill="1" applyBorder="1" applyAlignment="1" applyProtection="1">
      <alignment horizontal="left" vertical="center" wrapText="1"/>
    </xf>
    <xf numFmtId="38" fontId="9" fillId="3" borderId="25" xfId="0" applyNumberFormat="1" applyFont="1" applyFill="1" applyBorder="1" applyAlignment="1" applyProtection="1">
      <alignment horizontal="right" vertical="center"/>
    </xf>
    <xf numFmtId="38" fontId="9" fillId="3" borderId="24" xfId="0" applyNumberFormat="1" applyFont="1" applyFill="1" applyBorder="1" applyAlignment="1" applyProtection="1">
      <alignment horizontal="right" vertical="center"/>
    </xf>
    <xf numFmtId="38" fontId="9" fillId="0" borderId="2" xfId="0" applyNumberFormat="1" applyFont="1" applyFill="1" applyBorder="1" applyAlignment="1" applyProtection="1">
      <alignment horizontal="right" vertical="center"/>
      <protection locked="0"/>
    </xf>
    <xf numFmtId="38" fontId="9" fillId="0" borderId="5" xfId="0" applyNumberFormat="1" applyFont="1" applyFill="1" applyBorder="1" applyAlignment="1" applyProtection="1">
      <alignment horizontal="right" vertical="center"/>
      <protection locked="0"/>
    </xf>
    <xf numFmtId="0" fontId="9" fillId="3" borderId="33" xfId="0" applyFont="1" applyFill="1" applyBorder="1" applyAlignment="1" applyProtection="1">
      <alignment horizontal="left" vertical="center" wrapText="1"/>
    </xf>
    <xf numFmtId="0" fontId="9" fillId="3" borderId="32" xfId="0" applyFont="1" applyFill="1" applyBorder="1" applyAlignment="1" applyProtection="1">
      <alignment horizontal="left" vertical="center" wrapText="1"/>
    </xf>
    <xf numFmtId="0" fontId="9" fillId="3" borderId="44" xfId="0" applyFont="1" applyFill="1" applyBorder="1" applyAlignment="1" applyProtection="1">
      <alignment horizontal="left" vertical="center" wrapText="1"/>
    </xf>
    <xf numFmtId="0" fontId="0" fillId="3" borderId="24" xfId="0" applyFont="1" applyFill="1" applyBorder="1" applyAlignment="1" applyProtection="1">
      <alignment vertical="center" wrapText="1"/>
    </xf>
    <xf numFmtId="0" fontId="0" fillId="3" borderId="36" xfId="0" applyFont="1" applyFill="1" applyBorder="1" applyAlignment="1" applyProtection="1">
      <alignment vertical="center" wrapText="1"/>
    </xf>
    <xf numFmtId="38" fontId="9" fillId="7" borderId="25" xfId="0" applyNumberFormat="1" applyFont="1" applyFill="1" applyBorder="1" applyAlignment="1" applyProtection="1">
      <alignment horizontal="right" vertical="center"/>
      <protection locked="0"/>
    </xf>
    <xf numFmtId="38" fontId="9" fillId="7" borderId="24" xfId="0" applyNumberFormat="1" applyFont="1" applyFill="1" applyBorder="1" applyAlignment="1" applyProtection="1">
      <alignment horizontal="right" vertical="center"/>
      <protection locked="0"/>
    </xf>
    <xf numFmtId="0" fontId="9" fillId="3" borderId="2" xfId="0" applyFont="1" applyFill="1" applyBorder="1" applyAlignment="1" applyProtection="1">
      <alignment vertical="center"/>
    </xf>
    <xf numFmtId="0" fontId="9" fillId="3" borderId="5" xfId="0" applyFont="1" applyFill="1" applyBorder="1" applyAlignment="1" applyProtection="1">
      <alignment vertical="center"/>
    </xf>
    <xf numFmtId="0" fontId="9" fillId="3" borderId="1" xfId="0" applyFont="1" applyFill="1" applyBorder="1" applyAlignment="1" applyProtection="1">
      <alignment vertical="center"/>
    </xf>
    <xf numFmtId="38" fontId="9" fillId="0" borderId="4" xfId="0" applyNumberFormat="1" applyFont="1" applyFill="1" applyBorder="1" applyAlignment="1" applyProtection="1">
      <alignment horizontal="right" vertical="center"/>
    </xf>
    <xf numFmtId="38" fontId="9" fillId="0" borderId="3" xfId="0" applyNumberFormat="1" applyFont="1" applyFill="1" applyBorder="1" applyAlignment="1" applyProtection="1">
      <alignment horizontal="right" vertical="center"/>
    </xf>
    <xf numFmtId="38" fontId="9" fillId="0" borderId="2" xfId="0" applyNumberFormat="1" applyFont="1" applyFill="1" applyBorder="1" applyAlignment="1" applyProtection="1">
      <alignment horizontal="right" vertical="center"/>
    </xf>
    <xf numFmtId="0" fontId="8" fillId="3" borderId="32" xfId="0" applyFont="1" applyFill="1" applyBorder="1" applyAlignment="1" applyProtection="1">
      <alignment horizontal="left" vertical="top" wrapText="1"/>
    </xf>
    <xf numFmtId="0" fontId="0" fillId="3" borderId="32" xfId="0" applyFont="1" applyFill="1" applyBorder="1" applyAlignment="1" applyProtection="1">
      <alignment horizontal="left" vertical="top" wrapText="1"/>
    </xf>
    <xf numFmtId="0" fontId="9" fillId="0" borderId="11"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38" fontId="9" fillId="0" borderId="10" xfId="0" applyNumberFormat="1" applyFont="1" applyFill="1" applyBorder="1" applyAlignment="1" applyProtection="1">
      <alignment horizontal="right" vertical="center"/>
    </xf>
    <xf numFmtId="38" fontId="9" fillId="0" borderId="9" xfId="0" applyNumberFormat="1" applyFont="1" applyFill="1" applyBorder="1" applyAlignment="1" applyProtection="1">
      <alignment horizontal="right" vertical="center"/>
    </xf>
    <xf numFmtId="0" fontId="9" fillId="0" borderId="5"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0" fillId="3" borderId="32" xfId="0" applyFont="1" applyFill="1" applyBorder="1" applyAlignment="1" applyProtection="1">
      <alignment horizontal="left" vertical="center"/>
    </xf>
    <xf numFmtId="0" fontId="0" fillId="3" borderId="28" xfId="0" applyFont="1" applyFill="1" applyBorder="1" applyAlignment="1" applyProtection="1">
      <alignment horizontal="left" vertical="center"/>
    </xf>
    <xf numFmtId="38" fontId="9" fillId="0" borderId="31" xfId="0" applyNumberFormat="1" applyFont="1" applyFill="1" applyBorder="1" applyAlignment="1" applyProtection="1">
      <alignment horizontal="right" vertical="center"/>
    </xf>
    <xf numFmtId="38" fontId="9" fillId="0" borderId="30" xfId="0" applyNumberFormat="1" applyFont="1" applyFill="1" applyBorder="1" applyAlignment="1" applyProtection="1">
      <alignment horizontal="right" vertical="center"/>
    </xf>
    <xf numFmtId="38" fontId="9" fillId="0" borderId="29" xfId="0" applyNumberFormat="1" applyFont="1" applyFill="1" applyBorder="1" applyAlignment="1" applyProtection="1">
      <alignment horizontal="right" vertical="center"/>
    </xf>
    <xf numFmtId="0" fontId="9" fillId="3" borderId="25" xfId="0" applyFont="1" applyFill="1" applyBorder="1" applyAlignment="1" applyProtection="1">
      <alignment vertical="center"/>
    </xf>
    <xf numFmtId="0" fontId="9" fillId="3" borderId="24" xfId="0" applyFont="1" applyFill="1" applyBorder="1" applyAlignment="1" applyProtection="1">
      <alignment vertical="center"/>
    </xf>
    <xf numFmtId="0" fontId="9" fillId="3" borderId="23" xfId="0" applyFont="1" applyFill="1" applyBorder="1" applyAlignment="1" applyProtection="1">
      <alignment vertical="center"/>
    </xf>
    <xf numFmtId="38" fontId="9" fillId="0" borderId="19" xfId="0" applyNumberFormat="1" applyFont="1" applyFill="1" applyBorder="1" applyAlignment="1" applyProtection="1">
      <alignment horizontal="right" vertical="center"/>
    </xf>
    <xf numFmtId="38" fontId="9" fillId="0" borderId="18" xfId="0" applyNumberFormat="1" applyFont="1" applyFill="1" applyBorder="1" applyAlignment="1" applyProtection="1">
      <alignment horizontal="right" vertical="center"/>
    </xf>
    <xf numFmtId="38" fontId="9" fillId="0" borderId="17" xfId="0" applyNumberFormat="1" applyFont="1" applyFill="1" applyBorder="1" applyAlignment="1" applyProtection="1">
      <alignment horizontal="right" vertical="center"/>
    </xf>
    <xf numFmtId="0" fontId="9" fillId="3" borderId="21" xfId="0" applyFont="1" applyFill="1" applyBorder="1" applyAlignment="1" applyProtection="1">
      <alignment horizontal="left" vertical="center" wrapText="1"/>
    </xf>
    <xf numFmtId="0" fontId="0" fillId="3" borderId="20"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9" fillId="3" borderId="2"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38" fontId="9" fillId="0" borderId="59" xfId="0" applyNumberFormat="1" applyFont="1" applyFill="1" applyBorder="1" applyAlignment="1" applyProtection="1">
      <alignment horizontal="right" vertical="center"/>
    </xf>
    <xf numFmtId="38" fontId="9" fillId="0" borderId="58" xfId="0" applyNumberFormat="1" applyFont="1" applyFill="1" applyBorder="1" applyAlignment="1" applyProtection="1">
      <alignment horizontal="right" vertical="center"/>
    </xf>
    <xf numFmtId="38" fontId="9" fillId="0" borderId="73" xfId="0" applyNumberFormat="1" applyFont="1" applyFill="1" applyBorder="1" applyAlignment="1" applyProtection="1">
      <alignment horizontal="right" vertical="center"/>
    </xf>
    <xf numFmtId="0" fontId="0" fillId="3" borderId="0" xfId="0" applyFont="1" applyFill="1" applyAlignment="1" applyProtection="1">
      <alignment horizontal="left" vertical="top" wrapText="1"/>
    </xf>
    <xf numFmtId="0" fontId="9" fillId="3" borderId="8" xfId="0" applyFont="1" applyFill="1" applyBorder="1" applyAlignment="1" applyProtection="1">
      <alignment horizontal="left" vertical="center" wrapText="1"/>
    </xf>
    <xf numFmtId="0" fontId="9" fillId="3" borderId="11"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37" fillId="0" borderId="25" xfId="5" applyFont="1" applyFill="1" applyBorder="1" applyAlignment="1" applyProtection="1">
      <alignment vertical="center" shrinkToFit="1"/>
      <protection locked="0"/>
    </xf>
    <xf numFmtId="0" fontId="37" fillId="0" borderId="24" xfId="5" applyFont="1" applyFill="1" applyBorder="1" applyAlignment="1" applyProtection="1">
      <alignment vertical="center" shrinkToFit="1"/>
      <protection locked="0"/>
    </xf>
    <xf numFmtId="0" fontId="37" fillId="0" borderId="36" xfId="5" applyFont="1" applyFill="1" applyBorder="1" applyAlignment="1" applyProtection="1">
      <alignment vertical="center" shrinkToFit="1"/>
      <protection locked="0"/>
    </xf>
    <xf numFmtId="178" fontId="48" fillId="0" borderId="25" xfId="5" applyNumberFormat="1" applyFont="1" applyFill="1" applyBorder="1" applyAlignment="1" applyProtection="1">
      <alignment horizontal="center" vertical="center" shrinkToFit="1"/>
      <protection locked="0"/>
    </xf>
    <xf numFmtId="178" fontId="48" fillId="0" borderId="24" xfId="5" applyNumberFormat="1" applyFont="1" applyFill="1" applyBorder="1" applyAlignment="1" applyProtection="1">
      <alignment horizontal="center" vertical="center" shrinkToFit="1"/>
      <protection locked="0"/>
    </xf>
    <xf numFmtId="178" fontId="48" fillId="0" borderId="23" xfId="5" applyNumberFormat="1" applyFont="1" applyFill="1" applyBorder="1" applyAlignment="1" applyProtection="1">
      <alignment horizontal="center" vertical="center" shrinkToFit="1"/>
      <protection locked="0"/>
    </xf>
    <xf numFmtId="178" fontId="37" fillId="0" borderId="37" xfId="5" applyNumberFormat="1" applyFont="1" applyFill="1" applyBorder="1" applyAlignment="1" applyProtection="1">
      <alignment horizontal="left" vertical="center" shrinkToFit="1"/>
      <protection locked="0"/>
    </xf>
    <xf numFmtId="178" fontId="37" fillId="0" borderId="49" xfId="5" applyNumberFormat="1" applyFont="1" applyFill="1" applyBorder="1" applyAlignment="1" applyProtection="1">
      <alignment horizontal="left" vertical="center" shrinkToFit="1"/>
      <protection locked="0"/>
    </xf>
    <xf numFmtId="178" fontId="37" fillId="0" borderId="48" xfId="5" applyNumberFormat="1" applyFont="1" applyFill="1" applyBorder="1" applyAlignment="1" applyProtection="1">
      <alignment horizontal="left" vertical="center" shrinkToFit="1"/>
      <protection locked="0"/>
    </xf>
    <xf numFmtId="178" fontId="37" fillId="0" borderId="25" xfId="5" applyNumberFormat="1" applyFont="1" applyFill="1" applyBorder="1" applyAlignment="1" applyProtection="1">
      <alignment horizontal="left" vertical="center" shrinkToFit="1"/>
      <protection locked="0"/>
    </xf>
    <xf numFmtId="178" fontId="37" fillId="0" borderId="24" xfId="5" applyNumberFormat="1" applyFont="1" applyFill="1" applyBorder="1" applyAlignment="1" applyProtection="1">
      <alignment horizontal="left" vertical="center" shrinkToFit="1"/>
      <protection locked="0"/>
    </xf>
    <xf numFmtId="178" fontId="37" fillId="0" borderId="23" xfId="5" applyNumberFormat="1" applyFont="1" applyFill="1" applyBorder="1" applyAlignment="1" applyProtection="1">
      <alignment horizontal="left" vertical="center" shrinkToFit="1"/>
      <protection locked="0"/>
    </xf>
    <xf numFmtId="178" fontId="48" fillId="0" borderId="25" xfId="5" applyNumberFormat="1" applyFont="1" applyFill="1" applyBorder="1" applyAlignment="1" applyProtection="1">
      <alignment horizontal="center" vertical="center" wrapText="1" shrinkToFit="1"/>
      <protection locked="0"/>
    </xf>
    <xf numFmtId="0" fontId="37" fillId="0" borderId="0" xfId="12" applyFont="1" applyAlignment="1">
      <alignment horizontal="left" vertical="top" wrapText="1"/>
    </xf>
    <xf numFmtId="0" fontId="9" fillId="0" borderId="0" xfId="4" applyFont="1" applyAlignment="1">
      <alignment vertical="top"/>
    </xf>
    <xf numFmtId="188" fontId="37" fillId="0" borderId="62" xfId="5" applyNumberFormat="1" applyFont="1" applyBorder="1" applyAlignment="1">
      <alignment vertical="center" wrapText="1" shrinkToFit="1"/>
    </xf>
    <xf numFmtId="0" fontId="5" fillId="0" borderId="61" xfId="0" applyFont="1" applyBorder="1" applyAlignment="1">
      <alignment vertical="center" shrinkToFit="1"/>
    </xf>
    <xf numFmtId="0" fontId="9" fillId="0" borderId="0" xfId="4" applyFont="1" applyAlignment="1">
      <alignment vertical="center"/>
    </xf>
    <xf numFmtId="0" fontId="37" fillId="0" borderId="0" xfId="5" applyFont="1" applyAlignment="1">
      <alignment horizontal="left" vertical="top" wrapText="1"/>
    </xf>
    <xf numFmtId="0" fontId="5" fillId="0" borderId="0" xfId="0" applyFont="1" applyAlignment="1">
      <alignment vertical="center" wrapText="1"/>
    </xf>
    <xf numFmtId="0" fontId="37" fillId="0" borderId="12" xfId="5" applyFont="1" applyBorder="1" applyAlignment="1">
      <alignment horizontal="center" vertical="center" shrinkToFit="1"/>
    </xf>
    <xf numFmtId="0" fontId="5" fillId="0" borderId="11" xfId="0" applyFont="1" applyBorder="1" applyAlignment="1">
      <alignment vertical="center" shrinkToFit="1"/>
    </xf>
    <xf numFmtId="0" fontId="5" fillId="0" borderId="7" xfId="0" applyFont="1" applyBorder="1" applyAlignment="1">
      <alignment vertical="center" shrinkToFit="1"/>
    </xf>
    <xf numFmtId="0" fontId="37" fillId="0" borderId="50" xfId="5" applyFont="1" applyBorder="1" applyAlignment="1">
      <alignment horizontal="center" vertical="center" shrinkToFit="1"/>
    </xf>
    <xf numFmtId="0" fontId="5" fillId="0" borderId="24" xfId="0" applyFont="1" applyBorder="1" applyAlignment="1">
      <alignment vertical="center" shrinkToFit="1"/>
    </xf>
    <xf numFmtId="0" fontId="37" fillId="0" borderId="6" xfId="5" applyFont="1" applyBorder="1" applyAlignment="1">
      <alignment horizontal="center" vertical="center" shrinkToFit="1"/>
    </xf>
    <xf numFmtId="0" fontId="5" fillId="0" borderId="5" xfId="0" applyFont="1" applyBorder="1" applyAlignment="1">
      <alignment vertical="center" shrinkToFit="1"/>
    </xf>
    <xf numFmtId="0" fontId="37" fillId="0" borderId="47" xfId="5" applyFont="1" applyFill="1" applyBorder="1" applyAlignment="1" applyProtection="1">
      <alignment vertical="center" shrinkToFit="1"/>
      <protection locked="0"/>
    </xf>
    <xf numFmtId="0" fontId="37" fillId="0" borderId="0" xfId="5" applyFont="1" applyFill="1" applyAlignment="1">
      <alignment horizontal="left" vertical="top" wrapText="1" shrinkToFit="1"/>
    </xf>
    <xf numFmtId="0" fontId="5" fillId="0" borderId="0" xfId="0" applyFont="1" applyFill="1" applyAlignment="1">
      <alignment vertical="center" wrapText="1"/>
    </xf>
    <xf numFmtId="0" fontId="37" fillId="0" borderId="9" xfId="5" applyFont="1" applyFill="1" applyBorder="1" applyAlignment="1" applyProtection="1">
      <alignment vertical="center" shrinkToFit="1"/>
      <protection locked="0"/>
    </xf>
    <xf numFmtId="178" fontId="37" fillId="0" borderId="8" xfId="5" applyNumberFormat="1" applyFont="1" applyFill="1" applyBorder="1" applyAlignment="1" applyProtection="1">
      <alignment horizontal="left" vertical="center" shrinkToFit="1"/>
      <protection locked="0"/>
    </xf>
    <xf numFmtId="178" fontId="37" fillId="0" borderId="11" xfId="5" applyNumberFormat="1" applyFont="1" applyFill="1" applyBorder="1" applyAlignment="1" applyProtection="1">
      <alignment horizontal="left" vertical="center" shrinkToFit="1"/>
      <protection locked="0"/>
    </xf>
    <xf numFmtId="178" fontId="37" fillId="0" borderId="7" xfId="5" applyNumberFormat="1" applyFont="1" applyFill="1" applyBorder="1" applyAlignment="1" applyProtection="1">
      <alignment horizontal="left" vertical="center" shrinkToFit="1"/>
      <protection locked="0"/>
    </xf>
    <xf numFmtId="0" fontId="37" fillId="0" borderId="0" xfId="5" applyFont="1" applyAlignment="1">
      <alignment horizontal="left" vertical="top" wrapText="1" shrinkToFit="1"/>
    </xf>
    <xf numFmtId="0" fontId="37" fillId="0" borderId="0" xfId="5" applyFont="1" applyAlignment="1">
      <alignment horizontal="left" vertical="top" shrinkToFit="1"/>
    </xf>
    <xf numFmtId="0" fontId="37" fillId="0" borderId="17" xfId="5" applyFont="1" applyFill="1" applyBorder="1" applyAlignment="1" applyProtection="1">
      <alignment vertical="center" shrinkToFit="1"/>
      <protection locked="0"/>
    </xf>
    <xf numFmtId="0" fontId="37" fillId="0" borderId="20" xfId="5" applyFont="1" applyFill="1" applyBorder="1" applyAlignment="1" applyProtection="1">
      <alignment vertical="center" shrinkToFit="1"/>
      <protection locked="0"/>
    </xf>
    <xf numFmtId="0" fontId="37" fillId="0" borderId="39" xfId="5" applyFont="1" applyFill="1" applyBorder="1" applyAlignment="1" applyProtection="1">
      <alignment vertical="center" shrinkToFit="1"/>
      <protection locked="0"/>
    </xf>
    <xf numFmtId="0" fontId="37" fillId="0" borderId="40" xfId="5" applyFont="1" applyFill="1" applyBorder="1" applyAlignment="1" applyProtection="1">
      <alignment vertical="center" shrinkToFit="1"/>
      <protection locked="0"/>
    </xf>
    <xf numFmtId="178" fontId="48" fillId="0" borderId="17" xfId="5" applyNumberFormat="1" applyFont="1" applyFill="1" applyBorder="1" applyAlignment="1" applyProtection="1">
      <alignment horizontal="center" vertical="center" shrinkToFit="1"/>
      <protection locked="0"/>
    </xf>
    <xf numFmtId="178" fontId="48" fillId="0" borderId="20" xfId="5" applyNumberFormat="1" applyFont="1" applyFill="1" applyBorder="1" applyAlignment="1" applyProtection="1">
      <alignment horizontal="center" vertical="center" shrinkToFit="1"/>
      <protection locked="0"/>
    </xf>
    <xf numFmtId="178" fontId="48" fillId="0" borderId="16" xfId="5" applyNumberFormat="1" applyFont="1" applyFill="1" applyBorder="1" applyAlignment="1" applyProtection="1">
      <alignment horizontal="center" vertical="center" shrinkToFit="1"/>
      <protection locked="0"/>
    </xf>
    <xf numFmtId="0" fontId="37" fillId="0" borderId="62" xfId="5" applyFont="1" applyBorder="1" applyAlignment="1">
      <alignment horizontal="center" vertical="center"/>
    </xf>
    <xf numFmtId="0" fontId="5" fillId="0" borderId="60" xfId="4" applyFont="1" applyBorder="1" applyAlignment="1">
      <alignment vertical="center"/>
    </xf>
    <xf numFmtId="0" fontId="37" fillId="0" borderId="61" xfId="4" applyFont="1" applyFill="1" applyBorder="1" applyAlignment="1">
      <alignment horizontal="center" vertical="center"/>
    </xf>
    <xf numFmtId="0" fontId="37" fillId="0" borderId="60" xfId="4" applyFont="1" applyFill="1" applyBorder="1" applyAlignment="1">
      <alignment horizontal="center" vertical="center"/>
    </xf>
    <xf numFmtId="0" fontId="37" fillId="0" borderId="31" xfId="5" applyFont="1" applyBorder="1" applyAlignment="1">
      <alignment horizontal="center" vertical="center"/>
    </xf>
    <xf numFmtId="0" fontId="37" fillId="0" borderId="79" xfId="5" applyFont="1" applyBorder="1" applyAlignment="1">
      <alignment horizontal="center" vertical="center"/>
    </xf>
    <xf numFmtId="0" fontId="37" fillId="0" borderId="29" xfId="5" applyFont="1" applyBorder="1" applyAlignment="1">
      <alignment horizontal="center" vertical="center" wrapText="1"/>
    </xf>
    <xf numFmtId="0" fontId="37" fillId="0" borderId="32" xfId="5" applyFont="1" applyBorder="1" applyAlignment="1">
      <alignment horizontal="center" vertical="center" wrapText="1"/>
    </xf>
    <xf numFmtId="0" fontId="37" fillId="0" borderId="44" xfId="5" applyFont="1" applyBorder="1" applyAlignment="1">
      <alignment horizontal="center" vertical="center" wrapText="1"/>
    </xf>
    <xf numFmtId="0" fontId="37" fillId="0" borderId="73" xfId="5" applyFont="1" applyBorder="1" applyAlignment="1">
      <alignment horizontal="center" vertical="center" wrapText="1"/>
    </xf>
    <xf numFmtId="0" fontId="37" fillId="0" borderId="13" xfId="5" applyFont="1" applyBorder="1" applyAlignment="1">
      <alignment horizontal="center" vertical="center" wrapText="1"/>
    </xf>
    <xf numFmtId="0" fontId="37" fillId="0" borderId="45" xfId="5" applyFont="1" applyBorder="1" applyAlignment="1">
      <alignment horizontal="center" vertical="center" wrapText="1"/>
    </xf>
    <xf numFmtId="0" fontId="37" fillId="0" borderId="30" xfId="5" applyFont="1" applyBorder="1" applyAlignment="1">
      <alignment horizontal="center" vertical="center" wrapText="1"/>
    </xf>
    <xf numFmtId="0" fontId="37" fillId="0" borderId="40" xfId="5" applyFont="1" applyBorder="1" applyAlignment="1">
      <alignment horizontal="center" vertical="center" wrapText="1"/>
    </xf>
    <xf numFmtId="0" fontId="6" fillId="0" borderId="33" xfId="5" applyFont="1" applyBorder="1" applyAlignment="1">
      <alignment horizontal="left" vertical="center" wrapText="1"/>
    </xf>
    <xf numFmtId="0" fontId="63" fillId="0" borderId="32" xfId="0" applyFont="1" applyBorder="1" applyAlignment="1">
      <alignment vertical="center" wrapText="1"/>
    </xf>
    <xf numFmtId="0" fontId="37" fillId="0" borderId="29" xfId="5" applyFont="1" applyBorder="1" applyAlignment="1">
      <alignment horizontal="center" vertical="center" wrapText="1" shrinkToFit="1"/>
    </xf>
    <xf numFmtId="0" fontId="37" fillId="0" borderId="32" xfId="5" applyFont="1" applyBorder="1" applyAlignment="1">
      <alignment horizontal="center" vertical="center" wrapText="1" shrinkToFit="1"/>
    </xf>
    <xf numFmtId="0" fontId="37" fillId="0" borderId="28" xfId="5" applyFont="1" applyBorder="1" applyAlignment="1">
      <alignment horizontal="center" vertical="center" wrapText="1" shrinkToFit="1"/>
    </xf>
    <xf numFmtId="0" fontId="37" fillId="0" borderId="73" xfId="5" applyFont="1" applyBorder="1" applyAlignment="1">
      <alignment horizontal="center" vertical="center" wrapText="1" shrinkToFit="1"/>
    </xf>
    <xf numFmtId="0" fontId="37" fillId="0" borderId="13" xfId="5" applyFont="1" applyBorder="1" applyAlignment="1">
      <alignment horizontal="center" vertical="center" wrapText="1" shrinkToFit="1"/>
    </xf>
    <xf numFmtId="0" fontId="37" fillId="0" borderId="76" xfId="5" applyFont="1" applyBorder="1" applyAlignment="1">
      <alignment horizontal="center" vertical="center" wrapText="1" shrinkToFit="1"/>
    </xf>
    <xf numFmtId="0" fontId="6" fillId="3" borderId="32" xfId="4" applyFont="1" applyFill="1" applyBorder="1" applyAlignment="1">
      <alignment vertical="top" wrapText="1"/>
    </xf>
    <xf numFmtId="0" fontId="5" fillId="0" borderId="32" xfId="0" applyFont="1" applyBorder="1" applyAlignment="1">
      <alignment vertical="top" wrapText="1"/>
    </xf>
    <xf numFmtId="0" fontId="6" fillId="3" borderId="0" xfId="4" applyFont="1" applyFill="1" applyAlignment="1">
      <alignment vertical="top" wrapText="1"/>
    </xf>
    <xf numFmtId="0" fontId="5" fillId="0" borderId="0" xfId="0" applyFont="1" applyAlignment="1">
      <alignment vertical="top" wrapText="1"/>
    </xf>
    <xf numFmtId="0" fontId="6" fillId="0" borderId="62" xfId="4" applyFont="1" applyFill="1" applyBorder="1" applyAlignment="1">
      <alignment horizontal="center" vertical="center"/>
    </xf>
    <xf numFmtId="0" fontId="6" fillId="0" borderId="61" xfId="4" applyFont="1" applyFill="1" applyBorder="1" applyAlignment="1">
      <alignment horizontal="center" vertical="center"/>
    </xf>
    <xf numFmtId="0" fontId="5" fillId="0" borderId="60" xfId="0" applyFont="1" applyFill="1" applyBorder="1" applyAlignment="1">
      <alignment horizontal="center" vertical="center"/>
    </xf>
    <xf numFmtId="0" fontId="6" fillId="3" borderId="0" xfId="4" applyFont="1" applyFill="1" applyAlignment="1">
      <alignment horizontal="center" vertical="center" wrapText="1"/>
    </xf>
    <xf numFmtId="0" fontId="6" fillId="3" borderId="0" xfId="4" applyFont="1" applyFill="1" applyAlignment="1">
      <alignment horizontal="center" vertical="center"/>
    </xf>
    <xf numFmtId="0" fontId="5" fillId="0" borderId="0" xfId="0" applyFont="1" applyAlignment="1">
      <alignment horizontal="center" vertical="center"/>
    </xf>
    <xf numFmtId="0" fontId="6" fillId="3" borderId="62" xfId="4" applyFont="1" applyFill="1" applyBorder="1" applyAlignment="1">
      <alignment horizontal="center" vertical="center"/>
    </xf>
    <xf numFmtId="0" fontId="6" fillId="3" borderId="61" xfId="4" applyFont="1" applyFill="1" applyBorder="1" applyAlignment="1">
      <alignment horizontal="center" vertical="center"/>
    </xf>
    <xf numFmtId="0" fontId="6" fillId="3" borderId="96" xfId="4" applyFont="1" applyFill="1" applyBorder="1" applyAlignment="1">
      <alignment horizontal="center" vertical="center"/>
    </xf>
    <xf numFmtId="0" fontId="6" fillId="0" borderId="31" xfId="0" applyFont="1" applyBorder="1" applyAlignment="1">
      <alignment horizontal="center" vertical="center"/>
    </xf>
    <xf numFmtId="0" fontId="6" fillId="0" borderId="59" xfId="0" applyFont="1" applyBorder="1" applyAlignment="1">
      <alignment horizontal="center" vertical="center"/>
    </xf>
    <xf numFmtId="0" fontId="6" fillId="0" borderId="30" xfId="0" applyFont="1" applyBorder="1" applyAlignment="1">
      <alignment horizontal="center" vertical="center"/>
    </xf>
    <xf numFmtId="0" fontId="6" fillId="0" borderId="58" xfId="0" applyFont="1" applyBorder="1" applyAlignment="1">
      <alignment horizontal="center" vertical="center"/>
    </xf>
    <xf numFmtId="0" fontId="6" fillId="0" borderId="2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vertical="center"/>
    </xf>
    <xf numFmtId="0" fontId="6" fillId="0" borderId="20" xfId="0" applyFont="1" applyBorder="1" applyAlignment="1">
      <alignment vertical="center"/>
    </xf>
    <xf numFmtId="0" fontId="6" fillId="0" borderId="39" xfId="0" applyFont="1" applyBorder="1" applyAlignment="1">
      <alignment vertical="center"/>
    </xf>
    <xf numFmtId="38" fontId="9" fillId="9" borderId="4" xfId="0" applyNumberFormat="1" applyFont="1" applyFill="1" applyBorder="1" applyAlignment="1">
      <alignment horizontal="right" vertical="center"/>
    </xf>
    <xf numFmtId="38" fontId="9" fillId="9" borderId="3" xfId="0" applyNumberFormat="1" applyFont="1" applyFill="1" applyBorder="1" applyAlignment="1">
      <alignment horizontal="right" vertical="center"/>
    </xf>
    <xf numFmtId="38" fontId="9" fillId="9" borderId="2" xfId="0" applyNumberFormat="1" applyFont="1" applyFill="1" applyBorder="1" applyAlignment="1">
      <alignment horizontal="right" vertical="center"/>
    </xf>
    <xf numFmtId="0" fontId="6" fillId="0" borderId="21" xfId="0" applyFont="1" applyBorder="1" applyAlignment="1">
      <alignment horizontal="left" vertical="center" wrapText="1"/>
    </xf>
    <xf numFmtId="0" fontId="40" fillId="0" borderId="20" xfId="0" applyFont="1" applyBorder="1" applyAlignment="1">
      <alignment horizontal="left" vertical="center"/>
    </xf>
    <xf numFmtId="38" fontId="9" fillId="0" borderId="19" xfId="0" applyNumberFormat="1" applyFont="1" applyFill="1" applyBorder="1" applyAlignment="1">
      <alignment horizontal="right" vertical="center"/>
    </xf>
    <xf numFmtId="38" fontId="9" fillId="0" borderId="18" xfId="0" applyNumberFormat="1" applyFont="1" applyFill="1" applyBorder="1" applyAlignment="1">
      <alignment horizontal="right" vertical="center"/>
    </xf>
    <xf numFmtId="38" fontId="9" fillId="0" borderId="17" xfId="0" applyNumberFormat="1" applyFont="1" applyFill="1" applyBorder="1" applyAlignment="1">
      <alignment horizontal="right" vertical="center"/>
    </xf>
    <xf numFmtId="0" fontId="6" fillId="0" borderId="2" xfId="0" applyFont="1" applyFill="1" applyBorder="1" applyAlignment="1">
      <alignment vertical="center"/>
    </xf>
    <xf numFmtId="0" fontId="6" fillId="0" borderId="5" xfId="0" applyFont="1" applyFill="1" applyBorder="1" applyAlignment="1">
      <alignment vertical="center"/>
    </xf>
    <xf numFmtId="38" fontId="9" fillId="0" borderId="4" xfId="0" applyNumberFormat="1" applyFont="1" applyFill="1" applyBorder="1" applyAlignment="1">
      <alignment horizontal="right" vertical="center"/>
    </xf>
    <xf numFmtId="38" fontId="9" fillId="0" borderId="3" xfId="0" applyNumberFormat="1" applyFont="1" applyFill="1" applyBorder="1" applyAlignment="1">
      <alignment horizontal="right" vertical="center"/>
    </xf>
    <xf numFmtId="38" fontId="9" fillId="0" borderId="2" xfId="0" applyNumberFormat="1" applyFont="1" applyFill="1" applyBorder="1" applyAlignment="1">
      <alignment horizontal="right" vertical="center"/>
    </xf>
    <xf numFmtId="0" fontId="6" fillId="0" borderId="11" xfId="0" applyFont="1" applyBorder="1" applyAlignment="1">
      <alignment vertical="center" wrapText="1"/>
    </xf>
    <xf numFmtId="38" fontId="9" fillId="0" borderId="10" xfId="0" applyNumberFormat="1" applyFont="1" applyFill="1" applyBorder="1" applyAlignment="1">
      <alignment horizontal="right" vertical="center"/>
    </xf>
    <xf numFmtId="38" fontId="9" fillId="0" borderId="9" xfId="0" applyNumberFormat="1" applyFont="1" applyFill="1" applyBorder="1" applyAlignment="1">
      <alignment horizontal="right" vertical="center"/>
    </xf>
    <xf numFmtId="38" fontId="9" fillId="0" borderId="8" xfId="0" applyNumberFormat="1" applyFont="1" applyFill="1" applyBorder="1" applyAlignment="1">
      <alignment horizontal="right" vertical="center"/>
    </xf>
    <xf numFmtId="0" fontId="6" fillId="0" borderId="5" xfId="0" applyFont="1" applyBorder="1" applyAlignment="1">
      <alignment vertical="center" wrapText="1"/>
    </xf>
    <xf numFmtId="38" fontId="9" fillId="0" borderId="6" xfId="0" applyNumberFormat="1" applyFont="1" applyFill="1" applyBorder="1" applyAlignment="1">
      <alignment horizontal="right" vertical="center"/>
    </xf>
    <xf numFmtId="38" fontId="9" fillId="0" borderId="5" xfId="0" applyNumberFormat="1" applyFont="1" applyFill="1" applyBorder="1" applyAlignment="1">
      <alignment horizontal="right" vertical="center"/>
    </xf>
    <xf numFmtId="38" fontId="9" fillId="0" borderId="25" xfId="0" applyNumberFormat="1" applyFont="1" applyFill="1" applyBorder="1" applyAlignment="1">
      <alignment horizontal="right" vertical="center"/>
    </xf>
    <xf numFmtId="38" fontId="9" fillId="0" borderId="24" xfId="0" applyNumberFormat="1" applyFont="1" applyFill="1" applyBorder="1" applyAlignment="1">
      <alignment horizontal="right" vertical="center"/>
    </xf>
    <xf numFmtId="0" fontId="6" fillId="0" borderId="25" xfId="0" applyFont="1" applyBorder="1" applyAlignment="1">
      <alignment vertical="center" wrapText="1"/>
    </xf>
    <xf numFmtId="0" fontId="6" fillId="0" borderId="24" xfId="0" applyFont="1" applyBorder="1" applyAlignment="1">
      <alignment vertical="center" wrapText="1"/>
    </xf>
    <xf numFmtId="0" fontId="6" fillId="0" borderId="36" xfId="0" applyFont="1" applyBorder="1" applyAlignment="1">
      <alignment vertical="center" wrapText="1"/>
    </xf>
    <xf numFmtId="0" fontId="6" fillId="9" borderId="2" xfId="0" applyFont="1" applyFill="1" applyBorder="1" applyAlignment="1">
      <alignment horizontal="left" vertical="center" wrapText="1"/>
    </xf>
    <xf numFmtId="0" fontId="6" fillId="9" borderId="5" xfId="0" applyFont="1" applyFill="1" applyBorder="1" applyAlignment="1">
      <alignment horizontal="left" vertical="center" wrapText="1"/>
    </xf>
    <xf numFmtId="0" fontId="6" fillId="9" borderId="1" xfId="0" applyFont="1" applyFill="1" applyBorder="1" applyAlignment="1">
      <alignment horizontal="left" vertical="center" wrapText="1"/>
    </xf>
    <xf numFmtId="38" fontId="9" fillId="0" borderId="31" xfId="0" applyNumberFormat="1" applyFont="1" applyFill="1" applyBorder="1" applyAlignment="1">
      <alignment horizontal="right" vertical="center"/>
    </xf>
    <xf numFmtId="38" fontId="9" fillId="0" borderId="30" xfId="0" applyNumberFormat="1" applyFont="1" applyFill="1" applyBorder="1" applyAlignment="1">
      <alignment horizontal="right" vertical="center"/>
    </xf>
    <xf numFmtId="38" fontId="9" fillId="0" borderId="29" xfId="0" applyNumberFormat="1" applyFont="1" applyFill="1" applyBorder="1" applyAlignment="1">
      <alignment horizontal="right" vertical="center"/>
    </xf>
    <xf numFmtId="0" fontId="6" fillId="0" borderId="17" xfId="0" applyFont="1" applyBorder="1" applyAlignment="1">
      <alignment vertical="center" wrapText="1"/>
    </xf>
    <xf numFmtId="0" fontId="6" fillId="0" borderId="20" xfId="0" applyFont="1" applyBorder="1" applyAlignment="1">
      <alignment vertical="center" wrapText="1"/>
    </xf>
    <xf numFmtId="0" fontId="6" fillId="0" borderId="39" xfId="0" applyFont="1" applyBorder="1" applyAlignment="1">
      <alignment vertical="center" wrapText="1"/>
    </xf>
    <xf numFmtId="0" fontId="9" fillId="0" borderId="32" xfId="0" applyFont="1" applyBorder="1" applyAlignment="1">
      <alignment horizontal="left" vertical="top" wrapText="1"/>
    </xf>
    <xf numFmtId="38" fontId="9" fillId="9" borderId="10" xfId="0" applyNumberFormat="1" applyFont="1" applyFill="1" applyBorder="1" applyAlignment="1">
      <alignment horizontal="right" vertical="center"/>
    </xf>
    <xf numFmtId="38" fontId="9" fillId="9" borderId="9" xfId="0" applyNumberFormat="1" applyFont="1" applyFill="1" applyBorder="1" applyAlignment="1">
      <alignment horizontal="right" vertical="center"/>
    </xf>
    <xf numFmtId="38" fontId="9" fillId="9" borderId="8" xfId="0" applyNumberFormat="1" applyFont="1" applyFill="1" applyBorder="1" applyAlignment="1">
      <alignment horizontal="righ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35" xfId="0" applyFont="1" applyBorder="1" applyAlignment="1">
      <alignment vertical="center"/>
    </xf>
    <xf numFmtId="0" fontId="6" fillId="0" borderId="33" xfId="0" applyFont="1" applyBorder="1" applyAlignment="1">
      <alignment horizontal="left" vertical="center" wrapText="1"/>
    </xf>
    <xf numFmtId="0" fontId="40" fillId="0" borderId="32" xfId="0" applyFont="1" applyBorder="1" applyAlignment="1">
      <alignment horizontal="left" vertical="center"/>
    </xf>
    <xf numFmtId="0" fontId="6" fillId="0" borderId="25" xfId="0" applyFont="1" applyFill="1" applyBorder="1" applyAlignment="1">
      <alignment vertical="center"/>
    </xf>
    <xf numFmtId="0" fontId="6" fillId="0" borderId="24" xfId="0" applyFont="1" applyFill="1" applyBorder="1" applyAlignment="1">
      <alignment vertical="center"/>
    </xf>
    <xf numFmtId="0" fontId="9" fillId="0" borderId="32" xfId="0" applyFont="1" applyBorder="1" applyAlignment="1">
      <alignment vertical="top" wrapText="1"/>
    </xf>
    <xf numFmtId="38" fontId="9" fillId="9" borderId="59" xfId="0" applyNumberFormat="1" applyFont="1" applyFill="1" applyBorder="1" applyAlignment="1">
      <alignment horizontal="right" vertical="center"/>
    </xf>
    <xf numFmtId="38" fontId="9" fillId="9" borderId="58" xfId="0" applyNumberFormat="1" applyFont="1" applyFill="1" applyBorder="1" applyAlignment="1">
      <alignment horizontal="right" vertical="center"/>
    </xf>
    <xf numFmtId="38" fontId="9" fillId="9" borderId="73" xfId="0" applyNumberFormat="1" applyFont="1" applyFill="1" applyBorder="1" applyAlignment="1">
      <alignment horizontal="right" vertical="center"/>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4" applyFont="1" applyBorder="1" applyAlignment="1">
      <alignment vertical="center" wrapText="1"/>
    </xf>
    <xf numFmtId="0" fontId="6" fillId="0" borderId="5" xfId="4" applyFont="1" applyBorder="1" applyAlignment="1">
      <alignment vertical="center" wrapText="1"/>
    </xf>
    <xf numFmtId="0" fontId="6" fillId="0" borderId="1" xfId="4" applyFont="1" applyBorder="1" applyAlignment="1">
      <alignment vertical="center" wrapText="1"/>
    </xf>
    <xf numFmtId="38" fontId="9" fillId="0" borderId="59" xfId="0" applyNumberFormat="1" applyFont="1" applyFill="1" applyBorder="1" applyAlignment="1">
      <alignment horizontal="right" vertical="center"/>
    </xf>
    <xf numFmtId="38" fontId="9" fillId="0" borderId="58" xfId="0" applyNumberFormat="1" applyFont="1" applyFill="1" applyBorder="1" applyAlignment="1">
      <alignment horizontal="right" vertical="center"/>
    </xf>
    <xf numFmtId="38" fontId="9" fillId="0" borderId="73" xfId="0" applyNumberFormat="1" applyFont="1" applyFill="1" applyBorder="1" applyAlignment="1">
      <alignment horizontal="right" vertical="center"/>
    </xf>
    <xf numFmtId="0" fontId="6" fillId="9" borderId="2" xfId="4" applyFont="1" applyFill="1" applyBorder="1" applyAlignment="1">
      <alignment vertical="center" wrapText="1"/>
    </xf>
    <xf numFmtId="0" fontId="6" fillId="9" borderId="5" xfId="4" applyFont="1" applyFill="1" applyBorder="1" applyAlignment="1">
      <alignment vertical="center" wrapText="1"/>
    </xf>
    <xf numFmtId="0" fontId="6" fillId="9" borderId="1" xfId="4" applyFont="1" applyFill="1" applyBorder="1" applyAlignment="1">
      <alignment vertical="center" wrapText="1"/>
    </xf>
    <xf numFmtId="0" fontId="6" fillId="9" borderId="8"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7" xfId="0" applyFont="1" applyFill="1" applyBorder="1" applyAlignment="1">
      <alignment horizontal="left" vertical="center" wrapText="1"/>
    </xf>
    <xf numFmtId="38" fontId="9" fillId="0" borderId="25" xfId="0" applyNumberFormat="1" applyFont="1" applyFill="1" applyBorder="1" applyAlignment="1" applyProtection="1">
      <alignment horizontal="right" vertical="center"/>
      <protection locked="0"/>
    </xf>
    <xf numFmtId="38" fontId="9" fillId="0" borderId="24" xfId="0" applyNumberFormat="1" applyFont="1" applyFill="1" applyBorder="1" applyAlignment="1" applyProtection="1">
      <alignment horizontal="right" vertical="center"/>
      <protection locked="0"/>
    </xf>
    <xf numFmtId="0" fontId="6" fillId="0" borderId="25" xfId="0" applyFont="1" applyBorder="1" applyAlignment="1">
      <alignment vertical="center"/>
    </xf>
    <xf numFmtId="0" fontId="6" fillId="0" borderId="24" xfId="0" applyFont="1" applyBorder="1" applyAlignment="1">
      <alignment vertical="center"/>
    </xf>
    <xf numFmtId="0" fontId="6" fillId="0" borderId="36" xfId="0" applyFont="1" applyBorder="1" applyAlignment="1">
      <alignment vertical="center"/>
    </xf>
    <xf numFmtId="0" fontId="6" fillId="0" borderId="50" xfId="0" applyFont="1" applyBorder="1" applyAlignment="1">
      <alignment vertical="center"/>
    </xf>
    <xf numFmtId="0" fontId="6" fillId="0" borderId="32" xfId="0" applyFont="1" applyBorder="1" applyAlignment="1">
      <alignment horizontal="left" vertical="top" wrapText="1"/>
    </xf>
    <xf numFmtId="38" fontId="9" fillId="0" borderId="107" xfId="0" applyNumberFormat="1" applyFont="1" applyFill="1" applyBorder="1" applyAlignment="1">
      <alignment horizontal="right" vertical="center"/>
    </xf>
    <xf numFmtId="38" fontId="9" fillId="0" borderId="106" xfId="0" applyNumberFormat="1" applyFont="1" applyFill="1" applyBorder="1" applyAlignment="1">
      <alignment horizontal="right" vertical="center"/>
    </xf>
    <xf numFmtId="0" fontId="6" fillId="0" borderId="33" xfId="0" applyFont="1" applyBorder="1" applyAlignment="1">
      <alignment vertical="center" wrapText="1"/>
    </xf>
    <xf numFmtId="0" fontId="6" fillId="0" borderId="32" xfId="0" applyFont="1" applyBorder="1" applyAlignment="1">
      <alignment vertical="center" wrapText="1"/>
    </xf>
    <xf numFmtId="0" fontId="6" fillId="0" borderId="44" xfId="0" applyFont="1" applyBorder="1" applyAlignment="1">
      <alignment vertical="center" wrapText="1"/>
    </xf>
    <xf numFmtId="38" fontId="9" fillId="0" borderId="11" xfId="0" applyNumberFormat="1" applyFont="1" applyFill="1" applyBorder="1" applyAlignment="1">
      <alignment horizontal="right" vertical="center"/>
    </xf>
    <xf numFmtId="0" fontId="6" fillId="0" borderId="14" xfId="0" applyFont="1" applyBorder="1" applyAlignment="1">
      <alignment vertical="center"/>
    </xf>
    <xf numFmtId="0" fontId="6" fillId="0" borderId="13" xfId="0" applyFont="1" applyBorder="1" applyAlignment="1">
      <alignment vertical="center"/>
    </xf>
    <xf numFmtId="0" fontId="6" fillId="0" borderId="45" xfId="0" applyFont="1" applyBorder="1" applyAlignment="1">
      <alignment vertical="center"/>
    </xf>
    <xf numFmtId="0" fontId="6" fillId="0" borderId="73"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76"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9" fillId="3" borderId="24" xfId="0" applyFont="1" applyFill="1" applyBorder="1" applyAlignment="1" applyProtection="1">
      <alignment horizontal="center"/>
    </xf>
    <xf numFmtId="0" fontId="9" fillId="3" borderId="36" xfId="0" applyFont="1" applyFill="1" applyBorder="1" applyAlignment="1" applyProtection="1">
      <alignment horizontal="center" vertical="center"/>
    </xf>
    <xf numFmtId="0" fontId="6" fillId="0" borderId="59" xfId="4" applyFont="1" applyBorder="1" applyAlignment="1">
      <alignment horizontal="distributed" vertical="center"/>
    </xf>
    <xf numFmtId="0" fontId="6" fillId="0" borderId="58" xfId="4" applyFont="1" applyBorder="1" applyAlignment="1">
      <alignment horizontal="distributed" vertical="center"/>
    </xf>
    <xf numFmtId="0" fontId="6" fillId="0" borderId="77" xfId="4" applyFont="1" applyBorder="1" applyAlignment="1">
      <alignment horizontal="distributed"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55" fontId="9" fillId="0" borderId="8" xfId="0" applyNumberFormat="1" applyFont="1" applyFill="1" applyBorder="1" applyAlignment="1" applyProtection="1">
      <alignment horizontal="center" vertical="center"/>
    </xf>
    <xf numFmtId="55" fontId="9" fillId="0" borderId="11" xfId="0" applyNumberFormat="1" applyFont="1" applyFill="1" applyBorder="1" applyAlignment="1" applyProtection="1">
      <alignment horizontal="center" vertical="center"/>
    </xf>
    <xf numFmtId="55" fontId="9" fillId="0" borderId="7" xfId="0" applyNumberFormat="1" applyFont="1" applyFill="1" applyBorder="1" applyAlignment="1" applyProtection="1">
      <alignment horizontal="center" vertical="center"/>
    </xf>
    <xf numFmtId="0" fontId="6" fillId="0" borderId="51" xfId="4" applyFont="1" applyBorder="1" applyAlignment="1">
      <alignment horizontal="distributed" vertical="center"/>
    </xf>
    <xf numFmtId="0" fontId="6" fillId="0" borderId="47" xfId="4" applyFont="1" applyBorder="1" applyAlignment="1">
      <alignment horizontal="distributed" vertical="center"/>
    </xf>
    <xf numFmtId="0" fontId="6" fillId="0" borderId="54" xfId="4" applyFont="1" applyBorder="1" applyAlignment="1">
      <alignment horizontal="distributed" vertical="center"/>
    </xf>
    <xf numFmtId="0" fontId="6" fillId="0" borderId="37" xfId="0" applyFont="1" applyBorder="1" applyAlignment="1" applyProtection="1">
      <alignment horizontal="left" vertical="center"/>
    </xf>
    <xf numFmtId="0" fontId="6" fillId="0" borderId="49" xfId="0" applyFont="1" applyBorder="1" applyAlignment="1" applyProtection="1">
      <alignment horizontal="left" vertical="center"/>
    </xf>
    <xf numFmtId="0" fontId="40" fillId="0" borderId="49" xfId="0" applyFont="1" applyBorder="1" applyAlignment="1" applyProtection="1">
      <alignment vertical="center"/>
    </xf>
    <xf numFmtId="0" fontId="0" fillId="0" borderId="49" xfId="0" applyFont="1" applyBorder="1" applyAlignment="1" applyProtection="1">
      <alignment vertical="center"/>
    </xf>
    <xf numFmtId="180" fontId="6" fillId="3" borderId="25" xfId="0" applyNumberFormat="1" applyFont="1" applyFill="1" applyBorder="1" applyAlignment="1" applyProtection="1">
      <alignment horizontal="center" vertical="center" shrinkToFit="1"/>
    </xf>
    <xf numFmtId="180" fontId="6" fillId="3" borderId="24" xfId="0" applyNumberFormat="1" applyFont="1" applyFill="1" applyBorder="1" applyAlignment="1" applyProtection="1">
      <alignment horizontal="center" vertical="center" shrinkToFit="1"/>
    </xf>
    <xf numFmtId="180" fontId="6" fillId="3" borderId="23" xfId="0" applyNumberFormat="1" applyFont="1" applyFill="1" applyBorder="1" applyAlignment="1" applyProtection="1">
      <alignment horizontal="center" vertical="center" shrinkToFit="1"/>
    </xf>
    <xf numFmtId="0" fontId="9" fillId="0" borderId="49" xfId="0" applyFont="1" applyFill="1" applyBorder="1" applyAlignment="1" applyProtection="1">
      <alignment vertical="center"/>
    </xf>
    <xf numFmtId="0" fontId="0" fillId="0" borderId="49" xfId="0" applyFont="1" applyFill="1" applyBorder="1" applyAlignment="1" applyProtection="1">
      <alignment vertical="center"/>
    </xf>
    <xf numFmtId="0" fontId="6" fillId="3" borderId="1" xfId="0" applyFont="1" applyFill="1" applyBorder="1" applyAlignment="1" applyProtection="1">
      <alignment horizontal="center" vertical="center" shrinkToFit="1"/>
    </xf>
    <xf numFmtId="0" fontId="6" fillId="3" borderId="25" xfId="0" applyFont="1" applyFill="1" applyBorder="1" applyAlignment="1" applyProtection="1">
      <alignment horizontal="center" vertical="center" shrinkToFit="1"/>
    </xf>
    <xf numFmtId="0" fontId="6" fillId="3" borderId="24" xfId="0" applyFont="1" applyFill="1" applyBorder="1" applyAlignment="1" applyProtection="1">
      <alignment horizontal="center" vertical="center" shrinkToFit="1"/>
    </xf>
    <xf numFmtId="0" fontId="6" fillId="3" borderId="23" xfId="0" applyFont="1" applyFill="1" applyBorder="1" applyAlignment="1" applyProtection="1">
      <alignment horizontal="center" vertical="center" shrinkToFit="1"/>
    </xf>
    <xf numFmtId="0" fontId="9" fillId="0" borderId="22" xfId="0" applyFont="1" applyBorder="1" applyAlignment="1">
      <alignment horizontal="center" vertical="center"/>
    </xf>
    <xf numFmtId="0" fontId="9" fillId="0" borderId="27" xfId="0" applyFont="1" applyBorder="1" applyAlignment="1">
      <alignment horizontal="center" vertical="center"/>
    </xf>
    <xf numFmtId="0" fontId="6" fillId="0" borderId="20" xfId="0" applyFont="1" applyBorder="1" applyAlignment="1">
      <alignment horizontal="left" vertical="center" wrapText="1"/>
    </xf>
    <xf numFmtId="0" fontId="6" fillId="0" borderId="39" xfId="0"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6" fillId="0" borderId="64" xfId="0" applyFont="1" applyBorder="1" applyAlignment="1">
      <alignment horizontal="left" vertical="center" wrapText="1"/>
    </xf>
    <xf numFmtId="38" fontId="9" fillId="0" borderId="38" xfId="1" applyFont="1" applyFill="1" applyBorder="1" applyAlignment="1" applyProtection="1">
      <alignment horizontal="right" vertical="center"/>
    </xf>
    <xf numFmtId="0" fontId="48" fillId="2" borderId="0" xfId="4" applyFont="1" applyFill="1" applyAlignment="1" applyProtection="1">
      <alignment horizontal="center" vertical="center"/>
      <protection locked="0"/>
    </xf>
    <xf numFmtId="0" fontId="6" fillId="0" borderId="13" xfId="4" applyFont="1" applyBorder="1" applyAlignment="1">
      <alignment horizontal="center" vertical="center"/>
    </xf>
    <xf numFmtId="0" fontId="6" fillId="0" borderId="10" xfId="4" applyFont="1" applyBorder="1" applyAlignment="1">
      <alignment horizontal="distributed" vertical="center"/>
    </xf>
    <xf numFmtId="0" fontId="6" fillId="0" borderId="9" xfId="4" applyFont="1" applyBorder="1" applyAlignment="1">
      <alignment horizontal="distributed" vertical="center"/>
    </xf>
    <xf numFmtId="0" fontId="6" fillId="0" borderId="75" xfId="4" applyFont="1" applyBorder="1" applyAlignment="1">
      <alignment horizontal="distributed" vertical="center"/>
    </xf>
    <xf numFmtId="0" fontId="6" fillId="3" borderId="8" xfId="0" applyFont="1" applyFill="1" applyBorder="1" applyAlignment="1" applyProtection="1">
      <alignment horizontal="center" vertical="center" shrinkToFit="1"/>
    </xf>
    <xf numFmtId="0" fontId="6" fillId="3" borderId="11" xfId="0" applyFont="1" applyFill="1" applyBorder="1" applyAlignment="1" applyProtection="1">
      <alignment horizontal="center" vertical="center" shrinkToFit="1"/>
    </xf>
    <xf numFmtId="181" fontId="6" fillId="3" borderId="25" xfId="0" applyNumberFormat="1" applyFont="1" applyFill="1" applyBorder="1" applyAlignment="1" applyProtection="1">
      <alignment horizontal="center" vertical="center"/>
    </xf>
    <xf numFmtId="181" fontId="6" fillId="3" borderId="24" xfId="0" applyNumberFormat="1" applyFont="1" applyFill="1" applyBorder="1" applyAlignment="1" applyProtection="1">
      <alignment horizontal="center" vertical="center"/>
    </xf>
    <xf numFmtId="181" fontId="6" fillId="3" borderId="36" xfId="0" applyNumberFormat="1"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0" xfId="0" applyFont="1" applyFill="1" applyBorder="1" applyAlignment="1" applyProtection="1">
      <alignment vertical="top" wrapText="1"/>
    </xf>
    <xf numFmtId="0" fontId="43" fillId="3" borderId="0" xfId="0" applyFont="1" applyFill="1" applyAlignment="1" applyProtection="1">
      <alignment horizontal="center" vertical="center"/>
    </xf>
    <xf numFmtId="0" fontId="28" fillId="0" borderId="25" xfId="5" applyFont="1" applyFill="1" applyBorder="1" applyAlignment="1" applyProtection="1">
      <alignment vertical="center" shrinkToFit="1"/>
      <protection locked="0"/>
    </xf>
    <xf numFmtId="0" fontId="28" fillId="0" borderId="24" xfId="5" applyFont="1" applyFill="1" applyBorder="1" applyAlignment="1" applyProtection="1">
      <alignment vertical="center" shrinkToFit="1"/>
      <protection locked="0"/>
    </xf>
    <xf numFmtId="0" fontId="28" fillId="0" borderId="36" xfId="5" applyFont="1" applyFill="1" applyBorder="1" applyAlignment="1" applyProtection="1">
      <alignment vertical="center" shrinkToFit="1"/>
      <protection locked="0"/>
    </xf>
    <xf numFmtId="178" fontId="27" fillId="0" borderId="47" xfId="5" applyNumberFormat="1" applyFont="1" applyFill="1" applyBorder="1" applyAlignment="1" applyProtection="1">
      <alignment horizontal="center" vertical="center" shrinkToFit="1"/>
      <protection locked="0"/>
    </xf>
    <xf numFmtId="178" fontId="27" fillId="0" borderId="54" xfId="5" applyNumberFormat="1" applyFont="1" applyFill="1" applyBorder="1" applyAlignment="1" applyProtection="1">
      <alignment horizontal="center" vertical="center" shrinkToFit="1"/>
      <protection locked="0"/>
    </xf>
    <xf numFmtId="0" fontId="24" fillId="0" borderId="0" xfId="4" applyFont="1" applyFill="1" applyAlignment="1" applyProtection="1">
      <alignment horizontal="left" vertical="top" wrapText="1"/>
    </xf>
    <xf numFmtId="0" fontId="28" fillId="0" borderId="58" xfId="5" applyFont="1" applyFill="1" applyBorder="1" applyAlignment="1" applyProtection="1">
      <alignment vertical="center" shrinkToFit="1"/>
      <protection locked="0"/>
    </xf>
    <xf numFmtId="178" fontId="27" fillId="0" borderId="3" xfId="5" applyNumberFormat="1" applyFont="1" applyFill="1" applyBorder="1" applyAlignment="1" applyProtection="1">
      <alignment horizontal="center" vertical="center" shrinkToFit="1"/>
      <protection locked="0"/>
    </xf>
    <xf numFmtId="178" fontId="27" fillId="0" borderId="52" xfId="5" applyNumberFormat="1" applyFont="1" applyFill="1" applyBorder="1" applyAlignment="1" applyProtection="1">
      <alignment horizontal="center" vertical="center" shrinkToFit="1"/>
      <protection locked="0"/>
    </xf>
    <xf numFmtId="0" fontId="28" fillId="0" borderId="72" xfId="5" applyFont="1" applyFill="1" applyBorder="1" applyAlignment="1" applyProtection="1">
      <alignment horizontal="center" vertical="center" shrinkToFit="1"/>
    </xf>
    <xf numFmtId="0" fontId="28" fillId="0" borderId="61" xfId="5" applyFont="1" applyFill="1" applyBorder="1" applyAlignment="1" applyProtection="1">
      <alignment horizontal="center" vertical="center" shrinkToFit="1"/>
    </xf>
    <xf numFmtId="178" fontId="26" fillId="0" borderId="71" xfId="5" applyNumberFormat="1" applyFont="1" applyFill="1" applyBorder="1" applyAlignment="1" applyProtection="1">
      <alignment vertical="center" shrinkToFit="1"/>
      <protection locked="0"/>
    </xf>
    <xf numFmtId="178" fontId="26" fillId="0" borderId="94" xfId="5" applyNumberFormat="1" applyFont="1" applyFill="1" applyBorder="1" applyAlignment="1" applyProtection="1">
      <alignment vertical="center" shrinkToFit="1"/>
      <protection locked="0"/>
    </xf>
    <xf numFmtId="0" fontId="26" fillId="0" borderId="32" xfId="5" applyFont="1" applyBorder="1" applyAlignment="1" applyProtection="1">
      <alignment horizontal="left" vertical="top" wrapText="1" shrinkToFit="1"/>
    </xf>
    <xf numFmtId="0" fontId="26" fillId="0" borderId="32" xfId="5" applyFont="1" applyBorder="1" applyAlignment="1" applyProtection="1">
      <alignment horizontal="left" vertical="top" shrinkToFit="1"/>
    </xf>
    <xf numFmtId="178" fontId="26" fillId="3" borderId="32" xfId="5" applyNumberFormat="1" applyFont="1" applyFill="1" applyBorder="1" applyAlignment="1" applyProtection="1">
      <alignment horizontal="left" vertical="center" wrapText="1" shrinkToFit="1"/>
    </xf>
    <xf numFmtId="0" fontId="26" fillId="0" borderId="0" xfId="5" applyFont="1" applyBorder="1" applyAlignment="1" applyProtection="1">
      <alignment horizontal="left" vertical="top" wrapText="1" shrinkToFit="1"/>
    </xf>
    <xf numFmtId="0" fontId="24" fillId="0" borderId="0" xfId="4" applyFont="1" applyAlignment="1" applyProtection="1">
      <alignment horizontal="left" vertical="top" shrinkToFit="1"/>
    </xf>
    <xf numFmtId="178" fontId="28" fillId="0" borderId="47" xfId="5" applyNumberFormat="1" applyFont="1" applyFill="1" applyBorder="1" applyAlignment="1" applyProtection="1">
      <alignment horizontal="left" vertical="center" shrinkToFit="1"/>
      <protection locked="0"/>
    </xf>
    <xf numFmtId="178" fontId="28" fillId="0" borderId="54" xfId="5" applyNumberFormat="1" applyFont="1" applyFill="1" applyBorder="1" applyAlignment="1" applyProtection="1">
      <alignment horizontal="left" vertical="center" shrinkToFit="1"/>
      <protection locked="0"/>
    </xf>
    <xf numFmtId="178" fontId="27" fillId="0" borderId="47" xfId="5" applyNumberFormat="1" applyFont="1" applyFill="1" applyBorder="1" applyAlignment="1" applyProtection="1">
      <alignment horizontal="center" vertical="center" wrapText="1" shrinkToFit="1"/>
      <protection locked="0"/>
    </xf>
    <xf numFmtId="0" fontId="23" fillId="0" borderId="14" xfId="4" applyFont="1" applyFill="1" applyBorder="1" applyAlignment="1" applyProtection="1">
      <alignment horizontal="center" vertical="center"/>
    </xf>
    <xf numFmtId="0" fontId="23" fillId="0" borderId="13" xfId="4" applyFont="1" applyFill="1" applyBorder="1" applyAlignment="1" applyProtection="1">
      <alignment horizontal="center" vertical="center"/>
    </xf>
    <xf numFmtId="0" fontId="23" fillId="0" borderId="76" xfId="4" applyFont="1" applyFill="1" applyBorder="1" applyAlignment="1" applyProtection="1">
      <alignment horizontal="center" vertical="center"/>
    </xf>
    <xf numFmtId="181" fontId="23" fillId="0" borderId="50" xfId="4" applyNumberFormat="1" applyFont="1" applyFill="1" applyBorder="1" applyAlignment="1" applyProtection="1">
      <alignment horizontal="center" vertical="center"/>
    </xf>
    <xf numFmtId="181" fontId="23" fillId="0" borderId="24" xfId="4" applyNumberFormat="1" applyFont="1" applyFill="1" applyBorder="1" applyAlignment="1" applyProtection="1">
      <alignment horizontal="center" vertical="center"/>
    </xf>
    <xf numFmtId="181" fontId="23" fillId="0" borderId="23" xfId="4" applyNumberFormat="1" applyFont="1" applyFill="1" applyBorder="1" applyAlignment="1" applyProtection="1">
      <alignment horizontal="center" vertical="center"/>
    </xf>
    <xf numFmtId="0" fontId="28" fillId="0" borderId="31" xfId="5" applyFont="1" applyFill="1" applyBorder="1" applyAlignment="1" applyProtection="1">
      <alignment horizontal="center" vertical="center"/>
    </xf>
    <xf numFmtId="0" fontId="28" fillId="0" borderId="79" xfId="5" applyFont="1" applyFill="1" applyBorder="1" applyAlignment="1" applyProtection="1">
      <alignment horizontal="center" vertical="center"/>
    </xf>
    <xf numFmtId="0" fontId="28" fillId="0" borderId="59" xfId="5" applyFont="1" applyFill="1" applyBorder="1" applyAlignment="1" applyProtection="1">
      <alignment horizontal="center" vertical="center"/>
    </xf>
    <xf numFmtId="0" fontId="28" fillId="0" borderId="29" xfId="5" applyFont="1" applyFill="1" applyBorder="1" applyAlignment="1" applyProtection="1">
      <alignment horizontal="center" vertical="center" wrapText="1"/>
    </xf>
    <xf numFmtId="0" fontId="28" fillId="0" borderId="32" xfId="5" applyFont="1" applyFill="1" applyBorder="1" applyAlignment="1" applyProtection="1">
      <alignment horizontal="center" vertical="center" wrapText="1"/>
    </xf>
    <xf numFmtId="0" fontId="28" fillId="0" borderId="44" xfId="5" applyFont="1" applyFill="1" applyBorder="1" applyAlignment="1" applyProtection="1">
      <alignment horizontal="center" vertical="center" wrapText="1"/>
    </xf>
    <xf numFmtId="0" fontId="28" fillId="0" borderId="38"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wrapText="1"/>
    </xf>
    <xf numFmtId="0" fontId="28" fillId="0" borderId="64" xfId="5" applyFont="1" applyFill="1" applyBorder="1" applyAlignment="1" applyProtection="1">
      <alignment horizontal="center" vertical="center" wrapText="1"/>
    </xf>
    <xf numFmtId="0" fontId="28" fillId="0" borderId="73" xfId="5" applyFont="1" applyFill="1" applyBorder="1" applyAlignment="1" applyProtection="1">
      <alignment horizontal="center" vertical="center" wrapText="1"/>
    </xf>
    <xf numFmtId="0" fontId="28" fillId="0" borderId="13" xfId="5" applyFont="1" applyFill="1" applyBorder="1" applyAlignment="1" applyProtection="1">
      <alignment horizontal="center" vertical="center" wrapText="1"/>
    </xf>
    <xf numFmtId="0" fontId="28" fillId="0" borderId="45" xfId="5" applyFont="1" applyFill="1" applyBorder="1" applyAlignment="1" applyProtection="1">
      <alignment horizontal="center" vertical="center" wrapText="1"/>
    </xf>
    <xf numFmtId="0" fontId="28" fillId="0" borderId="30" xfId="5" applyFont="1" applyFill="1" applyBorder="1" applyAlignment="1" applyProtection="1">
      <alignment horizontal="center" vertical="center" wrapText="1"/>
    </xf>
    <xf numFmtId="0" fontId="28" fillId="0" borderId="40" xfId="5" applyFont="1" applyFill="1" applyBorder="1" applyAlignment="1" applyProtection="1">
      <alignment horizontal="center" vertical="center" wrapText="1"/>
    </xf>
    <xf numFmtId="0" fontId="28" fillId="0" borderId="58" xfId="5" applyFont="1" applyFill="1" applyBorder="1" applyAlignment="1" applyProtection="1">
      <alignment horizontal="center" vertical="center" wrapText="1"/>
    </xf>
    <xf numFmtId="0" fontId="28" fillId="0" borderId="33" xfId="5" applyFont="1" applyFill="1" applyBorder="1" applyAlignment="1" applyProtection="1">
      <alignment horizontal="center" vertical="center" wrapText="1" shrinkToFit="1"/>
    </xf>
    <xf numFmtId="0" fontId="28" fillId="0" borderId="32" xfId="5" applyFont="1" applyFill="1" applyBorder="1" applyAlignment="1" applyProtection="1">
      <alignment horizontal="center" vertical="center" wrapText="1" shrinkToFit="1"/>
    </xf>
    <xf numFmtId="0" fontId="28" fillId="0" borderId="28" xfId="5" applyFont="1" applyFill="1" applyBorder="1" applyAlignment="1" applyProtection="1">
      <alignment horizontal="center" vertical="center" wrapText="1" shrinkToFit="1"/>
    </xf>
    <xf numFmtId="0" fontId="28" fillId="0" borderId="0" xfId="5" applyFont="1" applyFill="1" applyBorder="1" applyAlignment="1" applyProtection="1">
      <alignment horizontal="center" vertical="center" wrapText="1" shrinkToFit="1"/>
    </xf>
    <xf numFmtId="0" fontId="28" fillId="0" borderId="69" xfId="5" applyFont="1" applyFill="1" applyBorder="1" applyAlignment="1" applyProtection="1">
      <alignment horizontal="center" vertical="center" wrapText="1" shrinkToFit="1"/>
    </xf>
    <xf numFmtId="0" fontId="28" fillId="0" borderId="13" xfId="5" applyFont="1" applyFill="1" applyBorder="1" applyAlignment="1" applyProtection="1">
      <alignment horizontal="center" vertical="center" wrapText="1" shrinkToFit="1"/>
    </xf>
    <xf numFmtId="0" fontId="28" fillId="0" borderId="76" xfId="5" applyFont="1" applyFill="1" applyBorder="1" applyAlignment="1" applyProtection="1">
      <alignment horizontal="center" vertical="center" wrapText="1" shrinkToFit="1"/>
    </xf>
    <xf numFmtId="0" fontId="26" fillId="0" borderId="12" xfId="5" applyFont="1" applyFill="1" applyBorder="1" applyAlignment="1" applyProtection="1">
      <alignment horizontal="center" vertical="center"/>
    </xf>
    <xf numFmtId="0" fontId="26" fillId="0" borderId="11" xfId="5" applyFont="1" applyFill="1" applyBorder="1" applyAlignment="1" applyProtection="1">
      <alignment horizontal="center" vertical="center"/>
    </xf>
    <xf numFmtId="0" fontId="26" fillId="0" borderId="7" xfId="5" applyFont="1" applyFill="1" applyBorder="1" applyAlignment="1" applyProtection="1">
      <alignment horizontal="center" vertical="center"/>
    </xf>
    <xf numFmtId="0" fontId="28" fillId="0" borderId="51" xfId="5" applyFont="1" applyFill="1" applyBorder="1" applyAlignment="1" applyProtection="1">
      <alignment horizontal="center" vertical="center" wrapText="1"/>
    </xf>
    <xf numFmtId="0" fontId="28" fillId="0" borderId="4" xfId="5" applyFont="1" applyFill="1" applyBorder="1" applyAlignment="1" applyProtection="1">
      <alignment horizontal="center" vertical="center"/>
    </xf>
    <xf numFmtId="0" fontId="30" fillId="0" borderId="0" xfId="5" applyFont="1" applyBorder="1" applyAlignment="1" applyProtection="1">
      <alignment horizontal="left" vertical="center"/>
    </xf>
    <xf numFmtId="0" fontId="0" fillId="0" borderId="0" xfId="0" applyFont="1" applyAlignment="1">
      <alignment vertical="center"/>
    </xf>
    <xf numFmtId="0" fontId="0" fillId="0" borderId="69" xfId="0" applyFont="1" applyBorder="1" applyAlignment="1">
      <alignment vertical="center"/>
    </xf>
    <xf numFmtId="0" fontId="28" fillId="0" borderId="9" xfId="5" applyFont="1" applyFill="1" applyBorder="1" applyAlignment="1" applyProtection="1">
      <alignment vertical="center" shrinkToFit="1"/>
      <protection locked="0"/>
    </xf>
    <xf numFmtId="178" fontId="28" fillId="0" borderId="9" xfId="5" applyNumberFormat="1" applyFont="1" applyFill="1" applyBorder="1" applyAlignment="1" applyProtection="1">
      <alignment horizontal="left" vertical="center" shrinkToFit="1"/>
      <protection locked="0"/>
    </xf>
    <xf numFmtId="178" fontId="28" fillId="0" borderId="75" xfId="5" applyNumberFormat="1" applyFont="1" applyFill="1" applyBorder="1" applyAlignment="1" applyProtection="1">
      <alignment horizontal="left" vertical="center" shrinkToFit="1"/>
      <protection locked="0"/>
    </xf>
    <xf numFmtId="0" fontId="28" fillId="0" borderId="53" xfId="6" applyFont="1" applyFill="1" applyBorder="1" applyAlignment="1" applyProtection="1">
      <alignment horizontal="center" vertical="center" wrapText="1" shrinkToFit="1"/>
    </xf>
    <xf numFmtId="0" fontId="28" fillId="0" borderId="77" xfId="6" applyFont="1" applyFill="1" applyBorder="1" applyAlignment="1" applyProtection="1">
      <alignment horizontal="center" vertical="center" wrapText="1" shrinkToFit="1"/>
    </xf>
    <xf numFmtId="179" fontId="28" fillId="0" borderId="47" xfId="5" applyNumberFormat="1" applyFont="1" applyFill="1" applyBorder="1" applyAlignment="1" applyProtection="1">
      <alignment horizontal="center" vertical="center" wrapText="1" shrinkToFit="1"/>
    </xf>
    <xf numFmtId="179" fontId="28" fillId="0" borderId="3" xfId="5" applyNumberFormat="1" applyFont="1" applyFill="1" applyBorder="1" applyAlignment="1" applyProtection="1">
      <alignment horizontal="center" vertical="center" wrapText="1" shrinkToFit="1"/>
    </xf>
    <xf numFmtId="0" fontId="36" fillId="3" borderId="0" xfId="7" applyFont="1" applyFill="1" applyAlignment="1" applyProtection="1">
      <alignment horizontal="center" vertical="center"/>
    </xf>
    <xf numFmtId="177" fontId="9" fillId="3" borderId="0" xfId="3" applyNumberFormat="1" applyFont="1" applyFill="1" applyBorder="1" applyAlignment="1" applyProtection="1">
      <alignment horizontal="right" vertical="center"/>
    </xf>
    <xf numFmtId="0" fontId="9" fillId="3" borderId="12" xfId="7" applyFont="1" applyFill="1" applyBorder="1" applyAlignment="1" applyProtection="1">
      <alignment horizontal="center" vertical="center" shrinkToFit="1"/>
    </xf>
    <xf numFmtId="0" fontId="9" fillId="3" borderId="11" xfId="7" applyFont="1" applyFill="1" applyBorder="1" applyAlignment="1" applyProtection="1">
      <alignment horizontal="center" vertical="center" shrinkToFit="1"/>
    </xf>
    <xf numFmtId="0" fontId="9" fillId="3" borderId="68" xfId="7" applyFont="1" applyFill="1" applyBorder="1" applyAlignment="1" applyProtection="1">
      <alignment horizontal="center" vertical="center" shrinkToFit="1"/>
    </xf>
    <xf numFmtId="0" fontId="9" fillId="0" borderId="8" xfId="3" applyFont="1" applyFill="1" applyBorder="1" applyAlignment="1" applyProtection="1">
      <alignment horizontal="center" vertical="center" shrinkToFit="1"/>
    </xf>
    <xf numFmtId="0" fontId="9" fillId="0" borderId="11" xfId="3" applyFont="1" applyFill="1" applyBorder="1" applyAlignment="1" applyProtection="1">
      <alignment horizontal="center" vertical="center" shrinkToFit="1"/>
    </xf>
    <xf numFmtId="0" fontId="9" fillId="0" borderId="7" xfId="3" applyFont="1" applyFill="1" applyBorder="1" applyAlignment="1" applyProtection="1">
      <alignment horizontal="center" vertical="center" shrinkToFit="1"/>
    </xf>
    <xf numFmtId="0" fontId="9" fillId="3" borderId="50" xfId="7" applyFont="1" applyFill="1" applyBorder="1" applyAlignment="1" applyProtection="1">
      <alignment horizontal="center" vertical="center" shrinkToFit="1"/>
    </xf>
    <xf numFmtId="0" fontId="9" fillId="3" borderId="24" xfId="7" applyFont="1" applyFill="1" applyBorder="1" applyAlignment="1" applyProtection="1">
      <alignment horizontal="center" vertical="center" shrinkToFit="1"/>
    </xf>
    <xf numFmtId="0" fontId="9" fillId="3" borderId="36" xfId="7" applyFont="1" applyFill="1" applyBorder="1" applyAlignment="1" applyProtection="1">
      <alignment horizontal="center" vertical="center" shrinkToFit="1"/>
    </xf>
    <xf numFmtId="0" fontId="9" fillId="0" borderId="25" xfId="7" applyFont="1" applyFill="1" applyBorder="1" applyAlignment="1" applyProtection="1">
      <alignment horizontal="center" vertical="center" shrinkToFit="1"/>
    </xf>
    <xf numFmtId="0" fontId="9" fillId="0" borderId="24" xfId="7" applyFont="1" applyFill="1" applyBorder="1" applyAlignment="1" applyProtection="1">
      <alignment horizontal="center" vertical="center" shrinkToFit="1"/>
    </xf>
    <xf numFmtId="0" fontId="9" fillId="0" borderId="23" xfId="7" applyFont="1" applyFill="1" applyBorder="1" applyAlignment="1" applyProtection="1">
      <alignment horizontal="center" vertical="center" shrinkToFit="1"/>
    </xf>
    <xf numFmtId="181" fontId="9" fillId="0" borderId="25" xfId="7" applyNumberFormat="1" applyFont="1" applyFill="1" applyBorder="1" applyAlignment="1" applyProtection="1">
      <alignment horizontal="center" vertical="center" shrinkToFit="1"/>
    </xf>
    <xf numFmtId="181" fontId="9" fillId="0" borderId="24" xfId="7" applyNumberFormat="1" applyFont="1" applyFill="1" applyBorder="1" applyAlignment="1" applyProtection="1">
      <alignment horizontal="center" vertical="center" shrinkToFit="1"/>
    </xf>
    <xf numFmtId="181" fontId="9" fillId="0" borderId="23" xfId="7" applyNumberFormat="1" applyFont="1" applyFill="1" applyBorder="1" applyAlignment="1" applyProtection="1">
      <alignment horizontal="center" vertical="center" shrinkToFit="1"/>
    </xf>
    <xf numFmtId="0" fontId="9" fillId="3" borderId="0" xfId="7" applyFont="1" applyFill="1" applyAlignment="1" applyProtection="1">
      <alignment horizontal="left" vertical="top" wrapText="1"/>
    </xf>
    <xf numFmtId="0" fontId="73" fillId="3" borderId="0" xfId="7" applyFont="1" applyFill="1" applyAlignment="1" applyProtection="1">
      <alignment horizontal="left" vertical="center" wrapText="1"/>
    </xf>
    <xf numFmtId="0" fontId="9" fillId="3" borderId="6" xfId="7" applyFont="1" applyFill="1" applyBorder="1" applyAlignment="1" applyProtection="1">
      <alignment horizontal="center" vertical="center" shrinkToFit="1"/>
    </xf>
    <xf numFmtId="0" fontId="9" fillId="3" borderId="5" xfId="7" applyFont="1" applyFill="1" applyBorder="1" applyAlignment="1" applyProtection="1">
      <alignment horizontal="center" vertical="center" shrinkToFit="1"/>
    </xf>
    <xf numFmtId="0" fontId="9" fillId="3" borderId="35" xfId="7" applyFont="1" applyFill="1" applyBorder="1" applyAlignment="1" applyProtection="1">
      <alignment horizontal="center" vertical="center" shrinkToFit="1"/>
    </xf>
    <xf numFmtId="0" fontId="9" fillId="3" borderId="0" xfId="7" applyFont="1" applyFill="1" applyAlignment="1" applyProtection="1">
      <alignment horizontal="left" vertical="center"/>
    </xf>
    <xf numFmtId="0" fontId="8" fillId="3" borderId="17" xfId="7" applyFont="1" applyFill="1" applyBorder="1" applyAlignment="1" applyProtection="1">
      <alignment vertical="center" shrinkToFit="1"/>
    </xf>
    <xf numFmtId="0" fontId="8" fillId="3" borderId="20" xfId="7" applyFont="1" applyFill="1" applyBorder="1" applyAlignment="1" applyProtection="1">
      <alignment vertical="center" shrinkToFit="1"/>
    </xf>
    <xf numFmtId="0" fontId="8" fillId="3" borderId="39" xfId="7" applyFont="1" applyFill="1" applyBorder="1" applyAlignment="1" applyProtection="1">
      <alignment vertical="center" shrinkToFit="1"/>
    </xf>
    <xf numFmtId="0" fontId="8" fillId="3" borderId="0" xfId="7" applyFont="1" applyFill="1" applyAlignment="1" applyProtection="1">
      <alignment horizontal="left" vertical="center" wrapText="1"/>
    </xf>
    <xf numFmtId="0" fontId="9" fillId="3" borderId="0" xfId="2" applyFont="1" applyFill="1" applyBorder="1" applyAlignment="1" applyProtection="1">
      <alignment horizontal="left" vertical="center" wrapText="1"/>
    </xf>
    <xf numFmtId="0" fontId="9" fillId="3" borderId="84" xfId="2" applyFont="1" applyFill="1" applyBorder="1" applyAlignment="1" applyProtection="1">
      <alignment horizontal="left" vertical="center" wrapText="1"/>
    </xf>
    <xf numFmtId="0" fontId="9" fillId="0" borderId="2" xfId="7" applyFont="1" applyFill="1" applyBorder="1" applyAlignment="1" applyProtection="1">
      <alignment horizontal="center" vertical="center" shrinkToFit="1"/>
    </xf>
    <xf numFmtId="0" fontId="9" fillId="0" borderId="5" xfId="7" applyFont="1" applyFill="1" applyBorder="1" applyAlignment="1" applyProtection="1">
      <alignment horizontal="center" vertical="center" shrinkToFit="1"/>
    </xf>
    <xf numFmtId="0" fontId="9" fillId="0" borderId="1" xfId="7" applyFont="1" applyFill="1" applyBorder="1" applyAlignment="1" applyProtection="1">
      <alignment horizontal="center" vertical="center" shrinkToFit="1"/>
    </xf>
    <xf numFmtId="0" fontId="9" fillId="3" borderId="25" xfId="7" applyFont="1" applyFill="1" applyBorder="1" applyAlignment="1" applyProtection="1">
      <alignment horizontal="center" vertical="center"/>
    </xf>
    <xf numFmtId="0" fontId="9" fillId="3" borderId="24" xfId="7" applyFont="1" applyFill="1" applyBorder="1" applyAlignment="1" applyProtection="1">
      <alignment horizontal="center" vertical="center"/>
    </xf>
    <xf numFmtId="0" fontId="9" fillId="3" borderId="36" xfId="7" applyFont="1" applyFill="1" applyBorder="1" applyAlignment="1" applyProtection="1">
      <alignment horizontal="center" vertical="center"/>
    </xf>
    <xf numFmtId="0" fontId="8" fillId="3" borderId="17" xfId="7" applyFont="1" applyFill="1" applyBorder="1" applyAlignment="1" applyProtection="1">
      <alignment horizontal="center" vertical="center"/>
    </xf>
    <xf numFmtId="0" fontId="8" fillId="3" borderId="20" xfId="7" applyFont="1" applyFill="1" applyBorder="1" applyAlignment="1" applyProtection="1">
      <alignment horizontal="center" vertical="center"/>
    </xf>
    <xf numFmtId="0" fontId="8" fillId="3" borderId="37" xfId="7" applyFont="1" applyFill="1" applyBorder="1" applyAlignment="1" applyProtection="1">
      <alignment horizontal="center" vertical="center"/>
    </xf>
    <xf numFmtId="0" fontId="8" fillId="3" borderId="49" xfId="7" applyFont="1" applyFill="1" applyBorder="1" applyAlignment="1" applyProtection="1">
      <alignment horizontal="center" vertical="center"/>
    </xf>
    <xf numFmtId="0" fontId="9" fillId="3" borderId="20" xfId="7" applyFont="1" applyFill="1" applyBorder="1" applyAlignment="1" applyProtection="1">
      <alignment horizontal="center" vertical="center" shrinkToFit="1"/>
    </xf>
    <xf numFmtId="0" fontId="9" fillId="3" borderId="49" xfId="7" applyFont="1" applyFill="1" applyBorder="1" applyAlignment="1" applyProtection="1">
      <alignment horizontal="center" vertical="center" shrinkToFit="1"/>
    </xf>
    <xf numFmtId="0" fontId="9" fillId="3" borderId="39" xfId="7" applyFont="1" applyFill="1" applyBorder="1" applyAlignment="1" applyProtection="1">
      <alignment horizontal="center" vertical="center"/>
    </xf>
    <xf numFmtId="0" fontId="9" fillId="3" borderId="56" xfId="7" applyFont="1" applyFill="1" applyBorder="1" applyAlignment="1" applyProtection="1">
      <alignment horizontal="center" vertical="center"/>
    </xf>
    <xf numFmtId="0" fontId="8" fillId="3" borderId="17" xfId="7" applyFont="1" applyFill="1" applyBorder="1" applyAlignment="1" applyProtection="1">
      <alignment horizontal="center" vertical="center" wrapText="1"/>
    </xf>
    <xf numFmtId="181" fontId="9" fillId="3" borderId="20" xfId="7" applyNumberFormat="1" applyFont="1" applyFill="1" applyBorder="1" applyAlignment="1" applyProtection="1">
      <alignment horizontal="center" vertical="center" shrinkToFit="1"/>
    </xf>
    <xf numFmtId="181" fontId="9" fillId="3" borderId="39" xfId="7" applyNumberFormat="1" applyFont="1" applyFill="1" applyBorder="1" applyAlignment="1" applyProtection="1">
      <alignment horizontal="center" vertical="center" shrinkToFit="1"/>
    </xf>
    <xf numFmtId="181" fontId="9" fillId="3" borderId="49" xfId="7" applyNumberFormat="1" applyFont="1" applyFill="1" applyBorder="1" applyAlignment="1" applyProtection="1">
      <alignment horizontal="center" vertical="center" shrinkToFit="1"/>
    </xf>
    <xf numFmtId="181" fontId="9" fillId="3" borderId="56" xfId="7" applyNumberFormat="1" applyFont="1" applyFill="1" applyBorder="1" applyAlignment="1" applyProtection="1">
      <alignment horizontal="center" vertical="center" shrinkToFit="1"/>
    </xf>
    <xf numFmtId="0" fontId="8" fillId="3" borderId="20" xfId="7" applyFont="1" applyFill="1" applyBorder="1" applyAlignment="1" applyProtection="1">
      <alignment horizontal="center" vertical="center" wrapText="1"/>
    </xf>
    <xf numFmtId="0" fontId="8" fillId="3" borderId="37" xfId="7" applyFont="1" applyFill="1" applyBorder="1" applyAlignment="1" applyProtection="1">
      <alignment horizontal="center" vertical="center" wrapText="1"/>
    </xf>
    <xf numFmtId="0" fontId="8" fillId="3" borderId="49" xfId="7" applyFont="1" applyFill="1" applyBorder="1" applyAlignment="1" applyProtection="1">
      <alignment horizontal="center" vertical="center" wrapText="1"/>
    </xf>
    <xf numFmtId="0" fontId="9" fillId="3" borderId="20" xfId="7" applyFont="1" applyFill="1" applyBorder="1" applyAlignment="1" applyProtection="1">
      <alignment horizontal="center" vertical="center" wrapText="1" shrinkToFit="1"/>
    </xf>
    <xf numFmtId="0" fontId="9" fillId="3" borderId="39" xfId="7" applyFont="1" applyFill="1" applyBorder="1" applyAlignment="1" applyProtection="1">
      <alignment horizontal="center" vertical="center" wrapText="1" shrinkToFit="1"/>
    </xf>
    <xf numFmtId="0" fontId="9" fillId="3" borderId="49" xfId="7" applyFont="1" applyFill="1" applyBorder="1" applyAlignment="1" applyProtection="1">
      <alignment horizontal="center" vertical="center" wrapText="1" shrinkToFit="1"/>
    </xf>
    <xf numFmtId="0" fontId="9" fillId="3" borderId="56" xfId="7" applyFont="1" applyFill="1" applyBorder="1" applyAlignment="1" applyProtection="1">
      <alignment horizontal="center" vertical="center" wrapText="1" shrinkToFit="1"/>
    </xf>
    <xf numFmtId="0" fontId="9" fillId="3" borderId="47" xfId="7" applyFont="1" applyFill="1" applyBorder="1" applyAlignment="1" applyProtection="1">
      <alignment horizontal="left" vertical="center"/>
    </xf>
    <xf numFmtId="0" fontId="9" fillId="3" borderId="25" xfId="7" applyFont="1" applyFill="1" applyBorder="1" applyAlignment="1" applyProtection="1">
      <alignment horizontal="left" vertical="center"/>
    </xf>
    <xf numFmtId="0" fontId="9" fillId="3" borderId="17" xfId="7" applyFont="1" applyFill="1" applyBorder="1" applyAlignment="1" applyProtection="1">
      <alignment horizontal="center" vertical="center" wrapText="1"/>
    </xf>
    <xf numFmtId="0" fontId="9" fillId="3" borderId="20" xfId="7" applyFont="1" applyFill="1" applyBorder="1" applyAlignment="1" applyProtection="1">
      <alignment horizontal="center" vertical="center" wrapText="1"/>
    </xf>
    <xf numFmtId="0" fontId="9" fillId="3" borderId="39" xfId="7" applyFont="1" applyFill="1" applyBorder="1" applyAlignment="1" applyProtection="1">
      <alignment horizontal="center" vertical="center" wrapText="1"/>
    </xf>
    <xf numFmtId="0" fontId="9" fillId="3" borderId="38" xfId="7" applyFont="1" applyFill="1" applyBorder="1" applyAlignment="1" applyProtection="1">
      <alignment horizontal="center" vertical="center" wrapText="1"/>
    </xf>
    <xf numFmtId="0" fontId="9" fillId="3" borderId="0" xfId="7" applyFont="1" applyFill="1" applyBorder="1" applyAlignment="1" applyProtection="1">
      <alignment horizontal="center" vertical="center" wrapText="1"/>
    </xf>
    <xf numFmtId="0" fontId="9" fillId="3" borderId="64" xfId="7" applyFont="1" applyFill="1" applyBorder="1" applyAlignment="1" applyProtection="1">
      <alignment horizontal="center" vertical="center" wrapText="1"/>
    </xf>
    <xf numFmtId="0" fontId="9" fillId="3" borderId="37" xfId="7" applyFont="1" applyFill="1" applyBorder="1" applyAlignment="1" applyProtection="1">
      <alignment horizontal="center" vertical="center" wrapText="1"/>
    </xf>
    <xf numFmtId="0" fontId="9" fillId="3" borderId="49" xfId="7" applyFont="1" applyFill="1" applyBorder="1" applyAlignment="1" applyProtection="1">
      <alignment horizontal="center" vertical="center" wrapText="1"/>
    </xf>
    <xf numFmtId="0" fontId="9" fillId="3" borderId="56" xfId="7" applyFont="1" applyFill="1" applyBorder="1" applyAlignment="1" applyProtection="1">
      <alignment horizontal="center" vertical="center" wrapText="1"/>
    </xf>
    <xf numFmtId="0" fontId="9" fillId="3" borderId="17" xfId="7" applyFont="1" applyFill="1" applyBorder="1" applyAlignment="1" applyProtection="1">
      <alignment horizontal="center" vertical="top" wrapText="1"/>
      <protection locked="0"/>
    </xf>
    <xf numFmtId="0" fontId="9" fillId="3" borderId="20" xfId="7" applyFont="1" applyFill="1" applyBorder="1" applyAlignment="1" applyProtection="1">
      <alignment horizontal="center" vertical="top" wrapText="1"/>
      <protection locked="0"/>
    </xf>
    <xf numFmtId="0" fontId="9" fillId="3" borderId="39" xfId="7" applyFont="1" applyFill="1" applyBorder="1" applyAlignment="1" applyProtection="1">
      <alignment horizontal="center" vertical="top" wrapText="1"/>
      <protection locked="0"/>
    </xf>
    <xf numFmtId="0" fontId="9" fillId="3" borderId="38" xfId="7" applyFont="1" applyFill="1" applyBorder="1" applyAlignment="1" applyProtection="1">
      <alignment horizontal="center" vertical="top" wrapText="1"/>
      <protection locked="0"/>
    </xf>
    <xf numFmtId="0" fontId="9" fillId="3" borderId="0" xfId="7" applyFont="1" applyFill="1" applyBorder="1" applyAlignment="1" applyProtection="1">
      <alignment horizontal="center" vertical="top" wrapText="1"/>
      <protection locked="0"/>
    </xf>
    <xf numFmtId="0" fontId="9" fillId="3" borderId="64" xfId="7" applyFont="1" applyFill="1" applyBorder="1" applyAlignment="1" applyProtection="1">
      <alignment horizontal="center" vertical="top" wrapText="1"/>
      <protection locked="0"/>
    </xf>
    <xf numFmtId="0" fontId="9" fillId="3" borderId="37" xfId="7" applyFont="1" applyFill="1" applyBorder="1" applyAlignment="1" applyProtection="1">
      <alignment horizontal="center" vertical="top" wrapText="1"/>
      <protection locked="0"/>
    </xf>
    <xf numFmtId="0" fontId="9" fillId="3" borderId="49" xfId="7" applyFont="1" applyFill="1" applyBorder="1" applyAlignment="1" applyProtection="1">
      <alignment horizontal="center" vertical="top" wrapText="1"/>
      <protection locked="0"/>
    </xf>
    <xf numFmtId="0" fontId="9" fillId="3" borderId="56" xfId="7" applyFont="1" applyFill="1" applyBorder="1" applyAlignment="1" applyProtection="1">
      <alignment horizontal="center" vertical="top" wrapText="1"/>
      <protection locked="0"/>
    </xf>
    <xf numFmtId="0" fontId="9" fillId="3" borderId="13" xfId="7" applyFont="1" applyFill="1" applyBorder="1" applyAlignment="1" applyProtection="1">
      <alignment horizontal="left" vertical="center"/>
    </xf>
    <xf numFmtId="0" fontId="9" fillId="3" borderId="76" xfId="7" applyFont="1" applyFill="1" applyBorder="1" applyAlignment="1" applyProtection="1">
      <alignment horizontal="left" vertical="center"/>
    </xf>
    <xf numFmtId="0" fontId="9" fillId="3" borderId="32" xfId="7" applyFont="1" applyFill="1" applyBorder="1" applyAlignment="1" applyProtection="1">
      <alignment horizontal="left" vertical="center"/>
    </xf>
    <xf numFmtId="0" fontId="9" fillId="3" borderId="28" xfId="7" applyFont="1" applyFill="1" applyBorder="1" applyAlignment="1" applyProtection="1">
      <alignment horizontal="left" vertical="center"/>
    </xf>
    <xf numFmtId="0" fontId="9" fillId="3" borderId="47" xfId="7" applyFont="1" applyFill="1" applyBorder="1" applyAlignment="1" applyProtection="1">
      <alignment horizontal="left" vertical="center" wrapText="1"/>
    </xf>
    <xf numFmtId="0" fontId="9" fillId="3" borderId="25" xfId="7" applyFont="1" applyFill="1" applyBorder="1" applyAlignment="1" applyProtection="1">
      <alignment horizontal="center" vertical="center" wrapText="1"/>
    </xf>
    <xf numFmtId="0" fontId="9" fillId="3" borderId="24" xfId="7" applyFont="1" applyFill="1" applyBorder="1" applyAlignment="1" applyProtection="1">
      <alignment horizontal="center" vertical="center" wrapText="1"/>
    </xf>
    <xf numFmtId="0" fontId="9" fillId="3" borderId="36" xfId="7" applyFont="1" applyFill="1" applyBorder="1" applyAlignment="1" applyProtection="1">
      <alignment horizontal="center" vertical="center" wrapText="1"/>
    </xf>
    <xf numFmtId="0" fontId="9" fillId="3" borderId="17" xfId="7" applyFont="1" applyFill="1" applyBorder="1" applyAlignment="1" applyProtection="1">
      <alignment horizontal="left" vertical="center" wrapText="1"/>
    </xf>
    <xf numFmtId="0" fontId="9" fillId="3" borderId="20" xfId="7" applyFont="1" applyFill="1" applyBorder="1" applyAlignment="1" applyProtection="1">
      <alignment horizontal="left" vertical="center" wrapText="1"/>
    </xf>
    <xf numFmtId="0" fontId="9" fillId="3" borderId="39" xfId="7" applyFont="1" applyFill="1" applyBorder="1" applyAlignment="1" applyProtection="1">
      <alignment horizontal="left" vertical="center" wrapText="1"/>
    </xf>
    <xf numFmtId="0" fontId="9" fillId="3" borderId="38" xfId="7" applyFont="1" applyFill="1" applyBorder="1" applyAlignment="1" applyProtection="1">
      <alignment horizontal="left" vertical="center" wrapText="1"/>
    </xf>
    <xf numFmtId="0" fontId="9" fillId="3" borderId="0" xfId="7" applyFont="1" applyFill="1" applyBorder="1" applyAlignment="1" applyProtection="1">
      <alignment horizontal="left" vertical="center" wrapText="1"/>
    </xf>
    <xf numFmtId="0" fontId="9" fillId="3" borderId="64" xfId="7" applyFont="1" applyFill="1" applyBorder="1" applyAlignment="1" applyProtection="1">
      <alignment horizontal="left" vertical="center" wrapText="1"/>
    </xf>
    <xf numFmtId="0" fontId="9" fillId="3" borderId="37" xfId="7" applyFont="1" applyFill="1" applyBorder="1" applyAlignment="1" applyProtection="1">
      <alignment horizontal="left" vertical="center" wrapText="1"/>
    </xf>
    <xf numFmtId="0" fontId="9" fillId="3" borderId="49" xfId="7" applyFont="1" applyFill="1" applyBorder="1" applyAlignment="1" applyProtection="1">
      <alignment horizontal="left" vertical="center" wrapText="1"/>
    </xf>
    <xf numFmtId="0" fontId="9" fillId="3" borderId="56" xfId="7" applyFont="1" applyFill="1" applyBorder="1" applyAlignment="1" applyProtection="1">
      <alignment horizontal="left" vertical="center" wrapText="1"/>
    </xf>
    <xf numFmtId="0" fontId="9" fillId="3" borderId="47" xfId="7" applyFont="1" applyFill="1" applyBorder="1" applyAlignment="1" applyProtection="1">
      <alignment horizontal="center" vertical="center" wrapText="1"/>
    </xf>
    <xf numFmtId="0" fontId="9" fillId="3" borderId="47" xfId="7" applyFont="1" applyFill="1" applyBorder="1" applyAlignment="1" applyProtection="1">
      <alignment horizontal="left" vertical="top" wrapText="1"/>
      <protection locked="0"/>
    </xf>
    <xf numFmtId="0" fontId="9" fillId="3" borderId="17" xfId="7" applyFont="1" applyFill="1" applyBorder="1" applyAlignment="1" applyProtection="1">
      <alignment horizontal="left" vertical="top" wrapText="1"/>
      <protection locked="0"/>
    </xf>
    <xf numFmtId="0" fontId="9" fillId="3" borderId="20" xfId="7" applyFont="1" applyFill="1" applyBorder="1" applyAlignment="1" applyProtection="1">
      <alignment horizontal="left" vertical="top" wrapText="1"/>
      <protection locked="0"/>
    </xf>
    <xf numFmtId="0" fontId="9" fillId="3" borderId="39" xfId="7" applyFont="1" applyFill="1" applyBorder="1" applyAlignment="1" applyProtection="1">
      <alignment horizontal="left" vertical="top" wrapText="1"/>
      <protection locked="0"/>
    </xf>
    <xf numFmtId="0" fontId="9" fillId="3" borderId="38" xfId="7" applyFont="1" applyFill="1" applyBorder="1" applyAlignment="1" applyProtection="1">
      <alignment horizontal="left" vertical="top" wrapText="1"/>
      <protection locked="0"/>
    </xf>
    <xf numFmtId="0" fontId="9" fillId="3" borderId="0" xfId="7" applyFont="1" applyFill="1" applyBorder="1" applyAlignment="1" applyProtection="1">
      <alignment horizontal="left" vertical="top" wrapText="1"/>
      <protection locked="0"/>
    </xf>
    <xf numFmtId="0" fontId="9" fillId="3" borderId="64" xfId="7" applyFont="1" applyFill="1" applyBorder="1" applyAlignment="1" applyProtection="1">
      <alignment horizontal="left" vertical="top" wrapText="1"/>
      <protection locked="0"/>
    </xf>
    <xf numFmtId="0" fontId="9" fillId="3" borderId="37" xfId="7" applyFont="1" applyFill="1" applyBorder="1" applyAlignment="1" applyProtection="1">
      <alignment horizontal="left" vertical="top" wrapText="1"/>
      <protection locked="0"/>
    </xf>
    <xf numFmtId="0" fontId="9" fillId="3" borderId="49" xfId="7" applyFont="1" applyFill="1" applyBorder="1" applyAlignment="1" applyProtection="1">
      <alignment horizontal="left" vertical="top" wrapText="1"/>
      <protection locked="0"/>
    </xf>
    <xf numFmtId="0" fontId="9" fillId="3" borderId="56" xfId="7" applyFont="1" applyFill="1" applyBorder="1" applyAlignment="1" applyProtection="1">
      <alignment horizontal="left" vertical="top" wrapText="1"/>
      <protection locked="0"/>
    </xf>
    <xf numFmtId="38" fontId="9" fillId="0" borderId="25" xfId="1" applyNumberFormat="1" applyFont="1" applyFill="1" applyBorder="1" applyAlignment="1" applyProtection="1">
      <alignment horizontal="right" vertical="center"/>
    </xf>
    <xf numFmtId="38" fontId="9" fillId="0" borderId="24" xfId="1" applyNumberFormat="1" applyFont="1" applyFill="1" applyBorder="1" applyAlignment="1" applyProtection="1">
      <alignment horizontal="right" vertical="center"/>
    </xf>
    <xf numFmtId="0" fontId="9" fillId="3" borderId="21" xfId="0" applyFont="1" applyFill="1" applyBorder="1" applyAlignment="1" applyProtection="1">
      <alignment horizontal="left" vertical="center"/>
    </xf>
    <xf numFmtId="0" fontId="9" fillId="3" borderId="20" xfId="0" applyFont="1" applyFill="1" applyBorder="1" applyAlignment="1" applyProtection="1">
      <alignment horizontal="left" vertical="center"/>
    </xf>
    <xf numFmtId="0" fontId="9" fillId="3" borderId="39" xfId="0" applyFont="1" applyFill="1" applyBorder="1" applyAlignment="1" applyProtection="1">
      <alignment horizontal="left" vertical="center"/>
    </xf>
    <xf numFmtId="0" fontId="9" fillId="3" borderId="37" xfId="0" applyFont="1" applyFill="1" applyBorder="1" applyAlignment="1" applyProtection="1">
      <alignment horizontal="right" vertical="center" wrapText="1"/>
    </xf>
    <xf numFmtId="0" fontId="9" fillId="3" borderId="49" xfId="0" applyFont="1" applyFill="1" applyBorder="1" applyAlignment="1" applyProtection="1">
      <alignment horizontal="right" vertical="center" wrapText="1"/>
    </xf>
    <xf numFmtId="0" fontId="9" fillId="3" borderId="56" xfId="0" applyFont="1" applyFill="1" applyBorder="1" applyAlignment="1" applyProtection="1">
      <alignment horizontal="right" vertical="center" wrapText="1"/>
    </xf>
    <xf numFmtId="38" fontId="9" fillId="3" borderId="25" xfId="1" applyNumberFormat="1" applyFont="1" applyFill="1" applyBorder="1" applyAlignment="1" applyProtection="1">
      <alignment horizontal="right" vertical="center"/>
    </xf>
    <xf numFmtId="38" fontId="9" fillId="3" borderId="24" xfId="1" applyNumberFormat="1" applyFont="1" applyFill="1" applyBorder="1" applyAlignment="1" applyProtection="1">
      <alignment horizontal="right" vertical="center"/>
    </xf>
    <xf numFmtId="0" fontId="6" fillId="3" borderId="23" xfId="0" applyFont="1" applyFill="1" applyBorder="1" applyAlignment="1" applyProtection="1">
      <alignment horizontal="center" vertical="center"/>
    </xf>
    <xf numFmtId="0" fontId="9" fillId="3" borderId="50" xfId="0" applyFont="1" applyFill="1" applyBorder="1" applyAlignment="1" applyProtection="1">
      <alignment horizontal="distributed" vertical="center"/>
    </xf>
    <xf numFmtId="0" fontId="9" fillId="3" borderId="24" xfId="0" applyFont="1" applyFill="1" applyBorder="1" applyAlignment="1" applyProtection="1">
      <alignment horizontal="distributed" vertical="center"/>
    </xf>
    <xf numFmtId="0" fontId="9" fillId="3" borderId="36" xfId="0" applyFont="1" applyFill="1" applyBorder="1" applyAlignment="1" applyProtection="1">
      <alignment horizontal="distributed" vertical="center"/>
    </xf>
    <xf numFmtId="0" fontId="9" fillId="3" borderId="29" xfId="0" applyNumberFormat="1" applyFont="1" applyFill="1" applyBorder="1" applyAlignment="1" applyProtection="1">
      <alignment horizontal="center" vertical="center"/>
    </xf>
    <xf numFmtId="0" fontId="9" fillId="3" borderId="32" xfId="0" applyNumberFormat="1" applyFont="1" applyFill="1" applyBorder="1" applyAlignment="1" applyProtection="1">
      <alignment horizontal="center" vertical="center"/>
    </xf>
    <xf numFmtId="0" fontId="9" fillId="3" borderId="28" xfId="0" applyNumberFormat="1" applyFont="1" applyFill="1" applyBorder="1" applyAlignment="1" applyProtection="1">
      <alignment horizontal="center" vertical="center"/>
    </xf>
    <xf numFmtId="38" fontId="9" fillId="3" borderId="2" xfId="0" applyNumberFormat="1" applyFont="1" applyFill="1" applyBorder="1" applyAlignment="1" applyProtection="1">
      <alignment horizontal="right" vertical="center"/>
      <protection locked="0"/>
    </xf>
    <xf numFmtId="38" fontId="9" fillId="3" borderId="5" xfId="0" applyNumberFormat="1" applyFont="1" applyFill="1" applyBorder="1" applyAlignment="1" applyProtection="1">
      <alignment horizontal="right" vertical="center"/>
      <protection locked="0"/>
    </xf>
    <xf numFmtId="0" fontId="48" fillId="3" borderId="0" xfId="0" applyFont="1" applyFill="1" applyAlignment="1" applyProtection="1">
      <alignment horizontal="center" vertical="center"/>
    </xf>
    <xf numFmtId="0" fontId="9" fillId="3" borderId="51" xfId="0" applyFont="1" applyFill="1" applyBorder="1" applyAlignment="1" applyProtection="1">
      <alignment horizontal="distributed" vertical="center"/>
    </xf>
    <xf numFmtId="0" fontId="9" fillId="3" borderId="47" xfId="0" applyFont="1" applyFill="1" applyBorder="1" applyAlignment="1" applyProtection="1">
      <alignment horizontal="distributed" vertical="center"/>
    </xf>
    <xf numFmtId="181" fontId="6" fillId="3" borderId="25" xfId="0" applyNumberFormat="1" applyFont="1" applyFill="1" applyBorder="1" applyAlignment="1" applyProtection="1">
      <alignment horizontal="center" vertical="center" shrinkToFit="1"/>
    </xf>
    <xf numFmtId="181" fontId="6" fillId="3" borderId="24" xfId="0" applyNumberFormat="1" applyFont="1" applyFill="1" applyBorder="1" applyAlignment="1" applyProtection="1">
      <alignment horizontal="center" vertical="center" shrinkToFit="1"/>
    </xf>
    <xf numFmtId="181" fontId="6" fillId="3" borderId="23" xfId="0" applyNumberFormat="1" applyFont="1" applyFill="1" applyBorder="1" applyAlignment="1" applyProtection="1">
      <alignment horizontal="center" vertical="center" shrinkToFit="1"/>
    </xf>
    <xf numFmtId="0" fontId="9" fillId="3" borderId="4" xfId="0" applyFont="1" applyFill="1" applyBorder="1" applyAlignment="1" applyProtection="1">
      <alignment horizontal="distributed" vertical="center"/>
    </xf>
    <xf numFmtId="0" fontId="9" fillId="3" borderId="3" xfId="0" applyFont="1" applyFill="1" applyBorder="1" applyAlignment="1" applyProtection="1">
      <alignment horizontal="distributed" vertical="center"/>
    </xf>
    <xf numFmtId="38" fontId="0" fillId="3" borderId="24" xfId="1" applyNumberFormat="1" applyFont="1" applyFill="1" applyBorder="1" applyAlignment="1" applyProtection="1">
      <alignment horizontal="right" vertical="center"/>
    </xf>
    <xf numFmtId="38" fontId="0" fillId="3" borderId="49" xfId="1" applyNumberFormat="1" applyFont="1" applyFill="1" applyBorder="1" applyAlignment="1" applyProtection="1">
      <alignment horizontal="right" vertical="center"/>
    </xf>
    <xf numFmtId="0" fontId="9" fillId="3" borderId="10" xfId="0" applyFont="1" applyFill="1" applyBorder="1" applyAlignment="1" applyProtection="1">
      <alignment horizontal="distributed" vertical="center"/>
    </xf>
    <xf numFmtId="0" fontId="9" fillId="3" borderId="9" xfId="0" applyFont="1" applyFill="1" applyBorder="1" applyAlignment="1" applyProtection="1">
      <alignment horizontal="distributed" vertical="center"/>
    </xf>
    <xf numFmtId="0" fontId="9" fillId="3" borderId="25" xfId="0" applyFont="1" applyFill="1" applyBorder="1" applyAlignment="1" applyProtection="1">
      <alignment horizontal="left" vertical="center" shrinkToFit="1"/>
    </xf>
    <xf numFmtId="0" fontId="9" fillId="3" borderId="24" xfId="0" applyFont="1" applyFill="1" applyBorder="1" applyAlignment="1" applyProtection="1">
      <alignment horizontal="left" vertical="center" shrinkToFit="1"/>
    </xf>
    <xf numFmtId="0" fontId="9" fillId="3" borderId="36" xfId="0" applyFont="1" applyFill="1" applyBorder="1" applyAlignment="1" applyProtection="1">
      <alignment horizontal="left" vertical="center" shrinkToFit="1"/>
    </xf>
    <xf numFmtId="0" fontId="9" fillId="3" borderId="17" xfId="0" applyFont="1" applyFill="1" applyBorder="1" applyAlignment="1" applyProtection="1">
      <alignment horizontal="left" vertical="center" wrapText="1"/>
    </xf>
    <xf numFmtId="0" fontId="9" fillId="3" borderId="20" xfId="0" applyFont="1" applyFill="1" applyBorder="1" applyAlignment="1" applyProtection="1">
      <alignment horizontal="left" vertical="center" wrapText="1"/>
    </xf>
    <xf numFmtId="0" fontId="9" fillId="3" borderId="39" xfId="0" applyFont="1" applyFill="1" applyBorder="1" applyAlignment="1" applyProtection="1">
      <alignment horizontal="left" vertical="center" wrapText="1"/>
    </xf>
    <xf numFmtId="0" fontId="6" fillId="3" borderId="0" xfId="0" applyFont="1" applyFill="1" applyAlignment="1" applyProtection="1">
      <alignment horizontal="left" vertical="center"/>
    </xf>
    <xf numFmtId="0" fontId="9" fillId="3" borderId="32" xfId="0" applyFont="1" applyFill="1" applyBorder="1" applyAlignment="1" applyProtection="1">
      <alignment horizontal="left" vertical="center"/>
    </xf>
    <xf numFmtId="0" fontId="9" fillId="3" borderId="21" xfId="0" applyFont="1" applyFill="1" applyBorder="1" applyAlignment="1" applyProtection="1">
      <alignment vertical="center" wrapText="1"/>
    </xf>
    <xf numFmtId="38" fontId="9" fillId="3" borderId="31" xfId="0" applyNumberFormat="1" applyFont="1" applyFill="1" applyBorder="1" applyAlignment="1" applyProtection="1">
      <alignment horizontal="right" vertical="center"/>
    </xf>
    <xf numFmtId="38" fontId="9" fillId="3" borderId="30" xfId="0" applyNumberFormat="1" applyFont="1" applyFill="1" applyBorder="1" applyAlignment="1" applyProtection="1">
      <alignment horizontal="right" vertical="center"/>
    </xf>
    <xf numFmtId="38" fontId="9" fillId="3" borderId="29" xfId="0" applyNumberFormat="1" applyFont="1" applyFill="1" applyBorder="1" applyAlignment="1" applyProtection="1">
      <alignment horizontal="right" vertical="center"/>
    </xf>
    <xf numFmtId="0" fontId="8" fillId="3" borderId="32" xfId="0" applyFont="1" applyFill="1" applyBorder="1" applyAlignment="1" applyProtection="1">
      <alignment vertical="top" wrapText="1"/>
    </xf>
    <xf numFmtId="0" fontId="8" fillId="3" borderId="0" xfId="0" applyFont="1" applyFill="1" applyBorder="1" applyAlignment="1" applyProtection="1">
      <alignment vertical="top"/>
    </xf>
    <xf numFmtId="0" fontId="9" fillId="3" borderId="5" xfId="0" applyFont="1" applyFill="1" applyBorder="1" applyProtection="1">
      <alignment vertical="center"/>
    </xf>
    <xf numFmtId="0" fontId="9" fillId="3" borderId="13" xfId="0" applyFont="1" applyFill="1" applyBorder="1" applyProtection="1">
      <alignment vertical="center"/>
    </xf>
    <xf numFmtId="0" fontId="9" fillId="3" borderId="45" xfId="0" applyFont="1" applyFill="1" applyBorder="1" applyProtection="1">
      <alignment vertical="center"/>
    </xf>
    <xf numFmtId="176" fontId="9" fillId="3" borderId="25" xfId="0" applyNumberFormat="1" applyFont="1" applyFill="1" applyBorder="1" applyAlignment="1" applyProtection="1">
      <alignment vertical="center"/>
    </xf>
    <xf numFmtId="176" fontId="9" fillId="3" borderId="24" xfId="0" applyNumberFormat="1" applyFont="1" applyFill="1" applyBorder="1" applyAlignment="1" applyProtection="1">
      <alignment vertical="center"/>
    </xf>
    <xf numFmtId="176" fontId="9" fillId="0" borderId="17" xfId="0" applyNumberFormat="1" applyFont="1" applyFill="1" applyBorder="1" applyAlignment="1" applyProtection="1">
      <alignment vertical="center"/>
    </xf>
    <xf numFmtId="176" fontId="9" fillId="0" borderId="20" xfId="0" applyNumberFormat="1" applyFont="1" applyFill="1" applyBorder="1" applyAlignment="1" applyProtection="1">
      <alignment vertical="center"/>
    </xf>
    <xf numFmtId="0" fontId="9" fillId="3" borderId="5" xfId="0" applyFont="1" applyFill="1" applyBorder="1" applyAlignment="1" applyProtection="1">
      <alignment vertical="center" wrapText="1"/>
    </xf>
    <xf numFmtId="0" fontId="9" fillId="3" borderId="1" xfId="0" applyFont="1" applyFill="1" applyBorder="1" applyAlignment="1" applyProtection="1">
      <alignment vertical="center" wrapText="1"/>
    </xf>
    <xf numFmtId="0" fontId="9" fillId="3" borderId="17" xfId="0" applyFont="1" applyFill="1" applyBorder="1" applyAlignment="1" applyProtection="1">
      <alignment vertical="center"/>
    </xf>
    <xf numFmtId="0" fontId="9" fillId="3" borderId="20" xfId="0" applyFont="1" applyFill="1" applyBorder="1" applyAlignment="1" applyProtection="1">
      <alignment vertical="center"/>
    </xf>
    <xf numFmtId="0" fontId="9" fillId="3" borderId="39" xfId="0" applyFont="1" applyFill="1" applyBorder="1" applyAlignment="1" applyProtection="1">
      <alignment vertical="center"/>
    </xf>
    <xf numFmtId="0" fontId="9" fillId="3" borderId="36" xfId="0" applyFont="1" applyFill="1" applyBorder="1" applyAlignment="1" applyProtection="1">
      <alignment vertical="center"/>
    </xf>
    <xf numFmtId="38" fontId="9" fillId="3" borderId="10" xfId="0" applyNumberFormat="1" applyFont="1" applyFill="1" applyBorder="1" applyAlignment="1" applyProtection="1">
      <alignment horizontal="right" vertical="center"/>
    </xf>
    <xf numFmtId="38" fontId="9" fillId="3" borderId="9" xfId="0" applyNumberFormat="1" applyFont="1" applyFill="1" applyBorder="1" applyAlignment="1" applyProtection="1">
      <alignment horizontal="right" vertical="center"/>
    </xf>
    <xf numFmtId="38" fontId="9" fillId="3" borderId="8" xfId="0" applyNumberFormat="1" applyFont="1" applyFill="1" applyBorder="1" applyAlignment="1" applyProtection="1">
      <alignment horizontal="right" vertical="center"/>
    </xf>
    <xf numFmtId="0" fontId="9" fillId="3" borderId="11" xfId="0" applyFont="1" applyFill="1" applyBorder="1" applyAlignment="1" applyProtection="1">
      <alignment vertical="center" wrapText="1"/>
    </xf>
    <xf numFmtId="0" fontId="9" fillId="3" borderId="7" xfId="0" applyFont="1" applyFill="1" applyBorder="1" applyAlignment="1" applyProtection="1">
      <alignment vertical="center" wrapText="1"/>
    </xf>
    <xf numFmtId="0" fontId="8" fillId="3"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38" fontId="9" fillId="3" borderId="4" xfId="0" applyNumberFormat="1" applyFont="1" applyFill="1" applyBorder="1" applyAlignment="1" applyProtection="1">
      <alignment horizontal="right" vertical="center"/>
    </xf>
    <xf numFmtId="38" fontId="9" fillId="3" borderId="3" xfId="0" applyNumberFormat="1" applyFont="1" applyFill="1" applyBorder="1" applyAlignment="1" applyProtection="1">
      <alignment horizontal="right" vertical="center"/>
    </xf>
    <xf numFmtId="38" fontId="9" fillId="3" borderId="2" xfId="0" applyNumberFormat="1" applyFont="1" applyFill="1" applyBorder="1" applyAlignment="1" applyProtection="1">
      <alignment horizontal="right" vertical="center"/>
    </xf>
    <xf numFmtId="38" fontId="9" fillId="3" borderId="19" xfId="0" applyNumberFormat="1" applyFont="1" applyFill="1" applyBorder="1" applyAlignment="1" applyProtection="1">
      <alignment horizontal="right" vertical="center"/>
    </xf>
    <xf numFmtId="38" fontId="9" fillId="3" borderId="18" xfId="0" applyNumberFormat="1" applyFont="1" applyFill="1" applyBorder="1" applyAlignment="1" applyProtection="1">
      <alignment horizontal="right" vertical="center"/>
    </xf>
    <xf numFmtId="38" fontId="9" fillId="3" borderId="17" xfId="0" applyNumberFormat="1" applyFont="1" applyFill="1" applyBorder="1" applyAlignment="1" applyProtection="1">
      <alignment horizontal="right" vertical="center"/>
    </xf>
    <xf numFmtId="0" fontId="8" fillId="3" borderId="0" xfId="0" applyFont="1" applyFill="1" applyBorder="1" applyAlignment="1" applyProtection="1">
      <alignment vertical="top" wrapText="1"/>
    </xf>
    <xf numFmtId="38" fontId="9" fillId="3" borderId="25" xfId="0" applyNumberFormat="1" applyFont="1" applyFill="1" applyBorder="1" applyAlignment="1" applyProtection="1">
      <alignment horizontal="right" vertical="center"/>
      <protection locked="0"/>
    </xf>
    <xf numFmtId="38" fontId="9" fillId="3" borderId="24" xfId="0" applyNumberFormat="1" applyFont="1" applyFill="1" applyBorder="1" applyAlignment="1" applyProtection="1">
      <alignment horizontal="right" vertical="center"/>
      <protection locked="0"/>
    </xf>
    <xf numFmtId="0" fontId="9" fillId="3" borderId="25" xfId="0" applyFont="1" applyFill="1" applyBorder="1" applyAlignment="1" applyProtection="1">
      <alignment horizontal="center" vertical="center" wrapText="1"/>
    </xf>
    <xf numFmtId="0" fontId="9" fillId="3" borderId="24" xfId="0" applyFont="1" applyFill="1" applyBorder="1" applyAlignment="1" applyProtection="1">
      <alignment horizontal="center" vertical="center" wrapText="1"/>
    </xf>
    <xf numFmtId="0" fontId="9" fillId="3" borderId="36" xfId="0" applyFont="1" applyFill="1" applyBorder="1" applyAlignment="1" applyProtection="1">
      <alignment horizontal="center" vertical="center" wrapText="1"/>
    </xf>
    <xf numFmtId="0" fontId="9" fillId="3" borderId="18" xfId="0" applyFont="1" applyFill="1" applyBorder="1" applyAlignment="1" applyProtection="1">
      <alignment horizontal="center" vertical="center" wrapText="1"/>
    </xf>
    <xf numFmtId="0" fontId="9" fillId="3" borderId="41" xfId="0" applyFont="1" applyFill="1" applyBorder="1" applyAlignment="1" applyProtection="1">
      <alignment horizontal="center" vertical="center" wrapText="1"/>
    </xf>
    <xf numFmtId="0" fontId="9" fillId="3" borderId="33" xfId="0" applyFont="1" applyFill="1" applyBorder="1" applyAlignment="1" applyProtection="1">
      <alignment vertical="center" wrapText="1"/>
    </xf>
    <xf numFmtId="0" fontId="9" fillId="3" borderId="32" xfId="0" applyFont="1" applyFill="1" applyBorder="1" applyAlignment="1" applyProtection="1">
      <alignment vertical="center" wrapText="1"/>
    </xf>
    <xf numFmtId="0" fontId="9" fillId="3" borderId="44" xfId="0" applyFont="1" applyFill="1" applyBorder="1" applyAlignment="1" applyProtection="1">
      <alignment vertical="center" wrapText="1"/>
    </xf>
    <xf numFmtId="38" fontId="9" fillId="3" borderId="11" xfId="0" applyNumberFormat="1" applyFont="1" applyFill="1" applyBorder="1" applyAlignment="1" applyProtection="1">
      <alignment horizontal="right" vertical="center"/>
    </xf>
    <xf numFmtId="38" fontId="9" fillId="3" borderId="43" xfId="0" applyNumberFormat="1" applyFont="1" applyFill="1" applyBorder="1" applyAlignment="1" applyProtection="1">
      <alignment horizontal="right" vertical="center"/>
    </xf>
    <xf numFmtId="38" fontId="9" fillId="3" borderId="42" xfId="0" applyNumberFormat="1" applyFont="1" applyFill="1" applyBorder="1" applyAlignment="1" applyProtection="1">
      <alignment horizontal="right" vertical="center"/>
    </xf>
    <xf numFmtId="0" fontId="9" fillId="3" borderId="2"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5" borderId="17" xfId="2" applyFont="1" applyFill="1" applyBorder="1" applyAlignment="1" applyProtection="1">
      <alignment horizontal="center" vertical="center" wrapText="1" shrinkToFit="1"/>
      <protection locked="0"/>
    </xf>
    <xf numFmtId="0" fontId="9" fillId="5" borderId="39" xfId="2" applyFont="1" applyFill="1" applyBorder="1" applyAlignment="1" applyProtection="1">
      <alignment horizontal="center" vertical="center" wrapText="1" shrinkToFit="1"/>
      <protection locked="0"/>
    </xf>
    <xf numFmtId="0" fontId="9" fillId="5" borderId="37" xfId="2" applyFont="1" applyFill="1" applyBorder="1" applyAlignment="1" applyProtection="1">
      <alignment horizontal="center" vertical="center" wrapText="1" shrinkToFit="1"/>
      <protection locked="0"/>
    </xf>
    <xf numFmtId="0" fontId="9" fillId="5" borderId="56" xfId="2" applyFont="1" applyFill="1" applyBorder="1" applyAlignment="1" applyProtection="1">
      <alignment horizontal="center" vertical="center" wrapText="1" shrinkToFit="1"/>
      <protection locked="0"/>
    </xf>
    <xf numFmtId="0" fontId="9" fillId="3" borderId="17" xfId="2" applyFont="1" applyFill="1" applyBorder="1" applyAlignment="1" applyProtection="1">
      <alignment horizontal="center" vertical="center" wrapText="1" shrinkToFit="1"/>
      <protection locked="0"/>
    </xf>
    <xf numFmtId="0" fontId="9" fillId="3" borderId="39" xfId="2" applyFont="1" applyFill="1" applyBorder="1" applyAlignment="1" applyProtection="1">
      <alignment horizontal="center" vertical="center" wrapText="1" shrinkToFit="1"/>
      <protection locked="0"/>
    </xf>
    <xf numFmtId="0" fontId="9" fillId="3" borderId="37" xfId="2" applyFont="1" applyFill="1" applyBorder="1" applyAlignment="1" applyProtection="1">
      <alignment horizontal="center" vertical="center" wrapText="1" shrinkToFit="1"/>
      <protection locked="0"/>
    </xf>
    <xf numFmtId="0" fontId="9" fillId="3" borderId="56" xfId="2" applyFont="1" applyFill="1" applyBorder="1" applyAlignment="1" applyProtection="1">
      <alignment horizontal="center" vertical="center" wrapText="1" shrinkToFit="1"/>
      <protection locked="0"/>
    </xf>
    <xf numFmtId="0" fontId="9" fillId="5" borderId="110" xfId="2" applyFont="1" applyFill="1" applyBorder="1" applyAlignment="1" applyProtection="1">
      <alignment horizontal="center" vertical="center" wrapText="1" shrinkToFit="1"/>
      <protection locked="0"/>
    </xf>
    <xf numFmtId="0" fontId="9" fillId="5" borderId="111" xfId="2" applyFont="1" applyFill="1" applyBorder="1" applyAlignment="1" applyProtection="1">
      <alignment horizontal="center" vertical="center" wrapText="1" shrinkToFit="1"/>
      <protection locked="0"/>
    </xf>
    <xf numFmtId="0" fontId="9" fillId="5" borderId="38" xfId="2" applyFont="1" applyFill="1" applyBorder="1" applyAlignment="1" applyProtection="1">
      <alignment horizontal="center" vertical="center" wrapText="1" shrinkToFit="1"/>
      <protection locked="0"/>
    </xf>
    <xf numFmtId="0" fontId="9" fillId="5" borderId="64" xfId="2" applyFont="1" applyFill="1" applyBorder="1" applyAlignment="1" applyProtection="1">
      <alignment horizontal="center" vertical="center" wrapText="1" shrinkToFit="1"/>
      <protection locked="0"/>
    </xf>
    <xf numFmtId="0" fontId="9" fillId="3" borderId="38" xfId="2" applyFont="1" applyFill="1" applyBorder="1" applyAlignment="1" applyProtection="1">
      <alignment horizontal="center" vertical="center" wrapText="1" shrinkToFit="1"/>
      <protection locked="0"/>
    </xf>
    <xf numFmtId="0" fontId="9" fillId="3" borderId="64" xfId="2" applyFont="1" applyFill="1" applyBorder="1" applyAlignment="1" applyProtection="1">
      <alignment horizontal="center" vertical="center" wrapText="1" shrinkToFit="1"/>
      <protection locked="0"/>
    </xf>
    <xf numFmtId="0" fontId="8" fillId="3" borderId="0" xfId="2" applyFont="1" applyFill="1" applyAlignment="1" applyProtection="1">
      <alignment horizontal="left" vertical="top" wrapText="1"/>
    </xf>
    <xf numFmtId="0" fontId="8" fillId="0" borderId="0" xfId="2" applyFont="1" applyFill="1" applyAlignment="1" applyProtection="1">
      <alignment horizontal="left" vertical="top" wrapText="1"/>
    </xf>
    <xf numFmtId="0" fontId="11" fillId="3" borderId="17" xfId="2" applyFont="1" applyFill="1" applyBorder="1" applyAlignment="1" applyProtection="1">
      <alignment horizontal="right" vertical="center"/>
      <protection locked="0"/>
    </xf>
    <xf numFmtId="0" fontId="11" fillId="3" borderId="20" xfId="2" applyFont="1" applyFill="1" applyBorder="1" applyAlignment="1" applyProtection="1">
      <alignment horizontal="right" vertical="center"/>
      <protection locked="0"/>
    </xf>
    <xf numFmtId="0" fontId="11" fillId="3" borderId="66" xfId="2" applyFont="1" applyFill="1" applyBorder="1" applyAlignment="1" applyProtection="1">
      <alignment horizontal="right" vertical="center"/>
      <protection locked="0"/>
    </xf>
    <xf numFmtId="0" fontId="11" fillId="3" borderId="39" xfId="2" applyFont="1" applyFill="1" applyBorder="1" applyAlignment="1" applyProtection="1">
      <alignment horizontal="right" vertical="center"/>
      <protection locked="0"/>
    </xf>
    <xf numFmtId="0" fontId="8" fillId="3" borderId="0" xfId="2" applyFont="1" applyFill="1" applyBorder="1" applyAlignment="1" applyProtection="1">
      <alignment horizontal="left" vertical="top"/>
      <protection locked="0"/>
    </xf>
    <xf numFmtId="0" fontId="8" fillId="3" borderId="64" xfId="2" applyFont="1" applyFill="1" applyBorder="1" applyAlignment="1" applyProtection="1">
      <alignment horizontal="left" vertical="top"/>
      <protection locked="0"/>
    </xf>
    <xf numFmtId="0" fontId="8" fillId="3" borderId="37" xfId="2" applyFont="1" applyFill="1" applyBorder="1" applyAlignment="1" applyProtection="1">
      <alignment horizontal="left" vertical="center"/>
      <protection locked="0"/>
    </xf>
    <xf numFmtId="0" fontId="8" fillId="3" borderId="49" xfId="2" applyFont="1" applyFill="1" applyBorder="1" applyAlignment="1" applyProtection="1">
      <alignment horizontal="left" vertical="center"/>
      <protection locked="0"/>
    </xf>
    <xf numFmtId="0" fontId="8" fillId="3" borderId="49" xfId="2" applyFont="1" applyFill="1" applyBorder="1" applyAlignment="1" applyProtection="1">
      <alignment horizontal="center" vertical="center" shrinkToFit="1"/>
      <protection locked="0"/>
    </xf>
    <xf numFmtId="0" fontId="8" fillId="3" borderId="49" xfId="2" applyFont="1" applyFill="1" applyBorder="1" applyAlignment="1" applyProtection="1">
      <alignment horizontal="center" vertical="center"/>
      <protection locked="0"/>
    </xf>
    <xf numFmtId="0" fontId="8" fillId="3" borderId="38" xfId="2" applyFont="1" applyFill="1" applyBorder="1" applyAlignment="1" applyProtection="1">
      <alignment horizontal="left" vertical="top" shrinkToFit="1"/>
      <protection locked="0"/>
    </xf>
    <xf numFmtId="0" fontId="8" fillId="3" borderId="0" xfId="2" applyFont="1" applyFill="1" applyBorder="1" applyAlignment="1" applyProtection="1">
      <alignment horizontal="left" vertical="top" shrinkToFit="1"/>
      <protection locked="0"/>
    </xf>
    <xf numFmtId="0" fontId="8" fillId="3" borderId="0" xfId="2" applyFont="1" applyFill="1" applyBorder="1" applyAlignment="1" applyProtection="1">
      <alignment horizontal="center" vertical="top" shrinkToFit="1"/>
      <protection locked="0"/>
    </xf>
    <xf numFmtId="0" fontId="8" fillId="3" borderId="65" xfId="2" applyFont="1" applyFill="1" applyBorder="1" applyAlignment="1" applyProtection="1">
      <alignment horizontal="center" vertical="top" shrinkToFit="1"/>
      <protection locked="0"/>
    </xf>
    <xf numFmtId="0" fontId="9" fillId="3" borderId="56" xfId="2" applyFont="1" applyFill="1" applyBorder="1" applyAlignment="1" applyProtection="1">
      <alignment horizontal="center" vertical="center"/>
      <protection locked="0"/>
    </xf>
    <xf numFmtId="0" fontId="9" fillId="3" borderId="41" xfId="2" applyFont="1" applyFill="1" applyBorder="1" applyAlignment="1" applyProtection="1">
      <alignment horizontal="center" vertical="center"/>
      <protection locked="0"/>
    </xf>
    <xf numFmtId="0" fontId="9" fillId="3" borderId="36" xfId="2" applyFont="1" applyFill="1" applyBorder="1" applyAlignment="1" applyProtection="1">
      <alignment horizontal="center" vertical="center"/>
      <protection locked="0"/>
    </xf>
    <xf numFmtId="0" fontId="9" fillId="3" borderId="47" xfId="2" applyFont="1" applyFill="1" applyBorder="1" applyAlignment="1" applyProtection="1">
      <alignment horizontal="center" vertical="center"/>
      <protection locked="0"/>
    </xf>
    <xf numFmtId="0" fontId="9" fillId="3" borderId="47" xfId="2" applyFont="1" applyFill="1" applyBorder="1" applyAlignment="1" applyProtection="1">
      <alignment horizontal="center" vertical="center" shrinkToFit="1"/>
    </xf>
    <xf numFmtId="0" fontId="11" fillId="3" borderId="25" xfId="2" applyFont="1" applyFill="1" applyBorder="1" applyAlignment="1" applyProtection="1">
      <alignment horizontal="center" vertical="center" shrinkToFit="1"/>
      <protection locked="0"/>
    </xf>
    <xf numFmtId="0" fontId="11" fillId="3" borderId="24" xfId="2" applyFont="1" applyFill="1" applyBorder="1" applyAlignment="1" applyProtection="1">
      <alignment horizontal="center" vertical="center" shrinkToFit="1"/>
      <protection locked="0"/>
    </xf>
    <xf numFmtId="0" fontId="11" fillId="3" borderId="20" xfId="2" applyFont="1" applyFill="1" applyBorder="1" applyAlignment="1" applyProtection="1">
      <alignment horizontal="center" vertical="center" shrinkToFit="1"/>
      <protection locked="0"/>
    </xf>
    <xf numFmtId="0" fontId="11" fillId="3" borderId="24" xfId="2" applyFont="1" applyFill="1" applyBorder="1" applyAlignment="1" applyProtection="1">
      <alignment horizontal="center" vertical="center"/>
      <protection locked="0"/>
    </xf>
    <xf numFmtId="0" fontId="11" fillId="3" borderId="20" xfId="2" applyFont="1" applyFill="1" applyBorder="1" applyAlignment="1" applyProtection="1">
      <alignment horizontal="center" vertical="center"/>
      <protection locked="0"/>
    </xf>
    <xf numFmtId="0" fontId="11" fillId="3" borderId="36" xfId="2" applyFont="1" applyFill="1" applyBorder="1" applyAlignment="1" applyProtection="1">
      <alignment horizontal="center" vertical="center"/>
      <protection locked="0"/>
    </xf>
    <xf numFmtId="0" fontId="11" fillId="3" borderId="39" xfId="2" applyFont="1" applyFill="1" applyBorder="1" applyAlignment="1" applyProtection="1">
      <alignment horizontal="center" vertical="center"/>
      <protection locked="0"/>
    </xf>
    <xf numFmtId="0" fontId="9" fillId="3" borderId="109" xfId="2" applyFont="1" applyFill="1" applyBorder="1" applyAlignment="1" applyProtection="1">
      <alignment horizontal="center" vertical="center"/>
      <protection locked="0"/>
    </xf>
    <xf numFmtId="0" fontId="9" fillId="3" borderId="67" xfId="2" applyFont="1" applyFill="1" applyBorder="1" applyAlignment="1" applyProtection="1">
      <alignment horizontal="center" vertical="center"/>
      <protection locked="0"/>
    </xf>
    <xf numFmtId="0" fontId="11" fillId="3" borderId="56" xfId="2" applyFont="1" applyFill="1" applyBorder="1" applyAlignment="1" applyProtection="1">
      <alignment horizontal="center" vertical="center"/>
      <protection locked="0"/>
    </xf>
    <xf numFmtId="0" fontId="11" fillId="3" borderId="49" xfId="2" applyFont="1" applyFill="1" applyBorder="1" applyAlignment="1" applyProtection="1">
      <alignment horizontal="center" vertical="center" shrinkToFit="1"/>
      <protection locked="0"/>
    </xf>
    <xf numFmtId="0" fontId="11" fillId="3" borderId="49" xfId="2" applyFont="1" applyFill="1" applyBorder="1" applyAlignment="1" applyProtection="1">
      <alignment horizontal="center" vertical="center"/>
      <protection locked="0"/>
    </xf>
    <xf numFmtId="0" fontId="11" fillId="3" borderId="24" xfId="2" applyFont="1" applyFill="1" applyBorder="1" applyAlignment="1" applyProtection="1">
      <alignment horizontal="center" vertical="center"/>
    </xf>
    <xf numFmtId="0" fontId="11" fillId="3" borderId="113" xfId="2" applyFont="1" applyFill="1" applyBorder="1" applyAlignment="1" applyProtection="1">
      <alignment horizontal="center" vertical="center"/>
    </xf>
    <xf numFmtId="0" fontId="11" fillId="3" borderId="24" xfId="2" applyFont="1" applyFill="1" applyBorder="1" applyAlignment="1" applyProtection="1">
      <alignment horizontal="center" vertical="center" shrinkToFit="1"/>
    </xf>
    <xf numFmtId="0" fontId="11" fillId="3" borderId="113" xfId="2" applyFont="1" applyFill="1" applyBorder="1" applyAlignment="1" applyProtection="1">
      <alignment horizontal="center" vertical="center" shrinkToFit="1"/>
    </xf>
    <xf numFmtId="0" fontId="11" fillId="3" borderId="36" xfId="2" applyFont="1" applyFill="1" applyBorder="1" applyAlignment="1" applyProtection="1">
      <alignment horizontal="center" vertical="center"/>
    </xf>
    <xf numFmtId="0" fontId="11" fillId="3" borderId="114" xfId="2" applyFont="1" applyFill="1" applyBorder="1" applyAlignment="1" applyProtection="1">
      <alignment horizontal="center" vertical="center"/>
    </xf>
    <xf numFmtId="0" fontId="9" fillId="3" borderId="47" xfId="2" applyFont="1" applyFill="1" applyBorder="1" applyAlignment="1" applyProtection="1">
      <alignment horizontal="center" vertical="center"/>
    </xf>
    <xf numFmtId="0" fontId="9" fillId="3" borderId="67" xfId="2" applyFont="1" applyFill="1" applyBorder="1" applyAlignment="1" applyProtection="1">
      <alignment horizontal="center" vertical="center"/>
    </xf>
    <xf numFmtId="0" fontId="9" fillId="3" borderId="108" xfId="2" applyFont="1" applyFill="1" applyBorder="1" applyAlignment="1" applyProtection="1">
      <alignment horizontal="center" vertical="center"/>
    </xf>
    <xf numFmtId="0" fontId="9" fillId="3" borderId="115" xfId="2" applyFont="1" applyFill="1" applyBorder="1" applyAlignment="1" applyProtection="1">
      <alignment horizontal="center" vertical="center"/>
    </xf>
    <xf numFmtId="0" fontId="9" fillId="3" borderId="41" xfId="2" applyFont="1" applyFill="1" applyBorder="1" applyAlignment="1" applyProtection="1">
      <alignment horizontal="center" vertical="center" shrinkToFit="1"/>
    </xf>
    <xf numFmtId="0" fontId="11" fillId="3" borderId="37" xfId="2" applyFont="1" applyFill="1" applyBorder="1" applyAlignment="1" applyProtection="1">
      <alignment horizontal="center" vertical="center" shrinkToFit="1"/>
      <protection locked="0"/>
    </xf>
    <xf numFmtId="0" fontId="9" fillId="3" borderId="6" xfId="2" applyFont="1" applyFill="1" applyBorder="1" applyAlignment="1" applyProtection="1">
      <alignment horizontal="center" vertical="center" shrinkToFit="1"/>
    </xf>
    <xf numFmtId="0" fontId="9" fillId="3" borderId="5" xfId="2" applyFont="1" applyFill="1" applyBorder="1" applyAlignment="1" applyProtection="1">
      <alignment horizontal="center" vertical="center" shrinkToFit="1"/>
    </xf>
    <xf numFmtId="0" fontId="9" fillId="3" borderId="35" xfId="2" applyFont="1" applyFill="1" applyBorder="1" applyAlignment="1" applyProtection="1">
      <alignment horizontal="center" vertical="center" shrinkToFit="1"/>
    </xf>
    <xf numFmtId="0" fontId="9" fillId="3" borderId="17" xfId="2" applyFont="1" applyFill="1" applyBorder="1" applyAlignment="1" applyProtection="1">
      <alignment horizontal="center" vertical="center" shrinkToFit="1"/>
    </xf>
    <xf numFmtId="0" fontId="9" fillId="3" borderId="20" xfId="2" applyFont="1" applyFill="1" applyBorder="1" applyAlignment="1" applyProtection="1">
      <alignment horizontal="center" vertical="center" shrinkToFit="1"/>
    </xf>
    <xf numFmtId="0" fontId="9" fillId="3" borderId="38" xfId="2" applyFont="1" applyFill="1" applyBorder="1" applyAlignment="1" applyProtection="1">
      <alignment horizontal="center" vertical="center" shrinkToFit="1"/>
    </xf>
    <xf numFmtId="0" fontId="9" fillId="3" borderId="0" xfId="2" applyFont="1" applyFill="1" applyBorder="1" applyAlignment="1" applyProtection="1">
      <alignment horizontal="center" vertical="center" shrinkToFit="1"/>
    </xf>
    <xf numFmtId="0" fontId="9" fillId="3" borderId="108" xfId="2" applyFont="1" applyFill="1" applyBorder="1" applyAlignment="1" applyProtection="1">
      <alignment horizontal="center" vertical="center" shrinkToFit="1"/>
    </xf>
    <xf numFmtId="0" fontId="9" fillId="3" borderId="110" xfId="2" applyFont="1" applyFill="1" applyBorder="1" applyAlignment="1" applyProtection="1">
      <alignment horizontal="center" vertical="center" wrapText="1" shrinkToFit="1"/>
      <protection locked="0"/>
    </xf>
    <xf numFmtId="0" fontId="9" fillId="3" borderId="111" xfId="2" applyFont="1" applyFill="1" applyBorder="1" applyAlignment="1" applyProtection="1">
      <alignment horizontal="center" vertical="center" wrapText="1" shrinkToFit="1"/>
      <protection locked="0"/>
    </xf>
    <xf numFmtId="0" fontId="11" fillId="3" borderId="25" xfId="2" applyFont="1" applyFill="1" applyBorder="1" applyAlignment="1" applyProtection="1">
      <alignment horizontal="center" vertical="center" shrinkToFit="1"/>
    </xf>
    <xf numFmtId="0" fontId="11" fillId="3" borderId="112" xfId="2" applyFont="1" applyFill="1" applyBorder="1" applyAlignment="1" applyProtection="1">
      <alignment horizontal="center" vertical="center" shrinkToFit="1"/>
    </xf>
    <xf numFmtId="0" fontId="8" fillId="3" borderId="17" xfId="2" applyFont="1" applyFill="1" applyBorder="1" applyAlignment="1" applyProtection="1">
      <alignment horizontal="center" vertical="center" wrapText="1" shrinkToFit="1"/>
    </xf>
    <xf numFmtId="0" fontId="10" fillId="0" borderId="20" xfId="0" applyFont="1" applyBorder="1" applyAlignment="1">
      <alignment horizontal="center" vertical="center" shrinkToFit="1"/>
    </xf>
    <xf numFmtId="0" fontId="75" fillId="0" borderId="36" xfId="0" applyFont="1" applyBorder="1" applyAlignment="1">
      <alignment horizontal="center" vertical="center" shrinkToFit="1"/>
    </xf>
    <xf numFmtId="0" fontId="9" fillId="5" borderId="47" xfId="2" applyFont="1" applyFill="1" applyBorder="1" applyAlignment="1" applyProtection="1">
      <alignment horizontal="center" vertical="center" shrinkToFit="1"/>
    </xf>
    <xf numFmtId="0" fontId="5" fillId="5" borderId="47" xfId="0" applyFont="1" applyFill="1" applyBorder="1" applyAlignment="1">
      <alignment horizontal="center" vertical="center" shrinkToFit="1"/>
    </xf>
    <xf numFmtId="0" fontId="5" fillId="0" borderId="47" xfId="0" applyFont="1" applyBorder="1" applyAlignment="1">
      <alignment horizontal="center" vertical="center" shrinkToFit="1"/>
    </xf>
    <xf numFmtId="0" fontId="9" fillId="3" borderId="36" xfId="2" applyFont="1" applyFill="1" applyBorder="1" applyAlignment="1" applyProtection="1">
      <alignment horizontal="center" vertical="center"/>
    </xf>
    <xf numFmtId="0" fontId="9" fillId="3" borderId="114" xfId="2" applyFont="1" applyFill="1" applyBorder="1" applyAlignment="1" applyProtection="1">
      <alignment horizontal="center" vertical="center"/>
    </xf>
    <xf numFmtId="0" fontId="33" fillId="3" borderId="0" xfId="2" applyFont="1" applyFill="1" applyAlignment="1" applyProtection="1">
      <alignment horizontal="center" vertical="center"/>
    </xf>
    <xf numFmtId="0" fontId="9" fillId="3" borderId="12" xfId="2" applyFont="1" applyFill="1" applyBorder="1" applyAlignment="1" applyProtection="1">
      <alignment horizontal="center" vertical="center" shrinkToFit="1"/>
    </xf>
    <xf numFmtId="0" fontId="9" fillId="3" borderId="11" xfId="2" applyFont="1" applyFill="1" applyBorder="1" applyAlignment="1" applyProtection="1">
      <alignment horizontal="center" vertical="center" shrinkToFit="1"/>
    </xf>
    <xf numFmtId="0" fontId="9" fillId="3" borderId="68" xfId="2" applyFont="1" applyFill="1" applyBorder="1" applyAlignment="1" applyProtection="1">
      <alignment horizontal="center" vertical="center" shrinkToFit="1"/>
    </xf>
    <xf numFmtId="0" fontId="11" fillId="3" borderId="17" xfId="2" applyFont="1" applyFill="1" applyBorder="1" applyAlignment="1" applyProtection="1">
      <alignment horizontal="center" vertical="center" wrapText="1"/>
    </xf>
    <xf numFmtId="0" fontId="11" fillId="3" borderId="20" xfId="2" applyFont="1" applyFill="1" applyBorder="1" applyAlignment="1" applyProtection="1">
      <alignment horizontal="center" vertical="center"/>
    </xf>
    <xf numFmtId="0" fontId="11" fillId="3" borderId="66" xfId="2" applyFont="1" applyFill="1" applyBorder="1" applyAlignment="1" applyProtection="1">
      <alignment horizontal="center" vertical="center"/>
    </xf>
    <xf numFmtId="0" fontId="11" fillId="3" borderId="37" xfId="2" applyFont="1" applyFill="1" applyBorder="1" applyAlignment="1" applyProtection="1">
      <alignment horizontal="center" vertical="center"/>
    </xf>
    <xf numFmtId="0" fontId="11" fillId="3" borderId="49" xfId="2" applyFont="1" applyFill="1" applyBorder="1" applyAlignment="1" applyProtection="1">
      <alignment horizontal="center" vertical="center"/>
    </xf>
    <xf numFmtId="0" fontId="11" fillId="3" borderId="63" xfId="2" applyFont="1" applyFill="1" applyBorder="1" applyAlignment="1" applyProtection="1">
      <alignment horizontal="center" vertical="center"/>
    </xf>
    <xf numFmtId="0" fontId="9" fillId="3" borderId="39" xfId="2" applyFont="1" applyFill="1" applyBorder="1" applyAlignment="1" applyProtection="1">
      <alignment horizontal="center" vertical="center" shrinkToFit="1"/>
    </xf>
    <xf numFmtId="0" fontId="9" fillId="3" borderId="64" xfId="2" applyFont="1" applyFill="1" applyBorder="1" applyAlignment="1" applyProtection="1">
      <alignment horizontal="center" vertical="center" shrinkToFit="1"/>
    </xf>
    <xf numFmtId="0" fontId="11" fillId="3" borderId="20" xfId="2" applyFont="1" applyFill="1" applyBorder="1" applyAlignment="1" applyProtection="1">
      <alignment horizontal="center" vertical="center" wrapText="1"/>
    </xf>
    <xf numFmtId="0" fontId="11" fillId="3" borderId="39" xfId="2" applyFont="1" applyFill="1" applyBorder="1" applyAlignment="1" applyProtection="1">
      <alignment horizontal="center" vertical="center"/>
    </xf>
    <xf numFmtId="0" fontId="11" fillId="3" borderId="56" xfId="2" applyFont="1" applyFill="1" applyBorder="1" applyAlignment="1" applyProtection="1">
      <alignment horizontal="center" vertical="center"/>
    </xf>
    <xf numFmtId="0" fontId="9" fillId="3" borderId="50" xfId="2" applyFont="1" applyFill="1" applyBorder="1" applyAlignment="1" applyProtection="1">
      <alignment horizontal="center" vertical="center" shrinkToFit="1"/>
    </xf>
    <xf numFmtId="0" fontId="9" fillId="3" borderId="24" xfId="2" applyFont="1" applyFill="1" applyBorder="1" applyAlignment="1" applyProtection="1">
      <alignment horizontal="center" vertical="center" shrinkToFit="1"/>
    </xf>
    <xf numFmtId="0" fontId="9" fillId="3" borderId="36" xfId="2" applyFont="1" applyFill="1" applyBorder="1" applyAlignment="1" applyProtection="1">
      <alignment horizontal="center" vertical="center" shrinkToFit="1"/>
    </xf>
    <xf numFmtId="0" fontId="9" fillId="0" borderId="25" xfId="2" applyFont="1" applyFill="1" applyBorder="1" applyAlignment="1" applyProtection="1">
      <alignment horizontal="center" vertical="center" shrinkToFit="1"/>
    </xf>
    <xf numFmtId="0" fontId="9" fillId="0" borderId="24" xfId="2" applyFont="1" applyFill="1" applyBorder="1" applyAlignment="1" applyProtection="1">
      <alignment horizontal="center" vertical="center" shrinkToFit="1"/>
    </xf>
    <xf numFmtId="0" fontId="9" fillId="0" borderId="23" xfId="2" applyFont="1" applyFill="1" applyBorder="1" applyAlignment="1" applyProtection="1">
      <alignment horizontal="center" vertical="center" shrinkToFit="1"/>
    </xf>
    <xf numFmtId="181" fontId="9" fillId="0" borderId="25" xfId="2" applyNumberFormat="1" applyFont="1" applyFill="1" applyBorder="1" applyAlignment="1" applyProtection="1">
      <alignment horizontal="center" vertical="center" shrinkToFit="1"/>
    </xf>
    <xf numFmtId="181" fontId="9" fillId="0" borderId="24" xfId="2" applyNumberFormat="1" applyFont="1" applyFill="1" applyBorder="1" applyAlignment="1" applyProtection="1">
      <alignment horizontal="center" vertical="center" shrinkToFit="1"/>
    </xf>
    <xf numFmtId="181" fontId="9" fillId="0" borderId="23" xfId="2" applyNumberFormat="1" applyFont="1" applyFill="1" applyBorder="1" applyAlignment="1" applyProtection="1">
      <alignment horizontal="center" vertical="center" shrinkToFit="1"/>
    </xf>
    <xf numFmtId="0" fontId="9" fillId="0" borderId="25" xfId="2" applyNumberFormat="1" applyFont="1" applyFill="1" applyBorder="1" applyAlignment="1" applyProtection="1">
      <alignment horizontal="center" vertical="center" shrinkToFit="1"/>
    </xf>
    <xf numFmtId="0" fontId="9" fillId="0" borderId="24" xfId="2" applyNumberFormat="1" applyFont="1" applyFill="1" applyBorder="1" applyAlignment="1" applyProtection="1">
      <alignment horizontal="center" vertical="center" shrinkToFit="1"/>
    </xf>
    <xf numFmtId="0" fontId="9" fillId="0" borderId="23" xfId="2" applyNumberFormat="1" applyFont="1" applyFill="1" applyBorder="1" applyAlignment="1" applyProtection="1">
      <alignment horizontal="center" vertical="center" shrinkToFit="1"/>
    </xf>
    <xf numFmtId="0" fontId="11" fillId="3" borderId="49" xfId="2" applyFont="1" applyFill="1" applyBorder="1" applyAlignment="1" applyProtection="1">
      <alignment vertical="top" wrapText="1"/>
    </xf>
    <xf numFmtId="0" fontId="9" fillId="0" borderId="2" xfId="2" applyFont="1" applyFill="1" applyBorder="1" applyAlignment="1" applyProtection="1">
      <alignment horizontal="center" vertical="center" shrinkToFit="1"/>
    </xf>
    <xf numFmtId="0" fontId="9" fillId="0" borderId="5" xfId="2" applyFont="1" applyFill="1" applyBorder="1" applyAlignment="1" applyProtection="1">
      <alignment horizontal="center" vertical="center" shrinkToFit="1"/>
    </xf>
    <xf numFmtId="0" fontId="9" fillId="0" borderId="1" xfId="2" applyFont="1" applyFill="1" applyBorder="1" applyAlignment="1" applyProtection="1">
      <alignment horizontal="center" vertical="center" shrinkToFit="1"/>
    </xf>
  </cellXfs>
  <cellStyles count="16">
    <cellStyle name="桁区切り" xfId="1" builtinId="6"/>
    <cellStyle name="桁区切り 3" xfId="13"/>
    <cellStyle name="桁区切り 3 3" xfId="14"/>
    <cellStyle name="桁区切り 5" xfId="10"/>
    <cellStyle name="通貨" xfId="15" builtinId="7"/>
    <cellStyle name="標準" xfId="0" builtinId="0"/>
    <cellStyle name="標準 2 2 2" xfId="8"/>
    <cellStyle name="標準 2 3" xfId="6"/>
    <cellStyle name="標準 2 4" xfId="3"/>
    <cellStyle name="標準 3" xfId="4"/>
    <cellStyle name="標準 3 2" xfId="12"/>
    <cellStyle name="標準 4" xfId="2"/>
    <cellStyle name="標準 4 2" xfId="7"/>
    <cellStyle name="標準 5" xfId="9"/>
    <cellStyle name="標準 5 2" xfId="11"/>
    <cellStyle name="標準_賃金改善内訳表" xfId="5"/>
  </cellStyles>
  <dxfs count="276">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92D050"/>
        </patternFill>
      </fill>
    </dxf>
    <dxf>
      <fill>
        <patternFill>
          <bgColor rgb="FF92D050"/>
        </patternFill>
      </fill>
    </dxf>
    <dxf>
      <fill>
        <patternFill>
          <bgColor rgb="FFCC00CC"/>
        </patternFill>
      </fill>
    </dxf>
    <dxf>
      <fill>
        <patternFill>
          <bgColor rgb="FFCC00CC"/>
        </patternFill>
      </fill>
    </dxf>
    <dxf>
      <fill>
        <patternFill>
          <bgColor rgb="FFFF3300"/>
        </patternFill>
      </fill>
    </dxf>
    <dxf>
      <fill>
        <patternFill>
          <bgColor rgb="FF0070C0"/>
        </patternFill>
      </fill>
    </dxf>
    <dxf>
      <fill>
        <patternFill>
          <bgColor rgb="FF92D050"/>
        </patternFill>
      </fill>
    </dxf>
    <dxf>
      <fill>
        <patternFill>
          <bgColor rgb="FF92D050"/>
        </patternFill>
      </fill>
    </dxf>
    <dxf>
      <fill>
        <patternFill>
          <bgColor rgb="FF48E8FE"/>
        </patternFill>
      </fill>
    </dxf>
    <dxf>
      <fill>
        <patternFill>
          <bgColor rgb="FFFF3300"/>
        </patternFill>
      </fill>
    </dxf>
    <dxf>
      <fill>
        <patternFill>
          <bgColor rgb="FF0070C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70C0"/>
        </patternFill>
      </fill>
    </dxf>
    <dxf>
      <fill>
        <patternFill>
          <bgColor rgb="FF0070C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6699"/>
        </patternFill>
      </fill>
    </dxf>
    <dxf>
      <fill>
        <patternFill>
          <bgColor rgb="FFCC00CC"/>
        </patternFill>
      </fill>
    </dxf>
    <dxf>
      <fill>
        <patternFill>
          <bgColor rgb="FF92D050"/>
        </patternFill>
      </fill>
    </dxf>
    <dxf>
      <fill>
        <patternFill>
          <bgColor rgb="FFCC00CC"/>
        </patternFill>
      </fill>
    </dxf>
    <dxf>
      <fill>
        <patternFill>
          <bgColor rgb="FF92D050"/>
        </patternFill>
      </fill>
    </dxf>
    <dxf>
      <fill>
        <patternFill>
          <bgColor rgb="FF0070C0"/>
        </patternFill>
      </fill>
    </dxf>
    <dxf>
      <fill>
        <patternFill>
          <bgColor theme="6" tint="0.39994506668294322"/>
        </patternFill>
      </fill>
    </dxf>
    <dxf>
      <fill>
        <patternFill>
          <bgColor rgb="FF0070C0"/>
        </patternFill>
      </fill>
    </dxf>
    <dxf>
      <fill>
        <patternFill>
          <bgColor theme="6" tint="0.39994506668294322"/>
        </patternFill>
      </fill>
    </dxf>
    <dxf>
      <fill>
        <patternFill>
          <bgColor rgb="FF92D050"/>
        </patternFill>
      </fill>
    </dxf>
    <dxf>
      <fill>
        <patternFill>
          <bgColor rgb="FF0070C0"/>
        </patternFill>
      </fill>
    </dxf>
    <dxf>
      <fill>
        <patternFill>
          <bgColor rgb="FF0070C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3399"/>
      <color rgb="FFFFFF66"/>
      <color rgb="FFFFFC3E"/>
      <color rgb="FFBB8B05"/>
      <color rgb="FF0070C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N$18" lockText="1" noThreeD="1"/>
</file>

<file path=xl/ctrlProps/ctrlProp2.xml><?xml version="1.0" encoding="utf-8"?>
<formControlPr xmlns="http://schemas.microsoft.com/office/spreadsheetml/2009/9/main" objectType="CheckBox" fmlaLink="$AN$1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BI$4" lockText="1" noThreeD="1"/>
</file>

<file path=xl/ctrlProps/ctrlProp7.xml><?xml version="1.0" encoding="utf-8"?>
<formControlPr xmlns="http://schemas.microsoft.com/office/spreadsheetml/2009/9/main" objectType="CheckBox" fmlaLink="$BI$5" lockText="1" noThreeD="1"/>
</file>

<file path=xl/drawings/drawing1.xml><?xml version="1.0" encoding="utf-8"?>
<xdr:wsDr xmlns:xdr="http://schemas.openxmlformats.org/drawingml/2006/spreadsheetDrawing" xmlns:a="http://schemas.openxmlformats.org/drawingml/2006/main">
  <xdr:oneCellAnchor>
    <xdr:from>
      <xdr:col>65</xdr:col>
      <xdr:colOff>302559</xdr:colOff>
      <xdr:row>44</xdr:row>
      <xdr:rowOff>0</xdr:rowOff>
    </xdr:from>
    <xdr:ext cx="184731" cy="264560"/>
    <xdr:sp macro="" textlink="">
      <xdr:nvSpPr>
        <xdr:cNvPr id="4" name="テキスト ボックス 3">
          <a:extLst>
            <a:ext uri="{FF2B5EF4-FFF2-40B4-BE49-F238E27FC236}">
              <a16:creationId xmlns:a16="http://schemas.microsoft.com/office/drawing/2014/main" id="{00000000-0008-0000-08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44</xdr:row>
      <xdr:rowOff>0</xdr:rowOff>
    </xdr:from>
    <xdr:ext cx="184731" cy="264560"/>
    <xdr:sp macro="" textlink="">
      <xdr:nvSpPr>
        <xdr:cNvPr id="5" name="テキスト ボックス 4">
          <a:extLst>
            <a:ext uri="{FF2B5EF4-FFF2-40B4-BE49-F238E27FC236}">
              <a16:creationId xmlns:a16="http://schemas.microsoft.com/office/drawing/2014/main" id="{00000000-0008-0000-0B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123825</xdr:colOff>
          <xdr:row>16</xdr:row>
          <xdr:rowOff>114300</xdr:rowOff>
        </xdr:from>
        <xdr:to>
          <xdr:col>32</xdr:col>
          <xdr:colOff>161925</xdr:colOff>
          <xdr:row>18</xdr:row>
          <xdr:rowOff>76200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17</xdr:row>
          <xdr:rowOff>104775</xdr:rowOff>
        </xdr:from>
        <xdr:to>
          <xdr:col>33</xdr:col>
          <xdr:colOff>19050</xdr:colOff>
          <xdr:row>19</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123825</xdr:rowOff>
        </xdr:from>
        <xdr:to>
          <xdr:col>7</xdr:col>
          <xdr:colOff>28575</xdr:colOff>
          <xdr:row>50</xdr:row>
          <xdr:rowOff>66675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114300</xdr:rowOff>
        </xdr:from>
        <xdr:to>
          <xdr:col>7</xdr:col>
          <xdr:colOff>28575</xdr:colOff>
          <xdr:row>51</xdr:row>
          <xdr:rowOff>76200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104775</xdr:rowOff>
        </xdr:from>
        <xdr:to>
          <xdr:col>7</xdr:col>
          <xdr:colOff>28575</xdr:colOff>
          <xdr:row>52</xdr:row>
          <xdr:rowOff>66675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2</xdr:row>
          <xdr:rowOff>19050</xdr:rowOff>
        </xdr:from>
        <xdr:to>
          <xdr:col>23</xdr:col>
          <xdr:colOff>47625</xdr:colOff>
          <xdr:row>4</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xdr:row>
          <xdr:rowOff>133350</xdr:rowOff>
        </xdr:from>
        <xdr:to>
          <xdr:col>23</xdr:col>
          <xdr:colOff>57150</xdr:colOff>
          <xdr:row>5</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O46"/>
  <sheetViews>
    <sheetView tabSelected="1" view="pageBreakPreview" zoomScaleNormal="100" zoomScaleSheetLayoutView="100" workbookViewId="0">
      <selection activeCell="E5" sqref="E5"/>
    </sheetView>
  </sheetViews>
  <sheetFormatPr defaultRowHeight="13.5" x14ac:dyDescent="0.15"/>
  <cols>
    <col min="1" max="1" width="4.125" customWidth="1"/>
    <col min="3" max="3" width="18.25" customWidth="1"/>
    <col min="5" max="5" width="13.5" customWidth="1"/>
    <col min="6" max="6" width="4.25" customWidth="1"/>
    <col min="7" max="7" width="10.25" customWidth="1"/>
    <col min="10" max="10" width="1.375" customWidth="1"/>
    <col min="11" max="11" width="5.125" customWidth="1"/>
    <col min="12" max="12" width="9" hidden="1" customWidth="1"/>
    <col min="13" max="13" width="12.375" hidden="1" customWidth="1"/>
    <col min="14" max="14" width="10.5" hidden="1" customWidth="1"/>
    <col min="15" max="15" width="2.375" customWidth="1"/>
    <col min="16" max="16" width="9" customWidth="1"/>
  </cols>
  <sheetData>
    <row r="1" spans="1:15" ht="17.25" x14ac:dyDescent="0.15">
      <c r="A1" s="458" t="s">
        <v>492</v>
      </c>
      <c r="B1" s="459"/>
      <c r="C1" s="459"/>
      <c r="D1" s="459"/>
      <c r="E1" s="459"/>
      <c r="F1" s="459"/>
      <c r="G1" s="459"/>
      <c r="H1" s="459"/>
      <c r="I1" s="459"/>
      <c r="J1" s="459"/>
    </row>
    <row r="2" spans="1:15" ht="14.25" thickBot="1" x14ac:dyDescent="0.2">
      <c r="A2" s="230"/>
      <c r="B2" s="230"/>
      <c r="C2" s="230"/>
      <c r="D2" s="230"/>
      <c r="E2" s="230"/>
      <c r="F2" s="230"/>
      <c r="G2" s="230"/>
      <c r="H2" s="230"/>
      <c r="I2" s="230"/>
      <c r="J2" s="230"/>
    </row>
    <row r="3" spans="1:15" ht="201.75" customHeight="1" thickBot="1" x14ac:dyDescent="0.2">
      <c r="A3" s="230"/>
      <c r="B3" s="701" t="s">
        <v>535</v>
      </c>
      <c r="C3" s="702"/>
      <c r="D3" s="702"/>
      <c r="E3" s="702"/>
      <c r="F3" s="702"/>
      <c r="G3" s="702"/>
      <c r="H3" s="702"/>
      <c r="I3" s="703"/>
      <c r="J3" s="230"/>
    </row>
    <row r="4" spans="1:15" ht="30.75" customHeight="1" thickBot="1" x14ac:dyDescent="0.2">
      <c r="A4" s="230"/>
      <c r="B4" s="234" t="s">
        <v>318</v>
      </c>
      <c r="C4" s="230"/>
      <c r="D4" s="230"/>
      <c r="E4" s="230"/>
      <c r="F4" s="230"/>
      <c r="G4" s="230"/>
      <c r="H4" s="230"/>
      <c r="I4" s="230"/>
      <c r="J4" s="230"/>
      <c r="M4" s="233" t="s">
        <v>439</v>
      </c>
      <c r="N4" s="232">
        <v>45017</v>
      </c>
    </row>
    <row r="5" spans="1:15" ht="29.25" customHeight="1" x14ac:dyDescent="0.15">
      <c r="A5" s="230"/>
      <c r="B5" s="230"/>
      <c r="C5" s="269" t="s">
        <v>238</v>
      </c>
      <c r="D5" s="270" t="s">
        <v>45</v>
      </c>
      <c r="E5" s="271"/>
      <c r="F5" s="272" t="s">
        <v>44</v>
      </c>
      <c r="G5" s="230"/>
      <c r="H5" s="230"/>
      <c r="I5" s="230"/>
      <c r="J5" s="230"/>
      <c r="M5" s="233" t="s">
        <v>440</v>
      </c>
      <c r="N5" s="232">
        <v>45047</v>
      </c>
    </row>
    <row r="6" spans="1:15" ht="29.25" customHeight="1" x14ac:dyDescent="0.15">
      <c r="A6" s="230"/>
      <c r="B6" s="230"/>
      <c r="C6" s="273" t="s">
        <v>43</v>
      </c>
      <c r="D6" s="704"/>
      <c r="E6" s="704"/>
      <c r="F6" s="705"/>
      <c r="G6" s="230"/>
      <c r="H6" s="230"/>
      <c r="I6" s="230"/>
      <c r="J6" s="42"/>
      <c r="M6" s="233" t="s">
        <v>441</v>
      </c>
      <c r="N6" s="232">
        <v>45078</v>
      </c>
    </row>
    <row r="7" spans="1:15" ht="29.25" customHeight="1" x14ac:dyDescent="0.15">
      <c r="A7" s="230"/>
      <c r="B7" s="230"/>
      <c r="C7" s="273" t="s">
        <v>317</v>
      </c>
      <c r="D7" s="706"/>
      <c r="E7" s="706"/>
      <c r="F7" s="707"/>
      <c r="G7" s="230"/>
      <c r="H7" s="230"/>
      <c r="I7" s="230"/>
      <c r="J7" s="42"/>
      <c r="M7" s="233" t="s">
        <v>442</v>
      </c>
      <c r="N7" s="232">
        <v>45108</v>
      </c>
    </row>
    <row r="8" spans="1:15" ht="29.25" customHeight="1" x14ac:dyDescent="0.15">
      <c r="A8" s="230"/>
      <c r="B8" s="230"/>
      <c r="C8" s="273" t="s">
        <v>316</v>
      </c>
      <c r="D8" s="708"/>
      <c r="E8" s="709"/>
      <c r="F8" s="710"/>
      <c r="G8" s="230"/>
      <c r="H8" s="230"/>
      <c r="I8" s="230"/>
      <c r="J8" s="42"/>
      <c r="M8" s="233" t="s">
        <v>443</v>
      </c>
      <c r="N8" s="232">
        <v>45139</v>
      </c>
    </row>
    <row r="9" spans="1:15" ht="29.25" customHeight="1" thickBot="1" x14ac:dyDescent="0.2">
      <c r="A9" s="230"/>
      <c r="B9" s="230"/>
      <c r="C9" s="274" t="s">
        <v>315</v>
      </c>
      <c r="D9" s="711"/>
      <c r="E9" s="712"/>
      <c r="F9" s="713"/>
      <c r="G9" s="230"/>
      <c r="H9" s="230"/>
      <c r="I9" s="230"/>
      <c r="J9" s="42"/>
      <c r="M9" s="233" t="s">
        <v>444</v>
      </c>
      <c r="N9" s="232">
        <v>45170</v>
      </c>
    </row>
    <row r="10" spans="1:15" ht="20.25" customHeight="1" thickBot="1" x14ac:dyDescent="0.2">
      <c r="A10" s="230"/>
      <c r="B10" s="230"/>
      <c r="C10" s="231"/>
      <c r="D10" s="231"/>
      <c r="E10" s="231"/>
      <c r="F10" s="231"/>
      <c r="G10" s="230"/>
      <c r="H10" s="230"/>
      <c r="I10" s="230"/>
      <c r="J10" s="42"/>
      <c r="M10" s="233" t="s">
        <v>446</v>
      </c>
      <c r="N10" s="232">
        <v>45200</v>
      </c>
    </row>
    <row r="11" spans="1:15" ht="29.25" customHeight="1" x14ac:dyDescent="0.15">
      <c r="A11" s="230"/>
      <c r="B11" s="230"/>
      <c r="C11" s="692" t="s">
        <v>314</v>
      </c>
      <c r="D11" s="693"/>
      <c r="E11" s="693"/>
      <c r="F11" s="694"/>
      <c r="G11" s="695" t="s">
        <v>54</v>
      </c>
      <c r="H11" s="696"/>
      <c r="I11" s="230"/>
      <c r="J11" s="42"/>
      <c r="M11" s="233" t="s">
        <v>445</v>
      </c>
      <c r="N11" s="232">
        <v>45231</v>
      </c>
    </row>
    <row r="12" spans="1:15" ht="29.25" customHeight="1" thickBot="1" x14ac:dyDescent="0.2">
      <c r="A12" s="230"/>
      <c r="B12" s="230"/>
      <c r="C12" s="238" t="s">
        <v>439</v>
      </c>
      <c r="D12" s="237" t="s">
        <v>313</v>
      </c>
      <c r="E12" s="676" t="s">
        <v>449</v>
      </c>
      <c r="F12" s="677"/>
      <c r="G12" s="236">
        <f>_xlfn.DAYS(VLOOKUP(E12,M4:N16,2,FALSE),VLOOKUP(C12,M4:N16,2,FALSE))/30+1</f>
        <v>12.166666666666666</v>
      </c>
      <c r="H12" s="235" t="s">
        <v>312</v>
      </c>
      <c r="I12" s="230"/>
      <c r="J12" s="42"/>
      <c r="M12" s="233" t="s">
        <v>451</v>
      </c>
      <c r="N12" s="232">
        <v>45261</v>
      </c>
    </row>
    <row r="13" spans="1:15" ht="15.75" customHeight="1" x14ac:dyDescent="0.15">
      <c r="A13" s="230"/>
      <c r="B13" s="230"/>
      <c r="C13" s="377"/>
      <c r="D13" s="231"/>
      <c r="E13" s="231"/>
      <c r="F13" s="231"/>
      <c r="G13" s="231"/>
      <c r="H13" s="230"/>
      <c r="I13" s="230"/>
      <c r="J13" s="42"/>
      <c r="L13" s="378"/>
      <c r="M13" s="233" t="s">
        <v>447</v>
      </c>
      <c r="N13" s="232">
        <v>45292</v>
      </c>
    </row>
    <row r="14" spans="1:15" ht="29.25" customHeight="1" thickBot="1" x14ac:dyDescent="0.2">
      <c r="A14" s="459"/>
      <c r="B14" s="459" t="s">
        <v>482</v>
      </c>
      <c r="C14" s="460"/>
      <c r="D14" s="460"/>
      <c r="E14" s="460"/>
      <c r="F14" s="460"/>
      <c r="G14" s="460"/>
      <c r="H14" s="459"/>
      <c r="I14" s="459"/>
      <c r="J14" s="459"/>
      <c r="K14" s="42"/>
      <c r="M14" s="233" t="s">
        <v>448</v>
      </c>
      <c r="N14" s="232">
        <v>45323</v>
      </c>
      <c r="O14" s="397"/>
    </row>
    <row r="15" spans="1:15" ht="29.25" customHeight="1" x14ac:dyDescent="0.15">
      <c r="A15" s="459"/>
      <c r="B15" s="459"/>
      <c r="C15" s="670" t="s">
        <v>477</v>
      </c>
      <c r="D15" s="671"/>
      <c r="E15" s="671"/>
      <c r="F15" s="699"/>
      <c r="G15" s="699"/>
      <c r="H15" s="700"/>
      <c r="I15" s="461" t="s">
        <v>476</v>
      </c>
      <c r="J15" s="459"/>
      <c r="K15" s="42"/>
      <c r="M15" s="233" t="s">
        <v>449</v>
      </c>
      <c r="N15" s="232">
        <v>45352</v>
      </c>
      <c r="O15" s="397"/>
    </row>
    <row r="16" spans="1:15" ht="29.25" customHeight="1" x14ac:dyDescent="0.15">
      <c r="A16" s="459"/>
      <c r="B16" s="459"/>
      <c r="C16" s="685" t="s">
        <v>484</v>
      </c>
      <c r="D16" s="686"/>
      <c r="E16" s="686"/>
      <c r="F16" s="687"/>
      <c r="G16" s="688"/>
      <c r="H16" s="689"/>
      <c r="I16" s="462"/>
      <c r="J16" s="459"/>
      <c r="K16" s="42"/>
      <c r="M16" s="233"/>
      <c r="N16" s="232"/>
      <c r="O16" s="397"/>
    </row>
    <row r="17" spans="1:15" ht="29.25" customHeight="1" x14ac:dyDescent="0.15">
      <c r="A17" s="459"/>
      <c r="B17" s="459"/>
      <c r="C17" s="685" t="s">
        <v>488</v>
      </c>
      <c r="D17" s="686"/>
      <c r="E17" s="686"/>
      <c r="F17" s="687" t="s">
        <v>450</v>
      </c>
      <c r="G17" s="688"/>
      <c r="H17" s="689"/>
      <c r="I17" s="462"/>
      <c r="J17" s="459"/>
      <c r="K17" s="42"/>
      <c r="M17" s="400" t="s">
        <v>173</v>
      </c>
      <c r="N17" s="379"/>
      <c r="O17" s="397"/>
    </row>
    <row r="18" spans="1:15" ht="29.25" customHeight="1" thickBot="1" x14ac:dyDescent="0.2">
      <c r="A18" s="459"/>
      <c r="B18" s="459"/>
      <c r="C18" s="678" t="s">
        <v>471</v>
      </c>
      <c r="D18" s="679"/>
      <c r="E18" s="679"/>
      <c r="F18" s="697"/>
      <c r="G18" s="698"/>
      <c r="H18" s="698"/>
      <c r="I18" s="463" t="s">
        <v>33</v>
      </c>
      <c r="J18" s="459"/>
      <c r="K18" s="42"/>
      <c r="M18" s="400" t="s">
        <v>167</v>
      </c>
      <c r="N18" s="378"/>
      <c r="O18" s="397"/>
    </row>
    <row r="19" spans="1:15" ht="29.25" customHeight="1" thickBot="1" x14ac:dyDescent="0.2">
      <c r="A19" s="459"/>
      <c r="B19" s="459" t="s">
        <v>529</v>
      </c>
      <c r="C19" s="460"/>
      <c r="D19" s="460"/>
      <c r="E19" s="460"/>
      <c r="F19" s="460"/>
      <c r="G19" s="460"/>
      <c r="H19" s="459"/>
      <c r="I19" s="459"/>
      <c r="J19" s="459"/>
      <c r="K19" s="42"/>
      <c r="M19" s="233" t="s">
        <v>448</v>
      </c>
      <c r="N19" s="232">
        <v>45323</v>
      </c>
      <c r="O19" s="397"/>
    </row>
    <row r="20" spans="1:15" ht="29.25" customHeight="1" x14ac:dyDescent="0.15">
      <c r="A20" s="459"/>
      <c r="B20" s="459"/>
      <c r="C20" s="690" t="s">
        <v>530</v>
      </c>
      <c r="D20" s="639" t="s">
        <v>531</v>
      </c>
      <c r="E20" s="640"/>
      <c r="F20" s="641"/>
      <c r="G20" s="641"/>
      <c r="H20" s="642"/>
      <c r="I20" s="461" t="s">
        <v>1</v>
      </c>
      <c r="J20" s="459"/>
      <c r="K20" s="42"/>
      <c r="M20" s="233" t="s">
        <v>449</v>
      </c>
      <c r="N20" s="232">
        <v>45352</v>
      </c>
      <c r="O20" s="397"/>
    </row>
    <row r="21" spans="1:15" ht="29.25" customHeight="1" x14ac:dyDescent="0.15">
      <c r="A21" s="459"/>
      <c r="B21" s="459"/>
      <c r="C21" s="691"/>
      <c r="D21" s="643" t="s">
        <v>532</v>
      </c>
      <c r="E21" s="644"/>
      <c r="F21" s="645"/>
      <c r="G21" s="646"/>
      <c r="H21" s="647"/>
      <c r="I21" s="462" t="s">
        <v>1</v>
      </c>
      <c r="J21" s="459"/>
      <c r="K21" s="42"/>
      <c r="M21" s="233"/>
      <c r="N21" s="232"/>
      <c r="O21" s="397"/>
    </row>
    <row r="22" spans="1:15" ht="29.25" customHeight="1" x14ac:dyDescent="0.15">
      <c r="A22" s="459"/>
      <c r="B22" s="459"/>
      <c r="C22" s="648" t="s">
        <v>533</v>
      </c>
      <c r="D22" s="643" t="s">
        <v>531</v>
      </c>
      <c r="E22" s="644"/>
      <c r="F22" s="645"/>
      <c r="G22" s="646"/>
      <c r="H22" s="647"/>
      <c r="I22" s="462" t="s">
        <v>1</v>
      </c>
      <c r="J22" s="459"/>
      <c r="K22" s="42"/>
      <c r="M22" s="400" t="s">
        <v>173</v>
      </c>
      <c r="N22" s="379"/>
      <c r="O22" s="397"/>
    </row>
    <row r="23" spans="1:15" ht="29.25" customHeight="1" thickBot="1" x14ac:dyDescent="0.2">
      <c r="A23" s="459"/>
      <c r="B23" s="459"/>
      <c r="C23" s="649"/>
      <c r="D23" s="650" t="s">
        <v>532</v>
      </c>
      <c r="E23" s="651"/>
      <c r="F23" s="652"/>
      <c r="G23" s="653"/>
      <c r="H23" s="653"/>
      <c r="I23" s="463" t="s">
        <v>1</v>
      </c>
      <c r="J23" s="459"/>
      <c r="K23" s="42"/>
      <c r="M23" s="400" t="s">
        <v>167</v>
      </c>
      <c r="N23" s="378"/>
      <c r="O23" s="397"/>
    </row>
    <row r="24" spans="1:15" ht="18" customHeight="1" x14ac:dyDescent="0.15">
      <c r="A24" s="459"/>
      <c r="B24" s="464" t="s">
        <v>478</v>
      </c>
      <c r="C24" s="460"/>
      <c r="D24" s="460"/>
      <c r="E24" s="460"/>
      <c r="F24" s="460"/>
      <c r="G24" s="460"/>
      <c r="H24" s="459"/>
      <c r="I24" s="459"/>
      <c r="J24" s="459"/>
      <c r="K24" s="42"/>
      <c r="M24" s="399">
        <v>7</v>
      </c>
      <c r="N24" s="378"/>
      <c r="O24" s="397"/>
    </row>
    <row r="25" spans="1:15" ht="17.25" customHeight="1" thickBot="1" x14ac:dyDescent="0.2">
      <c r="A25" s="459"/>
      <c r="B25" s="464" t="s">
        <v>483</v>
      </c>
      <c r="C25" s="460"/>
      <c r="D25" s="460"/>
      <c r="E25" s="460"/>
      <c r="F25" s="460"/>
      <c r="G25" s="460"/>
      <c r="H25" s="459"/>
      <c r="I25" s="459"/>
      <c r="J25" s="459"/>
      <c r="K25" s="42"/>
      <c r="M25" s="399">
        <v>6</v>
      </c>
      <c r="N25" s="378"/>
      <c r="O25" s="397"/>
    </row>
    <row r="26" spans="1:15" ht="29.25" customHeight="1" x14ac:dyDescent="0.15">
      <c r="A26" s="459"/>
      <c r="B26" s="459"/>
      <c r="C26" s="670" t="s">
        <v>472</v>
      </c>
      <c r="D26" s="671"/>
      <c r="E26" s="671"/>
      <c r="F26" s="672"/>
      <c r="G26" s="673"/>
      <c r="H26" s="674"/>
      <c r="I26" s="461" t="s">
        <v>473</v>
      </c>
      <c r="J26" s="459"/>
      <c r="K26" s="42"/>
      <c r="M26" s="398">
        <v>5</v>
      </c>
      <c r="N26" s="378"/>
      <c r="O26" s="397"/>
    </row>
    <row r="27" spans="1:15" ht="29.25" customHeight="1" x14ac:dyDescent="0.15">
      <c r="A27" s="459"/>
      <c r="B27" s="459"/>
      <c r="C27" s="685" t="s">
        <v>474</v>
      </c>
      <c r="D27" s="686"/>
      <c r="E27" s="686"/>
      <c r="F27" s="636"/>
      <c r="G27" s="637"/>
      <c r="H27" s="638"/>
      <c r="I27" s="462" t="s">
        <v>473</v>
      </c>
      <c r="J27" s="459"/>
      <c r="K27" s="42"/>
      <c r="M27" s="398">
        <v>4</v>
      </c>
      <c r="N27" s="399"/>
      <c r="O27" s="397"/>
    </row>
    <row r="28" spans="1:15" ht="29.25" customHeight="1" x14ac:dyDescent="0.15">
      <c r="A28" s="459"/>
      <c r="B28" s="459"/>
      <c r="C28" s="685" t="s">
        <v>491</v>
      </c>
      <c r="D28" s="686"/>
      <c r="E28" s="686"/>
      <c r="F28" s="687" t="s">
        <v>450</v>
      </c>
      <c r="G28" s="688"/>
      <c r="H28" s="689"/>
      <c r="I28" s="462"/>
      <c r="J28" s="459"/>
      <c r="K28" s="42"/>
      <c r="M28" s="378" t="s">
        <v>450</v>
      </c>
      <c r="N28" s="399"/>
      <c r="O28" s="397"/>
    </row>
    <row r="29" spans="1:15" ht="29.25" customHeight="1" x14ac:dyDescent="0.15">
      <c r="A29" s="459"/>
      <c r="B29" s="459"/>
      <c r="C29" s="685" t="s">
        <v>475</v>
      </c>
      <c r="D29" s="686"/>
      <c r="E29" s="686"/>
      <c r="F29" s="636"/>
      <c r="G29" s="637"/>
      <c r="H29" s="638"/>
      <c r="I29" s="462" t="s">
        <v>473</v>
      </c>
      <c r="J29" s="459"/>
      <c r="K29" s="42"/>
      <c r="M29" s="378" t="s">
        <v>489</v>
      </c>
      <c r="N29" s="399"/>
      <c r="O29" s="397"/>
    </row>
    <row r="30" spans="1:15" ht="29.25" customHeight="1" thickBot="1" x14ac:dyDescent="0.2">
      <c r="A30" s="459"/>
      <c r="B30" s="459"/>
      <c r="C30" s="678" t="s">
        <v>534</v>
      </c>
      <c r="D30" s="679"/>
      <c r="E30" s="679"/>
      <c r="F30" s="667"/>
      <c r="G30" s="668"/>
      <c r="H30" s="669"/>
      <c r="I30" s="463"/>
      <c r="J30" s="459"/>
      <c r="K30" s="42"/>
      <c r="M30" s="378" t="s">
        <v>490</v>
      </c>
      <c r="N30" s="378"/>
      <c r="O30" s="397"/>
    </row>
    <row r="31" spans="1:15" ht="18" customHeight="1" x14ac:dyDescent="0.15">
      <c r="A31" s="459"/>
      <c r="B31" s="459" t="s">
        <v>480</v>
      </c>
      <c r="C31" s="460"/>
      <c r="D31" s="460"/>
      <c r="E31" s="460"/>
      <c r="F31" s="460"/>
      <c r="G31" s="460"/>
      <c r="H31" s="459"/>
      <c r="I31" s="459"/>
      <c r="J31" s="459"/>
      <c r="K31" s="42"/>
      <c r="N31" s="378"/>
      <c r="O31" s="397"/>
    </row>
    <row r="32" spans="1:15" ht="18" customHeight="1" thickBot="1" x14ac:dyDescent="0.2">
      <c r="A32" s="459"/>
      <c r="B32" s="459" t="s">
        <v>481</v>
      </c>
      <c r="C32" s="460"/>
      <c r="D32" s="460"/>
      <c r="E32" s="460"/>
      <c r="F32" s="460"/>
      <c r="G32" s="460"/>
      <c r="H32" s="459"/>
      <c r="I32" s="459"/>
      <c r="J32" s="459"/>
      <c r="K32" s="42"/>
      <c r="N32" s="378"/>
      <c r="O32" s="397"/>
    </row>
    <row r="33" spans="1:15" ht="29.25" customHeight="1" thickBot="1" x14ac:dyDescent="0.2">
      <c r="A33" s="459"/>
      <c r="B33" s="459"/>
      <c r="C33" s="680" t="s">
        <v>479</v>
      </c>
      <c r="D33" s="681"/>
      <c r="E33" s="681"/>
      <c r="F33" s="682"/>
      <c r="G33" s="683"/>
      <c r="H33" s="684"/>
      <c r="I33" s="465" t="s">
        <v>473</v>
      </c>
      <c r="J33" s="459"/>
      <c r="K33" s="42"/>
      <c r="N33" s="378"/>
      <c r="O33" s="397"/>
    </row>
    <row r="34" spans="1:15" ht="30.75" customHeight="1" thickBot="1" x14ac:dyDescent="0.2">
      <c r="A34" s="459"/>
      <c r="B34" s="466" t="s">
        <v>311</v>
      </c>
      <c r="C34" s="459"/>
      <c r="D34" s="459"/>
      <c r="E34" s="459"/>
      <c r="F34" s="459"/>
      <c r="G34" s="459"/>
      <c r="H34" s="459"/>
      <c r="I34" s="459"/>
      <c r="J34" s="47"/>
    </row>
    <row r="35" spans="1:15" ht="29.25" hidden="1" customHeight="1" thickBot="1" x14ac:dyDescent="0.2">
      <c r="A35" s="459"/>
      <c r="B35" s="459"/>
      <c r="C35" s="656" t="s">
        <v>310</v>
      </c>
      <c r="D35" s="657"/>
      <c r="E35" s="657"/>
      <c r="F35" s="658"/>
      <c r="G35" s="467"/>
      <c r="H35" s="465" t="s">
        <v>309</v>
      </c>
      <c r="I35" s="459"/>
      <c r="J35" s="47"/>
    </row>
    <row r="36" spans="1:15" ht="29.25" hidden="1" customHeight="1" thickBot="1" x14ac:dyDescent="0.2">
      <c r="A36" s="459"/>
      <c r="B36" s="459"/>
      <c r="C36" s="460"/>
      <c r="D36" s="460"/>
      <c r="E36" s="460"/>
      <c r="F36" s="460"/>
      <c r="G36" s="468"/>
      <c r="H36" s="469"/>
      <c r="I36" s="459"/>
      <c r="J36" s="47"/>
    </row>
    <row r="37" spans="1:15" ht="44.25" customHeight="1" x14ac:dyDescent="0.15">
      <c r="A37" s="459"/>
      <c r="B37" s="459"/>
      <c r="C37" s="659" t="s">
        <v>493</v>
      </c>
      <c r="D37" s="660"/>
      <c r="E37" s="660"/>
      <c r="F37" s="660"/>
      <c r="G37" s="663"/>
      <c r="H37" s="664"/>
      <c r="I37" s="461" t="s">
        <v>1</v>
      </c>
      <c r="J37" s="47"/>
      <c r="L37" s="654" t="s">
        <v>308</v>
      </c>
      <c r="M37" s="654"/>
      <c r="N37" s="654"/>
    </row>
    <row r="38" spans="1:15" ht="44.25" customHeight="1" thickBot="1" x14ac:dyDescent="0.2">
      <c r="A38" s="459"/>
      <c r="B38" s="459"/>
      <c r="C38" s="661" t="s">
        <v>494</v>
      </c>
      <c r="D38" s="662"/>
      <c r="E38" s="662"/>
      <c r="F38" s="662"/>
      <c r="G38" s="665"/>
      <c r="H38" s="666"/>
      <c r="I38" s="463" t="s">
        <v>1</v>
      </c>
      <c r="J38" s="47"/>
      <c r="L38" s="655">
        <f>IFERROR(G38/G37,0)</f>
        <v>0</v>
      </c>
      <c r="M38" s="655"/>
      <c r="N38" s="655"/>
    </row>
    <row r="39" spans="1:15" ht="68.25" customHeight="1" x14ac:dyDescent="0.15">
      <c r="A39" s="459"/>
      <c r="B39" s="459"/>
      <c r="C39" s="675" t="s">
        <v>495</v>
      </c>
      <c r="D39" s="675"/>
      <c r="E39" s="675"/>
      <c r="F39" s="675"/>
      <c r="G39" s="675"/>
      <c r="H39" s="675"/>
      <c r="I39" s="675"/>
      <c r="J39" s="47"/>
    </row>
    <row r="40" spans="1:15" ht="14.25" x14ac:dyDescent="0.15">
      <c r="A40" s="230"/>
      <c r="B40" s="230"/>
      <c r="C40" s="230"/>
      <c r="D40" s="230"/>
      <c r="E40" s="230"/>
      <c r="F40" s="230"/>
      <c r="G40" s="230"/>
      <c r="H40" s="230"/>
      <c r="I40" s="230"/>
      <c r="J40" s="42"/>
    </row>
    <row r="41" spans="1:15" ht="14.25" x14ac:dyDescent="0.15">
      <c r="J41" s="1"/>
    </row>
    <row r="42" spans="1:15" ht="14.25" x14ac:dyDescent="0.15">
      <c r="J42" s="1"/>
    </row>
    <row r="43" spans="1:15" ht="14.25" x14ac:dyDescent="0.15">
      <c r="J43" s="1"/>
    </row>
    <row r="44" spans="1:15" ht="14.25" x14ac:dyDescent="0.15">
      <c r="J44" s="1"/>
    </row>
    <row r="45" spans="1:15" ht="14.25" x14ac:dyDescent="0.15">
      <c r="J45" s="1"/>
    </row>
    <row r="46" spans="1:15" ht="14.25" x14ac:dyDescent="0.15">
      <c r="J46" s="1"/>
    </row>
  </sheetData>
  <sheetProtection algorithmName="SHA-512" hashValue="NLvGhDLWNnfxOPWozE440KpIzTMq+35SwdJuOsFkaN3FUO6xEbPVKB4Gz/CYSuZSBix9mfZLq4F1mIJXYMgFPA==" saltValue="cXKEgi0PFSjcSCzusxfPNQ==" spinCount="100000" sheet="1" objects="1" scenarios="1"/>
  <protectedRanges>
    <protectedRange sqref="P12 E5 D6:F6 D7:F7 D8:F8 D9:F9 C12 E12:F12 F15:H15 F16:H16 F17:H17 F18:H18 F20:H20 F21:H21 F22:H22 F23:H23 F26:H26 F27:H27 F28:H28 F29:H29 F30:H30 F33:H33 G37:H37" name="範囲1"/>
  </protectedRanges>
  <mergeCells count="46">
    <mergeCell ref="B3:I3"/>
    <mergeCell ref="D6:F6"/>
    <mergeCell ref="D7:F7"/>
    <mergeCell ref="D8:F8"/>
    <mergeCell ref="D9:F9"/>
    <mergeCell ref="C11:F11"/>
    <mergeCell ref="G11:H11"/>
    <mergeCell ref="C16:E16"/>
    <mergeCell ref="F16:H16"/>
    <mergeCell ref="C18:E18"/>
    <mergeCell ref="F18:H18"/>
    <mergeCell ref="C15:E15"/>
    <mergeCell ref="F15:H15"/>
    <mergeCell ref="F30:H30"/>
    <mergeCell ref="C26:E26"/>
    <mergeCell ref="F26:H26"/>
    <mergeCell ref="C39:I39"/>
    <mergeCell ref="E12:F12"/>
    <mergeCell ref="C30:E30"/>
    <mergeCell ref="C33:E33"/>
    <mergeCell ref="F33:H33"/>
    <mergeCell ref="C29:E29"/>
    <mergeCell ref="F29:H29"/>
    <mergeCell ref="C27:E27"/>
    <mergeCell ref="C17:E17"/>
    <mergeCell ref="F17:H17"/>
    <mergeCell ref="C28:E28"/>
    <mergeCell ref="F28:H28"/>
    <mergeCell ref="C20:C21"/>
    <mergeCell ref="L37:N37"/>
    <mergeCell ref="L38:N38"/>
    <mergeCell ref="C35:F35"/>
    <mergeCell ref="C37:F37"/>
    <mergeCell ref="C38:F38"/>
    <mergeCell ref="G37:H37"/>
    <mergeCell ref="G38:H38"/>
    <mergeCell ref="C22:C23"/>
    <mergeCell ref="D22:E22"/>
    <mergeCell ref="F22:H22"/>
    <mergeCell ref="D23:E23"/>
    <mergeCell ref="F23:H23"/>
    <mergeCell ref="F27:H27"/>
    <mergeCell ref="D20:E20"/>
    <mergeCell ref="F20:H20"/>
    <mergeCell ref="D21:E21"/>
    <mergeCell ref="F21:H21"/>
  </mergeCells>
  <phoneticPr fontId="7"/>
  <conditionalFormatting sqref="F26:H30 F33:H33">
    <cfRule type="containsBlanks" dxfId="275" priority="7">
      <formula>LEN(TRIM(F26))=0</formula>
    </cfRule>
  </conditionalFormatting>
  <conditionalFormatting sqref="F15:H18 G37:H38">
    <cfRule type="containsBlanks" dxfId="274" priority="8">
      <formula>LEN(TRIM(F15))=0</formula>
    </cfRule>
  </conditionalFormatting>
  <conditionalFormatting sqref="F20:H23">
    <cfRule type="containsBlanks" dxfId="273" priority="2">
      <formula>LEN(TRIM(F20))=0</formula>
    </cfRule>
  </conditionalFormatting>
  <conditionalFormatting sqref="E5 D6:F9">
    <cfRule type="containsBlanks" dxfId="272" priority="1">
      <formula>LEN(TRIM(D5))=0</formula>
    </cfRule>
  </conditionalFormatting>
  <dataValidations count="7">
    <dataValidation type="list" allowBlank="1" showInputMessage="1" showErrorMessage="1" sqref="E5 J34:J46 J6:J13 K14:K33">
      <formula1>"鶴見,神奈川,西,中,南,港南,保土ケ谷,旭,磯子,金沢,港北,緑,青葉,都筑,泉,栄,戸塚,瀬谷"</formula1>
    </dataValidation>
    <dataValidation type="list" allowBlank="1" showInputMessage="1" showErrorMessage="1" sqref="D6:F6">
      <formula1>"保育所,認定こども園,幼稚園,小規模保育事業,家庭的保育事業,事業所内保育事業"</formula1>
    </dataValidation>
    <dataValidation type="textLength" operator="equal" allowBlank="1" showInputMessage="1" showErrorMessage="1" errorTitle="無効な入力" error="13桁で入力してください" sqref="D7:F7">
      <formula1>13</formula1>
    </dataValidation>
    <dataValidation type="list" allowBlank="1" showInputMessage="1" showErrorMessage="1" sqref="F15:H15 F18:H18">
      <formula1>$M$24:$M$27</formula1>
    </dataValidation>
    <dataValidation type="list" allowBlank="1" showInputMessage="1" showErrorMessage="1" sqref="E12:F12 C12">
      <formula1>$M$4:$M$15</formula1>
    </dataValidation>
    <dataValidation type="list" allowBlank="1" showInputMessage="1" showErrorMessage="1" sqref="F16:H16 F30:H30">
      <formula1>$M$17:$M$18</formula1>
    </dataValidation>
    <dataValidation type="list" allowBlank="1" showInputMessage="1" showErrorMessage="1" sqref="F17:H17 F28:H28">
      <formula1>$M$28:$M$30</formula1>
    </dataValidation>
  </dataValidations>
  <pageMargins left="0.25" right="0.25" top="0.75" bottom="0.75" header="0.3" footer="0.3"/>
  <pageSetup paperSize="9" fitToHeight="0" orientation="portrait" r:id="rId1"/>
  <rowBreaks count="1" manualBreakCount="1">
    <brk id="23"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Q24"/>
  <sheetViews>
    <sheetView view="pageBreakPreview" zoomScale="80" zoomScaleNormal="85" zoomScaleSheetLayoutView="80" workbookViewId="0">
      <selection activeCell="E12" sqref="E12"/>
    </sheetView>
  </sheetViews>
  <sheetFormatPr defaultColWidth="9" defaultRowHeight="18" customHeight="1" x14ac:dyDescent="0.15"/>
  <cols>
    <col min="1" max="1" width="5" style="47" customWidth="1"/>
    <col min="2" max="2" width="15.625" style="47" customWidth="1"/>
    <col min="3" max="3" width="14.625" style="47" customWidth="1"/>
    <col min="4" max="4" width="22" style="47" customWidth="1"/>
    <col min="5" max="8" width="13.75" style="47" customWidth="1"/>
    <col min="9" max="9" width="2.5" style="47" customWidth="1"/>
    <col min="10" max="17" width="3" style="47" hidden="1" customWidth="1"/>
    <col min="18" max="21" width="3" style="47" customWidth="1"/>
    <col min="22" max="16384" width="9" style="47"/>
  </cols>
  <sheetData>
    <row r="1" spans="1:12" ht="18" customHeight="1" x14ac:dyDescent="0.15">
      <c r="A1" s="127" t="s">
        <v>67</v>
      </c>
      <c r="D1" s="129" t="s">
        <v>255</v>
      </c>
      <c r="E1" s="87" t="s">
        <v>260</v>
      </c>
      <c r="F1" s="794">
        <f>①入力シート!E5</f>
        <v>0</v>
      </c>
      <c r="G1" s="795"/>
      <c r="H1" s="87" t="s">
        <v>261</v>
      </c>
    </row>
    <row r="2" spans="1:12" ht="18" customHeight="1" x14ac:dyDescent="0.15">
      <c r="A2" s="127"/>
      <c r="D2" s="129" t="s">
        <v>256</v>
      </c>
      <c r="E2" s="794">
        <f>①入力シート!D6</f>
        <v>0</v>
      </c>
      <c r="F2" s="793"/>
      <c r="G2" s="793"/>
      <c r="H2" s="795"/>
      <c r="L2" s="47" t="s">
        <v>273</v>
      </c>
    </row>
    <row r="3" spans="1:12" ht="18" customHeight="1" x14ac:dyDescent="0.15">
      <c r="A3" s="127"/>
      <c r="D3" s="129" t="s">
        <v>257</v>
      </c>
      <c r="E3" s="1240">
        <f>①入力シート!D7</f>
        <v>0</v>
      </c>
      <c r="F3" s="1241"/>
      <c r="G3" s="1241"/>
      <c r="H3" s="1242"/>
      <c r="L3" s="47" t="s">
        <v>274</v>
      </c>
    </row>
    <row r="4" spans="1:12" ht="18" customHeight="1" x14ac:dyDescent="0.15">
      <c r="D4" s="129" t="s">
        <v>258</v>
      </c>
      <c r="E4" s="794">
        <f>①入力シート!D8</f>
        <v>0</v>
      </c>
      <c r="F4" s="793"/>
      <c r="G4" s="793"/>
      <c r="H4" s="795"/>
      <c r="L4" s="47" t="s">
        <v>275</v>
      </c>
    </row>
    <row r="5" spans="1:12" ht="18" customHeight="1" x14ac:dyDescent="0.15">
      <c r="D5" s="129" t="s">
        <v>259</v>
      </c>
      <c r="E5" s="794">
        <f>①入力シート!D9</f>
        <v>0</v>
      </c>
      <c r="F5" s="793"/>
      <c r="G5" s="793"/>
      <c r="H5" s="795"/>
      <c r="L5" s="47" t="s">
        <v>276</v>
      </c>
    </row>
    <row r="6" spans="1:12" ht="18" customHeight="1" x14ac:dyDescent="0.15">
      <c r="A6" s="726" t="s">
        <v>507</v>
      </c>
      <c r="B6" s="726"/>
      <c r="C6" s="726"/>
      <c r="D6" s="726"/>
      <c r="E6" s="726"/>
      <c r="F6" s="726"/>
      <c r="G6" s="726"/>
      <c r="H6" s="726"/>
      <c r="L6" s="47" t="s">
        <v>277</v>
      </c>
    </row>
    <row r="7" spans="1:12" ht="18" customHeight="1" x14ac:dyDescent="0.15">
      <c r="A7" s="726" t="s">
        <v>66</v>
      </c>
      <c r="B7" s="726"/>
      <c r="C7" s="726"/>
      <c r="D7" s="726"/>
      <c r="E7" s="726"/>
      <c r="F7" s="726"/>
      <c r="G7" s="726"/>
      <c r="H7" s="1245"/>
      <c r="L7" s="47" t="s">
        <v>292</v>
      </c>
    </row>
    <row r="8" spans="1:12" ht="18" customHeight="1" thickBot="1" x14ac:dyDescent="0.2">
      <c r="A8" s="130"/>
      <c r="B8" s="130"/>
      <c r="C8" s="130"/>
      <c r="D8" s="130"/>
      <c r="E8" s="130"/>
      <c r="F8" s="130"/>
      <c r="G8" s="130"/>
      <c r="H8" s="130"/>
      <c r="L8" s="47" t="s">
        <v>278</v>
      </c>
    </row>
    <row r="9" spans="1:12" ht="39.950000000000003" customHeight="1" x14ac:dyDescent="0.15">
      <c r="A9" s="728" t="s">
        <v>65</v>
      </c>
      <c r="B9" s="730" t="s">
        <v>64</v>
      </c>
      <c r="C9" s="730" t="s">
        <v>63</v>
      </c>
      <c r="D9" s="730" t="s">
        <v>62</v>
      </c>
      <c r="E9" s="732" t="s">
        <v>61</v>
      </c>
      <c r="F9" s="733"/>
      <c r="G9" s="732" t="s">
        <v>60</v>
      </c>
      <c r="H9" s="734"/>
      <c r="L9" s="47" t="s">
        <v>279</v>
      </c>
    </row>
    <row r="10" spans="1:12" ht="56.1" customHeight="1" thickBot="1" x14ac:dyDescent="0.2">
      <c r="A10" s="729"/>
      <c r="B10" s="731"/>
      <c r="C10" s="731"/>
      <c r="D10" s="731"/>
      <c r="E10" s="38"/>
      <c r="F10" s="39" t="s">
        <v>59</v>
      </c>
      <c r="G10" s="426"/>
      <c r="H10" s="40" t="s">
        <v>59</v>
      </c>
      <c r="L10" s="47" t="s">
        <v>280</v>
      </c>
    </row>
    <row r="11" spans="1:12" ht="21.75" customHeight="1" thickBot="1" x14ac:dyDescent="0.2">
      <c r="A11" s="570" t="s">
        <v>58</v>
      </c>
      <c r="B11" s="571" t="s">
        <v>57</v>
      </c>
      <c r="C11" s="571" t="s">
        <v>56</v>
      </c>
      <c r="D11" s="571" t="s">
        <v>55</v>
      </c>
      <c r="E11" s="572">
        <v>200000</v>
      </c>
      <c r="F11" s="572">
        <v>0</v>
      </c>
      <c r="G11" s="573"/>
      <c r="H11" s="574"/>
      <c r="L11" s="47" t="s">
        <v>281</v>
      </c>
    </row>
    <row r="12" spans="1:12" ht="21.75" customHeight="1" x14ac:dyDescent="0.15">
      <c r="A12" s="401">
        <v>1</v>
      </c>
      <c r="B12" s="575" t="s">
        <v>262</v>
      </c>
      <c r="C12" s="575" t="s">
        <v>260</v>
      </c>
      <c r="D12" s="575">
        <f>E4</f>
        <v>0</v>
      </c>
      <c r="E12" s="576"/>
      <c r="F12" s="576"/>
      <c r="G12" s="577"/>
      <c r="H12" s="578"/>
      <c r="L12" s="47" t="s">
        <v>282</v>
      </c>
    </row>
    <row r="13" spans="1:12" ht="21.75" customHeight="1" x14ac:dyDescent="0.15">
      <c r="A13" s="79">
        <v>2</v>
      </c>
      <c r="B13" s="6"/>
      <c r="C13" s="6"/>
      <c r="D13" s="6"/>
      <c r="E13" s="33"/>
      <c r="F13" s="33"/>
      <c r="G13" s="34"/>
      <c r="H13" s="35"/>
      <c r="L13" s="47" t="s">
        <v>283</v>
      </c>
    </row>
    <row r="14" spans="1:12" ht="21.75" customHeight="1" x14ac:dyDescent="0.15">
      <c r="A14" s="79">
        <v>3</v>
      </c>
      <c r="B14" s="6"/>
      <c r="C14" s="6"/>
      <c r="D14" s="6"/>
      <c r="E14" s="33"/>
      <c r="F14" s="33"/>
      <c r="G14" s="34"/>
      <c r="H14" s="35"/>
      <c r="L14" s="47" t="s">
        <v>284</v>
      </c>
    </row>
    <row r="15" spans="1:12" ht="21.75" customHeight="1" x14ac:dyDescent="0.15">
      <c r="A15" s="79">
        <v>4</v>
      </c>
      <c r="B15" s="6"/>
      <c r="C15" s="6"/>
      <c r="D15" s="6"/>
      <c r="E15" s="33"/>
      <c r="F15" s="33"/>
      <c r="G15" s="34"/>
      <c r="H15" s="35"/>
      <c r="L15" s="47" t="s">
        <v>285</v>
      </c>
    </row>
    <row r="16" spans="1:12" ht="21.75" customHeight="1" x14ac:dyDescent="0.15">
      <c r="A16" s="79">
        <v>5</v>
      </c>
      <c r="B16" s="6"/>
      <c r="C16" s="6"/>
      <c r="D16" s="6"/>
      <c r="E16" s="33"/>
      <c r="F16" s="33"/>
      <c r="G16" s="34"/>
      <c r="H16" s="33"/>
      <c r="L16" s="47" t="s">
        <v>286</v>
      </c>
    </row>
    <row r="17" spans="1:12" ht="21.75" customHeight="1" x14ac:dyDescent="0.15">
      <c r="A17" s="79">
        <v>6</v>
      </c>
      <c r="B17" s="6"/>
      <c r="C17" s="6"/>
      <c r="D17" s="6"/>
      <c r="E17" s="33"/>
      <c r="F17" s="33"/>
      <c r="G17" s="34"/>
      <c r="H17" s="33"/>
      <c r="L17" s="47" t="s">
        <v>287</v>
      </c>
    </row>
    <row r="18" spans="1:12" ht="21.75" customHeight="1" x14ac:dyDescent="0.15">
      <c r="A18" s="79">
        <v>7</v>
      </c>
      <c r="B18" s="6"/>
      <c r="C18" s="6"/>
      <c r="D18" s="6"/>
      <c r="E18" s="33"/>
      <c r="F18" s="33"/>
      <c r="G18" s="34"/>
      <c r="H18" s="33"/>
      <c r="L18" s="47" t="s">
        <v>288</v>
      </c>
    </row>
    <row r="19" spans="1:12" ht="21.75" customHeight="1" x14ac:dyDescent="0.15">
      <c r="A19" s="79">
        <v>8</v>
      </c>
      <c r="B19" s="6"/>
      <c r="C19" s="6"/>
      <c r="D19" s="6"/>
      <c r="E19" s="36"/>
      <c r="F19" s="36"/>
      <c r="G19" s="37"/>
      <c r="H19" s="33"/>
      <c r="L19" s="47" t="s">
        <v>289</v>
      </c>
    </row>
    <row r="20" spans="1:12" ht="21.75" customHeight="1" x14ac:dyDescent="0.15">
      <c r="A20" s="79">
        <v>9</v>
      </c>
      <c r="B20" s="579"/>
      <c r="C20" s="579"/>
      <c r="D20" s="579"/>
      <c r="E20" s="580"/>
      <c r="F20" s="580"/>
      <c r="G20" s="581"/>
      <c r="H20" s="582"/>
    </row>
    <row r="21" spans="1:12" ht="21.75" customHeight="1" thickBot="1" x14ac:dyDescent="0.2">
      <c r="A21" s="1243" t="s">
        <v>54</v>
      </c>
      <c r="B21" s="775"/>
      <c r="C21" s="775"/>
      <c r="D21" s="777"/>
      <c r="E21" s="583">
        <f>SUM(E12:E20)</f>
        <v>0</v>
      </c>
      <c r="F21" s="584">
        <f>SUM(F12:F20)</f>
        <v>0</v>
      </c>
      <c r="G21" s="585">
        <f>SUM(G12:G20)</f>
        <v>0</v>
      </c>
      <c r="H21" s="586">
        <f>SUM(H12:H20)</f>
        <v>0</v>
      </c>
    </row>
    <row r="22" spans="1:12" ht="19.5" customHeight="1" x14ac:dyDescent="0.15">
      <c r="A22" s="421" t="s">
        <v>53</v>
      </c>
      <c r="B22" s="723" t="s">
        <v>52</v>
      </c>
      <c r="C22" s="723"/>
      <c r="D22" s="723"/>
      <c r="E22" s="723"/>
      <c r="F22" s="723"/>
      <c r="G22" s="723"/>
      <c r="H22" s="723"/>
    </row>
    <row r="23" spans="1:12" ht="19.5" customHeight="1" x14ac:dyDescent="0.15">
      <c r="A23" s="587"/>
      <c r="B23" s="1244"/>
      <c r="C23" s="1244"/>
      <c r="D23" s="1244"/>
      <c r="E23" s="1244"/>
      <c r="F23" s="1244"/>
      <c r="G23" s="1244"/>
      <c r="H23" s="1244"/>
    </row>
    <row r="24" spans="1:12" ht="18" customHeight="1" x14ac:dyDescent="0.15">
      <c r="A24" s="422" t="s">
        <v>51</v>
      </c>
      <c r="B24" s="725" t="s">
        <v>50</v>
      </c>
      <c r="C24" s="725"/>
      <c r="D24" s="725"/>
      <c r="E24" s="725"/>
      <c r="F24" s="725"/>
      <c r="G24" s="725"/>
      <c r="H24" s="725"/>
    </row>
  </sheetData>
  <sheetProtection algorithmName="SHA-512" hashValue="orJGGDNGUYwLrB57pNcN1ZleVueH71yStnDDzC4irGvIkylItYQq8Zgk8hoUgNtm+FU+nQXd+7o20tTHHjoUWA==" saltValue="919dHocjEGo0DV15kADwhA==" spinCount="100000" sheet="1" insertRows="0"/>
  <mergeCells count="16">
    <mergeCell ref="F1:G1"/>
    <mergeCell ref="E3:H3"/>
    <mergeCell ref="G9:H9"/>
    <mergeCell ref="A6:H6"/>
    <mergeCell ref="B24:H24"/>
    <mergeCell ref="E2:H2"/>
    <mergeCell ref="A21:D21"/>
    <mergeCell ref="B22:H23"/>
    <mergeCell ref="A7:H7"/>
    <mergeCell ref="A9:A10"/>
    <mergeCell ref="B9:B10"/>
    <mergeCell ref="C9:C10"/>
    <mergeCell ref="D9:D10"/>
    <mergeCell ref="E9:F9"/>
    <mergeCell ref="E4:H4"/>
    <mergeCell ref="E5:H5"/>
  </mergeCells>
  <phoneticPr fontId="7"/>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N79"/>
  <sheetViews>
    <sheetView showGridLines="0" view="pageBreakPreview" zoomScale="55" zoomScaleNormal="55" zoomScaleSheetLayoutView="55" workbookViewId="0">
      <selection activeCell="G16" sqref="G16"/>
    </sheetView>
  </sheetViews>
  <sheetFormatPr defaultColWidth="9.125" defaultRowHeight="12" x14ac:dyDescent="0.15"/>
  <cols>
    <col min="1" max="3" width="4.625" style="8" customWidth="1"/>
    <col min="4" max="4" width="15" style="8" customWidth="1"/>
    <col min="5" max="5" width="16.25" style="8" customWidth="1"/>
    <col min="6" max="8" width="15.75" style="8" customWidth="1"/>
    <col min="9" max="9" width="18.75" style="8" customWidth="1"/>
    <col min="10" max="11" width="19.5" style="8" customWidth="1"/>
    <col min="12" max="12" width="22.25" style="8" customWidth="1"/>
    <col min="13" max="13" width="2.5" style="8" hidden="1" customWidth="1"/>
    <col min="14" max="14" width="9.125" style="8" hidden="1" customWidth="1"/>
    <col min="15" max="18" width="0" style="8" hidden="1" customWidth="1"/>
    <col min="19" max="16384" width="9.125" style="8"/>
  </cols>
  <sheetData>
    <row r="1" spans="1:14" ht="32.25" customHeight="1" x14ac:dyDescent="0.15">
      <c r="A1" s="26" t="s">
        <v>121</v>
      </c>
      <c r="I1" s="27" t="s">
        <v>238</v>
      </c>
      <c r="J1" s="244" t="s">
        <v>225</v>
      </c>
      <c r="K1" s="245">
        <f>⑩第２号様式の２!F1</f>
        <v>0</v>
      </c>
      <c r="L1" s="246" t="s">
        <v>226</v>
      </c>
    </row>
    <row r="2" spans="1:14" ht="32.25" customHeight="1" x14ac:dyDescent="0.15">
      <c r="A2" s="25"/>
      <c r="I2" s="41" t="s">
        <v>227</v>
      </c>
      <c r="J2" s="1270">
        <f>⑩第２号様式の２!E3</f>
        <v>0</v>
      </c>
      <c r="K2" s="1271"/>
      <c r="L2" s="1272"/>
    </row>
    <row r="3" spans="1:14" ht="32.25" customHeight="1" thickBot="1" x14ac:dyDescent="0.2">
      <c r="A3" s="1300" t="s">
        <v>508</v>
      </c>
      <c r="B3" s="1300"/>
      <c r="C3" s="1300"/>
      <c r="D3" s="1300"/>
      <c r="E3" s="1300"/>
      <c r="F3" s="1301"/>
      <c r="G3" s="1301"/>
      <c r="H3" s="1302"/>
      <c r="I3" s="28" t="s">
        <v>229</v>
      </c>
      <c r="J3" s="1267">
        <f>⑩第２号様式の２!E4</f>
        <v>0</v>
      </c>
      <c r="K3" s="1268"/>
      <c r="L3" s="1269"/>
      <c r="M3" s="19"/>
    </row>
    <row r="4" spans="1:14" ht="10.9" customHeight="1" thickBot="1" x14ac:dyDescent="0.2">
      <c r="A4" s="24"/>
      <c r="B4" s="24"/>
      <c r="C4" s="24"/>
      <c r="D4" s="24"/>
      <c r="E4" s="24"/>
      <c r="F4" s="23"/>
      <c r="G4" s="23"/>
      <c r="H4" s="23"/>
      <c r="I4" s="23"/>
      <c r="J4" s="22"/>
      <c r="K4" s="21"/>
      <c r="L4" s="20"/>
      <c r="M4" s="19"/>
    </row>
    <row r="5" spans="1:14" ht="20.100000000000001" customHeight="1" x14ac:dyDescent="0.15">
      <c r="A5" s="1273" t="s">
        <v>120</v>
      </c>
      <c r="B5" s="1276" t="s">
        <v>119</v>
      </c>
      <c r="C5" s="1277"/>
      <c r="D5" s="1278"/>
      <c r="E5" s="1285" t="s">
        <v>118</v>
      </c>
      <c r="F5" s="1295" t="s">
        <v>290</v>
      </c>
      <c r="G5" s="1296"/>
      <c r="H5" s="1296"/>
      <c r="I5" s="1297"/>
      <c r="J5" s="1288" t="s">
        <v>117</v>
      </c>
      <c r="K5" s="1289"/>
      <c r="L5" s="1290"/>
      <c r="M5" s="43"/>
    </row>
    <row r="6" spans="1:14" ht="19.899999999999999" customHeight="1" x14ac:dyDescent="0.15">
      <c r="A6" s="1274"/>
      <c r="B6" s="1279"/>
      <c r="C6" s="1280"/>
      <c r="D6" s="1281"/>
      <c r="E6" s="1286"/>
      <c r="F6" s="1298" t="s">
        <v>242</v>
      </c>
      <c r="G6" s="1308" t="s">
        <v>116</v>
      </c>
      <c r="H6" s="1308" t="s">
        <v>115</v>
      </c>
      <c r="I6" s="1306" t="s">
        <v>263</v>
      </c>
      <c r="J6" s="1291"/>
      <c r="K6" s="1291"/>
      <c r="L6" s="1292"/>
      <c r="M6" s="44"/>
    </row>
    <row r="7" spans="1:14" ht="51.6" customHeight="1" thickBot="1" x14ac:dyDescent="0.2">
      <c r="A7" s="1275"/>
      <c r="B7" s="1282"/>
      <c r="C7" s="1283"/>
      <c r="D7" s="1284"/>
      <c r="E7" s="1287"/>
      <c r="F7" s="1299"/>
      <c r="G7" s="1309"/>
      <c r="H7" s="1309"/>
      <c r="I7" s="1307"/>
      <c r="J7" s="1293"/>
      <c r="K7" s="1293"/>
      <c r="L7" s="1294"/>
      <c r="M7" s="45"/>
    </row>
    <row r="8" spans="1:14" ht="30" customHeight="1" x14ac:dyDescent="0.15">
      <c r="A8" s="251">
        <v>1</v>
      </c>
      <c r="B8" s="1303">
        <f>⑦第９号様式添付書類１!B7</f>
        <v>0</v>
      </c>
      <c r="C8" s="1303"/>
      <c r="D8" s="1303"/>
      <c r="E8" s="309">
        <f>⑦第９号様式添付書類１!E7</f>
        <v>0</v>
      </c>
      <c r="F8" s="390"/>
      <c r="G8" s="391"/>
      <c r="H8" s="390"/>
      <c r="I8" s="252">
        <f>SUM(F8:H8)</f>
        <v>0</v>
      </c>
      <c r="J8" s="1304"/>
      <c r="K8" s="1304"/>
      <c r="L8" s="1305"/>
      <c r="M8" s="46"/>
      <c r="N8" s="8" t="s">
        <v>233</v>
      </c>
    </row>
    <row r="9" spans="1:14" ht="30" customHeight="1" x14ac:dyDescent="0.15">
      <c r="A9" s="253">
        <f t="shared" ref="A9:A57" si="0">A8+1</f>
        <v>2</v>
      </c>
      <c r="B9" s="1246">
        <f>⑦第９号様式添付書類１!B8</f>
        <v>0</v>
      </c>
      <c r="C9" s="1247"/>
      <c r="D9" s="1248"/>
      <c r="E9" s="310">
        <f>⑦第９号様式添付書類１!E8</f>
        <v>0</v>
      </c>
      <c r="F9" s="390"/>
      <c r="G9" s="391"/>
      <c r="H9" s="390"/>
      <c r="I9" s="252">
        <f t="shared" ref="I9:I36" si="1">SUM(F9:H9)</f>
        <v>0</v>
      </c>
      <c r="J9" s="1264"/>
      <c r="K9" s="1264"/>
      <c r="L9" s="1265"/>
      <c r="M9" s="46"/>
      <c r="N9" s="588" t="s">
        <v>110</v>
      </c>
    </row>
    <row r="10" spans="1:14" ht="30" customHeight="1" x14ac:dyDescent="0.15">
      <c r="A10" s="254">
        <f t="shared" si="0"/>
        <v>3</v>
      </c>
      <c r="B10" s="1246">
        <f>⑦第９号様式添付書類１!B9</f>
        <v>0</v>
      </c>
      <c r="C10" s="1247"/>
      <c r="D10" s="1248"/>
      <c r="E10" s="310">
        <f>⑦第９号様式添付書類１!E9</f>
        <v>0</v>
      </c>
      <c r="F10" s="392"/>
      <c r="G10" s="393"/>
      <c r="H10" s="392"/>
      <c r="I10" s="252">
        <f t="shared" si="1"/>
        <v>0</v>
      </c>
      <c r="J10" s="1266"/>
      <c r="K10" s="1249"/>
      <c r="L10" s="1250"/>
      <c r="M10" s="46"/>
      <c r="N10" s="588" t="s">
        <v>109</v>
      </c>
    </row>
    <row r="11" spans="1:14" ht="30" customHeight="1" x14ac:dyDescent="0.15">
      <c r="A11" s="254">
        <f t="shared" si="0"/>
        <v>4</v>
      </c>
      <c r="B11" s="1246">
        <f>⑦第９号様式添付書類１!B10</f>
        <v>0</v>
      </c>
      <c r="C11" s="1247"/>
      <c r="D11" s="1248"/>
      <c r="E11" s="310">
        <f>⑦第９号様式添付書類１!E10</f>
        <v>0</v>
      </c>
      <c r="F11" s="392"/>
      <c r="G11" s="393"/>
      <c r="H11" s="392"/>
      <c r="I11" s="252">
        <f t="shared" si="1"/>
        <v>0</v>
      </c>
      <c r="J11" s="1249"/>
      <c r="K11" s="1249"/>
      <c r="L11" s="1250"/>
      <c r="M11" s="46"/>
      <c r="N11" s="588" t="s">
        <v>108</v>
      </c>
    </row>
    <row r="12" spans="1:14" ht="30" customHeight="1" x14ac:dyDescent="0.15">
      <c r="A12" s="254">
        <f t="shared" si="0"/>
        <v>5</v>
      </c>
      <c r="B12" s="1246">
        <f>⑦第９号様式添付書類１!B11</f>
        <v>0</v>
      </c>
      <c r="C12" s="1247"/>
      <c r="D12" s="1248"/>
      <c r="E12" s="310">
        <f>⑦第９号様式添付書類１!E11</f>
        <v>0</v>
      </c>
      <c r="F12" s="392"/>
      <c r="G12" s="393"/>
      <c r="H12" s="392"/>
      <c r="I12" s="252">
        <f t="shared" si="1"/>
        <v>0</v>
      </c>
      <c r="J12" s="1264"/>
      <c r="K12" s="1264"/>
      <c r="L12" s="1265"/>
      <c r="M12" s="46"/>
      <c r="N12" s="588" t="s">
        <v>107</v>
      </c>
    </row>
    <row r="13" spans="1:14" ht="30" customHeight="1" x14ac:dyDescent="0.15">
      <c r="A13" s="254">
        <f t="shared" si="0"/>
        <v>6</v>
      </c>
      <c r="B13" s="1246">
        <f>⑦第９号様式添付書類１!B12</f>
        <v>0</v>
      </c>
      <c r="C13" s="1247"/>
      <c r="D13" s="1248"/>
      <c r="E13" s="310">
        <f>⑦第９号様式添付書類１!E12</f>
        <v>0</v>
      </c>
      <c r="F13" s="392"/>
      <c r="G13" s="393"/>
      <c r="H13" s="392"/>
      <c r="I13" s="252">
        <f t="shared" si="1"/>
        <v>0</v>
      </c>
      <c r="J13" s="1249"/>
      <c r="K13" s="1249"/>
      <c r="L13" s="1250"/>
      <c r="M13" s="46"/>
      <c r="N13" s="588" t="s">
        <v>299</v>
      </c>
    </row>
    <row r="14" spans="1:14" ht="30" customHeight="1" x14ac:dyDescent="0.15">
      <c r="A14" s="254">
        <f t="shared" si="0"/>
        <v>7</v>
      </c>
      <c r="B14" s="1246">
        <f>⑦第９号様式添付書類１!B13</f>
        <v>0</v>
      </c>
      <c r="C14" s="1247"/>
      <c r="D14" s="1248"/>
      <c r="E14" s="310">
        <f>⑦第９号様式添付書類１!E13</f>
        <v>0</v>
      </c>
      <c r="F14" s="392"/>
      <c r="G14" s="393"/>
      <c r="H14" s="392"/>
      <c r="I14" s="252">
        <f t="shared" si="1"/>
        <v>0</v>
      </c>
      <c r="J14" s="1249"/>
      <c r="K14" s="1249"/>
      <c r="L14" s="1250"/>
      <c r="M14" s="46"/>
      <c r="N14" s="588" t="s">
        <v>106</v>
      </c>
    </row>
    <row r="15" spans="1:14" ht="30" customHeight="1" x14ac:dyDescent="0.15">
      <c r="A15" s="254">
        <f t="shared" si="0"/>
        <v>8</v>
      </c>
      <c r="B15" s="1246">
        <f>⑦第９号様式添付書類１!B14</f>
        <v>0</v>
      </c>
      <c r="C15" s="1247"/>
      <c r="D15" s="1248"/>
      <c r="E15" s="310">
        <f>⑦第９号様式添付書類１!E14</f>
        <v>0</v>
      </c>
      <c r="F15" s="392"/>
      <c r="G15" s="393"/>
      <c r="H15" s="392"/>
      <c r="I15" s="252">
        <f t="shared" si="1"/>
        <v>0</v>
      </c>
      <c r="J15" s="1249"/>
      <c r="K15" s="1249"/>
      <c r="L15" s="1250"/>
      <c r="M15" s="46"/>
      <c r="N15" s="588" t="s">
        <v>105</v>
      </c>
    </row>
    <row r="16" spans="1:14" ht="30" customHeight="1" x14ac:dyDescent="0.15">
      <c r="A16" s="254">
        <f t="shared" si="0"/>
        <v>9</v>
      </c>
      <c r="B16" s="1246">
        <f>⑦第９号様式添付書類１!B15</f>
        <v>0</v>
      </c>
      <c r="C16" s="1247"/>
      <c r="D16" s="1248"/>
      <c r="E16" s="310">
        <f>⑦第９号様式添付書類１!E15</f>
        <v>0</v>
      </c>
      <c r="F16" s="392"/>
      <c r="G16" s="393"/>
      <c r="H16" s="392"/>
      <c r="I16" s="252">
        <f t="shared" si="1"/>
        <v>0</v>
      </c>
      <c r="J16" s="1249"/>
      <c r="K16" s="1249"/>
      <c r="L16" s="1250"/>
      <c r="M16" s="46"/>
      <c r="N16" s="588" t="s">
        <v>104</v>
      </c>
    </row>
    <row r="17" spans="1:14" ht="30" customHeight="1" x14ac:dyDescent="0.15">
      <c r="A17" s="254">
        <f t="shared" si="0"/>
        <v>10</v>
      </c>
      <c r="B17" s="1246">
        <f>⑦第９号様式添付書類１!B16</f>
        <v>0</v>
      </c>
      <c r="C17" s="1247"/>
      <c r="D17" s="1248"/>
      <c r="E17" s="310">
        <f>⑦第９号様式添付書類１!E16</f>
        <v>0</v>
      </c>
      <c r="F17" s="392"/>
      <c r="G17" s="393"/>
      <c r="H17" s="392"/>
      <c r="I17" s="252">
        <f t="shared" si="1"/>
        <v>0</v>
      </c>
      <c r="J17" s="1249"/>
      <c r="K17" s="1249"/>
      <c r="L17" s="1250"/>
      <c r="M17" s="46"/>
      <c r="N17" s="588" t="s">
        <v>103</v>
      </c>
    </row>
    <row r="18" spans="1:14" ht="30" customHeight="1" x14ac:dyDescent="0.15">
      <c r="A18" s="254">
        <f t="shared" si="0"/>
        <v>11</v>
      </c>
      <c r="B18" s="1246">
        <f>⑦第９号様式添付書類１!B17</f>
        <v>0</v>
      </c>
      <c r="C18" s="1247"/>
      <c r="D18" s="1248"/>
      <c r="E18" s="310">
        <f>⑦第９号様式添付書類１!E17</f>
        <v>0</v>
      </c>
      <c r="F18" s="392"/>
      <c r="G18" s="393"/>
      <c r="H18" s="392"/>
      <c r="I18" s="252">
        <f t="shared" si="1"/>
        <v>0</v>
      </c>
      <c r="J18" s="1249"/>
      <c r="K18" s="1249"/>
      <c r="L18" s="1250"/>
      <c r="M18" s="46"/>
    </row>
    <row r="19" spans="1:14" ht="30" customHeight="1" x14ac:dyDescent="0.15">
      <c r="A19" s="254">
        <f t="shared" si="0"/>
        <v>12</v>
      </c>
      <c r="B19" s="1246">
        <f>⑦第９号様式添付書類１!B18</f>
        <v>0</v>
      </c>
      <c r="C19" s="1247"/>
      <c r="D19" s="1248"/>
      <c r="E19" s="310">
        <f>⑦第９号様式添付書類１!E18</f>
        <v>0</v>
      </c>
      <c r="F19" s="392"/>
      <c r="G19" s="393"/>
      <c r="H19" s="392"/>
      <c r="I19" s="252">
        <f t="shared" si="1"/>
        <v>0</v>
      </c>
      <c r="J19" s="1249"/>
      <c r="K19" s="1249"/>
      <c r="L19" s="1250"/>
      <c r="M19" s="46"/>
    </row>
    <row r="20" spans="1:14" ht="30" customHeight="1" x14ac:dyDescent="0.15">
      <c r="A20" s="254">
        <f t="shared" si="0"/>
        <v>13</v>
      </c>
      <c r="B20" s="1246">
        <f>⑦第９号様式添付書類１!B19</f>
        <v>0</v>
      </c>
      <c r="C20" s="1247"/>
      <c r="D20" s="1248"/>
      <c r="E20" s="310">
        <f>⑦第９号様式添付書類１!E19</f>
        <v>0</v>
      </c>
      <c r="F20" s="392"/>
      <c r="G20" s="393"/>
      <c r="H20" s="392"/>
      <c r="I20" s="252">
        <f t="shared" si="1"/>
        <v>0</v>
      </c>
      <c r="J20" s="1249"/>
      <c r="K20" s="1249"/>
      <c r="L20" s="1250"/>
      <c r="M20" s="46"/>
    </row>
    <row r="21" spans="1:14" ht="30" customHeight="1" x14ac:dyDescent="0.15">
      <c r="A21" s="254">
        <f t="shared" si="0"/>
        <v>14</v>
      </c>
      <c r="B21" s="1246">
        <f>⑦第９号様式添付書類１!B20</f>
        <v>0</v>
      </c>
      <c r="C21" s="1247"/>
      <c r="D21" s="1248"/>
      <c r="E21" s="310">
        <f>⑦第９号様式添付書類１!E20</f>
        <v>0</v>
      </c>
      <c r="F21" s="392"/>
      <c r="G21" s="393"/>
      <c r="H21" s="392"/>
      <c r="I21" s="252">
        <f t="shared" si="1"/>
        <v>0</v>
      </c>
      <c r="J21" s="1249"/>
      <c r="K21" s="1249"/>
      <c r="L21" s="1250"/>
      <c r="M21" s="46"/>
    </row>
    <row r="22" spans="1:14" ht="30" customHeight="1" x14ac:dyDescent="0.15">
      <c r="A22" s="254">
        <f t="shared" si="0"/>
        <v>15</v>
      </c>
      <c r="B22" s="1246">
        <f>⑦第９号様式添付書類１!B21</f>
        <v>0</v>
      </c>
      <c r="C22" s="1247"/>
      <c r="D22" s="1248"/>
      <c r="E22" s="310">
        <f>⑦第９号様式添付書類１!E21</f>
        <v>0</v>
      </c>
      <c r="F22" s="392"/>
      <c r="G22" s="393"/>
      <c r="H22" s="392"/>
      <c r="I22" s="252">
        <f t="shared" si="1"/>
        <v>0</v>
      </c>
      <c r="J22" s="1249"/>
      <c r="K22" s="1249"/>
      <c r="L22" s="1250"/>
      <c r="M22" s="46"/>
    </row>
    <row r="23" spans="1:14" ht="30" customHeight="1" x14ac:dyDescent="0.15">
      <c r="A23" s="254">
        <f t="shared" si="0"/>
        <v>16</v>
      </c>
      <c r="B23" s="1246">
        <f>⑦第９号様式添付書類１!B22</f>
        <v>0</v>
      </c>
      <c r="C23" s="1247"/>
      <c r="D23" s="1248"/>
      <c r="E23" s="310">
        <f>⑦第９号様式添付書類１!E22</f>
        <v>0</v>
      </c>
      <c r="F23" s="392"/>
      <c r="G23" s="393"/>
      <c r="H23" s="392"/>
      <c r="I23" s="252">
        <f t="shared" si="1"/>
        <v>0</v>
      </c>
      <c r="J23" s="1249"/>
      <c r="K23" s="1249"/>
      <c r="L23" s="1250"/>
      <c r="M23" s="46"/>
    </row>
    <row r="24" spans="1:14" ht="30" customHeight="1" x14ac:dyDescent="0.15">
      <c r="A24" s="254">
        <f t="shared" si="0"/>
        <v>17</v>
      </c>
      <c r="B24" s="1246">
        <f>⑦第９号様式添付書類１!B23</f>
        <v>0</v>
      </c>
      <c r="C24" s="1247"/>
      <c r="D24" s="1248"/>
      <c r="E24" s="310">
        <f>⑦第９号様式添付書類１!E23</f>
        <v>0</v>
      </c>
      <c r="F24" s="392"/>
      <c r="G24" s="393"/>
      <c r="H24" s="392"/>
      <c r="I24" s="252">
        <f t="shared" si="1"/>
        <v>0</v>
      </c>
      <c r="J24" s="1249"/>
      <c r="K24" s="1249"/>
      <c r="L24" s="1250"/>
      <c r="M24" s="46"/>
    </row>
    <row r="25" spans="1:14" ht="30" customHeight="1" x14ac:dyDescent="0.15">
      <c r="A25" s="254">
        <f t="shared" si="0"/>
        <v>18</v>
      </c>
      <c r="B25" s="1246">
        <f>⑦第９号様式添付書類１!B24</f>
        <v>0</v>
      </c>
      <c r="C25" s="1247"/>
      <c r="D25" s="1248"/>
      <c r="E25" s="310">
        <f>⑦第９号様式添付書類１!E24</f>
        <v>0</v>
      </c>
      <c r="F25" s="392"/>
      <c r="G25" s="393"/>
      <c r="H25" s="392"/>
      <c r="I25" s="252">
        <f t="shared" si="1"/>
        <v>0</v>
      </c>
      <c r="J25" s="1249"/>
      <c r="K25" s="1249"/>
      <c r="L25" s="1250"/>
      <c r="M25" s="46"/>
    </row>
    <row r="26" spans="1:14" ht="30" customHeight="1" x14ac:dyDescent="0.15">
      <c r="A26" s="254">
        <f t="shared" si="0"/>
        <v>19</v>
      </c>
      <c r="B26" s="1246">
        <f>⑦第９号様式添付書類１!B25</f>
        <v>0</v>
      </c>
      <c r="C26" s="1247"/>
      <c r="D26" s="1248"/>
      <c r="E26" s="310">
        <f>⑦第９号様式添付書類１!E25</f>
        <v>0</v>
      </c>
      <c r="F26" s="392"/>
      <c r="G26" s="393"/>
      <c r="H26" s="392"/>
      <c r="I26" s="252">
        <f t="shared" si="1"/>
        <v>0</v>
      </c>
      <c r="J26" s="1249"/>
      <c r="K26" s="1249"/>
      <c r="L26" s="1250"/>
      <c r="M26" s="46"/>
    </row>
    <row r="27" spans="1:14" ht="30" customHeight="1" x14ac:dyDescent="0.15">
      <c r="A27" s="254">
        <f t="shared" si="0"/>
        <v>20</v>
      </c>
      <c r="B27" s="1246">
        <f>⑦第９号様式添付書類１!B26</f>
        <v>0</v>
      </c>
      <c r="C27" s="1247"/>
      <c r="D27" s="1248"/>
      <c r="E27" s="310">
        <f>⑦第９号様式添付書類１!E26</f>
        <v>0</v>
      </c>
      <c r="F27" s="392"/>
      <c r="G27" s="393"/>
      <c r="H27" s="392"/>
      <c r="I27" s="255">
        <f t="shared" si="1"/>
        <v>0</v>
      </c>
      <c r="J27" s="1249"/>
      <c r="K27" s="1249"/>
      <c r="L27" s="1250"/>
      <c r="M27" s="46"/>
    </row>
    <row r="28" spans="1:14" ht="30" customHeight="1" x14ac:dyDescent="0.15">
      <c r="A28" s="254">
        <f t="shared" si="0"/>
        <v>21</v>
      </c>
      <c r="B28" s="1246">
        <f>⑦第９号様式添付書類１!B27</f>
        <v>0</v>
      </c>
      <c r="C28" s="1247"/>
      <c r="D28" s="1248"/>
      <c r="E28" s="310">
        <f>⑦第９号様式添付書類１!E27</f>
        <v>0</v>
      </c>
      <c r="F28" s="392"/>
      <c r="G28" s="393"/>
      <c r="H28" s="392"/>
      <c r="I28" s="255">
        <f t="shared" si="1"/>
        <v>0</v>
      </c>
      <c r="J28" s="1249"/>
      <c r="K28" s="1249"/>
      <c r="L28" s="1250"/>
      <c r="M28" s="46"/>
    </row>
    <row r="29" spans="1:14" ht="30" customHeight="1" x14ac:dyDescent="0.15">
      <c r="A29" s="254">
        <f>A28+1</f>
        <v>22</v>
      </c>
      <c r="B29" s="1246">
        <f>⑦第９号様式添付書類１!B28</f>
        <v>0</v>
      </c>
      <c r="C29" s="1247"/>
      <c r="D29" s="1248"/>
      <c r="E29" s="310">
        <f>⑦第９号様式添付書類１!E28</f>
        <v>0</v>
      </c>
      <c r="F29" s="392"/>
      <c r="G29" s="393"/>
      <c r="H29" s="392"/>
      <c r="I29" s="255">
        <f t="shared" si="1"/>
        <v>0</v>
      </c>
      <c r="J29" s="1249"/>
      <c r="K29" s="1249"/>
      <c r="L29" s="1250"/>
      <c r="M29" s="46"/>
    </row>
    <row r="30" spans="1:14" ht="30" customHeight="1" x14ac:dyDescent="0.15">
      <c r="A30" s="254">
        <f t="shared" si="0"/>
        <v>23</v>
      </c>
      <c r="B30" s="1246">
        <f>⑦第９号様式添付書類１!B29</f>
        <v>0</v>
      </c>
      <c r="C30" s="1247"/>
      <c r="D30" s="1248"/>
      <c r="E30" s="310">
        <f>⑦第９号様式添付書類１!E29</f>
        <v>0</v>
      </c>
      <c r="F30" s="392"/>
      <c r="G30" s="393"/>
      <c r="H30" s="392"/>
      <c r="I30" s="255">
        <f t="shared" si="1"/>
        <v>0</v>
      </c>
      <c r="J30" s="1249"/>
      <c r="K30" s="1249"/>
      <c r="L30" s="1250"/>
      <c r="M30" s="46"/>
    </row>
    <row r="31" spans="1:14" ht="30" customHeight="1" x14ac:dyDescent="0.15">
      <c r="A31" s="254">
        <f t="shared" si="0"/>
        <v>24</v>
      </c>
      <c r="B31" s="1246">
        <f>⑦第９号様式添付書類１!B30</f>
        <v>0</v>
      </c>
      <c r="C31" s="1247"/>
      <c r="D31" s="1248"/>
      <c r="E31" s="310">
        <f>⑦第９号様式添付書類１!E30</f>
        <v>0</v>
      </c>
      <c r="F31" s="392"/>
      <c r="G31" s="393"/>
      <c r="H31" s="392"/>
      <c r="I31" s="255">
        <f t="shared" si="1"/>
        <v>0</v>
      </c>
      <c r="J31" s="1249"/>
      <c r="K31" s="1249"/>
      <c r="L31" s="1250"/>
      <c r="M31" s="46"/>
    </row>
    <row r="32" spans="1:14" ht="30" customHeight="1" x14ac:dyDescent="0.15">
      <c r="A32" s="254">
        <f t="shared" si="0"/>
        <v>25</v>
      </c>
      <c r="B32" s="1246">
        <f>⑦第９号様式添付書類１!B31</f>
        <v>0</v>
      </c>
      <c r="C32" s="1247"/>
      <c r="D32" s="1248"/>
      <c r="E32" s="310">
        <f>⑦第９号様式添付書類１!E31</f>
        <v>0</v>
      </c>
      <c r="F32" s="392"/>
      <c r="G32" s="393"/>
      <c r="H32" s="392"/>
      <c r="I32" s="255">
        <f t="shared" si="1"/>
        <v>0</v>
      </c>
      <c r="J32" s="1249"/>
      <c r="K32" s="1249"/>
      <c r="L32" s="1250"/>
      <c r="M32" s="46"/>
    </row>
    <row r="33" spans="1:14" ht="30" customHeight="1" x14ac:dyDescent="0.15">
      <c r="A33" s="254">
        <f t="shared" si="0"/>
        <v>26</v>
      </c>
      <c r="B33" s="1246">
        <f>⑦第９号様式添付書類１!B32</f>
        <v>0</v>
      </c>
      <c r="C33" s="1247"/>
      <c r="D33" s="1248"/>
      <c r="E33" s="310">
        <f>⑦第９号様式添付書類１!E32</f>
        <v>0</v>
      </c>
      <c r="F33" s="392"/>
      <c r="G33" s="393"/>
      <c r="H33" s="392"/>
      <c r="I33" s="255">
        <f t="shared" si="1"/>
        <v>0</v>
      </c>
      <c r="J33" s="1249"/>
      <c r="K33" s="1249"/>
      <c r="L33" s="1250"/>
      <c r="M33" s="46"/>
    </row>
    <row r="34" spans="1:14" ht="30" customHeight="1" x14ac:dyDescent="0.15">
      <c r="A34" s="254">
        <f>A33+1</f>
        <v>27</v>
      </c>
      <c r="B34" s="1246">
        <f>⑦第９号様式添付書類１!B33</f>
        <v>0</v>
      </c>
      <c r="C34" s="1247"/>
      <c r="D34" s="1248"/>
      <c r="E34" s="310">
        <f>⑦第９号様式添付書類１!E33</f>
        <v>0</v>
      </c>
      <c r="F34" s="392"/>
      <c r="G34" s="393"/>
      <c r="H34" s="392"/>
      <c r="I34" s="255">
        <f t="shared" si="1"/>
        <v>0</v>
      </c>
      <c r="J34" s="1249"/>
      <c r="K34" s="1249"/>
      <c r="L34" s="1250"/>
      <c r="M34" s="46"/>
    </row>
    <row r="35" spans="1:14" ht="30" customHeight="1" x14ac:dyDescent="0.15">
      <c r="A35" s="254">
        <f t="shared" si="0"/>
        <v>28</v>
      </c>
      <c r="B35" s="1246">
        <f>⑦第９号様式添付書類１!B34</f>
        <v>0</v>
      </c>
      <c r="C35" s="1247"/>
      <c r="D35" s="1248"/>
      <c r="E35" s="310">
        <f>⑦第９号様式添付書類１!E34</f>
        <v>0</v>
      </c>
      <c r="F35" s="392"/>
      <c r="G35" s="393"/>
      <c r="H35" s="392"/>
      <c r="I35" s="255">
        <f t="shared" si="1"/>
        <v>0</v>
      </c>
      <c r="J35" s="1249"/>
      <c r="K35" s="1249"/>
      <c r="L35" s="1250"/>
      <c r="M35" s="46"/>
    </row>
    <row r="36" spans="1:14" ht="30" customHeight="1" x14ac:dyDescent="0.15">
      <c r="A36" s="254">
        <f t="shared" si="0"/>
        <v>29</v>
      </c>
      <c r="B36" s="1246">
        <f>⑦第９号様式添付書類１!B35</f>
        <v>0</v>
      </c>
      <c r="C36" s="1247"/>
      <c r="D36" s="1248"/>
      <c r="E36" s="310">
        <f>⑦第９号様式添付書類１!E35</f>
        <v>0</v>
      </c>
      <c r="F36" s="392"/>
      <c r="G36" s="392"/>
      <c r="H36" s="392"/>
      <c r="I36" s="255">
        <f t="shared" si="1"/>
        <v>0</v>
      </c>
      <c r="J36" s="1249"/>
      <c r="K36" s="1249"/>
      <c r="L36" s="1250"/>
      <c r="M36" s="46"/>
    </row>
    <row r="37" spans="1:14" ht="30" customHeight="1" x14ac:dyDescent="0.15">
      <c r="A37" s="253">
        <f t="shared" si="0"/>
        <v>30</v>
      </c>
      <c r="B37" s="1246">
        <f>⑦第９号様式添付書類１!B36</f>
        <v>0</v>
      </c>
      <c r="C37" s="1247"/>
      <c r="D37" s="1248"/>
      <c r="E37" s="310">
        <f>⑦第９号様式添付書類１!E36</f>
        <v>0</v>
      </c>
      <c r="F37" s="390"/>
      <c r="G37" s="391"/>
      <c r="H37" s="390"/>
      <c r="I37" s="252">
        <f t="shared" ref="I37:I56" si="2">SUM(F37:H37)</f>
        <v>0</v>
      </c>
      <c r="J37" s="1264"/>
      <c r="K37" s="1264"/>
      <c r="L37" s="1265"/>
      <c r="M37" s="46"/>
      <c r="N37" s="588" t="s">
        <v>110</v>
      </c>
    </row>
    <row r="38" spans="1:14" ht="30" customHeight="1" x14ac:dyDescent="0.15">
      <c r="A38" s="254">
        <f t="shared" si="0"/>
        <v>31</v>
      </c>
      <c r="B38" s="1246">
        <f>⑦第９号様式添付書類１!B37</f>
        <v>0</v>
      </c>
      <c r="C38" s="1247"/>
      <c r="D38" s="1248"/>
      <c r="E38" s="310">
        <f>⑦第９号様式添付書類１!E37</f>
        <v>0</v>
      </c>
      <c r="F38" s="392"/>
      <c r="G38" s="393"/>
      <c r="H38" s="392"/>
      <c r="I38" s="252">
        <f t="shared" si="2"/>
        <v>0</v>
      </c>
      <c r="J38" s="1266"/>
      <c r="K38" s="1249"/>
      <c r="L38" s="1250"/>
      <c r="M38" s="46"/>
      <c r="N38" s="588" t="s">
        <v>109</v>
      </c>
    </row>
    <row r="39" spans="1:14" ht="30" customHeight="1" x14ac:dyDescent="0.15">
      <c r="A39" s="254">
        <f t="shared" si="0"/>
        <v>32</v>
      </c>
      <c r="B39" s="1246">
        <f>⑦第９号様式添付書類１!B38</f>
        <v>0</v>
      </c>
      <c r="C39" s="1247"/>
      <c r="D39" s="1248"/>
      <c r="E39" s="310">
        <f>⑦第９号様式添付書類１!E38</f>
        <v>0</v>
      </c>
      <c r="F39" s="392"/>
      <c r="G39" s="393"/>
      <c r="H39" s="392"/>
      <c r="I39" s="252">
        <f t="shared" si="2"/>
        <v>0</v>
      </c>
      <c r="J39" s="1249"/>
      <c r="K39" s="1249"/>
      <c r="L39" s="1250"/>
      <c r="M39" s="46"/>
      <c r="N39" s="588" t="s">
        <v>108</v>
      </c>
    </row>
    <row r="40" spans="1:14" ht="30" customHeight="1" x14ac:dyDescent="0.15">
      <c r="A40" s="254">
        <f t="shared" si="0"/>
        <v>33</v>
      </c>
      <c r="B40" s="1246">
        <f>⑦第９号様式添付書類１!B39</f>
        <v>0</v>
      </c>
      <c r="C40" s="1247"/>
      <c r="D40" s="1248"/>
      <c r="E40" s="310">
        <f>⑦第９号様式添付書類１!E39</f>
        <v>0</v>
      </c>
      <c r="F40" s="392"/>
      <c r="G40" s="393"/>
      <c r="H40" s="392"/>
      <c r="I40" s="252">
        <f t="shared" si="2"/>
        <v>0</v>
      </c>
      <c r="J40" s="1264"/>
      <c r="K40" s="1264"/>
      <c r="L40" s="1265"/>
      <c r="M40" s="46"/>
      <c r="N40" s="588" t="s">
        <v>107</v>
      </c>
    </row>
    <row r="41" spans="1:14" ht="30" customHeight="1" x14ac:dyDescent="0.15">
      <c r="A41" s="254">
        <f t="shared" si="0"/>
        <v>34</v>
      </c>
      <c r="B41" s="1246">
        <f>⑦第９号様式添付書類１!B40</f>
        <v>0</v>
      </c>
      <c r="C41" s="1247"/>
      <c r="D41" s="1248"/>
      <c r="E41" s="310">
        <f>⑦第９号様式添付書類１!E40</f>
        <v>0</v>
      </c>
      <c r="F41" s="392"/>
      <c r="G41" s="393"/>
      <c r="H41" s="392"/>
      <c r="I41" s="252">
        <f t="shared" si="2"/>
        <v>0</v>
      </c>
      <c r="J41" s="1249"/>
      <c r="K41" s="1249"/>
      <c r="L41" s="1250"/>
      <c r="M41" s="46"/>
      <c r="N41" s="588" t="s">
        <v>299</v>
      </c>
    </row>
    <row r="42" spans="1:14" ht="30" customHeight="1" x14ac:dyDescent="0.15">
      <c r="A42" s="254">
        <f t="shared" si="0"/>
        <v>35</v>
      </c>
      <c r="B42" s="1246">
        <f>⑦第９号様式添付書類１!B41</f>
        <v>0</v>
      </c>
      <c r="C42" s="1247"/>
      <c r="D42" s="1248"/>
      <c r="E42" s="310">
        <f>⑦第９号様式添付書類１!E41</f>
        <v>0</v>
      </c>
      <c r="F42" s="392"/>
      <c r="G42" s="393"/>
      <c r="H42" s="392"/>
      <c r="I42" s="252">
        <f t="shared" si="2"/>
        <v>0</v>
      </c>
      <c r="J42" s="1249"/>
      <c r="K42" s="1249"/>
      <c r="L42" s="1250"/>
      <c r="M42" s="46"/>
      <c r="N42" s="588" t="s">
        <v>106</v>
      </c>
    </row>
    <row r="43" spans="1:14" ht="30" customHeight="1" x14ac:dyDescent="0.15">
      <c r="A43" s="254">
        <f t="shared" si="0"/>
        <v>36</v>
      </c>
      <c r="B43" s="1246">
        <f>⑦第９号様式添付書類１!B42</f>
        <v>0</v>
      </c>
      <c r="C43" s="1247"/>
      <c r="D43" s="1248"/>
      <c r="E43" s="310">
        <f>⑦第９号様式添付書類１!E42</f>
        <v>0</v>
      </c>
      <c r="F43" s="392"/>
      <c r="G43" s="393"/>
      <c r="H43" s="392"/>
      <c r="I43" s="252">
        <f t="shared" si="2"/>
        <v>0</v>
      </c>
      <c r="J43" s="1249"/>
      <c r="K43" s="1249"/>
      <c r="L43" s="1250"/>
      <c r="M43" s="46"/>
      <c r="N43" s="588" t="s">
        <v>105</v>
      </c>
    </row>
    <row r="44" spans="1:14" ht="30" customHeight="1" x14ac:dyDescent="0.15">
      <c r="A44" s="254">
        <f t="shared" si="0"/>
        <v>37</v>
      </c>
      <c r="B44" s="1246">
        <f>⑦第９号様式添付書類１!B43</f>
        <v>0</v>
      </c>
      <c r="C44" s="1247"/>
      <c r="D44" s="1248"/>
      <c r="E44" s="310">
        <f>⑦第９号様式添付書類１!E43</f>
        <v>0</v>
      </c>
      <c r="F44" s="392"/>
      <c r="G44" s="393"/>
      <c r="H44" s="392"/>
      <c r="I44" s="252">
        <f t="shared" si="2"/>
        <v>0</v>
      </c>
      <c r="J44" s="1249"/>
      <c r="K44" s="1249"/>
      <c r="L44" s="1250"/>
      <c r="M44" s="46"/>
      <c r="N44" s="588" t="s">
        <v>104</v>
      </c>
    </row>
    <row r="45" spans="1:14" ht="30" customHeight="1" x14ac:dyDescent="0.15">
      <c r="A45" s="254">
        <f t="shared" si="0"/>
        <v>38</v>
      </c>
      <c r="B45" s="1246">
        <f>⑦第９号様式添付書類１!B44</f>
        <v>0</v>
      </c>
      <c r="C45" s="1247"/>
      <c r="D45" s="1248"/>
      <c r="E45" s="310">
        <f>⑦第９号様式添付書類１!E44</f>
        <v>0</v>
      </c>
      <c r="F45" s="392"/>
      <c r="G45" s="393"/>
      <c r="H45" s="392"/>
      <c r="I45" s="252">
        <f t="shared" si="2"/>
        <v>0</v>
      </c>
      <c r="J45" s="1249"/>
      <c r="K45" s="1249"/>
      <c r="L45" s="1250"/>
      <c r="M45" s="46"/>
      <c r="N45" s="588" t="s">
        <v>103</v>
      </c>
    </row>
    <row r="46" spans="1:14" ht="30" customHeight="1" x14ac:dyDescent="0.15">
      <c r="A46" s="254">
        <f t="shared" si="0"/>
        <v>39</v>
      </c>
      <c r="B46" s="1246">
        <f>⑦第９号様式添付書類１!B45</f>
        <v>0</v>
      </c>
      <c r="C46" s="1247"/>
      <c r="D46" s="1248"/>
      <c r="E46" s="310">
        <f>⑦第９号様式添付書類１!E45</f>
        <v>0</v>
      </c>
      <c r="F46" s="392"/>
      <c r="G46" s="393"/>
      <c r="H46" s="392"/>
      <c r="I46" s="252">
        <f t="shared" si="2"/>
        <v>0</v>
      </c>
      <c r="J46" s="1249"/>
      <c r="K46" s="1249"/>
      <c r="L46" s="1250"/>
      <c r="M46" s="46"/>
    </row>
    <row r="47" spans="1:14" ht="30" customHeight="1" x14ac:dyDescent="0.15">
      <c r="A47" s="254">
        <f t="shared" si="0"/>
        <v>40</v>
      </c>
      <c r="B47" s="1246">
        <f>⑦第９号様式添付書類１!B46</f>
        <v>0</v>
      </c>
      <c r="C47" s="1247"/>
      <c r="D47" s="1248"/>
      <c r="E47" s="310">
        <f>⑦第９号様式添付書類１!E46</f>
        <v>0</v>
      </c>
      <c r="F47" s="392"/>
      <c r="G47" s="393"/>
      <c r="H47" s="392"/>
      <c r="I47" s="252">
        <f t="shared" si="2"/>
        <v>0</v>
      </c>
      <c r="J47" s="1249"/>
      <c r="K47" s="1249"/>
      <c r="L47" s="1250"/>
      <c r="M47" s="46"/>
    </row>
    <row r="48" spans="1:14" ht="30" customHeight="1" x14ac:dyDescent="0.15">
      <c r="A48" s="254">
        <f t="shared" si="0"/>
        <v>41</v>
      </c>
      <c r="B48" s="1246">
        <f>⑦第９号様式添付書類１!B47</f>
        <v>0</v>
      </c>
      <c r="C48" s="1247"/>
      <c r="D48" s="1248"/>
      <c r="E48" s="310">
        <f>⑦第９号様式添付書類１!E47</f>
        <v>0</v>
      </c>
      <c r="F48" s="392"/>
      <c r="G48" s="393"/>
      <c r="H48" s="392"/>
      <c r="I48" s="252">
        <f t="shared" si="2"/>
        <v>0</v>
      </c>
      <c r="J48" s="1249"/>
      <c r="K48" s="1249"/>
      <c r="L48" s="1250"/>
      <c r="M48" s="46"/>
    </row>
    <row r="49" spans="1:13" ht="30" customHeight="1" x14ac:dyDescent="0.15">
      <c r="A49" s="254">
        <f t="shared" si="0"/>
        <v>42</v>
      </c>
      <c r="B49" s="1246">
        <f>⑦第９号様式添付書類１!B48</f>
        <v>0</v>
      </c>
      <c r="C49" s="1247"/>
      <c r="D49" s="1248"/>
      <c r="E49" s="310">
        <f>⑦第９号様式添付書類１!E48</f>
        <v>0</v>
      </c>
      <c r="F49" s="392"/>
      <c r="G49" s="393"/>
      <c r="H49" s="392"/>
      <c r="I49" s="252">
        <f t="shared" si="2"/>
        <v>0</v>
      </c>
      <c r="J49" s="1249"/>
      <c r="K49" s="1249"/>
      <c r="L49" s="1250"/>
      <c r="M49" s="46"/>
    </row>
    <row r="50" spans="1:13" ht="30" customHeight="1" x14ac:dyDescent="0.15">
      <c r="A50" s="254">
        <f t="shared" si="0"/>
        <v>43</v>
      </c>
      <c r="B50" s="1246">
        <f>⑦第９号様式添付書類１!B49</f>
        <v>0</v>
      </c>
      <c r="C50" s="1247"/>
      <c r="D50" s="1248"/>
      <c r="E50" s="310">
        <f>⑦第９号様式添付書類１!E49</f>
        <v>0</v>
      </c>
      <c r="F50" s="392"/>
      <c r="G50" s="393"/>
      <c r="H50" s="392"/>
      <c r="I50" s="252">
        <f t="shared" si="2"/>
        <v>0</v>
      </c>
      <c r="J50" s="1249"/>
      <c r="K50" s="1249"/>
      <c r="L50" s="1250"/>
      <c r="M50" s="46"/>
    </row>
    <row r="51" spans="1:13" ht="30" customHeight="1" x14ac:dyDescent="0.15">
      <c r="A51" s="254">
        <f t="shared" si="0"/>
        <v>44</v>
      </c>
      <c r="B51" s="1246">
        <f>⑦第９号様式添付書類１!B50</f>
        <v>0</v>
      </c>
      <c r="C51" s="1247"/>
      <c r="D51" s="1248"/>
      <c r="E51" s="310">
        <f>⑦第９号様式添付書類１!E50</f>
        <v>0</v>
      </c>
      <c r="F51" s="392"/>
      <c r="G51" s="393"/>
      <c r="H51" s="392"/>
      <c r="I51" s="252">
        <f t="shared" si="2"/>
        <v>0</v>
      </c>
      <c r="J51" s="1249"/>
      <c r="K51" s="1249"/>
      <c r="L51" s="1250"/>
      <c r="M51" s="46"/>
    </row>
    <row r="52" spans="1:13" ht="30" customHeight="1" x14ac:dyDescent="0.15">
      <c r="A52" s="254">
        <f t="shared" si="0"/>
        <v>45</v>
      </c>
      <c r="B52" s="1246">
        <f>⑦第９号様式添付書類１!B51</f>
        <v>0</v>
      </c>
      <c r="C52" s="1247"/>
      <c r="D52" s="1248"/>
      <c r="E52" s="310">
        <f>⑦第９号様式添付書類１!E51</f>
        <v>0</v>
      </c>
      <c r="F52" s="392"/>
      <c r="G52" s="393"/>
      <c r="H52" s="392"/>
      <c r="I52" s="252">
        <f t="shared" si="2"/>
        <v>0</v>
      </c>
      <c r="J52" s="1249"/>
      <c r="K52" s="1249"/>
      <c r="L52" s="1250"/>
      <c r="M52" s="46"/>
    </row>
    <row r="53" spans="1:13" ht="30" customHeight="1" x14ac:dyDescent="0.15">
      <c r="A53" s="254">
        <f t="shared" si="0"/>
        <v>46</v>
      </c>
      <c r="B53" s="1246">
        <f>⑦第９号様式添付書類１!B52</f>
        <v>0</v>
      </c>
      <c r="C53" s="1247"/>
      <c r="D53" s="1248"/>
      <c r="E53" s="310">
        <f>⑦第９号様式添付書類１!E52</f>
        <v>0</v>
      </c>
      <c r="F53" s="392"/>
      <c r="G53" s="393"/>
      <c r="H53" s="392"/>
      <c r="I53" s="252">
        <f t="shared" si="2"/>
        <v>0</v>
      </c>
      <c r="J53" s="1249"/>
      <c r="K53" s="1249"/>
      <c r="L53" s="1250"/>
      <c r="M53" s="46"/>
    </row>
    <row r="54" spans="1:13" ht="30" customHeight="1" x14ac:dyDescent="0.15">
      <c r="A54" s="254">
        <f t="shared" si="0"/>
        <v>47</v>
      </c>
      <c r="B54" s="1246">
        <f>⑦第９号様式添付書類１!B53</f>
        <v>0</v>
      </c>
      <c r="C54" s="1247"/>
      <c r="D54" s="1248"/>
      <c r="E54" s="310">
        <f>⑦第９号様式添付書類１!E53</f>
        <v>0</v>
      </c>
      <c r="F54" s="392"/>
      <c r="G54" s="393"/>
      <c r="H54" s="392"/>
      <c r="I54" s="252">
        <f t="shared" si="2"/>
        <v>0</v>
      </c>
      <c r="J54" s="1249"/>
      <c r="K54" s="1249"/>
      <c r="L54" s="1250"/>
      <c r="M54" s="46"/>
    </row>
    <row r="55" spans="1:13" ht="30" customHeight="1" x14ac:dyDescent="0.15">
      <c r="A55" s="254">
        <f t="shared" si="0"/>
        <v>48</v>
      </c>
      <c r="B55" s="1246">
        <f>⑦第９号様式添付書類１!B54</f>
        <v>0</v>
      </c>
      <c r="C55" s="1247"/>
      <c r="D55" s="1248"/>
      <c r="E55" s="310">
        <f>⑦第９号様式添付書類１!E54</f>
        <v>0</v>
      </c>
      <c r="F55" s="392"/>
      <c r="G55" s="393"/>
      <c r="H55" s="392"/>
      <c r="I55" s="255">
        <f t="shared" si="2"/>
        <v>0</v>
      </c>
      <c r="J55" s="1249"/>
      <c r="K55" s="1249"/>
      <c r="L55" s="1250"/>
      <c r="M55" s="46"/>
    </row>
    <row r="56" spans="1:13" ht="30" customHeight="1" x14ac:dyDescent="0.15">
      <c r="A56" s="254">
        <f t="shared" si="0"/>
        <v>49</v>
      </c>
      <c r="B56" s="1246">
        <f>⑦第９号様式添付書類１!B55</f>
        <v>0</v>
      </c>
      <c r="C56" s="1247"/>
      <c r="D56" s="1248"/>
      <c r="E56" s="310">
        <f>⑦第９号様式添付書類１!E55</f>
        <v>0</v>
      </c>
      <c r="F56" s="392"/>
      <c r="G56" s="393"/>
      <c r="H56" s="392"/>
      <c r="I56" s="255">
        <f t="shared" si="2"/>
        <v>0</v>
      </c>
      <c r="J56" s="1249"/>
      <c r="K56" s="1249"/>
      <c r="L56" s="1250"/>
      <c r="M56" s="46"/>
    </row>
    <row r="57" spans="1:13" ht="30" customHeight="1" thickBot="1" x14ac:dyDescent="0.2">
      <c r="A57" s="254">
        <f t="shared" si="0"/>
        <v>50</v>
      </c>
      <c r="B57" s="1252">
        <f>⑦第９号様式添付書類１!B56</f>
        <v>0</v>
      </c>
      <c r="C57" s="1252"/>
      <c r="D57" s="1252"/>
      <c r="E57" s="389">
        <f>⑦第９号様式添付書類１!E56</f>
        <v>0</v>
      </c>
      <c r="F57" s="394"/>
      <c r="G57" s="395"/>
      <c r="H57" s="396"/>
      <c r="I57" s="256">
        <f>SUM(F57:H57)</f>
        <v>0</v>
      </c>
      <c r="J57" s="1253"/>
      <c r="K57" s="1253"/>
      <c r="L57" s="1254"/>
      <c r="M57" s="46"/>
    </row>
    <row r="58" spans="1:13" ht="30" customHeight="1" thickBot="1" x14ac:dyDescent="0.2">
      <c r="A58" s="257"/>
      <c r="B58" s="1255" t="s">
        <v>114</v>
      </c>
      <c r="C58" s="1256"/>
      <c r="D58" s="1256"/>
      <c r="E58" s="1256"/>
      <c r="F58" s="113">
        <f>SUM(F8:F57)</f>
        <v>0</v>
      </c>
      <c r="G58" s="18">
        <f>SUM(G8:G57)</f>
        <v>0</v>
      </c>
      <c r="H58" s="18">
        <f>SUM(H8:H57)</f>
        <v>0</v>
      </c>
      <c r="I58" s="258">
        <f>SUM(I8:I57)</f>
        <v>0</v>
      </c>
      <c r="J58" s="1257"/>
      <c r="K58" s="1257"/>
      <c r="L58" s="1258"/>
      <c r="M58" s="46"/>
    </row>
    <row r="59" spans="1:13" s="15" customFormat="1" ht="19.5" customHeight="1" x14ac:dyDescent="0.2">
      <c r="A59" s="1259" t="s">
        <v>113</v>
      </c>
      <c r="B59" s="1260"/>
      <c r="C59" s="1260"/>
      <c r="D59" s="1260"/>
      <c r="E59" s="1260"/>
      <c r="F59" s="1260"/>
      <c r="G59" s="1260"/>
      <c r="H59" s="1260"/>
      <c r="I59" s="1260"/>
      <c r="J59" s="1261"/>
      <c r="K59" s="1261"/>
      <c r="L59" s="1261"/>
      <c r="M59" s="589"/>
    </row>
    <row r="60" spans="1:13" s="15" customFormat="1" ht="19.899999999999999" customHeight="1" x14ac:dyDescent="0.2">
      <c r="A60" s="1262" t="s">
        <v>527</v>
      </c>
      <c r="B60" s="1262"/>
      <c r="C60" s="1262"/>
      <c r="D60" s="1262"/>
      <c r="E60" s="1262"/>
      <c r="F60" s="1262"/>
      <c r="G60" s="1262"/>
      <c r="H60" s="1262"/>
      <c r="I60" s="1262"/>
      <c r="J60" s="616"/>
      <c r="K60" s="616"/>
      <c r="L60" s="616"/>
      <c r="M60" s="589"/>
    </row>
    <row r="61" spans="1:13" s="15" customFormat="1" ht="19.899999999999999" customHeight="1" x14ac:dyDescent="0.2">
      <c r="A61" s="1262" t="s">
        <v>112</v>
      </c>
      <c r="B61" s="1262"/>
      <c r="C61" s="1262"/>
      <c r="D61" s="1262"/>
      <c r="E61" s="1262"/>
      <c r="F61" s="1262"/>
      <c r="G61" s="1262"/>
      <c r="H61" s="1262"/>
      <c r="I61" s="1262"/>
      <c r="J61" s="1262"/>
      <c r="K61" s="1262"/>
      <c r="L61" s="1262"/>
      <c r="M61" s="589"/>
    </row>
    <row r="62" spans="1:13" s="15" customFormat="1" ht="19.899999999999999" customHeight="1" x14ac:dyDescent="0.2">
      <c r="A62" s="1262"/>
      <c r="B62" s="1262"/>
      <c r="C62" s="1262"/>
      <c r="D62" s="1262"/>
      <c r="E62" s="1262"/>
      <c r="F62" s="1262"/>
      <c r="G62" s="1262"/>
      <c r="H62" s="1262"/>
      <c r="I62" s="1262"/>
      <c r="J62" s="1262"/>
      <c r="K62" s="1262"/>
      <c r="L62" s="1262"/>
      <c r="M62" s="589"/>
    </row>
    <row r="63" spans="1:13" s="17" customFormat="1" ht="19.899999999999999" customHeight="1" x14ac:dyDescent="0.15">
      <c r="A63" s="16" t="s">
        <v>25</v>
      </c>
      <c r="B63" s="1263" t="s">
        <v>111</v>
      </c>
      <c r="C63" s="1263"/>
      <c r="D63" s="1263"/>
      <c r="E63" s="1263"/>
      <c r="F63" s="1263"/>
      <c r="G63" s="1263"/>
      <c r="H63" s="1263"/>
      <c r="I63" s="1263"/>
      <c r="J63" s="1263"/>
      <c r="K63" s="1263"/>
      <c r="L63" s="1263"/>
      <c r="M63" s="590"/>
    </row>
    <row r="64" spans="1:13" s="15" customFormat="1" ht="19.899999999999999" customHeight="1" x14ac:dyDescent="0.2">
      <c r="A64" s="16" t="s">
        <v>24</v>
      </c>
      <c r="B64" s="1251" t="s">
        <v>392</v>
      </c>
      <c r="C64" s="1251"/>
      <c r="D64" s="1251"/>
      <c r="E64" s="1251"/>
      <c r="F64" s="1251"/>
      <c r="G64" s="1251"/>
      <c r="H64" s="1251"/>
      <c r="I64" s="1251"/>
      <c r="J64" s="1251"/>
      <c r="K64" s="1251"/>
      <c r="L64" s="1251"/>
      <c r="M64" s="1251"/>
    </row>
    <row r="65" spans="1:13" s="15" customFormat="1" ht="19.899999999999999" customHeight="1" x14ac:dyDescent="0.2">
      <c r="A65" s="16"/>
      <c r="B65" s="16"/>
      <c r="C65" s="16"/>
      <c r="D65" s="16"/>
      <c r="E65" s="16"/>
      <c r="F65" s="16"/>
      <c r="G65" s="16"/>
      <c r="H65" s="16"/>
      <c r="I65" s="16"/>
      <c r="J65" s="16"/>
      <c r="K65" s="16"/>
      <c r="L65" s="16"/>
      <c r="M65" s="16"/>
    </row>
    <row r="66" spans="1:13" s="15" customFormat="1" ht="19.899999999999999" customHeight="1" x14ac:dyDescent="0.2">
      <c r="A66" s="16"/>
      <c r="B66" s="16"/>
      <c r="C66" s="16"/>
      <c r="D66" s="16"/>
      <c r="E66" s="16"/>
      <c r="F66" s="16"/>
      <c r="G66" s="16"/>
      <c r="H66" s="16"/>
      <c r="I66" s="16"/>
      <c r="J66" s="16"/>
      <c r="K66" s="16"/>
      <c r="L66" s="16"/>
      <c r="M66" s="16"/>
    </row>
    <row r="67" spans="1:13" s="15" customFormat="1" ht="19.899999999999999" customHeight="1" x14ac:dyDescent="0.2">
      <c r="A67" s="16"/>
      <c r="B67" s="16"/>
      <c r="C67" s="16"/>
      <c r="D67" s="16"/>
      <c r="E67" s="16"/>
      <c r="F67" s="16"/>
      <c r="G67" s="16"/>
      <c r="H67" s="16"/>
      <c r="I67" s="16"/>
      <c r="J67" s="16"/>
      <c r="K67" s="16"/>
      <c r="L67" s="16"/>
      <c r="M67" s="16"/>
    </row>
    <row r="68" spans="1:13" ht="19.899999999999999" customHeight="1" x14ac:dyDescent="0.15">
      <c r="A68" s="14"/>
      <c r="B68" s="12"/>
      <c r="C68" s="13"/>
      <c r="D68" s="12"/>
      <c r="E68" s="12"/>
      <c r="F68" s="12"/>
      <c r="G68" s="12"/>
      <c r="H68" s="12"/>
      <c r="I68" s="12"/>
      <c r="J68" s="12"/>
      <c r="K68" s="12"/>
      <c r="L68" s="12"/>
      <c r="M68" s="12"/>
    </row>
    <row r="69" spans="1:13" ht="12" customHeight="1" x14ac:dyDescent="0.15">
      <c r="B69" s="10"/>
      <c r="C69" s="10"/>
      <c r="D69" s="10"/>
      <c r="E69" s="10"/>
      <c r="F69" s="10"/>
      <c r="G69" s="10"/>
      <c r="H69" s="10"/>
      <c r="I69" s="10"/>
      <c r="J69" s="10"/>
      <c r="K69" s="10"/>
      <c r="L69" s="10"/>
      <c r="M69" s="10"/>
    </row>
    <row r="70" spans="1:13" ht="12" customHeight="1" x14ac:dyDescent="0.15">
      <c r="B70" s="10"/>
      <c r="C70" s="10"/>
      <c r="D70" s="10"/>
      <c r="E70" s="10"/>
      <c r="F70" s="10"/>
      <c r="G70" s="10"/>
      <c r="H70" s="10"/>
      <c r="I70" s="10"/>
      <c r="J70" s="10"/>
      <c r="K70" s="10"/>
      <c r="L70" s="10"/>
      <c r="M70" s="10"/>
    </row>
    <row r="71" spans="1:13" ht="12" customHeight="1" x14ac:dyDescent="0.15">
      <c r="A71" s="588"/>
      <c r="B71" s="10"/>
      <c r="C71" s="10"/>
      <c r="D71" s="10"/>
      <c r="E71" s="10"/>
      <c r="F71" s="10"/>
      <c r="G71" s="10"/>
      <c r="H71" s="10"/>
      <c r="I71" s="10"/>
      <c r="J71" s="10"/>
      <c r="K71" s="10"/>
      <c r="L71" s="10"/>
      <c r="M71" s="10"/>
    </row>
    <row r="72" spans="1:13" ht="12" customHeight="1" x14ac:dyDescent="0.15">
      <c r="A72" s="588"/>
      <c r="B72" s="11"/>
      <c r="C72" s="10"/>
      <c r="D72" s="10"/>
      <c r="E72" s="10"/>
      <c r="F72" s="10"/>
      <c r="G72" s="10"/>
      <c r="H72" s="10"/>
      <c r="I72" s="10"/>
      <c r="J72" s="10"/>
      <c r="K72" s="10"/>
      <c r="L72" s="10"/>
      <c r="M72" s="10"/>
    </row>
    <row r="73" spans="1:13" ht="13.5" x14ac:dyDescent="0.15">
      <c r="A73" s="588"/>
      <c r="B73" s="9"/>
      <c r="C73" s="9"/>
      <c r="D73" s="9"/>
      <c r="E73" s="9"/>
      <c r="F73" s="9"/>
      <c r="G73" s="9"/>
      <c r="H73" s="9"/>
      <c r="I73" s="9"/>
      <c r="J73" s="9"/>
      <c r="K73" s="9"/>
      <c r="L73" s="9"/>
      <c r="M73" s="9"/>
    </row>
    <row r="74" spans="1:13" ht="13.5" x14ac:dyDescent="0.15">
      <c r="A74" s="588"/>
    </row>
    <row r="75" spans="1:13" ht="13.5" x14ac:dyDescent="0.15">
      <c r="A75" s="588"/>
    </row>
    <row r="76" spans="1:13" ht="13.5" x14ac:dyDescent="0.15">
      <c r="A76" s="588"/>
    </row>
    <row r="77" spans="1:13" ht="13.5" x14ac:dyDescent="0.15">
      <c r="A77" s="588"/>
    </row>
    <row r="78" spans="1:13" ht="13.5" x14ac:dyDescent="0.15">
      <c r="A78" s="588"/>
    </row>
    <row r="79" spans="1:13" ht="13.5" x14ac:dyDescent="0.15">
      <c r="A79" s="588"/>
    </row>
  </sheetData>
  <sheetProtection algorithmName="SHA-512" hashValue="NhEYrzcw2qWD9NTKmFfLB4nIDgnY5ZEIsGmcXUPBjQkZKGI53AKdI/Oy2sKuneS3Jbb21SvoMMi5WavpYhHoDA==" saltValue="ASSW4DRZLZ98yQKseRgsMw==" spinCount="100000" sheet="1" insertRows="0"/>
  <mergeCells count="120">
    <mergeCell ref="B56:D56"/>
    <mergeCell ref="J56:L56"/>
    <mergeCell ref="B52:D52"/>
    <mergeCell ref="J52:L52"/>
    <mergeCell ref="B53:D53"/>
    <mergeCell ref="J53:L53"/>
    <mergeCell ref="B54:D54"/>
    <mergeCell ref="J54:L54"/>
    <mergeCell ref="B51:D51"/>
    <mergeCell ref="J51:L51"/>
    <mergeCell ref="B46:D46"/>
    <mergeCell ref="J46:L46"/>
    <mergeCell ref="B47:D47"/>
    <mergeCell ref="J47:L47"/>
    <mergeCell ref="B48:D48"/>
    <mergeCell ref="J48:L48"/>
    <mergeCell ref="B55:D55"/>
    <mergeCell ref="J55:L55"/>
    <mergeCell ref="B40:D40"/>
    <mergeCell ref="J40:L40"/>
    <mergeCell ref="B41:D41"/>
    <mergeCell ref="J41:L41"/>
    <mergeCell ref="B42:D42"/>
    <mergeCell ref="J42:L42"/>
    <mergeCell ref="B49:D49"/>
    <mergeCell ref="J49:L49"/>
    <mergeCell ref="B50:D50"/>
    <mergeCell ref="J50:L50"/>
    <mergeCell ref="B8:D8"/>
    <mergeCell ref="J8:L8"/>
    <mergeCell ref="B9:D9"/>
    <mergeCell ref="J9:L9"/>
    <mergeCell ref="I6:I7"/>
    <mergeCell ref="H6:H7"/>
    <mergeCell ref="G6:G7"/>
    <mergeCell ref="B10:D10"/>
    <mergeCell ref="J10:L10"/>
    <mergeCell ref="J3:L3"/>
    <mergeCell ref="J2:L2"/>
    <mergeCell ref="A5:A7"/>
    <mergeCell ref="B5:D7"/>
    <mergeCell ref="E5:E7"/>
    <mergeCell ref="J5:L7"/>
    <mergeCell ref="F5:I5"/>
    <mergeCell ref="F6:F7"/>
    <mergeCell ref="A3:H3"/>
    <mergeCell ref="B11:D11"/>
    <mergeCell ref="J11:L11"/>
    <mergeCell ref="B12:D12"/>
    <mergeCell ref="J12:L12"/>
    <mergeCell ref="B13:D13"/>
    <mergeCell ref="J13:L13"/>
    <mergeCell ref="B14:D14"/>
    <mergeCell ref="J14:L14"/>
    <mergeCell ref="B15:D15"/>
    <mergeCell ref="J15:L15"/>
    <mergeCell ref="B16:D16"/>
    <mergeCell ref="J16:L16"/>
    <mergeCell ref="B17:D17"/>
    <mergeCell ref="J17:L17"/>
    <mergeCell ref="B18:D18"/>
    <mergeCell ref="J18:L18"/>
    <mergeCell ref="B19:D19"/>
    <mergeCell ref="J19:L19"/>
    <mergeCell ref="B20:D20"/>
    <mergeCell ref="J20:L20"/>
    <mergeCell ref="B21:D21"/>
    <mergeCell ref="J21:L21"/>
    <mergeCell ref="B22:D22"/>
    <mergeCell ref="J22:L22"/>
    <mergeCell ref="B23:D23"/>
    <mergeCell ref="J23:L23"/>
    <mergeCell ref="B24:D24"/>
    <mergeCell ref="J24:L24"/>
    <mergeCell ref="B25:D25"/>
    <mergeCell ref="J25:L25"/>
    <mergeCell ref="B26:D26"/>
    <mergeCell ref="J26:L26"/>
    <mergeCell ref="B27:D27"/>
    <mergeCell ref="J27:L27"/>
    <mergeCell ref="B28:D28"/>
    <mergeCell ref="J28:L28"/>
    <mergeCell ref="B29:D29"/>
    <mergeCell ref="J29:L29"/>
    <mergeCell ref="B30:D30"/>
    <mergeCell ref="J30:L30"/>
    <mergeCell ref="B31:D31"/>
    <mergeCell ref="J31:L31"/>
    <mergeCell ref="B32:D32"/>
    <mergeCell ref="J32:L32"/>
    <mergeCell ref="B33:D33"/>
    <mergeCell ref="J33:L33"/>
    <mergeCell ref="B34:D34"/>
    <mergeCell ref="J34:L34"/>
    <mergeCell ref="B35:D35"/>
    <mergeCell ref="J35:L35"/>
    <mergeCell ref="B36:D36"/>
    <mergeCell ref="J36:L36"/>
    <mergeCell ref="B64:M64"/>
    <mergeCell ref="B57:D57"/>
    <mergeCell ref="J57:L57"/>
    <mergeCell ref="B58:E58"/>
    <mergeCell ref="J58:L58"/>
    <mergeCell ref="A59:I59"/>
    <mergeCell ref="J59:L59"/>
    <mergeCell ref="A61:L62"/>
    <mergeCell ref="B63:L63"/>
    <mergeCell ref="A60:I60"/>
    <mergeCell ref="B37:D37"/>
    <mergeCell ref="J37:L37"/>
    <mergeCell ref="B38:D38"/>
    <mergeCell ref="J38:L38"/>
    <mergeCell ref="B39:D39"/>
    <mergeCell ref="J39:L39"/>
    <mergeCell ref="B43:D43"/>
    <mergeCell ref="J43:L43"/>
    <mergeCell ref="B44:D44"/>
    <mergeCell ref="J44:L44"/>
    <mergeCell ref="B45:D45"/>
    <mergeCell ref="J45:L45"/>
  </mergeCells>
  <phoneticPr fontId="7"/>
  <conditionalFormatting sqref="B8:E36 B57:E57">
    <cfRule type="containsBlanks" dxfId="13" priority="8">
      <formula>LEN(TRIM(B8))=0</formula>
    </cfRule>
  </conditionalFormatting>
  <conditionalFormatting sqref="F8:H36 F57:H57">
    <cfRule type="notContainsBlanks" dxfId="12" priority="10">
      <formula>LEN(TRIM(F8))&gt;0</formula>
    </cfRule>
  </conditionalFormatting>
  <conditionalFormatting sqref="B8:E36 B57:E57">
    <cfRule type="cellIs" dxfId="11" priority="5" operator="equal">
      <formula>0</formula>
    </cfRule>
  </conditionalFormatting>
  <conditionalFormatting sqref="B37:E56">
    <cfRule type="containsBlanks" dxfId="10" priority="2">
      <formula>LEN(TRIM(B37))=0</formula>
    </cfRule>
  </conditionalFormatting>
  <conditionalFormatting sqref="F37:H56">
    <cfRule type="notContainsBlanks" dxfId="9" priority="3">
      <formula>LEN(TRIM(F37))&gt;0</formula>
    </cfRule>
  </conditionalFormatting>
  <conditionalFormatting sqref="B37:E56">
    <cfRule type="cellIs" dxfId="8" priority="1" operator="equal">
      <formula>0</formula>
    </cfRule>
  </conditionalFormatting>
  <dataValidations count="6">
    <dataValidation type="custom" allowBlank="1" showInputMessage="1" showErrorMessage="1" sqref="M65554:M65573 M131090:M131109 M196626:M196645 M262162:M262181 M327698:M327717 M393234:M393253 M458770:M458789 M524306:M524325 M589842:M589861 M655378:M655397 M720914:M720933 M786450:M786469 M851986:M852005 M917522:M917541 M983058:M983077 WUK983058:WVL983077 VQW983058:VRX983077 WAS983058:WBT983077 HY65554:IZ65573 RU65554:SV65573 ABQ65554:ACR65573 ALM65554:AMN65573 AVI65554:AWJ65573 BFE65554:BGF65573 BPA65554:BQB65573 BYW65554:BZX65573 CIS65554:CJT65573 CSO65554:CTP65573 DCK65554:DDL65573 DMG65554:DNH65573 DWC65554:DXD65573 EFY65554:EGZ65573 EPU65554:EQV65573 EZQ65554:FAR65573 FJM65554:FKN65573 FTI65554:FUJ65573 GDE65554:GEF65573 GNA65554:GOB65573 GWW65554:GXX65573 HGS65554:HHT65573 HQO65554:HRP65573 IAK65554:IBL65573 IKG65554:ILH65573 IUC65554:IVD65573 JDY65554:JEZ65573 JNU65554:JOV65573 JXQ65554:JYR65573 KHM65554:KIN65573 KRI65554:KSJ65573 LBE65554:LCF65573 LLA65554:LMB65573 LUW65554:LVX65573 MES65554:MFT65573 MOO65554:MPP65573 MYK65554:MZL65573 NIG65554:NJH65573 NSC65554:NTD65573 OBY65554:OCZ65573 OLU65554:OMV65573 OVQ65554:OWR65573 PFM65554:PGN65573 PPI65554:PQJ65573 PZE65554:QAF65573 QJA65554:QKB65573 QSW65554:QTX65573 RCS65554:RDT65573 RMO65554:RNP65573 RWK65554:RXL65573 SGG65554:SHH65573 SQC65554:SRD65573 SZY65554:TAZ65573 TJU65554:TKV65573 TTQ65554:TUR65573 UDM65554:UEN65573 UNI65554:UOJ65573 UXE65554:UYF65573 VHA65554:VIB65573 VQW65554:VRX65573 WAS65554:WBT65573 WKO65554:WLP65573 WUK65554:WVL65573 HY131090:IZ131109 RU131090:SV131109 ABQ131090:ACR131109 ALM131090:AMN131109 AVI131090:AWJ131109 BFE131090:BGF131109 BPA131090:BQB131109 BYW131090:BZX131109 CIS131090:CJT131109 CSO131090:CTP131109 DCK131090:DDL131109 DMG131090:DNH131109 DWC131090:DXD131109 EFY131090:EGZ131109 EPU131090:EQV131109 EZQ131090:FAR131109 FJM131090:FKN131109 FTI131090:FUJ131109 GDE131090:GEF131109 GNA131090:GOB131109 GWW131090:GXX131109 HGS131090:HHT131109 HQO131090:HRP131109 IAK131090:IBL131109 IKG131090:ILH131109 IUC131090:IVD131109 JDY131090:JEZ131109 JNU131090:JOV131109 JXQ131090:JYR131109 KHM131090:KIN131109 KRI131090:KSJ131109 LBE131090:LCF131109 LLA131090:LMB131109 LUW131090:LVX131109 MES131090:MFT131109 MOO131090:MPP131109 MYK131090:MZL131109 NIG131090:NJH131109 NSC131090:NTD131109 OBY131090:OCZ131109 OLU131090:OMV131109 OVQ131090:OWR131109 PFM131090:PGN131109 PPI131090:PQJ131109 PZE131090:QAF131109 QJA131090:QKB131109 QSW131090:QTX131109 RCS131090:RDT131109 RMO131090:RNP131109 RWK131090:RXL131109 SGG131090:SHH131109 SQC131090:SRD131109 SZY131090:TAZ131109 TJU131090:TKV131109 TTQ131090:TUR131109 UDM131090:UEN131109 UNI131090:UOJ131109 UXE131090:UYF131109 VHA131090:VIB131109 VQW131090:VRX131109 WAS131090:WBT131109 WKO131090:WLP131109 WUK131090:WVL131109 HY196626:IZ196645 RU196626:SV196645 ABQ196626:ACR196645 ALM196626:AMN196645 AVI196626:AWJ196645 BFE196626:BGF196645 BPA196626:BQB196645 BYW196626:BZX196645 CIS196626:CJT196645 CSO196626:CTP196645 DCK196626:DDL196645 DMG196626:DNH196645 DWC196626:DXD196645 EFY196626:EGZ196645 EPU196626:EQV196645 EZQ196626:FAR196645 FJM196626:FKN196645 FTI196626:FUJ196645 GDE196626:GEF196645 GNA196626:GOB196645 GWW196626:GXX196645 HGS196626:HHT196645 HQO196626:HRP196645 IAK196626:IBL196645 IKG196626:ILH196645 IUC196626:IVD196645 JDY196626:JEZ196645 JNU196626:JOV196645 JXQ196626:JYR196645 KHM196626:KIN196645 KRI196626:KSJ196645 LBE196626:LCF196645 LLA196626:LMB196645 LUW196626:LVX196645 MES196626:MFT196645 MOO196626:MPP196645 MYK196626:MZL196645 NIG196626:NJH196645 NSC196626:NTD196645 OBY196626:OCZ196645 OLU196626:OMV196645 OVQ196626:OWR196645 PFM196626:PGN196645 PPI196626:PQJ196645 PZE196626:QAF196645 QJA196626:QKB196645 QSW196626:QTX196645 RCS196626:RDT196645 RMO196626:RNP196645 RWK196626:RXL196645 SGG196626:SHH196645 SQC196626:SRD196645 SZY196626:TAZ196645 TJU196626:TKV196645 TTQ196626:TUR196645 UDM196626:UEN196645 UNI196626:UOJ196645 UXE196626:UYF196645 VHA196626:VIB196645 VQW196626:VRX196645 WAS196626:WBT196645 WKO196626:WLP196645 WUK196626:WVL196645 HY262162:IZ262181 RU262162:SV262181 ABQ262162:ACR262181 ALM262162:AMN262181 AVI262162:AWJ262181 BFE262162:BGF262181 BPA262162:BQB262181 BYW262162:BZX262181 CIS262162:CJT262181 CSO262162:CTP262181 DCK262162:DDL262181 DMG262162:DNH262181 DWC262162:DXD262181 EFY262162:EGZ262181 EPU262162:EQV262181 EZQ262162:FAR262181 FJM262162:FKN262181 FTI262162:FUJ262181 GDE262162:GEF262181 GNA262162:GOB262181 GWW262162:GXX262181 HGS262162:HHT262181 HQO262162:HRP262181 IAK262162:IBL262181 IKG262162:ILH262181 IUC262162:IVD262181 JDY262162:JEZ262181 JNU262162:JOV262181 JXQ262162:JYR262181 KHM262162:KIN262181 KRI262162:KSJ262181 LBE262162:LCF262181 LLA262162:LMB262181 LUW262162:LVX262181 MES262162:MFT262181 MOO262162:MPP262181 MYK262162:MZL262181 NIG262162:NJH262181 NSC262162:NTD262181 OBY262162:OCZ262181 OLU262162:OMV262181 OVQ262162:OWR262181 PFM262162:PGN262181 PPI262162:PQJ262181 PZE262162:QAF262181 QJA262162:QKB262181 QSW262162:QTX262181 RCS262162:RDT262181 RMO262162:RNP262181 RWK262162:RXL262181 SGG262162:SHH262181 SQC262162:SRD262181 SZY262162:TAZ262181 TJU262162:TKV262181 TTQ262162:TUR262181 UDM262162:UEN262181 UNI262162:UOJ262181 UXE262162:UYF262181 VHA262162:VIB262181 VQW262162:VRX262181 WAS262162:WBT262181 WKO262162:WLP262181 WUK262162:WVL262181 HY327698:IZ327717 RU327698:SV327717 ABQ327698:ACR327717 ALM327698:AMN327717 AVI327698:AWJ327717 BFE327698:BGF327717 BPA327698:BQB327717 BYW327698:BZX327717 CIS327698:CJT327717 CSO327698:CTP327717 DCK327698:DDL327717 DMG327698:DNH327717 DWC327698:DXD327717 EFY327698:EGZ327717 EPU327698:EQV327717 EZQ327698:FAR327717 FJM327698:FKN327717 FTI327698:FUJ327717 GDE327698:GEF327717 GNA327698:GOB327717 GWW327698:GXX327717 HGS327698:HHT327717 HQO327698:HRP327717 IAK327698:IBL327717 IKG327698:ILH327717 IUC327698:IVD327717 JDY327698:JEZ327717 JNU327698:JOV327717 JXQ327698:JYR327717 KHM327698:KIN327717 KRI327698:KSJ327717 LBE327698:LCF327717 LLA327698:LMB327717 LUW327698:LVX327717 MES327698:MFT327717 MOO327698:MPP327717 MYK327698:MZL327717 NIG327698:NJH327717 NSC327698:NTD327717 OBY327698:OCZ327717 OLU327698:OMV327717 OVQ327698:OWR327717 PFM327698:PGN327717 PPI327698:PQJ327717 PZE327698:QAF327717 QJA327698:QKB327717 QSW327698:QTX327717 RCS327698:RDT327717 RMO327698:RNP327717 RWK327698:RXL327717 SGG327698:SHH327717 SQC327698:SRD327717 SZY327698:TAZ327717 TJU327698:TKV327717 TTQ327698:TUR327717 UDM327698:UEN327717 UNI327698:UOJ327717 UXE327698:UYF327717 VHA327698:VIB327717 VQW327698:VRX327717 WAS327698:WBT327717 WKO327698:WLP327717 WUK327698:WVL327717 HY393234:IZ393253 RU393234:SV393253 ABQ393234:ACR393253 ALM393234:AMN393253 AVI393234:AWJ393253 BFE393234:BGF393253 BPA393234:BQB393253 BYW393234:BZX393253 CIS393234:CJT393253 CSO393234:CTP393253 DCK393234:DDL393253 DMG393234:DNH393253 DWC393234:DXD393253 EFY393234:EGZ393253 EPU393234:EQV393253 EZQ393234:FAR393253 FJM393234:FKN393253 FTI393234:FUJ393253 GDE393234:GEF393253 GNA393234:GOB393253 GWW393234:GXX393253 HGS393234:HHT393253 HQO393234:HRP393253 IAK393234:IBL393253 IKG393234:ILH393253 IUC393234:IVD393253 JDY393234:JEZ393253 JNU393234:JOV393253 JXQ393234:JYR393253 KHM393234:KIN393253 KRI393234:KSJ393253 LBE393234:LCF393253 LLA393234:LMB393253 LUW393234:LVX393253 MES393234:MFT393253 MOO393234:MPP393253 MYK393234:MZL393253 NIG393234:NJH393253 NSC393234:NTD393253 OBY393234:OCZ393253 OLU393234:OMV393253 OVQ393234:OWR393253 PFM393234:PGN393253 PPI393234:PQJ393253 PZE393234:QAF393253 QJA393234:QKB393253 QSW393234:QTX393253 RCS393234:RDT393253 RMO393234:RNP393253 RWK393234:RXL393253 SGG393234:SHH393253 SQC393234:SRD393253 SZY393234:TAZ393253 TJU393234:TKV393253 TTQ393234:TUR393253 UDM393234:UEN393253 UNI393234:UOJ393253 UXE393234:UYF393253 VHA393234:VIB393253 VQW393234:VRX393253 WAS393234:WBT393253 WKO393234:WLP393253 WUK393234:WVL393253 HY458770:IZ458789 RU458770:SV458789 ABQ458770:ACR458789 ALM458770:AMN458789 AVI458770:AWJ458789 BFE458770:BGF458789 BPA458770:BQB458789 BYW458770:BZX458789 CIS458770:CJT458789 CSO458770:CTP458789 DCK458770:DDL458789 DMG458770:DNH458789 DWC458770:DXD458789 EFY458770:EGZ458789 EPU458770:EQV458789 EZQ458770:FAR458789 FJM458770:FKN458789 FTI458770:FUJ458789 GDE458770:GEF458789 GNA458770:GOB458789 GWW458770:GXX458789 HGS458770:HHT458789 HQO458770:HRP458789 IAK458770:IBL458789 IKG458770:ILH458789 IUC458770:IVD458789 JDY458770:JEZ458789 JNU458770:JOV458789 JXQ458770:JYR458789 KHM458770:KIN458789 KRI458770:KSJ458789 LBE458770:LCF458789 LLA458770:LMB458789 LUW458770:LVX458789 MES458770:MFT458789 MOO458770:MPP458789 MYK458770:MZL458789 NIG458770:NJH458789 NSC458770:NTD458789 OBY458770:OCZ458789 OLU458770:OMV458789 OVQ458770:OWR458789 PFM458770:PGN458789 PPI458770:PQJ458789 PZE458770:QAF458789 QJA458770:QKB458789 QSW458770:QTX458789 RCS458770:RDT458789 RMO458770:RNP458789 RWK458770:RXL458789 SGG458770:SHH458789 SQC458770:SRD458789 SZY458770:TAZ458789 TJU458770:TKV458789 TTQ458770:TUR458789 UDM458770:UEN458789 UNI458770:UOJ458789 UXE458770:UYF458789 VHA458770:VIB458789 VQW458770:VRX458789 WAS458770:WBT458789 WKO458770:WLP458789 WUK458770:WVL458789 HY524306:IZ524325 RU524306:SV524325 ABQ524306:ACR524325 ALM524306:AMN524325 AVI524306:AWJ524325 BFE524306:BGF524325 BPA524306:BQB524325 BYW524306:BZX524325 CIS524306:CJT524325 CSO524306:CTP524325 DCK524306:DDL524325 DMG524306:DNH524325 DWC524306:DXD524325 EFY524306:EGZ524325 EPU524306:EQV524325 EZQ524306:FAR524325 FJM524306:FKN524325 FTI524306:FUJ524325 GDE524306:GEF524325 GNA524306:GOB524325 GWW524306:GXX524325 HGS524306:HHT524325 HQO524306:HRP524325 IAK524306:IBL524325 IKG524306:ILH524325 IUC524306:IVD524325 JDY524306:JEZ524325 JNU524306:JOV524325 JXQ524306:JYR524325 KHM524306:KIN524325 KRI524306:KSJ524325 LBE524306:LCF524325 LLA524306:LMB524325 LUW524306:LVX524325 MES524306:MFT524325 MOO524306:MPP524325 MYK524306:MZL524325 NIG524306:NJH524325 NSC524306:NTD524325 OBY524306:OCZ524325 OLU524306:OMV524325 OVQ524306:OWR524325 PFM524306:PGN524325 PPI524306:PQJ524325 PZE524306:QAF524325 QJA524306:QKB524325 QSW524306:QTX524325 RCS524306:RDT524325 RMO524306:RNP524325 RWK524306:RXL524325 SGG524306:SHH524325 SQC524306:SRD524325 SZY524306:TAZ524325 TJU524306:TKV524325 TTQ524306:TUR524325 UDM524306:UEN524325 UNI524306:UOJ524325 UXE524306:UYF524325 VHA524306:VIB524325 VQW524306:VRX524325 WAS524306:WBT524325 WKO524306:WLP524325 WUK524306:WVL524325 HY589842:IZ589861 RU589842:SV589861 ABQ589842:ACR589861 ALM589842:AMN589861 AVI589842:AWJ589861 BFE589842:BGF589861 BPA589842:BQB589861 BYW589842:BZX589861 CIS589842:CJT589861 CSO589842:CTP589861 DCK589842:DDL589861 DMG589842:DNH589861 DWC589842:DXD589861 EFY589842:EGZ589861 EPU589842:EQV589861 EZQ589842:FAR589861 FJM589842:FKN589861 FTI589842:FUJ589861 GDE589842:GEF589861 GNA589842:GOB589861 GWW589842:GXX589861 HGS589842:HHT589861 HQO589842:HRP589861 IAK589842:IBL589861 IKG589842:ILH589861 IUC589842:IVD589861 JDY589842:JEZ589861 JNU589842:JOV589861 JXQ589842:JYR589861 KHM589842:KIN589861 KRI589842:KSJ589861 LBE589842:LCF589861 LLA589842:LMB589861 LUW589842:LVX589861 MES589842:MFT589861 MOO589842:MPP589861 MYK589842:MZL589861 NIG589842:NJH589861 NSC589842:NTD589861 OBY589842:OCZ589861 OLU589842:OMV589861 OVQ589842:OWR589861 PFM589842:PGN589861 PPI589842:PQJ589861 PZE589842:QAF589861 QJA589842:QKB589861 QSW589842:QTX589861 RCS589842:RDT589861 RMO589842:RNP589861 RWK589842:RXL589861 SGG589842:SHH589861 SQC589842:SRD589861 SZY589842:TAZ589861 TJU589842:TKV589861 TTQ589842:TUR589861 UDM589842:UEN589861 UNI589842:UOJ589861 UXE589842:UYF589861 VHA589842:VIB589861 VQW589842:VRX589861 WAS589842:WBT589861 WKO589842:WLP589861 WUK589842:WVL589861 HY655378:IZ655397 RU655378:SV655397 ABQ655378:ACR655397 ALM655378:AMN655397 AVI655378:AWJ655397 BFE655378:BGF655397 BPA655378:BQB655397 BYW655378:BZX655397 CIS655378:CJT655397 CSO655378:CTP655397 DCK655378:DDL655397 DMG655378:DNH655397 DWC655378:DXD655397 EFY655378:EGZ655397 EPU655378:EQV655397 EZQ655378:FAR655397 FJM655378:FKN655397 FTI655378:FUJ655397 GDE655378:GEF655397 GNA655378:GOB655397 GWW655378:GXX655397 HGS655378:HHT655397 HQO655378:HRP655397 IAK655378:IBL655397 IKG655378:ILH655397 IUC655378:IVD655397 JDY655378:JEZ655397 JNU655378:JOV655397 JXQ655378:JYR655397 KHM655378:KIN655397 KRI655378:KSJ655397 LBE655378:LCF655397 LLA655378:LMB655397 LUW655378:LVX655397 MES655378:MFT655397 MOO655378:MPP655397 MYK655378:MZL655397 NIG655378:NJH655397 NSC655378:NTD655397 OBY655378:OCZ655397 OLU655378:OMV655397 OVQ655378:OWR655397 PFM655378:PGN655397 PPI655378:PQJ655397 PZE655378:QAF655397 QJA655378:QKB655397 QSW655378:QTX655397 RCS655378:RDT655397 RMO655378:RNP655397 RWK655378:RXL655397 SGG655378:SHH655397 SQC655378:SRD655397 SZY655378:TAZ655397 TJU655378:TKV655397 TTQ655378:TUR655397 UDM655378:UEN655397 UNI655378:UOJ655397 UXE655378:UYF655397 VHA655378:VIB655397 VQW655378:VRX655397 WAS655378:WBT655397 WKO655378:WLP655397 WUK655378:WVL655397 HY720914:IZ720933 RU720914:SV720933 ABQ720914:ACR720933 ALM720914:AMN720933 AVI720914:AWJ720933 BFE720914:BGF720933 BPA720914:BQB720933 BYW720914:BZX720933 CIS720914:CJT720933 CSO720914:CTP720933 DCK720914:DDL720933 DMG720914:DNH720933 DWC720914:DXD720933 EFY720914:EGZ720933 EPU720914:EQV720933 EZQ720914:FAR720933 FJM720914:FKN720933 FTI720914:FUJ720933 GDE720914:GEF720933 GNA720914:GOB720933 GWW720914:GXX720933 HGS720914:HHT720933 HQO720914:HRP720933 IAK720914:IBL720933 IKG720914:ILH720933 IUC720914:IVD720933 JDY720914:JEZ720933 JNU720914:JOV720933 JXQ720914:JYR720933 KHM720914:KIN720933 KRI720914:KSJ720933 LBE720914:LCF720933 LLA720914:LMB720933 LUW720914:LVX720933 MES720914:MFT720933 MOO720914:MPP720933 MYK720914:MZL720933 NIG720914:NJH720933 NSC720914:NTD720933 OBY720914:OCZ720933 OLU720914:OMV720933 OVQ720914:OWR720933 PFM720914:PGN720933 PPI720914:PQJ720933 PZE720914:QAF720933 QJA720914:QKB720933 QSW720914:QTX720933 RCS720914:RDT720933 RMO720914:RNP720933 RWK720914:RXL720933 SGG720914:SHH720933 SQC720914:SRD720933 SZY720914:TAZ720933 TJU720914:TKV720933 TTQ720914:TUR720933 UDM720914:UEN720933 UNI720914:UOJ720933 UXE720914:UYF720933 VHA720914:VIB720933 VQW720914:VRX720933 WAS720914:WBT720933 WKO720914:WLP720933 WUK720914:WVL720933 HY786450:IZ786469 RU786450:SV786469 ABQ786450:ACR786469 ALM786450:AMN786469 AVI786450:AWJ786469 BFE786450:BGF786469 BPA786450:BQB786469 BYW786450:BZX786469 CIS786450:CJT786469 CSO786450:CTP786469 DCK786450:DDL786469 DMG786450:DNH786469 DWC786450:DXD786469 EFY786450:EGZ786469 EPU786450:EQV786469 EZQ786450:FAR786469 FJM786450:FKN786469 FTI786450:FUJ786469 GDE786450:GEF786469 GNA786450:GOB786469 GWW786450:GXX786469 HGS786450:HHT786469 HQO786450:HRP786469 IAK786450:IBL786469 IKG786450:ILH786469 IUC786450:IVD786469 JDY786450:JEZ786469 JNU786450:JOV786469 JXQ786450:JYR786469 KHM786450:KIN786469 KRI786450:KSJ786469 LBE786450:LCF786469 LLA786450:LMB786469 LUW786450:LVX786469 MES786450:MFT786469 MOO786450:MPP786469 MYK786450:MZL786469 NIG786450:NJH786469 NSC786450:NTD786469 OBY786450:OCZ786469 OLU786450:OMV786469 OVQ786450:OWR786469 PFM786450:PGN786469 PPI786450:PQJ786469 PZE786450:QAF786469 QJA786450:QKB786469 QSW786450:QTX786469 RCS786450:RDT786469 RMO786450:RNP786469 RWK786450:RXL786469 SGG786450:SHH786469 SQC786450:SRD786469 SZY786450:TAZ786469 TJU786450:TKV786469 TTQ786450:TUR786469 UDM786450:UEN786469 UNI786450:UOJ786469 UXE786450:UYF786469 VHA786450:VIB786469 VQW786450:VRX786469 WAS786450:WBT786469 WKO786450:WLP786469 WUK786450:WVL786469 HY851986:IZ852005 RU851986:SV852005 ABQ851986:ACR852005 ALM851986:AMN852005 AVI851986:AWJ852005 BFE851986:BGF852005 BPA851986:BQB852005 BYW851986:BZX852005 CIS851986:CJT852005 CSO851986:CTP852005 DCK851986:DDL852005 DMG851986:DNH852005 DWC851986:DXD852005 EFY851986:EGZ852005 EPU851986:EQV852005 EZQ851986:FAR852005 FJM851986:FKN852005 FTI851986:FUJ852005 GDE851986:GEF852005 GNA851986:GOB852005 GWW851986:GXX852005 HGS851986:HHT852005 HQO851986:HRP852005 IAK851986:IBL852005 IKG851986:ILH852005 IUC851986:IVD852005 JDY851986:JEZ852005 JNU851986:JOV852005 JXQ851986:JYR852005 KHM851986:KIN852005 KRI851986:KSJ852005 LBE851986:LCF852005 LLA851986:LMB852005 LUW851986:LVX852005 MES851986:MFT852005 MOO851986:MPP852005 MYK851986:MZL852005 NIG851986:NJH852005 NSC851986:NTD852005 OBY851986:OCZ852005 OLU851986:OMV852005 OVQ851986:OWR852005 PFM851986:PGN852005 PPI851986:PQJ852005 PZE851986:QAF852005 QJA851986:QKB852005 QSW851986:QTX852005 RCS851986:RDT852005 RMO851986:RNP852005 RWK851986:RXL852005 SGG851986:SHH852005 SQC851986:SRD852005 SZY851986:TAZ852005 TJU851986:TKV852005 TTQ851986:TUR852005 UDM851986:UEN852005 UNI851986:UOJ852005 UXE851986:UYF852005 VHA851986:VIB852005 VQW851986:VRX852005 WAS851986:WBT852005 WKO851986:WLP852005 WUK851986:WVL852005 HY917522:IZ917541 RU917522:SV917541 ABQ917522:ACR917541 ALM917522:AMN917541 AVI917522:AWJ917541 BFE917522:BGF917541 BPA917522:BQB917541 BYW917522:BZX917541 CIS917522:CJT917541 CSO917522:CTP917541 DCK917522:DDL917541 DMG917522:DNH917541 DWC917522:DXD917541 EFY917522:EGZ917541 EPU917522:EQV917541 EZQ917522:FAR917541 FJM917522:FKN917541 FTI917522:FUJ917541 GDE917522:GEF917541 GNA917522:GOB917541 GWW917522:GXX917541 HGS917522:HHT917541 HQO917522:HRP917541 IAK917522:IBL917541 IKG917522:ILH917541 IUC917522:IVD917541 JDY917522:JEZ917541 JNU917522:JOV917541 JXQ917522:JYR917541 KHM917522:KIN917541 KRI917522:KSJ917541 LBE917522:LCF917541 LLA917522:LMB917541 LUW917522:LVX917541 MES917522:MFT917541 MOO917522:MPP917541 MYK917522:MZL917541 NIG917522:NJH917541 NSC917522:NTD917541 OBY917522:OCZ917541 OLU917522:OMV917541 OVQ917522:OWR917541 PFM917522:PGN917541 PPI917522:PQJ917541 PZE917522:QAF917541 QJA917522:QKB917541 QSW917522:QTX917541 RCS917522:RDT917541 RMO917522:RNP917541 RWK917522:RXL917541 SGG917522:SHH917541 SQC917522:SRD917541 SZY917522:TAZ917541 TJU917522:TKV917541 TTQ917522:TUR917541 UDM917522:UEN917541 UNI917522:UOJ917541 UXE917522:UYF917541 VHA917522:VIB917541 VQW917522:VRX917541 WAS917522:WBT917541 WKO917522:WLP917541 WUK917522:WVL917541 HY983058:IZ983077 RU983058:SV983077 ABQ983058:ACR983077 ALM983058:AMN983077 AVI983058:AWJ983077 BFE983058:BGF983077 BPA983058:BQB983077 BYW983058:BZX983077 CIS983058:CJT983077 CSO983058:CTP983077 DCK983058:DDL983077 DMG983058:DNH983077 DWC983058:DXD983077 EFY983058:EGZ983077 EPU983058:EQV983077 EZQ983058:FAR983077 FJM983058:FKN983077 FTI983058:FUJ983077 GDE983058:GEF983077 GNA983058:GOB983077 GWW983058:GXX983077 HGS983058:HHT983077 HQO983058:HRP983077 IAK983058:IBL983077 IKG983058:ILH983077 IUC983058:IVD983077 JDY983058:JEZ983077 JNU983058:JOV983077 JXQ983058:JYR983077 KHM983058:KIN983077 KRI983058:KSJ983077 LBE983058:LCF983077 LLA983058:LMB983077 LUW983058:LVX983077 MES983058:MFT983077 MOO983058:MPP983077 MYK983058:MZL983077 NIG983058:NJH983077 NSC983058:NTD983077 OBY983058:OCZ983077 OLU983058:OMV983077 OVQ983058:OWR983077 PFM983058:PGN983077 PPI983058:PQJ983077 PZE983058:QAF983077 QJA983058:QKB983077 QSW983058:QTX983077 RCS983058:RDT983077 RMO983058:RNP983077 RWK983058:RXL983077 SGG983058:SHH983077 SQC983058:SRD983077 SZY983058:TAZ983077 TJU983058:TKV983077 TTQ983058:TUR983077 UDM983058:UEN983077 UNI983058:UOJ983077 UXE983058:UYF983077 VHA983058:VIB983077 WKO983058:WLP983077 F65555:L65574 F983059:L983078 F917523:L917542 F851987:L852006 F786451:L786470 F720915:L720934 F655379:L655398 F589843:L589862 F524307:L524326 F458771:L458790 F393235:L393254 F327699:L327718 F262163:L262182 F196627:L196646 F131091:L131110 HY8:IZ62 WUK8:WVL62 WKO8:WLP62 WAS8:WBT62 VQW8:VRX62 VHA8:VIB62 UXE8:UYF62 UNI8:UOJ62 UDM8:UEN62 TTQ8:TUR62 TJU8:TKV62 SZY8:TAZ62 SQC8:SRD62 SGG8:SHH62 RWK8:RXL62 RMO8:RNP62 RCS8:RDT62 QSW8:QTX62 QJA8:QKB62 PZE8:QAF62 PPI8:PQJ62 PFM8:PGN62 OVQ8:OWR62 OLU8:OMV62 OBY8:OCZ62 NSC8:NTD62 NIG8:NJH62 MYK8:MZL62 MOO8:MPP62 MES8:MFT62 LUW8:LVX62 LLA8:LMB62 LBE8:LCF62 KRI8:KSJ62 KHM8:KIN62 JXQ8:JYR62 JNU8:JOV62 JDY8:JEZ62 IUC8:IVD62 IKG8:ILH62 IAK8:IBL62 HQO8:HRP62 HGS8:HHT62 GWW8:GXX62 GNA8:GOB62 GDE8:GEF62 FTI8:FUJ62 FJM8:FKN62 EZQ8:FAR62 EPU8:EQV62 EFY8:EGZ62 DWC8:DXD62 DMG8:DNH62 DCK8:DDL62 CSO8:CTP62 CIS8:CJT62 BYW8:BZX62 BPA8:BQB62 BFE8:BGF62 AVI8:AWJ62 ALM8:AMN62 ABQ8:ACR62 RU8:SV62 M8:M62">
      <formula1>IF(#REF!="×","")</formula1>
    </dataValidation>
    <dataValidation type="list" allowBlank="1" showInputMessage="1" showErrorMessage="1" sqref="WUG983058:WUG983077 HU65554:HU65573 RQ65554:RQ65573 ABM65554:ABM65573 ALI65554:ALI65573 AVE65554:AVE65573 BFA65554:BFA65573 BOW65554:BOW65573 BYS65554:BYS65573 CIO65554:CIO65573 CSK65554:CSK65573 DCG65554:DCG65573 DMC65554:DMC65573 DVY65554:DVY65573 EFU65554:EFU65573 EPQ65554:EPQ65573 EZM65554:EZM65573 FJI65554:FJI65573 FTE65554:FTE65573 GDA65554:GDA65573 GMW65554:GMW65573 GWS65554:GWS65573 HGO65554:HGO65573 HQK65554:HQK65573 IAG65554:IAG65573 IKC65554:IKC65573 ITY65554:ITY65573 JDU65554:JDU65573 JNQ65554:JNQ65573 JXM65554:JXM65573 KHI65554:KHI65573 KRE65554:KRE65573 LBA65554:LBA65573 LKW65554:LKW65573 LUS65554:LUS65573 MEO65554:MEO65573 MOK65554:MOK65573 MYG65554:MYG65573 NIC65554:NIC65573 NRY65554:NRY65573 OBU65554:OBU65573 OLQ65554:OLQ65573 OVM65554:OVM65573 PFI65554:PFI65573 PPE65554:PPE65573 PZA65554:PZA65573 QIW65554:QIW65573 QSS65554:QSS65573 RCO65554:RCO65573 RMK65554:RMK65573 RWG65554:RWG65573 SGC65554:SGC65573 SPY65554:SPY65573 SZU65554:SZU65573 TJQ65554:TJQ65573 TTM65554:TTM65573 UDI65554:UDI65573 UNE65554:UNE65573 UXA65554:UXA65573 VGW65554:VGW65573 VQS65554:VQS65573 WAO65554:WAO65573 WKK65554:WKK65573 WUG65554:WUG65573 HU131090:HU131109 RQ131090:RQ131109 ABM131090:ABM131109 ALI131090:ALI131109 AVE131090:AVE131109 BFA131090:BFA131109 BOW131090:BOW131109 BYS131090:BYS131109 CIO131090:CIO131109 CSK131090:CSK131109 DCG131090:DCG131109 DMC131090:DMC131109 DVY131090:DVY131109 EFU131090:EFU131109 EPQ131090:EPQ131109 EZM131090:EZM131109 FJI131090:FJI131109 FTE131090:FTE131109 GDA131090:GDA131109 GMW131090:GMW131109 GWS131090:GWS131109 HGO131090:HGO131109 HQK131090:HQK131109 IAG131090:IAG131109 IKC131090:IKC131109 ITY131090:ITY131109 JDU131090:JDU131109 JNQ131090:JNQ131109 JXM131090:JXM131109 KHI131090:KHI131109 KRE131090:KRE131109 LBA131090:LBA131109 LKW131090:LKW131109 LUS131090:LUS131109 MEO131090:MEO131109 MOK131090:MOK131109 MYG131090:MYG131109 NIC131090:NIC131109 NRY131090:NRY131109 OBU131090:OBU131109 OLQ131090:OLQ131109 OVM131090:OVM131109 PFI131090:PFI131109 PPE131090:PPE131109 PZA131090:PZA131109 QIW131090:QIW131109 QSS131090:QSS131109 RCO131090:RCO131109 RMK131090:RMK131109 RWG131090:RWG131109 SGC131090:SGC131109 SPY131090:SPY131109 SZU131090:SZU131109 TJQ131090:TJQ131109 TTM131090:TTM131109 UDI131090:UDI131109 UNE131090:UNE131109 UXA131090:UXA131109 VGW131090:VGW131109 VQS131090:VQS131109 WAO131090:WAO131109 WKK131090:WKK131109 WUG131090:WUG131109 HU196626:HU196645 RQ196626:RQ196645 ABM196626:ABM196645 ALI196626:ALI196645 AVE196626:AVE196645 BFA196626:BFA196645 BOW196626:BOW196645 BYS196626:BYS196645 CIO196626:CIO196645 CSK196626:CSK196645 DCG196626:DCG196645 DMC196626:DMC196645 DVY196626:DVY196645 EFU196626:EFU196645 EPQ196626:EPQ196645 EZM196626:EZM196645 FJI196626:FJI196645 FTE196626:FTE196645 GDA196626:GDA196645 GMW196626:GMW196645 GWS196626:GWS196645 HGO196626:HGO196645 HQK196626:HQK196645 IAG196626:IAG196645 IKC196626:IKC196645 ITY196626:ITY196645 JDU196626:JDU196645 JNQ196626:JNQ196645 JXM196626:JXM196645 KHI196626:KHI196645 KRE196626:KRE196645 LBA196626:LBA196645 LKW196626:LKW196645 LUS196626:LUS196645 MEO196626:MEO196645 MOK196626:MOK196645 MYG196626:MYG196645 NIC196626:NIC196645 NRY196626:NRY196645 OBU196626:OBU196645 OLQ196626:OLQ196645 OVM196626:OVM196645 PFI196626:PFI196645 PPE196626:PPE196645 PZA196626:PZA196645 QIW196626:QIW196645 QSS196626:QSS196645 RCO196626:RCO196645 RMK196626:RMK196645 RWG196626:RWG196645 SGC196626:SGC196645 SPY196626:SPY196645 SZU196626:SZU196645 TJQ196626:TJQ196645 TTM196626:TTM196645 UDI196626:UDI196645 UNE196626:UNE196645 UXA196626:UXA196645 VGW196626:VGW196645 VQS196626:VQS196645 WAO196626:WAO196645 WKK196626:WKK196645 WUG196626:WUG196645 HU262162:HU262181 RQ262162:RQ262181 ABM262162:ABM262181 ALI262162:ALI262181 AVE262162:AVE262181 BFA262162:BFA262181 BOW262162:BOW262181 BYS262162:BYS262181 CIO262162:CIO262181 CSK262162:CSK262181 DCG262162:DCG262181 DMC262162:DMC262181 DVY262162:DVY262181 EFU262162:EFU262181 EPQ262162:EPQ262181 EZM262162:EZM262181 FJI262162:FJI262181 FTE262162:FTE262181 GDA262162:GDA262181 GMW262162:GMW262181 GWS262162:GWS262181 HGO262162:HGO262181 HQK262162:HQK262181 IAG262162:IAG262181 IKC262162:IKC262181 ITY262162:ITY262181 JDU262162:JDU262181 JNQ262162:JNQ262181 JXM262162:JXM262181 KHI262162:KHI262181 KRE262162:KRE262181 LBA262162:LBA262181 LKW262162:LKW262181 LUS262162:LUS262181 MEO262162:MEO262181 MOK262162:MOK262181 MYG262162:MYG262181 NIC262162:NIC262181 NRY262162:NRY262181 OBU262162:OBU262181 OLQ262162:OLQ262181 OVM262162:OVM262181 PFI262162:PFI262181 PPE262162:PPE262181 PZA262162:PZA262181 QIW262162:QIW262181 QSS262162:QSS262181 RCO262162:RCO262181 RMK262162:RMK262181 RWG262162:RWG262181 SGC262162:SGC262181 SPY262162:SPY262181 SZU262162:SZU262181 TJQ262162:TJQ262181 TTM262162:TTM262181 UDI262162:UDI262181 UNE262162:UNE262181 UXA262162:UXA262181 VGW262162:VGW262181 VQS262162:VQS262181 WAO262162:WAO262181 WKK262162:WKK262181 WUG262162:WUG262181 HU327698:HU327717 RQ327698:RQ327717 ABM327698:ABM327717 ALI327698:ALI327717 AVE327698:AVE327717 BFA327698:BFA327717 BOW327698:BOW327717 BYS327698:BYS327717 CIO327698:CIO327717 CSK327698:CSK327717 DCG327698:DCG327717 DMC327698:DMC327717 DVY327698:DVY327717 EFU327698:EFU327717 EPQ327698:EPQ327717 EZM327698:EZM327717 FJI327698:FJI327717 FTE327698:FTE327717 GDA327698:GDA327717 GMW327698:GMW327717 GWS327698:GWS327717 HGO327698:HGO327717 HQK327698:HQK327717 IAG327698:IAG327717 IKC327698:IKC327717 ITY327698:ITY327717 JDU327698:JDU327717 JNQ327698:JNQ327717 JXM327698:JXM327717 KHI327698:KHI327717 KRE327698:KRE327717 LBA327698:LBA327717 LKW327698:LKW327717 LUS327698:LUS327717 MEO327698:MEO327717 MOK327698:MOK327717 MYG327698:MYG327717 NIC327698:NIC327717 NRY327698:NRY327717 OBU327698:OBU327717 OLQ327698:OLQ327717 OVM327698:OVM327717 PFI327698:PFI327717 PPE327698:PPE327717 PZA327698:PZA327717 QIW327698:QIW327717 QSS327698:QSS327717 RCO327698:RCO327717 RMK327698:RMK327717 RWG327698:RWG327717 SGC327698:SGC327717 SPY327698:SPY327717 SZU327698:SZU327717 TJQ327698:TJQ327717 TTM327698:TTM327717 UDI327698:UDI327717 UNE327698:UNE327717 UXA327698:UXA327717 VGW327698:VGW327717 VQS327698:VQS327717 WAO327698:WAO327717 WKK327698:WKK327717 WUG327698:WUG327717 HU393234:HU393253 RQ393234:RQ393253 ABM393234:ABM393253 ALI393234:ALI393253 AVE393234:AVE393253 BFA393234:BFA393253 BOW393234:BOW393253 BYS393234:BYS393253 CIO393234:CIO393253 CSK393234:CSK393253 DCG393234:DCG393253 DMC393234:DMC393253 DVY393234:DVY393253 EFU393234:EFU393253 EPQ393234:EPQ393253 EZM393234:EZM393253 FJI393234:FJI393253 FTE393234:FTE393253 GDA393234:GDA393253 GMW393234:GMW393253 GWS393234:GWS393253 HGO393234:HGO393253 HQK393234:HQK393253 IAG393234:IAG393253 IKC393234:IKC393253 ITY393234:ITY393253 JDU393234:JDU393253 JNQ393234:JNQ393253 JXM393234:JXM393253 KHI393234:KHI393253 KRE393234:KRE393253 LBA393234:LBA393253 LKW393234:LKW393253 LUS393234:LUS393253 MEO393234:MEO393253 MOK393234:MOK393253 MYG393234:MYG393253 NIC393234:NIC393253 NRY393234:NRY393253 OBU393234:OBU393253 OLQ393234:OLQ393253 OVM393234:OVM393253 PFI393234:PFI393253 PPE393234:PPE393253 PZA393234:PZA393253 QIW393234:QIW393253 QSS393234:QSS393253 RCO393234:RCO393253 RMK393234:RMK393253 RWG393234:RWG393253 SGC393234:SGC393253 SPY393234:SPY393253 SZU393234:SZU393253 TJQ393234:TJQ393253 TTM393234:TTM393253 UDI393234:UDI393253 UNE393234:UNE393253 UXA393234:UXA393253 VGW393234:VGW393253 VQS393234:VQS393253 WAO393234:WAO393253 WKK393234:WKK393253 WUG393234:WUG393253 HU458770:HU458789 RQ458770:RQ458789 ABM458770:ABM458789 ALI458770:ALI458789 AVE458770:AVE458789 BFA458770:BFA458789 BOW458770:BOW458789 BYS458770:BYS458789 CIO458770:CIO458789 CSK458770:CSK458789 DCG458770:DCG458789 DMC458770:DMC458789 DVY458770:DVY458789 EFU458770:EFU458789 EPQ458770:EPQ458789 EZM458770:EZM458789 FJI458770:FJI458789 FTE458770:FTE458789 GDA458770:GDA458789 GMW458770:GMW458789 GWS458770:GWS458789 HGO458770:HGO458789 HQK458770:HQK458789 IAG458770:IAG458789 IKC458770:IKC458789 ITY458770:ITY458789 JDU458770:JDU458789 JNQ458770:JNQ458789 JXM458770:JXM458789 KHI458770:KHI458789 KRE458770:KRE458789 LBA458770:LBA458789 LKW458770:LKW458789 LUS458770:LUS458789 MEO458770:MEO458789 MOK458770:MOK458789 MYG458770:MYG458789 NIC458770:NIC458789 NRY458770:NRY458789 OBU458770:OBU458789 OLQ458770:OLQ458789 OVM458770:OVM458789 PFI458770:PFI458789 PPE458770:PPE458789 PZA458770:PZA458789 QIW458770:QIW458789 QSS458770:QSS458789 RCO458770:RCO458789 RMK458770:RMK458789 RWG458770:RWG458789 SGC458770:SGC458789 SPY458770:SPY458789 SZU458770:SZU458789 TJQ458770:TJQ458789 TTM458770:TTM458789 UDI458770:UDI458789 UNE458770:UNE458789 UXA458770:UXA458789 VGW458770:VGW458789 VQS458770:VQS458789 WAO458770:WAO458789 WKK458770:WKK458789 WUG458770:WUG458789 HU524306:HU524325 RQ524306:RQ524325 ABM524306:ABM524325 ALI524306:ALI524325 AVE524306:AVE524325 BFA524306:BFA524325 BOW524306:BOW524325 BYS524306:BYS524325 CIO524306:CIO524325 CSK524306:CSK524325 DCG524306:DCG524325 DMC524306:DMC524325 DVY524306:DVY524325 EFU524306:EFU524325 EPQ524306:EPQ524325 EZM524306:EZM524325 FJI524306:FJI524325 FTE524306:FTE524325 GDA524306:GDA524325 GMW524306:GMW524325 GWS524306:GWS524325 HGO524306:HGO524325 HQK524306:HQK524325 IAG524306:IAG524325 IKC524306:IKC524325 ITY524306:ITY524325 JDU524306:JDU524325 JNQ524306:JNQ524325 JXM524306:JXM524325 KHI524306:KHI524325 KRE524306:KRE524325 LBA524306:LBA524325 LKW524306:LKW524325 LUS524306:LUS524325 MEO524306:MEO524325 MOK524306:MOK524325 MYG524306:MYG524325 NIC524306:NIC524325 NRY524306:NRY524325 OBU524306:OBU524325 OLQ524306:OLQ524325 OVM524306:OVM524325 PFI524306:PFI524325 PPE524306:PPE524325 PZA524306:PZA524325 QIW524306:QIW524325 QSS524306:QSS524325 RCO524306:RCO524325 RMK524306:RMK524325 RWG524306:RWG524325 SGC524306:SGC524325 SPY524306:SPY524325 SZU524306:SZU524325 TJQ524306:TJQ524325 TTM524306:TTM524325 UDI524306:UDI524325 UNE524306:UNE524325 UXA524306:UXA524325 VGW524306:VGW524325 VQS524306:VQS524325 WAO524306:WAO524325 WKK524306:WKK524325 WUG524306:WUG524325 HU589842:HU589861 RQ589842:RQ589861 ABM589842:ABM589861 ALI589842:ALI589861 AVE589842:AVE589861 BFA589842:BFA589861 BOW589842:BOW589861 BYS589842:BYS589861 CIO589842:CIO589861 CSK589842:CSK589861 DCG589842:DCG589861 DMC589842:DMC589861 DVY589842:DVY589861 EFU589842:EFU589861 EPQ589842:EPQ589861 EZM589842:EZM589861 FJI589842:FJI589861 FTE589842:FTE589861 GDA589842:GDA589861 GMW589842:GMW589861 GWS589842:GWS589861 HGO589842:HGO589861 HQK589842:HQK589861 IAG589842:IAG589861 IKC589842:IKC589861 ITY589842:ITY589861 JDU589842:JDU589861 JNQ589842:JNQ589861 JXM589842:JXM589861 KHI589842:KHI589861 KRE589842:KRE589861 LBA589842:LBA589861 LKW589842:LKW589861 LUS589842:LUS589861 MEO589842:MEO589861 MOK589842:MOK589861 MYG589842:MYG589861 NIC589842:NIC589861 NRY589842:NRY589861 OBU589842:OBU589861 OLQ589842:OLQ589861 OVM589842:OVM589861 PFI589842:PFI589861 PPE589842:PPE589861 PZA589842:PZA589861 QIW589842:QIW589861 QSS589842:QSS589861 RCO589842:RCO589861 RMK589842:RMK589861 RWG589842:RWG589861 SGC589842:SGC589861 SPY589842:SPY589861 SZU589842:SZU589861 TJQ589842:TJQ589861 TTM589842:TTM589861 UDI589842:UDI589861 UNE589842:UNE589861 UXA589842:UXA589861 VGW589842:VGW589861 VQS589842:VQS589861 WAO589842:WAO589861 WKK589842:WKK589861 WUG589842:WUG589861 HU655378:HU655397 RQ655378:RQ655397 ABM655378:ABM655397 ALI655378:ALI655397 AVE655378:AVE655397 BFA655378:BFA655397 BOW655378:BOW655397 BYS655378:BYS655397 CIO655378:CIO655397 CSK655378:CSK655397 DCG655378:DCG655397 DMC655378:DMC655397 DVY655378:DVY655397 EFU655378:EFU655397 EPQ655378:EPQ655397 EZM655378:EZM655397 FJI655378:FJI655397 FTE655378:FTE655397 GDA655378:GDA655397 GMW655378:GMW655397 GWS655378:GWS655397 HGO655378:HGO655397 HQK655378:HQK655397 IAG655378:IAG655397 IKC655378:IKC655397 ITY655378:ITY655397 JDU655378:JDU655397 JNQ655378:JNQ655397 JXM655378:JXM655397 KHI655378:KHI655397 KRE655378:KRE655397 LBA655378:LBA655397 LKW655378:LKW655397 LUS655378:LUS655397 MEO655378:MEO655397 MOK655378:MOK655397 MYG655378:MYG655397 NIC655378:NIC655397 NRY655378:NRY655397 OBU655378:OBU655397 OLQ655378:OLQ655397 OVM655378:OVM655397 PFI655378:PFI655397 PPE655378:PPE655397 PZA655378:PZA655397 QIW655378:QIW655397 QSS655378:QSS655397 RCO655378:RCO655397 RMK655378:RMK655397 RWG655378:RWG655397 SGC655378:SGC655397 SPY655378:SPY655397 SZU655378:SZU655397 TJQ655378:TJQ655397 TTM655378:TTM655397 UDI655378:UDI655397 UNE655378:UNE655397 UXA655378:UXA655397 VGW655378:VGW655397 VQS655378:VQS655397 WAO655378:WAO655397 WKK655378:WKK655397 WUG655378:WUG655397 HU720914:HU720933 RQ720914:RQ720933 ABM720914:ABM720933 ALI720914:ALI720933 AVE720914:AVE720933 BFA720914:BFA720933 BOW720914:BOW720933 BYS720914:BYS720933 CIO720914:CIO720933 CSK720914:CSK720933 DCG720914:DCG720933 DMC720914:DMC720933 DVY720914:DVY720933 EFU720914:EFU720933 EPQ720914:EPQ720933 EZM720914:EZM720933 FJI720914:FJI720933 FTE720914:FTE720933 GDA720914:GDA720933 GMW720914:GMW720933 GWS720914:GWS720933 HGO720914:HGO720933 HQK720914:HQK720933 IAG720914:IAG720933 IKC720914:IKC720933 ITY720914:ITY720933 JDU720914:JDU720933 JNQ720914:JNQ720933 JXM720914:JXM720933 KHI720914:KHI720933 KRE720914:KRE720933 LBA720914:LBA720933 LKW720914:LKW720933 LUS720914:LUS720933 MEO720914:MEO720933 MOK720914:MOK720933 MYG720914:MYG720933 NIC720914:NIC720933 NRY720914:NRY720933 OBU720914:OBU720933 OLQ720914:OLQ720933 OVM720914:OVM720933 PFI720914:PFI720933 PPE720914:PPE720933 PZA720914:PZA720933 QIW720914:QIW720933 QSS720914:QSS720933 RCO720914:RCO720933 RMK720914:RMK720933 RWG720914:RWG720933 SGC720914:SGC720933 SPY720914:SPY720933 SZU720914:SZU720933 TJQ720914:TJQ720933 TTM720914:TTM720933 UDI720914:UDI720933 UNE720914:UNE720933 UXA720914:UXA720933 VGW720914:VGW720933 VQS720914:VQS720933 WAO720914:WAO720933 WKK720914:WKK720933 WUG720914:WUG720933 HU786450:HU786469 RQ786450:RQ786469 ABM786450:ABM786469 ALI786450:ALI786469 AVE786450:AVE786469 BFA786450:BFA786469 BOW786450:BOW786469 BYS786450:BYS786469 CIO786450:CIO786469 CSK786450:CSK786469 DCG786450:DCG786469 DMC786450:DMC786469 DVY786450:DVY786469 EFU786450:EFU786469 EPQ786450:EPQ786469 EZM786450:EZM786469 FJI786450:FJI786469 FTE786450:FTE786469 GDA786450:GDA786469 GMW786450:GMW786469 GWS786450:GWS786469 HGO786450:HGO786469 HQK786450:HQK786469 IAG786450:IAG786469 IKC786450:IKC786469 ITY786450:ITY786469 JDU786450:JDU786469 JNQ786450:JNQ786469 JXM786450:JXM786469 KHI786450:KHI786469 KRE786450:KRE786469 LBA786450:LBA786469 LKW786450:LKW786469 LUS786450:LUS786469 MEO786450:MEO786469 MOK786450:MOK786469 MYG786450:MYG786469 NIC786450:NIC786469 NRY786450:NRY786469 OBU786450:OBU786469 OLQ786450:OLQ786469 OVM786450:OVM786469 PFI786450:PFI786469 PPE786450:PPE786469 PZA786450:PZA786469 QIW786450:QIW786469 QSS786450:QSS786469 RCO786450:RCO786469 RMK786450:RMK786469 RWG786450:RWG786469 SGC786450:SGC786469 SPY786450:SPY786469 SZU786450:SZU786469 TJQ786450:TJQ786469 TTM786450:TTM786469 UDI786450:UDI786469 UNE786450:UNE786469 UXA786450:UXA786469 VGW786450:VGW786469 VQS786450:VQS786469 WAO786450:WAO786469 WKK786450:WKK786469 WUG786450:WUG786469 HU851986:HU852005 RQ851986:RQ852005 ABM851986:ABM852005 ALI851986:ALI852005 AVE851986:AVE852005 BFA851986:BFA852005 BOW851986:BOW852005 BYS851986:BYS852005 CIO851986:CIO852005 CSK851986:CSK852005 DCG851986:DCG852005 DMC851986:DMC852005 DVY851986:DVY852005 EFU851986:EFU852005 EPQ851986:EPQ852005 EZM851986:EZM852005 FJI851986:FJI852005 FTE851986:FTE852005 GDA851986:GDA852005 GMW851986:GMW852005 GWS851986:GWS852005 HGO851986:HGO852005 HQK851986:HQK852005 IAG851986:IAG852005 IKC851986:IKC852005 ITY851986:ITY852005 JDU851986:JDU852005 JNQ851986:JNQ852005 JXM851986:JXM852005 KHI851986:KHI852005 KRE851986:KRE852005 LBA851986:LBA852005 LKW851986:LKW852005 LUS851986:LUS852005 MEO851986:MEO852005 MOK851986:MOK852005 MYG851986:MYG852005 NIC851986:NIC852005 NRY851986:NRY852005 OBU851986:OBU852005 OLQ851986:OLQ852005 OVM851986:OVM852005 PFI851986:PFI852005 PPE851986:PPE852005 PZA851986:PZA852005 QIW851986:QIW852005 QSS851986:QSS852005 RCO851986:RCO852005 RMK851986:RMK852005 RWG851986:RWG852005 SGC851986:SGC852005 SPY851986:SPY852005 SZU851986:SZU852005 TJQ851986:TJQ852005 TTM851986:TTM852005 UDI851986:UDI852005 UNE851986:UNE852005 UXA851986:UXA852005 VGW851986:VGW852005 VQS851986:VQS852005 WAO851986:WAO852005 WKK851986:WKK852005 WUG851986:WUG852005 HU917522:HU917541 RQ917522:RQ917541 ABM917522:ABM917541 ALI917522:ALI917541 AVE917522:AVE917541 BFA917522:BFA917541 BOW917522:BOW917541 BYS917522:BYS917541 CIO917522:CIO917541 CSK917522:CSK917541 DCG917522:DCG917541 DMC917522:DMC917541 DVY917522:DVY917541 EFU917522:EFU917541 EPQ917522:EPQ917541 EZM917522:EZM917541 FJI917522:FJI917541 FTE917522:FTE917541 GDA917522:GDA917541 GMW917522:GMW917541 GWS917522:GWS917541 HGO917522:HGO917541 HQK917522:HQK917541 IAG917522:IAG917541 IKC917522:IKC917541 ITY917522:ITY917541 JDU917522:JDU917541 JNQ917522:JNQ917541 JXM917522:JXM917541 KHI917522:KHI917541 KRE917522:KRE917541 LBA917522:LBA917541 LKW917522:LKW917541 LUS917522:LUS917541 MEO917522:MEO917541 MOK917522:MOK917541 MYG917522:MYG917541 NIC917522:NIC917541 NRY917522:NRY917541 OBU917522:OBU917541 OLQ917522:OLQ917541 OVM917522:OVM917541 PFI917522:PFI917541 PPE917522:PPE917541 PZA917522:PZA917541 QIW917522:QIW917541 QSS917522:QSS917541 RCO917522:RCO917541 RMK917522:RMK917541 RWG917522:RWG917541 SGC917522:SGC917541 SPY917522:SPY917541 SZU917522:SZU917541 TJQ917522:TJQ917541 TTM917522:TTM917541 UDI917522:UDI917541 UNE917522:UNE917541 UXA917522:UXA917541 VGW917522:VGW917541 VQS917522:VQS917541 WAO917522:WAO917541 WKK917522:WKK917541 WUG917522:WUG917541 HU983058:HU983077 RQ983058:RQ983077 ABM983058:ABM983077 ALI983058:ALI983077 AVE983058:AVE983077 BFA983058:BFA983077 BOW983058:BOW983077 BYS983058:BYS983077 CIO983058:CIO983077 CSK983058:CSK983077 DCG983058:DCG983077 DMC983058:DMC983077 DVY983058:DVY983077 EFU983058:EFU983077 EPQ983058:EPQ983077 EZM983058:EZM983077 FJI983058:FJI983077 FTE983058:FTE983077 GDA983058:GDA983077 GMW983058:GMW983077 GWS983058:GWS983077 HGO983058:HGO983077 HQK983058:HQK983077 IAG983058:IAG983077 IKC983058:IKC983077 ITY983058:ITY983077 JDU983058:JDU983077 JNQ983058:JNQ983077 JXM983058:JXM983077 KHI983058:KHI983077 KRE983058:KRE983077 LBA983058:LBA983077 LKW983058:LKW983077 LUS983058:LUS983077 MEO983058:MEO983077 MOK983058:MOK983077 MYG983058:MYG983077 NIC983058:NIC983077 NRY983058:NRY983077 OBU983058:OBU983077 OLQ983058:OLQ983077 OVM983058:OVM983077 PFI983058:PFI983077 PPE983058:PPE983077 PZA983058:PZA983077 QIW983058:QIW983077 QSS983058:QSS983077 RCO983058:RCO983077 RMK983058:RMK983077 RWG983058:RWG983077 SGC983058:SGC983077 SPY983058:SPY983077 SZU983058:SZU983077 TJQ983058:TJQ983077 TTM983058:TTM983077 UDI983058:UDI983077 UNE983058:UNE983077 UXA983058:UXA983077 VGW983058:VGW983077 VQS983058:VQS983077 WAO983058:WAO983077 WKK983058:WKK983077 WUG8:WUG62 WKK8:WKK62 WAO8:WAO62 VQS8:VQS62 VGW8:VGW62 UXA8:UXA62 UNE8:UNE62 UDI8:UDI62 TTM8:TTM62 TJQ8:TJQ62 SZU8:SZU62 SPY8:SPY62 SGC8:SGC62 RWG8:RWG62 RMK8:RMK62 RCO8:RCO62 QSS8:QSS62 QIW8:QIW62 PZA8:PZA62 PPE8:PPE62 PFI8:PFI62 OVM8:OVM62 OLQ8:OLQ62 OBU8:OBU62 NRY8:NRY62 NIC8:NIC62 MYG8:MYG62 MOK8:MOK62 MEO8:MEO62 LUS8:LUS62 LKW8:LKW62 LBA8:LBA62 KRE8:KRE62 KHI8:KHI62 JXM8:JXM62 JNQ8:JNQ62 JDU8:JDU62 ITY8:ITY62 IKC8:IKC62 IAG8:IAG62 HQK8:HQK62 HGO8:HGO62 GWS8:GWS62 GMW8:GMW62 GDA8:GDA62 FTE8:FTE62 FJI8:FJI62 EZM8:EZM62 EPQ8:EPQ62 EFU8:EFU62 DVY8:DVY62 DMC8:DMC62 DCG8:DCG62 CSK8:CSK62 CIO8:CIO62 BYS8:BYS62 BOW8:BOW62 BFA8:BFA62 AVE8:AVE62 ALI8:ALI62 ABM8:ABM62 RQ8:RQ62 HU8:HU62">
      <formula1>"教育・保育従事者,教育・保育従事者以外"</formula1>
    </dataValidation>
    <dataValidation type="list" allowBlank="1" showInputMessage="1" showErrorMessage="1" sqref="WUF983058:WUF983077 HT65554:HT65573 RP65554:RP65573 ABL65554:ABL65573 ALH65554:ALH65573 AVD65554:AVD65573 BEZ65554:BEZ65573 BOV65554:BOV65573 BYR65554:BYR65573 CIN65554:CIN65573 CSJ65554:CSJ65573 DCF65554:DCF65573 DMB65554:DMB65573 DVX65554:DVX65573 EFT65554:EFT65573 EPP65554:EPP65573 EZL65554:EZL65573 FJH65554:FJH65573 FTD65554:FTD65573 GCZ65554:GCZ65573 GMV65554:GMV65573 GWR65554:GWR65573 HGN65554:HGN65573 HQJ65554:HQJ65573 IAF65554:IAF65573 IKB65554:IKB65573 ITX65554:ITX65573 JDT65554:JDT65573 JNP65554:JNP65573 JXL65554:JXL65573 KHH65554:KHH65573 KRD65554:KRD65573 LAZ65554:LAZ65573 LKV65554:LKV65573 LUR65554:LUR65573 MEN65554:MEN65573 MOJ65554:MOJ65573 MYF65554:MYF65573 NIB65554:NIB65573 NRX65554:NRX65573 OBT65554:OBT65573 OLP65554:OLP65573 OVL65554:OVL65573 PFH65554:PFH65573 PPD65554:PPD65573 PYZ65554:PYZ65573 QIV65554:QIV65573 QSR65554:QSR65573 RCN65554:RCN65573 RMJ65554:RMJ65573 RWF65554:RWF65573 SGB65554:SGB65573 SPX65554:SPX65573 SZT65554:SZT65573 TJP65554:TJP65573 TTL65554:TTL65573 UDH65554:UDH65573 UND65554:UND65573 UWZ65554:UWZ65573 VGV65554:VGV65573 VQR65554:VQR65573 WAN65554:WAN65573 WKJ65554:WKJ65573 WUF65554:WUF65573 HT131090:HT131109 RP131090:RP131109 ABL131090:ABL131109 ALH131090:ALH131109 AVD131090:AVD131109 BEZ131090:BEZ131109 BOV131090:BOV131109 BYR131090:BYR131109 CIN131090:CIN131109 CSJ131090:CSJ131109 DCF131090:DCF131109 DMB131090:DMB131109 DVX131090:DVX131109 EFT131090:EFT131109 EPP131090:EPP131109 EZL131090:EZL131109 FJH131090:FJH131109 FTD131090:FTD131109 GCZ131090:GCZ131109 GMV131090:GMV131109 GWR131090:GWR131109 HGN131090:HGN131109 HQJ131090:HQJ131109 IAF131090:IAF131109 IKB131090:IKB131109 ITX131090:ITX131109 JDT131090:JDT131109 JNP131090:JNP131109 JXL131090:JXL131109 KHH131090:KHH131109 KRD131090:KRD131109 LAZ131090:LAZ131109 LKV131090:LKV131109 LUR131090:LUR131109 MEN131090:MEN131109 MOJ131090:MOJ131109 MYF131090:MYF131109 NIB131090:NIB131109 NRX131090:NRX131109 OBT131090:OBT131109 OLP131090:OLP131109 OVL131090:OVL131109 PFH131090:PFH131109 PPD131090:PPD131109 PYZ131090:PYZ131109 QIV131090:QIV131109 QSR131090:QSR131109 RCN131090:RCN131109 RMJ131090:RMJ131109 RWF131090:RWF131109 SGB131090:SGB131109 SPX131090:SPX131109 SZT131090:SZT131109 TJP131090:TJP131109 TTL131090:TTL131109 UDH131090:UDH131109 UND131090:UND131109 UWZ131090:UWZ131109 VGV131090:VGV131109 VQR131090:VQR131109 WAN131090:WAN131109 WKJ131090:WKJ131109 WUF131090:WUF131109 HT196626:HT196645 RP196626:RP196645 ABL196626:ABL196645 ALH196626:ALH196645 AVD196626:AVD196645 BEZ196626:BEZ196645 BOV196626:BOV196645 BYR196626:BYR196645 CIN196626:CIN196645 CSJ196626:CSJ196645 DCF196626:DCF196645 DMB196626:DMB196645 DVX196626:DVX196645 EFT196626:EFT196645 EPP196626:EPP196645 EZL196626:EZL196645 FJH196626:FJH196645 FTD196626:FTD196645 GCZ196626:GCZ196645 GMV196626:GMV196645 GWR196626:GWR196645 HGN196626:HGN196645 HQJ196626:HQJ196645 IAF196626:IAF196645 IKB196626:IKB196645 ITX196626:ITX196645 JDT196626:JDT196645 JNP196626:JNP196645 JXL196626:JXL196645 KHH196626:KHH196645 KRD196626:KRD196645 LAZ196626:LAZ196645 LKV196626:LKV196645 LUR196626:LUR196645 MEN196626:MEN196645 MOJ196626:MOJ196645 MYF196626:MYF196645 NIB196626:NIB196645 NRX196626:NRX196645 OBT196626:OBT196645 OLP196626:OLP196645 OVL196626:OVL196645 PFH196626:PFH196645 PPD196626:PPD196645 PYZ196626:PYZ196645 QIV196626:QIV196645 QSR196626:QSR196645 RCN196626:RCN196645 RMJ196626:RMJ196645 RWF196626:RWF196645 SGB196626:SGB196645 SPX196626:SPX196645 SZT196626:SZT196645 TJP196626:TJP196645 TTL196626:TTL196645 UDH196626:UDH196645 UND196626:UND196645 UWZ196626:UWZ196645 VGV196626:VGV196645 VQR196626:VQR196645 WAN196626:WAN196645 WKJ196626:WKJ196645 WUF196626:WUF196645 HT262162:HT262181 RP262162:RP262181 ABL262162:ABL262181 ALH262162:ALH262181 AVD262162:AVD262181 BEZ262162:BEZ262181 BOV262162:BOV262181 BYR262162:BYR262181 CIN262162:CIN262181 CSJ262162:CSJ262181 DCF262162:DCF262181 DMB262162:DMB262181 DVX262162:DVX262181 EFT262162:EFT262181 EPP262162:EPP262181 EZL262162:EZL262181 FJH262162:FJH262181 FTD262162:FTD262181 GCZ262162:GCZ262181 GMV262162:GMV262181 GWR262162:GWR262181 HGN262162:HGN262181 HQJ262162:HQJ262181 IAF262162:IAF262181 IKB262162:IKB262181 ITX262162:ITX262181 JDT262162:JDT262181 JNP262162:JNP262181 JXL262162:JXL262181 KHH262162:KHH262181 KRD262162:KRD262181 LAZ262162:LAZ262181 LKV262162:LKV262181 LUR262162:LUR262181 MEN262162:MEN262181 MOJ262162:MOJ262181 MYF262162:MYF262181 NIB262162:NIB262181 NRX262162:NRX262181 OBT262162:OBT262181 OLP262162:OLP262181 OVL262162:OVL262181 PFH262162:PFH262181 PPD262162:PPD262181 PYZ262162:PYZ262181 QIV262162:QIV262181 QSR262162:QSR262181 RCN262162:RCN262181 RMJ262162:RMJ262181 RWF262162:RWF262181 SGB262162:SGB262181 SPX262162:SPX262181 SZT262162:SZT262181 TJP262162:TJP262181 TTL262162:TTL262181 UDH262162:UDH262181 UND262162:UND262181 UWZ262162:UWZ262181 VGV262162:VGV262181 VQR262162:VQR262181 WAN262162:WAN262181 WKJ262162:WKJ262181 WUF262162:WUF262181 HT327698:HT327717 RP327698:RP327717 ABL327698:ABL327717 ALH327698:ALH327717 AVD327698:AVD327717 BEZ327698:BEZ327717 BOV327698:BOV327717 BYR327698:BYR327717 CIN327698:CIN327717 CSJ327698:CSJ327717 DCF327698:DCF327717 DMB327698:DMB327717 DVX327698:DVX327717 EFT327698:EFT327717 EPP327698:EPP327717 EZL327698:EZL327717 FJH327698:FJH327717 FTD327698:FTD327717 GCZ327698:GCZ327717 GMV327698:GMV327717 GWR327698:GWR327717 HGN327698:HGN327717 HQJ327698:HQJ327717 IAF327698:IAF327717 IKB327698:IKB327717 ITX327698:ITX327717 JDT327698:JDT327717 JNP327698:JNP327717 JXL327698:JXL327717 KHH327698:KHH327717 KRD327698:KRD327717 LAZ327698:LAZ327717 LKV327698:LKV327717 LUR327698:LUR327717 MEN327698:MEN327717 MOJ327698:MOJ327717 MYF327698:MYF327717 NIB327698:NIB327717 NRX327698:NRX327717 OBT327698:OBT327717 OLP327698:OLP327717 OVL327698:OVL327717 PFH327698:PFH327717 PPD327698:PPD327717 PYZ327698:PYZ327717 QIV327698:QIV327717 QSR327698:QSR327717 RCN327698:RCN327717 RMJ327698:RMJ327717 RWF327698:RWF327717 SGB327698:SGB327717 SPX327698:SPX327717 SZT327698:SZT327717 TJP327698:TJP327717 TTL327698:TTL327717 UDH327698:UDH327717 UND327698:UND327717 UWZ327698:UWZ327717 VGV327698:VGV327717 VQR327698:VQR327717 WAN327698:WAN327717 WKJ327698:WKJ327717 WUF327698:WUF327717 HT393234:HT393253 RP393234:RP393253 ABL393234:ABL393253 ALH393234:ALH393253 AVD393234:AVD393253 BEZ393234:BEZ393253 BOV393234:BOV393253 BYR393234:BYR393253 CIN393234:CIN393253 CSJ393234:CSJ393253 DCF393234:DCF393253 DMB393234:DMB393253 DVX393234:DVX393253 EFT393234:EFT393253 EPP393234:EPP393253 EZL393234:EZL393253 FJH393234:FJH393253 FTD393234:FTD393253 GCZ393234:GCZ393253 GMV393234:GMV393253 GWR393234:GWR393253 HGN393234:HGN393253 HQJ393234:HQJ393253 IAF393234:IAF393253 IKB393234:IKB393253 ITX393234:ITX393253 JDT393234:JDT393253 JNP393234:JNP393253 JXL393234:JXL393253 KHH393234:KHH393253 KRD393234:KRD393253 LAZ393234:LAZ393253 LKV393234:LKV393253 LUR393234:LUR393253 MEN393234:MEN393253 MOJ393234:MOJ393253 MYF393234:MYF393253 NIB393234:NIB393253 NRX393234:NRX393253 OBT393234:OBT393253 OLP393234:OLP393253 OVL393234:OVL393253 PFH393234:PFH393253 PPD393234:PPD393253 PYZ393234:PYZ393253 QIV393234:QIV393253 QSR393234:QSR393253 RCN393234:RCN393253 RMJ393234:RMJ393253 RWF393234:RWF393253 SGB393234:SGB393253 SPX393234:SPX393253 SZT393234:SZT393253 TJP393234:TJP393253 TTL393234:TTL393253 UDH393234:UDH393253 UND393234:UND393253 UWZ393234:UWZ393253 VGV393234:VGV393253 VQR393234:VQR393253 WAN393234:WAN393253 WKJ393234:WKJ393253 WUF393234:WUF393253 HT458770:HT458789 RP458770:RP458789 ABL458770:ABL458789 ALH458770:ALH458789 AVD458770:AVD458789 BEZ458770:BEZ458789 BOV458770:BOV458789 BYR458770:BYR458789 CIN458770:CIN458789 CSJ458770:CSJ458789 DCF458770:DCF458789 DMB458770:DMB458789 DVX458770:DVX458789 EFT458770:EFT458789 EPP458770:EPP458789 EZL458770:EZL458789 FJH458770:FJH458789 FTD458770:FTD458789 GCZ458770:GCZ458789 GMV458770:GMV458789 GWR458770:GWR458789 HGN458770:HGN458789 HQJ458770:HQJ458789 IAF458770:IAF458789 IKB458770:IKB458789 ITX458770:ITX458789 JDT458770:JDT458789 JNP458770:JNP458789 JXL458770:JXL458789 KHH458770:KHH458789 KRD458770:KRD458789 LAZ458770:LAZ458789 LKV458770:LKV458789 LUR458770:LUR458789 MEN458770:MEN458789 MOJ458770:MOJ458789 MYF458770:MYF458789 NIB458770:NIB458789 NRX458770:NRX458789 OBT458770:OBT458789 OLP458770:OLP458789 OVL458770:OVL458789 PFH458770:PFH458789 PPD458770:PPD458789 PYZ458770:PYZ458789 QIV458770:QIV458789 QSR458770:QSR458789 RCN458770:RCN458789 RMJ458770:RMJ458789 RWF458770:RWF458789 SGB458770:SGB458789 SPX458770:SPX458789 SZT458770:SZT458789 TJP458770:TJP458789 TTL458770:TTL458789 UDH458770:UDH458789 UND458770:UND458789 UWZ458770:UWZ458789 VGV458770:VGV458789 VQR458770:VQR458789 WAN458770:WAN458789 WKJ458770:WKJ458789 WUF458770:WUF458789 HT524306:HT524325 RP524306:RP524325 ABL524306:ABL524325 ALH524306:ALH524325 AVD524306:AVD524325 BEZ524306:BEZ524325 BOV524306:BOV524325 BYR524306:BYR524325 CIN524306:CIN524325 CSJ524306:CSJ524325 DCF524306:DCF524325 DMB524306:DMB524325 DVX524306:DVX524325 EFT524306:EFT524325 EPP524306:EPP524325 EZL524306:EZL524325 FJH524306:FJH524325 FTD524306:FTD524325 GCZ524306:GCZ524325 GMV524306:GMV524325 GWR524306:GWR524325 HGN524306:HGN524325 HQJ524306:HQJ524325 IAF524306:IAF524325 IKB524306:IKB524325 ITX524306:ITX524325 JDT524306:JDT524325 JNP524306:JNP524325 JXL524306:JXL524325 KHH524306:KHH524325 KRD524306:KRD524325 LAZ524306:LAZ524325 LKV524306:LKV524325 LUR524306:LUR524325 MEN524306:MEN524325 MOJ524306:MOJ524325 MYF524306:MYF524325 NIB524306:NIB524325 NRX524306:NRX524325 OBT524306:OBT524325 OLP524306:OLP524325 OVL524306:OVL524325 PFH524306:PFH524325 PPD524306:PPD524325 PYZ524306:PYZ524325 QIV524306:QIV524325 QSR524306:QSR524325 RCN524306:RCN524325 RMJ524306:RMJ524325 RWF524306:RWF524325 SGB524306:SGB524325 SPX524306:SPX524325 SZT524306:SZT524325 TJP524306:TJP524325 TTL524306:TTL524325 UDH524306:UDH524325 UND524306:UND524325 UWZ524306:UWZ524325 VGV524306:VGV524325 VQR524306:VQR524325 WAN524306:WAN524325 WKJ524306:WKJ524325 WUF524306:WUF524325 HT589842:HT589861 RP589842:RP589861 ABL589842:ABL589861 ALH589842:ALH589861 AVD589842:AVD589861 BEZ589842:BEZ589861 BOV589842:BOV589861 BYR589842:BYR589861 CIN589842:CIN589861 CSJ589842:CSJ589861 DCF589842:DCF589861 DMB589842:DMB589861 DVX589842:DVX589861 EFT589842:EFT589861 EPP589842:EPP589861 EZL589842:EZL589861 FJH589842:FJH589861 FTD589842:FTD589861 GCZ589842:GCZ589861 GMV589842:GMV589861 GWR589842:GWR589861 HGN589842:HGN589861 HQJ589842:HQJ589861 IAF589842:IAF589861 IKB589842:IKB589861 ITX589842:ITX589861 JDT589842:JDT589861 JNP589842:JNP589861 JXL589842:JXL589861 KHH589842:KHH589861 KRD589842:KRD589861 LAZ589842:LAZ589861 LKV589842:LKV589861 LUR589842:LUR589861 MEN589842:MEN589861 MOJ589842:MOJ589861 MYF589842:MYF589861 NIB589842:NIB589861 NRX589842:NRX589861 OBT589842:OBT589861 OLP589842:OLP589861 OVL589842:OVL589861 PFH589842:PFH589861 PPD589842:PPD589861 PYZ589842:PYZ589861 QIV589842:QIV589861 QSR589842:QSR589861 RCN589842:RCN589861 RMJ589842:RMJ589861 RWF589842:RWF589861 SGB589842:SGB589861 SPX589842:SPX589861 SZT589842:SZT589861 TJP589842:TJP589861 TTL589842:TTL589861 UDH589842:UDH589861 UND589842:UND589861 UWZ589842:UWZ589861 VGV589842:VGV589861 VQR589842:VQR589861 WAN589842:WAN589861 WKJ589842:WKJ589861 WUF589842:WUF589861 HT655378:HT655397 RP655378:RP655397 ABL655378:ABL655397 ALH655378:ALH655397 AVD655378:AVD655397 BEZ655378:BEZ655397 BOV655378:BOV655397 BYR655378:BYR655397 CIN655378:CIN655397 CSJ655378:CSJ655397 DCF655378:DCF655397 DMB655378:DMB655397 DVX655378:DVX655397 EFT655378:EFT655397 EPP655378:EPP655397 EZL655378:EZL655397 FJH655378:FJH655397 FTD655378:FTD655397 GCZ655378:GCZ655397 GMV655378:GMV655397 GWR655378:GWR655397 HGN655378:HGN655397 HQJ655378:HQJ655397 IAF655378:IAF655397 IKB655378:IKB655397 ITX655378:ITX655397 JDT655378:JDT655397 JNP655378:JNP655397 JXL655378:JXL655397 KHH655378:KHH655397 KRD655378:KRD655397 LAZ655378:LAZ655397 LKV655378:LKV655397 LUR655378:LUR655397 MEN655378:MEN655397 MOJ655378:MOJ655397 MYF655378:MYF655397 NIB655378:NIB655397 NRX655378:NRX655397 OBT655378:OBT655397 OLP655378:OLP655397 OVL655378:OVL655397 PFH655378:PFH655397 PPD655378:PPD655397 PYZ655378:PYZ655397 QIV655378:QIV655397 QSR655378:QSR655397 RCN655378:RCN655397 RMJ655378:RMJ655397 RWF655378:RWF655397 SGB655378:SGB655397 SPX655378:SPX655397 SZT655378:SZT655397 TJP655378:TJP655397 TTL655378:TTL655397 UDH655378:UDH655397 UND655378:UND655397 UWZ655378:UWZ655397 VGV655378:VGV655397 VQR655378:VQR655397 WAN655378:WAN655397 WKJ655378:WKJ655397 WUF655378:WUF655397 HT720914:HT720933 RP720914:RP720933 ABL720914:ABL720933 ALH720914:ALH720933 AVD720914:AVD720933 BEZ720914:BEZ720933 BOV720914:BOV720933 BYR720914:BYR720933 CIN720914:CIN720933 CSJ720914:CSJ720933 DCF720914:DCF720933 DMB720914:DMB720933 DVX720914:DVX720933 EFT720914:EFT720933 EPP720914:EPP720933 EZL720914:EZL720933 FJH720914:FJH720933 FTD720914:FTD720933 GCZ720914:GCZ720933 GMV720914:GMV720933 GWR720914:GWR720933 HGN720914:HGN720933 HQJ720914:HQJ720933 IAF720914:IAF720933 IKB720914:IKB720933 ITX720914:ITX720933 JDT720914:JDT720933 JNP720914:JNP720933 JXL720914:JXL720933 KHH720914:KHH720933 KRD720914:KRD720933 LAZ720914:LAZ720933 LKV720914:LKV720933 LUR720914:LUR720933 MEN720914:MEN720933 MOJ720914:MOJ720933 MYF720914:MYF720933 NIB720914:NIB720933 NRX720914:NRX720933 OBT720914:OBT720933 OLP720914:OLP720933 OVL720914:OVL720933 PFH720914:PFH720933 PPD720914:PPD720933 PYZ720914:PYZ720933 QIV720914:QIV720933 QSR720914:QSR720933 RCN720914:RCN720933 RMJ720914:RMJ720933 RWF720914:RWF720933 SGB720914:SGB720933 SPX720914:SPX720933 SZT720914:SZT720933 TJP720914:TJP720933 TTL720914:TTL720933 UDH720914:UDH720933 UND720914:UND720933 UWZ720914:UWZ720933 VGV720914:VGV720933 VQR720914:VQR720933 WAN720914:WAN720933 WKJ720914:WKJ720933 WUF720914:WUF720933 HT786450:HT786469 RP786450:RP786469 ABL786450:ABL786469 ALH786450:ALH786469 AVD786450:AVD786469 BEZ786450:BEZ786469 BOV786450:BOV786469 BYR786450:BYR786469 CIN786450:CIN786469 CSJ786450:CSJ786469 DCF786450:DCF786469 DMB786450:DMB786469 DVX786450:DVX786469 EFT786450:EFT786469 EPP786450:EPP786469 EZL786450:EZL786469 FJH786450:FJH786469 FTD786450:FTD786469 GCZ786450:GCZ786469 GMV786450:GMV786469 GWR786450:GWR786469 HGN786450:HGN786469 HQJ786450:HQJ786469 IAF786450:IAF786469 IKB786450:IKB786469 ITX786450:ITX786469 JDT786450:JDT786469 JNP786450:JNP786469 JXL786450:JXL786469 KHH786450:KHH786469 KRD786450:KRD786469 LAZ786450:LAZ786469 LKV786450:LKV786469 LUR786450:LUR786469 MEN786450:MEN786469 MOJ786450:MOJ786469 MYF786450:MYF786469 NIB786450:NIB786469 NRX786450:NRX786469 OBT786450:OBT786469 OLP786450:OLP786469 OVL786450:OVL786469 PFH786450:PFH786469 PPD786450:PPD786469 PYZ786450:PYZ786469 QIV786450:QIV786469 QSR786450:QSR786469 RCN786450:RCN786469 RMJ786450:RMJ786469 RWF786450:RWF786469 SGB786450:SGB786469 SPX786450:SPX786469 SZT786450:SZT786469 TJP786450:TJP786469 TTL786450:TTL786469 UDH786450:UDH786469 UND786450:UND786469 UWZ786450:UWZ786469 VGV786450:VGV786469 VQR786450:VQR786469 WAN786450:WAN786469 WKJ786450:WKJ786469 WUF786450:WUF786469 HT851986:HT852005 RP851986:RP852005 ABL851986:ABL852005 ALH851986:ALH852005 AVD851986:AVD852005 BEZ851986:BEZ852005 BOV851986:BOV852005 BYR851986:BYR852005 CIN851986:CIN852005 CSJ851986:CSJ852005 DCF851986:DCF852005 DMB851986:DMB852005 DVX851986:DVX852005 EFT851986:EFT852005 EPP851986:EPP852005 EZL851986:EZL852005 FJH851986:FJH852005 FTD851986:FTD852005 GCZ851986:GCZ852005 GMV851986:GMV852005 GWR851986:GWR852005 HGN851986:HGN852005 HQJ851986:HQJ852005 IAF851986:IAF852005 IKB851986:IKB852005 ITX851986:ITX852005 JDT851986:JDT852005 JNP851986:JNP852005 JXL851986:JXL852005 KHH851986:KHH852005 KRD851986:KRD852005 LAZ851986:LAZ852005 LKV851986:LKV852005 LUR851986:LUR852005 MEN851986:MEN852005 MOJ851986:MOJ852005 MYF851986:MYF852005 NIB851986:NIB852005 NRX851986:NRX852005 OBT851986:OBT852005 OLP851986:OLP852005 OVL851986:OVL852005 PFH851986:PFH852005 PPD851986:PPD852005 PYZ851986:PYZ852005 QIV851986:QIV852005 QSR851986:QSR852005 RCN851986:RCN852005 RMJ851986:RMJ852005 RWF851986:RWF852005 SGB851986:SGB852005 SPX851986:SPX852005 SZT851986:SZT852005 TJP851986:TJP852005 TTL851986:TTL852005 UDH851986:UDH852005 UND851986:UND852005 UWZ851986:UWZ852005 VGV851986:VGV852005 VQR851986:VQR852005 WAN851986:WAN852005 WKJ851986:WKJ852005 WUF851986:WUF852005 HT917522:HT917541 RP917522:RP917541 ABL917522:ABL917541 ALH917522:ALH917541 AVD917522:AVD917541 BEZ917522:BEZ917541 BOV917522:BOV917541 BYR917522:BYR917541 CIN917522:CIN917541 CSJ917522:CSJ917541 DCF917522:DCF917541 DMB917522:DMB917541 DVX917522:DVX917541 EFT917522:EFT917541 EPP917522:EPP917541 EZL917522:EZL917541 FJH917522:FJH917541 FTD917522:FTD917541 GCZ917522:GCZ917541 GMV917522:GMV917541 GWR917522:GWR917541 HGN917522:HGN917541 HQJ917522:HQJ917541 IAF917522:IAF917541 IKB917522:IKB917541 ITX917522:ITX917541 JDT917522:JDT917541 JNP917522:JNP917541 JXL917522:JXL917541 KHH917522:KHH917541 KRD917522:KRD917541 LAZ917522:LAZ917541 LKV917522:LKV917541 LUR917522:LUR917541 MEN917522:MEN917541 MOJ917522:MOJ917541 MYF917522:MYF917541 NIB917522:NIB917541 NRX917522:NRX917541 OBT917522:OBT917541 OLP917522:OLP917541 OVL917522:OVL917541 PFH917522:PFH917541 PPD917522:PPD917541 PYZ917522:PYZ917541 QIV917522:QIV917541 QSR917522:QSR917541 RCN917522:RCN917541 RMJ917522:RMJ917541 RWF917522:RWF917541 SGB917522:SGB917541 SPX917522:SPX917541 SZT917522:SZT917541 TJP917522:TJP917541 TTL917522:TTL917541 UDH917522:UDH917541 UND917522:UND917541 UWZ917522:UWZ917541 VGV917522:VGV917541 VQR917522:VQR917541 WAN917522:WAN917541 WKJ917522:WKJ917541 WUF917522:WUF917541 HT983058:HT983077 RP983058:RP983077 ABL983058:ABL983077 ALH983058:ALH983077 AVD983058:AVD983077 BEZ983058:BEZ983077 BOV983058:BOV983077 BYR983058:BYR983077 CIN983058:CIN983077 CSJ983058:CSJ983077 DCF983058:DCF983077 DMB983058:DMB983077 DVX983058:DVX983077 EFT983058:EFT983077 EPP983058:EPP983077 EZL983058:EZL983077 FJH983058:FJH983077 FTD983058:FTD983077 GCZ983058:GCZ983077 GMV983058:GMV983077 GWR983058:GWR983077 HGN983058:HGN983077 HQJ983058:HQJ983077 IAF983058:IAF983077 IKB983058:IKB983077 ITX983058:ITX983077 JDT983058:JDT983077 JNP983058:JNP983077 JXL983058:JXL983077 KHH983058:KHH983077 KRD983058:KRD983077 LAZ983058:LAZ983077 LKV983058:LKV983077 LUR983058:LUR983077 MEN983058:MEN983077 MOJ983058:MOJ983077 MYF983058:MYF983077 NIB983058:NIB983077 NRX983058:NRX983077 OBT983058:OBT983077 OLP983058:OLP983077 OVL983058:OVL983077 PFH983058:PFH983077 PPD983058:PPD983077 PYZ983058:PYZ983077 QIV983058:QIV983077 QSR983058:QSR983077 RCN983058:RCN983077 RMJ983058:RMJ983077 RWF983058:RWF983077 SGB983058:SGB983077 SPX983058:SPX983077 SZT983058:SZT983077 TJP983058:TJP983077 TTL983058:TTL983077 UDH983058:UDH983077 UND983058:UND983077 UWZ983058:UWZ983077 VGV983058:VGV983077 VQR983058:VQR983077 WAN983058:WAN983077 WKJ983058:WKJ983077 WAN8:WAN62 VQR8:VQR62 VGV8:VGV62 UWZ8:UWZ62 UND8:UND62 UDH8:UDH62 TTL8:TTL62 TJP8:TJP62 SZT8:SZT62 SPX8:SPX62 SGB8:SGB62 RWF8:RWF62 RMJ8:RMJ62 RCN8:RCN62 QSR8:QSR62 QIV8:QIV62 PYZ8:PYZ62 PPD8:PPD62 PFH8:PFH62 OVL8:OVL62 OLP8:OLP62 OBT8:OBT62 NRX8:NRX62 NIB8:NIB62 MYF8:MYF62 MOJ8:MOJ62 MEN8:MEN62 LUR8:LUR62 LKV8:LKV62 LAZ8:LAZ62 KRD8:KRD62 KHH8:KHH62 JXL8:JXL62 JNP8:JNP62 JDT8:JDT62 ITX8:ITX62 IKB8:IKB62 IAF8:IAF62 HQJ8:HQJ62 HGN8:HGN62 GWR8:GWR62 GMV8:GMV62 GCZ8:GCZ62 FTD8:FTD62 FJH8:FJH62 EZL8:EZL62 EPP8:EPP62 EFT8:EFT62 DVX8:DVX62 DMB8:DMB62 DCF8:DCF62 CSJ8:CSJ62 CIN8:CIN62 BYR8:BYR62 BOV8:BOV62 BEZ8:BEZ62 AVD8:AVD62 ALH8:ALH62 ABL8:ABL62 RP8:RP62 HT8:HT62 WKJ8:WKJ62 WUF8:WUF62">
      <formula1>"常勤,非常勤"</formula1>
    </dataValidation>
    <dataValidation type="list" showInputMessage="1" showErrorMessage="1" prompt="空白にする時は、「Delete」キーを押してください。" sqref="WUH983058:WUH983077 HV65554:HV65573 RR65554:RR65573 ABN65554:ABN65573 ALJ65554:ALJ65573 AVF65554:AVF65573 BFB65554:BFB65573 BOX65554:BOX65573 BYT65554:BYT65573 CIP65554:CIP65573 CSL65554:CSL65573 DCH65554:DCH65573 DMD65554:DMD65573 DVZ65554:DVZ65573 EFV65554:EFV65573 EPR65554:EPR65573 EZN65554:EZN65573 FJJ65554:FJJ65573 FTF65554:FTF65573 GDB65554:GDB65573 GMX65554:GMX65573 GWT65554:GWT65573 HGP65554:HGP65573 HQL65554:HQL65573 IAH65554:IAH65573 IKD65554:IKD65573 ITZ65554:ITZ65573 JDV65554:JDV65573 JNR65554:JNR65573 JXN65554:JXN65573 KHJ65554:KHJ65573 KRF65554:KRF65573 LBB65554:LBB65573 LKX65554:LKX65573 LUT65554:LUT65573 MEP65554:MEP65573 MOL65554:MOL65573 MYH65554:MYH65573 NID65554:NID65573 NRZ65554:NRZ65573 OBV65554:OBV65573 OLR65554:OLR65573 OVN65554:OVN65573 PFJ65554:PFJ65573 PPF65554:PPF65573 PZB65554:PZB65573 QIX65554:QIX65573 QST65554:QST65573 RCP65554:RCP65573 RML65554:RML65573 RWH65554:RWH65573 SGD65554:SGD65573 SPZ65554:SPZ65573 SZV65554:SZV65573 TJR65554:TJR65573 TTN65554:TTN65573 UDJ65554:UDJ65573 UNF65554:UNF65573 UXB65554:UXB65573 VGX65554:VGX65573 VQT65554:VQT65573 WAP65554:WAP65573 WKL65554:WKL65573 WUH65554:WUH65573 HV131090:HV131109 RR131090:RR131109 ABN131090:ABN131109 ALJ131090:ALJ131109 AVF131090:AVF131109 BFB131090:BFB131109 BOX131090:BOX131109 BYT131090:BYT131109 CIP131090:CIP131109 CSL131090:CSL131109 DCH131090:DCH131109 DMD131090:DMD131109 DVZ131090:DVZ131109 EFV131090:EFV131109 EPR131090:EPR131109 EZN131090:EZN131109 FJJ131090:FJJ131109 FTF131090:FTF131109 GDB131090:GDB131109 GMX131090:GMX131109 GWT131090:GWT131109 HGP131090:HGP131109 HQL131090:HQL131109 IAH131090:IAH131109 IKD131090:IKD131109 ITZ131090:ITZ131109 JDV131090:JDV131109 JNR131090:JNR131109 JXN131090:JXN131109 KHJ131090:KHJ131109 KRF131090:KRF131109 LBB131090:LBB131109 LKX131090:LKX131109 LUT131090:LUT131109 MEP131090:MEP131109 MOL131090:MOL131109 MYH131090:MYH131109 NID131090:NID131109 NRZ131090:NRZ131109 OBV131090:OBV131109 OLR131090:OLR131109 OVN131090:OVN131109 PFJ131090:PFJ131109 PPF131090:PPF131109 PZB131090:PZB131109 QIX131090:QIX131109 QST131090:QST131109 RCP131090:RCP131109 RML131090:RML131109 RWH131090:RWH131109 SGD131090:SGD131109 SPZ131090:SPZ131109 SZV131090:SZV131109 TJR131090:TJR131109 TTN131090:TTN131109 UDJ131090:UDJ131109 UNF131090:UNF131109 UXB131090:UXB131109 VGX131090:VGX131109 VQT131090:VQT131109 WAP131090:WAP131109 WKL131090:WKL131109 WUH131090:WUH131109 HV196626:HV196645 RR196626:RR196645 ABN196626:ABN196645 ALJ196626:ALJ196645 AVF196626:AVF196645 BFB196626:BFB196645 BOX196626:BOX196645 BYT196626:BYT196645 CIP196626:CIP196645 CSL196626:CSL196645 DCH196626:DCH196645 DMD196626:DMD196645 DVZ196626:DVZ196645 EFV196626:EFV196645 EPR196626:EPR196645 EZN196626:EZN196645 FJJ196626:FJJ196645 FTF196626:FTF196645 GDB196626:GDB196645 GMX196626:GMX196645 GWT196626:GWT196645 HGP196626:HGP196645 HQL196626:HQL196645 IAH196626:IAH196645 IKD196626:IKD196645 ITZ196626:ITZ196645 JDV196626:JDV196645 JNR196626:JNR196645 JXN196626:JXN196645 KHJ196626:KHJ196645 KRF196626:KRF196645 LBB196626:LBB196645 LKX196626:LKX196645 LUT196626:LUT196645 MEP196626:MEP196645 MOL196626:MOL196645 MYH196626:MYH196645 NID196626:NID196645 NRZ196626:NRZ196645 OBV196626:OBV196645 OLR196626:OLR196645 OVN196626:OVN196645 PFJ196626:PFJ196645 PPF196626:PPF196645 PZB196626:PZB196645 QIX196626:QIX196645 QST196626:QST196645 RCP196626:RCP196645 RML196626:RML196645 RWH196626:RWH196645 SGD196626:SGD196645 SPZ196626:SPZ196645 SZV196626:SZV196645 TJR196626:TJR196645 TTN196626:TTN196645 UDJ196626:UDJ196645 UNF196626:UNF196645 UXB196626:UXB196645 VGX196626:VGX196645 VQT196626:VQT196645 WAP196626:WAP196645 WKL196626:WKL196645 WUH196626:WUH196645 HV262162:HV262181 RR262162:RR262181 ABN262162:ABN262181 ALJ262162:ALJ262181 AVF262162:AVF262181 BFB262162:BFB262181 BOX262162:BOX262181 BYT262162:BYT262181 CIP262162:CIP262181 CSL262162:CSL262181 DCH262162:DCH262181 DMD262162:DMD262181 DVZ262162:DVZ262181 EFV262162:EFV262181 EPR262162:EPR262181 EZN262162:EZN262181 FJJ262162:FJJ262181 FTF262162:FTF262181 GDB262162:GDB262181 GMX262162:GMX262181 GWT262162:GWT262181 HGP262162:HGP262181 HQL262162:HQL262181 IAH262162:IAH262181 IKD262162:IKD262181 ITZ262162:ITZ262181 JDV262162:JDV262181 JNR262162:JNR262181 JXN262162:JXN262181 KHJ262162:KHJ262181 KRF262162:KRF262181 LBB262162:LBB262181 LKX262162:LKX262181 LUT262162:LUT262181 MEP262162:MEP262181 MOL262162:MOL262181 MYH262162:MYH262181 NID262162:NID262181 NRZ262162:NRZ262181 OBV262162:OBV262181 OLR262162:OLR262181 OVN262162:OVN262181 PFJ262162:PFJ262181 PPF262162:PPF262181 PZB262162:PZB262181 QIX262162:QIX262181 QST262162:QST262181 RCP262162:RCP262181 RML262162:RML262181 RWH262162:RWH262181 SGD262162:SGD262181 SPZ262162:SPZ262181 SZV262162:SZV262181 TJR262162:TJR262181 TTN262162:TTN262181 UDJ262162:UDJ262181 UNF262162:UNF262181 UXB262162:UXB262181 VGX262162:VGX262181 VQT262162:VQT262181 WAP262162:WAP262181 WKL262162:WKL262181 WUH262162:WUH262181 HV327698:HV327717 RR327698:RR327717 ABN327698:ABN327717 ALJ327698:ALJ327717 AVF327698:AVF327717 BFB327698:BFB327717 BOX327698:BOX327717 BYT327698:BYT327717 CIP327698:CIP327717 CSL327698:CSL327717 DCH327698:DCH327717 DMD327698:DMD327717 DVZ327698:DVZ327717 EFV327698:EFV327717 EPR327698:EPR327717 EZN327698:EZN327717 FJJ327698:FJJ327717 FTF327698:FTF327717 GDB327698:GDB327717 GMX327698:GMX327717 GWT327698:GWT327717 HGP327698:HGP327717 HQL327698:HQL327717 IAH327698:IAH327717 IKD327698:IKD327717 ITZ327698:ITZ327717 JDV327698:JDV327717 JNR327698:JNR327717 JXN327698:JXN327717 KHJ327698:KHJ327717 KRF327698:KRF327717 LBB327698:LBB327717 LKX327698:LKX327717 LUT327698:LUT327717 MEP327698:MEP327717 MOL327698:MOL327717 MYH327698:MYH327717 NID327698:NID327717 NRZ327698:NRZ327717 OBV327698:OBV327717 OLR327698:OLR327717 OVN327698:OVN327717 PFJ327698:PFJ327717 PPF327698:PPF327717 PZB327698:PZB327717 QIX327698:QIX327717 QST327698:QST327717 RCP327698:RCP327717 RML327698:RML327717 RWH327698:RWH327717 SGD327698:SGD327717 SPZ327698:SPZ327717 SZV327698:SZV327717 TJR327698:TJR327717 TTN327698:TTN327717 UDJ327698:UDJ327717 UNF327698:UNF327717 UXB327698:UXB327717 VGX327698:VGX327717 VQT327698:VQT327717 WAP327698:WAP327717 WKL327698:WKL327717 WUH327698:WUH327717 HV393234:HV393253 RR393234:RR393253 ABN393234:ABN393253 ALJ393234:ALJ393253 AVF393234:AVF393253 BFB393234:BFB393253 BOX393234:BOX393253 BYT393234:BYT393253 CIP393234:CIP393253 CSL393234:CSL393253 DCH393234:DCH393253 DMD393234:DMD393253 DVZ393234:DVZ393253 EFV393234:EFV393253 EPR393234:EPR393253 EZN393234:EZN393253 FJJ393234:FJJ393253 FTF393234:FTF393253 GDB393234:GDB393253 GMX393234:GMX393253 GWT393234:GWT393253 HGP393234:HGP393253 HQL393234:HQL393253 IAH393234:IAH393253 IKD393234:IKD393253 ITZ393234:ITZ393253 JDV393234:JDV393253 JNR393234:JNR393253 JXN393234:JXN393253 KHJ393234:KHJ393253 KRF393234:KRF393253 LBB393234:LBB393253 LKX393234:LKX393253 LUT393234:LUT393253 MEP393234:MEP393253 MOL393234:MOL393253 MYH393234:MYH393253 NID393234:NID393253 NRZ393234:NRZ393253 OBV393234:OBV393253 OLR393234:OLR393253 OVN393234:OVN393253 PFJ393234:PFJ393253 PPF393234:PPF393253 PZB393234:PZB393253 QIX393234:QIX393253 QST393234:QST393253 RCP393234:RCP393253 RML393234:RML393253 RWH393234:RWH393253 SGD393234:SGD393253 SPZ393234:SPZ393253 SZV393234:SZV393253 TJR393234:TJR393253 TTN393234:TTN393253 UDJ393234:UDJ393253 UNF393234:UNF393253 UXB393234:UXB393253 VGX393234:VGX393253 VQT393234:VQT393253 WAP393234:WAP393253 WKL393234:WKL393253 WUH393234:WUH393253 HV458770:HV458789 RR458770:RR458789 ABN458770:ABN458789 ALJ458770:ALJ458789 AVF458770:AVF458789 BFB458770:BFB458789 BOX458770:BOX458789 BYT458770:BYT458789 CIP458770:CIP458789 CSL458770:CSL458789 DCH458770:DCH458789 DMD458770:DMD458789 DVZ458770:DVZ458789 EFV458770:EFV458789 EPR458770:EPR458789 EZN458770:EZN458789 FJJ458770:FJJ458789 FTF458770:FTF458789 GDB458770:GDB458789 GMX458770:GMX458789 GWT458770:GWT458789 HGP458770:HGP458789 HQL458770:HQL458789 IAH458770:IAH458789 IKD458770:IKD458789 ITZ458770:ITZ458789 JDV458770:JDV458789 JNR458770:JNR458789 JXN458770:JXN458789 KHJ458770:KHJ458789 KRF458770:KRF458789 LBB458770:LBB458789 LKX458770:LKX458789 LUT458770:LUT458789 MEP458770:MEP458789 MOL458770:MOL458789 MYH458770:MYH458789 NID458770:NID458789 NRZ458770:NRZ458789 OBV458770:OBV458789 OLR458770:OLR458789 OVN458770:OVN458789 PFJ458770:PFJ458789 PPF458770:PPF458789 PZB458770:PZB458789 QIX458770:QIX458789 QST458770:QST458789 RCP458770:RCP458789 RML458770:RML458789 RWH458770:RWH458789 SGD458770:SGD458789 SPZ458770:SPZ458789 SZV458770:SZV458789 TJR458770:TJR458789 TTN458770:TTN458789 UDJ458770:UDJ458789 UNF458770:UNF458789 UXB458770:UXB458789 VGX458770:VGX458789 VQT458770:VQT458789 WAP458770:WAP458789 WKL458770:WKL458789 WUH458770:WUH458789 HV524306:HV524325 RR524306:RR524325 ABN524306:ABN524325 ALJ524306:ALJ524325 AVF524306:AVF524325 BFB524306:BFB524325 BOX524306:BOX524325 BYT524306:BYT524325 CIP524306:CIP524325 CSL524306:CSL524325 DCH524306:DCH524325 DMD524306:DMD524325 DVZ524306:DVZ524325 EFV524306:EFV524325 EPR524306:EPR524325 EZN524306:EZN524325 FJJ524306:FJJ524325 FTF524306:FTF524325 GDB524306:GDB524325 GMX524306:GMX524325 GWT524306:GWT524325 HGP524306:HGP524325 HQL524306:HQL524325 IAH524306:IAH524325 IKD524306:IKD524325 ITZ524306:ITZ524325 JDV524306:JDV524325 JNR524306:JNR524325 JXN524306:JXN524325 KHJ524306:KHJ524325 KRF524306:KRF524325 LBB524306:LBB524325 LKX524306:LKX524325 LUT524306:LUT524325 MEP524306:MEP524325 MOL524306:MOL524325 MYH524306:MYH524325 NID524306:NID524325 NRZ524306:NRZ524325 OBV524306:OBV524325 OLR524306:OLR524325 OVN524306:OVN524325 PFJ524306:PFJ524325 PPF524306:PPF524325 PZB524306:PZB524325 QIX524306:QIX524325 QST524306:QST524325 RCP524306:RCP524325 RML524306:RML524325 RWH524306:RWH524325 SGD524306:SGD524325 SPZ524306:SPZ524325 SZV524306:SZV524325 TJR524306:TJR524325 TTN524306:TTN524325 UDJ524306:UDJ524325 UNF524306:UNF524325 UXB524306:UXB524325 VGX524306:VGX524325 VQT524306:VQT524325 WAP524306:WAP524325 WKL524306:WKL524325 WUH524306:WUH524325 HV589842:HV589861 RR589842:RR589861 ABN589842:ABN589861 ALJ589842:ALJ589861 AVF589842:AVF589861 BFB589842:BFB589861 BOX589842:BOX589861 BYT589842:BYT589861 CIP589842:CIP589861 CSL589842:CSL589861 DCH589842:DCH589861 DMD589842:DMD589861 DVZ589842:DVZ589861 EFV589842:EFV589861 EPR589842:EPR589861 EZN589842:EZN589861 FJJ589842:FJJ589861 FTF589842:FTF589861 GDB589842:GDB589861 GMX589842:GMX589861 GWT589842:GWT589861 HGP589842:HGP589861 HQL589842:HQL589861 IAH589842:IAH589861 IKD589842:IKD589861 ITZ589842:ITZ589861 JDV589842:JDV589861 JNR589842:JNR589861 JXN589842:JXN589861 KHJ589842:KHJ589861 KRF589842:KRF589861 LBB589842:LBB589861 LKX589842:LKX589861 LUT589842:LUT589861 MEP589842:MEP589861 MOL589842:MOL589861 MYH589842:MYH589861 NID589842:NID589861 NRZ589842:NRZ589861 OBV589842:OBV589861 OLR589842:OLR589861 OVN589842:OVN589861 PFJ589842:PFJ589861 PPF589842:PPF589861 PZB589842:PZB589861 QIX589842:QIX589861 QST589842:QST589861 RCP589842:RCP589861 RML589842:RML589861 RWH589842:RWH589861 SGD589842:SGD589861 SPZ589842:SPZ589861 SZV589842:SZV589861 TJR589842:TJR589861 TTN589842:TTN589861 UDJ589842:UDJ589861 UNF589842:UNF589861 UXB589842:UXB589861 VGX589842:VGX589861 VQT589842:VQT589861 WAP589842:WAP589861 WKL589842:WKL589861 WUH589842:WUH589861 HV655378:HV655397 RR655378:RR655397 ABN655378:ABN655397 ALJ655378:ALJ655397 AVF655378:AVF655397 BFB655378:BFB655397 BOX655378:BOX655397 BYT655378:BYT655397 CIP655378:CIP655397 CSL655378:CSL655397 DCH655378:DCH655397 DMD655378:DMD655397 DVZ655378:DVZ655397 EFV655378:EFV655397 EPR655378:EPR655397 EZN655378:EZN655397 FJJ655378:FJJ655397 FTF655378:FTF655397 GDB655378:GDB655397 GMX655378:GMX655397 GWT655378:GWT655397 HGP655378:HGP655397 HQL655378:HQL655397 IAH655378:IAH655397 IKD655378:IKD655397 ITZ655378:ITZ655397 JDV655378:JDV655397 JNR655378:JNR655397 JXN655378:JXN655397 KHJ655378:KHJ655397 KRF655378:KRF655397 LBB655378:LBB655397 LKX655378:LKX655397 LUT655378:LUT655397 MEP655378:MEP655397 MOL655378:MOL655397 MYH655378:MYH655397 NID655378:NID655397 NRZ655378:NRZ655397 OBV655378:OBV655397 OLR655378:OLR655397 OVN655378:OVN655397 PFJ655378:PFJ655397 PPF655378:PPF655397 PZB655378:PZB655397 QIX655378:QIX655397 QST655378:QST655397 RCP655378:RCP655397 RML655378:RML655397 RWH655378:RWH655397 SGD655378:SGD655397 SPZ655378:SPZ655397 SZV655378:SZV655397 TJR655378:TJR655397 TTN655378:TTN655397 UDJ655378:UDJ655397 UNF655378:UNF655397 UXB655378:UXB655397 VGX655378:VGX655397 VQT655378:VQT655397 WAP655378:WAP655397 WKL655378:WKL655397 WUH655378:WUH655397 HV720914:HV720933 RR720914:RR720933 ABN720914:ABN720933 ALJ720914:ALJ720933 AVF720914:AVF720933 BFB720914:BFB720933 BOX720914:BOX720933 BYT720914:BYT720933 CIP720914:CIP720933 CSL720914:CSL720933 DCH720914:DCH720933 DMD720914:DMD720933 DVZ720914:DVZ720933 EFV720914:EFV720933 EPR720914:EPR720933 EZN720914:EZN720933 FJJ720914:FJJ720933 FTF720914:FTF720933 GDB720914:GDB720933 GMX720914:GMX720933 GWT720914:GWT720933 HGP720914:HGP720933 HQL720914:HQL720933 IAH720914:IAH720933 IKD720914:IKD720933 ITZ720914:ITZ720933 JDV720914:JDV720933 JNR720914:JNR720933 JXN720914:JXN720933 KHJ720914:KHJ720933 KRF720914:KRF720933 LBB720914:LBB720933 LKX720914:LKX720933 LUT720914:LUT720933 MEP720914:MEP720933 MOL720914:MOL720933 MYH720914:MYH720933 NID720914:NID720933 NRZ720914:NRZ720933 OBV720914:OBV720933 OLR720914:OLR720933 OVN720914:OVN720933 PFJ720914:PFJ720933 PPF720914:PPF720933 PZB720914:PZB720933 QIX720914:QIX720933 QST720914:QST720933 RCP720914:RCP720933 RML720914:RML720933 RWH720914:RWH720933 SGD720914:SGD720933 SPZ720914:SPZ720933 SZV720914:SZV720933 TJR720914:TJR720933 TTN720914:TTN720933 UDJ720914:UDJ720933 UNF720914:UNF720933 UXB720914:UXB720933 VGX720914:VGX720933 VQT720914:VQT720933 WAP720914:WAP720933 WKL720914:WKL720933 WUH720914:WUH720933 HV786450:HV786469 RR786450:RR786469 ABN786450:ABN786469 ALJ786450:ALJ786469 AVF786450:AVF786469 BFB786450:BFB786469 BOX786450:BOX786469 BYT786450:BYT786469 CIP786450:CIP786469 CSL786450:CSL786469 DCH786450:DCH786469 DMD786450:DMD786469 DVZ786450:DVZ786469 EFV786450:EFV786469 EPR786450:EPR786469 EZN786450:EZN786469 FJJ786450:FJJ786469 FTF786450:FTF786469 GDB786450:GDB786469 GMX786450:GMX786469 GWT786450:GWT786469 HGP786450:HGP786469 HQL786450:HQL786469 IAH786450:IAH786469 IKD786450:IKD786469 ITZ786450:ITZ786469 JDV786450:JDV786469 JNR786450:JNR786469 JXN786450:JXN786469 KHJ786450:KHJ786469 KRF786450:KRF786469 LBB786450:LBB786469 LKX786450:LKX786469 LUT786450:LUT786469 MEP786450:MEP786469 MOL786450:MOL786469 MYH786450:MYH786469 NID786450:NID786469 NRZ786450:NRZ786469 OBV786450:OBV786469 OLR786450:OLR786469 OVN786450:OVN786469 PFJ786450:PFJ786469 PPF786450:PPF786469 PZB786450:PZB786469 QIX786450:QIX786469 QST786450:QST786469 RCP786450:RCP786469 RML786450:RML786469 RWH786450:RWH786469 SGD786450:SGD786469 SPZ786450:SPZ786469 SZV786450:SZV786469 TJR786450:TJR786469 TTN786450:TTN786469 UDJ786450:UDJ786469 UNF786450:UNF786469 UXB786450:UXB786469 VGX786450:VGX786469 VQT786450:VQT786469 WAP786450:WAP786469 WKL786450:WKL786469 WUH786450:WUH786469 HV851986:HV852005 RR851986:RR852005 ABN851986:ABN852005 ALJ851986:ALJ852005 AVF851986:AVF852005 BFB851986:BFB852005 BOX851986:BOX852005 BYT851986:BYT852005 CIP851986:CIP852005 CSL851986:CSL852005 DCH851986:DCH852005 DMD851986:DMD852005 DVZ851986:DVZ852005 EFV851986:EFV852005 EPR851986:EPR852005 EZN851986:EZN852005 FJJ851986:FJJ852005 FTF851986:FTF852005 GDB851986:GDB852005 GMX851986:GMX852005 GWT851986:GWT852005 HGP851986:HGP852005 HQL851986:HQL852005 IAH851986:IAH852005 IKD851986:IKD852005 ITZ851986:ITZ852005 JDV851986:JDV852005 JNR851986:JNR852005 JXN851986:JXN852005 KHJ851986:KHJ852005 KRF851986:KRF852005 LBB851986:LBB852005 LKX851986:LKX852005 LUT851986:LUT852005 MEP851986:MEP852005 MOL851986:MOL852005 MYH851986:MYH852005 NID851986:NID852005 NRZ851986:NRZ852005 OBV851986:OBV852005 OLR851986:OLR852005 OVN851986:OVN852005 PFJ851986:PFJ852005 PPF851986:PPF852005 PZB851986:PZB852005 QIX851986:QIX852005 QST851986:QST852005 RCP851986:RCP852005 RML851986:RML852005 RWH851986:RWH852005 SGD851986:SGD852005 SPZ851986:SPZ852005 SZV851986:SZV852005 TJR851986:TJR852005 TTN851986:TTN852005 UDJ851986:UDJ852005 UNF851986:UNF852005 UXB851986:UXB852005 VGX851986:VGX852005 VQT851986:VQT852005 WAP851986:WAP852005 WKL851986:WKL852005 WUH851986:WUH852005 HV917522:HV917541 RR917522:RR917541 ABN917522:ABN917541 ALJ917522:ALJ917541 AVF917522:AVF917541 BFB917522:BFB917541 BOX917522:BOX917541 BYT917522:BYT917541 CIP917522:CIP917541 CSL917522:CSL917541 DCH917522:DCH917541 DMD917522:DMD917541 DVZ917522:DVZ917541 EFV917522:EFV917541 EPR917522:EPR917541 EZN917522:EZN917541 FJJ917522:FJJ917541 FTF917522:FTF917541 GDB917522:GDB917541 GMX917522:GMX917541 GWT917522:GWT917541 HGP917522:HGP917541 HQL917522:HQL917541 IAH917522:IAH917541 IKD917522:IKD917541 ITZ917522:ITZ917541 JDV917522:JDV917541 JNR917522:JNR917541 JXN917522:JXN917541 KHJ917522:KHJ917541 KRF917522:KRF917541 LBB917522:LBB917541 LKX917522:LKX917541 LUT917522:LUT917541 MEP917522:MEP917541 MOL917522:MOL917541 MYH917522:MYH917541 NID917522:NID917541 NRZ917522:NRZ917541 OBV917522:OBV917541 OLR917522:OLR917541 OVN917522:OVN917541 PFJ917522:PFJ917541 PPF917522:PPF917541 PZB917522:PZB917541 QIX917522:QIX917541 QST917522:QST917541 RCP917522:RCP917541 RML917522:RML917541 RWH917522:RWH917541 SGD917522:SGD917541 SPZ917522:SPZ917541 SZV917522:SZV917541 TJR917522:TJR917541 TTN917522:TTN917541 UDJ917522:UDJ917541 UNF917522:UNF917541 UXB917522:UXB917541 VGX917522:VGX917541 VQT917522:VQT917541 WAP917522:WAP917541 WKL917522:WKL917541 WUH917522:WUH917541 HV983058:HV983077 RR983058:RR983077 ABN983058:ABN983077 ALJ983058:ALJ983077 AVF983058:AVF983077 BFB983058:BFB983077 BOX983058:BOX983077 BYT983058:BYT983077 CIP983058:CIP983077 CSL983058:CSL983077 DCH983058:DCH983077 DMD983058:DMD983077 DVZ983058:DVZ983077 EFV983058:EFV983077 EPR983058:EPR983077 EZN983058:EZN983077 FJJ983058:FJJ983077 FTF983058:FTF983077 GDB983058:GDB983077 GMX983058:GMX983077 GWT983058:GWT983077 HGP983058:HGP983077 HQL983058:HQL983077 IAH983058:IAH983077 IKD983058:IKD983077 ITZ983058:ITZ983077 JDV983058:JDV983077 JNR983058:JNR983077 JXN983058:JXN983077 KHJ983058:KHJ983077 KRF983058:KRF983077 LBB983058:LBB983077 LKX983058:LKX983077 LUT983058:LUT983077 MEP983058:MEP983077 MOL983058:MOL983077 MYH983058:MYH983077 NID983058:NID983077 NRZ983058:NRZ983077 OBV983058:OBV983077 OLR983058:OLR983077 OVN983058:OVN983077 PFJ983058:PFJ983077 PPF983058:PPF983077 PZB983058:PZB983077 QIX983058:QIX983077 QST983058:QST983077 RCP983058:RCP983077 RML983058:RML983077 RWH983058:RWH983077 SGD983058:SGD983077 SPZ983058:SPZ983077 SZV983058:SZV983077 TJR983058:TJR983077 TTN983058:TTN983077 UDJ983058:UDJ983077 UNF983058:UNF983077 UXB983058:UXB983077 VGX983058:VGX983077 VQT983058:VQT983077 WAP983058:WAP983077 WKL983058:WKL983077 WUH8:WUH62 WKL8:WKL62 WAP8:WAP62 VQT8:VQT62 VGX8:VGX62 UXB8:UXB62 UNF8:UNF62 UDJ8:UDJ62 TTN8:TTN62 TJR8:TJR62 SZV8:SZV62 SPZ8:SPZ62 SGD8:SGD62 RWH8:RWH62 RML8:RML62 RCP8:RCP62 QST8:QST62 QIX8:QIX62 PZB8:PZB62 PPF8:PPF62 PFJ8:PFJ62 OVN8:OVN62 OLR8:OLR62 OBV8:OBV62 NRZ8:NRZ62 NID8:NID62 MYH8:MYH62 MOL8:MOL62 MEP8:MEP62 LUT8:LUT62 LKX8:LKX62 LBB8:LBB62 KRF8:KRF62 KHJ8:KHJ62 JXN8:JXN62 JNR8:JNR62 JDV8:JDV62 ITZ8:ITZ62 IKD8:IKD62 IAH8:IAH62 HQL8:HQL62 HGP8:HGP62 GWT8:GWT62 GMX8:GMX62 GDB8:GDB62 FTF8:FTF62 FJJ8:FJJ62 EZN8:EZN62 EPR8:EPR62 EFV8:EFV62 DVZ8:DVZ62 DMD8:DMD62 DCH8:DCH62 CSL8:CSL62 CIP8:CIP62 BYT8:BYT62 BOX8:BOX62 BFB8:BFB62 AVF8:AVF62 ALJ8:ALJ62 ABN8:ABN62 RR8:RR62 HV8:HV62">
      <formula1>",×"</formula1>
    </dataValidation>
    <dataValidation type="list" allowBlank="1" showInputMessage="1" showErrorMessage="1" sqref="WUJ983058:WUJ983077 HX65554:HX65573 RT65554:RT65573 ABP65554:ABP65573 ALL65554:ALL65573 AVH65554:AVH65573 BFD65554:BFD65573 BOZ65554:BOZ65573 BYV65554:BYV65573 CIR65554:CIR65573 CSN65554:CSN65573 DCJ65554:DCJ65573 DMF65554:DMF65573 DWB65554:DWB65573 EFX65554:EFX65573 EPT65554:EPT65573 EZP65554:EZP65573 FJL65554:FJL65573 FTH65554:FTH65573 GDD65554:GDD65573 GMZ65554:GMZ65573 GWV65554:GWV65573 HGR65554:HGR65573 HQN65554:HQN65573 IAJ65554:IAJ65573 IKF65554:IKF65573 IUB65554:IUB65573 JDX65554:JDX65573 JNT65554:JNT65573 JXP65554:JXP65573 KHL65554:KHL65573 KRH65554:KRH65573 LBD65554:LBD65573 LKZ65554:LKZ65573 LUV65554:LUV65573 MER65554:MER65573 MON65554:MON65573 MYJ65554:MYJ65573 NIF65554:NIF65573 NSB65554:NSB65573 OBX65554:OBX65573 OLT65554:OLT65573 OVP65554:OVP65573 PFL65554:PFL65573 PPH65554:PPH65573 PZD65554:PZD65573 QIZ65554:QIZ65573 QSV65554:QSV65573 RCR65554:RCR65573 RMN65554:RMN65573 RWJ65554:RWJ65573 SGF65554:SGF65573 SQB65554:SQB65573 SZX65554:SZX65573 TJT65554:TJT65573 TTP65554:TTP65573 UDL65554:UDL65573 UNH65554:UNH65573 UXD65554:UXD65573 VGZ65554:VGZ65573 VQV65554:VQV65573 WAR65554:WAR65573 WKN65554:WKN65573 WUJ65554:WUJ65573 HX131090:HX131109 RT131090:RT131109 ABP131090:ABP131109 ALL131090:ALL131109 AVH131090:AVH131109 BFD131090:BFD131109 BOZ131090:BOZ131109 BYV131090:BYV131109 CIR131090:CIR131109 CSN131090:CSN131109 DCJ131090:DCJ131109 DMF131090:DMF131109 DWB131090:DWB131109 EFX131090:EFX131109 EPT131090:EPT131109 EZP131090:EZP131109 FJL131090:FJL131109 FTH131090:FTH131109 GDD131090:GDD131109 GMZ131090:GMZ131109 GWV131090:GWV131109 HGR131090:HGR131109 HQN131090:HQN131109 IAJ131090:IAJ131109 IKF131090:IKF131109 IUB131090:IUB131109 JDX131090:JDX131109 JNT131090:JNT131109 JXP131090:JXP131109 KHL131090:KHL131109 KRH131090:KRH131109 LBD131090:LBD131109 LKZ131090:LKZ131109 LUV131090:LUV131109 MER131090:MER131109 MON131090:MON131109 MYJ131090:MYJ131109 NIF131090:NIF131109 NSB131090:NSB131109 OBX131090:OBX131109 OLT131090:OLT131109 OVP131090:OVP131109 PFL131090:PFL131109 PPH131090:PPH131109 PZD131090:PZD131109 QIZ131090:QIZ131109 QSV131090:QSV131109 RCR131090:RCR131109 RMN131090:RMN131109 RWJ131090:RWJ131109 SGF131090:SGF131109 SQB131090:SQB131109 SZX131090:SZX131109 TJT131090:TJT131109 TTP131090:TTP131109 UDL131090:UDL131109 UNH131090:UNH131109 UXD131090:UXD131109 VGZ131090:VGZ131109 VQV131090:VQV131109 WAR131090:WAR131109 WKN131090:WKN131109 WUJ131090:WUJ131109 HX196626:HX196645 RT196626:RT196645 ABP196626:ABP196645 ALL196626:ALL196645 AVH196626:AVH196645 BFD196626:BFD196645 BOZ196626:BOZ196645 BYV196626:BYV196645 CIR196626:CIR196645 CSN196626:CSN196645 DCJ196626:DCJ196645 DMF196626:DMF196645 DWB196626:DWB196645 EFX196626:EFX196645 EPT196626:EPT196645 EZP196626:EZP196645 FJL196626:FJL196645 FTH196626:FTH196645 GDD196626:GDD196645 GMZ196626:GMZ196645 GWV196626:GWV196645 HGR196626:HGR196645 HQN196626:HQN196645 IAJ196626:IAJ196645 IKF196626:IKF196645 IUB196626:IUB196645 JDX196626:JDX196645 JNT196626:JNT196645 JXP196626:JXP196645 KHL196626:KHL196645 KRH196626:KRH196645 LBD196626:LBD196645 LKZ196626:LKZ196645 LUV196626:LUV196645 MER196626:MER196645 MON196626:MON196645 MYJ196626:MYJ196645 NIF196626:NIF196645 NSB196626:NSB196645 OBX196626:OBX196645 OLT196626:OLT196645 OVP196626:OVP196645 PFL196626:PFL196645 PPH196626:PPH196645 PZD196626:PZD196645 QIZ196626:QIZ196645 QSV196626:QSV196645 RCR196626:RCR196645 RMN196626:RMN196645 RWJ196626:RWJ196645 SGF196626:SGF196645 SQB196626:SQB196645 SZX196626:SZX196645 TJT196626:TJT196645 TTP196626:TTP196645 UDL196626:UDL196645 UNH196626:UNH196645 UXD196626:UXD196645 VGZ196626:VGZ196645 VQV196626:VQV196645 WAR196626:WAR196645 WKN196626:WKN196645 WUJ196626:WUJ196645 HX262162:HX262181 RT262162:RT262181 ABP262162:ABP262181 ALL262162:ALL262181 AVH262162:AVH262181 BFD262162:BFD262181 BOZ262162:BOZ262181 BYV262162:BYV262181 CIR262162:CIR262181 CSN262162:CSN262181 DCJ262162:DCJ262181 DMF262162:DMF262181 DWB262162:DWB262181 EFX262162:EFX262181 EPT262162:EPT262181 EZP262162:EZP262181 FJL262162:FJL262181 FTH262162:FTH262181 GDD262162:GDD262181 GMZ262162:GMZ262181 GWV262162:GWV262181 HGR262162:HGR262181 HQN262162:HQN262181 IAJ262162:IAJ262181 IKF262162:IKF262181 IUB262162:IUB262181 JDX262162:JDX262181 JNT262162:JNT262181 JXP262162:JXP262181 KHL262162:KHL262181 KRH262162:KRH262181 LBD262162:LBD262181 LKZ262162:LKZ262181 LUV262162:LUV262181 MER262162:MER262181 MON262162:MON262181 MYJ262162:MYJ262181 NIF262162:NIF262181 NSB262162:NSB262181 OBX262162:OBX262181 OLT262162:OLT262181 OVP262162:OVP262181 PFL262162:PFL262181 PPH262162:PPH262181 PZD262162:PZD262181 QIZ262162:QIZ262181 QSV262162:QSV262181 RCR262162:RCR262181 RMN262162:RMN262181 RWJ262162:RWJ262181 SGF262162:SGF262181 SQB262162:SQB262181 SZX262162:SZX262181 TJT262162:TJT262181 TTP262162:TTP262181 UDL262162:UDL262181 UNH262162:UNH262181 UXD262162:UXD262181 VGZ262162:VGZ262181 VQV262162:VQV262181 WAR262162:WAR262181 WKN262162:WKN262181 WUJ262162:WUJ262181 HX327698:HX327717 RT327698:RT327717 ABP327698:ABP327717 ALL327698:ALL327717 AVH327698:AVH327717 BFD327698:BFD327717 BOZ327698:BOZ327717 BYV327698:BYV327717 CIR327698:CIR327717 CSN327698:CSN327717 DCJ327698:DCJ327717 DMF327698:DMF327717 DWB327698:DWB327717 EFX327698:EFX327717 EPT327698:EPT327717 EZP327698:EZP327717 FJL327698:FJL327717 FTH327698:FTH327717 GDD327698:GDD327717 GMZ327698:GMZ327717 GWV327698:GWV327717 HGR327698:HGR327717 HQN327698:HQN327717 IAJ327698:IAJ327717 IKF327698:IKF327717 IUB327698:IUB327717 JDX327698:JDX327717 JNT327698:JNT327717 JXP327698:JXP327717 KHL327698:KHL327717 KRH327698:KRH327717 LBD327698:LBD327717 LKZ327698:LKZ327717 LUV327698:LUV327717 MER327698:MER327717 MON327698:MON327717 MYJ327698:MYJ327717 NIF327698:NIF327717 NSB327698:NSB327717 OBX327698:OBX327717 OLT327698:OLT327717 OVP327698:OVP327717 PFL327698:PFL327717 PPH327698:PPH327717 PZD327698:PZD327717 QIZ327698:QIZ327717 QSV327698:QSV327717 RCR327698:RCR327717 RMN327698:RMN327717 RWJ327698:RWJ327717 SGF327698:SGF327717 SQB327698:SQB327717 SZX327698:SZX327717 TJT327698:TJT327717 TTP327698:TTP327717 UDL327698:UDL327717 UNH327698:UNH327717 UXD327698:UXD327717 VGZ327698:VGZ327717 VQV327698:VQV327717 WAR327698:WAR327717 WKN327698:WKN327717 WUJ327698:WUJ327717 HX393234:HX393253 RT393234:RT393253 ABP393234:ABP393253 ALL393234:ALL393253 AVH393234:AVH393253 BFD393234:BFD393253 BOZ393234:BOZ393253 BYV393234:BYV393253 CIR393234:CIR393253 CSN393234:CSN393253 DCJ393234:DCJ393253 DMF393234:DMF393253 DWB393234:DWB393253 EFX393234:EFX393253 EPT393234:EPT393253 EZP393234:EZP393253 FJL393234:FJL393253 FTH393234:FTH393253 GDD393234:GDD393253 GMZ393234:GMZ393253 GWV393234:GWV393253 HGR393234:HGR393253 HQN393234:HQN393253 IAJ393234:IAJ393253 IKF393234:IKF393253 IUB393234:IUB393253 JDX393234:JDX393253 JNT393234:JNT393253 JXP393234:JXP393253 KHL393234:KHL393253 KRH393234:KRH393253 LBD393234:LBD393253 LKZ393234:LKZ393253 LUV393234:LUV393253 MER393234:MER393253 MON393234:MON393253 MYJ393234:MYJ393253 NIF393234:NIF393253 NSB393234:NSB393253 OBX393234:OBX393253 OLT393234:OLT393253 OVP393234:OVP393253 PFL393234:PFL393253 PPH393234:PPH393253 PZD393234:PZD393253 QIZ393234:QIZ393253 QSV393234:QSV393253 RCR393234:RCR393253 RMN393234:RMN393253 RWJ393234:RWJ393253 SGF393234:SGF393253 SQB393234:SQB393253 SZX393234:SZX393253 TJT393234:TJT393253 TTP393234:TTP393253 UDL393234:UDL393253 UNH393234:UNH393253 UXD393234:UXD393253 VGZ393234:VGZ393253 VQV393234:VQV393253 WAR393234:WAR393253 WKN393234:WKN393253 WUJ393234:WUJ393253 HX458770:HX458789 RT458770:RT458789 ABP458770:ABP458789 ALL458770:ALL458789 AVH458770:AVH458789 BFD458770:BFD458789 BOZ458770:BOZ458789 BYV458770:BYV458789 CIR458770:CIR458789 CSN458770:CSN458789 DCJ458770:DCJ458789 DMF458770:DMF458789 DWB458770:DWB458789 EFX458770:EFX458789 EPT458770:EPT458789 EZP458770:EZP458789 FJL458770:FJL458789 FTH458770:FTH458789 GDD458770:GDD458789 GMZ458770:GMZ458789 GWV458770:GWV458789 HGR458770:HGR458789 HQN458770:HQN458789 IAJ458770:IAJ458789 IKF458770:IKF458789 IUB458770:IUB458789 JDX458770:JDX458789 JNT458770:JNT458789 JXP458770:JXP458789 KHL458770:KHL458789 KRH458770:KRH458789 LBD458770:LBD458789 LKZ458770:LKZ458789 LUV458770:LUV458789 MER458770:MER458789 MON458770:MON458789 MYJ458770:MYJ458789 NIF458770:NIF458789 NSB458770:NSB458789 OBX458770:OBX458789 OLT458770:OLT458789 OVP458770:OVP458789 PFL458770:PFL458789 PPH458770:PPH458789 PZD458770:PZD458789 QIZ458770:QIZ458789 QSV458770:QSV458789 RCR458770:RCR458789 RMN458770:RMN458789 RWJ458770:RWJ458789 SGF458770:SGF458789 SQB458770:SQB458789 SZX458770:SZX458789 TJT458770:TJT458789 TTP458770:TTP458789 UDL458770:UDL458789 UNH458770:UNH458789 UXD458770:UXD458789 VGZ458770:VGZ458789 VQV458770:VQV458789 WAR458770:WAR458789 WKN458770:WKN458789 WUJ458770:WUJ458789 HX524306:HX524325 RT524306:RT524325 ABP524306:ABP524325 ALL524306:ALL524325 AVH524306:AVH524325 BFD524306:BFD524325 BOZ524306:BOZ524325 BYV524306:BYV524325 CIR524306:CIR524325 CSN524306:CSN524325 DCJ524306:DCJ524325 DMF524306:DMF524325 DWB524306:DWB524325 EFX524306:EFX524325 EPT524306:EPT524325 EZP524306:EZP524325 FJL524306:FJL524325 FTH524306:FTH524325 GDD524306:GDD524325 GMZ524306:GMZ524325 GWV524306:GWV524325 HGR524306:HGR524325 HQN524306:HQN524325 IAJ524306:IAJ524325 IKF524306:IKF524325 IUB524306:IUB524325 JDX524306:JDX524325 JNT524306:JNT524325 JXP524306:JXP524325 KHL524306:KHL524325 KRH524306:KRH524325 LBD524306:LBD524325 LKZ524306:LKZ524325 LUV524306:LUV524325 MER524306:MER524325 MON524306:MON524325 MYJ524306:MYJ524325 NIF524306:NIF524325 NSB524306:NSB524325 OBX524306:OBX524325 OLT524306:OLT524325 OVP524306:OVP524325 PFL524306:PFL524325 PPH524306:PPH524325 PZD524306:PZD524325 QIZ524306:QIZ524325 QSV524306:QSV524325 RCR524306:RCR524325 RMN524306:RMN524325 RWJ524306:RWJ524325 SGF524306:SGF524325 SQB524306:SQB524325 SZX524306:SZX524325 TJT524306:TJT524325 TTP524306:TTP524325 UDL524306:UDL524325 UNH524306:UNH524325 UXD524306:UXD524325 VGZ524306:VGZ524325 VQV524306:VQV524325 WAR524306:WAR524325 WKN524306:WKN524325 WUJ524306:WUJ524325 HX589842:HX589861 RT589842:RT589861 ABP589842:ABP589861 ALL589842:ALL589861 AVH589842:AVH589861 BFD589842:BFD589861 BOZ589842:BOZ589861 BYV589842:BYV589861 CIR589842:CIR589861 CSN589842:CSN589861 DCJ589842:DCJ589861 DMF589842:DMF589861 DWB589842:DWB589861 EFX589842:EFX589861 EPT589842:EPT589861 EZP589842:EZP589861 FJL589842:FJL589861 FTH589842:FTH589861 GDD589842:GDD589861 GMZ589842:GMZ589861 GWV589842:GWV589861 HGR589842:HGR589861 HQN589842:HQN589861 IAJ589842:IAJ589861 IKF589842:IKF589861 IUB589842:IUB589861 JDX589842:JDX589861 JNT589842:JNT589861 JXP589842:JXP589861 KHL589842:KHL589861 KRH589842:KRH589861 LBD589842:LBD589861 LKZ589842:LKZ589861 LUV589842:LUV589861 MER589842:MER589861 MON589842:MON589861 MYJ589842:MYJ589861 NIF589842:NIF589861 NSB589842:NSB589861 OBX589842:OBX589861 OLT589842:OLT589861 OVP589842:OVP589861 PFL589842:PFL589861 PPH589842:PPH589861 PZD589842:PZD589861 QIZ589842:QIZ589861 QSV589842:QSV589861 RCR589842:RCR589861 RMN589842:RMN589861 RWJ589842:RWJ589861 SGF589842:SGF589861 SQB589842:SQB589861 SZX589842:SZX589861 TJT589842:TJT589861 TTP589842:TTP589861 UDL589842:UDL589861 UNH589842:UNH589861 UXD589842:UXD589861 VGZ589842:VGZ589861 VQV589842:VQV589861 WAR589842:WAR589861 WKN589842:WKN589861 WUJ589842:WUJ589861 HX655378:HX655397 RT655378:RT655397 ABP655378:ABP655397 ALL655378:ALL655397 AVH655378:AVH655397 BFD655378:BFD655397 BOZ655378:BOZ655397 BYV655378:BYV655397 CIR655378:CIR655397 CSN655378:CSN655397 DCJ655378:DCJ655397 DMF655378:DMF655397 DWB655378:DWB655397 EFX655378:EFX655397 EPT655378:EPT655397 EZP655378:EZP655397 FJL655378:FJL655397 FTH655378:FTH655397 GDD655378:GDD655397 GMZ655378:GMZ655397 GWV655378:GWV655397 HGR655378:HGR655397 HQN655378:HQN655397 IAJ655378:IAJ655397 IKF655378:IKF655397 IUB655378:IUB655397 JDX655378:JDX655397 JNT655378:JNT655397 JXP655378:JXP655397 KHL655378:KHL655397 KRH655378:KRH655397 LBD655378:LBD655397 LKZ655378:LKZ655397 LUV655378:LUV655397 MER655378:MER655397 MON655378:MON655397 MYJ655378:MYJ655397 NIF655378:NIF655397 NSB655378:NSB655397 OBX655378:OBX655397 OLT655378:OLT655397 OVP655378:OVP655397 PFL655378:PFL655397 PPH655378:PPH655397 PZD655378:PZD655397 QIZ655378:QIZ655397 QSV655378:QSV655397 RCR655378:RCR655397 RMN655378:RMN655397 RWJ655378:RWJ655397 SGF655378:SGF655397 SQB655378:SQB655397 SZX655378:SZX655397 TJT655378:TJT655397 TTP655378:TTP655397 UDL655378:UDL655397 UNH655378:UNH655397 UXD655378:UXD655397 VGZ655378:VGZ655397 VQV655378:VQV655397 WAR655378:WAR655397 WKN655378:WKN655397 WUJ655378:WUJ655397 HX720914:HX720933 RT720914:RT720933 ABP720914:ABP720933 ALL720914:ALL720933 AVH720914:AVH720933 BFD720914:BFD720933 BOZ720914:BOZ720933 BYV720914:BYV720933 CIR720914:CIR720933 CSN720914:CSN720933 DCJ720914:DCJ720933 DMF720914:DMF720933 DWB720914:DWB720933 EFX720914:EFX720933 EPT720914:EPT720933 EZP720914:EZP720933 FJL720914:FJL720933 FTH720914:FTH720933 GDD720914:GDD720933 GMZ720914:GMZ720933 GWV720914:GWV720933 HGR720914:HGR720933 HQN720914:HQN720933 IAJ720914:IAJ720933 IKF720914:IKF720933 IUB720914:IUB720933 JDX720914:JDX720933 JNT720914:JNT720933 JXP720914:JXP720933 KHL720914:KHL720933 KRH720914:KRH720933 LBD720914:LBD720933 LKZ720914:LKZ720933 LUV720914:LUV720933 MER720914:MER720933 MON720914:MON720933 MYJ720914:MYJ720933 NIF720914:NIF720933 NSB720914:NSB720933 OBX720914:OBX720933 OLT720914:OLT720933 OVP720914:OVP720933 PFL720914:PFL720933 PPH720914:PPH720933 PZD720914:PZD720933 QIZ720914:QIZ720933 QSV720914:QSV720933 RCR720914:RCR720933 RMN720914:RMN720933 RWJ720914:RWJ720933 SGF720914:SGF720933 SQB720914:SQB720933 SZX720914:SZX720933 TJT720914:TJT720933 TTP720914:TTP720933 UDL720914:UDL720933 UNH720914:UNH720933 UXD720914:UXD720933 VGZ720914:VGZ720933 VQV720914:VQV720933 WAR720914:WAR720933 WKN720914:WKN720933 WUJ720914:WUJ720933 HX786450:HX786469 RT786450:RT786469 ABP786450:ABP786469 ALL786450:ALL786469 AVH786450:AVH786469 BFD786450:BFD786469 BOZ786450:BOZ786469 BYV786450:BYV786469 CIR786450:CIR786469 CSN786450:CSN786469 DCJ786450:DCJ786469 DMF786450:DMF786469 DWB786450:DWB786469 EFX786450:EFX786469 EPT786450:EPT786469 EZP786450:EZP786469 FJL786450:FJL786469 FTH786450:FTH786469 GDD786450:GDD786469 GMZ786450:GMZ786469 GWV786450:GWV786469 HGR786450:HGR786469 HQN786450:HQN786469 IAJ786450:IAJ786469 IKF786450:IKF786469 IUB786450:IUB786469 JDX786450:JDX786469 JNT786450:JNT786469 JXP786450:JXP786469 KHL786450:KHL786469 KRH786450:KRH786469 LBD786450:LBD786469 LKZ786450:LKZ786469 LUV786450:LUV786469 MER786450:MER786469 MON786450:MON786469 MYJ786450:MYJ786469 NIF786450:NIF786469 NSB786450:NSB786469 OBX786450:OBX786469 OLT786450:OLT786469 OVP786450:OVP786469 PFL786450:PFL786469 PPH786450:PPH786469 PZD786450:PZD786469 QIZ786450:QIZ786469 QSV786450:QSV786469 RCR786450:RCR786469 RMN786450:RMN786469 RWJ786450:RWJ786469 SGF786450:SGF786469 SQB786450:SQB786469 SZX786450:SZX786469 TJT786450:TJT786469 TTP786450:TTP786469 UDL786450:UDL786469 UNH786450:UNH786469 UXD786450:UXD786469 VGZ786450:VGZ786469 VQV786450:VQV786469 WAR786450:WAR786469 WKN786450:WKN786469 WUJ786450:WUJ786469 HX851986:HX852005 RT851986:RT852005 ABP851986:ABP852005 ALL851986:ALL852005 AVH851986:AVH852005 BFD851986:BFD852005 BOZ851986:BOZ852005 BYV851986:BYV852005 CIR851986:CIR852005 CSN851986:CSN852005 DCJ851986:DCJ852005 DMF851986:DMF852005 DWB851986:DWB852005 EFX851986:EFX852005 EPT851986:EPT852005 EZP851986:EZP852005 FJL851986:FJL852005 FTH851986:FTH852005 GDD851986:GDD852005 GMZ851986:GMZ852005 GWV851986:GWV852005 HGR851986:HGR852005 HQN851986:HQN852005 IAJ851986:IAJ852005 IKF851986:IKF852005 IUB851986:IUB852005 JDX851986:JDX852005 JNT851986:JNT852005 JXP851986:JXP852005 KHL851986:KHL852005 KRH851986:KRH852005 LBD851986:LBD852005 LKZ851986:LKZ852005 LUV851986:LUV852005 MER851986:MER852005 MON851986:MON852005 MYJ851986:MYJ852005 NIF851986:NIF852005 NSB851986:NSB852005 OBX851986:OBX852005 OLT851986:OLT852005 OVP851986:OVP852005 PFL851986:PFL852005 PPH851986:PPH852005 PZD851986:PZD852005 QIZ851986:QIZ852005 QSV851986:QSV852005 RCR851986:RCR852005 RMN851986:RMN852005 RWJ851986:RWJ852005 SGF851986:SGF852005 SQB851986:SQB852005 SZX851986:SZX852005 TJT851986:TJT852005 TTP851986:TTP852005 UDL851986:UDL852005 UNH851986:UNH852005 UXD851986:UXD852005 VGZ851986:VGZ852005 VQV851986:VQV852005 WAR851986:WAR852005 WKN851986:WKN852005 WUJ851986:WUJ852005 HX917522:HX917541 RT917522:RT917541 ABP917522:ABP917541 ALL917522:ALL917541 AVH917522:AVH917541 BFD917522:BFD917541 BOZ917522:BOZ917541 BYV917522:BYV917541 CIR917522:CIR917541 CSN917522:CSN917541 DCJ917522:DCJ917541 DMF917522:DMF917541 DWB917522:DWB917541 EFX917522:EFX917541 EPT917522:EPT917541 EZP917522:EZP917541 FJL917522:FJL917541 FTH917522:FTH917541 GDD917522:GDD917541 GMZ917522:GMZ917541 GWV917522:GWV917541 HGR917522:HGR917541 HQN917522:HQN917541 IAJ917522:IAJ917541 IKF917522:IKF917541 IUB917522:IUB917541 JDX917522:JDX917541 JNT917522:JNT917541 JXP917522:JXP917541 KHL917522:KHL917541 KRH917522:KRH917541 LBD917522:LBD917541 LKZ917522:LKZ917541 LUV917522:LUV917541 MER917522:MER917541 MON917522:MON917541 MYJ917522:MYJ917541 NIF917522:NIF917541 NSB917522:NSB917541 OBX917522:OBX917541 OLT917522:OLT917541 OVP917522:OVP917541 PFL917522:PFL917541 PPH917522:PPH917541 PZD917522:PZD917541 QIZ917522:QIZ917541 QSV917522:QSV917541 RCR917522:RCR917541 RMN917522:RMN917541 RWJ917522:RWJ917541 SGF917522:SGF917541 SQB917522:SQB917541 SZX917522:SZX917541 TJT917522:TJT917541 TTP917522:TTP917541 UDL917522:UDL917541 UNH917522:UNH917541 UXD917522:UXD917541 VGZ917522:VGZ917541 VQV917522:VQV917541 WAR917522:WAR917541 WKN917522:WKN917541 WUJ917522:WUJ917541 HX983058:HX983077 RT983058:RT983077 ABP983058:ABP983077 ALL983058:ALL983077 AVH983058:AVH983077 BFD983058:BFD983077 BOZ983058:BOZ983077 BYV983058:BYV983077 CIR983058:CIR983077 CSN983058:CSN983077 DCJ983058:DCJ983077 DMF983058:DMF983077 DWB983058:DWB983077 EFX983058:EFX983077 EPT983058:EPT983077 EZP983058:EZP983077 FJL983058:FJL983077 FTH983058:FTH983077 GDD983058:GDD983077 GMZ983058:GMZ983077 GWV983058:GWV983077 HGR983058:HGR983077 HQN983058:HQN983077 IAJ983058:IAJ983077 IKF983058:IKF983077 IUB983058:IUB983077 JDX983058:JDX983077 JNT983058:JNT983077 JXP983058:JXP983077 KHL983058:KHL983077 KRH983058:KRH983077 LBD983058:LBD983077 LKZ983058:LKZ983077 LUV983058:LUV983077 MER983058:MER983077 MON983058:MON983077 MYJ983058:MYJ983077 NIF983058:NIF983077 NSB983058:NSB983077 OBX983058:OBX983077 OLT983058:OLT983077 OVP983058:OVP983077 PFL983058:PFL983077 PPH983058:PPH983077 PZD983058:PZD983077 QIZ983058:QIZ983077 QSV983058:QSV983077 RCR983058:RCR983077 RMN983058:RMN983077 RWJ983058:RWJ983077 SGF983058:SGF983077 SQB983058:SQB983077 SZX983058:SZX983077 TJT983058:TJT983077 TTP983058:TTP983077 UDL983058:UDL983077 UNH983058:UNH983077 UXD983058:UXD983077 VGZ983058:VGZ983077 VQV983058:VQV983077 WAR983058:WAR983077 WKN983058:WKN983077 HX8:HX62 RT8:RT62 ABP8:ABP62 ALL8:ALL62 AVH8:AVH62 BFD8:BFD62 BOZ8:BOZ62 BYV8:BYV62 CIR8:CIR62 CSN8:CSN62 DCJ8:DCJ62 DMF8:DMF62 DWB8:DWB62 EFX8:EFX62 EPT8:EPT62 EZP8:EZP62 FJL8:FJL62 FTH8:FTH62 GDD8:GDD62 GMZ8:GMZ62 GWV8:GWV62 HGR8:HGR62 HQN8:HQN62 IAJ8:IAJ62 IKF8:IKF62 IUB8:IUB62 JDX8:JDX62 JNT8:JNT62 JXP8:JXP62 KHL8:KHL62 KRH8:KRH62 LBD8:LBD62 LKZ8:LKZ62 LUV8:LUV62 MER8:MER62 MON8:MON62 MYJ8:MYJ62 NIF8:NIF62 NSB8:NSB62 OBX8:OBX62 OLT8:OLT62 OVP8:OVP62 PFL8:PFL62 PPH8:PPH62 PZD8:PZD62 QIZ8:QIZ62 QSV8:QSV62 RCR8:RCR62 RMN8:RMN62 RWJ8:RWJ62 SGF8:SGF62 SQB8:SQB62 SZX8:SZX62 TJT8:TJT62 TTP8:TTP62 UDL8:UDL62 UNH8:UNH62 UXD8:UXD62 VGZ8:VGZ62 VQV8:VQV62 WAR8:WAR62 WKN8:WKN62 WUJ8:WUJ62">
      <formula1>$B$71:$B$72</formula1>
    </dataValidation>
    <dataValidation type="list" allowBlank="1" showInputMessage="1" showErrorMessage="1" sqref="E8:E57">
      <formula1>$N$8:$N$17</formula1>
    </dataValidation>
  </dataValidations>
  <printOptions horizontalCentered="1"/>
  <pageMargins left="0.51181102362204722" right="0.51181102362204722" top="0.74803149606299213" bottom="0.74803149606299213" header="0.31496062992125984" footer="0.31496062992125984"/>
  <pageSetup paperSize="9" scale="54" fitToHeight="0" orientation="portrait" r:id="rId1"/>
  <headerFooter>
    <oddHeader xml:space="preserve">&amp;R
</oddHeader>
  </headerFooter>
  <extLst>
    <ext xmlns:x14="http://schemas.microsoft.com/office/spreadsheetml/2009/9/main" uri="{78C0D931-6437-407d-A8EE-F0AAD7539E65}">
      <x14:conditionalFormattings>
        <x14:conditionalFormatting xmlns:xm="http://schemas.microsoft.com/office/excel/2006/main">
          <x14:cfRule type="expression" priority="357" id="{E05332A1-20DD-4A36-AEFA-1641EC2BA2ED}">
            <xm:f>①入力シート!$F$16="なし"</xm:f>
            <x14:dxf>
              <fill>
                <patternFill patternType="none">
                  <bgColor auto="1"/>
                </patternFill>
              </fill>
            </x14:dxf>
          </x14:cfRule>
          <xm:sqref>F8:H36 F57:H57</xm:sqref>
        </x14:conditionalFormatting>
        <x14:conditionalFormatting xmlns:xm="http://schemas.microsoft.com/office/excel/2006/main">
          <x14:cfRule type="expression" priority="4" id="{07AA2DC8-D21A-4BB4-8DA2-B1EB7E828AE9}">
            <xm:f>①入力シート!$F$16="なし"</xm:f>
            <x14:dxf>
              <fill>
                <patternFill patternType="none">
                  <bgColor auto="1"/>
                </patternFill>
              </fill>
            </x14:dxf>
          </x14:cfRule>
          <xm:sqref>F37:H56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AP64"/>
  <sheetViews>
    <sheetView view="pageBreakPreview" zoomScaleNormal="85" zoomScaleSheetLayoutView="100" workbookViewId="0">
      <selection activeCell="AC10" sqref="AC10:AM10"/>
    </sheetView>
  </sheetViews>
  <sheetFormatPr defaultRowHeight="13.5" x14ac:dyDescent="0.15"/>
  <cols>
    <col min="1" max="39" width="2.25" style="29" customWidth="1"/>
    <col min="40" max="40" width="7.125" style="29" hidden="1" customWidth="1"/>
    <col min="41" max="51" width="2.25" style="29" customWidth="1"/>
    <col min="52" max="16384" width="9" style="29"/>
  </cols>
  <sheetData>
    <row r="1" spans="1:39" x14ac:dyDescent="0.15">
      <c r="A1" s="50" t="s">
        <v>123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row>
    <row r="2" spans="1:39" x14ac:dyDescent="0.15">
      <c r="A2" s="1310" t="s">
        <v>509</v>
      </c>
      <c r="B2" s="1310"/>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c r="AB2" s="1310"/>
      <c r="AC2" s="1310"/>
      <c r="AD2" s="1310"/>
      <c r="AE2" s="1310"/>
      <c r="AF2" s="1310"/>
      <c r="AG2" s="1310"/>
      <c r="AH2" s="1310"/>
      <c r="AI2" s="1310"/>
      <c r="AJ2" s="1310"/>
      <c r="AK2" s="1310"/>
      <c r="AL2" s="1310"/>
      <c r="AM2" s="1310"/>
    </row>
    <row r="3" spans="1:39" x14ac:dyDescent="0.15">
      <c r="A3" s="1310"/>
      <c r="B3" s="1310"/>
      <c r="C3" s="1310"/>
      <c r="D3" s="1310"/>
      <c r="E3" s="1310"/>
      <c r="F3" s="1310"/>
      <c r="G3" s="1310"/>
      <c r="H3" s="1310"/>
      <c r="I3" s="1310"/>
      <c r="J3" s="1310"/>
      <c r="K3" s="1310"/>
      <c r="L3" s="1310"/>
      <c r="M3" s="1310"/>
      <c r="N3" s="1310"/>
      <c r="O3" s="1310"/>
      <c r="P3" s="1310"/>
      <c r="Q3" s="1310"/>
      <c r="R3" s="1310"/>
      <c r="S3" s="1310"/>
      <c r="T3" s="1310"/>
      <c r="U3" s="1310"/>
      <c r="V3" s="1310"/>
      <c r="W3" s="1310"/>
      <c r="X3" s="1310"/>
      <c r="Y3" s="1310"/>
      <c r="Z3" s="1310"/>
      <c r="AA3" s="1310"/>
      <c r="AB3" s="1310"/>
      <c r="AC3" s="1310"/>
      <c r="AD3" s="1310"/>
      <c r="AE3" s="1310"/>
      <c r="AF3" s="1310"/>
      <c r="AG3" s="1310"/>
      <c r="AH3" s="1310"/>
      <c r="AI3" s="1310"/>
      <c r="AJ3" s="1310"/>
      <c r="AK3" s="1310"/>
      <c r="AL3" s="1310"/>
      <c r="AM3" s="1310"/>
    </row>
    <row r="4" spans="1:39" ht="13.5" customHeight="1" x14ac:dyDescent="0.15">
      <c r="A4" s="51"/>
      <c r="B4" s="51"/>
      <c r="C4" s="51"/>
      <c r="D4" s="51"/>
      <c r="E4" s="51"/>
      <c r="F4" s="51"/>
      <c r="G4" s="51"/>
      <c r="H4" s="51"/>
      <c r="I4" s="51"/>
      <c r="J4" s="51"/>
      <c r="K4" s="51"/>
      <c r="L4" s="51"/>
      <c r="M4" s="51"/>
      <c r="N4" s="51"/>
      <c r="O4" s="51"/>
      <c r="P4" s="51"/>
      <c r="Q4" s="51"/>
      <c r="R4" s="51"/>
      <c r="S4" s="52"/>
      <c r="T4" s="52"/>
      <c r="U4" s="52"/>
      <c r="V4" s="52"/>
      <c r="W4" s="52"/>
      <c r="X4" s="52"/>
      <c r="Y4" s="52"/>
      <c r="Z4" s="52"/>
      <c r="AA4" s="52"/>
      <c r="AB4" s="52"/>
      <c r="AC4" s="1311">
        <f ca="1">TODAY()</f>
        <v>45261</v>
      </c>
      <c r="AD4" s="1311"/>
      <c r="AE4" s="1311"/>
      <c r="AF4" s="1311"/>
      <c r="AG4" s="1311"/>
      <c r="AH4" s="1311"/>
      <c r="AI4" s="1311"/>
      <c r="AJ4" s="1311"/>
      <c r="AK4" s="1311"/>
      <c r="AL4" s="1311"/>
      <c r="AM4" s="1311"/>
    </row>
    <row r="5" spans="1:39" ht="13.5" customHeight="1" thickBot="1" x14ac:dyDescent="0.2">
      <c r="A5" s="52" t="s">
        <v>101</v>
      </c>
      <c r="B5" s="51"/>
      <c r="C5" s="51"/>
      <c r="D5" s="51"/>
      <c r="E5" s="51"/>
      <c r="F5" s="51"/>
      <c r="G5" s="51"/>
      <c r="H5" s="51"/>
      <c r="I5" s="51"/>
      <c r="J5" s="51"/>
      <c r="K5" s="51"/>
      <c r="L5" s="51"/>
      <c r="M5" s="51"/>
      <c r="N5" s="51"/>
      <c r="O5" s="51"/>
      <c r="P5" s="51"/>
      <c r="Q5" s="51"/>
      <c r="R5" s="51"/>
      <c r="S5" s="52"/>
      <c r="T5" s="52"/>
      <c r="U5" s="52"/>
      <c r="V5" s="52"/>
      <c r="W5" s="52"/>
      <c r="X5" s="52"/>
      <c r="Y5" s="52"/>
      <c r="Z5" s="52"/>
      <c r="AA5" s="52"/>
      <c r="AB5" s="52"/>
      <c r="AC5" s="52"/>
      <c r="AD5" s="52"/>
      <c r="AE5" s="52"/>
      <c r="AF5" s="52"/>
      <c r="AG5" s="52"/>
      <c r="AH5" s="52"/>
      <c r="AI5" s="52"/>
      <c r="AJ5" s="52"/>
      <c r="AK5" s="52"/>
      <c r="AL5" s="52"/>
      <c r="AM5" s="52"/>
    </row>
    <row r="6" spans="1:39" x14ac:dyDescent="0.15">
      <c r="A6" s="52"/>
      <c r="B6" s="52"/>
      <c r="C6" s="52"/>
      <c r="D6" s="52"/>
      <c r="E6" s="52"/>
      <c r="F6" s="52"/>
      <c r="G6" s="52"/>
      <c r="H6" s="52"/>
      <c r="I6" s="52"/>
      <c r="J6" s="52"/>
      <c r="K6" s="52"/>
      <c r="L6" s="52"/>
      <c r="M6" s="52"/>
      <c r="N6" s="52"/>
      <c r="O6" s="52"/>
      <c r="P6" s="52"/>
      <c r="Q6" s="52"/>
      <c r="R6" s="52"/>
      <c r="S6" s="52"/>
      <c r="T6" s="52"/>
      <c r="U6" s="52"/>
      <c r="V6" s="1312" t="s">
        <v>100</v>
      </c>
      <c r="W6" s="1313"/>
      <c r="X6" s="1313"/>
      <c r="Y6" s="1313"/>
      <c r="Z6" s="1313"/>
      <c r="AA6" s="1313"/>
      <c r="AB6" s="1314"/>
      <c r="AC6" s="1315" t="s">
        <v>99</v>
      </c>
      <c r="AD6" s="1316"/>
      <c r="AE6" s="1316"/>
      <c r="AF6" s="1316"/>
      <c r="AG6" s="1316">
        <f>⑩第２号様式の２!F1</f>
        <v>0</v>
      </c>
      <c r="AH6" s="1316"/>
      <c r="AI6" s="1316"/>
      <c r="AJ6" s="1316"/>
      <c r="AK6" s="1316"/>
      <c r="AL6" s="1316" t="s">
        <v>98</v>
      </c>
      <c r="AM6" s="1317"/>
    </row>
    <row r="7" spans="1:39" x14ac:dyDescent="0.15">
      <c r="A7" s="52"/>
      <c r="B7" s="52"/>
      <c r="C7" s="52"/>
      <c r="D7" s="52"/>
      <c r="E7" s="52"/>
      <c r="F7" s="52"/>
      <c r="G7" s="52"/>
      <c r="H7" s="52"/>
      <c r="I7" s="52"/>
      <c r="J7" s="52"/>
      <c r="K7" s="52"/>
      <c r="L7" s="52"/>
      <c r="M7" s="52"/>
      <c r="N7" s="52"/>
      <c r="O7" s="52"/>
      <c r="P7" s="52"/>
      <c r="Q7" s="52"/>
      <c r="R7" s="52"/>
      <c r="S7" s="52"/>
      <c r="T7" s="52"/>
      <c r="U7" s="52"/>
      <c r="V7" s="1318" t="s">
        <v>97</v>
      </c>
      <c r="W7" s="1319"/>
      <c r="X7" s="1319"/>
      <c r="Y7" s="1319"/>
      <c r="Z7" s="1319"/>
      <c r="AA7" s="1319"/>
      <c r="AB7" s="1320"/>
      <c r="AC7" s="1321">
        <f>⑩第２号様式の２!E2</f>
        <v>0</v>
      </c>
      <c r="AD7" s="1322"/>
      <c r="AE7" s="1322"/>
      <c r="AF7" s="1322"/>
      <c r="AG7" s="1322"/>
      <c r="AH7" s="1322"/>
      <c r="AI7" s="1322"/>
      <c r="AJ7" s="1322"/>
      <c r="AK7" s="1322"/>
      <c r="AL7" s="1322"/>
      <c r="AM7" s="1323"/>
    </row>
    <row r="8" spans="1:39" x14ac:dyDescent="0.15">
      <c r="A8" s="52"/>
      <c r="B8" s="52"/>
      <c r="C8" s="52"/>
      <c r="D8" s="52"/>
      <c r="E8" s="52"/>
      <c r="F8" s="52"/>
      <c r="G8" s="52"/>
      <c r="H8" s="52"/>
      <c r="I8" s="52"/>
      <c r="J8" s="52"/>
      <c r="K8" s="52"/>
      <c r="L8" s="52"/>
      <c r="M8" s="52"/>
      <c r="N8" s="52"/>
      <c r="O8" s="52"/>
      <c r="P8" s="52"/>
      <c r="Q8" s="52"/>
      <c r="R8" s="52"/>
      <c r="S8" s="52"/>
      <c r="T8" s="52"/>
      <c r="U8" s="52"/>
      <c r="V8" s="1318" t="s">
        <v>96</v>
      </c>
      <c r="W8" s="1319"/>
      <c r="X8" s="1319"/>
      <c r="Y8" s="1319"/>
      <c r="Z8" s="1319"/>
      <c r="AA8" s="1319"/>
      <c r="AB8" s="1320"/>
      <c r="AC8" s="1324">
        <f>⑩第２号様式の２!E3</f>
        <v>0</v>
      </c>
      <c r="AD8" s="1325"/>
      <c r="AE8" s="1325"/>
      <c r="AF8" s="1325"/>
      <c r="AG8" s="1325"/>
      <c r="AH8" s="1325"/>
      <c r="AI8" s="1325"/>
      <c r="AJ8" s="1325"/>
      <c r="AK8" s="1325"/>
      <c r="AL8" s="1325"/>
      <c r="AM8" s="1326"/>
    </row>
    <row r="9" spans="1:39" x14ac:dyDescent="0.15">
      <c r="A9" s="52"/>
      <c r="B9" s="52"/>
      <c r="C9" s="52"/>
      <c r="D9" s="52"/>
      <c r="E9" s="52"/>
      <c r="F9" s="52"/>
      <c r="G9" s="52"/>
      <c r="H9" s="52"/>
      <c r="I9" s="52"/>
      <c r="J9" s="52"/>
      <c r="K9" s="52"/>
      <c r="L9" s="52"/>
      <c r="M9" s="52"/>
      <c r="N9" s="52"/>
      <c r="O9" s="52"/>
      <c r="P9" s="52"/>
      <c r="Q9" s="52"/>
      <c r="R9" s="52"/>
      <c r="S9" s="52"/>
      <c r="T9" s="52"/>
      <c r="U9" s="52"/>
      <c r="V9" s="1318" t="s">
        <v>95</v>
      </c>
      <c r="W9" s="1319"/>
      <c r="X9" s="1319"/>
      <c r="Y9" s="1319"/>
      <c r="Z9" s="1319"/>
      <c r="AA9" s="1319"/>
      <c r="AB9" s="1320"/>
      <c r="AC9" s="1321">
        <f>⑩第２号様式の２!E4</f>
        <v>0</v>
      </c>
      <c r="AD9" s="1322"/>
      <c r="AE9" s="1322"/>
      <c r="AF9" s="1322"/>
      <c r="AG9" s="1322"/>
      <c r="AH9" s="1322"/>
      <c r="AI9" s="1322"/>
      <c r="AJ9" s="1322"/>
      <c r="AK9" s="1322"/>
      <c r="AL9" s="1322"/>
      <c r="AM9" s="1323"/>
    </row>
    <row r="10" spans="1:39" ht="14.25" thickBot="1" x14ac:dyDescent="0.2">
      <c r="A10" s="52"/>
      <c r="B10" s="52"/>
      <c r="C10" s="52"/>
      <c r="D10" s="52"/>
      <c r="E10" s="52"/>
      <c r="F10" s="52"/>
      <c r="G10" s="52"/>
      <c r="H10" s="52"/>
      <c r="I10" s="52"/>
      <c r="J10" s="52"/>
      <c r="K10" s="52"/>
      <c r="L10" s="52"/>
      <c r="M10" s="52"/>
      <c r="N10" s="52"/>
      <c r="O10" s="52"/>
      <c r="P10" s="52"/>
      <c r="Q10" s="52"/>
      <c r="R10" s="52"/>
      <c r="S10" s="52"/>
      <c r="T10" s="52"/>
      <c r="U10" s="52"/>
      <c r="V10" s="1329" t="s">
        <v>94</v>
      </c>
      <c r="W10" s="1330"/>
      <c r="X10" s="1330"/>
      <c r="Y10" s="1330"/>
      <c r="Z10" s="1330"/>
      <c r="AA10" s="1330"/>
      <c r="AB10" s="1331"/>
      <c r="AC10" s="1339">
        <f>⑩第２号様式の２!E5</f>
        <v>0</v>
      </c>
      <c r="AD10" s="1340"/>
      <c r="AE10" s="1340"/>
      <c r="AF10" s="1340"/>
      <c r="AG10" s="1340"/>
      <c r="AH10" s="1340"/>
      <c r="AI10" s="1340"/>
      <c r="AJ10" s="1340"/>
      <c r="AK10" s="1340"/>
      <c r="AL10" s="1340"/>
      <c r="AM10" s="1341"/>
    </row>
    <row r="11" spans="1:39" ht="6.75" customHeight="1" x14ac:dyDescent="0.15">
      <c r="A11" s="52"/>
      <c r="B11" s="52"/>
      <c r="C11" s="52"/>
      <c r="D11" s="52"/>
      <c r="E11" s="52"/>
      <c r="F11" s="52"/>
      <c r="G11" s="52"/>
      <c r="H11" s="52"/>
      <c r="I11" s="52"/>
      <c r="J11" s="52"/>
      <c r="K11" s="52"/>
      <c r="L11" s="52"/>
      <c r="M11" s="52"/>
      <c r="N11" s="52"/>
      <c r="O11" s="52"/>
      <c r="P11" s="52"/>
      <c r="Q11" s="52"/>
      <c r="R11" s="52"/>
      <c r="S11" s="53"/>
      <c r="T11" s="53"/>
      <c r="U11" s="53"/>
      <c r="V11" s="53"/>
      <c r="W11" s="53"/>
      <c r="X11" s="53"/>
      <c r="Y11" s="53"/>
      <c r="Z11" s="53"/>
      <c r="AA11" s="53"/>
      <c r="AB11" s="53"/>
      <c r="AC11" s="53"/>
      <c r="AD11" s="53"/>
      <c r="AE11" s="53"/>
      <c r="AF11" s="53"/>
      <c r="AG11" s="53"/>
      <c r="AH11" s="53"/>
      <c r="AI11" s="53"/>
      <c r="AJ11" s="53"/>
      <c r="AK11" s="53"/>
      <c r="AL11" s="53"/>
      <c r="AM11" s="54"/>
    </row>
    <row r="12" spans="1:39" x14ac:dyDescent="0.15">
      <c r="A12" s="1332" t="s">
        <v>124</v>
      </c>
      <c r="B12" s="1332"/>
      <c r="C12" s="1332"/>
      <c r="D12" s="1332"/>
      <c r="E12" s="1332"/>
      <c r="F12" s="1332"/>
      <c r="G12" s="1332"/>
      <c r="H12" s="1332"/>
      <c r="I12" s="1332"/>
      <c r="J12" s="1332"/>
      <c r="K12" s="1332"/>
      <c r="L12" s="1332"/>
      <c r="M12" s="1332"/>
      <c r="N12" s="1332"/>
      <c r="O12" s="1332"/>
      <c r="P12" s="1332"/>
      <c r="Q12" s="1332"/>
      <c r="R12" s="1332"/>
      <c r="S12" s="1332"/>
      <c r="T12" s="1332"/>
      <c r="U12" s="1332"/>
      <c r="V12" s="1332"/>
      <c r="W12" s="1332"/>
      <c r="X12" s="1332"/>
      <c r="Y12" s="1332"/>
      <c r="Z12" s="1332"/>
      <c r="AA12" s="1332"/>
      <c r="AB12" s="1332"/>
      <c r="AC12" s="1332"/>
      <c r="AD12" s="1332"/>
      <c r="AE12" s="1332"/>
      <c r="AF12" s="1332"/>
      <c r="AG12" s="1332"/>
      <c r="AH12" s="1332"/>
      <c r="AI12" s="1332"/>
      <c r="AJ12" s="1332"/>
      <c r="AK12" s="1332"/>
      <c r="AL12" s="1332"/>
      <c r="AM12" s="1332"/>
    </row>
    <row r="13" spans="1:39" ht="6.75" customHeight="1" x14ac:dyDescent="0.15">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39" x14ac:dyDescent="0.15">
      <c r="A14" s="55" t="s">
        <v>125</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pans="1:39" x14ac:dyDescent="0.15">
      <c r="A15" s="1333" t="s">
        <v>126</v>
      </c>
      <c r="B15" s="1334"/>
      <c r="C15" s="1334"/>
      <c r="D15" s="1334"/>
      <c r="E15" s="1334"/>
      <c r="F15" s="1334"/>
      <c r="G15" s="1334"/>
      <c r="H15" s="1334"/>
      <c r="I15" s="1334"/>
      <c r="J15" s="1334"/>
      <c r="K15" s="1334"/>
      <c r="L15" s="1334"/>
      <c r="M15" s="1334"/>
      <c r="N15" s="1334"/>
      <c r="O15" s="1334"/>
      <c r="P15" s="1334"/>
      <c r="Q15" s="1334"/>
      <c r="R15" s="1334"/>
      <c r="S15" s="1334"/>
      <c r="T15" s="1334"/>
      <c r="U15" s="1334"/>
      <c r="V15" s="1334"/>
      <c r="W15" s="1334"/>
      <c r="X15" s="1334"/>
      <c r="Y15" s="1334"/>
      <c r="Z15" s="1334"/>
      <c r="AA15" s="1334"/>
      <c r="AB15" s="1334"/>
      <c r="AC15" s="1334"/>
      <c r="AD15" s="1334"/>
      <c r="AE15" s="1334"/>
      <c r="AF15" s="1334"/>
      <c r="AG15" s="1334"/>
      <c r="AH15" s="1334"/>
      <c r="AI15" s="1334"/>
      <c r="AJ15" s="1334"/>
      <c r="AK15" s="1334"/>
      <c r="AL15" s="1334"/>
      <c r="AM15" s="1335"/>
    </row>
    <row r="16" spans="1:39" ht="14.25" thickBot="1" x14ac:dyDescent="0.2">
      <c r="A16" s="56" t="s">
        <v>127</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7"/>
    </row>
    <row r="17" spans="1:40" ht="14.25" customHeight="1" thickTop="1" x14ac:dyDescent="0.15">
      <c r="A17" s="58" t="s">
        <v>128</v>
      </c>
      <c r="B17" s="58" t="s">
        <v>129</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259"/>
      <c r="AG17" s="260"/>
      <c r="AH17" s="260"/>
      <c r="AI17" s="260"/>
      <c r="AJ17" s="260"/>
      <c r="AK17" s="260"/>
      <c r="AL17" s="260"/>
      <c r="AM17" s="261"/>
    </row>
    <row r="18" spans="1:40" x14ac:dyDescent="0.15">
      <c r="A18" s="60"/>
      <c r="B18" s="61" t="s">
        <v>130</v>
      </c>
      <c r="C18" s="62" t="s">
        <v>131</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262"/>
      <c r="AG18" s="307"/>
      <c r="AH18" s="1337" t="s">
        <v>395</v>
      </c>
      <c r="AI18" s="1337"/>
      <c r="AJ18" s="1337"/>
      <c r="AK18" s="1337"/>
      <c r="AL18" s="1337"/>
      <c r="AM18" s="1338"/>
      <c r="AN18" s="308" t="b">
        <v>0</v>
      </c>
    </row>
    <row r="19" spans="1:40" x14ac:dyDescent="0.15">
      <c r="A19" s="60"/>
      <c r="B19" s="61" t="s">
        <v>132</v>
      </c>
      <c r="C19" s="62" t="s">
        <v>133</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262"/>
      <c r="AG19" s="307"/>
      <c r="AH19" s="1337" t="s">
        <v>396</v>
      </c>
      <c r="AI19" s="1337"/>
      <c r="AJ19" s="1337"/>
      <c r="AK19" s="1337"/>
      <c r="AL19" s="1337"/>
      <c r="AM19" s="1338"/>
      <c r="AN19" s="308" t="b">
        <v>0</v>
      </c>
    </row>
    <row r="20" spans="1:40" ht="14.25" thickBot="1" x14ac:dyDescent="0.2">
      <c r="A20" s="63"/>
      <c r="B20" s="64" t="s">
        <v>134</v>
      </c>
      <c r="C20" s="65" t="s">
        <v>135</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263"/>
      <c r="AG20" s="264"/>
      <c r="AH20" s="264"/>
      <c r="AI20" s="264"/>
      <c r="AJ20" s="264"/>
      <c r="AK20" s="264"/>
      <c r="AL20" s="264"/>
      <c r="AM20" s="265"/>
    </row>
    <row r="21" spans="1:40" ht="14.25" thickTop="1" x14ac:dyDescent="0.15">
      <c r="A21" s="52"/>
      <c r="B21" s="67" t="s">
        <v>73</v>
      </c>
      <c r="C21" s="67"/>
      <c r="D21" s="68" t="s">
        <v>136</v>
      </c>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row>
    <row r="22" spans="1:40" x14ac:dyDescent="0.15">
      <c r="A22" s="52"/>
      <c r="B22" s="67" t="s">
        <v>72</v>
      </c>
      <c r="C22" s="67"/>
      <c r="D22" s="68" t="s">
        <v>137</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row>
    <row r="23" spans="1:40" x14ac:dyDescent="0.15">
      <c r="A23" s="52"/>
      <c r="B23" s="67" t="s">
        <v>70</v>
      </c>
      <c r="C23" s="67"/>
      <c r="D23" s="68" t="s">
        <v>138</v>
      </c>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row>
    <row r="24" spans="1:40" x14ac:dyDescent="0.15">
      <c r="A24" s="52"/>
      <c r="B24" s="67" t="s">
        <v>68</v>
      </c>
      <c r="C24" s="67"/>
      <c r="D24" s="1336" t="s">
        <v>139</v>
      </c>
      <c r="E24" s="1336"/>
      <c r="F24" s="1336"/>
      <c r="G24" s="1336"/>
      <c r="H24" s="1336"/>
      <c r="I24" s="1336"/>
      <c r="J24" s="1336"/>
      <c r="K24" s="1336"/>
      <c r="L24" s="1336"/>
      <c r="M24" s="1336"/>
      <c r="N24" s="1336"/>
      <c r="O24" s="1336"/>
      <c r="P24" s="1336"/>
      <c r="Q24" s="1336"/>
      <c r="R24" s="1336"/>
      <c r="S24" s="1336"/>
      <c r="T24" s="1336"/>
      <c r="U24" s="1336"/>
      <c r="V24" s="1336"/>
      <c r="W24" s="1336"/>
      <c r="X24" s="1336"/>
      <c r="Y24" s="1336"/>
      <c r="Z24" s="1336"/>
      <c r="AA24" s="1336"/>
      <c r="AB24" s="1336"/>
      <c r="AC24" s="1336"/>
      <c r="AD24" s="1336"/>
      <c r="AE24" s="1336"/>
      <c r="AF24" s="1336"/>
      <c r="AG24" s="1336"/>
      <c r="AH24" s="1336"/>
      <c r="AI24" s="1336"/>
      <c r="AJ24" s="1336"/>
      <c r="AK24" s="1336"/>
      <c r="AL24" s="1336"/>
      <c r="AM24" s="1336"/>
    </row>
    <row r="25" spans="1:40" x14ac:dyDescent="0.15">
      <c r="A25" s="52"/>
      <c r="B25" s="68"/>
      <c r="C25" s="68"/>
      <c r="D25" s="1336"/>
      <c r="E25" s="1336"/>
      <c r="F25" s="1336"/>
      <c r="G25" s="1336"/>
      <c r="H25" s="1336"/>
      <c r="I25" s="1336"/>
      <c r="J25" s="1336"/>
      <c r="K25" s="1336"/>
      <c r="L25" s="1336"/>
      <c r="M25" s="1336"/>
      <c r="N25" s="1336"/>
      <c r="O25" s="1336"/>
      <c r="P25" s="1336"/>
      <c r="Q25" s="1336"/>
      <c r="R25" s="1336"/>
      <c r="S25" s="1336"/>
      <c r="T25" s="1336"/>
      <c r="U25" s="1336"/>
      <c r="V25" s="1336"/>
      <c r="W25" s="1336"/>
      <c r="X25" s="1336"/>
      <c r="Y25" s="1336"/>
      <c r="Z25" s="1336"/>
      <c r="AA25" s="1336"/>
      <c r="AB25" s="1336"/>
      <c r="AC25" s="1336"/>
      <c r="AD25" s="1336"/>
      <c r="AE25" s="1336"/>
      <c r="AF25" s="1336"/>
      <c r="AG25" s="1336"/>
      <c r="AH25" s="1336"/>
      <c r="AI25" s="1336"/>
      <c r="AJ25" s="1336"/>
      <c r="AK25" s="1336"/>
      <c r="AL25" s="1336"/>
      <c r="AM25" s="1336"/>
    </row>
    <row r="26" spans="1:40" x14ac:dyDescent="0.15">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row>
    <row r="27" spans="1:40" x14ac:dyDescent="0.15">
      <c r="A27" s="52" t="s">
        <v>140</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row>
    <row r="28" spans="1:40" ht="13.5" customHeight="1" x14ac:dyDescent="0.15">
      <c r="A28" s="1327" t="s">
        <v>141</v>
      </c>
      <c r="B28" s="1327"/>
      <c r="C28" s="1327"/>
      <c r="D28" s="1327"/>
      <c r="E28" s="1327"/>
      <c r="F28" s="1327"/>
      <c r="G28" s="1327"/>
      <c r="H28" s="1327"/>
      <c r="I28" s="1327"/>
      <c r="J28" s="1327"/>
      <c r="K28" s="1327"/>
      <c r="L28" s="1327"/>
      <c r="M28" s="1327"/>
      <c r="N28" s="1327"/>
      <c r="O28" s="1327"/>
      <c r="P28" s="1327"/>
      <c r="Q28" s="1327"/>
      <c r="R28" s="1327"/>
      <c r="S28" s="1327"/>
      <c r="T28" s="1327"/>
      <c r="U28" s="1327"/>
      <c r="V28" s="1327"/>
      <c r="W28" s="1327"/>
      <c r="X28" s="1327"/>
      <c r="Y28" s="1327"/>
      <c r="Z28" s="1327"/>
      <c r="AA28" s="1327"/>
      <c r="AB28" s="1327"/>
      <c r="AC28" s="1327"/>
      <c r="AD28" s="1327"/>
      <c r="AE28" s="1327"/>
      <c r="AF28" s="1327"/>
      <c r="AG28" s="1327"/>
      <c r="AH28" s="1327"/>
      <c r="AI28" s="1327"/>
      <c r="AJ28" s="1327"/>
      <c r="AK28" s="1327"/>
      <c r="AL28" s="1327"/>
      <c r="AM28" s="1327"/>
    </row>
    <row r="29" spans="1:40" x14ac:dyDescent="0.15">
      <c r="A29" s="1327"/>
      <c r="B29" s="1327"/>
      <c r="C29" s="1327"/>
      <c r="D29" s="1327"/>
      <c r="E29" s="1327"/>
      <c r="F29" s="1327"/>
      <c r="G29" s="1327"/>
      <c r="H29" s="1327"/>
      <c r="I29" s="1327"/>
      <c r="J29" s="1327"/>
      <c r="K29" s="1327"/>
      <c r="L29" s="1327"/>
      <c r="M29" s="1327"/>
      <c r="N29" s="1327"/>
      <c r="O29" s="1327"/>
      <c r="P29" s="1327"/>
      <c r="Q29" s="1327"/>
      <c r="R29" s="1327"/>
      <c r="S29" s="1327"/>
      <c r="T29" s="1327"/>
      <c r="U29" s="1327"/>
      <c r="V29" s="1327"/>
      <c r="W29" s="1327"/>
      <c r="X29" s="1327"/>
      <c r="Y29" s="1327"/>
      <c r="Z29" s="1327"/>
      <c r="AA29" s="1327"/>
      <c r="AB29" s="1327"/>
      <c r="AC29" s="1327"/>
      <c r="AD29" s="1327"/>
      <c r="AE29" s="1327"/>
      <c r="AF29" s="1327"/>
      <c r="AG29" s="1327"/>
      <c r="AH29" s="1327"/>
      <c r="AI29" s="1327"/>
      <c r="AJ29" s="1327"/>
      <c r="AK29" s="1327"/>
      <c r="AL29" s="1327"/>
      <c r="AM29" s="1327"/>
    </row>
    <row r="30" spans="1:40" x14ac:dyDescent="0.15">
      <c r="A30" s="1327"/>
      <c r="B30" s="1327"/>
      <c r="C30" s="1327"/>
      <c r="D30" s="1327"/>
      <c r="E30" s="1327"/>
      <c r="F30" s="1327"/>
      <c r="G30" s="1327"/>
      <c r="H30" s="1327"/>
      <c r="I30" s="1327"/>
      <c r="J30" s="1327"/>
      <c r="K30" s="1327"/>
      <c r="L30" s="1327"/>
      <c r="M30" s="1327"/>
      <c r="N30" s="1327"/>
      <c r="O30" s="1327"/>
      <c r="P30" s="1327"/>
      <c r="Q30" s="1327"/>
      <c r="R30" s="1327"/>
      <c r="S30" s="1327"/>
      <c r="T30" s="1327"/>
      <c r="U30" s="1327"/>
      <c r="V30" s="1327"/>
      <c r="W30" s="1327"/>
      <c r="X30" s="1327"/>
      <c r="Y30" s="1327"/>
      <c r="Z30" s="1327"/>
      <c r="AA30" s="1327"/>
      <c r="AB30" s="1327"/>
      <c r="AC30" s="1327"/>
      <c r="AD30" s="1327"/>
      <c r="AE30" s="1327"/>
      <c r="AF30" s="1327"/>
      <c r="AG30" s="1327"/>
      <c r="AH30" s="1327"/>
      <c r="AI30" s="1327"/>
      <c r="AJ30" s="1327"/>
      <c r="AK30" s="1327"/>
      <c r="AL30" s="1327"/>
      <c r="AM30" s="1327"/>
    </row>
    <row r="31" spans="1:40" x14ac:dyDescent="0.15">
      <c r="A31" s="1327"/>
      <c r="B31" s="1327"/>
      <c r="C31" s="1327"/>
      <c r="D31" s="1327"/>
      <c r="E31" s="1327"/>
      <c r="F31" s="1327"/>
      <c r="G31" s="1327"/>
      <c r="H31" s="1327"/>
      <c r="I31" s="1327"/>
      <c r="J31" s="1327"/>
      <c r="K31" s="1327"/>
      <c r="L31" s="1327"/>
      <c r="M31" s="1327"/>
      <c r="N31" s="1327"/>
      <c r="O31" s="1327"/>
      <c r="P31" s="1327"/>
      <c r="Q31" s="1327"/>
      <c r="R31" s="1327"/>
      <c r="S31" s="1327"/>
      <c r="T31" s="1327"/>
      <c r="U31" s="1327"/>
      <c r="V31" s="1327"/>
      <c r="W31" s="1327"/>
      <c r="X31" s="1327"/>
      <c r="Y31" s="1327"/>
      <c r="Z31" s="1327"/>
      <c r="AA31" s="1327"/>
      <c r="AB31" s="1327"/>
      <c r="AC31" s="1327"/>
      <c r="AD31" s="1327"/>
      <c r="AE31" s="1327"/>
      <c r="AF31" s="1327"/>
      <c r="AG31" s="1327"/>
      <c r="AH31" s="1327"/>
      <c r="AI31" s="1327"/>
      <c r="AJ31" s="1327"/>
      <c r="AK31" s="1327"/>
      <c r="AL31" s="1327"/>
      <c r="AM31" s="1327"/>
    </row>
    <row r="32" spans="1:40" x14ac:dyDescent="0.15">
      <c r="A32" s="1327"/>
      <c r="B32" s="1327"/>
      <c r="C32" s="1327"/>
      <c r="D32" s="1327"/>
      <c r="E32" s="1327"/>
      <c r="F32" s="1327"/>
      <c r="G32" s="1327"/>
      <c r="H32" s="1327"/>
      <c r="I32" s="1327"/>
      <c r="J32" s="1327"/>
      <c r="K32" s="1327"/>
      <c r="L32" s="1327"/>
      <c r="M32" s="1327"/>
      <c r="N32" s="1327"/>
      <c r="O32" s="1327"/>
      <c r="P32" s="1327"/>
      <c r="Q32" s="1327"/>
      <c r="R32" s="1327"/>
      <c r="S32" s="1327"/>
      <c r="T32" s="1327"/>
      <c r="U32" s="1327"/>
      <c r="V32" s="1327"/>
      <c r="W32" s="1327"/>
      <c r="X32" s="1327"/>
      <c r="Y32" s="1327"/>
      <c r="Z32" s="1327"/>
      <c r="AA32" s="1327"/>
      <c r="AB32" s="1327"/>
      <c r="AC32" s="1327"/>
      <c r="AD32" s="1327"/>
      <c r="AE32" s="1327"/>
      <c r="AF32" s="1327"/>
      <c r="AG32" s="1327"/>
      <c r="AH32" s="1327"/>
      <c r="AI32" s="1327"/>
      <c r="AJ32" s="1327"/>
      <c r="AK32" s="1327"/>
      <c r="AL32" s="1327"/>
      <c r="AM32" s="1327"/>
    </row>
    <row r="33" spans="1:39" x14ac:dyDescent="0.15">
      <c r="A33" s="1327"/>
      <c r="B33" s="1327"/>
      <c r="C33" s="1327"/>
      <c r="D33" s="1327"/>
      <c r="E33" s="1327"/>
      <c r="F33" s="1327"/>
      <c r="G33" s="1327"/>
      <c r="H33" s="1327"/>
      <c r="I33" s="1327"/>
      <c r="J33" s="1327"/>
      <c r="K33" s="1327"/>
      <c r="L33" s="1327"/>
      <c r="M33" s="1327"/>
      <c r="N33" s="1327"/>
      <c r="O33" s="1327"/>
      <c r="P33" s="1327"/>
      <c r="Q33" s="1327"/>
      <c r="R33" s="1327"/>
      <c r="S33" s="1327"/>
      <c r="T33" s="1327"/>
      <c r="U33" s="1327"/>
      <c r="V33" s="1327"/>
      <c r="W33" s="1327"/>
      <c r="X33" s="1327"/>
      <c r="Y33" s="1327"/>
      <c r="Z33" s="1327"/>
      <c r="AA33" s="1327"/>
      <c r="AB33" s="1327"/>
      <c r="AC33" s="1327"/>
      <c r="AD33" s="1327"/>
      <c r="AE33" s="1327"/>
      <c r="AF33" s="1327"/>
      <c r="AG33" s="1327"/>
      <c r="AH33" s="1327"/>
      <c r="AI33" s="1327"/>
      <c r="AJ33" s="1327"/>
      <c r="AK33" s="1327"/>
      <c r="AL33" s="1327"/>
      <c r="AM33" s="1327"/>
    </row>
    <row r="34" spans="1:39" x14ac:dyDescent="0.1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row>
    <row r="35" spans="1:39" x14ac:dyDescent="0.15">
      <c r="A35" s="69" t="s">
        <v>142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row>
    <row r="36" spans="1:39" ht="13.5" customHeight="1" x14ac:dyDescent="0.15">
      <c r="A36" s="1327" t="s">
        <v>143</v>
      </c>
      <c r="B36" s="1327"/>
      <c r="C36" s="1327"/>
      <c r="D36" s="1327"/>
      <c r="E36" s="1327"/>
      <c r="F36" s="1327"/>
      <c r="G36" s="1327"/>
      <c r="H36" s="1327"/>
      <c r="I36" s="1327"/>
      <c r="J36" s="1327"/>
      <c r="K36" s="1327"/>
      <c r="L36" s="1327"/>
      <c r="M36" s="1327"/>
      <c r="N36" s="1327"/>
      <c r="O36" s="1327"/>
      <c r="P36" s="1327"/>
      <c r="Q36" s="1327"/>
      <c r="R36" s="1327"/>
      <c r="S36" s="1327"/>
      <c r="T36" s="1327"/>
      <c r="U36" s="1327"/>
      <c r="V36" s="1327"/>
      <c r="W36" s="1327"/>
      <c r="X36" s="1327"/>
      <c r="Y36" s="1327"/>
      <c r="Z36" s="1327"/>
      <c r="AA36" s="1327"/>
      <c r="AB36" s="1327"/>
      <c r="AC36" s="1327"/>
      <c r="AD36" s="1327"/>
      <c r="AE36" s="1327"/>
      <c r="AF36" s="1327"/>
      <c r="AG36" s="1327"/>
      <c r="AH36" s="1327"/>
      <c r="AI36" s="1327"/>
      <c r="AJ36" s="1327"/>
      <c r="AK36" s="1327"/>
      <c r="AL36" s="1327"/>
      <c r="AM36" s="1327"/>
    </row>
    <row r="37" spans="1:39" x14ac:dyDescent="0.15">
      <c r="A37" s="1327"/>
      <c r="B37" s="1327"/>
      <c r="C37" s="1327"/>
      <c r="D37" s="1327"/>
      <c r="E37" s="1327"/>
      <c r="F37" s="1327"/>
      <c r="G37" s="1327"/>
      <c r="H37" s="1327"/>
      <c r="I37" s="1327"/>
      <c r="J37" s="1327"/>
      <c r="K37" s="1327"/>
      <c r="L37" s="1327"/>
      <c r="M37" s="1327"/>
      <c r="N37" s="1327"/>
      <c r="O37" s="1327"/>
      <c r="P37" s="1327"/>
      <c r="Q37" s="1327"/>
      <c r="R37" s="1327"/>
      <c r="S37" s="1327"/>
      <c r="T37" s="1327"/>
      <c r="U37" s="1327"/>
      <c r="V37" s="1327"/>
      <c r="W37" s="1327"/>
      <c r="X37" s="1327"/>
      <c r="Y37" s="1327"/>
      <c r="Z37" s="1327"/>
      <c r="AA37" s="1327"/>
      <c r="AB37" s="1327"/>
      <c r="AC37" s="1327"/>
      <c r="AD37" s="1327"/>
      <c r="AE37" s="1327"/>
      <c r="AF37" s="1327"/>
      <c r="AG37" s="1327"/>
      <c r="AH37" s="1327"/>
      <c r="AI37" s="1327"/>
      <c r="AJ37" s="1327"/>
      <c r="AK37" s="1327"/>
      <c r="AL37" s="1327"/>
      <c r="AM37" s="1327"/>
    </row>
    <row r="38" spans="1:39" x14ac:dyDescent="0.15">
      <c r="A38" s="1327"/>
      <c r="B38" s="1327"/>
      <c r="C38" s="1327"/>
      <c r="D38" s="1327"/>
      <c r="E38" s="1327"/>
      <c r="F38" s="1327"/>
      <c r="G38" s="1327"/>
      <c r="H38" s="1327"/>
      <c r="I38" s="1327"/>
      <c r="J38" s="1327"/>
      <c r="K38" s="1327"/>
      <c r="L38" s="1327"/>
      <c r="M38" s="1327"/>
      <c r="N38" s="1327"/>
      <c r="O38" s="1327"/>
      <c r="P38" s="1327"/>
      <c r="Q38" s="1327"/>
      <c r="R38" s="1327"/>
      <c r="S38" s="1327"/>
      <c r="T38" s="1327"/>
      <c r="U38" s="1327"/>
      <c r="V38" s="1327"/>
      <c r="W38" s="1327"/>
      <c r="X38" s="1327"/>
      <c r="Y38" s="1327"/>
      <c r="Z38" s="1327"/>
      <c r="AA38" s="1327"/>
      <c r="AB38" s="1327"/>
      <c r="AC38" s="1327"/>
      <c r="AD38" s="1327"/>
      <c r="AE38" s="1327"/>
      <c r="AF38" s="1327"/>
      <c r="AG38" s="1327"/>
      <c r="AH38" s="1327"/>
      <c r="AI38" s="1327"/>
      <c r="AJ38" s="1327"/>
      <c r="AK38" s="1327"/>
      <c r="AL38" s="1327"/>
      <c r="AM38" s="1327"/>
    </row>
    <row r="39" spans="1:39" x14ac:dyDescent="0.15">
      <c r="A39" s="1327"/>
      <c r="B39" s="1327"/>
      <c r="C39" s="1327"/>
      <c r="D39" s="1327"/>
      <c r="E39" s="1327"/>
      <c r="F39" s="1327"/>
      <c r="G39" s="1327"/>
      <c r="H39" s="1327"/>
      <c r="I39" s="1327"/>
      <c r="J39" s="1327"/>
      <c r="K39" s="1327"/>
      <c r="L39" s="1327"/>
      <c r="M39" s="1327"/>
      <c r="N39" s="1327"/>
      <c r="O39" s="1327"/>
      <c r="P39" s="1327"/>
      <c r="Q39" s="1327"/>
      <c r="R39" s="1327"/>
      <c r="S39" s="1327"/>
      <c r="T39" s="1327"/>
      <c r="U39" s="1327"/>
      <c r="V39" s="1327"/>
      <c r="W39" s="1327"/>
      <c r="X39" s="1327"/>
      <c r="Y39" s="1327"/>
      <c r="Z39" s="1327"/>
      <c r="AA39" s="1327"/>
      <c r="AB39" s="1327"/>
      <c r="AC39" s="1327"/>
      <c r="AD39" s="1327"/>
      <c r="AE39" s="1327"/>
      <c r="AF39" s="1327"/>
      <c r="AG39" s="1327"/>
      <c r="AH39" s="1327"/>
      <c r="AI39" s="1327"/>
      <c r="AJ39" s="1327"/>
      <c r="AK39" s="1327"/>
      <c r="AL39" s="1327"/>
      <c r="AM39" s="1327"/>
    </row>
    <row r="40" spans="1:39" x14ac:dyDescent="0.15">
      <c r="A40" s="1327"/>
      <c r="B40" s="1327"/>
      <c r="C40" s="1327"/>
      <c r="D40" s="1327"/>
      <c r="E40" s="1327"/>
      <c r="F40" s="1327"/>
      <c r="G40" s="1327"/>
      <c r="H40" s="1327"/>
      <c r="I40" s="1327"/>
      <c r="J40" s="1327"/>
      <c r="K40" s="1327"/>
      <c r="L40" s="1327"/>
      <c r="M40" s="1327"/>
      <c r="N40" s="1327"/>
      <c r="O40" s="1327"/>
      <c r="P40" s="1327"/>
      <c r="Q40" s="1327"/>
      <c r="R40" s="1327"/>
      <c r="S40" s="1327"/>
      <c r="T40" s="1327"/>
      <c r="U40" s="1327"/>
      <c r="V40" s="1327"/>
      <c r="W40" s="1327"/>
      <c r="X40" s="1327"/>
      <c r="Y40" s="1327"/>
      <c r="Z40" s="1327"/>
      <c r="AA40" s="1327"/>
      <c r="AB40" s="1327"/>
      <c r="AC40" s="1327"/>
      <c r="AD40" s="1327"/>
      <c r="AE40" s="1327"/>
      <c r="AF40" s="1327"/>
      <c r="AG40" s="1327"/>
      <c r="AH40" s="1327"/>
      <c r="AI40" s="1327"/>
      <c r="AJ40" s="1327"/>
      <c r="AK40" s="1327"/>
      <c r="AL40" s="1327"/>
      <c r="AM40" s="1327"/>
    </row>
    <row r="41" spans="1:39" x14ac:dyDescent="0.15">
      <c r="A41" s="1327"/>
      <c r="B41" s="1327"/>
      <c r="C41" s="1327"/>
      <c r="D41" s="1327"/>
      <c r="E41" s="1327"/>
      <c r="F41" s="1327"/>
      <c r="G41" s="1327"/>
      <c r="H41" s="1327"/>
      <c r="I41" s="1327"/>
      <c r="J41" s="1327"/>
      <c r="K41" s="1327"/>
      <c r="L41" s="1327"/>
      <c r="M41" s="1327"/>
      <c r="N41" s="1327"/>
      <c r="O41" s="1327"/>
      <c r="P41" s="1327"/>
      <c r="Q41" s="1327"/>
      <c r="R41" s="1327"/>
      <c r="S41" s="1327"/>
      <c r="T41" s="1327"/>
      <c r="U41" s="1327"/>
      <c r="V41" s="1327"/>
      <c r="W41" s="1327"/>
      <c r="X41" s="1327"/>
      <c r="Y41" s="1327"/>
      <c r="Z41" s="1327"/>
      <c r="AA41" s="1327"/>
      <c r="AB41" s="1327"/>
      <c r="AC41" s="1327"/>
      <c r="AD41" s="1327"/>
      <c r="AE41" s="1327"/>
      <c r="AF41" s="1327"/>
      <c r="AG41" s="1327"/>
      <c r="AH41" s="1327"/>
      <c r="AI41" s="1327"/>
      <c r="AJ41" s="1327"/>
      <c r="AK41" s="1327"/>
      <c r="AL41" s="1327"/>
      <c r="AM41" s="1327"/>
    </row>
    <row r="42" spans="1:39" x14ac:dyDescent="0.15">
      <c r="A42" s="1327"/>
      <c r="B42" s="1327"/>
      <c r="C42" s="1327"/>
      <c r="D42" s="1327"/>
      <c r="E42" s="1327"/>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1327"/>
      <c r="AD42" s="1327"/>
      <c r="AE42" s="1327"/>
      <c r="AF42" s="1327"/>
      <c r="AG42" s="1327"/>
      <c r="AH42" s="1327"/>
      <c r="AI42" s="1327"/>
      <c r="AJ42" s="1327"/>
      <c r="AK42" s="1327"/>
      <c r="AL42" s="1327"/>
      <c r="AM42" s="1327"/>
    </row>
    <row r="43" spans="1:39" x14ac:dyDescent="0.15">
      <c r="A43" s="1327"/>
      <c r="B43" s="1327"/>
      <c r="C43" s="1327"/>
      <c r="D43" s="1327"/>
      <c r="E43" s="1327"/>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1327"/>
      <c r="AD43" s="1327"/>
      <c r="AE43" s="1327"/>
      <c r="AF43" s="1327"/>
      <c r="AG43" s="1327"/>
      <c r="AH43" s="1327"/>
      <c r="AI43" s="1327"/>
      <c r="AJ43" s="1327"/>
      <c r="AK43" s="1327"/>
      <c r="AL43" s="1327"/>
      <c r="AM43" s="1327"/>
    </row>
    <row r="44" spans="1:39" x14ac:dyDescent="0.15">
      <c r="A44" s="1327"/>
      <c r="B44" s="1327"/>
      <c r="C44" s="1327"/>
      <c r="D44" s="1327"/>
      <c r="E44" s="1327"/>
      <c r="F44" s="1327"/>
      <c r="G44" s="1327"/>
      <c r="H44" s="1327"/>
      <c r="I44" s="1327"/>
      <c r="J44" s="1327"/>
      <c r="K44" s="1327"/>
      <c r="L44" s="1327"/>
      <c r="M44" s="1327"/>
      <c r="N44" s="1327"/>
      <c r="O44" s="1327"/>
      <c r="P44" s="1327"/>
      <c r="Q44" s="1327"/>
      <c r="R44" s="1327"/>
      <c r="S44" s="1327"/>
      <c r="T44" s="1327"/>
      <c r="U44" s="1327"/>
      <c r="V44" s="1327"/>
      <c r="W44" s="1327"/>
      <c r="X44" s="1327"/>
      <c r="Y44" s="1327"/>
      <c r="Z44" s="1327"/>
      <c r="AA44" s="1327"/>
      <c r="AB44" s="1327"/>
      <c r="AC44" s="1327"/>
      <c r="AD44" s="1327"/>
      <c r="AE44" s="1327"/>
      <c r="AF44" s="1327"/>
      <c r="AG44" s="1327"/>
      <c r="AH44" s="1327"/>
      <c r="AI44" s="1327"/>
      <c r="AJ44" s="1327"/>
      <c r="AK44" s="1327"/>
      <c r="AL44" s="1327"/>
      <c r="AM44" s="1327"/>
    </row>
    <row r="45" spans="1:39" x14ac:dyDescent="0.15">
      <c r="A45" s="1327"/>
      <c r="B45" s="1327"/>
      <c r="C45" s="1327"/>
      <c r="D45" s="1327"/>
      <c r="E45" s="1327"/>
      <c r="F45" s="1327"/>
      <c r="G45" s="1327"/>
      <c r="H45" s="1327"/>
      <c r="I45" s="1327"/>
      <c r="J45" s="1327"/>
      <c r="K45" s="1327"/>
      <c r="L45" s="1327"/>
      <c r="M45" s="1327"/>
      <c r="N45" s="1327"/>
      <c r="O45" s="1327"/>
      <c r="P45" s="1327"/>
      <c r="Q45" s="1327"/>
      <c r="R45" s="1327"/>
      <c r="S45" s="1327"/>
      <c r="T45" s="1327"/>
      <c r="U45" s="1327"/>
      <c r="V45" s="1327"/>
      <c r="W45" s="1327"/>
      <c r="X45" s="1327"/>
      <c r="Y45" s="1327"/>
      <c r="Z45" s="1327"/>
      <c r="AA45" s="1327"/>
      <c r="AB45" s="1327"/>
      <c r="AC45" s="1327"/>
      <c r="AD45" s="1327"/>
      <c r="AE45" s="1327"/>
      <c r="AF45" s="1327"/>
      <c r="AG45" s="1327"/>
      <c r="AH45" s="1327"/>
      <c r="AI45" s="1327"/>
      <c r="AJ45" s="1327"/>
      <c r="AK45" s="1327"/>
      <c r="AL45" s="1327"/>
      <c r="AM45" s="1327"/>
    </row>
    <row r="46" spans="1:39" x14ac:dyDescent="0.15">
      <c r="A46" s="1327"/>
      <c r="B46" s="1327"/>
      <c r="C46" s="1327"/>
      <c r="D46" s="1327"/>
      <c r="E46" s="1327"/>
      <c r="F46" s="1327"/>
      <c r="G46" s="1327"/>
      <c r="H46" s="1327"/>
      <c r="I46" s="1327"/>
      <c r="J46" s="1327"/>
      <c r="K46" s="1327"/>
      <c r="L46" s="1327"/>
      <c r="M46" s="1327"/>
      <c r="N46" s="1327"/>
      <c r="O46" s="1327"/>
      <c r="P46" s="1327"/>
      <c r="Q46" s="1327"/>
      <c r="R46" s="1327"/>
      <c r="S46" s="1327"/>
      <c r="T46" s="1327"/>
      <c r="U46" s="1327"/>
      <c r="V46" s="1327"/>
      <c r="W46" s="1327"/>
      <c r="X46" s="1327"/>
      <c r="Y46" s="1327"/>
      <c r="Z46" s="1327"/>
      <c r="AA46" s="1327"/>
      <c r="AB46" s="1327"/>
      <c r="AC46" s="1327"/>
      <c r="AD46" s="1327"/>
      <c r="AE46" s="1327"/>
      <c r="AF46" s="1327"/>
      <c r="AG46" s="1327"/>
      <c r="AH46" s="1327"/>
      <c r="AI46" s="1327"/>
      <c r="AJ46" s="1327"/>
      <c r="AK46" s="1327"/>
      <c r="AL46" s="1327"/>
      <c r="AM46" s="1327"/>
    </row>
    <row r="47" spans="1:39" x14ac:dyDescent="0.15">
      <c r="A47" s="1327"/>
      <c r="B47" s="1327"/>
      <c r="C47" s="1327"/>
      <c r="D47" s="1327"/>
      <c r="E47" s="1327"/>
      <c r="F47" s="1327"/>
      <c r="G47" s="1327"/>
      <c r="H47" s="1327"/>
      <c r="I47" s="1327"/>
      <c r="J47" s="1327"/>
      <c r="K47" s="1327"/>
      <c r="L47" s="1327"/>
      <c r="M47" s="1327"/>
      <c r="N47" s="1327"/>
      <c r="O47" s="1327"/>
      <c r="P47" s="1327"/>
      <c r="Q47" s="1327"/>
      <c r="R47" s="1327"/>
      <c r="S47" s="1327"/>
      <c r="T47" s="1327"/>
      <c r="U47" s="1327"/>
      <c r="V47" s="1327"/>
      <c r="W47" s="1327"/>
      <c r="X47" s="1327"/>
      <c r="Y47" s="1327"/>
      <c r="Z47" s="1327"/>
      <c r="AA47" s="1327"/>
      <c r="AB47" s="1327"/>
      <c r="AC47" s="1327"/>
      <c r="AD47" s="1327"/>
      <c r="AE47" s="1327"/>
      <c r="AF47" s="1327"/>
      <c r="AG47" s="1327"/>
      <c r="AH47" s="1327"/>
      <c r="AI47" s="1327"/>
      <c r="AJ47" s="1327"/>
      <c r="AK47" s="1327"/>
      <c r="AL47" s="1327"/>
      <c r="AM47" s="1327"/>
    </row>
    <row r="48" spans="1:39"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row>
    <row r="49" spans="1:42" ht="14.25" thickBot="1" x14ac:dyDescent="0.2">
      <c r="A49" s="70" t="s">
        <v>305</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1:42" ht="14.25" thickTop="1" x14ac:dyDescent="0.15">
      <c r="A50" s="121"/>
      <c r="B50" s="122" t="s">
        <v>264</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3"/>
      <c r="AE50" s="70"/>
      <c r="AF50" s="70"/>
      <c r="AG50" s="70"/>
      <c r="AH50" s="70"/>
      <c r="AI50" s="70"/>
      <c r="AJ50" s="70"/>
      <c r="AK50" s="70"/>
      <c r="AL50" s="70"/>
      <c r="AM50" s="70"/>
    </row>
    <row r="51" spans="1:42" x14ac:dyDescent="0.15">
      <c r="A51" s="124"/>
      <c r="B51" s="120" t="s">
        <v>265</v>
      </c>
      <c r="C51" s="591"/>
      <c r="D51" s="591"/>
      <c r="E51" s="591"/>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591"/>
      <c r="AD51" s="592"/>
      <c r="AE51" s="593"/>
      <c r="AF51" s="70"/>
      <c r="AG51" s="70"/>
      <c r="AH51" s="70"/>
      <c r="AI51" s="70"/>
      <c r="AJ51" s="70"/>
      <c r="AK51" s="70"/>
      <c r="AL51" s="70"/>
      <c r="AM51" s="70"/>
    </row>
    <row r="52" spans="1:42" ht="14.25" thickBot="1" x14ac:dyDescent="0.2">
      <c r="A52" s="125"/>
      <c r="B52" s="126" t="s">
        <v>266</v>
      </c>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5"/>
      <c r="AE52" s="593"/>
      <c r="AF52" s="70"/>
      <c r="AG52" s="70"/>
      <c r="AH52" s="70"/>
      <c r="AI52" s="70"/>
      <c r="AJ52" s="70"/>
      <c r="AK52" s="70"/>
      <c r="AL52" s="70"/>
      <c r="AM52" s="70"/>
    </row>
    <row r="53" spans="1:42" ht="14.25" thickTop="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row>
    <row r="54" spans="1:42" ht="13.5" hidden="1" customHeight="1" x14ac:dyDescent="0.15">
      <c r="A54" s="70"/>
      <c r="B54" s="1328" t="s">
        <v>144</v>
      </c>
      <c r="C54" s="1328"/>
      <c r="D54" s="1328"/>
      <c r="E54" s="1328"/>
      <c r="F54" s="1328"/>
      <c r="G54" s="1328"/>
      <c r="H54" s="1328"/>
      <c r="I54" s="1328"/>
      <c r="J54" s="1328"/>
      <c r="K54" s="1328"/>
      <c r="L54" s="1328"/>
      <c r="M54" s="1328"/>
      <c r="N54" s="1328"/>
      <c r="O54" s="1328"/>
      <c r="P54" s="1328"/>
      <c r="Q54" s="1328"/>
      <c r="R54" s="1328"/>
      <c r="S54" s="1328"/>
      <c r="T54" s="1328"/>
      <c r="U54" s="1328"/>
      <c r="V54" s="1328"/>
      <c r="W54" s="1328"/>
      <c r="X54" s="1328"/>
      <c r="Y54" s="1328"/>
      <c r="Z54" s="1328"/>
      <c r="AA54" s="1328"/>
      <c r="AB54" s="1328"/>
      <c r="AC54" s="1328"/>
      <c r="AD54" s="1328"/>
      <c r="AE54" s="1328"/>
      <c r="AF54" s="1328"/>
      <c r="AG54" s="1328"/>
      <c r="AH54" s="1328"/>
      <c r="AI54" s="1328"/>
      <c r="AJ54" s="1328"/>
      <c r="AK54" s="1328"/>
      <c r="AL54" s="1328"/>
      <c r="AM54" s="1328"/>
    </row>
    <row r="55" spans="1:42" hidden="1" x14ac:dyDescent="0.15">
      <c r="A55" s="70"/>
      <c r="B55" s="1328"/>
      <c r="C55" s="1328"/>
      <c r="D55" s="1328"/>
      <c r="E55" s="1328"/>
      <c r="F55" s="1328"/>
      <c r="G55" s="1328"/>
      <c r="H55" s="1328"/>
      <c r="I55" s="1328"/>
      <c r="J55" s="1328"/>
      <c r="K55" s="1328"/>
      <c r="L55" s="1328"/>
      <c r="M55" s="1328"/>
      <c r="N55" s="1328"/>
      <c r="O55" s="1328"/>
      <c r="P55" s="1328"/>
      <c r="Q55" s="1328"/>
      <c r="R55" s="1328"/>
      <c r="S55" s="1328"/>
      <c r="T55" s="1328"/>
      <c r="U55" s="1328"/>
      <c r="V55" s="1328"/>
      <c r="W55" s="1328"/>
      <c r="X55" s="1328"/>
      <c r="Y55" s="1328"/>
      <c r="Z55" s="1328"/>
      <c r="AA55" s="1328"/>
      <c r="AB55" s="1328"/>
      <c r="AC55" s="1328"/>
      <c r="AD55" s="1328"/>
      <c r="AE55" s="1328"/>
      <c r="AF55" s="1328"/>
      <c r="AG55" s="1328"/>
      <c r="AH55" s="1328"/>
      <c r="AI55" s="1328"/>
      <c r="AJ55" s="1328"/>
      <c r="AK55" s="1328"/>
      <c r="AL55" s="1328"/>
      <c r="AM55" s="1328"/>
    </row>
    <row r="56" spans="1:42" hidden="1" x14ac:dyDescent="0.15">
      <c r="A56" s="70"/>
      <c r="B56" s="1328"/>
      <c r="C56" s="1328"/>
      <c r="D56" s="1328"/>
      <c r="E56" s="1328"/>
      <c r="F56" s="1328"/>
      <c r="G56" s="1328"/>
      <c r="H56" s="1328"/>
      <c r="I56" s="1328"/>
      <c r="J56" s="1328"/>
      <c r="K56" s="1328"/>
      <c r="L56" s="1328"/>
      <c r="M56" s="1328"/>
      <c r="N56" s="1328"/>
      <c r="O56" s="1328"/>
      <c r="P56" s="1328"/>
      <c r="Q56" s="1328"/>
      <c r="R56" s="1328"/>
      <c r="S56" s="1328"/>
      <c r="T56" s="1328"/>
      <c r="U56" s="1328"/>
      <c r="V56" s="1328"/>
      <c r="W56" s="1328"/>
      <c r="X56" s="1328"/>
      <c r="Y56" s="1328"/>
      <c r="Z56" s="1328"/>
      <c r="AA56" s="1328"/>
      <c r="AB56" s="1328"/>
      <c r="AC56" s="1328"/>
      <c r="AD56" s="1328"/>
      <c r="AE56" s="1328"/>
      <c r="AF56" s="1328"/>
      <c r="AG56" s="1328"/>
      <c r="AH56" s="1328"/>
      <c r="AI56" s="1328"/>
      <c r="AJ56" s="1328"/>
      <c r="AK56" s="1328"/>
      <c r="AL56" s="1328"/>
      <c r="AM56" s="1328"/>
    </row>
    <row r="57" spans="1:42" hidden="1" x14ac:dyDescent="0.15">
      <c r="A57" s="70"/>
      <c r="B57" s="1328"/>
      <c r="C57" s="1328"/>
      <c r="D57" s="1328"/>
      <c r="E57" s="1328"/>
      <c r="F57" s="1328"/>
      <c r="G57" s="1328"/>
      <c r="H57" s="1328"/>
      <c r="I57" s="1328"/>
      <c r="J57" s="1328"/>
      <c r="K57" s="1328"/>
      <c r="L57" s="1328"/>
      <c r="M57" s="1328"/>
      <c r="N57" s="1328"/>
      <c r="O57" s="1328"/>
      <c r="P57" s="1328"/>
      <c r="Q57" s="1328"/>
      <c r="R57" s="1328"/>
      <c r="S57" s="1328"/>
      <c r="T57" s="1328"/>
      <c r="U57" s="1328"/>
      <c r="V57" s="1328"/>
      <c r="W57" s="1328"/>
      <c r="X57" s="1328"/>
      <c r="Y57" s="1328"/>
      <c r="Z57" s="1328"/>
      <c r="AA57" s="1328"/>
      <c r="AB57" s="1328"/>
      <c r="AC57" s="1328"/>
      <c r="AD57" s="1328"/>
      <c r="AE57" s="1328"/>
      <c r="AF57" s="1328"/>
      <c r="AG57" s="1328"/>
      <c r="AH57" s="1328"/>
      <c r="AI57" s="1328"/>
      <c r="AJ57" s="1328"/>
      <c r="AK57" s="1328"/>
      <c r="AL57" s="1328"/>
      <c r="AM57" s="1328"/>
    </row>
    <row r="58" spans="1:42" hidden="1" x14ac:dyDescent="0.15">
      <c r="A58" s="70"/>
      <c r="B58" s="1328"/>
      <c r="C58" s="1328"/>
      <c r="D58" s="1328"/>
      <c r="E58" s="1328"/>
      <c r="F58" s="1328"/>
      <c r="G58" s="1328"/>
      <c r="H58" s="1328"/>
      <c r="I58" s="1328"/>
      <c r="J58" s="1328"/>
      <c r="K58" s="1328"/>
      <c r="L58" s="1328"/>
      <c r="M58" s="1328"/>
      <c r="N58" s="1328"/>
      <c r="O58" s="1328"/>
      <c r="P58" s="1328"/>
      <c r="Q58" s="1328"/>
      <c r="R58" s="1328"/>
      <c r="S58" s="1328"/>
      <c r="T58" s="1328"/>
      <c r="U58" s="1328"/>
      <c r="V58" s="1328"/>
      <c r="W58" s="1328"/>
      <c r="X58" s="1328"/>
      <c r="Y58" s="1328"/>
      <c r="Z58" s="1328"/>
      <c r="AA58" s="1328"/>
      <c r="AB58" s="1328"/>
      <c r="AC58" s="1328"/>
      <c r="AD58" s="1328"/>
      <c r="AE58" s="1328"/>
      <c r="AF58" s="1328"/>
      <c r="AG58" s="1328"/>
      <c r="AH58" s="1328"/>
      <c r="AI58" s="1328"/>
      <c r="AJ58" s="1328"/>
      <c r="AK58" s="1328"/>
      <c r="AL58" s="1328"/>
      <c r="AM58" s="1328"/>
    </row>
    <row r="59" spans="1:42"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row>
    <row r="60" spans="1:42" x14ac:dyDescent="0.1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row>
    <row r="61" spans="1:42" ht="14.25" x14ac:dyDescent="0.15">
      <c r="A61" s="30"/>
      <c r="B61" s="31"/>
      <c r="C61" s="268"/>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7"/>
      <c r="AO61" s="267"/>
      <c r="AP61" s="267"/>
    </row>
    <row r="62" spans="1:42" x14ac:dyDescent="0.1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row>
    <row r="63" spans="1:42" x14ac:dyDescent="0.15">
      <c r="A63" s="30"/>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row>
    <row r="64" spans="1:42" x14ac:dyDescent="0.15">
      <c r="A64" s="30"/>
    </row>
  </sheetData>
  <sheetProtection algorithmName="SHA-512" hashValue="gq2aoQdP+bzfGc/NENcBIlKAUrqLGnm/xJ9Q1ZK3NR1nmV2krRAcztZfmfSFzSMjtsL25kJgAM2TNKw57MvAvA==" saltValue="4D6cG3/f7aReuwEMCAiFzQ==" spinCount="100000" sheet="1" objects="1" scenarios="1"/>
  <mergeCells count="22">
    <mergeCell ref="A28:AM33"/>
    <mergeCell ref="A36:AM47"/>
    <mergeCell ref="B54:AM58"/>
    <mergeCell ref="V10:AB10"/>
    <mergeCell ref="A12:AM12"/>
    <mergeCell ref="A15:AM15"/>
    <mergeCell ref="D24:AM25"/>
    <mergeCell ref="AH18:AM18"/>
    <mergeCell ref="AH19:AM19"/>
    <mergeCell ref="AC10:AM10"/>
    <mergeCell ref="V7:AB7"/>
    <mergeCell ref="AC7:AM7"/>
    <mergeCell ref="V8:AB8"/>
    <mergeCell ref="AC8:AM8"/>
    <mergeCell ref="V9:AB9"/>
    <mergeCell ref="AC9:AM9"/>
    <mergeCell ref="A2:AM3"/>
    <mergeCell ref="AC4:AM4"/>
    <mergeCell ref="V6:AB6"/>
    <mergeCell ref="AC6:AF6"/>
    <mergeCell ref="AG6:AK6"/>
    <mergeCell ref="AL6:AM6"/>
  </mergeCells>
  <phoneticPr fontId="7"/>
  <conditionalFormatting sqref="AF17:AM20">
    <cfRule type="expression" dxfId="5" priority="1">
      <formula>AND($AN$18=FALSE,$AN$19=FALSE)</formula>
    </cfRule>
  </conditionalFormatting>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31</xdr:col>
                    <xdr:colOff>123825</xdr:colOff>
                    <xdr:row>16</xdr:row>
                    <xdr:rowOff>114300</xdr:rowOff>
                  </from>
                  <to>
                    <xdr:col>32</xdr:col>
                    <xdr:colOff>161925</xdr:colOff>
                    <xdr:row>18</xdr:row>
                    <xdr:rowOff>76200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31</xdr:col>
                    <xdr:colOff>123825</xdr:colOff>
                    <xdr:row>17</xdr:row>
                    <xdr:rowOff>104775</xdr:rowOff>
                  </from>
                  <to>
                    <xdr:col>33</xdr:col>
                    <xdr:colOff>19050</xdr:colOff>
                    <xdr:row>19</xdr:row>
                    <xdr:rowOff>76200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from>
                    <xdr:col>0</xdr:col>
                    <xdr:colOff>0</xdr:colOff>
                    <xdr:row>48</xdr:row>
                    <xdr:rowOff>123825</xdr:rowOff>
                  </from>
                  <to>
                    <xdr:col>7</xdr:col>
                    <xdr:colOff>28575</xdr:colOff>
                    <xdr:row>50</xdr:row>
                    <xdr:rowOff>66675</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0</xdr:col>
                    <xdr:colOff>0</xdr:colOff>
                    <xdr:row>49</xdr:row>
                    <xdr:rowOff>114300</xdr:rowOff>
                  </from>
                  <to>
                    <xdr:col>7</xdr:col>
                    <xdr:colOff>28575</xdr:colOff>
                    <xdr:row>51</xdr:row>
                    <xdr:rowOff>76200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0</xdr:col>
                    <xdr:colOff>0</xdr:colOff>
                    <xdr:row>50</xdr:row>
                    <xdr:rowOff>104775</xdr:rowOff>
                  </from>
                  <to>
                    <xdr:col>7</xdr:col>
                    <xdr:colOff>28575</xdr:colOff>
                    <xdr:row>52</xdr:row>
                    <xdr:rowOff>66675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BJ42"/>
  <sheetViews>
    <sheetView view="pageBreakPreview" zoomScale="70" zoomScaleNormal="85" zoomScaleSheetLayoutView="70" workbookViewId="0">
      <selection activeCell="J7" sqref="J7:BH9"/>
    </sheetView>
  </sheetViews>
  <sheetFormatPr defaultRowHeight="13.5" x14ac:dyDescent="0.15"/>
  <cols>
    <col min="1" max="60" width="2.25" style="596" customWidth="1"/>
    <col min="61" max="61" width="10" style="596" hidden="1" customWidth="1"/>
    <col min="62" max="62" width="2.25" style="596" hidden="1" customWidth="1"/>
    <col min="63" max="72" width="2.25" style="596" customWidth="1"/>
    <col min="73" max="16384" width="9" style="596"/>
  </cols>
  <sheetData>
    <row r="1" spans="1:61" ht="13.5" customHeight="1" x14ac:dyDescent="0.15">
      <c r="A1" s="52" t="s">
        <v>123</v>
      </c>
      <c r="B1" s="52"/>
      <c r="C1" s="52"/>
      <c r="D1" s="52"/>
      <c r="E1" s="52"/>
      <c r="F1" s="52"/>
      <c r="G1" s="52"/>
      <c r="H1" s="52"/>
      <c r="I1" s="52"/>
      <c r="J1" s="52"/>
      <c r="K1" s="52"/>
      <c r="L1" s="52"/>
      <c r="M1" s="52"/>
      <c r="N1" s="52"/>
      <c r="O1" s="52"/>
      <c r="P1" s="52"/>
      <c r="Q1" s="52"/>
      <c r="R1" s="52"/>
      <c r="S1" s="52"/>
      <c r="T1" s="52"/>
      <c r="U1" s="52"/>
      <c r="V1" s="52"/>
      <c r="W1" s="52"/>
      <c r="X1" s="52"/>
      <c r="Y1" s="52"/>
      <c r="Z1" s="52"/>
      <c r="AA1" s="1345" t="s">
        <v>145</v>
      </c>
      <c r="AB1" s="1346"/>
      <c r="AC1" s="1346"/>
      <c r="AD1" s="1349">
        <f>⑩第２号様式の２!F1</f>
        <v>0</v>
      </c>
      <c r="AE1" s="1349"/>
      <c r="AF1" s="1349"/>
      <c r="AG1" s="1351" t="s">
        <v>98</v>
      </c>
      <c r="AH1" s="1353" t="s">
        <v>146</v>
      </c>
      <c r="AI1" s="1346"/>
      <c r="AJ1" s="1346"/>
      <c r="AK1" s="1346"/>
      <c r="AL1" s="1346"/>
      <c r="AM1" s="1346"/>
      <c r="AN1" s="1354">
        <f>⑩第２号様式の２!E3</f>
        <v>0</v>
      </c>
      <c r="AO1" s="1354"/>
      <c r="AP1" s="1354"/>
      <c r="AQ1" s="1354"/>
      <c r="AR1" s="1354"/>
      <c r="AS1" s="1354"/>
      <c r="AT1" s="1354"/>
      <c r="AU1" s="1355"/>
      <c r="AV1" s="1353" t="s">
        <v>147</v>
      </c>
      <c r="AW1" s="1358"/>
      <c r="AX1" s="1358"/>
      <c r="AY1" s="1358"/>
      <c r="AZ1" s="1361">
        <f>⑩第２号様式の２!E4</f>
        <v>0</v>
      </c>
      <c r="BA1" s="1361"/>
      <c r="BB1" s="1361"/>
      <c r="BC1" s="1361"/>
      <c r="BD1" s="1361"/>
      <c r="BE1" s="1361"/>
      <c r="BF1" s="1361"/>
      <c r="BG1" s="1361"/>
      <c r="BH1" s="1362"/>
    </row>
    <row r="2" spans="1:6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1347"/>
      <c r="AB2" s="1348"/>
      <c r="AC2" s="1348"/>
      <c r="AD2" s="1350"/>
      <c r="AE2" s="1350"/>
      <c r="AF2" s="1350"/>
      <c r="AG2" s="1352"/>
      <c r="AH2" s="1347"/>
      <c r="AI2" s="1348"/>
      <c r="AJ2" s="1348"/>
      <c r="AK2" s="1348"/>
      <c r="AL2" s="1348"/>
      <c r="AM2" s="1348"/>
      <c r="AN2" s="1356"/>
      <c r="AO2" s="1356"/>
      <c r="AP2" s="1356"/>
      <c r="AQ2" s="1356"/>
      <c r="AR2" s="1356"/>
      <c r="AS2" s="1356"/>
      <c r="AT2" s="1356"/>
      <c r="AU2" s="1357"/>
      <c r="AV2" s="1359"/>
      <c r="AW2" s="1360"/>
      <c r="AX2" s="1360"/>
      <c r="AY2" s="1360"/>
      <c r="AZ2" s="1363"/>
      <c r="BA2" s="1363"/>
      <c r="BB2" s="1363"/>
      <c r="BC2" s="1363"/>
      <c r="BD2" s="1363"/>
      <c r="BE2" s="1363"/>
      <c r="BF2" s="1363"/>
      <c r="BG2" s="1363"/>
      <c r="BH2" s="1364"/>
    </row>
    <row r="3" spans="1:61" ht="4.5" customHeight="1" thickBo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97"/>
      <c r="AB3" s="597"/>
      <c r="AC3" s="597"/>
      <c r="AD3" s="53"/>
      <c r="AE3" s="53"/>
      <c r="AF3" s="53"/>
      <c r="AG3" s="597"/>
      <c r="AH3" s="597"/>
      <c r="AI3" s="597"/>
      <c r="AJ3" s="597"/>
      <c r="AK3" s="597"/>
      <c r="AL3" s="597"/>
      <c r="AM3" s="597"/>
      <c r="AN3" s="597"/>
      <c r="AO3" s="597"/>
      <c r="AP3" s="597"/>
      <c r="AQ3" s="597"/>
      <c r="AR3" s="597"/>
      <c r="AS3" s="597"/>
      <c r="AT3" s="597"/>
      <c r="AU3" s="597"/>
      <c r="AV3" s="598"/>
      <c r="AW3" s="598"/>
      <c r="AX3" s="598"/>
      <c r="AY3" s="598"/>
      <c r="AZ3" s="597"/>
      <c r="BA3" s="597"/>
      <c r="BB3" s="597"/>
      <c r="BC3" s="597"/>
      <c r="BD3" s="597"/>
      <c r="BE3" s="597"/>
      <c r="BF3" s="597"/>
      <c r="BG3" s="597"/>
      <c r="BH3" s="597"/>
    </row>
    <row r="4" spans="1:61" x14ac:dyDescent="0.15">
      <c r="A4" s="1365" t="s">
        <v>148</v>
      </c>
      <c r="B4" s="1365"/>
      <c r="C4" s="1365"/>
      <c r="D4" s="1365"/>
      <c r="E4" s="1365"/>
      <c r="F4" s="1365"/>
      <c r="G4" s="1365"/>
      <c r="H4" s="1365"/>
      <c r="I4" s="1365"/>
      <c r="J4" s="1365"/>
      <c r="K4" s="1365"/>
      <c r="L4" s="1365"/>
      <c r="M4" s="1365"/>
      <c r="N4" s="1365"/>
      <c r="O4" s="1365"/>
      <c r="P4" s="1365"/>
      <c r="Q4" s="1365"/>
      <c r="R4" s="1365"/>
      <c r="S4" s="1365"/>
      <c r="T4" s="1365"/>
      <c r="U4" s="1365"/>
      <c r="V4" s="1366"/>
      <c r="W4" s="599"/>
      <c r="X4" s="1387" t="s">
        <v>240</v>
      </c>
      <c r="Y4" s="1387"/>
      <c r="Z4" s="1388"/>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600" t="b">
        <v>0</v>
      </c>
    </row>
    <row r="5" spans="1:61" ht="14.25" thickBot="1" x14ac:dyDescent="0.2">
      <c r="A5" s="1365"/>
      <c r="B5" s="1365"/>
      <c r="C5" s="1365"/>
      <c r="D5" s="1365"/>
      <c r="E5" s="1365"/>
      <c r="F5" s="1365"/>
      <c r="G5" s="1365"/>
      <c r="H5" s="1365"/>
      <c r="I5" s="1365"/>
      <c r="J5" s="1365"/>
      <c r="K5" s="1365"/>
      <c r="L5" s="1365"/>
      <c r="M5" s="1365"/>
      <c r="N5" s="1365"/>
      <c r="O5" s="1365"/>
      <c r="P5" s="1365"/>
      <c r="Q5" s="1365"/>
      <c r="R5" s="1365"/>
      <c r="S5" s="1365"/>
      <c r="T5" s="1365"/>
      <c r="U5" s="1365"/>
      <c r="V5" s="1366"/>
      <c r="W5" s="601"/>
      <c r="X5" s="1385" t="s">
        <v>241</v>
      </c>
      <c r="Y5" s="1385"/>
      <c r="Z5" s="1386"/>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600" t="b">
        <v>0</v>
      </c>
    </row>
    <row r="6" spans="1:61" ht="3" customHeight="1" x14ac:dyDescent="0.15">
      <c r="A6" s="70"/>
      <c r="B6" s="70"/>
      <c r="C6" s="70"/>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row>
    <row r="7" spans="1:61" ht="12" customHeight="1" x14ac:dyDescent="0.15">
      <c r="A7" s="1367" t="s">
        <v>149</v>
      </c>
      <c r="B7" s="1368"/>
      <c r="C7" s="1368"/>
      <c r="D7" s="1368"/>
      <c r="E7" s="1368"/>
      <c r="F7" s="1368"/>
      <c r="G7" s="1368"/>
      <c r="H7" s="1368"/>
      <c r="I7" s="1369"/>
      <c r="J7" s="1376"/>
      <c r="K7" s="1377"/>
      <c r="L7" s="1377"/>
      <c r="M7" s="1377"/>
      <c r="N7" s="1377"/>
      <c r="O7" s="1377"/>
      <c r="P7" s="1377"/>
      <c r="Q7" s="1377"/>
      <c r="R7" s="1377"/>
      <c r="S7" s="1377"/>
      <c r="T7" s="1377"/>
      <c r="U7" s="1377"/>
      <c r="V7" s="1377"/>
      <c r="W7" s="1377"/>
      <c r="X7" s="1377"/>
      <c r="Y7" s="1377"/>
      <c r="Z7" s="1377"/>
      <c r="AA7" s="1377"/>
      <c r="AB7" s="1377"/>
      <c r="AC7" s="1377"/>
      <c r="AD7" s="1377"/>
      <c r="AE7" s="1377"/>
      <c r="AF7" s="1377"/>
      <c r="AG7" s="1377"/>
      <c r="AH7" s="1377"/>
      <c r="AI7" s="1377"/>
      <c r="AJ7" s="1377"/>
      <c r="AK7" s="1377"/>
      <c r="AL7" s="1377"/>
      <c r="AM7" s="1377"/>
      <c r="AN7" s="1377"/>
      <c r="AO7" s="1377"/>
      <c r="AP7" s="1377"/>
      <c r="AQ7" s="1377"/>
      <c r="AR7" s="1377"/>
      <c r="AS7" s="1377"/>
      <c r="AT7" s="1377"/>
      <c r="AU7" s="1377"/>
      <c r="AV7" s="1377"/>
      <c r="AW7" s="1377"/>
      <c r="AX7" s="1377"/>
      <c r="AY7" s="1377"/>
      <c r="AZ7" s="1377"/>
      <c r="BA7" s="1377"/>
      <c r="BB7" s="1377"/>
      <c r="BC7" s="1377"/>
      <c r="BD7" s="1377"/>
      <c r="BE7" s="1377"/>
      <c r="BF7" s="1377"/>
      <c r="BG7" s="1377"/>
      <c r="BH7" s="1378"/>
    </row>
    <row r="8" spans="1:61" ht="12" customHeight="1" x14ac:dyDescent="0.15">
      <c r="A8" s="1370"/>
      <c r="B8" s="1371"/>
      <c r="C8" s="1371"/>
      <c r="D8" s="1371"/>
      <c r="E8" s="1371"/>
      <c r="F8" s="1371"/>
      <c r="G8" s="1371"/>
      <c r="H8" s="1371"/>
      <c r="I8" s="1372"/>
      <c r="J8" s="1379"/>
      <c r="K8" s="1380"/>
      <c r="L8" s="1380"/>
      <c r="M8" s="1380"/>
      <c r="N8" s="1380"/>
      <c r="O8" s="1380"/>
      <c r="P8" s="1380"/>
      <c r="Q8" s="1380"/>
      <c r="R8" s="1380"/>
      <c r="S8" s="1380"/>
      <c r="T8" s="1380"/>
      <c r="U8" s="1380"/>
      <c r="V8" s="1380"/>
      <c r="W8" s="1380"/>
      <c r="X8" s="1380"/>
      <c r="Y8" s="1380"/>
      <c r="Z8" s="1380"/>
      <c r="AA8" s="1380"/>
      <c r="AB8" s="1380"/>
      <c r="AC8" s="1380"/>
      <c r="AD8" s="1380"/>
      <c r="AE8" s="1380"/>
      <c r="AF8" s="1380"/>
      <c r="AG8" s="1380"/>
      <c r="AH8" s="1380"/>
      <c r="AI8" s="1380"/>
      <c r="AJ8" s="1380"/>
      <c r="AK8" s="1380"/>
      <c r="AL8" s="1380"/>
      <c r="AM8" s="1380"/>
      <c r="AN8" s="1380"/>
      <c r="AO8" s="1380"/>
      <c r="AP8" s="1380"/>
      <c r="AQ8" s="1380"/>
      <c r="AR8" s="1380"/>
      <c r="AS8" s="1380"/>
      <c r="AT8" s="1380"/>
      <c r="AU8" s="1380"/>
      <c r="AV8" s="1380"/>
      <c r="AW8" s="1380"/>
      <c r="AX8" s="1380"/>
      <c r="AY8" s="1380"/>
      <c r="AZ8" s="1380"/>
      <c r="BA8" s="1380"/>
      <c r="BB8" s="1380"/>
      <c r="BC8" s="1380"/>
      <c r="BD8" s="1380"/>
      <c r="BE8" s="1380"/>
      <c r="BF8" s="1380"/>
      <c r="BG8" s="1380"/>
      <c r="BH8" s="1381"/>
    </row>
    <row r="9" spans="1:61" ht="12" customHeight="1" x14ac:dyDescent="0.15">
      <c r="A9" s="1373"/>
      <c r="B9" s="1374"/>
      <c r="C9" s="1374"/>
      <c r="D9" s="1374"/>
      <c r="E9" s="1374"/>
      <c r="F9" s="1374"/>
      <c r="G9" s="1374"/>
      <c r="H9" s="1374"/>
      <c r="I9" s="1375"/>
      <c r="J9" s="1382"/>
      <c r="K9" s="1383"/>
      <c r="L9" s="1383"/>
      <c r="M9" s="1383"/>
      <c r="N9" s="1383"/>
      <c r="O9" s="1383"/>
      <c r="P9" s="1383"/>
      <c r="Q9" s="1383"/>
      <c r="R9" s="1383"/>
      <c r="S9" s="1383"/>
      <c r="T9" s="1383"/>
      <c r="U9" s="1383"/>
      <c r="V9" s="1383"/>
      <c r="W9" s="1383"/>
      <c r="X9" s="1383"/>
      <c r="Y9" s="1383"/>
      <c r="Z9" s="1383"/>
      <c r="AA9" s="1383"/>
      <c r="AB9" s="1383"/>
      <c r="AC9" s="1383"/>
      <c r="AD9" s="1383"/>
      <c r="AE9" s="1383"/>
      <c r="AF9" s="1383"/>
      <c r="AG9" s="1383"/>
      <c r="AH9" s="1383"/>
      <c r="AI9" s="1383"/>
      <c r="AJ9" s="1383"/>
      <c r="AK9" s="1383"/>
      <c r="AL9" s="1383"/>
      <c r="AM9" s="1383"/>
      <c r="AN9" s="1383"/>
      <c r="AO9" s="1383"/>
      <c r="AP9" s="1383"/>
      <c r="AQ9" s="1383"/>
      <c r="AR9" s="1383"/>
      <c r="AS9" s="1383"/>
      <c r="AT9" s="1383"/>
      <c r="AU9" s="1383"/>
      <c r="AV9" s="1383"/>
      <c r="AW9" s="1383"/>
      <c r="AX9" s="1383"/>
      <c r="AY9" s="1383"/>
      <c r="AZ9" s="1383"/>
      <c r="BA9" s="1383"/>
      <c r="BB9" s="1383"/>
      <c r="BC9" s="1383"/>
      <c r="BD9" s="1383"/>
      <c r="BE9" s="1383"/>
      <c r="BF9" s="1383"/>
      <c r="BG9" s="1383"/>
      <c r="BH9" s="1384"/>
    </row>
    <row r="10" spans="1:61" ht="4.5"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row>
    <row r="11" spans="1:61" x14ac:dyDescent="0.15">
      <c r="A11" s="1342" t="s">
        <v>150</v>
      </c>
      <c r="B11" s="1343"/>
      <c r="C11" s="1343"/>
      <c r="D11" s="1343"/>
      <c r="E11" s="1343"/>
      <c r="F11" s="1343"/>
      <c r="G11" s="1343"/>
      <c r="H11" s="1343"/>
      <c r="I11" s="1343"/>
      <c r="J11" s="1343"/>
      <c r="K11" s="1343"/>
      <c r="L11" s="1343"/>
      <c r="M11" s="1343"/>
      <c r="N11" s="1343"/>
      <c r="O11" s="1343"/>
      <c r="P11" s="1343"/>
      <c r="Q11" s="1343"/>
      <c r="R11" s="1343"/>
      <c r="S11" s="1343"/>
      <c r="T11" s="1343"/>
      <c r="U11" s="1343"/>
      <c r="V11" s="1343"/>
      <c r="W11" s="1343"/>
      <c r="X11" s="1343"/>
      <c r="Y11" s="1344"/>
      <c r="Z11" s="1343" t="s">
        <v>151</v>
      </c>
      <c r="AA11" s="1343"/>
      <c r="AB11" s="1343"/>
      <c r="AC11" s="1343"/>
      <c r="AD11" s="1343"/>
      <c r="AE11" s="1343"/>
      <c r="AF11" s="1343"/>
      <c r="AG11" s="1343"/>
      <c r="AH11" s="1343"/>
      <c r="AI11" s="1343"/>
      <c r="AJ11" s="1343"/>
      <c r="AK11" s="1343"/>
      <c r="AL11" s="1343"/>
      <c r="AM11" s="1343"/>
      <c r="AN11" s="1343"/>
      <c r="AO11" s="1343"/>
      <c r="AP11" s="1343"/>
      <c r="AQ11" s="1343"/>
      <c r="AR11" s="1343"/>
      <c r="AS11" s="1343"/>
      <c r="AT11" s="1343"/>
      <c r="AU11" s="1343"/>
      <c r="AV11" s="1343"/>
      <c r="AW11" s="1343"/>
      <c r="AX11" s="1343"/>
      <c r="AY11" s="1343"/>
      <c r="AZ11" s="1343"/>
      <c r="BA11" s="1343"/>
      <c r="BB11" s="1343"/>
      <c r="BC11" s="1343"/>
      <c r="BD11" s="1343"/>
      <c r="BE11" s="1343"/>
      <c r="BF11" s="1343"/>
      <c r="BG11" s="1343"/>
      <c r="BH11" s="1344"/>
    </row>
    <row r="12" spans="1:61" ht="13.5" customHeight="1" x14ac:dyDescent="0.15">
      <c r="A12" s="1389" t="s">
        <v>152</v>
      </c>
      <c r="B12" s="1389"/>
      <c r="C12" s="1389"/>
      <c r="D12" s="1389"/>
      <c r="E12" s="1389"/>
      <c r="F12" s="1389"/>
      <c r="G12" s="1389"/>
      <c r="H12" s="1389"/>
      <c r="I12" s="1389"/>
      <c r="J12" s="1389"/>
      <c r="K12" s="1389"/>
      <c r="L12" s="1389"/>
      <c r="M12" s="1389"/>
      <c r="N12" s="1389"/>
      <c r="O12" s="1389"/>
      <c r="P12" s="1389"/>
      <c r="Q12" s="1389"/>
      <c r="R12" s="1389"/>
      <c r="S12" s="1389"/>
      <c r="T12" s="1389"/>
      <c r="U12" s="1389"/>
      <c r="V12" s="1389"/>
      <c r="W12" s="1389"/>
      <c r="X12" s="1389"/>
      <c r="Y12" s="1389"/>
      <c r="Z12" s="1390" t="s">
        <v>153</v>
      </c>
      <c r="AA12" s="1391"/>
      <c r="AB12" s="1391"/>
      <c r="AC12" s="1391"/>
      <c r="AD12" s="1391"/>
      <c r="AE12" s="1391"/>
      <c r="AF12" s="1391"/>
      <c r="AG12" s="1391"/>
      <c r="AH12" s="1391"/>
      <c r="AI12" s="1391"/>
      <c r="AJ12" s="1391"/>
      <c r="AK12" s="1391"/>
      <c r="AL12" s="1391"/>
      <c r="AM12" s="1391"/>
      <c r="AN12" s="1391"/>
      <c r="AO12" s="1391"/>
      <c r="AP12" s="1391"/>
      <c r="AQ12" s="1391"/>
      <c r="AR12" s="1391"/>
      <c r="AS12" s="1391"/>
      <c r="AT12" s="1391"/>
      <c r="AU12" s="1391"/>
      <c r="AV12" s="1391"/>
      <c r="AW12" s="1391"/>
      <c r="AX12" s="1391"/>
      <c r="AY12" s="1391"/>
      <c r="AZ12" s="1391"/>
      <c r="BA12" s="1391"/>
      <c r="BB12" s="1391"/>
      <c r="BC12" s="1391"/>
      <c r="BD12" s="1391"/>
      <c r="BE12" s="1391"/>
      <c r="BF12" s="1391"/>
      <c r="BG12" s="1391"/>
      <c r="BH12" s="1392"/>
    </row>
    <row r="13" spans="1:61" x14ac:dyDescent="0.15">
      <c r="A13" s="1389"/>
      <c r="B13" s="1389"/>
      <c r="C13" s="1389"/>
      <c r="D13" s="1389"/>
      <c r="E13" s="1389"/>
      <c r="F13" s="1389"/>
      <c r="G13" s="1389"/>
      <c r="H13" s="1389"/>
      <c r="I13" s="1389"/>
      <c r="J13" s="1389"/>
      <c r="K13" s="1389"/>
      <c r="L13" s="1389"/>
      <c r="M13" s="1389"/>
      <c r="N13" s="1389"/>
      <c r="O13" s="1389"/>
      <c r="P13" s="1389"/>
      <c r="Q13" s="1389"/>
      <c r="R13" s="1389"/>
      <c r="S13" s="1389"/>
      <c r="T13" s="1389"/>
      <c r="U13" s="1389"/>
      <c r="V13" s="1389"/>
      <c r="W13" s="1389"/>
      <c r="X13" s="1389"/>
      <c r="Y13" s="1389"/>
      <c r="Z13" s="1390" t="s">
        <v>154</v>
      </c>
      <c r="AA13" s="1391"/>
      <c r="AB13" s="1391"/>
      <c r="AC13" s="1391"/>
      <c r="AD13" s="1391"/>
      <c r="AE13" s="1391"/>
      <c r="AF13" s="1391"/>
      <c r="AG13" s="1391"/>
      <c r="AH13" s="1391"/>
      <c r="AI13" s="1391"/>
      <c r="AJ13" s="1391"/>
      <c r="AK13" s="1391"/>
      <c r="AL13" s="1391"/>
      <c r="AM13" s="1391"/>
      <c r="AN13" s="1391"/>
      <c r="AO13" s="1391"/>
      <c r="AP13" s="1391"/>
      <c r="AQ13" s="1391"/>
      <c r="AR13" s="1391"/>
      <c r="AS13" s="1391"/>
      <c r="AT13" s="1391"/>
      <c r="AU13" s="1391"/>
      <c r="AV13" s="1391"/>
      <c r="AW13" s="1391"/>
      <c r="AX13" s="1391"/>
      <c r="AY13" s="1392"/>
      <c r="AZ13" s="1342" t="s">
        <v>155</v>
      </c>
      <c r="BA13" s="1343"/>
      <c r="BB13" s="1343"/>
      <c r="BC13" s="1343"/>
      <c r="BD13" s="1343"/>
      <c r="BE13" s="1343"/>
      <c r="BF13" s="1343"/>
      <c r="BG13" s="1343"/>
      <c r="BH13" s="1344"/>
    </row>
    <row r="14" spans="1:61" ht="13.5" customHeight="1" x14ac:dyDescent="0.15">
      <c r="A14" s="1389"/>
      <c r="B14" s="1389"/>
      <c r="C14" s="1389"/>
      <c r="D14" s="1389"/>
      <c r="E14" s="1389"/>
      <c r="F14" s="1389"/>
      <c r="G14" s="1389"/>
      <c r="H14" s="1389"/>
      <c r="I14" s="1389"/>
      <c r="J14" s="1389"/>
      <c r="K14" s="1389"/>
      <c r="L14" s="1389"/>
      <c r="M14" s="1389"/>
      <c r="N14" s="1389"/>
      <c r="O14" s="1389"/>
      <c r="P14" s="1389"/>
      <c r="Q14" s="1389"/>
      <c r="R14" s="1389"/>
      <c r="S14" s="1389"/>
      <c r="T14" s="1389"/>
      <c r="U14" s="1389"/>
      <c r="V14" s="1389"/>
      <c r="W14" s="1389"/>
      <c r="X14" s="1389"/>
      <c r="Y14" s="1389"/>
      <c r="Z14" s="1393" t="s">
        <v>156</v>
      </c>
      <c r="AA14" s="1394"/>
      <c r="AB14" s="1394"/>
      <c r="AC14" s="1394"/>
      <c r="AD14" s="1394"/>
      <c r="AE14" s="1394"/>
      <c r="AF14" s="1394"/>
      <c r="AG14" s="1394"/>
      <c r="AH14" s="1394"/>
      <c r="AI14" s="1394"/>
      <c r="AJ14" s="1394"/>
      <c r="AK14" s="1394"/>
      <c r="AL14" s="1394"/>
      <c r="AM14" s="1394"/>
      <c r="AN14" s="1394"/>
      <c r="AO14" s="1394"/>
      <c r="AP14" s="1394"/>
      <c r="AQ14" s="1394"/>
      <c r="AR14" s="1394"/>
      <c r="AS14" s="1394"/>
      <c r="AT14" s="1394"/>
      <c r="AU14" s="1394"/>
      <c r="AV14" s="1394"/>
      <c r="AW14" s="1394"/>
      <c r="AX14" s="1394"/>
      <c r="AY14" s="1395"/>
      <c r="AZ14" s="1393" t="s">
        <v>157</v>
      </c>
      <c r="BA14" s="1394"/>
      <c r="BB14" s="1394"/>
      <c r="BC14" s="1394"/>
      <c r="BD14" s="1394"/>
      <c r="BE14" s="1394"/>
      <c r="BF14" s="1394"/>
      <c r="BG14" s="1394"/>
      <c r="BH14" s="1395"/>
    </row>
    <row r="15" spans="1:61" x14ac:dyDescent="0.15">
      <c r="A15" s="1389"/>
      <c r="B15" s="1389"/>
      <c r="C15" s="1389"/>
      <c r="D15" s="1389"/>
      <c r="E15" s="1389"/>
      <c r="F15" s="1389"/>
      <c r="G15" s="1389"/>
      <c r="H15" s="1389"/>
      <c r="I15" s="1389"/>
      <c r="J15" s="1389"/>
      <c r="K15" s="1389"/>
      <c r="L15" s="1389"/>
      <c r="M15" s="1389"/>
      <c r="N15" s="1389"/>
      <c r="O15" s="1389"/>
      <c r="P15" s="1389"/>
      <c r="Q15" s="1389"/>
      <c r="R15" s="1389"/>
      <c r="S15" s="1389"/>
      <c r="T15" s="1389"/>
      <c r="U15" s="1389"/>
      <c r="V15" s="1389"/>
      <c r="W15" s="1389"/>
      <c r="X15" s="1389"/>
      <c r="Y15" s="1389"/>
      <c r="Z15" s="1396"/>
      <c r="AA15" s="1397"/>
      <c r="AB15" s="1397"/>
      <c r="AC15" s="1397"/>
      <c r="AD15" s="1397"/>
      <c r="AE15" s="1397"/>
      <c r="AF15" s="1397"/>
      <c r="AG15" s="1397"/>
      <c r="AH15" s="1397"/>
      <c r="AI15" s="1397"/>
      <c r="AJ15" s="1397"/>
      <c r="AK15" s="1397"/>
      <c r="AL15" s="1397"/>
      <c r="AM15" s="1397"/>
      <c r="AN15" s="1397"/>
      <c r="AO15" s="1397"/>
      <c r="AP15" s="1397"/>
      <c r="AQ15" s="1397"/>
      <c r="AR15" s="1397"/>
      <c r="AS15" s="1397"/>
      <c r="AT15" s="1397"/>
      <c r="AU15" s="1397"/>
      <c r="AV15" s="1397"/>
      <c r="AW15" s="1397"/>
      <c r="AX15" s="1397"/>
      <c r="AY15" s="1398"/>
      <c r="AZ15" s="1396"/>
      <c r="BA15" s="1397"/>
      <c r="BB15" s="1397"/>
      <c r="BC15" s="1397"/>
      <c r="BD15" s="1397"/>
      <c r="BE15" s="1397"/>
      <c r="BF15" s="1397"/>
      <c r="BG15" s="1397"/>
      <c r="BH15" s="1398"/>
    </row>
    <row r="16" spans="1:61" x14ac:dyDescent="0.15">
      <c r="A16" s="1389"/>
      <c r="B16" s="1389"/>
      <c r="C16" s="1389"/>
      <c r="D16" s="1389"/>
      <c r="E16" s="1389"/>
      <c r="F16" s="1389"/>
      <c r="G16" s="1389"/>
      <c r="H16" s="1389"/>
      <c r="I16" s="1389"/>
      <c r="J16" s="1389"/>
      <c r="K16" s="1389"/>
      <c r="L16" s="1389"/>
      <c r="M16" s="1389"/>
      <c r="N16" s="1389"/>
      <c r="O16" s="1389"/>
      <c r="P16" s="1389"/>
      <c r="Q16" s="1389"/>
      <c r="R16" s="1389"/>
      <c r="S16" s="1389"/>
      <c r="T16" s="1389"/>
      <c r="U16" s="1389"/>
      <c r="V16" s="1389"/>
      <c r="W16" s="1389"/>
      <c r="X16" s="1389"/>
      <c r="Y16" s="1389"/>
      <c r="Z16" s="1396"/>
      <c r="AA16" s="1397"/>
      <c r="AB16" s="1397"/>
      <c r="AC16" s="1397"/>
      <c r="AD16" s="1397"/>
      <c r="AE16" s="1397"/>
      <c r="AF16" s="1397"/>
      <c r="AG16" s="1397"/>
      <c r="AH16" s="1397"/>
      <c r="AI16" s="1397"/>
      <c r="AJ16" s="1397"/>
      <c r="AK16" s="1397"/>
      <c r="AL16" s="1397"/>
      <c r="AM16" s="1397"/>
      <c r="AN16" s="1397"/>
      <c r="AO16" s="1397"/>
      <c r="AP16" s="1397"/>
      <c r="AQ16" s="1397"/>
      <c r="AR16" s="1397"/>
      <c r="AS16" s="1397"/>
      <c r="AT16" s="1397"/>
      <c r="AU16" s="1397"/>
      <c r="AV16" s="1397"/>
      <c r="AW16" s="1397"/>
      <c r="AX16" s="1397"/>
      <c r="AY16" s="1398"/>
      <c r="AZ16" s="1396"/>
      <c r="BA16" s="1397"/>
      <c r="BB16" s="1397"/>
      <c r="BC16" s="1397"/>
      <c r="BD16" s="1397"/>
      <c r="BE16" s="1397"/>
      <c r="BF16" s="1397"/>
      <c r="BG16" s="1397"/>
      <c r="BH16" s="1398"/>
    </row>
    <row r="17" spans="1:60" x14ac:dyDescent="0.15">
      <c r="A17" s="1389"/>
      <c r="B17" s="1389"/>
      <c r="C17" s="1389"/>
      <c r="D17" s="1389"/>
      <c r="E17" s="1389"/>
      <c r="F17" s="1389"/>
      <c r="G17" s="1389"/>
      <c r="H17" s="1389"/>
      <c r="I17" s="1389"/>
      <c r="J17" s="1389"/>
      <c r="K17" s="1389"/>
      <c r="L17" s="1389"/>
      <c r="M17" s="1389"/>
      <c r="N17" s="1389"/>
      <c r="O17" s="1389"/>
      <c r="P17" s="1389"/>
      <c r="Q17" s="1389"/>
      <c r="R17" s="1389"/>
      <c r="S17" s="1389"/>
      <c r="T17" s="1389"/>
      <c r="U17" s="1389"/>
      <c r="V17" s="1389"/>
      <c r="W17" s="1389"/>
      <c r="X17" s="1389"/>
      <c r="Y17" s="1389"/>
      <c r="Z17" s="1399"/>
      <c r="AA17" s="1400"/>
      <c r="AB17" s="1400"/>
      <c r="AC17" s="1400"/>
      <c r="AD17" s="1400"/>
      <c r="AE17" s="1400"/>
      <c r="AF17" s="1400"/>
      <c r="AG17" s="1400"/>
      <c r="AH17" s="1400"/>
      <c r="AI17" s="1400"/>
      <c r="AJ17" s="1400"/>
      <c r="AK17" s="1400"/>
      <c r="AL17" s="1400"/>
      <c r="AM17" s="1400"/>
      <c r="AN17" s="1400"/>
      <c r="AO17" s="1400"/>
      <c r="AP17" s="1400"/>
      <c r="AQ17" s="1400"/>
      <c r="AR17" s="1400"/>
      <c r="AS17" s="1400"/>
      <c r="AT17" s="1400"/>
      <c r="AU17" s="1400"/>
      <c r="AV17" s="1400"/>
      <c r="AW17" s="1400"/>
      <c r="AX17" s="1400"/>
      <c r="AY17" s="1401"/>
      <c r="AZ17" s="1399"/>
      <c r="BA17" s="1400"/>
      <c r="BB17" s="1400"/>
      <c r="BC17" s="1400"/>
      <c r="BD17" s="1400"/>
      <c r="BE17" s="1400"/>
      <c r="BF17" s="1400"/>
      <c r="BG17" s="1400"/>
      <c r="BH17" s="1401"/>
    </row>
    <row r="18" spans="1:60" x14ac:dyDescent="0.15">
      <c r="A18" s="1402" t="s">
        <v>158</v>
      </c>
      <c r="B18" s="1402"/>
      <c r="C18" s="1402"/>
      <c r="D18" s="1403"/>
      <c r="E18" s="1403"/>
      <c r="F18" s="1403"/>
      <c r="G18" s="1403"/>
      <c r="H18" s="1403"/>
      <c r="I18" s="1403"/>
      <c r="J18" s="1403"/>
      <c r="K18" s="1403"/>
      <c r="L18" s="1403"/>
      <c r="M18" s="1403"/>
      <c r="N18" s="1403"/>
      <c r="O18" s="1403"/>
      <c r="P18" s="1403"/>
      <c r="Q18" s="1403"/>
      <c r="R18" s="1403"/>
      <c r="S18" s="1403"/>
      <c r="T18" s="1403"/>
      <c r="U18" s="1403"/>
      <c r="V18" s="1403"/>
      <c r="W18" s="1403"/>
      <c r="X18" s="1403"/>
      <c r="Y18" s="1403"/>
      <c r="Z18" s="1402" t="s">
        <v>158</v>
      </c>
      <c r="AA18" s="1402"/>
      <c r="AB18" s="1402"/>
      <c r="AC18" s="1404"/>
      <c r="AD18" s="1405"/>
      <c r="AE18" s="1405"/>
      <c r="AF18" s="1405"/>
      <c r="AG18" s="1405"/>
      <c r="AH18" s="1405"/>
      <c r="AI18" s="1405"/>
      <c r="AJ18" s="1405"/>
      <c r="AK18" s="1405"/>
      <c r="AL18" s="1405"/>
      <c r="AM18" s="1405"/>
      <c r="AN18" s="1405"/>
      <c r="AO18" s="1405"/>
      <c r="AP18" s="1405"/>
      <c r="AQ18" s="1405"/>
      <c r="AR18" s="1405"/>
      <c r="AS18" s="1405"/>
      <c r="AT18" s="1405"/>
      <c r="AU18" s="1405"/>
      <c r="AV18" s="1405"/>
      <c r="AW18" s="1405"/>
      <c r="AX18" s="1405"/>
      <c r="AY18" s="1406"/>
      <c r="AZ18" s="1376"/>
      <c r="BA18" s="1377"/>
      <c r="BB18" s="1377"/>
      <c r="BC18" s="1377"/>
      <c r="BD18" s="1377"/>
      <c r="BE18" s="1377"/>
      <c r="BF18" s="1377"/>
      <c r="BG18" s="1377"/>
      <c r="BH18" s="1378"/>
    </row>
    <row r="19" spans="1:60" x14ac:dyDescent="0.15">
      <c r="A19" s="1402"/>
      <c r="B19" s="1402"/>
      <c r="C19" s="1402"/>
      <c r="D19" s="1403"/>
      <c r="E19" s="1403"/>
      <c r="F19" s="1403"/>
      <c r="G19" s="1403"/>
      <c r="H19" s="1403"/>
      <c r="I19" s="1403"/>
      <c r="J19" s="1403"/>
      <c r="K19" s="1403"/>
      <c r="L19" s="1403"/>
      <c r="M19" s="1403"/>
      <c r="N19" s="1403"/>
      <c r="O19" s="1403"/>
      <c r="P19" s="1403"/>
      <c r="Q19" s="1403"/>
      <c r="R19" s="1403"/>
      <c r="S19" s="1403"/>
      <c r="T19" s="1403"/>
      <c r="U19" s="1403"/>
      <c r="V19" s="1403"/>
      <c r="W19" s="1403"/>
      <c r="X19" s="1403"/>
      <c r="Y19" s="1403"/>
      <c r="Z19" s="1402"/>
      <c r="AA19" s="1402"/>
      <c r="AB19" s="1402"/>
      <c r="AC19" s="1407"/>
      <c r="AD19" s="1408"/>
      <c r="AE19" s="1408"/>
      <c r="AF19" s="1408"/>
      <c r="AG19" s="1408"/>
      <c r="AH19" s="1408"/>
      <c r="AI19" s="1408"/>
      <c r="AJ19" s="1408"/>
      <c r="AK19" s="1408"/>
      <c r="AL19" s="1408"/>
      <c r="AM19" s="1408"/>
      <c r="AN19" s="1408"/>
      <c r="AO19" s="1408"/>
      <c r="AP19" s="1408"/>
      <c r="AQ19" s="1408"/>
      <c r="AR19" s="1408"/>
      <c r="AS19" s="1408"/>
      <c r="AT19" s="1408"/>
      <c r="AU19" s="1408"/>
      <c r="AV19" s="1408"/>
      <c r="AW19" s="1408"/>
      <c r="AX19" s="1408"/>
      <c r="AY19" s="1409"/>
      <c r="AZ19" s="1379"/>
      <c r="BA19" s="1380"/>
      <c r="BB19" s="1380"/>
      <c r="BC19" s="1380"/>
      <c r="BD19" s="1380"/>
      <c r="BE19" s="1380"/>
      <c r="BF19" s="1380"/>
      <c r="BG19" s="1380"/>
      <c r="BH19" s="1381"/>
    </row>
    <row r="20" spans="1:60" x14ac:dyDescent="0.15">
      <c r="A20" s="1402"/>
      <c r="B20" s="1402"/>
      <c r="C20" s="1402"/>
      <c r="D20" s="1403"/>
      <c r="E20" s="1403"/>
      <c r="F20" s="1403"/>
      <c r="G20" s="1403"/>
      <c r="H20" s="1403"/>
      <c r="I20" s="1403"/>
      <c r="J20" s="1403"/>
      <c r="K20" s="1403"/>
      <c r="L20" s="1403"/>
      <c r="M20" s="1403"/>
      <c r="N20" s="1403"/>
      <c r="O20" s="1403"/>
      <c r="P20" s="1403"/>
      <c r="Q20" s="1403"/>
      <c r="R20" s="1403"/>
      <c r="S20" s="1403"/>
      <c r="T20" s="1403"/>
      <c r="U20" s="1403"/>
      <c r="V20" s="1403"/>
      <c r="W20" s="1403"/>
      <c r="X20" s="1403"/>
      <c r="Y20" s="1403"/>
      <c r="Z20" s="1402"/>
      <c r="AA20" s="1402"/>
      <c r="AB20" s="1402"/>
      <c r="AC20" s="1407"/>
      <c r="AD20" s="1408"/>
      <c r="AE20" s="1408"/>
      <c r="AF20" s="1408"/>
      <c r="AG20" s="1408"/>
      <c r="AH20" s="1408"/>
      <c r="AI20" s="1408"/>
      <c r="AJ20" s="1408"/>
      <c r="AK20" s="1408"/>
      <c r="AL20" s="1408"/>
      <c r="AM20" s="1408"/>
      <c r="AN20" s="1408"/>
      <c r="AO20" s="1408"/>
      <c r="AP20" s="1408"/>
      <c r="AQ20" s="1408"/>
      <c r="AR20" s="1408"/>
      <c r="AS20" s="1408"/>
      <c r="AT20" s="1408"/>
      <c r="AU20" s="1408"/>
      <c r="AV20" s="1408"/>
      <c r="AW20" s="1408"/>
      <c r="AX20" s="1408"/>
      <c r="AY20" s="1409"/>
      <c r="AZ20" s="1379"/>
      <c r="BA20" s="1380"/>
      <c r="BB20" s="1380"/>
      <c r="BC20" s="1380"/>
      <c r="BD20" s="1380"/>
      <c r="BE20" s="1380"/>
      <c r="BF20" s="1380"/>
      <c r="BG20" s="1380"/>
      <c r="BH20" s="1381"/>
    </row>
    <row r="21" spans="1:60" x14ac:dyDescent="0.15">
      <c r="A21" s="1402"/>
      <c r="B21" s="1402"/>
      <c r="C21" s="1402"/>
      <c r="D21" s="1403"/>
      <c r="E21" s="1403"/>
      <c r="F21" s="1403"/>
      <c r="G21" s="1403"/>
      <c r="H21" s="1403"/>
      <c r="I21" s="1403"/>
      <c r="J21" s="1403"/>
      <c r="K21" s="1403"/>
      <c r="L21" s="1403"/>
      <c r="M21" s="1403"/>
      <c r="N21" s="1403"/>
      <c r="O21" s="1403"/>
      <c r="P21" s="1403"/>
      <c r="Q21" s="1403"/>
      <c r="R21" s="1403"/>
      <c r="S21" s="1403"/>
      <c r="T21" s="1403"/>
      <c r="U21" s="1403"/>
      <c r="V21" s="1403"/>
      <c r="W21" s="1403"/>
      <c r="X21" s="1403"/>
      <c r="Y21" s="1403"/>
      <c r="Z21" s="1402"/>
      <c r="AA21" s="1402"/>
      <c r="AB21" s="1402"/>
      <c r="AC21" s="1407"/>
      <c r="AD21" s="1408"/>
      <c r="AE21" s="1408"/>
      <c r="AF21" s="1408"/>
      <c r="AG21" s="1408"/>
      <c r="AH21" s="1408"/>
      <c r="AI21" s="1408"/>
      <c r="AJ21" s="1408"/>
      <c r="AK21" s="1408"/>
      <c r="AL21" s="1408"/>
      <c r="AM21" s="1408"/>
      <c r="AN21" s="1408"/>
      <c r="AO21" s="1408"/>
      <c r="AP21" s="1408"/>
      <c r="AQ21" s="1408"/>
      <c r="AR21" s="1408"/>
      <c r="AS21" s="1408"/>
      <c r="AT21" s="1408"/>
      <c r="AU21" s="1408"/>
      <c r="AV21" s="1408"/>
      <c r="AW21" s="1408"/>
      <c r="AX21" s="1408"/>
      <c r="AY21" s="1409"/>
      <c r="AZ21" s="1379"/>
      <c r="BA21" s="1380"/>
      <c r="BB21" s="1380"/>
      <c r="BC21" s="1380"/>
      <c r="BD21" s="1380"/>
      <c r="BE21" s="1380"/>
      <c r="BF21" s="1380"/>
      <c r="BG21" s="1380"/>
      <c r="BH21" s="1381"/>
    </row>
    <row r="22" spans="1:60" x14ac:dyDescent="0.15">
      <c r="A22" s="1402"/>
      <c r="B22" s="1402"/>
      <c r="C22" s="1402"/>
      <c r="D22" s="1403"/>
      <c r="E22" s="1403"/>
      <c r="F22" s="1403"/>
      <c r="G22" s="1403"/>
      <c r="H22" s="1403"/>
      <c r="I22" s="1403"/>
      <c r="J22" s="1403"/>
      <c r="K22" s="1403"/>
      <c r="L22" s="1403"/>
      <c r="M22" s="1403"/>
      <c r="N22" s="1403"/>
      <c r="O22" s="1403"/>
      <c r="P22" s="1403"/>
      <c r="Q22" s="1403"/>
      <c r="R22" s="1403"/>
      <c r="S22" s="1403"/>
      <c r="T22" s="1403"/>
      <c r="U22" s="1403"/>
      <c r="V22" s="1403"/>
      <c r="W22" s="1403"/>
      <c r="X22" s="1403"/>
      <c r="Y22" s="1403"/>
      <c r="Z22" s="1402"/>
      <c r="AA22" s="1402"/>
      <c r="AB22" s="1402"/>
      <c r="AC22" s="1410"/>
      <c r="AD22" s="1411"/>
      <c r="AE22" s="1411"/>
      <c r="AF22" s="1411"/>
      <c r="AG22" s="1411"/>
      <c r="AH22" s="1411"/>
      <c r="AI22" s="1411"/>
      <c r="AJ22" s="1411"/>
      <c r="AK22" s="1411"/>
      <c r="AL22" s="1411"/>
      <c r="AM22" s="1411"/>
      <c r="AN22" s="1411"/>
      <c r="AO22" s="1411"/>
      <c r="AP22" s="1411"/>
      <c r="AQ22" s="1411"/>
      <c r="AR22" s="1411"/>
      <c r="AS22" s="1411"/>
      <c r="AT22" s="1411"/>
      <c r="AU22" s="1411"/>
      <c r="AV22" s="1411"/>
      <c r="AW22" s="1411"/>
      <c r="AX22" s="1411"/>
      <c r="AY22" s="1412"/>
      <c r="AZ22" s="1379"/>
      <c r="BA22" s="1380"/>
      <c r="BB22" s="1380"/>
      <c r="BC22" s="1380"/>
      <c r="BD22" s="1380"/>
      <c r="BE22" s="1380"/>
      <c r="BF22" s="1380"/>
      <c r="BG22" s="1380"/>
      <c r="BH22" s="1381"/>
    </row>
    <row r="23" spans="1:60" x14ac:dyDescent="0.15">
      <c r="A23" s="1402" t="s">
        <v>159</v>
      </c>
      <c r="B23" s="1402"/>
      <c r="C23" s="1402"/>
      <c r="D23" s="1403"/>
      <c r="E23" s="1403"/>
      <c r="F23" s="1403"/>
      <c r="G23" s="1403"/>
      <c r="H23" s="1403"/>
      <c r="I23" s="1403"/>
      <c r="J23" s="1403"/>
      <c r="K23" s="1403"/>
      <c r="L23" s="1403"/>
      <c r="M23" s="1403"/>
      <c r="N23" s="1403"/>
      <c r="O23" s="1403"/>
      <c r="P23" s="1403"/>
      <c r="Q23" s="1403"/>
      <c r="R23" s="1403"/>
      <c r="S23" s="1403"/>
      <c r="T23" s="1403"/>
      <c r="U23" s="1403"/>
      <c r="V23" s="1403"/>
      <c r="W23" s="1403"/>
      <c r="X23" s="1403"/>
      <c r="Y23" s="1403"/>
      <c r="Z23" s="1402" t="s">
        <v>159</v>
      </c>
      <c r="AA23" s="1402"/>
      <c r="AB23" s="1402"/>
      <c r="AC23" s="1404"/>
      <c r="AD23" s="1405"/>
      <c r="AE23" s="1405"/>
      <c r="AF23" s="1405"/>
      <c r="AG23" s="1405"/>
      <c r="AH23" s="1405"/>
      <c r="AI23" s="1405"/>
      <c r="AJ23" s="1405"/>
      <c r="AK23" s="1405"/>
      <c r="AL23" s="1405"/>
      <c r="AM23" s="1405"/>
      <c r="AN23" s="1405"/>
      <c r="AO23" s="1405"/>
      <c r="AP23" s="1405"/>
      <c r="AQ23" s="1405"/>
      <c r="AR23" s="1405"/>
      <c r="AS23" s="1405"/>
      <c r="AT23" s="1405"/>
      <c r="AU23" s="1405"/>
      <c r="AV23" s="1405"/>
      <c r="AW23" s="1405"/>
      <c r="AX23" s="1405"/>
      <c r="AY23" s="1406"/>
      <c r="AZ23" s="1379"/>
      <c r="BA23" s="1380"/>
      <c r="BB23" s="1380"/>
      <c r="BC23" s="1380"/>
      <c r="BD23" s="1380"/>
      <c r="BE23" s="1380"/>
      <c r="BF23" s="1380"/>
      <c r="BG23" s="1380"/>
      <c r="BH23" s="1381"/>
    </row>
    <row r="24" spans="1:60" x14ac:dyDescent="0.15">
      <c r="A24" s="1402"/>
      <c r="B24" s="1402"/>
      <c r="C24" s="1402"/>
      <c r="D24" s="1403"/>
      <c r="E24" s="1403"/>
      <c r="F24" s="1403"/>
      <c r="G24" s="1403"/>
      <c r="H24" s="1403"/>
      <c r="I24" s="1403"/>
      <c r="J24" s="1403"/>
      <c r="K24" s="1403"/>
      <c r="L24" s="1403"/>
      <c r="M24" s="1403"/>
      <c r="N24" s="1403"/>
      <c r="O24" s="1403"/>
      <c r="P24" s="1403"/>
      <c r="Q24" s="1403"/>
      <c r="R24" s="1403"/>
      <c r="S24" s="1403"/>
      <c r="T24" s="1403"/>
      <c r="U24" s="1403"/>
      <c r="V24" s="1403"/>
      <c r="W24" s="1403"/>
      <c r="X24" s="1403"/>
      <c r="Y24" s="1403"/>
      <c r="Z24" s="1402"/>
      <c r="AA24" s="1402"/>
      <c r="AB24" s="1402"/>
      <c r="AC24" s="1407"/>
      <c r="AD24" s="1408"/>
      <c r="AE24" s="1408"/>
      <c r="AF24" s="1408"/>
      <c r="AG24" s="1408"/>
      <c r="AH24" s="1408"/>
      <c r="AI24" s="1408"/>
      <c r="AJ24" s="1408"/>
      <c r="AK24" s="1408"/>
      <c r="AL24" s="1408"/>
      <c r="AM24" s="1408"/>
      <c r="AN24" s="1408"/>
      <c r="AO24" s="1408"/>
      <c r="AP24" s="1408"/>
      <c r="AQ24" s="1408"/>
      <c r="AR24" s="1408"/>
      <c r="AS24" s="1408"/>
      <c r="AT24" s="1408"/>
      <c r="AU24" s="1408"/>
      <c r="AV24" s="1408"/>
      <c r="AW24" s="1408"/>
      <c r="AX24" s="1408"/>
      <c r="AY24" s="1409"/>
      <c r="AZ24" s="1379"/>
      <c r="BA24" s="1380"/>
      <c r="BB24" s="1380"/>
      <c r="BC24" s="1380"/>
      <c r="BD24" s="1380"/>
      <c r="BE24" s="1380"/>
      <c r="BF24" s="1380"/>
      <c r="BG24" s="1380"/>
      <c r="BH24" s="1381"/>
    </row>
    <row r="25" spans="1:60" x14ac:dyDescent="0.15">
      <c r="A25" s="1402"/>
      <c r="B25" s="1402"/>
      <c r="C25" s="1402"/>
      <c r="D25" s="1403"/>
      <c r="E25" s="1403"/>
      <c r="F25" s="1403"/>
      <c r="G25" s="1403"/>
      <c r="H25" s="1403"/>
      <c r="I25" s="1403"/>
      <c r="J25" s="1403"/>
      <c r="K25" s="1403"/>
      <c r="L25" s="1403"/>
      <c r="M25" s="1403"/>
      <c r="N25" s="1403"/>
      <c r="O25" s="1403"/>
      <c r="P25" s="1403"/>
      <c r="Q25" s="1403"/>
      <c r="R25" s="1403"/>
      <c r="S25" s="1403"/>
      <c r="T25" s="1403"/>
      <c r="U25" s="1403"/>
      <c r="V25" s="1403"/>
      <c r="W25" s="1403"/>
      <c r="X25" s="1403"/>
      <c r="Y25" s="1403"/>
      <c r="Z25" s="1402"/>
      <c r="AA25" s="1402"/>
      <c r="AB25" s="1402"/>
      <c r="AC25" s="1407"/>
      <c r="AD25" s="1408"/>
      <c r="AE25" s="1408"/>
      <c r="AF25" s="1408"/>
      <c r="AG25" s="1408"/>
      <c r="AH25" s="1408"/>
      <c r="AI25" s="1408"/>
      <c r="AJ25" s="1408"/>
      <c r="AK25" s="1408"/>
      <c r="AL25" s="1408"/>
      <c r="AM25" s="1408"/>
      <c r="AN25" s="1408"/>
      <c r="AO25" s="1408"/>
      <c r="AP25" s="1408"/>
      <c r="AQ25" s="1408"/>
      <c r="AR25" s="1408"/>
      <c r="AS25" s="1408"/>
      <c r="AT25" s="1408"/>
      <c r="AU25" s="1408"/>
      <c r="AV25" s="1408"/>
      <c r="AW25" s="1408"/>
      <c r="AX25" s="1408"/>
      <c r="AY25" s="1409"/>
      <c r="AZ25" s="1379"/>
      <c r="BA25" s="1380"/>
      <c r="BB25" s="1380"/>
      <c r="BC25" s="1380"/>
      <c r="BD25" s="1380"/>
      <c r="BE25" s="1380"/>
      <c r="BF25" s="1380"/>
      <c r="BG25" s="1380"/>
      <c r="BH25" s="1381"/>
    </row>
    <row r="26" spans="1:60" x14ac:dyDescent="0.15">
      <c r="A26" s="1402"/>
      <c r="B26" s="1402"/>
      <c r="C26" s="1402"/>
      <c r="D26" s="1403"/>
      <c r="E26" s="1403"/>
      <c r="F26" s="1403"/>
      <c r="G26" s="1403"/>
      <c r="H26" s="1403"/>
      <c r="I26" s="1403"/>
      <c r="J26" s="1403"/>
      <c r="K26" s="1403"/>
      <c r="L26" s="1403"/>
      <c r="M26" s="1403"/>
      <c r="N26" s="1403"/>
      <c r="O26" s="1403"/>
      <c r="P26" s="1403"/>
      <c r="Q26" s="1403"/>
      <c r="R26" s="1403"/>
      <c r="S26" s="1403"/>
      <c r="T26" s="1403"/>
      <c r="U26" s="1403"/>
      <c r="V26" s="1403"/>
      <c r="W26" s="1403"/>
      <c r="X26" s="1403"/>
      <c r="Y26" s="1403"/>
      <c r="Z26" s="1402"/>
      <c r="AA26" s="1402"/>
      <c r="AB26" s="1402"/>
      <c r="AC26" s="1407"/>
      <c r="AD26" s="1408"/>
      <c r="AE26" s="1408"/>
      <c r="AF26" s="1408"/>
      <c r="AG26" s="1408"/>
      <c r="AH26" s="1408"/>
      <c r="AI26" s="1408"/>
      <c r="AJ26" s="1408"/>
      <c r="AK26" s="1408"/>
      <c r="AL26" s="1408"/>
      <c r="AM26" s="1408"/>
      <c r="AN26" s="1408"/>
      <c r="AO26" s="1408"/>
      <c r="AP26" s="1408"/>
      <c r="AQ26" s="1408"/>
      <c r="AR26" s="1408"/>
      <c r="AS26" s="1408"/>
      <c r="AT26" s="1408"/>
      <c r="AU26" s="1408"/>
      <c r="AV26" s="1408"/>
      <c r="AW26" s="1408"/>
      <c r="AX26" s="1408"/>
      <c r="AY26" s="1409"/>
      <c r="AZ26" s="1379"/>
      <c r="BA26" s="1380"/>
      <c r="BB26" s="1380"/>
      <c r="BC26" s="1380"/>
      <c r="BD26" s="1380"/>
      <c r="BE26" s="1380"/>
      <c r="BF26" s="1380"/>
      <c r="BG26" s="1380"/>
      <c r="BH26" s="1381"/>
    </row>
    <row r="27" spans="1:60" x14ac:dyDescent="0.15">
      <c r="A27" s="1402"/>
      <c r="B27" s="1402"/>
      <c r="C27" s="1402"/>
      <c r="D27" s="1403"/>
      <c r="E27" s="1403"/>
      <c r="F27" s="1403"/>
      <c r="G27" s="1403"/>
      <c r="H27" s="1403"/>
      <c r="I27" s="1403"/>
      <c r="J27" s="1403"/>
      <c r="K27" s="1403"/>
      <c r="L27" s="1403"/>
      <c r="M27" s="1403"/>
      <c r="N27" s="1403"/>
      <c r="O27" s="1403"/>
      <c r="P27" s="1403"/>
      <c r="Q27" s="1403"/>
      <c r="R27" s="1403"/>
      <c r="S27" s="1403"/>
      <c r="T27" s="1403"/>
      <c r="U27" s="1403"/>
      <c r="V27" s="1403"/>
      <c r="W27" s="1403"/>
      <c r="X27" s="1403"/>
      <c r="Y27" s="1403"/>
      <c r="Z27" s="1402"/>
      <c r="AA27" s="1402"/>
      <c r="AB27" s="1402"/>
      <c r="AC27" s="1410"/>
      <c r="AD27" s="1411"/>
      <c r="AE27" s="1411"/>
      <c r="AF27" s="1411"/>
      <c r="AG27" s="1411"/>
      <c r="AH27" s="1411"/>
      <c r="AI27" s="1411"/>
      <c r="AJ27" s="1411"/>
      <c r="AK27" s="1411"/>
      <c r="AL27" s="1411"/>
      <c r="AM27" s="1411"/>
      <c r="AN27" s="1411"/>
      <c r="AO27" s="1411"/>
      <c r="AP27" s="1411"/>
      <c r="AQ27" s="1411"/>
      <c r="AR27" s="1411"/>
      <c r="AS27" s="1411"/>
      <c r="AT27" s="1411"/>
      <c r="AU27" s="1411"/>
      <c r="AV27" s="1411"/>
      <c r="AW27" s="1411"/>
      <c r="AX27" s="1411"/>
      <c r="AY27" s="1412"/>
      <c r="AZ27" s="1379"/>
      <c r="BA27" s="1380"/>
      <c r="BB27" s="1380"/>
      <c r="BC27" s="1380"/>
      <c r="BD27" s="1380"/>
      <c r="BE27" s="1380"/>
      <c r="BF27" s="1380"/>
      <c r="BG27" s="1380"/>
      <c r="BH27" s="1381"/>
    </row>
    <row r="28" spans="1:60" x14ac:dyDescent="0.15">
      <c r="A28" s="1402" t="s">
        <v>160</v>
      </c>
      <c r="B28" s="1402"/>
      <c r="C28" s="1402"/>
      <c r="D28" s="1403"/>
      <c r="E28" s="1403"/>
      <c r="F28" s="1403"/>
      <c r="G28" s="1403"/>
      <c r="H28" s="1403"/>
      <c r="I28" s="1403"/>
      <c r="J28" s="1403"/>
      <c r="K28" s="1403"/>
      <c r="L28" s="1403"/>
      <c r="M28" s="1403"/>
      <c r="N28" s="1403"/>
      <c r="O28" s="1403"/>
      <c r="P28" s="1403"/>
      <c r="Q28" s="1403"/>
      <c r="R28" s="1403"/>
      <c r="S28" s="1403"/>
      <c r="T28" s="1403"/>
      <c r="U28" s="1403"/>
      <c r="V28" s="1403"/>
      <c r="W28" s="1403"/>
      <c r="X28" s="1403"/>
      <c r="Y28" s="1403"/>
      <c r="Z28" s="1402" t="s">
        <v>160</v>
      </c>
      <c r="AA28" s="1402"/>
      <c r="AB28" s="1402"/>
      <c r="AC28" s="1404"/>
      <c r="AD28" s="1405"/>
      <c r="AE28" s="1405"/>
      <c r="AF28" s="1405"/>
      <c r="AG28" s="1405"/>
      <c r="AH28" s="1405"/>
      <c r="AI28" s="1405"/>
      <c r="AJ28" s="1405"/>
      <c r="AK28" s="1405"/>
      <c r="AL28" s="1405"/>
      <c r="AM28" s="1405"/>
      <c r="AN28" s="1405"/>
      <c r="AO28" s="1405"/>
      <c r="AP28" s="1405"/>
      <c r="AQ28" s="1405"/>
      <c r="AR28" s="1405"/>
      <c r="AS28" s="1405"/>
      <c r="AT28" s="1405"/>
      <c r="AU28" s="1405"/>
      <c r="AV28" s="1405"/>
      <c r="AW28" s="1405"/>
      <c r="AX28" s="1405"/>
      <c r="AY28" s="1406"/>
      <c r="AZ28" s="1379"/>
      <c r="BA28" s="1380"/>
      <c r="BB28" s="1380"/>
      <c r="BC28" s="1380"/>
      <c r="BD28" s="1380"/>
      <c r="BE28" s="1380"/>
      <c r="BF28" s="1380"/>
      <c r="BG28" s="1380"/>
      <c r="BH28" s="1381"/>
    </row>
    <row r="29" spans="1:60" x14ac:dyDescent="0.15">
      <c r="A29" s="1402"/>
      <c r="B29" s="1402"/>
      <c r="C29" s="1402"/>
      <c r="D29" s="1403"/>
      <c r="E29" s="1403"/>
      <c r="F29" s="1403"/>
      <c r="G29" s="1403"/>
      <c r="H29" s="1403"/>
      <c r="I29" s="1403"/>
      <c r="J29" s="1403"/>
      <c r="K29" s="1403"/>
      <c r="L29" s="1403"/>
      <c r="M29" s="1403"/>
      <c r="N29" s="1403"/>
      <c r="O29" s="1403"/>
      <c r="P29" s="1403"/>
      <c r="Q29" s="1403"/>
      <c r="R29" s="1403"/>
      <c r="S29" s="1403"/>
      <c r="T29" s="1403"/>
      <c r="U29" s="1403"/>
      <c r="V29" s="1403"/>
      <c r="W29" s="1403"/>
      <c r="X29" s="1403"/>
      <c r="Y29" s="1403"/>
      <c r="Z29" s="1402"/>
      <c r="AA29" s="1402"/>
      <c r="AB29" s="1402"/>
      <c r="AC29" s="1407"/>
      <c r="AD29" s="1408"/>
      <c r="AE29" s="1408"/>
      <c r="AF29" s="1408"/>
      <c r="AG29" s="1408"/>
      <c r="AH29" s="1408"/>
      <c r="AI29" s="1408"/>
      <c r="AJ29" s="1408"/>
      <c r="AK29" s="1408"/>
      <c r="AL29" s="1408"/>
      <c r="AM29" s="1408"/>
      <c r="AN29" s="1408"/>
      <c r="AO29" s="1408"/>
      <c r="AP29" s="1408"/>
      <c r="AQ29" s="1408"/>
      <c r="AR29" s="1408"/>
      <c r="AS29" s="1408"/>
      <c r="AT29" s="1408"/>
      <c r="AU29" s="1408"/>
      <c r="AV29" s="1408"/>
      <c r="AW29" s="1408"/>
      <c r="AX29" s="1408"/>
      <c r="AY29" s="1409"/>
      <c r="AZ29" s="1379"/>
      <c r="BA29" s="1380"/>
      <c r="BB29" s="1380"/>
      <c r="BC29" s="1380"/>
      <c r="BD29" s="1380"/>
      <c r="BE29" s="1380"/>
      <c r="BF29" s="1380"/>
      <c r="BG29" s="1380"/>
      <c r="BH29" s="1381"/>
    </row>
    <row r="30" spans="1:60" x14ac:dyDescent="0.15">
      <c r="A30" s="1402"/>
      <c r="B30" s="1402"/>
      <c r="C30" s="1402"/>
      <c r="D30" s="1403"/>
      <c r="E30" s="1403"/>
      <c r="F30" s="1403"/>
      <c r="G30" s="1403"/>
      <c r="H30" s="1403"/>
      <c r="I30" s="1403"/>
      <c r="J30" s="1403"/>
      <c r="K30" s="1403"/>
      <c r="L30" s="1403"/>
      <c r="M30" s="1403"/>
      <c r="N30" s="1403"/>
      <c r="O30" s="1403"/>
      <c r="P30" s="1403"/>
      <c r="Q30" s="1403"/>
      <c r="R30" s="1403"/>
      <c r="S30" s="1403"/>
      <c r="T30" s="1403"/>
      <c r="U30" s="1403"/>
      <c r="V30" s="1403"/>
      <c r="W30" s="1403"/>
      <c r="X30" s="1403"/>
      <c r="Y30" s="1403"/>
      <c r="Z30" s="1402"/>
      <c r="AA30" s="1402"/>
      <c r="AB30" s="1402"/>
      <c r="AC30" s="1407"/>
      <c r="AD30" s="1408"/>
      <c r="AE30" s="1408"/>
      <c r="AF30" s="1408"/>
      <c r="AG30" s="1408"/>
      <c r="AH30" s="1408"/>
      <c r="AI30" s="1408"/>
      <c r="AJ30" s="1408"/>
      <c r="AK30" s="1408"/>
      <c r="AL30" s="1408"/>
      <c r="AM30" s="1408"/>
      <c r="AN30" s="1408"/>
      <c r="AO30" s="1408"/>
      <c r="AP30" s="1408"/>
      <c r="AQ30" s="1408"/>
      <c r="AR30" s="1408"/>
      <c r="AS30" s="1408"/>
      <c r="AT30" s="1408"/>
      <c r="AU30" s="1408"/>
      <c r="AV30" s="1408"/>
      <c r="AW30" s="1408"/>
      <c r="AX30" s="1408"/>
      <c r="AY30" s="1409"/>
      <c r="AZ30" s="1379"/>
      <c r="BA30" s="1380"/>
      <c r="BB30" s="1380"/>
      <c r="BC30" s="1380"/>
      <c r="BD30" s="1380"/>
      <c r="BE30" s="1380"/>
      <c r="BF30" s="1380"/>
      <c r="BG30" s="1380"/>
      <c r="BH30" s="1381"/>
    </row>
    <row r="31" spans="1:60" x14ac:dyDescent="0.15">
      <c r="A31" s="1402"/>
      <c r="B31" s="1402"/>
      <c r="C31" s="1402"/>
      <c r="D31" s="1403"/>
      <c r="E31" s="1403"/>
      <c r="F31" s="1403"/>
      <c r="G31" s="1403"/>
      <c r="H31" s="1403"/>
      <c r="I31" s="1403"/>
      <c r="J31" s="1403"/>
      <c r="K31" s="1403"/>
      <c r="L31" s="1403"/>
      <c r="M31" s="1403"/>
      <c r="N31" s="1403"/>
      <c r="O31" s="1403"/>
      <c r="P31" s="1403"/>
      <c r="Q31" s="1403"/>
      <c r="R31" s="1403"/>
      <c r="S31" s="1403"/>
      <c r="T31" s="1403"/>
      <c r="U31" s="1403"/>
      <c r="V31" s="1403"/>
      <c r="W31" s="1403"/>
      <c r="X31" s="1403"/>
      <c r="Y31" s="1403"/>
      <c r="Z31" s="1402"/>
      <c r="AA31" s="1402"/>
      <c r="AB31" s="1402"/>
      <c r="AC31" s="1407"/>
      <c r="AD31" s="1408"/>
      <c r="AE31" s="1408"/>
      <c r="AF31" s="1408"/>
      <c r="AG31" s="1408"/>
      <c r="AH31" s="1408"/>
      <c r="AI31" s="1408"/>
      <c r="AJ31" s="1408"/>
      <c r="AK31" s="1408"/>
      <c r="AL31" s="1408"/>
      <c r="AM31" s="1408"/>
      <c r="AN31" s="1408"/>
      <c r="AO31" s="1408"/>
      <c r="AP31" s="1408"/>
      <c r="AQ31" s="1408"/>
      <c r="AR31" s="1408"/>
      <c r="AS31" s="1408"/>
      <c r="AT31" s="1408"/>
      <c r="AU31" s="1408"/>
      <c r="AV31" s="1408"/>
      <c r="AW31" s="1408"/>
      <c r="AX31" s="1408"/>
      <c r="AY31" s="1409"/>
      <c r="AZ31" s="1379"/>
      <c r="BA31" s="1380"/>
      <c r="BB31" s="1380"/>
      <c r="BC31" s="1380"/>
      <c r="BD31" s="1380"/>
      <c r="BE31" s="1380"/>
      <c r="BF31" s="1380"/>
      <c r="BG31" s="1380"/>
      <c r="BH31" s="1381"/>
    </row>
    <row r="32" spans="1:60" x14ac:dyDescent="0.15">
      <c r="A32" s="1402"/>
      <c r="B32" s="1402"/>
      <c r="C32" s="1402"/>
      <c r="D32" s="1403"/>
      <c r="E32" s="1403"/>
      <c r="F32" s="1403"/>
      <c r="G32" s="1403"/>
      <c r="H32" s="1403"/>
      <c r="I32" s="1403"/>
      <c r="J32" s="1403"/>
      <c r="K32" s="1403"/>
      <c r="L32" s="1403"/>
      <c r="M32" s="1403"/>
      <c r="N32" s="1403"/>
      <c r="O32" s="1403"/>
      <c r="P32" s="1403"/>
      <c r="Q32" s="1403"/>
      <c r="R32" s="1403"/>
      <c r="S32" s="1403"/>
      <c r="T32" s="1403"/>
      <c r="U32" s="1403"/>
      <c r="V32" s="1403"/>
      <c r="W32" s="1403"/>
      <c r="X32" s="1403"/>
      <c r="Y32" s="1403"/>
      <c r="Z32" s="1402"/>
      <c r="AA32" s="1402"/>
      <c r="AB32" s="1402"/>
      <c r="AC32" s="1410"/>
      <c r="AD32" s="1411"/>
      <c r="AE32" s="1411"/>
      <c r="AF32" s="1411"/>
      <c r="AG32" s="1411"/>
      <c r="AH32" s="1411"/>
      <c r="AI32" s="1411"/>
      <c r="AJ32" s="1411"/>
      <c r="AK32" s="1411"/>
      <c r="AL32" s="1411"/>
      <c r="AM32" s="1411"/>
      <c r="AN32" s="1411"/>
      <c r="AO32" s="1411"/>
      <c r="AP32" s="1411"/>
      <c r="AQ32" s="1411"/>
      <c r="AR32" s="1411"/>
      <c r="AS32" s="1411"/>
      <c r="AT32" s="1411"/>
      <c r="AU32" s="1411"/>
      <c r="AV32" s="1411"/>
      <c r="AW32" s="1411"/>
      <c r="AX32" s="1411"/>
      <c r="AY32" s="1412"/>
      <c r="AZ32" s="1379"/>
      <c r="BA32" s="1380"/>
      <c r="BB32" s="1380"/>
      <c r="BC32" s="1380"/>
      <c r="BD32" s="1380"/>
      <c r="BE32" s="1380"/>
      <c r="BF32" s="1380"/>
      <c r="BG32" s="1380"/>
      <c r="BH32" s="1381"/>
    </row>
    <row r="33" spans="1:60" x14ac:dyDescent="0.15">
      <c r="A33" s="1402" t="s">
        <v>161</v>
      </c>
      <c r="B33" s="1402"/>
      <c r="C33" s="1402"/>
      <c r="D33" s="1403"/>
      <c r="E33" s="1403"/>
      <c r="F33" s="1403"/>
      <c r="G33" s="1403"/>
      <c r="H33" s="1403"/>
      <c r="I33" s="1403"/>
      <c r="J33" s="1403"/>
      <c r="K33" s="1403"/>
      <c r="L33" s="1403"/>
      <c r="M33" s="1403"/>
      <c r="N33" s="1403"/>
      <c r="O33" s="1403"/>
      <c r="P33" s="1403"/>
      <c r="Q33" s="1403"/>
      <c r="R33" s="1403"/>
      <c r="S33" s="1403"/>
      <c r="T33" s="1403"/>
      <c r="U33" s="1403"/>
      <c r="V33" s="1403"/>
      <c r="W33" s="1403"/>
      <c r="X33" s="1403"/>
      <c r="Y33" s="1403"/>
      <c r="Z33" s="1402" t="s">
        <v>161</v>
      </c>
      <c r="AA33" s="1402"/>
      <c r="AB33" s="1402"/>
      <c r="AC33" s="1404"/>
      <c r="AD33" s="1405"/>
      <c r="AE33" s="1405"/>
      <c r="AF33" s="1405"/>
      <c r="AG33" s="1405"/>
      <c r="AH33" s="1405"/>
      <c r="AI33" s="1405"/>
      <c r="AJ33" s="1405"/>
      <c r="AK33" s="1405"/>
      <c r="AL33" s="1405"/>
      <c r="AM33" s="1405"/>
      <c r="AN33" s="1405"/>
      <c r="AO33" s="1405"/>
      <c r="AP33" s="1405"/>
      <c r="AQ33" s="1405"/>
      <c r="AR33" s="1405"/>
      <c r="AS33" s="1405"/>
      <c r="AT33" s="1405"/>
      <c r="AU33" s="1405"/>
      <c r="AV33" s="1405"/>
      <c r="AW33" s="1405"/>
      <c r="AX33" s="1405"/>
      <c r="AY33" s="1406"/>
      <c r="AZ33" s="1379"/>
      <c r="BA33" s="1380"/>
      <c r="BB33" s="1380"/>
      <c r="BC33" s="1380"/>
      <c r="BD33" s="1380"/>
      <c r="BE33" s="1380"/>
      <c r="BF33" s="1380"/>
      <c r="BG33" s="1380"/>
      <c r="BH33" s="1381"/>
    </row>
    <row r="34" spans="1:60" x14ac:dyDescent="0.15">
      <c r="A34" s="1402"/>
      <c r="B34" s="1402"/>
      <c r="C34" s="140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2"/>
      <c r="AA34" s="1402"/>
      <c r="AB34" s="1402"/>
      <c r="AC34" s="1407"/>
      <c r="AD34" s="1408"/>
      <c r="AE34" s="1408"/>
      <c r="AF34" s="1408"/>
      <c r="AG34" s="1408"/>
      <c r="AH34" s="1408"/>
      <c r="AI34" s="1408"/>
      <c r="AJ34" s="1408"/>
      <c r="AK34" s="1408"/>
      <c r="AL34" s="1408"/>
      <c r="AM34" s="1408"/>
      <c r="AN34" s="1408"/>
      <c r="AO34" s="1408"/>
      <c r="AP34" s="1408"/>
      <c r="AQ34" s="1408"/>
      <c r="AR34" s="1408"/>
      <c r="AS34" s="1408"/>
      <c r="AT34" s="1408"/>
      <c r="AU34" s="1408"/>
      <c r="AV34" s="1408"/>
      <c r="AW34" s="1408"/>
      <c r="AX34" s="1408"/>
      <c r="AY34" s="1409"/>
      <c r="AZ34" s="1379"/>
      <c r="BA34" s="1380"/>
      <c r="BB34" s="1380"/>
      <c r="BC34" s="1380"/>
      <c r="BD34" s="1380"/>
      <c r="BE34" s="1380"/>
      <c r="BF34" s="1380"/>
      <c r="BG34" s="1380"/>
      <c r="BH34" s="1381"/>
    </row>
    <row r="35" spans="1:60" x14ac:dyDescent="0.15">
      <c r="A35" s="1402"/>
      <c r="B35" s="1402"/>
      <c r="C35" s="1402"/>
      <c r="D35" s="1403"/>
      <c r="E35" s="1403"/>
      <c r="F35" s="1403"/>
      <c r="G35" s="1403"/>
      <c r="H35" s="1403"/>
      <c r="I35" s="1403"/>
      <c r="J35" s="1403"/>
      <c r="K35" s="1403"/>
      <c r="L35" s="1403"/>
      <c r="M35" s="1403"/>
      <c r="N35" s="1403"/>
      <c r="O35" s="1403"/>
      <c r="P35" s="1403"/>
      <c r="Q35" s="1403"/>
      <c r="R35" s="1403"/>
      <c r="S35" s="1403"/>
      <c r="T35" s="1403"/>
      <c r="U35" s="1403"/>
      <c r="V35" s="1403"/>
      <c r="W35" s="1403"/>
      <c r="X35" s="1403"/>
      <c r="Y35" s="1403"/>
      <c r="Z35" s="1402"/>
      <c r="AA35" s="1402"/>
      <c r="AB35" s="1402"/>
      <c r="AC35" s="1407"/>
      <c r="AD35" s="1408"/>
      <c r="AE35" s="1408"/>
      <c r="AF35" s="1408"/>
      <c r="AG35" s="1408"/>
      <c r="AH35" s="1408"/>
      <c r="AI35" s="1408"/>
      <c r="AJ35" s="1408"/>
      <c r="AK35" s="1408"/>
      <c r="AL35" s="1408"/>
      <c r="AM35" s="1408"/>
      <c r="AN35" s="1408"/>
      <c r="AO35" s="1408"/>
      <c r="AP35" s="1408"/>
      <c r="AQ35" s="1408"/>
      <c r="AR35" s="1408"/>
      <c r="AS35" s="1408"/>
      <c r="AT35" s="1408"/>
      <c r="AU35" s="1408"/>
      <c r="AV35" s="1408"/>
      <c r="AW35" s="1408"/>
      <c r="AX35" s="1408"/>
      <c r="AY35" s="1409"/>
      <c r="AZ35" s="1379"/>
      <c r="BA35" s="1380"/>
      <c r="BB35" s="1380"/>
      <c r="BC35" s="1380"/>
      <c r="BD35" s="1380"/>
      <c r="BE35" s="1380"/>
      <c r="BF35" s="1380"/>
      <c r="BG35" s="1380"/>
      <c r="BH35" s="1381"/>
    </row>
    <row r="36" spans="1:60" x14ac:dyDescent="0.15">
      <c r="A36" s="1402"/>
      <c r="B36" s="1402"/>
      <c r="C36" s="1402"/>
      <c r="D36" s="1403"/>
      <c r="E36" s="1403"/>
      <c r="F36" s="1403"/>
      <c r="G36" s="1403"/>
      <c r="H36" s="1403"/>
      <c r="I36" s="1403"/>
      <c r="J36" s="1403"/>
      <c r="K36" s="1403"/>
      <c r="L36" s="1403"/>
      <c r="M36" s="1403"/>
      <c r="N36" s="1403"/>
      <c r="O36" s="1403"/>
      <c r="P36" s="1403"/>
      <c r="Q36" s="1403"/>
      <c r="R36" s="1403"/>
      <c r="S36" s="1403"/>
      <c r="T36" s="1403"/>
      <c r="U36" s="1403"/>
      <c r="V36" s="1403"/>
      <c r="W36" s="1403"/>
      <c r="X36" s="1403"/>
      <c r="Y36" s="1403"/>
      <c r="Z36" s="1402"/>
      <c r="AA36" s="1402"/>
      <c r="AB36" s="1402"/>
      <c r="AC36" s="1407"/>
      <c r="AD36" s="1408"/>
      <c r="AE36" s="1408"/>
      <c r="AF36" s="1408"/>
      <c r="AG36" s="1408"/>
      <c r="AH36" s="1408"/>
      <c r="AI36" s="1408"/>
      <c r="AJ36" s="1408"/>
      <c r="AK36" s="1408"/>
      <c r="AL36" s="1408"/>
      <c r="AM36" s="1408"/>
      <c r="AN36" s="1408"/>
      <c r="AO36" s="1408"/>
      <c r="AP36" s="1408"/>
      <c r="AQ36" s="1408"/>
      <c r="AR36" s="1408"/>
      <c r="AS36" s="1408"/>
      <c r="AT36" s="1408"/>
      <c r="AU36" s="1408"/>
      <c r="AV36" s="1408"/>
      <c r="AW36" s="1408"/>
      <c r="AX36" s="1408"/>
      <c r="AY36" s="1409"/>
      <c r="AZ36" s="1379"/>
      <c r="BA36" s="1380"/>
      <c r="BB36" s="1380"/>
      <c r="BC36" s="1380"/>
      <c r="BD36" s="1380"/>
      <c r="BE36" s="1380"/>
      <c r="BF36" s="1380"/>
      <c r="BG36" s="1380"/>
      <c r="BH36" s="1381"/>
    </row>
    <row r="37" spans="1:60" x14ac:dyDescent="0.15">
      <c r="A37" s="1402"/>
      <c r="B37" s="1402"/>
      <c r="C37" s="1402"/>
      <c r="D37" s="1403"/>
      <c r="E37" s="1403"/>
      <c r="F37" s="1403"/>
      <c r="G37" s="1403"/>
      <c r="H37" s="1403"/>
      <c r="I37" s="1403"/>
      <c r="J37" s="1403"/>
      <c r="K37" s="1403"/>
      <c r="L37" s="1403"/>
      <c r="M37" s="1403"/>
      <c r="N37" s="1403"/>
      <c r="O37" s="1403"/>
      <c r="P37" s="1403"/>
      <c r="Q37" s="1403"/>
      <c r="R37" s="1403"/>
      <c r="S37" s="1403"/>
      <c r="T37" s="1403"/>
      <c r="U37" s="1403"/>
      <c r="V37" s="1403"/>
      <c r="W37" s="1403"/>
      <c r="X37" s="1403"/>
      <c r="Y37" s="1403"/>
      <c r="Z37" s="1402"/>
      <c r="AA37" s="1402"/>
      <c r="AB37" s="1402"/>
      <c r="AC37" s="1410"/>
      <c r="AD37" s="1411"/>
      <c r="AE37" s="1411"/>
      <c r="AF37" s="1411"/>
      <c r="AG37" s="1411"/>
      <c r="AH37" s="1411"/>
      <c r="AI37" s="1411"/>
      <c r="AJ37" s="1411"/>
      <c r="AK37" s="1411"/>
      <c r="AL37" s="1411"/>
      <c r="AM37" s="1411"/>
      <c r="AN37" s="1411"/>
      <c r="AO37" s="1411"/>
      <c r="AP37" s="1411"/>
      <c r="AQ37" s="1411"/>
      <c r="AR37" s="1411"/>
      <c r="AS37" s="1411"/>
      <c r="AT37" s="1411"/>
      <c r="AU37" s="1411"/>
      <c r="AV37" s="1411"/>
      <c r="AW37" s="1411"/>
      <c r="AX37" s="1411"/>
      <c r="AY37" s="1412"/>
      <c r="AZ37" s="1379"/>
      <c r="BA37" s="1380"/>
      <c r="BB37" s="1380"/>
      <c r="BC37" s="1380"/>
      <c r="BD37" s="1380"/>
      <c r="BE37" s="1380"/>
      <c r="BF37" s="1380"/>
      <c r="BG37" s="1380"/>
      <c r="BH37" s="1381"/>
    </row>
    <row r="38" spans="1:60" x14ac:dyDescent="0.15">
      <c r="A38" s="1402" t="s">
        <v>162</v>
      </c>
      <c r="B38" s="1402"/>
      <c r="C38" s="1402"/>
      <c r="D38" s="1403"/>
      <c r="E38" s="1403"/>
      <c r="F38" s="1403"/>
      <c r="G38" s="1403"/>
      <c r="H38" s="1403"/>
      <c r="I38" s="1403"/>
      <c r="J38" s="1403"/>
      <c r="K38" s="1403"/>
      <c r="L38" s="1403"/>
      <c r="M38" s="1403"/>
      <c r="N38" s="1403"/>
      <c r="O38" s="1403"/>
      <c r="P38" s="1403"/>
      <c r="Q38" s="1403"/>
      <c r="R38" s="1403"/>
      <c r="S38" s="1403"/>
      <c r="T38" s="1403"/>
      <c r="U38" s="1403"/>
      <c r="V38" s="1403"/>
      <c r="W38" s="1403"/>
      <c r="X38" s="1403"/>
      <c r="Y38" s="1403"/>
      <c r="Z38" s="1402" t="s">
        <v>162</v>
      </c>
      <c r="AA38" s="1402"/>
      <c r="AB38" s="1402"/>
      <c r="AC38" s="1404"/>
      <c r="AD38" s="1405"/>
      <c r="AE38" s="1405"/>
      <c r="AF38" s="1405"/>
      <c r="AG38" s="1405"/>
      <c r="AH38" s="1405"/>
      <c r="AI38" s="1405"/>
      <c r="AJ38" s="1405"/>
      <c r="AK38" s="1405"/>
      <c r="AL38" s="1405"/>
      <c r="AM38" s="1405"/>
      <c r="AN38" s="1405"/>
      <c r="AO38" s="1405"/>
      <c r="AP38" s="1405"/>
      <c r="AQ38" s="1405"/>
      <c r="AR38" s="1405"/>
      <c r="AS38" s="1405"/>
      <c r="AT38" s="1405"/>
      <c r="AU38" s="1405"/>
      <c r="AV38" s="1405"/>
      <c r="AW38" s="1405"/>
      <c r="AX38" s="1405"/>
      <c r="AY38" s="1406"/>
      <c r="AZ38" s="1379"/>
      <c r="BA38" s="1380"/>
      <c r="BB38" s="1380"/>
      <c r="BC38" s="1380"/>
      <c r="BD38" s="1380"/>
      <c r="BE38" s="1380"/>
      <c r="BF38" s="1380"/>
      <c r="BG38" s="1380"/>
      <c r="BH38" s="1381"/>
    </row>
    <row r="39" spans="1:60" x14ac:dyDescent="0.15">
      <c r="A39" s="1402"/>
      <c r="B39" s="1402"/>
      <c r="C39" s="1402"/>
      <c r="D39" s="1403"/>
      <c r="E39" s="1403"/>
      <c r="F39" s="1403"/>
      <c r="G39" s="1403"/>
      <c r="H39" s="1403"/>
      <c r="I39" s="1403"/>
      <c r="J39" s="1403"/>
      <c r="K39" s="1403"/>
      <c r="L39" s="1403"/>
      <c r="M39" s="1403"/>
      <c r="N39" s="1403"/>
      <c r="O39" s="1403"/>
      <c r="P39" s="1403"/>
      <c r="Q39" s="1403"/>
      <c r="R39" s="1403"/>
      <c r="S39" s="1403"/>
      <c r="T39" s="1403"/>
      <c r="U39" s="1403"/>
      <c r="V39" s="1403"/>
      <c r="W39" s="1403"/>
      <c r="X39" s="1403"/>
      <c r="Y39" s="1403"/>
      <c r="Z39" s="1402"/>
      <c r="AA39" s="1402"/>
      <c r="AB39" s="1402"/>
      <c r="AC39" s="1407"/>
      <c r="AD39" s="1408"/>
      <c r="AE39" s="1408"/>
      <c r="AF39" s="1408"/>
      <c r="AG39" s="1408"/>
      <c r="AH39" s="1408"/>
      <c r="AI39" s="1408"/>
      <c r="AJ39" s="1408"/>
      <c r="AK39" s="1408"/>
      <c r="AL39" s="1408"/>
      <c r="AM39" s="1408"/>
      <c r="AN39" s="1408"/>
      <c r="AO39" s="1408"/>
      <c r="AP39" s="1408"/>
      <c r="AQ39" s="1408"/>
      <c r="AR39" s="1408"/>
      <c r="AS39" s="1408"/>
      <c r="AT39" s="1408"/>
      <c r="AU39" s="1408"/>
      <c r="AV39" s="1408"/>
      <c r="AW39" s="1408"/>
      <c r="AX39" s="1408"/>
      <c r="AY39" s="1409"/>
      <c r="AZ39" s="1379"/>
      <c r="BA39" s="1380"/>
      <c r="BB39" s="1380"/>
      <c r="BC39" s="1380"/>
      <c r="BD39" s="1380"/>
      <c r="BE39" s="1380"/>
      <c r="BF39" s="1380"/>
      <c r="BG39" s="1380"/>
      <c r="BH39" s="1381"/>
    </row>
    <row r="40" spans="1:60" x14ac:dyDescent="0.15">
      <c r="A40" s="1402"/>
      <c r="B40" s="1402"/>
      <c r="C40" s="1402"/>
      <c r="D40" s="1403"/>
      <c r="E40" s="1403"/>
      <c r="F40" s="1403"/>
      <c r="G40" s="1403"/>
      <c r="H40" s="1403"/>
      <c r="I40" s="1403"/>
      <c r="J40" s="1403"/>
      <c r="K40" s="1403"/>
      <c r="L40" s="1403"/>
      <c r="M40" s="1403"/>
      <c r="N40" s="1403"/>
      <c r="O40" s="1403"/>
      <c r="P40" s="1403"/>
      <c r="Q40" s="1403"/>
      <c r="R40" s="1403"/>
      <c r="S40" s="1403"/>
      <c r="T40" s="1403"/>
      <c r="U40" s="1403"/>
      <c r="V40" s="1403"/>
      <c r="W40" s="1403"/>
      <c r="X40" s="1403"/>
      <c r="Y40" s="1403"/>
      <c r="Z40" s="1402"/>
      <c r="AA40" s="1402"/>
      <c r="AB40" s="1402"/>
      <c r="AC40" s="1407"/>
      <c r="AD40" s="1408"/>
      <c r="AE40" s="1408"/>
      <c r="AF40" s="1408"/>
      <c r="AG40" s="1408"/>
      <c r="AH40" s="1408"/>
      <c r="AI40" s="1408"/>
      <c r="AJ40" s="1408"/>
      <c r="AK40" s="1408"/>
      <c r="AL40" s="1408"/>
      <c r="AM40" s="1408"/>
      <c r="AN40" s="1408"/>
      <c r="AO40" s="1408"/>
      <c r="AP40" s="1408"/>
      <c r="AQ40" s="1408"/>
      <c r="AR40" s="1408"/>
      <c r="AS40" s="1408"/>
      <c r="AT40" s="1408"/>
      <c r="AU40" s="1408"/>
      <c r="AV40" s="1408"/>
      <c r="AW40" s="1408"/>
      <c r="AX40" s="1408"/>
      <c r="AY40" s="1409"/>
      <c r="AZ40" s="1379"/>
      <c r="BA40" s="1380"/>
      <c r="BB40" s="1380"/>
      <c r="BC40" s="1380"/>
      <c r="BD40" s="1380"/>
      <c r="BE40" s="1380"/>
      <c r="BF40" s="1380"/>
      <c r="BG40" s="1380"/>
      <c r="BH40" s="1381"/>
    </row>
    <row r="41" spans="1:60" x14ac:dyDescent="0.15">
      <c r="A41" s="1402"/>
      <c r="B41" s="1402"/>
      <c r="C41" s="1402"/>
      <c r="D41" s="1403"/>
      <c r="E41" s="1403"/>
      <c r="F41" s="1403"/>
      <c r="G41" s="1403"/>
      <c r="H41" s="1403"/>
      <c r="I41" s="1403"/>
      <c r="J41" s="1403"/>
      <c r="K41" s="1403"/>
      <c r="L41" s="1403"/>
      <c r="M41" s="1403"/>
      <c r="N41" s="1403"/>
      <c r="O41" s="1403"/>
      <c r="P41" s="1403"/>
      <c r="Q41" s="1403"/>
      <c r="R41" s="1403"/>
      <c r="S41" s="1403"/>
      <c r="T41" s="1403"/>
      <c r="U41" s="1403"/>
      <c r="V41" s="1403"/>
      <c r="W41" s="1403"/>
      <c r="X41" s="1403"/>
      <c r="Y41" s="1403"/>
      <c r="Z41" s="1402"/>
      <c r="AA41" s="1402"/>
      <c r="AB41" s="1402"/>
      <c r="AC41" s="1407"/>
      <c r="AD41" s="1408"/>
      <c r="AE41" s="1408"/>
      <c r="AF41" s="1408"/>
      <c r="AG41" s="1408"/>
      <c r="AH41" s="1408"/>
      <c r="AI41" s="1408"/>
      <c r="AJ41" s="1408"/>
      <c r="AK41" s="1408"/>
      <c r="AL41" s="1408"/>
      <c r="AM41" s="1408"/>
      <c r="AN41" s="1408"/>
      <c r="AO41" s="1408"/>
      <c r="AP41" s="1408"/>
      <c r="AQ41" s="1408"/>
      <c r="AR41" s="1408"/>
      <c r="AS41" s="1408"/>
      <c r="AT41" s="1408"/>
      <c r="AU41" s="1408"/>
      <c r="AV41" s="1408"/>
      <c r="AW41" s="1408"/>
      <c r="AX41" s="1408"/>
      <c r="AY41" s="1409"/>
      <c r="AZ41" s="1379"/>
      <c r="BA41" s="1380"/>
      <c r="BB41" s="1380"/>
      <c r="BC41" s="1380"/>
      <c r="BD41" s="1380"/>
      <c r="BE41" s="1380"/>
      <c r="BF41" s="1380"/>
      <c r="BG41" s="1380"/>
      <c r="BH41" s="1381"/>
    </row>
    <row r="42" spans="1:60" x14ac:dyDescent="0.15">
      <c r="A42" s="1402"/>
      <c r="B42" s="1402"/>
      <c r="C42" s="1402"/>
      <c r="D42" s="1403"/>
      <c r="E42" s="1403"/>
      <c r="F42" s="1403"/>
      <c r="G42" s="1403"/>
      <c r="H42" s="1403"/>
      <c r="I42" s="1403"/>
      <c r="J42" s="1403"/>
      <c r="K42" s="1403"/>
      <c r="L42" s="1403"/>
      <c r="M42" s="1403"/>
      <c r="N42" s="1403"/>
      <c r="O42" s="1403"/>
      <c r="P42" s="1403"/>
      <c r="Q42" s="1403"/>
      <c r="R42" s="1403"/>
      <c r="S42" s="1403"/>
      <c r="T42" s="1403"/>
      <c r="U42" s="1403"/>
      <c r="V42" s="1403"/>
      <c r="W42" s="1403"/>
      <c r="X42" s="1403"/>
      <c r="Y42" s="1403"/>
      <c r="Z42" s="1402"/>
      <c r="AA42" s="1402"/>
      <c r="AB42" s="1402"/>
      <c r="AC42" s="1410"/>
      <c r="AD42" s="1411"/>
      <c r="AE42" s="1411"/>
      <c r="AF42" s="1411"/>
      <c r="AG42" s="1411"/>
      <c r="AH42" s="1411"/>
      <c r="AI42" s="1411"/>
      <c r="AJ42" s="1411"/>
      <c r="AK42" s="1411"/>
      <c r="AL42" s="1411"/>
      <c r="AM42" s="1411"/>
      <c r="AN42" s="1411"/>
      <c r="AO42" s="1411"/>
      <c r="AP42" s="1411"/>
      <c r="AQ42" s="1411"/>
      <c r="AR42" s="1411"/>
      <c r="AS42" s="1411"/>
      <c r="AT42" s="1411"/>
      <c r="AU42" s="1411"/>
      <c r="AV42" s="1411"/>
      <c r="AW42" s="1411"/>
      <c r="AX42" s="1411"/>
      <c r="AY42" s="1412"/>
      <c r="AZ42" s="1382"/>
      <c r="BA42" s="1383"/>
      <c r="BB42" s="1383"/>
      <c r="BC42" s="1383"/>
      <c r="BD42" s="1383"/>
      <c r="BE42" s="1383"/>
      <c r="BF42" s="1383"/>
      <c r="BG42" s="1383"/>
      <c r="BH42" s="1384"/>
    </row>
  </sheetData>
  <sheetProtection algorithmName="SHA-512" hashValue="M45PEVS5ZK4SW/2lBG2Xm5QtPMHTGFFWCHQUoet99VRYEtUNIseJI9If7PACryekRRzjFEe9vLyc8kmxceDc3g==" saltValue="RS5ZzeVkls85jqHniKiP/Q==" spinCount="100000" sheet="1" formatCells="0"/>
  <mergeCells count="41">
    <mergeCell ref="AC28:AY32"/>
    <mergeCell ref="A33:C37"/>
    <mergeCell ref="D33:Y37"/>
    <mergeCell ref="Z33:AB37"/>
    <mergeCell ref="AC33:AY37"/>
    <mergeCell ref="A18:C22"/>
    <mergeCell ref="D18:Y22"/>
    <mergeCell ref="Z18:AB22"/>
    <mergeCell ref="AC18:AY22"/>
    <mergeCell ref="AZ18:BH42"/>
    <mergeCell ref="A23:C27"/>
    <mergeCell ref="D23:Y27"/>
    <mergeCell ref="Z23:AB27"/>
    <mergeCell ref="AC23:AY27"/>
    <mergeCell ref="A28:C32"/>
    <mergeCell ref="A38:C42"/>
    <mergeCell ref="D38:Y42"/>
    <mergeCell ref="Z38:AB42"/>
    <mergeCell ref="AC38:AY42"/>
    <mergeCell ref="D28:Y32"/>
    <mergeCell ref="Z28:AB32"/>
    <mergeCell ref="A12:Y17"/>
    <mergeCell ref="Z12:BH12"/>
    <mergeCell ref="Z13:AY13"/>
    <mergeCell ref="AZ13:BH13"/>
    <mergeCell ref="Z14:AY17"/>
    <mergeCell ref="AZ14:BH17"/>
    <mergeCell ref="A11:Y11"/>
    <mergeCell ref="Z11:BH11"/>
    <mergeCell ref="AA1:AC2"/>
    <mergeCell ref="AD1:AF2"/>
    <mergeCell ref="AG1:AG2"/>
    <mergeCell ref="AH1:AM2"/>
    <mergeCell ref="AN1:AU2"/>
    <mergeCell ref="AV1:AY2"/>
    <mergeCell ref="AZ1:BH2"/>
    <mergeCell ref="A4:V5"/>
    <mergeCell ref="A7:I9"/>
    <mergeCell ref="J7:BH9"/>
    <mergeCell ref="X5:Z5"/>
    <mergeCell ref="X4:Z4"/>
  </mergeCells>
  <phoneticPr fontId="7"/>
  <conditionalFormatting sqref="W4:Z5">
    <cfRule type="expression" dxfId="4" priority="2">
      <formula>AND($BI$4=FALSE,$BI$5=FALSE)</formula>
    </cfRule>
  </conditionalFormatting>
  <conditionalFormatting sqref="J7:BH9 AC18:BH42 D18:Y42">
    <cfRule type="containsBlanks" dxfId="3" priority="4">
      <formula>LEN(TRIM(D7))=0</formula>
    </cfRule>
  </conditionalFormatting>
  <pageMargins left="0.62992125984251968" right="0.62992125984251968"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21</xdr:col>
                    <xdr:colOff>171450</xdr:colOff>
                    <xdr:row>2</xdr:row>
                    <xdr:rowOff>19050</xdr:rowOff>
                  </from>
                  <to>
                    <xdr:col>23</xdr:col>
                    <xdr:colOff>47625</xdr:colOff>
                    <xdr:row>4</xdr:row>
                    <xdr:rowOff>38100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22</xdr:col>
                    <xdr:colOff>0</xdr:colOff>
                    <xdr:row>3</xdr:row>
                    <xdr:rowOff>133350</xdr:rowOff>
                  </from>
                  <to>
                    <xdr:col>23</xdr:col>
                    <xdr:colOff>57150</xdr:colOff>
                    <xdr:row>5</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B1:AN60"/>
  <sheetViews>
    <sheetView view="pageBreakPreview" zoomScale="85" zoomScaleNormal="85" zoomScaleSheetLayoutView="85" workbookViewId="0">
      <selection activeCell="Q56" sqref="Q56:AG56"/>
    </sheetView>
  </sheetViews>
  <sheetFormatPr defaultColWidth="9" defaultRowHeight="18" customHeight="1" x14ac:dyDescent="0.15"/>
  <cols>
    <col min="1" max="1" width="2.5" style="47" customWidth="1"/>
    <col min="2" max="29" width="3" style="47" customWidth="1"/>
    <col min="30" max="30" width="2.75" style="47" customWidth="1"/>
    <col min="31" max="34" width="3" style="47" customWidth="1"/>
    <col min="35" max="35" width="2.5" style="47" customWidth="1"/>
    <col min="36" max="38" width="3" style="47" customWidth="1"/>
    <col min="39" max="40" width="3" style="47" hidden="1" customWidth="1"/>
    <col min="41" max="47" width="3" style="47" customWidth="1"/>
    <col min="48" max="16384" width="9" style="47"/>
  </cols>
  <sheetData>
    <row r="1" spans="2:40" ht="18" customHeight="1" x14ac:dyDescent="0.15">
      <c r="B1" s="127" t="s">
        <v>49</v>
      </c>
      <c r="AM1" s="47" t="s">
        <v>48</v>
      </c>
      <c r="AN1" s="47" t="s">
        <v>47</v>
      </c>
    </row>
    <row r="2" spans="2:40" ht="18" customHeight="1" x14ac:dyDescent="0.15">
      <c r="B2" s="1432" t="s">
        <v>511</v>
      </c>
      <c r="C2" s="1432"/>
      <c r="D2" s="1432"/>
      <c r="E2" s="1432"/>
      <c r="F2" s="1432"/>
      <c r="G2" s="1432"/>
      <c r="H2" s="1432"/>
      <c r="I2" s="1432"/>
      <c r="J2" s="1432"/>
      <c r="K2" s="1432"/>
      <c r="L2" s="1432"/>
      <c r="M2" s="1432"/>
      <c r="N2" s="1432"/>
      <c r="O2" s="1432"/>
      <c r="P2" s="1432"/>
      <c r="Q2" s="1432"/>
      <c r="R2" s="1432"/>
      <c r="S2" s="1432"/>
      <c r="T2" s="1432"/>
      <c r="U2" s="1432"/>
      <c r="V2" s="1432"/>
      <c r="W2" s="1432"/>
      <c r="X2" s="1432"/>
      <c r="Y2" s="1432"/>
      <c r="Z2" s="1432"/>
      <c r="AA2" s="1432"/>
      <c r="AB2" s="1432"/>
      <c r="AC2" s="1432"/>
      <c r="AD2" s="1432"/>
      <c r="AE2" s="1432"/>
      <c r="AF2" s="1432"/>
      <c r="AG2" s="1432"/>
      <c r="AH2" s="1432"/>
    </row>
    <row r="3" spans="2:40" ht="9.9499999999999993" customHeight="1" x14ac:dyDescent="0.15">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row>
    <row r="4" spans="2:40" ht="18" customHeight="1" x14ac:dyDescent="0.15">
      <c r="B4" s="1450" t="s">
        <v>46</v>
      </c>
      <c r="C4" s="1450"/>
      <c r="D4" s="1450"/>
      <c r="E4" s="1450"/>
      <c r="F4" s="145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2:40" ht="18" customHeight="1" thickBot="1" x14ac:dyDescent="0.2">
      <c r="B5" s="211"/>
      <c r="C5" s="211"/>
      <c r="D5" s="211"/>
      <c r="E5" s="211"/>
      <c r="F5" s="211"/>
      <c r="G5" s="130"/>
      <c r="H5" s="130"/>
      <c r="I5" s="130"/>
      <c r="J5" s="130"/>
      <c r="K5" s="130"/>
      <c r="L5" s="130"/>
      <c r="M5" s="130"/>
      <c r="N5" s="130"/>
      <c r="O5" s="130"/>
      <c r="P5" s="130"/>
      <c r="Q5" s="130"/>
      <c r="R5" s="130"/>
      <c r="S5" s="130"/>
      <c r="T5" s="130"/>
      <c r="U5" s="130"/>
      <c r="V5" s="902">
        <f ca="1">TODAY()</f>
        <v>45261</v>
      </c>
      <c r="W5" s="902"/>
      <c r="X5" s="902"/>
      <c r="Y5" s="902"/>
      <c r="Z5" s="902"/>
      <c r="AA5" s="902"/>
      <c r="AB5" s="902"/>
      <c r="AC5" s="902"/>
      <c r="AD5" s="902"/>
      <c r="AE5" s="902"/>
      <c r="AF5" s="902"/>
      <c r="AG5" s="902"/>
      <c r="AH5" s="902"/>
    </row>
    <row r="6" spans="2:40" ht="17.25" customHeight="1" x14ac:dyDescent="0.15">
      <c r="D6" s="138"/>
      <c r="E6" s="138"/>
      <c r="F6" s="138"/>
      <c r="G6" s="138"/>
      <c r="H6" s="138"/>
      <c r="I6" s="138"/>
      <c r="P6" s="1442" t="s">
        <v>239</v>
      </c>
      <c r="Q6" s="1443"/>
      <c r="R6" s="1443"/>
      <c r="S6" s="1443"/>
      <c r="T6" s="1443"/>
      <c r="U6" s="1443"/>
      <c r="V6" s="1238" t="s">
        <v>45</v>
      </c>
      <c r="W6" s="1239"/>
      <c r="X6" s="1239"/>
      <c r="Y6" s="1239">
        <f>⑩第２号様式の２!F1</f>
        <v>0</v>
      </c>
      <c r="Z6" s="1239"/>
      <c r="AA6" s="1239"/>
      <c r="AB6" s="1239"/>
      <c r="AC6" s="1239"/>
      <c r="AD6" s="1239"/>
      <c r="AE6" s="1239"/>
      <c r="AF6" s="1239"/>
      <c r="AG6" s="1239"/>
      <c r="AH6" s="279" t="s">
        <v>44</v>
      </c>
    </row>
    <row r="7" spans="2:40" ht="17.25" customHeight="1" x14ac:dyDescent="0.15">
      <c r="D7" s="138"/>
      <c r="E7" s="138"/>
      <c r="F7" s="138"/>
      <c r="P7" s="1433" t="s">
        <v>43</v>
      </c>
      <c r="Q7" s="1434"/>
      <c r="R7" s="1434"/>
      <c r="S7" s="1434"/>
      <c r="T7" s="1434"/>
      <c r="U7" s="1434"/>
      <c r="V7" s="1222">
        <f>⑩第２号様式の２!E2</f>
        <v>0</v>
      </c>
      <c r="W7" s="1223"/>
      <c r="X7" s="1223"/>
      <c r="Y7" s="1223"/>
      <c r="Z7" s="1223"/>
      <c r="AA7" s="1223"/>
      <c r="AB7" s="1223"/>
      <c r="AC7" s="1223"/>
      <c r="AD7" s="1223"/>
      <c r="AE7" s="1223"/>
      <c r="AF7" s="1223"/>
      <c r="AG7" s="1223"/>
      <c r="AH7" s="1224"/>
    </row>
    <row r="8" spans="2:40" ht="17.25" customHeight="1" x14ac:dyDescent="0.15">
      <c r="D8" s="138"/>
      <c r="E8" s="138"/>
      <c r="F8" s="138"/>
      <c r="P8" s="1433" t="s">
        <v>42</v>
      </c>
      <c r="Q8" s="1434"/>
      <c r="R8" s="1434"/>
      <c r="S8" s="1434"/>
      <c r="T8" s="1434"/>
      <c r="U8" s="1434"/>
      <c r="V8" s="1435">
        <f>⑩第２号様式の２!E3</f>
        <v>0</v>
      </c>
      <c r="W8" s="1436"/>
      <c r="X8" s="1436"/>
      <c r="Y8" s="1436"/>
      <c r="Z8" s="1436"/>
      <c r="AA8" s="1436"/>
      <c r="AB8" s="1436"/>
      <c r="AC8" s="1436"/>
      <c r="AD8" s="1436"/>
      <c r="AE8" s="1436"/>
      <c r="AF8" s="1436"/>
      <c r="AG8" s="1436"/>
      <c r="AH8" s="1437"/>
    </row>
    <row r="9" spans="2:40" ht="17.25" customHeight="1" x14ac:dyDescent="0.15">
      <c r="D9" s="138"/>
      <c r="E9" s="138"/>
      <c r="F9" s="138"/>
      <c r="P9" s="1424" t="s">
        <v>41</v>
      </c>
      <c r="Q9" s="1425"/>
      <c r="R9" s="1425"/>
      <c r="S9" s="1425"/>
      <c r="T9" s="1425"/>
      <c r="U9" s="1426"/>
      <c r="V9" s="794">
        <f>⑩第２号様式の２!E4</f>
        <v>0</v>
      </c>
      <c r="W9" s="793"/>
      <c r="X9" s="793"/>
      <c r="Y9" s="793"/>
      <c r="Z9" s="793"/>
      <c r="AA9" s="793"/>
      <c r="AB9" s="793"/>
      <c r="AC9" s="793"/>
      <c r="AD9" s="793"/>
      <c r="AE9" s="793"/>
      <c r="AF9" s="793"/>
      <c r="AG9" s="793"/>
      <c r="AH9" s="1423"/>
    </row>
    <row r="10" spans="2:40" ht="17.25" customHeight="1" thickBot="1" x14ac:dyDescent="0.2">
      <c r="D10" s="138"/>
      <c r="E10" s="138"/>
      <c r="F10" s="138"/>
      <c r="G10" s="140"/>
      <c r="H10" s="140"/>
      <c r="I10" s="140"/>
      <c r="J10" s="140"/>
      <c r="K10" s="140"/>
      <c r="L10" s="140"/>
      <c r="M10" s="138"/>
      <c r="N10" s="138"/>
      <c r="O10" s="138"/>
      <c r="P10" s="1438" t="s">
        <v>40</v>
      </c>
      <c r="Q10" s="1439"/>
      <c r="R10" s="1439"/>
      <c r="S10" s="1439"/>
      <c r="T10" s="1439"/>
      <c r="U10" s="1439"/>
      <c r="V10" s="861">
        <f>⑩第２号様式の２!E5</f>
        <v>0</v>
      </c>
      <c r="W10" s="862"/>
      <c r="X10" s="862"/>
      <c r="Y10" s="862"/>
      <c r="Z10" s="862"/>
      <c r="AA10" s="862"/>
      <c r="AB10" s="862"/>
      <c r="AC10" s="862"/>
      <c r="AD10" s="862"/>
      <c r="AE10" s="862"/>
      <c r="AF10" s="862"/>
      <c r="AG10" s="862"/>
      <c r="AH10" s="1221"/>
    </row>
    <row r="11" spans="2:40" ht="9.9499999999999993" customHeight="1" x14ac:dyDescent="0.15">
      <c r="D11" s="138"/>
      <c r="E11" s="138"/>
      <c r="F11" s="138"/>
      <c r="G11" s="140"/>
      <c r="H11" s="140"/>
      <c r="I11" s="140"/>
      <c r="J11" s="140"/>
      <c r="K11" s="140"/>
      <c r="L11" s="140"/>
      <c r="M11" s="138"/>
      <c r="N11" s="138"/>
      <c r="O11" s="138"/>
      <c r="P11" s="140"/>
      <c r="Q11" s="140"/>
      <c r="R11" s="140"/>
      <c r="S11" s="140"/>
      <c r="T11" s="140"/>
      <c r="U11" s="140"/>
      <c r="V11" s="141"/>
      <c r="W11" s="141"/>
      <c r="X11" s="141"/>
      <c r="Y11" s="141"/>
      <c r="Z11" s="141"/>
      <c r="AA11" s="141"/>
      <c r="AB11" s="141"/>
      <c r="AC11" s="141"/>
      <c r="AD11" s="141"/>
      <c r="AE11" s="141"/>
      <c r="AF11" s="141"/>
      <c r="AG11" s="141"/>
      <c r="AH11" s="141"/>
    </row>
    <row r="12" spans="2:40" ht="18" customHeight="1" thickBot="1" x14ac:dyDescent="0.2">
      <c r="B12" s="47" t="s">
        <v>39</v>
      </c>
    </row>
    <row r="13" spans="2:40" ht="18" customHeight="1" x14ac:dyDescent="0.15">
      <c r="C13" s="291" t="s">
        <v>38</v>
      </c>
      <c r="D13" s="1451" t="s">
        <v>37</v>
      </c>
      <c r="E13" s="1451"/>
      <c r="F13" s="1451"/>
      <c r="G13" s="1451"/>
      <c r="H13" s="1451"/>
      <c r="I13" s="1451"/>
      <c r="J13" s="1451"/>
      <c r="K13" s="1451"/>
      <c r="L13" s="212"/>
      <c r="M13" s="212"/>
      <c r="N13" s="212"/>
      <c r="O13" s="212"/>
      <c r="P13" s="213"/>
      <c r="Q13" s="1427">
        <f>①入力シート!F16</f>
        <v>0</v>
      </c>
      <c r="R13" s="1428"/>
      <c r="S13" s="1428"/>
      <c r="T13" s="1429"/>
    </row>
    <row r="14" spans="2:40" ht="18" customHeight="1" x14ac:dyDescent="0.15">
      <c r="C14" s="214" t="s">
        <v>36</v>
      </c>
      <c r="D14" s="1415" t="s">
        <v>306</v>
      </c>
      <c r="E14" s="1416"/>
      <c r="F14" s="1416"/>
      <c r="G14" s="1416"/>
      <c r="H14" s="1416"/>
      <c r="I14" s="1416"/>
      <c r="J14" s="1416"/>
      <c r="K14" s="1416"/>
      <c r="L14" s="1416"/>
      <c r="M14" s="1416"/>
      <c r="N14" s="1416"/>
      <c r="O14" s="1416"/>
      <c r="P14" s="1417"/>
      <c r="Q14" s="1461">
        <f>①入力シート!F15</f>
        <v>0</v>
      </c>
      <c r="R14" s="1462"/>
      <c r="S14" s="1462"/>
      <c r="T14" s="292" t="s">
        <v>35</v>
      </c>
    </row>
    <row r="15" spans="2:40" ht="18" customHeight="1" thickBot="1" x14ac:dyDescent="0.2">
      <c r="C15" s="215"/>
      <c r="D15" s="137"/>
      <c r="E15" s="137"/>
      <c r="F15" s="1444" t="s">
        <v>34</v>
      </c>
      <c r="G15" s="1445"/>
      <c r="H15" s="1445"/>
      <c r="I15" s="1445"/>
      <c r="J15" s="1445"/>
      <c r="K15" s="1445"/>
      <c r="L15" s="1445"/>
      <c r="M15" s="1445"/>
      <c r="N15" s="1445"/>
      <c r="O15" s="1445"/>
      <c r="P15" s="1446"/>
      <c r="Q15" s="1463">
        <f>IF(①入力シート!F15-①入力シート!F18&gt;=0,①入力シート!F15-①入力シート!F18,0)</f>
        <v>0</v>
      </c>
      <c r="R15" s="1464"/>
      <c r="S15" s="1464"/>
      <c r="T15" s="293" t="s">
        <v>33</v>
      </c>
      <c r="U15" s="216"/>
      <c r="V15" s="146"/>
      <c r="W15" s="146"/>
      <c r="X15" s="146"/>
      <c r="Y15" s="146"/>
      <c r="Z15" s="146"/>
      <c r="AA15" s="146"/>
      <c r="AB15" s="146"/>
      <c r="AC15" s="146"/>
      <c r="AD15" s="146"/>
      <c r="AE15" s="146"/>
      <c r="AF15" s="146"/>
      <c r="AG15" s="146"/>
    </row>
    <row r="16" spans="2:40" ht="33.950000000000003" customHeight="1" x14ac:dyDescent="0.15">
      <c r="C16" s="214" t="s">
        <v>32</v>
      </c>
      <c r="D16" s="1452" t="s">
        <v>31</v>
      </c>
      <c r="E16" s="938"/>
      <c r="F16" s="938"/>
      <c r="G16" s="938"/>
      <c r="H16" s="938"/>
      <c r="I16" s="938"/>
      <c r="J16" s="938"/>
      <c r="K16" s="938"/>
      <c r="L16" s="938"/>
      <c r="M16" s="938"/>
      <c r="N16" s="938"/>
      <c r="O16" s="938"/>
      <c r="P16" s="939"/>
      <c r="Q16" s="1421">
        <f>ROUNDDOWN(SUM(Q17:AG19),-3)</f>
        <v>0</v>
      </c>
      <c r="R16" s="1440"/>
      <c r="S16" s="1440"/>
      <c r="T16" s="1440"/>
      <c r="U16" s="1441"/>
      <c r="V16" s="1441"/>
      <c r="W16" s="1441"/>
      <c r="X16" s="1441"/>
      <c r="Y16" s="1441"/>
      <c r="Z16" s="1441"/>
      <c r="AA16" s="1441"/>
      <c r="AB16" s="1441"/>
      <c r="AC16" s="1441"/>
      <c r="AD16" s="1441"/>
      <c r="AE16" s="1441"/>
      <c r="AF16" s="1441"/>
      <c r="AG16" s="1441"/>
      <c r="AH16" s="294" t="s">
        <v>1</v>
      </c>
    </row>
    <row r="17" spans="2:34" ht="32.1" customHeight="1" x14ac:dyDescent="0.15">
      <c r="C17" s="215"/>
      <c r="D17" s="217"/>
      <c r="E17" s="218"/>
      <c r="F17" s="933" t="s">
        <v>302</v>
      </c>
      <c r="G17" s="933"/>
      <c r="H17" s="933"/>
      <c r="I17" s="933"/>
      <c r="J17" s="933"/>
      <c r="K17" s="933"/>
      <c r="L17" s="933"/>
      <c r="M17" s="933"/>
      <c r="N17" s="933"/>
      <c r="O17" s="933"/>
      <c r="P17" s="933"/>
      <c r="Q17" s="1421">
        <f>①入力シート!F20</f>
        <v>0</v>
      </c>
      <c r="R17" s="1422"/>
      <c r="S17" s="1422"/>
      <c r="T17" s="1422"/>
      <c r="U17" s="1422"/>
      <c r="V17" s="1422"/>
      <c r="W17" s="1422"/>
      <c r="X17" s="1422"/>
      <c r="Y17" s="1422"/>
      <c r="Z17" s="1422"/>
      <c r="AA17" s="1422"/>
      <c r="AB17" s="1422"/>
      <c r="AC17" s="1422"/>
      <c r="AD17" s="1422"/>
      <c r="AE17" s="1422"/>
      <c r="AF17" s="1422"/>
      <c r="AG17" s="1422"/>
      <c r="AH17" s="295" t="s">
        <v>1</v>
      </c>
    </row>
    <row r="18" spans="2:34" ht="15" customHeight="1" x14ac:dyDescent="0.15">
      <c r="C18" s="215"/>
      <c r="D18" s="217"/>
      <c r="E18" s="218"/>
      <c r="F18" s="1418" t="s">
        <v>301</v>
      </c>
      <c r="G18" s="1419"/>
      <c r="H18" s="1419"/>
      <c r="I18" s="1419"/>
      <c r="J18" s="1419"/>
      <c r="K18" s="1419"/>
      <c r="L18" s="1419"/>
      <c r="M18" s="1419"/>
      <c r="N18" s="1419"/>
      <c r="O18" s="1419"/>
      <c r="P18" s="1420"/>
      <c r="Q18" s="1421">
        <f>-Q43+Q45</f>
        <v>0</v>
      </c>
      <c r="R18" s="1422"/>
      <c r="S18" s="1422"/>
      <c r="T18" s="1422"/>
      <c r="U18" s="1422"/>
      <c r="V18" s="1422"/>
      <c r="W18" s="1422"/>
      <c r="X18" s="1422"/>
      <c r="Y18" s="1422"/>
      <c r="Z18" s="1422"/>
      <c r="AA18" s="1422"/>
      <c r="AB18" s="1422"/>
      <c r="AC18" s="1422"/>
      <c r="AD18" s="1422"/>
      <c r="AE18" s="1422"/>
      <c r="AF18" s="1422"/>
      <c r="AG18" s="1422"/>
      <c r="AH18" s="296" t="s">
        <v>300</v>
      </c>
    </row>
    <row r="19" spans="2:34" ht="32.1" customHeight="1" x14ac:dyDescent="0.15">
      <c r="C19" s="215"/>
      <c r="D19" s="217"/>
      <c r="E19" s="218"/>
      <c r="F19" s="933" t="s">
        <v>30</v>
      </c>
      <c r="G19" s="933"/>
      <c r="H19" s="933"/>
      <c r="I19" s="933"/>
      <c r="J19" s="933"/>
      <c r="K19" s="933"/>
      <c r="L19" s="933"/>
      <c r="M19" s="933"/>
      <c r="N19" s="933"/>
      <c r="O19" s="933"/>
      <c r="P19" s="933"/>
      <c r="Q19" s="1421">
        <f>①入力シート!F21</f>
        <v>0</v>
      </c>
      <c r="R19" s="1422"/>
      <c r="S19" s="1422"/>
      <c r="T19" s="1422"/>
      <c r="U19" s="1422"/>
      <c r="V19" s="1422"/>
      <c r="W19" s="1422"/>
      <c r="X19" s="1422"/>
      <c r="Y19" s="1422"/>
      <c r="Z19" s="1422"/>
      <c r="AA19" s="1422"/>
      <c r="AB19" s="1422"/>
      <c r="AC19" s="1422"/>
      <c r="AD19" s="1422"/>
      <c r="AE19" s="1422"/>
      <c r="AF19" s="1422"/>
      <c r="AG19" s="1422"/>
      <c r="AH19" s="296" t="s">
        <v>1</v>
      </c>
    </row>
    <row r="20" spans="2:34" ht="33.950000000000003" customHeight="1" x14ac:dyDescent="0.15">
      <c r="C20" s="429"/>
      <c r="D20" s="219"/>
      <c r="E20" s="1447" t="s">
        <v>29</v>
      </c>
      <c r="F20" s="1448"/>
      <c r="G20" s="1448"/>
      <c r="H20" s="1448"/>
      <c r="I20" s="1448"/>
      <c r="J20" s="1448"/>
      <c r="K20" s="1448"/>
      <c r="L20" s="1448"/>
      <c r="M20" s="1448"/>
      <c r="N20" s="1448"/>
      <c r="O20" s="1448"/>
      <c r="P20" s="1449"/>
      <c r="Q20" s="1421">
        <f>ROUNDDOWN(SUM(Q21:AG23),-3)</f>
        <v>0</v>
      </c>
      <c r="R20" s="1440"/>
      <c r="S20" s="1440"/>
      <c r="T20" s="1440"/>
      <c r="U20" s="1440"/>
      <c r="V20" s="1440"/>
      <c r="W20" s="1440"/>
      <c r="X20" s="1440"/>
      <c r="Y20" s="1440"/>
      <c r="Z20" s="1440"/>
      <c r="AA20" s="1440"/>
      <c r="AB20" s="1440"/>
      <c r="AC20" s="1440"/>
      <c r="AD20" s="1440"/>
      <c r="AE20" s="1440"/>
      <c r="AF20" s="1440"/>
      <c r="AG20" s="1440"/>
      <c r="AH20" s="296" t="s">
        <v>1</v>
      </c>
    </row>
    <row r="21" spans="2:34" ht="32.1" customHeight="1" x14ac:dyDescent="0.15">
      <c r="C21" s="429"/>
      <c r="D21" s="137"/>
      <c r="E21" s="220"/>
      <c r="F21" s="933" t="s">
        <v>302</v>
      </c>
      <c r="G21" s="933"/>
      <c r="H21" s="933"/>
      <c r="I21" s="933"/>
      <c r="J21" s="933"/>
      <c r="K21" s="933"/>
      <c r="L21" s="933"/>
      <c r="M21" s="933"/>
      <c r="N21" s="933"/>
      <c r="O21" s="933"/>
      <c r="P21" s="933"/>
      <c r="Q21" s="1413">
        <f>①入力シート!F22</f>
        <v>0</v>
      </c>
      <c r="R21" s="1414"/>
      <c r="S21" s="1414"/>
      <c r="T21" s="1414"/>
      <c r="U21" s="1414"/>
      <c r="V21" s="1414"/>
      <c r="W21" s="1414"/>
      <c r="X21" s="1414"/>
      <c r="Y21" s="1414"/>
      <c r="Z21" s="1414"/>
      <c r="AA21" s="1414"/>
      <c r="AB21" s="1414"/>
      <c r="AC21" s="1414"/>
      <c r="AD21" s="1414"/>
      <c r="AE21" s="1414"/>
      <c r="AF21" s="1414"/>
      <c r="AG21" s="1414"/>
      <c r="AH21" s="295" t="s">
        <v>1</v>
      </c>
    </row>
    <row r="22" spans="2:34" ht="15" customHeight="1" x14ac:dyDescent="0.15">
      <c r="C22" s="429"/>
      <c r="D22" s="137"/>
      <c r="E22" s="220"/>
      <c r="F22" s="1418" t="s">
        <v>301</v>
      </c>
      <c r="G22" s="1419"/>
      <c r="H22" s="1419"/>
      <c r="I22" s="1419"/>
      <c r="J22" s="1419"/>
      <c r="K22" s="1419"/>
      <c r="L22" s="1419"/>
      <c r="M22" s="1419"/>
      <c r="N22" s="1419"/>
      <c r="O22" s="1419"/>
      <c r="P22" s="1420"/>
      <c r="Q22" s="1421">
        <f>-Q44+Q46</f>
        <v>0</v>
      </c>
      <c r="R22" s="1422"/>
      <c r="S22" s="1422"/>
      <c r="T22" s="1422"/>
      <c r="U22" s="1422"/>
      <c r="V22" s="1422"/>
      <c r="W22" s="1422"/>
      <c r="X22" s="1422"/>
      <c r="Y22" s="1422"/>
      <c r="Z22" s="1422"/>
      <c r="AA22" s="1422"/>
      <c r="AB22" s="1422"/>
      <c r="AC22" s="1422"/>
      <c r="AD22" s="1422"/>
      <c r="AE22" s="1422"/>
      <c r="AF22" s="1422"/>
      <c r="AG22" s="1422"/>
      <c r="AH22" s="295" t="s">
        <v>300</v>
      </c>
    </row>
    <row r="23" spans="2:34" ht="32.1" customHeight="1" x14ac:dyDescent="0.15">
      <c r="C23" s="429"/>
      <c r="D23" s="137"/>
      <c r="E23" s="221"/>
      <c r="F23" s="933" t="s">
        <v>28</v>
      </c>
      <c r="G23" s="933"/>
      <c r="H23" s="933"/>
      <c r="I23" s="933"/>
      <c r="J23" s="933"/>
      <c r="K23" s="933"/>
      <c r="L23" s="933"/>
      <c r="M23" s="933"/>
      <c r="N23" s="933"/>
      <c r="O23" s="933"/>
      <c r="P23" s="933"/>
      <c r="Q23" s="1413">
        <f>①入力シート!F23</f>
        <v>0</v>
      </c>
      <c r="R23" s="1414"/>
      <c r="S23" s="1414"/>
      <c r="T23" s="1414"/>
      <c r="U23" s="1414"/>
      <c r="V23" s="1414"/>
      <c r="W23" s="1414"/>
      <c r="X23" s="1414"/>
      <c r="Y23" s="1414"/>
      <c r="Z23" s="1414"/>
      <c r="AA23" s="1414"/>
      <c r="AB23" s="1414"/>
      <c r="AC23" s="1414"/>
      <c r="AD23" s="1414"/>
      <c r="AE23" s="1414"/>
      <c r="AF23" s="1414"/>
      <c r="AG23" s="1414"/>
      <c r="AH23" s="295" t="s">
        <v>1</v>
      </c>
    </row>
    <row r="24" spans="2:34" ht="18" customHeight="1" thickBot="1" x14ac:dyDescent="0.2">
      <c r="C24" s="222" t="s">
        <v>27</v>
      </c>
      <c r="D24" s="1458" t="s">
        <v>26</v>
      </c>
      <c r="E24" s="1458"/>
      <c r="F24" s="1458"/>
      <c r="G24" s="1459"/>
      <c r="H24" s="1459"/>
      <c r="I24" s="1459"/>
      <c r="J24" s="1459"/>
      <c r="K24" s="1459"/>
      <c r="L24" s="1459"/>
      <c r="M24" s="1459"/>
      <c r="N24" s="1459"/>
      <c r="O24" s="1459"/>
      <c r="P24" s="1460"/>
      <c r="Q24" s="1498" t="str">
        <f>①入力シート!C12</f>
        <v>令和５年４月</v>
      </c>
      <c r="R24" s="1499"/>
      <c r="S24" s="1499"/>
      <c r="T24" s="1499"/>
      <c r="U24" s="1499"/>
      <c r="V24" s="1499"/>
      <c r="W24" s="1499"/>
      <c r="X24" s="618"/>
      <c r="Y24" s="619" t="s">
        <v>313</v>
      </c>
      <c r="Z24" s="1499" t="str">
        <f>①入力シート!E12</f>
        <v>令和６年３月</v>
      </c>
      <c r="AA24" s="1499"/>
      <c r="AB24" s="1499"/>
      <c r="AC24" s="1499"/>
      <c r="AD24" s="1499"/>
      <c r="AE24" s="1499"/>
      <c r="AF24" s="243"/>
      <c r="AG24" s="243"/>
      <c r="AH24" s="435"/>
    </row>
    <row r="25" spans="2:34" ht="17.25" customHeight="1" x14ac:dyDescent="0.15">
      <c r="C25" s="1457" t="s">
        <v>25</v>
      </c>
      <c r="D25" s="1457"/>
      <c r="E25" s="1456" t="s">
        <v>510</v>
      </c>
      <c r="F25" s="1456"/>
      <c r="G25" s="1456"/>
      <c r="H25" s="1456"/>
      <c r="I25" s="1456"/>
      <c r="J25" s="1456"/>
      <c r="K25" s="1456"/>
      <c r="L25" s="1456"/>
      <c r="M25" s="1456"/>
      <c r="N25" s="1456"/>
      <c r="O25" s="1456"/>
      <c r="P25" s="1456"/>
      <c r="Q25" s="1456"/>
      <c r="R25" s="1456"/>
      <c r="S25" s="1456"/>
      <c r="T25" s="1456"/>
      <c r="U25" s="1456"/>
      <c r="V25" s="1456"/>
      <c r="W25" s="1456"/>
      <c r="X25" s="1456"/>
      <c r="Y25" s="1456"/>
      <c r="Z25" s="1456"/>
      <c r="AA25" s="1456"/>
      <c r="AB25" s="1456"/>
      <c r="AC25" s="1456"/>
      <c r="AD25" s="1456"/>
      <c r="AE25" s="1456"/>
      <c r="AF25" s="1456"/>
      <c r="AG25" s="1456"/>
      <c r="AH25" s="1456"/>
    </row>
    <row r="26" spans="2:34" ht="50.1" customHeight="1" x14ac:dyDescent="0.15">
      <c r="C26" s="1457" t="s">
        <v>24</v>
      </c>
      <c r="D26" s="1457"/>
      <c r="E26" s="1484" t="s">
        <v>23</v>
      </c>
      <c r="F26" s="1484"/>
      <c r="G26" s="1484"/>
      <c r="H26" s="1484"/>
      <c r="I26" s="1484"/>
      <c r="J26" s="1484"/>
      <c r="K26" s="1484"/>
      <c r="L26" s="1484"/>
      <c r="M26" s="1484"/>
      <c r="N26" s="1484"/>
      <c r="O26" s="1484"/>
      <c r="P26" s="1484"/>
      <c r="Q26" s="1484"/>
      <c r="R26" s="1484"/>
      <c r="S26" s="1484"/>
      <c r="T26" s="1484"/>
      <c r="U26" s="1484"/>
      <c r="V26" s="1484"/>
      <c r="W26" s="1484"/>
      <c r="X26" s="1484"/>
      <c r="Y26" s="1484"/>
      <c r="Z26" s="1484"/>
      <c r="AA26" s="1484"/>
      <c r="AB26" s="1484"/>
      <c r="AC26" s="1484"/>
      <c r="AD26" s="1484"/>
      <c r="AE26" s="1484"/>
      <c r="AF26" s="1484"/>
      <c r="AG26" s="1484"/>
      <c r="AH26" s="1484"/>
    </row>
    <row r="27" spans="2:34" ht="9.9499999999999993" customHeight="1" x14ac:dyDescent="0.15">
      <c r="C27" s="44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row>
    <row r="28" spans="2:34" ht="18" customHeight="1" thickBot="1" x14ac:dyDescent="0.2">
      <c r="B28" s="47" t="s">
        <v>22</v>
      </c>
    </row>
    <row r="29" spans="2:34" ht="33.950000000000003" customHeight="1" x14ac:dyDescent="0.15">
      <c r="C29" s="185" t="s">
        <v>21</v>
      </c>
      <c r="D29" s="1492" t="s">
        <v>20</v>
      </c>
      <c r="E29" s="1493"/>
      <c r="F29" s="1493"/>
      <c r="G29" s="1493"/>
      <c r="H29" s="1493"/>
      <c r="I29" s="1493"/>
      <c r="J29" s="1493"/>
      <c r="K29" s="1493"/>
      <c r="L29" s="1493"/>
      <c r="M29" s="1493"/>
      <c r="N29" s="1493"/>
      <c r="O29" s="1493"/>
      <c r="P29" s="1494"/>
      <c r="Q29" s="1473">
        <f>ROUNDDOWN(Q30+Q40,-3)</f>
        <v>0</v>
      </c>
      <c r="R29" s="1495"/>
      <c r="S29" s="1495"/>
      <c r="T29" s="1495"/>
      <c r="U29" s="1495"/>
      <c r="V29" s="1495"/>
      <c r="W29" s="1495"/>
      <c r="X29" s="1495"/>
      <c r="Y29" s="1495"/>
      <c r="Z29" s="1495"/>
      <c r="AA29" s="1495"/>
      <c r="AB29" s="1495"/>
      <c r="AC29" s="1495"/>
      <c r="AD29" s="1495"/>
      <c r="AE29" s="1495"/>
      <c r="AF29" s="1495"/>
      <c r="AG29" s="1495"/>
      <c r="AH29" s="297" t="s">
        <v>1</v>
      </c>
    </row>
    <row r="30" spans="2:34" ht="17.100000000000001" customHeight="1" x14ac:dyDescent="0.15">
      <c r="C30" s="429"/>
      <c r="D30" s="137"/>
      <c r="E30" s="1467" t="s">
        <v>536</v>
      </c>
      <c r="F30" s="1468"/>
      <c r="G30" s="1468"/>
      <c r="H30" s="1468"/>
      <c r="I30" s="1468"/>
      <c r="J30" s="1468"/>
      <c r="K30" s="1468"/>
      <c r="L30" s="1468"/>
      <c r="M30" s="1468"/>
      <c r="N30" s="1468"/>
      <c r="O30" s="1468"/>
      <c r="P30" s="1469"/>
      <c r="Q30" s="1496">
        <f>Q31-Q32-Q33-Q34-Q35-Q36</f>
        <v>0</v>
      </c>
      <c r="R30" s="1497"/>
      <c r="S30" s="1497"/>
      <c r="T30" s="1497"/>
      <c r="U30" s="1497"/>
      <c r="V30" s="1497"/>
      <c r="W30" s="1497"/>
      <c r="X30" s="1497"/>
      <c r="Y30" s="1497"/>
      <c r="Z30" s="1497"/>
      <c r="AA30" s="1497"/>
      <c r="AB30" s="1497"/>
      <c r="AC30" s="1497"/>
      <c r="AD30" s="1497"/>
      <c r="AE30" s="1497"/>
      <c r="AF30" s="1497"/>
      <c r="AG30" s="1497"/>
      <c r="AH30" s="298" t="s">
        <v>1</v>
      </c>
    </row>
    <row r="31" spans="2:34" ht="32.1" customHeight="1" x14ac:dyDescent="0.15">
      <c r="C31" s="429"/>
      <c r="D31" s="137"/>
      <c r="E31" s="173"/>
      <c r="F31" s="1005" t="s">
        <v>18</v>
      </c>
      <c r="G31" s="1006"/>
      <c r="H31" s="1006"/>
      <c r="I31" s="1006"/>
      <c r="J31" s="1006"/>
      <c r="K31" s="1006"/>
      <c r="L31" s="1006"/>
      <c r="M31" s="1006"/>
      <c r="N31" s="1006"/>
      <c r="O31" s="1006"/>
      <c r="P31" s="1470"/>
      <c r="Q31" s="1485">
        <f>⑨第９号様式!V25</f>
        <v>0</v>
      </c>
      <c r="R31" s="1486"/>
      <c r="S31" s="1486"/>
      <c r="T31" s="1486"/>
      <c r="U31" s="1486"/>
      <c r="V31" s="1486"/>
      <c r="W31" s="1486"/>
      <c r="X31" s="1486"/>
      <c r="Y31" s="1486"/>
      <c r="Z31" s="1486"/>
      <c r="AA31" s="1486"/>
      <c r="AB31" s="1486"/>
      <c r="AC31" s="1486"/>
      <c r="AD31" s="1486"/>
      <c r="AE31" s="1486"/>
      <c r="AF31" s="1486"/>
      <c r="AG31" s="1486"/>
      <c r="AH31" s="298" t="s">
        <v>1</v>
      </c>
    </row>
    <row r="32" spans="2:34" ht="32.25" customHeight="1" x14ac:dyDescent="0.15">
      <c r="C32" s="429"/>
      <c r="D32" s="137"/>
      <c r="E32" s="173"/>
      <c r="F32" s="959" t="s">
        <v>512</v>
      </c>
      <c r="G32" s="960"/>
      <c r="H32" s="960"/>
      <c r="I32" s="960"/>
      <c r="J32" s="960"/>
      <c r="K32" s="960"/>
      <c r="L32" s="960"/>
      <c r="M32" s="960"/>
      <c r="N32" s="960"/>
      <c r="O32" s="960"/>
      <c r="P32" s="961"/>
      <c r="Q32" s="975">
        <v>0</v>
      </c>
      <c r="R32" s="976"/>
      <c r="S32" s="976"/>
      <c r="T32" s="976"/>
      <c r="U32" s="976"/>
      <c r="V32" s="976"/>
      <c r="W32" s="976"/>
      <c r="X32" s="976"/>
      <c r="Y32" s="976"/>
      <c r="Z32" s="976"/>
      <c r="AA32" s="976"/>
      <c r="AB32" s="976"/>
      <c r="AC32" s="976"/>
      <c r="AD32" s="976"/>
      <c r="AE32" s="976"/>
      <c r="AF32" s="976"/>
      <c r="AG32" s="976"/>
      <c r="AH32" s="298" t="s">
        <v>1</v>
      </c>
    </row>
    <row r="33" spans="2:34" ht="45" customHeight="1" x14ac:dyDescent="0.15">
      <c r="C33" s="429"/>
      <c r="D33" s="137"/>
      <c r="E33" s="173"/>
      <c r="F33" s="1490" t="s">
        <v>17</v>
      </c>
      <c r="G33" s="1487" t="s">
        <v>267</v>
      </c>
      <c r="H33" s="1488"/>
      <c r="I33" s="1488"/>
      <c r="J33" s="1488"/>
      <c r="K33" s="1488"/>
      <c r="L33" s="1488"/>
      <c r="M33" s="1488"/>
      <c r="N33" s="1488"/>
      <c r="O33" s="1488"/>
      <c r="P33" s="1489"/>
      <c r="Q33" s="962">
        <f>⑤第６号様式添付書類!AE39+⑤第６号様式添付書類!AE81</f>
        <v>0</v>
      </c>
      <c r="R33" s="963"/>
      <c r="S33" s="963"/>
      <c r="T33" s="963"/>
      <c r="U33" s="963"/>
      <c r="V33" s="963"/>
      <c r="W33" s="963"/>
      <c r="X33" s="963"/>
      <c r="Y33" s="963"/>
      <c r="Z33" s="963"/>
      <c r="AA33" s="963"/>
      <c r="AB33" s="963"/>
      <c r="AC33" s="963"/>
      <c r="AD33" s="963"/>
      <c r="AE33" s="963"/>
      <c r="AF33" s="963"/>
      <c r="AG33" s="963"/>
      <c r="AH33" s="298" t="s">
        <v>1</v>
      </c>
    </row>
    <row r="34" spans="2:34" ht="45" customHeight="1" x14ac:dyDescent="0.15">
      <c r="C34" s="429"/>
      <c r="D34" s="137"/>
      <c r="E34" s="173"/>
      <c r="F34" s="1491"/>
      <c r="G34" s="1487" t="s">
        <v>122</v>
      </c>
      <c r="H34" s="1488"/>
      <c r="I34" s="1488"/>
      <c r="J34" s="1488"/>
      <c r="K34" s="1488"/>
      <c r="L34" s="1488"/>
      <c r="M34" s="1488"/>
      <c r="N34" s="1488"/>
      <c r="O34" s="1488"/>
      <c r="P34" s="1489"/>
      <c r="Q34" s="962">
        <f>⑤第６号様式添付書類!BK39</f>
        <v>0</v>
      </c>
      <c r="R34" s="963"/>
      <c r="S34" s="963"/>
      <c r="T34" s="963"/>
      <c r="U34" s="963"/>
      <c r="V34" s="963"/>
      <c r="W34" s="963"/>
      <c r="X34" s="963"/>
      <c r="Y34" s="963"/>
      <c r="Z34" s="963"/>
      <c r="AA34" s="963"/>
      <c r="AB34" s="963"/>
      <c r="AC34" s="963"/>
      <c r="AD34" s="963"/>
      <c r="AE34" s="963"/>
      <c r="AF34" s="963"/>
      <c r="AG34" s="963"/>
      <c r="AH34" s="298" t="s">
        <v>1</v>
      </c>
    </row>
    <row r="35" spans="2:34" ht="32.25" customHeight="1" x14ac:dyDescent="0.15">
      <c r="C35" s="429"/>
      <c r="D35" s="137"/>
      <c r="E35" s="173"/>
      <c r="F35" s="959" t="s">
        <v>485</v>
      </c>
      <c r="G35" s="960"/>
      <c r="H35" s="960"/>
      <c r="I35" s="960"/>
      <c r="J35" s="960"/>
      <c r="K35" s="960"/>
      <c r="L35" s="960"/>
      <c r="M35" s="960"/>
      <c r="N35" s="960"/>
      <c r="O35" s="960"/>
      <c r="P35" s="961"/>
      <c r="Q35" s="975">
        <f>⑦第９号様式添付書類１!F57</f>
        <v>0</v>
      </c>
      <c r="R35" s="976"/>
      <c r="S35" s="976"/>
      <c r="T35" s="976"/>
      <c r="U35" s="976"/>
      <c r="V35" s="976"/>
      <c r="W35" s="976"/>
      <c r="X35" s="976"/>
      <c r="Y35" s="976"/>
      <c r="Z35" s="976"/>
      <c r="AA35" s="976"/>
      <c r="AB35" s="976"/>
      <c r="AC35" s="976"/>
      <c r="AD35" s="976"/>
      <c r="AE35" s="976"/>
      <c r="AF35" s="976"/>
      <c r="AG35" s="976"/>
      <c r="AH35" s="298" t="s">
        <v>1</v>
      </c>
    </row>
    <row r="36" spans="2:34" ht="17.100000000000001" customHeight="1" x14ac:dyDescent="0.15">
      <c r="C36" s="429"/>
      <c r="D36" s="137"/>
      <c r="E36" s="177"/>
      <c r="F36" s="1467" t="s">
        <v>513</v>
      </c>
      <c r="G36" s="1468"/>
      <c r="H36" s="1468"/>
      <c r="I36" s="1468"/>
      <c r="J36" s="1468"/>
      <c r="K36" s="1468"/>
      <c r="L36" s="1468"/>
      <c r="M36" s="1468"/>
      <c r="N36" s="1468"/>
      <c r="O36" s="1468"/>
      <c r="P36" s="1469"/>
      <c r="Q36" s="975">
        <f>Q37+Q38-Q39</f>
        <v>0</v>
      </c>
      <c r="R36" s="976"/>
      <c r="S36" s="976"/>
      <c r="T36" s="976"/>
      <c r="U36" s="976"/>
      <c r="V36" s="976"/>
      <c r="W36" s="976"/>
      <c r="X36" s="976"/>
      <c r="Y36" s="976"/>
      <c r="Z36" s="976"/>
      <c r="AA36" s="976"/>
      <c r="AB36" s="976"/>
      <c r="AC36" s="976"/>
      <c r="AD36" s="976"/>
      <c r="AE36" s="976"/>
      <c r="AF36" s="976"/>
      <c r="AG36" s="976"/>
      <c r="AH36" s="295" t="s">
        <v>1</v>
      </c>
    </row>
    <row r="37" spans="2:34" ht="32.25" customHeight="1" x14ac:dyDescent="0.15">
      <c r="C37" s="429"/>
      <c r="D37" s="137"/>
      <c r="E37" s="173"/>
      <c r="F37" s="180"/>
      <c r="G37" s="959" t="s">
        <v>514</v>
      </c>
      <c r="H37" s="960"/>
      <c r="I37" s="960"/>
      <c r="J37" s="960"/>
      <c r="K37" s="960"/>
      <c r="L37" s="960"/>
      <c r="M37" s="960"/>
      <c r="N37" s="960"/>
      <c r="O37" s="960"/>
      <c r="P37" s="961"/>
      <c r="Q37" s="1485">
        <f>⑨第９号様式!V30</f>
        <v>0</v>
      </c>
      <c r="R37" s="1486"/>
      <c r="S37" s="1486"/>
      <c r="T37" s="1486"/>
      <c r="U37" s="1486"/>
      <c r="V37" s="1486"/>
      <c r="W37" s="1486"/>
      <c r="X37" s="1486"/>
      <c r="Y37" s="1486"/>
      <c r="Z37" s="1486"/>
      <c r="AA37" s="1486"/>
      <c r="AB37" s="1486"/>
      <c r="AC37" s="1486"/>
      <c r="AD37" s="1486"/>
      <c r="AE37" s="1486"/>
      <c r="AF37" s="1486"/>
      <c r="AG37" s="1486"/>
      <c r="AH37" s="295" t="s">
        <v>1</v>
      </c>
    </row>
    <row r="38" spans="2:34" ht="45" customHeight="1" x14ac:dyDescent="0.15">
      <c r="C38" s="429"/>
      <c r="D38" s="137"/>
      <c r="E38" s="173"/>
      <c r="F38" s="180"/>
      <c r="G38" s="959" t="s">
        <v>515</v>
      </c>
      <c r="H38" s="960"/>
      <c r="I38" s="960"/>
      <c r="J38" s="960"/>
      <c r="K38" s="960"/>
      <c r="L38" s="960"/>
      <c r="M38" s="960"/>
      <c r="N38" s="960"/>
      <c r="O38" s="960"/>
      <c r="P38" s="961"/>
      <c r="Q38" s="1178">
        <f>⑨第９号様式!V31</f>
        <v>0</v>
      </c>
      <c r="R38" s="1179"/>
      <c r="S38" s="1179"/>
      <c r="T38" s="1179"/>
      <c r="U38" s="1179"/>
      <c r="V38" s="1179"/>
      <c r="W38" s="1179"/>
      <c r="X38" s="1179"/>
      <c r="Y38" s="1179"/>
      <c r="Z38" s="1179"/>
      <c r="AA38" s="1179"/>
      <c r="AB38" s="1179"/>
      <c r="AC38" s="1179"/>
      <c r="AD38" s="1179"/>
      <c r="AE38" s="1179"/>
      <c r="AF38" s="1179"/>
      <c r="AG38" s="1179"/>
      <c r="AH38" s="295" t="s">
        <v>1</v>
      </c>
    </row>
    <row r="39" spans="2:34" ht="45" customHeight="1" x14ac:dyDescent="0.15">
      <c r="C39" s="429"/>
      <c r="D39" s="137"/>
      <c r="E39" s="182"/>
      <c r="F39" s="382"/>
      <c r="G39" s="959" t="s">
        <v>452</v>
      </c>
      <c r="H39" s="960"/>
      <c r="I39" s="960"/>
      <c r="J39" s="960"/>
      <c r="K39" s="960"/>
      <c r="L39" s="960"/>
      <c r="M39" s="960"/>
      <c r="N39" s="960"/>
      <c r="O39" s="960"/>
      <c r="P39" s="961"/>
      <c r="Q39" s="1178">
        <f>⑨第９号様式!V32</f>
        <v>0</v>
      </c>
      <c r="R39" s="1179"/>
      <c r="S39" s="1179"/>
      <c r="T39" s="1179"/>
      <c r="U39" s="1179"/>
      <c r="V39" s="1179"/>
      <c r="W39" s="1179"/>
      <c r="X39" s="1179"/>
      <c r="Y39" s="1179"/>
      <c r="Z39" s="1179"/>
      <c r="AA39" s="1179"/>
      <c r="AB39" s="1179"/>
      <c r="AC39" s="1179"/>
      <c r="AD39" s="1179"/>
      <c r="AE39" s="1179"/>
      <c r="AF39" s="1179"/>
      <c r="AG39" s="1179"/>
      <c r="AH39" s="295" t="s">
        <v>1</v>
      </c>
    </row>
    <row r="40" spans="2:34" ht="17.100000000000001" customHeight="1" thickBot="1" x14ac:dyDescent="0.2">
      <c r="C40" s="183"/>
      <c r="D40" s="146"/>
      <c r="E40" s="224" t="s">
        <v>516</v>
      </c>
      <c r="F40" s="434"/>
      <c r="G40" s="225"/>
      <c r="H40" s="225"/>
      <c r="I40" s="225"/>
      <c r="J40" s="225"/>
      <c r="K40" s="225"/>
      <c r="L40" s="225"/>
      <c r="M40" s="225"/>
      <c r="N40" s="225"/>
      <c r="O40" s="225"/>
      <c r="P40" s="226"/>
      <c r="Q40" s="1430">
        <f>IF(Q30=0,0,Q30*①入力シート!L38)</f>
        <v>0</v>
      </c>
      <c r="R40" s="1431"/>
      <c r="S40" s="1431"/>
      <c r="T40" s="1431"/>
      <c r="U40" s="1431"/>
      <c r="V40" s="1431"/>
      <c r="W40" s="1431"/>
      <c r="X40" s="1431"/>
      <c r="Y40" s="1431"/>
      <c r="Z40" s="1431"/>
      <c r="AA40" s="1431"/>
      <c r="AB40" s="1431"/>
      <c r="AC40" s="1431"/>
      <c r="AD40" s="1431"/>
      <c r="AE40" s="1431"/>
      <c r="AF40" s="1431"/>
      <c r="AG40" s="1431"/>
      <c r="AH40" s="299" t="s">
        <v>1</v>
      </c>
    </row>
    <row r="41" spans="2:34" ht="9.9499999999999993" customHeight="1" x14ac:dyDescent="0.15"/>
    <row r="42" spans="2:34" s="159" customFormat="1" ht="18" customHeight="1" thickBot="1" x14ac:dyDescent="0.2">
      <c r="B42" s="47" t="s">
        <v>16</v>
      </c>
      <c r="AH42" s="189"/>
    </row>
    <row r="43" spans="2:34" s="159" customFormat="1" ht="18" customHeight="1" x14ac:dyDescent="0.15">
      <c r="C43" s="185" t="s">
        <v>15</v>
      </c>
      <c r="D43" s="979" t="s">
        <v>14</v>
      </c>
      <c r="E43" s="1000"/>
      <c r="F43" s="1000"/>
      <c r="G43" s="1000"/>
      <c r="H43" s="1000"/>
      <c r="I43" s="1000"/>
      <c r="J43" s="1000"/>
      <c r="K43" s="1000"/>
      <c r="L43" s="1000"/>
      <c r="M43" s="1000"/>
      <c r="N43" s="1000"/>
      <c r="O43" s="1000"/>
      <c r="P43" s="1001"/>
      <c r="Q43" s="1453">
        <f>⑩第２号様式の２!E12</f>
        <v>0</v>
      </c>
      <c r="R43" s="1454"/>
      <c r="S43" s="1454"/>
      <c r="T43" s="1454"/>
      <c r="U43" s="1454"/>
      <c r="V43" s="1454"/>
      <c r="W43" s="1454"/>
      <c r="X43" s="1454"/>
      <c r="Y43" s="1454"/>
      <c r="Z43" s="1454"/>
      <c r="AA43" s="1454"/>
      <c r="AB43" s="1454"/>
      <c r="AC43" s="1454"/>
      <c r="AD43" s="1454"/>
      <c r="AE43" s="1454"/>
      <c r="AF43" s="1454"/>
      <c r="AG43" s="1455"/>
      <c r="AH43" s="300" t="s">
        <v>1</v>
      </c>
    </row>
    <row r="44" spans="2:34" s="159" customFormat="1" ht="18" customHeight="1" x14ac:dyDescent="0.15">
      <c r="C44" s="429"/>
      <c r="D44" s="149"/>
      <c r="E44" s="191"/>
      <c r="F44" s="191"/>
      <c r="G44" s="191"/>
      <c r="H44" s="1005" t="s">
        <v>13</v>
      </c>
      <c r="I44" s="1006"/>
      <c r="J44" s="1006"/>
      <c r="K44" s="1006"/>
      <c r="L44" s="1006"/>
      <c r="M44" s="1006"/>
      <c r="N44" s="1006"/>
      <c r="O44" s="1006"/>
      <c r="P44" s="1007"/>
      <c r="Q44" s="1481">
        <f>⑩第２号様式の２!F12</f>
        <v>0</v>
      </c>
      <c r="R44" s="1482"/>
      <c r="S44" s="1482"/>
      <c r="T44" s="1482"/>
      <c r="U44" s="1482"/>
      <c r="V44" s="1482"/>
      <c r="W44" s="1482"/>
      <c r="X44" s="1482"/>
      <c r="Y44" s="1482"/>
      <c r="Z44" s="1482"/>
      <c r="AA44" s="1482"/>
      <c r="AB44" s="1482"/>
      <c r="AC44" s="1482"/>
      <c r="AD44" s="1482"/>
      <c r="AE44" s="1482"/>
      <c r="AF44" s="1482"/>
      <c r="AG44" s="1483"/>
      <c r="AH44" s="301" t="s">
        <v>1</v>
      </c>
    </row>
    <row r="45" spans="2:34" s="159" customFormat="1" ht="18" customHeight="1" x14ac:dyDescent="0.15">
      <c r="C45" s="428" t="s">
        <v>12</v>
      </c>
      <c r="D45" s="1011" t="s">
        <v>11</v>
      </c>
      <c r="E45" s="1012"/>
      <c r="F45" s="1012"/>
      <c r="G45" s="1012"/>
      <c r="H45" s="1012"/>
      <c r="I45" s="1012"/>
      <c r="J45" s="1012"/>
      <c r="K45" s="1012"/>
      <c r="L45" s="1012"/>
      <c r="M45" s="1012"/>
      <c r="N45" s="1012"/>
      <c r="O45" s="1012"/>
      <c r="P45" s="1013"/>
      <c r="Q45" s="1481">
        <f>⑩第２号様式の２!G12</f>
        <v>0</v>
      </c>
      <c r="R45" s="1482"/>
      <c r="S45" s="1482"/>
      <c r="T45" s="1482"/>
      <c r="U45" s="1482"/>
      <c r="V45" s="1482"/>
      <c r="W45" s="1482"/>
      <c r="X45" s="1482"/>
      <c r="Y45" s="1482"/>
      <c r="Z45" s="1482"/>
      <c r="AA45" s="1482"/>
      <c r="AB45" s="1482"/>
      <c r="AC45" s="1482"/>
      <c r="AD45" s="1482"/>
      <c r="AE45" s="1482"/>
      <c r="AF45" s="1482"/>
      <c r="AG45" s="1483"/>
      <c r="AH45" s="301" t="s">
        <v>1</v>
      </c>
    </row>
    <row r="46" spans="2:34" s="159" customFormat="1" ht="18" customHeight="1" thickBot="1" x14ac:dyDescent="0.2">
      <c r="C46" s="183"/>
      <c r="D46" s="193"/>
      <c r="E46" s="194"/>
      <c r="F46" s="194"/>
      <c r="G46" s="194"/>
      <c r="H46" s="986" t="s">
        <v>10</v>
      </c>
      <c r="I46" s="987"/>
      <c r="J46" s="987"/>
      <c r="K46" s="987"/>
      <c r="L46" s="987"/>
      <c r="M46" s="987"/>
      <c r="N46" s="987"/>
      <c r="O46" s="987"/>
      <c r="P46" s="988"/>
      <c r="Q46" s="1478">
        <f>⑩第２号様式の２!H12</f>
        <v>0</v>
      </c>
      <c r="R46" s="1479"/>
      <c r="S46" s="1479"/>
      <c r="T46" s="1479"/>
      <c r="U46" s="1479"/>
      <c r="V46" s="1479"/>
      <c r="W46" s="1479"/>
      <c r="X46" s="1479"/>
      <c r="Y46" s="1479"/>
      <c r="Z46" s="1479"/>
      <c r="AA46" s="1479"/>
      <c r="AB46" s="1479"/>
      <c r="AC46" s="1479"/>
      <c r="AD46" s="1479"/>
      <c r="AE46" s="1479"/>
      <c r="AF46" s="1479"/>
      <c r="AG46" s="1480"/>
      <c r="AH46" s="302" t="s">
        <v>1</v>
      </c>
    </row>
    <row r="47" spans="2:34" s="159" customFormat="1" ht="18" customHeight="1" x14ac:dyDescent="0.15">
      <c r="C47" s="196" t="s">
        <v>9</v>
      </c>
      <c r="D47" s="1476" t="s">
        <v>268</v>
      </c>
      <c r="E47" s="1477"/>
      <c r="F47" s="1477"/>
      <c r="G47" s="1477"/>
      <c r="H47" s="1477"/>
      <c r="I47" s="1477"/>
      <c r="J47" s="1477"/>
      <c r="K47" s="1477"/>
      <c r="L47" s="1477"/>
      <c r="M47" s="1477"/>
      <c r="N47" s="1477"/>
      <c r="O47" s="1477"/>
      <c r="P47" s="1477"/>
      <c r="Q47" s="1477"/>
      <c r="R47" s="1477"/>
      <c r="S47" s="1477"/>
      <c r="T47" s="1477"/>
      <c r="U47" s="1477"/>
      <c r="V47" s="1477"/>
      <c r="W47" s="1477"/>
      <c r="X47" s="1477"/>
      <c r="Y47" s="1477"/>
      <c r="Z47" s="1477"/>
      <c r="AA47" s="1477"/>
      <c r="AB47" s="1477"/>
      <c r="AC47" s="1477"/>
      <c r="AD47" s="1477"/>
      <c r="AE47" s="1477"/>
      <c r="AF47" s="1477"/>
      <c r="AG47" s="1477"/>
      <c r="AH47" s="1477"/>
    </row>
    <row r="48" spans="2:34" s="159" customFormat="1" ht="9.9499999999999993" customHeight="1" x14ac:dyDescent="0.15">
      <c r="C48" s="196"/>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row>
    <row r="49" spans="2:34" s="159" customFormat="1" ht="18" customHeight="1" x14ac:dyDescent="0.15">
      <c r="B49" s="47" t="s">
        <v>8</v>
      </c>
      <c r="AH49" s="189"/>
    </row>
    <row r="50" spans="2:34" s="159" customFormat="1" ht="18" customHeight="1" thickBot="1" x14ac:dyDescent="0.2">
      <c r="B50" s="47"/>
      <c r="C50" s="227" t="s">
        <v>7</v>
      </c>
      <c r="AH50" s="189"/>
    </row>
    <row r="51" spans="2:34" s="159" customFormat="1" ht="35.1" customHeight="1" x14ac:dyDescent="0.15">
      <c r="C51" s="228" t="s">
        <v>3</v>
      </c>
      <c r="D51" s="1474" t="s">
        <v>6</v>
      </c>
      <c r="E51" s="1474"/>
      <c r="F51" s="1474"/>
      <c r="G51" s="1474"/>
      <c r="H51" s="1474"/>
      <c r="I51" s="1474"/>
      <c r="J51" s="1474"/>
      <c r="K51" s="1474"/>
      <c r="L51" s="1474"/>
      <c r="M51" s="1474"/>
      <c r="N51" s="1474"/>
      <c r="O51" s="1474"/>
      <c r="P51" s="1475"/>
      <c r="Q51" s="1471" t="str">
        <f>IF(Q13="あり",Q20,"")</f>
        <v/>
      </c>
      <c r="R51" s="1472"/>
      <c r="S51" s="1472"/>
      <c r="T51" s="1472"/>
      <c r="U51" s="1472"/>
      <c r="V51" s="1472"/>
      <c r="W51" s="1472"/>
      <c r="X51" s="1472"/>
      <c r="Y51" s="1472"/>
      <c r="Z51" s="1472"/>
      <c r="AA51" s="1472"/>
      <c r="AB51" s="1472"/>
      <c r="AC51" s="1472"/>
      <c r="AD51" s="1472"/>
      <c r="AE51" s="1472"/>
      <c r="AF51" s="1472"/>
      <c r="AG51" s="1473"/>
      <c r="AH51" s="303" t="s">
        <v>1</v>
      </c>
    </row>
    <row r="52" spans="2:34" s="159" customFormat="1" ht="35.1" customHeight="1" thickBot="1" x14ac:dyDescent="0.2">
      <c r="C52" s="229" t="s">
        <v>2</v>
      </c>
      <c r="D52" s="1465" t="s">
        <v>5</v>
      </c>
      <c r="E52" s="1465"/>
      <c r="F52" s="1465"/>
      <c r="G52" s="1465"/>
      <c r="H52" s="1465"/>
      <c r="I52" s="1465"/>
      <c r="J52" s="1465"/>
      <c r="K52" s="1465"/>
      <c r="L52" s="1465"/>
      <c r="M52" s="1465"/>
      <c r="N52" s="1465"/>
      <c r="O52" s="1465"/>
      <c r="P52" s="1466"/>
      <c r="Q52" s="1478" t="str">
        <f>IF(Q13="あり",Q29,"")</f>
        <v/>
      </c>
      <c r="R52" s="1479"/>
      <c r="S52" s="1479"/>
      <c r="T52" s="1479"/>
      <c r="U52" s="1479"/>
      <c r="V52" s="1479"/>
      <c r="W52" s="1479"/>
      <c r="X52" s="1479"/>
      <c r="Y52" s="1479"/>
      <c r="Z52" s="1479"/>
      <c r="AA52" s="1479"/>
      <c r="AB52" s="1479"/>
      <c r="AC52" s="1479"/>
      <c r="AD52" s="1479"/>
      <c r="AE52" s="1479"/>
      <c r="AF52" s="1479"/>
      <c r="AG52" s="1480"/>
      <c r="AH52" s="302" t="s">
        <v>1</v>
      </c>
    </row>
    <row r="53" spans="2:34" s="159" customFormat="1" ht="9.9499999999999993" customHeight="1" x14ac:dyDescent="0.15">
      <c r="C53" s="205"/>
      <c r="D53" s="191"/>
      <c r="E53" s="191"/>
      <c r="F53" s="191"/>
      <c r="G53" s="191"/>
      <c r="H53" s="205"/>
      <c r="I53" s="191"/>
      <c r="J53" s="191"/>
      <c r="K53" s="191"/>
      <c r="L53" s="191"/>
      <c r="M53" s="191"/>
      <c r="N53" s="191"/>
      <c r="O53" s="191"/>
      <c r="P53" s="191"/>
      <c r="Q53" s="187"/>
      <c r="R53" s="188"/>
      <c r="S53" s="188"/>
      <c r="T53" s="188"/>
      <c r="U53" s="188"/>
      <c r="V53" s="188"/>
      <c r="W53" s="188"/>
      <c r="X53" s="188"/>
      <c r="Y53" s="188"/>
      <c r="Z53" s="188"/>
      <c r="AA53" s="188"/>
      <c r="AB53" s="188"/>
      <c r="AC53" s="188"/>
      <c r="AD53" s="188"/>
      <c r="AE53" s="188"/>
      <c r="AF53" s="188"/>
      <c r="AG53" s="188"/>
      <c r="AH53" s="191"/>
    </row>
    <row r="54" spans="2:34" s="159" customFormat="1" ht="18" customHeight="1" thickBot="1" x14ac:dyDescent="0.2">
      <c r="B54" s="47"/>
      <c r="C54" s="166" t="s">
        <v>4</v>
      </c>
      <c r="AH54" s="189"/>
    </row>
    <row r="55" spans="2:34" s="159" customFormat="1" ht="35.1" customHeight="1" x14ac:dyDescent="0.15">
      <c r="B55" s="47"/>
      <c r="C55" s="228" t="s">
        <v>3</v>
      </c>
      <c r="D55" s="1474" t="s">
        <v>517</v>
      </c>
      <c r="E55" s="1474"/>
      <c r="F55" s="1474"/>
      <c r="G55" s="1474"/>
      <c r="H55" s="1474"/>
      <c r="I55" s="1474"/>
      <c r="J55" s="1474"/>
      <c r="K55" s="1474"/>
      <c r="L55" s="1474"/>
      <c r="M55" s="1474"/>
      <c r="N55" s="1474"/>
      <c r="O55" s="1474"/>
      <c r="P55" s="1475"/>
      <c r="Q55" s="1471" t="str">
        <f>IF(Q13="なし",ROUNDDOWN((Q36-Q44+Q46)+Q44*①入力シート!L38-Q46*①入力シート!L38,-3),"")</f>
        <v/>
      </c>
      <c r="R55" s="1472"/>
      <c r="S55" s="1472"/>
      <c r="T55" s="1472"/>
      <c r="U55" s="1472"/>
      <c r="V55" s="1472"/>
      <c r="W55" s="1472"/>
      <c r="X55" s="1472"/>
      <c r="Y55" s="1472"/>
      <c r="Z55" s="1472"/>
      <c r="AA55" s="1472"/>
      <c r="AB55" s="1472"/>
      <c r="AC55" s="1472"/>
      <c r="AD55" s="1472"/>
      <c r="AE55" s="1472"/>
      <c r="AF55" s="1472"/>
      <c r="AG55" s="1473"/>
      <c r="AH55" s="303" t="s">
        <v>1</v>
      </c>
    </row>
    <row r="56" spans="2:34" s="159" customFormat="1" ht="35.1" customHeight="1" thickBot="1" x14ac:dyDescent="0.2">
      <c r="C56" s="229" t="s">
        <v>2</v>
      </c>
      <c r="D56" s="1465" t="s">
        <v>518</v>
      </c>
      <c r="E56" s="1465"/>
      <c r="F56" s="1465"/>
      <c r="G56" s="1465"/>
      <c r="H56" s="1465"/>
      <c r="I56" s="1465"/>
      <c r="J56" s="1465"/>
      <c r="K56" s="1465"/>
      <c r="L56" s="1465"/>
      <c r="M56" s="1465"/>
      <c r="N56" s="1465"/>
      <c r="O56" s="1465"/>
      <c r="P56" s="1466"/>
      <c r="Q56" s="1478" t="str">
        <f>IF(Q13="なし",ROUNDDOWN(Q31-Q32-Q33-Q34-Q35,-3),"")</f>
        <v/>
      </c>
      <c r="R56" s="1479"/>
      <c r="S56" s="1479"/>
      <c r="T56" s="1479"/>
      <c r="U56" s="1479"/>
      <c r="V56" s="1479"/>
      <c r="W56" s="1479"/>
      <c r="X56" s="1479"/>
      <c r="Y56" s="1479"/>
      <c r="Z56" s="1479"/>
      <c r="AA56" s="1479"/>
      <c r="AB56" s="1479"/>
      <c r="AC56" s="1479"/>
      <c r="AD56" s="1479"/>
      <c r="AE56" s="1479"/>
      <c r="AF56" s="1479"/>
      <c r="AG56" s="1480"/>
      <c r="AH56" s="302" t="s">
        <v>1</v>
      </c>
    </row>
    <row r="57" spans="2:34" s="159" customFormat="1" ht="9.75" customHeight="1" x14ac:dyDescent="0.15">
      <c r="C57" s="159" t="s">
        <v>360</v>
      </c>
    </row>
    <row r="58" spans="2:34" s="159" customFormat="1" ht="9.75" customHeight="1" x14ac:dyDescent="0.15"/>
    <row r="59" spans="2:34" ht="15" customHeight="1" x14ac:dyDescent="0.15">
      <c r="C59" s="47" t="s">
        <v>0</v>
      </c>
    </row>
    <row r="60" spans="2:34" ht="10.5" customHeight="1" x14ac:dyDescent="0.15"/>
  </sheetData>
  <sheetProtection algorithmName="SHA-512" hashValue="QZL8mVKEWzz1Hi7b2tYNsKdtIqW28yWuYHdicuxu/+nxGCez1Eth9VpGaYqcdZ2qPJnBhLAf6YnG7q+yMqt8sg==" saltValue="hnxUvnn2ku3N7eQNkLGmqA==" spinCount="100000" sheet="1" objects="1" scenarios="1"/>
  <mergeCells count="84">
    <mergeCell ref="Q24:W24"/>
    <mergeCell ref="Z24:AE24"/>
    <mergeCell ref="Q46:AG46"/>
    <mergeCell ref="D45:P45"/>
    <mergeCell ref="Q45:AG45"/>
    <mergeCell ref="Q39:AG39"/>
    <mergeCell ref="Q52:AG52"/>
    <mergeCell ref="E26:AH26"/>
    <mergeCell ref="C26:D26"/>
    <mergeCell ref="Q37:AG37"/>
    <mergeCell ref="Q36:AG36"/>
    <mergeCell ref="G34:P34"/>
    <mergeCell ref="F33:F34"/>
    <mergeCell ref="D29:P29"/>
    <mergeCell ref="Q31:AG31"/>
    <mergeCell ref="Q32:AG32"/>
    <mergeCell ref="G33:P33"/>
    <mergeCell ref="Q29:AG29"/>
    <mergeCell ref="Q30:AG30"/>
    <mergeCell ref="F35:P35"/>
    <mergeCell ref="Q35:AG35"/>
    <mergeCell ref="G39:P39"/>
    <mergeCell ref="D56:P56"/>
    <mergeCell ref="E30:P30"/>
    <mergeCell ref="F31:P31"/>
    <mergeCell ref="F36:P36"/>
    <mergeCell ref="Q55:AG55"/>
    <mergeCell ref="G38:P38"/>
    <mergeCell ref="D55:P55"/>
    <mergeCell ref="H44:P44"/>
    <mergeCell ref="H46:P46"/>
    <mergeCell ref="D47:AH47"/>
    <mergeCell ref="Q56:AG56"/>
    <mergeCell ref="Q51:AG51"/>
    <mergeCell ref="D51:P51"/>
    <mergeCell ref="D52:P52"/>
    <mergeCell ref="D43:P43"/>
    <mergeCell ref="Q44:AG44"/>
    <mergeCell ref="D13:K13"/>
    <mergeCell ref="D16:P16"/>
    <mergeCell ref="Q38:AG38"/>
    <mergeCell ref="Q43:AG43"/>
    <mergeCell ref="G37:P37"/>
    <mergeCell ref="Q19:AG19"/>
    <mergeCell ref="E25:AH25"/>
    <mergeCell ref="C25:D25"/>
    <mergeCell ref="F32:P32"/>
    <mergeCell ref="Q34:AG34"/>
    <mergeCell ref="D24:P24"/>
    <mergeCell ref="Q14:S14"/>
    <mergeCell ref="Q15:S15"/>
    <mergeCell ref="F21:P21"/>
    <mergeCell ref="F23:P23"/>
    <mergeCell ref="F17:P17"/>
    <mergeCell ref="V10:AH10"/>
    <mergeCell ref="Q13:T13"/>
    <mergeCell ref="Q40:AG40"/>
    <mergeCell ref="Q33:AG33"/>
    <mergeCell ref="B2:AH2"/>
    <mergeCell ref="V7:AH7"/>
    <mergeCell ref="P8:U8"/>
    <mergeCell ref="V8:AH8"/>
    <mergeCell ref="P10:U10"/>
    <mergeCell ref="Q20:AG20"/>
    <mergeCell ref="Q16:AG16"/>
    <mergeCell ref="P6:U6"/>
    <mergeCell ref="P7:U7"/>
    <mergeCell ref="F15:P15"/>
    <mergeCell ref="E20:P20"/>
    <mergeCell ref="B4:F4"/>
    <mergeCell ref="V9:AH9"/>
    <mergeCell ref="V5:AH5"/>
    <mergeCell ref="V6:X6"/>
    <mergeCell ref="Y6:AG6"/>
    <mergeCell ref="P9:U9"/>
    <mergeCell ref="Q23:AG23"/>
    <mergeCell ref="Q21:AG21"/>
    <mergeCell ref="F19:P19"/>
    <mergeCell ref="D14:P14"/>
    <mergeCell ref="F22:P22"/>
    <mergeCell ref="Q22:AG22"/>
    <mergeCell ref="F18:P18"/>
    <mergeCell ref="Q17:AG17"/>
    <mergeCell ref="Q18:AG18"/>
  </mergeCells>
  <phoneticPr fontId="7"/>
  <conditionalFormatting sqref="Q31:AG31 Q37:AG37">
    <cfRule type="containsBlanks" dxfId="2" priority="5">
      <formula>LEN(TRIM(Q31))=0</formula>
    </cfRule>
  </conditionalFormatting>
  <conditionalFormatting sqref="Q31:AG31">
    <cfRule type="cellIs" dxfId="1" priority="2" operator="equal">
      <formula>0</formula>
    </cfRule>
  </conditionalFormatting>
  <conditionalFormatting sqref="Q37 Q39">
    <cfRule type="cellIs" dxfId="0" priority="1" operator="equal">
      <formula>0</formula>
    </cfRule>
  </conditionalFormatting>
  <printOptions horizontalCentered="1"/>
  <pageMargins left="0.59055118110236227" right="0.59055118110236227" top="0.39370078740157483" bottom="0.19685039370078741" header="0.31496062992125984" footer="0.19685039370078741"/>
  <pageSetup paperSize="9" scale="64" orientation="portrait" r:id="rId1"/>
  <headerFooter alignWithMargins="0"/>
  <rowBreaks count="2" manualBreakCount="2">
    <brk id="59" max="34" man="1"/>
    <brk id="60" max="3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N67"/>
  <sheetViews>
    <sheetView view="pageBreakPreview" zoomScale="115" zoomScaleNormal="85" zoomScaleSheetLayoutView="115" workbookViewId="0">
      <selection activeCell="R21" sqref="R21:Y22"/>
    </sheetView>
  </sheetViews>
  <sheetFormatPr defaultRowHeight="13.5" x14ac:dyDescent="0.15"/>
  <cols>
    <col min="1" max="2" width="1.25" style="7" customWidth="1"/>
    <col min="3" max="10" width="2.625" style="7" customWidth="1"/>
    <col min="11" max="11" width="2.875" style="7" customWidth="1"/>
    <col min="12" max="25" width="2.25" style="7" customWidth="1"/>
    <col min="26" max="26" width="2.875" style="7" customWidth="1"/>
    <col min="27" max="41" width="2.25" style="7" customWidth="1"/>
    <col min="42" max="16384" width="9" style="7"/>
  </cols>
  <sheetData>
    <row r="1" spans="1:40" x14ac:dyDescent="0.15">
      <c r="A1" s="72" t="s">
        <v>102</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row>
    <row r="2" spans="1:40" x14ac:dyDescent="0.15">
      <c r="A2" s="1579" t="s">
        <v>519</v>
      </c>
      <c r="B2" s="1579"/>
      <c r="C2" s="1579"/>
      <c r="D2" s="1579"/>
      <c r="E2" s="1579"/>
      <c r="F2" s="1579"/>
      <c r="G2" s="1579"/>
      <c r="H2" s="1579"/>
      <c r="I2" s="1579"/>
      <c r="J2" s="1579"/>
      <c r="K2" s="1579"/>
      <c r="L2" s="1579"/>
      <c r="M2" s="1579"/>
      <c r="N2" s="1579"/>
      <c r="O2" s="1579"/>
      <c r="P2" s="1579"/>
      <c r="Q2" s="1579"/>
      <c r="R2" s="1579"/>
      <c r="S2" s="1579"/>
      <c r="T2" s="1579"/>
      <c r="U2" s="1579"/>
      <c r="V2" s="1579"/>
      <c r="W2" s="1579"/>
      <c r="X2" s="1579"/>
      <c r="Y2" s="1579"/>
      <c r="Z2" s="1579"/>
      <c r="AA2" s="1579"/>
      <c r="AB2" s="1579"/>
      <c r="AC2" s="1579"/>
      <c r="AD2" s="1579"/>
      <c r="AE2" s="1579"/>
      <c r="AF2" s="1579"/>
      <c r="AG2" s="1579"/>
      <c r="AH2" s="1579"/>
      <c r="AI2" s="1579"/>
      <c r="AJ2" s="1579"/>
      <c r="AK2" s="1579"/>
      <c r="AL2" s="1579"/>
      <c r="AM2" s="1579"/>
      <c r="AN2" s="1579"/>
    </row>
    <row r="3" spans="1:40" x14ac:dyDescent="0.15">
      <c r="A3" s="1579"/>
      <c r="B3" s="1579"/>
      <c r="C3" s="1579"/>
      <c r="D3" s="1579"/>
      <c r="E3" s="1579"/>
      <c r="F3" s="1579"/>
      <c r="G3" s="1579"/>
      <c r="H3" s="1579"/>
      <c r="I3" s="1579"/>
      <c r="J3" s="1579"/>
      <c r="K3" s="1579"/>
      <c r="L3" s="1579"/>
      <c r="M3" s="1579"/>
      <c r="N3" s="1579"/>
      <c r="O3" s="1579"/>
      <c r="P3" s="1579"/>
      <c r="Q3" s="1579"/>
      <c r="R3" s="1579"/>
      <c r="S3" s="1579"/>
      <c r="T3" s="1579"/>
      <c r="U3" s="1579"/>
      <c r="V3" s="1579"/>
      <c r="W3" s="1579"/>
      <c r="X3" s="1579"/>
      <c r="Y3" s="1579"/>
      <c r="Z3" s="1579"/>
      <c r="AA3" s="1579"/>
      <c r="AB3" s="1579"/>
      <c r="AC3" s="1579"/>
      <c r="AD3" s="1579"/>
      <c r="AE3" s="1579"/>
      <c r="AF3" s="1579"/>
      <c r="AG3" s="1579"/>
      <c r="AH3" s="1579"/>
      <c r="AI3" s="1579"/>
      <c r="AJ3" s="1579"/>
      <c r="AK3" s="1579"/>
      <c r="AL3" s="1579"/>
      <c r="AM3" s="1579"/>
      <c r="AN3" s="1579"/>
    </row>
    <row r="4" spans="1:40" ht="13.5" customHeight="1" x14ac:dyDescent="0.15">
      <c r="A4" s="73"/>
      <c r="B4" s="73"/>
      <c r="C4" s="73"/>
      <c r="D4" s="73"/>
      <c r="E4" s="73"/>
      <c r="F4" s="73"/>
      <c r="G4" s="73"/>
      <c r="H4" s="73"/>
      <c r="I4" s="73"/>
      <c r="J4" s="73"/>
      <c r="K4" s="73"/>
      <c r="L4" s="73"/>
      <c r="M4" s="73"/>
      <c r="N4" s="73"/>
      <c r="O4" s="73"/>
      <c r="P4" s="73"/>
      <c r="Q4" s="73"/>
      <c r="R4" s="73"/>
      <c r="S4" s="73"/>
      <c r="T4" s="72"/>
      <c r="U4" s="72"/>
      <c r="V4" s="72"/>
      <c r="W4" s="72"/>
      <c r="X4" s="72"/>
      <c r="Y4" s="72"/>
      <c r="Z4" s="72"/>
      <c r="AA4" s="72"/>
      <c r="AB4" s="72"/>
      <c r="AC4" s="72"/>
      <c r="AD4" s="1311">
        <f ca="1">TODAY()</f>
        <v>45261</v>
      </c>
      <c r="AE4" s="1311"/>
      <c r="AF4" s="1311"/>
      <c r="AG4" s="1311"/>
      <c r="AH4" s="1311"/>
      <c r="AI4" s="1311"/>
      <c r="AJ4" s="1311"/>
      <c r="AK4" s="1311"/>
      <c r="AL4" s="1311"/>
      <c r="AM4" s="1311"/>
      <c r="AN4" s="1311"/>
    </row>
    <row r="5" spans="1:40" ht="13.5" customHeight="1" thickBot="1" x14ac:dyDescent="0.2">
      <c r="A5" s="72" t="s">
        <v>101</v>
      </c>
      <c r="B5" s="73"/>
      <c r="C5" s="73"/>
      <c r="D5" s="73"/>
      <c r="E5" s="73"/>
      <c r="F5" s="73"/>
      <c r="G5" s="73"/>
      <c r="H5" s="73"/>
      <c r="I5" s="73"/>
      <c r="J5" s="73"/>
      <c r="K5" s="73"/>
      <c r="L5" s="73"/>
      <c r="M5" s="73"/>
      <c r="N5" s="73"/>
      <c r="O5" s="73"/>
      <c r="P5" s="73"/>
      <c r="Q5" s="73"/>
      <c r="R5" s="73"/>
      <c r="S5" s="73"/>
      <c r="T5" s="72"/>
      <c r="U5" s="72"/>
      <c r="V5" s="72"/>
      <c r="W5" s="72"/>
      <c r="X5" s="72"/>
      <c r="Y5" s="72"/>
      <c r="Z5" s="72"/>
      <c r="AA5" s="72"/>
      <c r="AB5" s="72"/>
      <c r="AC5" s="72"/>
      <c r="AD5" s="72"/>
      <c r="AE5" s="72"/>
      <c r="AF5" s="72"/>
      <c r="AG5" s="72"/>
      <c r="AH5" s="72"/>
      <c r="AI5" s="72"/>
      <c r="AJ5" s="72"/>
      <c r="AK5" s="72"/>
      <c r="AL5" s="72"/>
      <c r="AM5" s="72"/>
      <c r="AN5" s="72"/>
    </row>
    <row r="6" spans="1:40" x14ac:dyDescent="0.15">
      <c r="A6" s="72"/>
      <c r="B6" s="72"/>
      <c r="C6" s="72"/>
      <c r="D6" s="72"/>
      <c r="E6" s="72"/>
      <c r="F6" s="72"/>
      <c r="G6" s="72"/>
      <c r="H6" s="72"/>
      <c r="I6" s="72"/>
      <c r="J6" s="72"/>
      <c r="K6" s="72"/>
      <c r="L6" s="72"/>
      <c r="M6" s="72"/>
      <c r="N6" s="72"/>
      <c r="O6" s="72"/>
      <c r="P6" s="72"/>
      <c r="Q6" s="72"/>
      <c r="R6" s="72"/>
      <c r="S6" s="72"/>
      <c r="T6" s="72"/>
      <c r="U6" s="72"/>
      <c r="V6" s="72"/>
      <c r="W6" s="1580" t="s">
        <v>100</v>
      </c>
      <c r="X6" s="1581"/>
      <c r="Y6" s="1581"/>
      <c r="Z6" s="1581"/>
      <c r="AA6" s="1581"/>
      <c r="AB6" s="1581"/>
      <c r="AC6" s="1582"/>
      <c r="AD6" s="1315" t="s">
        <v>99</v>
      </c>
      <c r="AE6" s="1316"/>
      <c r="AF6" s="1316"/>
      <c r="AG6" s="1316"/>
      <c r="AH6" s="1316">
        <f>⑩第２号様式の２!F1</f>
        <v>0</v>
      </c>
      <c r="AI6" s="1316"/>
      <c r="AJ6" s="1316"/>
      <c r="AK6" s="1316"/>
      <c r="AL6" s="1316"/>
      <c r="AM6" s="1316" t="s">
        <v>98</v>
      </c>
      <c r="AN6" s="1317"/>
    </row>
    <row r="7" spans="1:40" x14ac:dyDescent="0.15">
      <c r="A7" s="72"/>
      <c r="B7" s="72"/>
      <c r="C7" s="72"/>
      <c r="D7" s="72"/>
      <c r="E7" s="72"/>
      <c r="F7" s="72"/>
      <c r="G7" s="72"/>
      <c r="H7" s="72"/>
      <c r="I7" s="72"/>
      <c r="J7" s="72"/>
      <c r="K7" s="72"/>
      <c r="L7" s="72"/>
      <c r="M7" s="72"/>
      <c r="N7" s="72"/>
      <c r="O7" s="72"/>
      <c r="P7" s="72"/>
      <c r="Q7" s="72"/>
      <c r="R7" s="72"/>
      <c r="S7" s="72"/>
      <c r="T7" s="72"/>
      <c r="U7" s="72"/>
      <c r="V7" s="72"/>
      <c r="W7" s="1594" t="s">
        <v>97</v>
      </c>
      <c r="X7" s="1595"/>
      <c r="Y7" s="1595"/>
      <c r="Z7" s="1595"/>
      <c r="AA7" s="1595"/>
      <c r="AB7" s="1595"/>
      <c r="AC7" s="1596"/>
      <c r="AD7" s="1597">
        <f>⑩第２号様式の２!E2</f>
        <v>0</v>
      </c>
      <c r="AE7" s="1598"/>
      <c r="AF7" s="1598"/>
      <c r="AG7" s="1598"/>
      <c r="AH7" s="1598"/>
      <c r="AI7" s="1598"/>
      <c r="AJ7" s="1598"/>
      <c r="AK7" s="1598"/>
      <c r="AL7" s="1598"/>
      <c r="AM7" s="1598"/>
      <c r="AN7" s="1599"/>
    </row>
    <row r="8" spans="1:40" x14ac:dyDescent="0.15">
      <c r="A8" s="72"/>
      <c r="B8" s="72"/>
      <c r="C8" s="72"/>
      <c r="D8" s="72"/>
      <c r="E8" s="72"/>
      <c r="F8" s="72"/>
      <c r="G8" s="72"/>
      <c r="H8" s="72"/>
      <c r="I8" s="72"/>
      <c r="J8" s="72"/>
      <c r="K8" s="72"/>
      <c r="L8" s="72"/>
      <c r="M8" s="72"/>
      <c r="N8" s="72"/>
      <c r="O8" s="72"/>
      <c r="P8" s="72"/>
      <c r="Q8" s="72"/>
      <c r="R8" s="72"/>
      <c r="S8" s="72"/>
      <c r="T8" s="72"/>
      <c r="U8" s="72"/>
      <c r="V8" s="72"/>
      <c r="W8" s="1594" t="s">
        <v>96</v>
      </c>
      <c r="X8" s="1595"/>
      <c r="Y8" s="1595"/>
      <c r="Z8" s="1595"/>
      <c r="AA8" s="1595"/>
      <c r="AB8" s="1595"/>
      <c r="AC8" s="1596"/>
      <c r="AD8" s="1600">
        <f>⑩第２号様式の２!E3</f>
        <v>0</v>
      </c>
      <c r="AE8" s="1601"/>
      <c r="AF8" s="1601"/>
      <c r="AG8" s="1601"/>
      <c r="AH8" s="1601"/>
      <c r="AI8" s="1601"/>
      <c r="AJ8" s="1601"/>
      <c r="AK8" s="1601"/>
      <c r="AL8" s="1601"/>
      <c r="AM8" s="1601"/>
      <c r="AN8" s="1602"/>
    </row>
    <row r="9" spans="1:40" x14ac:dyDescent="0.15">
      <c r="A9" s="72"/>
      <c r="B9" s="72"/>
      <c r="C9" s="72"/>
      <c r="D9" s="72"/>
      <c r="E9" s="72"/>
      <c r="F9" s="72"/>
      <c r="G9" s="72"/>
      <c r="H9" s="72"/>
      <c r="I9" s="72"/>
      <c r="J9" s="72"/>
      <c r="K9" s="72"/>
      <c r="L9" s="72"/>
      <c r="M9" s="72"/>
      <c r="N9" s="72"/>
      <c r="O9" s="72"/>
      <c r="P9" s="72"/>
      <c r="Q9" s="72"/>
      <c r="R9" s="72"/>
      <c r="S9" s="72"/>
      <c r="T9" s="72"/>
      <c r="U9" s="72"/>
      <c r="V9" s="72"/>
      <c r="W9" s="1594" t="s">
        <v>95</v>
      </c>
      <c r="X9" s="1595"/>
      <c r="Y9" s="1595"/>
      <c r="Z9" s="1595"/>
      <c r="AA9" s="1595"/>
      <c r="AB9" s="1595"/>
      <c r="AC9" s="1596"/>
      <c r="AD9" s="1603">
        <f>⑩第２号様式の２!E4</f>
        <v>0</v>
      </c>
      <c r="AE9" s="1604"/>
      <c r="AF9" s="1604"/>
      <c r="AG9" s="1604"/>
      <c r="AH9" s="1604"/>
      <c r="AI9" s="1604"/>
      <c r="AJ9" s="1604"/>
      <c r="AK9" s="1604"/>
      <c r="AL9" s="1604"/>
      <c r="AM9" s="1604"/>
      <c r="AN9" s="1605"/>
    </row>
    <row r="10" spans="1:40" ht="14.25" thickBot="1" x14ac:dyDescent="0.2">
      <c r="A10" s="72"/>
      <c r="B10" s="72"/>
      <c r="C10" s="72"/>
      <c r="D10" s="72"/>
      <c r="E10" s="72"/>
      <c r="F10" s="72"/>
      <c r="G10" s="72"/>
      <c r="H10" s="72"/>
      <c r="I10" s="72"/>
      <c r="J10" s="72"/>
      <c r="K10" s="72"/>
      <c r="L10" s="72"/>
      <c r="M10" s="72"/>
      <c r="N10" s="72"/>
      <c r="O10" s="72"/>
      <c r="P10" s="72"/>
      <c r="Q10" s="72"/>
      <c r="R10" s="72"/>
      <c r="S10" s="72"/>
      <c r="T10" s="72"/>
      <c r="U10" s="72"/>
      <c r="V10" s="72"/>
      <c r="W10" s="1559" t="s">
        <v>94</v>
      </c>
      <c r="X10" s="1560"/>
      <c r="Y10" s="1560"/>
      <c r="Z10" s="1560"/>
      <c r="AA10" s="1560"/>
      <c r="AB10" s="1560"/>
      <c r="AC10" s="1561"/>
      <c r="AD10" s="1607">
        <f>⑩第２号様式の２!E5</f>
        <v>0</v>
      </c>
      <c r="AE10" s="1608"/>
      <c r="AF10" s="1608"/>
      <c r="AG10" s="1608"/>
      <c r="AH10" s="1608"/>
      <c r="AI10" s="1608"/>
      <c r="AJ10" s="1608"/>
      <c r="AK10" s="1608"/>
      <c r="AL10" s="1608"/>
      <c r="AM10" s="1608"/>
      <c r="AN10" s="1609"/>
    </row>
    <row r="11" spans="1:40" ht="6" customHeight="1" x14ac:dyDescent="0.1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row>
    <row r="12" spans="1:40" ht="58.5" customHeight="1" x14ac:dyDescent="0.15">
      <c r="A12" s="72"/>
      <c r="B12" s="72"/>
      <c r="C12" s="72"/>
      <c r="D12" s="72"/>
      <c r="E12" s="1606" t="s">
        <v>520</v>
      </c>
      <c r="F12" s="1606"/>
      <c r="G12" s="1606"/>
      <c r="H12" s="1606"/>
      <c r="I12" s="1606"/>
      <c r="J12" s="1606"/>
      <c r="K12" s="1606"/>
      <c r="L12" s="1606"/>
      <c r="M12" s="1606"/>
      <c r="N12" s="1606"/>
      <c r="O12" s="1606"/>
      <c r="P12" s="1606"/>
      <c r="Q12" s="1606"/>
      <c r="R12" s="1606"/>
      <c r="S12" s="1606"/>
      <c r="T12" s="1606"/>
      <c r="U12" s="443"/>
      <c r="V12" s="1606" t="s">
        <v>521</v>
      </c>
      <c r="W12" s="1606"/>
      <c r="X12" s="1606"/>
      <c r="Y12" s="1606"/>
      <c r="Z12" s="1606"/>
      <c r="AA12" s="1606"/>
      <c r="AB12" s="1606"/>
      <c r="AC12" s="1606"/>
      <c r="AD12" s="1606"/>
      <c r="AE12" s="1606"/>
      <c r="AF12" s="1606"/>
      <c r="AG12" s="1606"/>
      <c r="AH12" s="1606"/>
      <c r="AI12" s="1606"/>
      <c r="AJ12" s="1606"/>
      <c r="AK12" s="1606"/>
      <c r="AL12" s="1606"/>
      <c r="AM12" s="1606"/>
      <c r="AN12" s="443"/>
    </row>
    <row r="13" spans="1:40" ht="11.25" customHeight="1" x14ac:dyDescent="0.15">
      <c r="A13" s="1534" t="s">
        <v>93</v>
      </c>
      <c r="B13" s="1534"/>
      <c r="C13" s="1571" t="s">
        <v>522</v>
      </c>
      <c r="D13" s="1572"/>
      <c r="E13" s="1572"/>
      <c r="F13" s="1572"/>
      <c r="G13" s="1572"/>
      <c r="H13" s="1572"/>
      <c r="I13" s="1572"/>
      <c r="J13" s="1572"/>
      <c r="K13" s="1562" t="s">
        <v>90</v>
      </c>
      <c r="L13" s="1563"/>
      <c r="M13" s="1563"/>
      <c r="N13" s="1563"/>
      <c r="O13" s="1563"/>
      <c r="P13" s="1563"/>
      <c r="Q13" s="1563"/>
      <c r="R13" s="1583" t="s">
        <v>91</v>
      </c>
      <c r="S13" s="1584"/>
      <c r="T13" s="1584"/>
      <c r="U13" s="1584"/>
      <c r="V13" s="1584"/>
      <c r="W13" s="1584"/>
      <c r="X13" s="1584"/>
      <c r="Y13" s="1585"/>
      <c r="Z13" s="1563" t="s">
        <v>90</v>
      </c>
      <c r="AA13" s="1563"/>
      <c r="AB13" s="1563"/>
      <c r="AC13" s="1563"/>
      <c r="AD13" s="1563"/>
      <c r="AE13" s="1563"/>
      <c r="AF13" s="1589"/>
      <c r="AG13" s="1591" t="s">
        <v>89</v>
      </c>
      <c r="AH13" s="1584"/>
      <c r="AI13" s="1584"/>
      <c r="AJ13" s="1584"/>
      <c r="AK13" s="1584"/>
      <c r="AL13" s="1584"/>
      <c r="AM13" s="1584"/>
      <c r="AN13" s="1592"/>
    </row>
    <row r="14" spans="1:40" ht="11.25" customHeight="1" x14ac:dyDescent="0.15">
      <c r="A14" s="1534"/>
      <c r="B14" s="1534"/>
      <c r="C14" s="1569" t="s">
        <v>456</v>
      </c>
      <c r="D14" s="1573"/>
      <c r="E14" s="1574" t="s">
        <v>457</v>
      </c>
      <c r="F14" s="1575"/>
      <c r="G14" s="1534" t="s">
        <v>458</v>
      </c>
      <c r="H14" s="1576"/>
      <c r="I14" s="1574" t="s">
        <v>459</v>
      </c>
      <c r="J14" s="1575"/>
      <c r="K14" s="1564"/>
      <c r="L14" s="1565"/>
      <c r="M14" s="1565"/>
      <c r="N14" s="1565"/>
      <c r="O14" s="1565"/>
      <c r="P14" s="1565"/>
      <c r="Q14" s="1565"/>
      <c r="R14" s="1586"/>
      <c r="S14" s="1587"/>
      <c r="T14" s="1587"/>
      <c r="U14" s="1587"/>
      <c r="V14" s="1587"/>
      <c r="W14" s="1587"/>
      <c r="X14" s="1587"/>
      <c r="Y14" s="1588"/>
      <c r="Z14" s="1565"/>
      <c r="AA14" s="1565"/>
      <c r="AB14" s="1565"/>
      <c r="AC14" s="1565"/>
      <c r="AD14" s="1565"/>
      <c r="AE14" s="1565"/>
      <c r="AF14" s="1590"/>
      <c r="AG14" s="1587"/>
      <c r="AH14" s="1587"/>
      <c r="AI14" s="1587"/>
      <c r="AJ14" s="1587"/>
      <c r="AK14" s="1587"/>
      <c r="AL14" s="1587"/>
      <c r="AM14" s="1587"/>
      <c r="AN14" s="1593"/>
    </row>
    <row r="15" spans="1:40" ht="11.25" customHeight="1" x14ac:dyDescent="0.15">
      <c r="A15" s="1534" t="s">
        <v>88</v>
      </c>
      <c r="B15" s="1534"/>
      <c r="C15" s="1504" t="s">
        <v>460</v>
      </c>
      <c r="D15" s="1505"/>
      <c r="E15" s="1500" t="s">
        <v>460</v>
      </c>
      <c r="F15" s="1501"/>
      <c r="G15" s="1504"/>
      <c r="H15" s="1505"/>
      <c r="I15" s="1500" t="s">
        <v>460</v>
      </c>
      <c r="J15" s="1501"/>
      <c r="K15" s="1569"/>
      <c r="L15" s="1549" t="s">
        <v>87</v>
      </c>
      <c r="M15" s="1547" t="s">
        <v>79</v>
      </c>
      <c r="N15" s="1549" t="s">
        <v>86</v>
      </c>
      <c r="O15" s="1547" t="s">
        <v>81</v>
      </c>
      <c r="P15" s="1549" t="s">
        <v>85</v>
      </c>
      <c r="Q15" s="1551" t="s">
        <v>80</v>
      </c>
      <c r="R15" s="1553" t="s">
        <v>82</v>
      </c>
      <c r="S15" s="1553"/>
      <c r="T15" s="1553"/>
      <c r="U15" s="1553"/>
      <c r="V15" s="1553"/>
      <c r="W15" s="1553"/>
      <c r="X15" s="1553"/>
      <c r="Y15" s="1554"/>
      <c r="Z15" s="1549"/>
      <c r="AA15" s="1549" t="s">
        <v>84</v>
      </c>
      <c r="AB15" s="1547" t="s">
        <v>79</v>
      </c>
      <c r="AC15" s="1549" t="s">
        <v>84</v>
      </c>
      <c r="AD15" s="1547" t="s">
        <v>81</v>
      </c>
      <c r="AE15" s="1549" t="s">
        <v>83</v>
      </c>
      <c r="AF15" s="1551" t="s">
        <v>80</v>
      </c>
      <c r="AG15" s="1577" t="s">
        <v>82</v>
      </c>
      <c r="AH15" s="1553"/>
      <c r="AI15" s="1553"/>
      <c r="AJ15" s="1553"/>
      <c r="AK15" s="1553"/>
      <c r="AL15" s="1553"/>
      <c r="AM15" s="1553"/>
      <c r="AN15" s="1553"/>
    </row>
    <row r="16" spans="1:40" ht="11.25" customHeight="1" thickBot="1" x14ac:dyDescent="0.2">
      <c r="A16" s="1566"/>
      <c r="B16" s="1566"/>
      <c r="C16" s="1567"/>
      <c r="D16" s="1568"/>
      <c r="E16" s="1508"/>
      <c r="F16" s="1509"/>
      <c r="G16" s="1567"/>
      <c r="H16" s="1568"/>
      <c r="I16" s="1508"/>
      <c r="J16" s="1509"/>
      <c r="K16" s="1570"/>
      <c r="L16" s="1550"/>
      <c r="M16" s="1548"/>
      <c r="N16" s="1550"/>
      <c r="O16" s="1548"/>
      <c r="P16" s="1550"/>
      <c r="Q16" s="1552"/>
      <c r="R16" s="1555"/>
      <c r="S16" s="1555"/>
      <c r="T16" s="1555"/>
      <c r="U16" s="1555"/>
      <c r="V16" s="1555"/>
      <c r="W16" s="1555"/>
      <c r="X16" s="1555"/>
      <c r="Y16" s="1556"/>
      <c r="Z16" s="1550"/>
      <c r="AA16" s="1550"/>
      <c r="AB16" s="1548"/>
      <c r="AC16" s="1550"/>
      <c r="AD16" s="1548"/>
      <c r="AE16" s="1550"/>
      <c r="AF16" s="1552"/>
      <c r="AG16" s="1578"/>
      <c r="AH16" s="1555"/>
      <c r="AI16" s="1555"/>
      <c r="AJ16" s="1555"/>
      <c r="AK16" s="1555"/>
      <c r="AL16" s="1555"/>
      <c r="AM16" s="1555"/>
      <c r="AN16" s="1555"/>
    </row>
    <row r="17" spans="1:40" ht="11.25" customHeight="1" thickTop="1" x14ac:dyDescent="0.15">
      <c r="A17" s="1557">
        <v>1</v>
      </c>
      <c r="B17" s="1557"/>
      <c r="C17" s="1512"/>
      <c r="D17" s="1513"/>
      <c r="E17" s="1510"/>
      <c r="F17" s="1511"/>
      <c r="G17" s="1512"/>
      <c r="H17" s="1513"/>
      <c r="I17" s="1510"/>
      <c r="J17" s="1511"/>
      <c r="K17" s="1558"/>
      <c r="L17" s="1545"/>
      <c r="M17" s="1546" t="s">
        <v>79</v>
      </c>
      <c r="N17" s="1545"/>
      <c r="O17" s="1546" t="s">
        <v>81</v>
      </c>
      <c r="P17" s="1545"/>
      <c r="Q17" s="1544" t="s">
        <v>80</v>
      </c>
      <c r="R17" s="1531"/>
      <c r="S17" s="1531"/>
      <c r="T17" s="1531"/>
      <c r="U17" s="1531"/>
      <c r="V17" s="1531"/>
      <c r="W17" s="1531"/>
      <c r="X17" s="1531"/>
      <c r="Y17" s="1542"/>
      <c r="Z17" s="1545"/>
      <c r="AA17" s="1545"/>
      <c r="AB17" s="1546" t="s">
        <v>79</v>
      </c>
      <c r="AC17" s="1545"/>
      <c r="AD17" s="1546" t="s">
        <v>81</v>
      </c>
      <c r="AE17" s="1545"/>
      <c r="AF17" s="1544" t="s">
        <v>80</v>
      </c>
      <c r="AG17" s="1530"/>
      <c r="AH17" s="1531"/>
      <c r="AI17" s="1531"/>
      <c r="AJ17" s="1531"/>
      <c r="AK17" s="1531"/>
      <c r="AL17" s="1531"/>
      <c r="AM17" s="1531"/>
      <c r="AN17" s="1531"/>
    </row>
    <row r="18" spans="1:40" ht="11.25" customHeight="1" x14ac:dyDescent="0.15">
      <c r="A18" s="1534"/>
      <c r="B18" s="1534"/>
      <c r="C18" s="1506"/>
      <c r="D18" s="1507"/>
      <c r="E18" s="1502"/>
      <c r="F18" s="1503"/>
      <c r="G18" s="1506"/>
      <c r="H18" s="1507"/>
      <c r="I18" s="1502"/>
      <c r="J18" s="1503"/>
      <c r="K18" s="1535"/>
      <c r="L18" s="1536"/>
      <c r="M18" s="1538"/>
      <c r="N18" s="1536"/>
      <c r="O18" s="1538"/>
      <c r="P18" s="1536"/>
      <c r="Q18" s="1540"/>
      <c r="R18" s="1533"/>
      <c r="S18" s="1533"/>
      <c r="T18" s="1533"/>
      <c r="U18" s="1533"/>
      <c r="V18" s="1533"/>
      <c r="W18" s="1533"/>
      <c r="X18" s="1533"/>
      <c r="Y18" s="1543"/>
      <c r="Z18" s="1536"/>
      <c r="AA18" s="1536"/>
      <c r="AB18" s="1538"/>
      <c r="AC18" s="1536"/>
      <c r="AD18" s="1538"/>
      <c r="AE18" s="1536"/>
      <c r="AF18" s="1540"/>
      <c r="AG18" s="1532"/>
      <c r="AH18" s="1533"/>
      <c r="AI18" s="1533"/>
      <c r="AJ18" s="1533"/>
      <c r="AK18" s="1533"/>
      <c r="AL18" s="1533"/>
      <c r="AM18" s="1533"/>
      <c r="AN18" s="1533"/>
    </row>
    <row r="19" spans="1:40" ht="11.25" customHeight="1" x14ac:dyDescent="0.15">
      <c r="A19" s="1534">
        <v>2</v>
      </c>
      <c r="B19" s="1534"/>
      <c r="C19" s="1504"/>
      <c r="D19" s="1505"/>
      <c r="E19" s="1500"/>
      <c r="F19" s="1501"/>
      <c r="G19" s="1504"/>
      <c r="H19" s="1505"/>
      <c r="I19" s="1500"/>
      <c r="J19" s="1501"/>
      <c r="K19" s="1535"/>
      <c r="L19" s="1536"/>
      <c r="M19" s="1538" t="s">
        <v>79</v>
      </c>
      <c r="N19" s="1536"/>
      <c r="O19" s="1538" t="s">
        <v>81</v>
      </c>
      <c r="P19" s="1536"/>
      <c r="Q19" s="1540" t="s">
        <v>80</v>
      </c>
      <c r="R19" s="1531"/>
      <c r="S19" s="1531"/>
      <c r="T19" s="1531"/>
      <c r="U19" s="1531"/>
      <c r="V19" s="1531"/>
      <c r="W19" s="1531"/>
      <c r="X19" s="1531"/>
      <c r="Y19" s="1542"/>
      <c r="Z19" s="1536"/>
      <c r="AA19" s="1536"/>
      <c r="AB19" s="1538" t="s">
        <v>79</v>
      </c>
      <c r="AC19" s="1536"/>
      <c r="AD19" s="1538" t="s">
        <v>81</v>
      </c>
      <c r="AE19" s="1536"/>
      <c r="AF19" s="1540" t="s">
        <v>80</v>
      </c>
      <c r="AG19" s="1530"/>
      <c r="AH19" s="1531"/>
      <c r="AI19" s="1531"/>
      <c r="AJ19" s="1531"/>
      <c r="AK19" s="1531"/>
      <c r="AL19" s="1531"/>
      <c r="AM19" s="1531"/>
      <c r="AN19" s="1531"/>
    </row>
    <row r="20" spans="1:40" ht="11.25" customHeight="1" x14ac:dyDescent="0.15">
      <c r="A20" s="1534"/>
      <c r="B20" s="1534"/>
      <c r="C20" s="1506"/>
      <c r="D20" s="1507"/>
      <c r="E20" s="1502"/>
      <c r="F20" s="1503"/>
      <c r="G20" s="1506"/>
      <c r="H20" s="1507"/>
      <c r="I20" s="1502"/>
      <c r="J20" s="1503"/>
      <c r="K20" s="1535"/>
      <c r="L20" s="1536"/>
      <c r="M20" s="1538"/>
      <c r="N20" s="1536"/>
      <c r="O20" s="1538"/>
      <c r="P20" s="1536"/>
      <c r="Q20" s="1540"/>
      <c r="R20" s="1533"/>
      <c r="S20" s="1533"/>
      <c r="T20" s="1533"/>
      <c r="U20" s="1533"/>
      <c r="V20" s="1533"/>
      <c r="W20" s="1533"/>
      <c r="X20" s="1533"/>
      <c r="Y20" s="1543"/>
      <c r="Z20" s="1536"/>
      <c r="AA20" s="1536"/>
      <c r="AB20" s="1538"/>
      <c r="AC20" s="1536"/>
      <c r="AD20" s="1538"/>
      <c r="AE20" s="1536"/>
      <c r="AF20" s="1540"/>
      <c r="AG20" s="1532"/>
      <c r="AH20" s="1533"/>
      <c r="AI20" s="1533"/>
      <c r="AJ20" s="1533"/>
      <c r="AK20" s="1533"/>
      <c r="AL20" s="1533"/>
      <c r="AM20" s="1533"/>
      <c r="AN20" s="1533"/>
    </row>
    <row r="21" spans="1:40" ht="11.25" customHeight="1" x14ac:dyDescent="0.15">
      <c r="A21" s="1534">
        <v>3</v>
      </c>
      <c r="B21" s="1534"/>
      <c r="C21" s="1504"/>
      <c r="D21" s="1505"/>
      <c r="E21" s="1500"/>
      <c r="F21" s="1501"/>
      <c r="G21" s="1504"/>
      <c r="H21" s="1505"/>
      <c r="I21" s="1500"/>
      <c r="J21" s="1501"/>
      <c r="K21" s="1535"/>
      <c r="L21" s="1536"/>
      <c r="M21" s="1538" t="s">
        <v>79</v>
      </c>
      <c r="N21" s="1536"/>
      <c r="O21" s="1538" t="s">
        <v>81</v>
      </c>
      <c r="P21" s="1536"/>
      <c r="Q21" s="1540" t="s">
        <v>80</v>
      </c>
      <c r="R21" s="1531"/>
      <c r="S21" s="1531"/>
      <c r="T21" s="1531"/>
      <c r="U21" s="1531"/>
      <c r="V21" s="1531"/>
      <c r="W21" s="1531"/>
      <c r="X21" s="1531"/>
      <c r="Y21" s="1542"/>
      <c r="Z21" s="1536"/>
      <c r="AA21" s="1536"/>
      <c r="AB21" s="1538" t="s">
        <v>79</v>
      </c>
      <c r="AC21" s="1536"/>
      <c r="AD21" s="1538" t="s">
        <v>81</v>
      </c>
      <c r="AE21" s="1536"/>
      <c r="AF21" s="1540" t="s">
        <v>80</v>
      </c>
      <c r="AG21" s="1530"/>
      <c r="AH21" s="1531"/>
      <c r="AI21" s="1531"/>
      <c r="AJ21" s="1531"/>
      <c r="AK21" s="1531"/>
      <c r="AL21" s="1531"/>
      <c r="AM21" s="1531"/>
      <c r="AN21" s="1531"/>
    </row>
    <row r="22" spans="1:40" ht="11.25" customHeight="1" x14ac:dyDescent="0.15">
      <c r="A22" s="1534"/>
      <c r="B22" s="1534"/>
      <c r="C22" s="1506"/>
      <c r="D22" s="1507"/>
      <c r="E22" s="1502"/>
      <c r="F22" s="1503"/>
      <c r="G22" s="1506"/>
      <c r="H22" s="1507"/>
      <c r="I22" s="1502"/>
      <c r="J22" s="1503"/>
      <c r="K22" s="1535"/>
      <c r="L22" s="1536"/>
      <c r="M22" s="1538"/>
      <c r="N22" s="1536"/>
      <c r="O22" s="1538"/>
      <c r="P22" s="1536"/>
      <c r="Q22" s="1540"/>
      <c r="R22" s="1533"/>
      <c r="S22" s="1533"/>
      <c r="T22" s="1533"/>
      <c r="U22" s="1533"/>
      <c r="V22" s="1533"/>
      <c r="W22" s="1533"/>
      <c r="X22" s="1533"/>
      <c r="Y22" s="1543"/>
      <c r="Z22" s="1536"/>
      <c r="AA22" s="1536"/>
      <c r="AB22" s="1538"/>
      <c r="AC22" s="1536"/>
      <c r="AD22" s="1538"/>
      <c r="AE22" s="1536"/>
      <c r="AF22" s="1540"/>
      <c r="AG22" s="1532"/>
      <c r="AH22" s="1533"/>
      <c r="AI22" s="1533"/>
      <c r="AJ22" s="1533"/>
      <c r="AK22" s="1533"/>
      <c r="AL22" s="1533"/>
      <c r="AM22" s="1533"/>
      <c r="AN22" s="1533"/>
    </row>
    <row r="23" spans="1:40" ht="11.25" customHeight="1" x14ac:dyDescent="0.15">
      <c r="A23" s="1534">
        <v>4</v>
      </c>
      <c r="B23" s="1534"/>
      <c r="C23" s="1504"/>
      <c r="D23" s="1505"/>
      <c r="E23" s="1500"/>
      <c r="F23" s="1501"/>
      <c r="G23" s="1504"/>
      <c r="H23" s="1505"/>
      <c r="I23" s="1500"/>
      <c r="J23" s="1501"/>
      <c r="K23" s="1535"/>
      <c r="L23" s="1536"/>
      <c r="M23" s="1538" t="s">
        <v>79</v>
      </c>
      <c r="N23" s="1536"/>
      <c r="O23" s="1538" t="s">
        <v>78</v>
      </c>
      <c r="P23" s="1536"/>
      <c r="Q23" s="1540" t="s">
        <v>77</v>
      </c>
      <c r="R23" s="1531"/>
      <c r="S23" s="1531"/>
      <c r="T23" s="1531"/>
      <c r="U23" s="1531"/>
      <c r="V23" s="1531"/>
      <c r="W23" s="1531"/>
      <c r="X23" s="1531"/>
      <c r="Y23" s="1542"/>
      <c r="Z23" s="1536"/>
      <c r="AA23" s="1536"/>
      <c r="AB23" s="1538" t="s">
        <v>79</v>
      </c>
      <c r="AC23" s="1536"/>
      <c r="AD23" s="1538" t="s">
        <v>78</v>
      </c>
      <c r="AE23" s="1536"/>
      <c r="AF23" s="1540" t="s">
        <v>77</v>
      </c>
      <c r="AG23" s="1530"/>
      <c r="AH23" s="1531"/>
      <c r="AI23" s="1531"/>
      <c r="AJ23" s="1531"/>
      <c r="AK23" s="1531"/>
      <c r="AL23" s="1531"/>
      <c r="AM23" s="1531"/>
      <c r="AN23" s="1531"/>
    </row>
    <row r="24" spans="1:40" ht="11.25" customHeight="1" x14ac:dyDescent="0.15">
      <c r="A24" s="1534"/>
      <c r="B24" s="1534"/>
      <c r="C24" s="1506"/>
      <c r="D24" s="1507"/>
      <c r="E24" s="1502"/>
      <c r="F24" s="1503"/>
      <c r="G24" s="1506"/>
      <c r="H24" s="1507"/>
      <c r="I24" s="1502"/>
      <c r="J24" s="1503"/>
      <c r="K24" s="1535"/>
      <c r="L24" s="1536"/>
      <c r="M24" s="1538"/>
      <c r="N24" s="1536"/>
      <c r="O24" s="1538"/>
      <c r="P24" s="1536"/>
      <c r="Q24" s="1540"/>
      <c r="R24" s="1533"/>
      <c r="S24" s="1533"/>
      <c r="T24" s="1533"/>
      <c r="U24" s="1533"/>
      <c r="V24" s="1533"/>
      <c r="W24" s="1533"/>
      <c r="X24" s="1533"/>
      <c r="Y24" s="1543"/>
      <c r="Z24" s="1536"/>
      <c r="AA24" s="1536"/>
      <c r="AB24" s="1538"/>
      <c r="AC24" s="1536"/>
      <c r="AD24" s="1538"/>
      <c r="AE24" s="1536"/>
      <c r="AF24" s="1540"/>
      <c r="AG24" s="1532"/>
      <c r="AH24" s="1533"/>
      <c r="AI24" s="1533"/>
      <c r="AJ24" s="1533"/>
      <c r="AK24" s="1533"/>
      <c r="AL24" s="1533"/>
      <c r="AM24" s="1533"/>
      <c r="AN24" s="1533"/>
    </row>
    <row r="25" spans="1:40" ht="11.25" customHeight="1" x14ac:dyDescent="0.15">
      <c r="A25" s="1534">
        <v>5</v>
      </c>
      <c r="B25" s="1534"/>
      <c r="C25" s="1504"/>
      <c r="D25" s="1505"/>
      <c r="E25" s="1500"/>
      <c r="F25" s="1501"/>
      <c r="G25" s="1504"/>
      <c r="H25" s="1505"/>
      <c r="I25" s="1500"/>
      <c r="J25" s="1501"/>
      <c r="K25" s="1535"/>
      <c r="L25" s="1536"/>
      <c r="M25" s="1538" t="s">
        <v>79</v>
      </c>
      <c r="N25" s="1536"/>
      <c r="O25" s="1538" t="s">
        <v>78</v>
      </c>
      <c r="P25" s="1536"/>
      <c r="Q25" s="1540" t="s">
        <v>77</v>
      </c>
      <c r="R25" s="1531"/>
      <c r="S25" s="1531"/>
      <c r="T25" s="1531"/>
      <c r="U25" s="1531"/>
      <c r="V25" s="1531"/>
      <c r="W25" s="1531"/>
      <c r="X25" s="1531"/>
      <c r="Y25" s="1542"/>
      <c r="Z25" s="1536"/>
      <c r="AA25" s="1536"/>
      <c r="AB25" s="1538" t="s">
        <v>79</v>
      </c>
      <c r="AC25" s="1536"/>
      <c r="AD25" s="1538" t="s">
        <v>78</v>
      </c>
      <c r="AE25" s="1536"/>
      <c r="AF25" s="1540" t="s">
        <v>77</v>
      </c>
      <c r="AG25" s="1530"/>
      <c r="AH25" s="1531"/>
      <c r="AI25" s="1531"/>
      <c r="AJ25" s="1531"/>
      <c r="AK25" s="1531"/>
      <c r="AL25" s="1531"/>
      <c r="AM25" s="1531"/>
      <c r="AN25" s="1531"/>
    </row>
    <row r="26" spans="1:40" ht="11.25" customHeight="1" x14ac:dyDescent="0.15">
      <c r="A26" s="1534"/>
      <c r="B26" s="1534"/>
      <c r="C26" s="1506"/>
      <c r="D26" s="1507"/>
      <c r="E26" s="1502"/>
      <c r="F26" s="1503"/>
      <c r="G26" s="1506"/>
      <c r="H26" s="1507"/>
      <c r="I26" s="1502"/>
      <c r="J26" s="1503"/>
      <c r="K26" s="1535"/>
      <c r="L26" s="1536"/>
      <c r="M26" s="1538"/>
      <c r="N26" s="1536"/>
      <c r="O26" s="1538"/>
      <c r="P26" s="1536"/>
      <c r="Q26" s="1540"/>
      <c r="R26" s="1533"/>
      <c r="S26" s="1533"/>
      <c r="T26" s="1533"/>
      <c r="U26" s="1533"/>
      <c r="V26" s="1533"/>
      <c r="W26" s="1533"/>
      <c r="X26" s="1533"/>
      <c r="Y26" s="1543"/>
      <c r="Z26" s="1536"/>
      <c r="AA26" s="1536"/>
      <c r="AB26" s="1538"/>
      <c r="AC26" s="1536"/>
      <c r="AD26" s="1538"/>
      <c r="AE26" s="1536"/>
      <c r="AF26" s="1540"/>
      <c r="AG26" s="1532"/>
      <c r="AH26" s="1533"/>
      <c r="AI26" s="1533"/>
      <c r="AJ26" s="1533"/>
      <c r="AK26" s="1533"/>
      <c r="AL26" s="1533"/>
      <c r="AM26" s="1533"/>
      <c r="AN26" s="1533"/>
    </row>
    <row r="27" spans="1:40" ht="11.25" customHeight="1" x14ac:dyDescent="0.15">
      <c r="A27" s="1534">
        <v>6</v>
      </c>
      <c r="B27" s="1534"/>
      <c r="C27" s="1504"/>
      <c r="D27" s="1505"/>
      <c r="E27" s="1500"/>
      <c r="F27" s="1501"/>
      <c r="G27" s="1504"/>
      <c r="H27" s="1505"/>
      <c r="I27" s="1500"/>
      <c r="J27" s="1501"/>
      <c r="K27" s="1535"/>
      <c r="L27" s="1536"/>
      <c r="M27" s="1538" t="s">
        <v>79</v>
      </c>
      <c r="N27" s="1536"/>
      <c r="O27" s="1538" t="s">
        <v>78</v>
      </c>
      <c r="P27" s="1536"/>
      <c r="Q27" s="1540" t="s">
        <v>77</v>
      </c>
      <c r="R27" s="1531"/>
      <c r="S27" s="1531"/>
      <c r="T27" s="1531"/>
      <c r="U27" s="1531"/>
      <c r="V27" s="1531"/>
      <c r="W27" s="1531"/>
      <c r="X27" s="1531"/>
      <c r="Y27" s="1542"/>
      <c r="Z27" s="1536"/>
      <c r="AA27" s="1536"/>
      <c r="AB27" s="1538" t="s">
        <v>79</v>
      </c>
      <c r="AC27" s="1536"/>
      <c r="AD27" s="1538" t="s">
        <v>78</v>
      </c>
      <c r="AE27" s="1536"/>
      <c r="AF27" s="1540" t="s">
        <v>77</v>
      </c>
      <c r="AG27" s="1530"/>
      <c r="AH27" s="1531"/>
      <c r="AI27" s="1531"/>
      <c r="AJ27" s="1531"/>
      <c r="AK27" s="1531"/>
      <c r="AL27" s="1531"/>
      <c r="AM27" s="1531"/>
      <c r="AN27" s="1531"/>
    </row>
    <row r="28" spans="1:40" ht="11.25" customHeight="1" x14ac:dyDescent="0.15">
      <c r="A28" s="1534"/>
      <c r="B28" s="1534"/>
      <c r="C28" s="1506"/>
      <c r="D28" s="1507"/>
      <c r="E28" s="1502"/>
      <c r="F28" s="1503"/>
      <c r="G28" s="1506"/>
      <c r="H28" s="1507"/>
      <c r="I28" s="1502"/>
      <c r="J28" s="1503"/>
      <c r="K28" s="1535"/>
      <c r="L28" s="1536"/>
      <c r="M28" s="1538"/>
      <c r="N28" s="1536"/>
      <c r="O28" s="1538"/>
      <c r="P28" s="1536"/>
      <c r="Q28" s="1540"/>
      <c r="R28" s="1533"/>
      <c r="S28" s="1533"/>
      <c r="T28" s="1533"/>
      <c r="U28" s="1533"/>
      <c r="V28" s="1533"/>
      <c r="W28" s="1533"/>
      <c r="X28" s="1533"/>
      <c r="Y28" s="1543"/>
      <c r="Z28" s="1536"/>
      <c r="AA28" s="1536"/>
      <c r="AB28" s="1538"/>
      <c r="AC28" s="1536"/>
      <c r="AD28" s="1538"/>
      <c r="AE28" s="1536"/>
      <c r="AF28" s="1540"/>
      <c r="AG28" s="1532"/>
      <c r="AH28" s="1533"/>
      <c r="AI28" s="1533"/>
      <c r="AJ28" s="1533"/>
      <c r="AK28" s="1533"/>
      <c r="AL28" s="1533"/>
      <c r="AM28" s="1533"/>
      <c r="AN28" s="1533"/>
    </row>
    <row r="29" spans="1:40" ht="11.25" customHeight="1" x14ac:dyDescent="0.15">
      <c r="A29" s="1534">
        <v>7</v>
      </c>
      <c r="B29" s="1534"/>
      <c r="C29" s="1504"/>
      <c r="D29" s="1505"/>
      <c r="E29" s="1500"/>
      <c r="F29" s="1501"/>
      <c r="G29" s="1504"/>
      <c r="H29" s="1505"/>
      <c r="I29" s="1500"/>
      <c r="J29" s="1501"/>
      <c r="K29" s="1535"/>
      <c r="L29" s="1536"/>
      <c r="M29" s="1538" t="s">
        <v>79</v>
      </c>
      <c r="N29" s="1536"/>
      <c r="O29" s="1538" t="s">
        <v>78</v>
      </c>
      <c r="P29" s="1536"/>
      <c r="Q29" s="1540" t="s">
        <v>77</v>
      </c>
      <c r="R29" s="1531"/>
      <c r="S29" s="1531"/>
      <c r="T29" s="1531"/>
      <c r="U29" s="1531"/>
      <c r="V29" s="1531"/>
      <c r="W29" s="1531"/>
      <c r="X29" s="1531"/>
      <c r="Y29" s="1542"/>
      <c r="Z29" s="1536"/>
      <c r="AA29" s="1536"/>
      <c r="AB29" s="1538" t="s">
        <v>79</v>
      </c>
      <c r="AC29" s="1536"/>
      <c r="AD29" s="1538" t="s">
        <v>78</v>
      </c>
      <c r="AE29" s="1536"/>
      <c r="AF29" s="1540" t="s">
        <v>77</v>
      </c>
      <c r="AG29" s="1530"/>
      <c r="AH29" s="1531"/>
      <c r="AI29" s="1531"/>
      <c r="AJ29" s="1531"/>
      <c r="AK29" s="1531"/>
      <c r="AL29" s="1531"/>
      <c r="AM29" s="1531"/>
      <c r="AN29" s="1531"/>
    </row>
    <row r="30" spans="1:40" ht="11.25" customHeight="1" x14ac:dyDescent="0.15">
      <c r="A30" s="1534"/>
      <c r="B30" s="1534"/>
      <c r="C30" s="1506"/>
      <c r="D30" s="1507"/>
      <c r="E30" s="1502"/>
      <c r="F30" s="1503"/>
      <c r="G30" s="1506"/>
      <c r="H30" s="1507"/>
      <c r="I30" s="1502"/>
      <c r="J30" s="1503"/>
      <c r="K30" s="1535"/>
      <c r="L30" s="1536"/>
      <c r="M30" s="1538"/>
      <c r="N30" s="1536"/>
      <c r="O30" s="1538"/>
      <c r="P30" s="1536"/>
      <c r="Q30" s="1540"/>
      <c r="R30" s="1533"/>
      <c r="S30" s="1533"/>
      <c r="T30" s="1533"/>
      <c r="U30" s="1533"/>
      <c r="V30" s="1533"/>
      <c r="W30" s="1533"/>
      <c r="X30" s="1533"/>
      <c r="Y30" s="1543"/>
      <c r="Z30" s="1536"/>
      <c r="AA30" s="1536"/>
      <c r="AB30" s="1538"/>
      <c r="AC30" s="1536"/>
      <c r="AD30" s="1538"/>
      <c r="AE30" s="1536"/>
      <c r="AF30" s="1540"/>
      <c r="AG30" s="1532"/>
      <c r="AH30" s="1533"/>
      <c r="AI30" s="1533"/>
      <c r="AJ30" s="1533"/>
      <c r="AK30" s="1533"/>
      <c r="AL30" s="1533"/>
      <c r="AM30" s="1533"/>
      <c r="AN30" s="1533"/>
    </row>
    <row r="31" spans="1:40" ht="11.25" customHeight="1" x14ac:dyDescent="0.15">
      <c r="A31" s="1534">
        <v>8</v>
      </c>
      <c r="B31" s="1534"/>
      <c r="C31" s="1504"/>
      <c r="D31" s="1505"/>
      <c r="E31" s="1500"/>
      <c r="F31" s="1501"/>
      <c r="G31" s="1504"/>
      <c r="H31" s="1505"/>
      <c r="I31" s="1500"/>
      <c r="J31" s="1501"/>
      <c r="K31" s="1535"/>
      <c r="L31" s="1536"/>
      <c r="M31" s="1538" t="s">
        <v>79</v>
      </c>
      <c r="N31" s="1536"/>
      <c r="O31" s="1538" t="s">
        <v>78</v>
      </c>
      <c r="P31" s="1536"/>
      <c r="Q31" s="1540" t="s">
        <v>77</v>
      </c>
      <c r="R31" s="1531"/>
      <c r="S31" s="1531"/>
      <c r="T31" s="1531"/>
      <c r="U31" s="1531"/>
      <c r="V31" s="1531"/>
      <c r="W31" s="1531"/>
      <c r="X31" s="1531"/>
      <c r="Y31" s="1542"/>
      <c r="Z31" s="1536"/>
      <c r="AA31" s="1536"/>
      <c r="AB31" s="1538" t="s">
        <v>79</v>
      </c>
      <c r="AC31" s="1536"/>
      <c r="AD31" s="1538" t="s">
        <v>78</v>
      </c>
      <c r="AE31" s="1536"/>
      <c r="AF31" s="1540" t="s">
        <v>77</v>
      </c>
      <c r="AG31" s="1530"/>
      <c r="AH31" s="1531"/>
      <c r="AI31" s="1531"/>
      <c r="AJ31" s="1531"/>
      <c r="AK31" s="1531"/>
      <c r="AL31" s="1531"/>
      <c r="AM31" s="1531"/>
      <c r="AN31" s="1531"/>
    </row>
    <row r="32" spans="1:40" ht="11.25" customHeight="1" x14ac:dyDescent="0.15">
      <c r="A32" s="1534"/>
      <c r="B32" s="1534"/>
      <c r="C32" s="1506"/>
      <c r="D32" s="1507"/>
      <c r="E32" s="1502"/>
      <c r="F32" s="1503"/>
      <c r="G32" s="1506"/>
      <c r="H32" s="1507"/>
      <c r="I32" s="1502"/>
      <c r="J32" s="1503"/>
      <c r="K32" s="1535"/>
      <c r="L32" s="1536"/>
      <c r="M32" s="1538"/>
      <c r="N32" s="1536"/>
      <c r="O32" s="1538"/>
      <c r="P32" s="1536"/>
      <c r="Q32" s="1540"/>
      <c r="R32" s="1533"/>
      <c r="S32" s="1533"/>
      <c r="T32" s="1533"/>
      <c r="U32" s="1533"/>
      <c r="V32" s="1533"/>
      <c r="W32" s="1533"/>
      <c r="X32" s="1533"/>
      <c r="Y32" s="1543"/>
      <c r="Z32" s="1536"/>
      <c r="AA32" s="1536"/>
      <c r="AB32" s="1538"/>
      <c r="AC32" s="1536"/>
      <c r="AD32" s="1538"/>
      <c r="AE32" s="1536"/>
      <c r="AF32" s="1540"/>
      <c r="AG32" s="1532"/>
      <c r="AH32" s="1533"/>
      <c r="AI32" s="1533"/>
      <c r="AJ32" s="1533"/>
      <c r="AK32" s="1533"/>
      <c r="AL32" s="1533"/>
      <c r="AM32" s="1533"/>
      <c r="AN32" s="1533"/>
    </row>
    <row r="33" spans="1:40" ht="11.25" customHeight="1" x14ac:dyDescent="0.15">
      <c r="A33" s="1534">
        <v>9</v>
      </c>
      <c r="B33" s="1534"/>
      <c r="C33" s="1504"/>
      <c r="D33" s="1505"/>
      <c r="E33" s="1500"/>
      <c r="F33" s="1501"/>
      <c r="G33" s="1504"/>
      <c r="H33" s="1505"/>
      <c r="I33" s="1500"/>
      <c r="J33" s="1501"/>
      <c r="K33" s="1535"/>
      <c r="L33" s="1536"/>
      <c r="M33" s="1538" t="s">
        <v>79</v>
      </c>
      <c r="N33" s="1536"/>
      <c r="O33" s="1538" t="s">
        <v>78</v>
      </c>
      <c r="P33" s="1536"/>
      <c r="Q33" s="1540" t="s">
        <v>77</v>
      </c>
      <c r="R33" s="1531"/>
      <c r="S33" s="1531"/>
      <c r="T33" s="1531"/>
      <c r="U33" s="1531"/>
      <c r="V33" s="1531"/>
      <c r="W33" s="1531"/>
      <c r="X33" s="1531"/>
      <c r="Y33" s="1542"/>
      <c r="Z33" s="1536"/>
      <c r="AA33" s="1536"/>
      <c r="AB33" s="1538" t="s">
        <v>79</v>
      </c>
      <c r="AC33" s="1536"/>
      <c r="AD33" s="1538" t="s">
        <v>78</v>
      </c>
      <c r="AE33" s="1536"/>
      <c r="AF33" s="1540" t="s">
        <v>77</v>
      </c>
      <c r="AG33" s="1530"/>
      <c r="AH33" s="1531"/>
      <c r="AI33" s="1531"/>
      <c r="AJ33" s="1531"/>
      <c r="AK33" s="1531"/>
      <c r="AL33" s="1531"/>
      <c r="AM33" s="1531"/>
      <c r="AN33" s="1531"/>
    </row>
    <row r="34" spans="1:40" ht="11.25" customHeight="1" x14ac:dyDescent="0.15">
      <c r="A34" s="1534"/>
      <c r="B34" s="1534"/>
      <c r="C34" s="1506"/>
      <c r="D34" s="1507"/>
      <c r="E34" s="1502"/>
      <c r="F34" s="1503"/>
      <c r="G34" s="1506"/>
      <c r="H34" s="1507"/>
      <c r="I34" s="1502"/>
      <c r="J34" s="1503"/>
      <c r="K34" s="1535"/>
      <c r="L34" s="1536"/>
      <c r="M34" s="1538"/>
      <c r="N34" s="1536"/>
      <c r="O34" s="1538"/>
      <c r="P34" s="1536"/>
      <c r="Q34" s="1540"/>
      <c r="R34" s="1533"/>
      <c r="S34" s="1533"/>
      <c r="T34" s="1533"/>
      <c r="U34" s="1533"/>
      <c r="V34" s="1533"/>
      <c r="W34" s="1533"/>
      <c r="X34" s="1533"/>
      <c r="Y34" s="1543"/>
      <c r="Z34" s="1536"/>
      <c r="AA34" s="1536"/>
      <c r="AB34" s="1538"/>
      <c r="AC34" s="1536"/>
      <c r="AD34" s="1538"/>
      <c r="AE34" s="1536"/>
      <c r="AF34" s="1540"/>
      <c r="AG34" s="1532"/>
      <c r="AH34" s="1533"/>
      <c r="AI34" s="1533"/>
      <c r="AJ34" s="1533"/>
      <c r="AK34" s="1533"/>
      <c r="AL34" s="1533"/>
      <c r="AM34" s="1533"/>
      <c r="AN34" s="1533"/>
    </row>
    <row r="35" spans="1:40" ht="11.25" customHeight="1" x14ac:dyDescent="0.15">
      <c r="A35" s="1534">
        <v>10</v>
      </c>
      <c r="B35" s="1534"/>
      <c r="C35" s="1504"/>
      <c r="D35" s="1505"/>
      <c r="E35" s="1500"/>
      <c r="F35" s="1501"/>
      <c r="G35" s="1504"/>
      <c r="H35" s="1505"/>
      <c r="I35" s="1500"/>
      <c r="J35" s="1501"/>
      <c r="K35" s="1535"/>
      <c r="L35" s="1536"/>
      <c r="M35" s="1538" t="s">
        <v>79</v>
      </c>
      <c r="N35" s="1536"/>
      <c r="O35" s="1538" t="s">
        <v>78</v>
      </c>
      <c r="P35" s="1536"/>
      <c r="Q35" s="1540" t="s">
        <v>77</v>
      </c>
      <c r="R35" s="1531"/>
      <c r="S35" s="1531"/>
      <c r="T35" s="1531"/>
      <c r="U35" s="1531"/>
      <c r="V35" s="1531"/>
      <c r="W35" s="1531"/>
      <c r="X35" s="1531"/>
      <c r="Y35" s="1542"/>
      <c r="Z35" s="1536"/>
      <c r="AA35" s="1536"/>
      <c r="AB35" s="1538" t="s">
        <v>79</v>
      </c>
      <c r="AC35" s="1536"/>
      <c r="AD35" s="1538" t="s">
        <v>78</v>
      </c>
      <c r="AE35" s="1536"/>
      <c r="AF35" s="1540" t="s">
        <v>77</v>
      </c>
      <c r="AG35" s="1530"/>
      <c r="AH35" s="1531"/>
      <c r="AI35" s="1531"/>
      <c r="AJ35" s="1531"/>
      <c r="AK35" s="1531"/>
      <c r="AL35" s="1531"/>
      <c r="AM35" s="1531"/>
      <c r="AN35" s="1531"/>
    </row>
    <row r="36" spans="1:40" ht="11.25" customHeight="1" x14ac:dyDescent="0.15">
      <c r="A36" s="1534"/>
      <c r="B36" s="1534"/>
      <c r="C36" s="1506"/>
      <c r="D36" s="1507"/>
      <c r="E36" s="1502"/>
      <c r="F36" s="1503"/>
      <c r="G36" s="1506"/>
      <c r="H36" s="1507"/>
      <c r="I36" s="1502"/>
      <c r="J36" s="1503"/>
      <c r="K36" s="1535"/>
      <c r="L36" s="1536"/>
      <c r="M36" s="1538"/>
      <c r="N36" s="1536"/>
      <c r="O36" s="1538"/>
      <c r="P36" s="1536"/>
      <c r="Q36" s="1540"/>
      <c r="R36" s="1533"/>
      <c r="S36" s="1533"/>
      <c r="T36" s="1533"/>
      <c r="U36" s="1533"/>
      <c r="V36" s="1533"/>
      <c r="W36" s="1533"/>
      <c r="X36" s="1533"/>
      <c r="Y36" s="1543"/>
      <c r="Z36" s="1536"/>
      <c r="AA36" s="1536"/>
      <c r="AB36" s="1538"/>
      <c r="AC36" s="1536"/>
      <c r="AD36" s="1538"/>
      <c r="AE36" s="1536"/>
      <c r="AF36" s="1540"/>
      <c r="AG36" s="1532"/>
      <c r="AH36" s="1533"/>
      <c r="AI36" s="1533"/>
      <c r="AJ36" s="1533"/>
      <c r="AK36" s="1533"/>
      <c r="AL36" s="1533"/>
      <c r="AM36" s="1533"/>
      <c r="AN36" s="1533"/>
    </row>
    <row r="37" spans="1:40" ht="11.25" customHeight="1" x14ac:dyDescent="0.15">
      <c r="A37" s="1534">
        <v>11</v>
      </c>
      <c r="B37" s="1534"/>
      <c r="C37" s="1504"/>
      <c r="D37" s="1505"/>
      <c r="E37" s="1500"/>
      <c r="F37" s="1501"/>
      <c r="G37" s="1504"/>
      <c r="H37" s="1505"/>
      <c r="I37" s="1500"/>
      <c r="J37" s="1501"/>
      <c r="K37" s="1535"/>
      <c r="L37" s="1536"/>
      <c r="M37" s="1538" t="s">
        <v>79</v>
      </c>
      <c r="N37" s="1536"/>
      <c r="O37" s="1538" t="s">
        <v>78</v>
      </c>
      <c r="P37" s="1536"/>
      <c r="Q37" s="1540" t="s">
        <v>77</v>
      </c>
      <c r="R37" s="1531"/>
      <c r="S37" s="1531"/>
      <c r="T37" s="1531"/>
      <c r="U37" s="1531"/>
      <c r="V37" s="1531"/>
      <c r="W37" s="1531"/>
      <c r="X37" s="1531"/>
      <c r="Y37" s="1542"/>
      <c r="Z37" s="1536"/>
      <c r="AA37" s="1536"/>
      <c r="AB37" s="1538" t="s">
        <v>79</v>
      </c>
      <c r="AC37" s="1536"/>
      <c r="AD37" s="1538" t="s">
        <v>78</v>
      </c>
      <c r="AE37" s="1536"/>
      <c r="AF37" s="1540" t="s">
        <v>77</v>
      </c>
      <c r="AG37" s="1530"/>
      <c r="AH37" s="1531"/>
      <c r="AI37" s="1531"/>
      <c r="AJ37" s="1531"/>
      <c r="AK37" s="1531"/>
      <c r="AL37" s="1531"/>
      <c r="AM37" s="1531"/>
      <c r="AN37" s="1531"/>
    </row>
    <row r="38" spans="1:40" ht="11.25" customHeight="1" x14ac:dyDescent="0.15">
      <c r="A38" s="1534"/>
      <c r="B38" s="1534"/>
      <c r="C38" s="1506"/>
      <c r="D38" s="1507"/>
      <c r="E38" s="1502"/>
      <c r="F38" s="1503"/>
      <c r="G38" s="1506"/>
      <c r="H38" s="1507"/>
      <c r="I38" s="1502"/>
      <c r="J38" s="1503"/>
      <c r="K38" s="1535"/>
      <c r="L38" s="1536"/>
      <c r="M38" s="1538"/>
      <c r="N38" s="1536"/>
      <c r="O38" s="1538"/>
      <c r="P38" s="1536"/>
      <c r="Q38" s="1540"/>
      <c r="R38" s="1533"/>
      <c r="S38" s="1533"/>
      <c r="T38" s="1533"/>
      <c r="U38" s="1533"/>
      <c r="V38" s="1533"/>
      <c r="W38" s="1533"/>
      <c r="X38" s="1533"/>
      <c r="Y38" s="1543"/>
      <c r="Z38" s="1536"/>
      <c r="AA38" s="1536"/>
      <c r="AB38" s="1538"/>
      <c r="AC38" s="1536"/>
      <c r="AD38" s="1538"/>
      <c r="AE38" s="1536"/>
      <c r="AF38" s="1540"/>
      <c r="AG38" s="1532"/>
      <c r="AH38" s="1533"/>
      <c r="AI38" s="1533"/>
      <c r="AJ38" s="1533"/>
      <c r="AK38" s="1533"/>
      <c r="AL38" s="1533"/>
      <c r="AM38" s="1533"/>
      <c r="AN38" s="1533"/>
    </row>
    <row r="39" spans="1:40" ht="11.25" customHeight="1" x14ac:dyDescent="0.15">
      <c r="A39" s="1534">
        <v>12</v>
      </c>
      <c r="B39" s="1534"/>
      <c r="C39" s="1504"/>
      <c r="D39" s="1505"/>
      <c r="E39" s="1500"/>
      <c r="F39" s="1501"/>
      <c r="G39" s="1504"/>
      <c r="H39" s="1505"/>
      <c r="I39" s="1500"/>
      <c r="J39" s="1501"/>
      <c r="K39" s="1535"/>
      <c r="L39" s="1536"/>
      <c r="M39" s="1538" t="s">
        <v>79</v>
      </c>
      <c r="N39" s="1536"/>
      <c r="O39" s="1538" t="s">
        <v>78</v>
      </c>
      <c r="P39" s="1536"/>
      <c r="Q39" s="1540" t="s">
        <v>77</v>
      </c>
      <c r="R39" s="1531"/>
      <c r="S39" s="1531"/>
      <c r="T39" s="1531"/>
      <c r="U39" s="1531"/>
      <c r="V39" s="1531"/>
      <c r="W39" s="1531"/>
      <c r="X39" s="1531"/>
      <c r="Y39" s="1542"/>
      <c r="Z39" s="1536"/>
      <c r="AA39" s="1536"/>
      <c r="AB39" s="1538" t="s">
        <v>79</v>
      </c>
      <c r="AC39" s="1536"/>
      <c r="AD39" s="1538" t="s">
        <v>78</v>
      </c>
      <c r="AE39" s="1536"/>
      <c r="AF39" s="1540" t="s">
        <v>77</v>
      </c>
      <c r="AG39" s="1530"/>
      <c r="AH39" s="1531"/>
      <c r="AI39" s="1531"/>
      <c r="AJ39" s="1531"/>
      <c r="AK39" s="1531"/>
      <c r="AL39" s="1531"/>
      <c r="AM39" s="1531"/>
      <c r="AN39" s="1531"/>
    </row>
    <row r="40" spans="1:40" ht="11.25" customHeight="1" x14ac:dyDescent="0.15">
      <c r="A40" s="1534"/>
      <c r="B40" s="1534"/>
      <c r="C40" s="1506"/>
      <c r="D40" s="1507"/>
      <c r="E40" s="1502"/>
      <c r="F40" s="1503"/>
      <c r="G40" s="1506"/>
      <c r="H40" s="1507"/>
      <c r="I40" s="1502"/>
      <c r="J40" s="1503"/>
      <c r="K40" s="1535"/>
      <c r="L40" s="1536"/>
      <c r="M40" s="1538"/>
      <c r="N40" s="1536"/>
      <c r="O40" s="1538"/>
      <c r="P40" s="1536"/>
      <c r="Q40" s="1540"/>
      <c r="R40" s="1533"/>
      <c r="S40" s="1533"/>
      <c r="T40" s="1533"/>
      <c r="U40" s="1533"/>
      <c r="V40" s="1533"/>
      <c r="W40" s="1533"/>
      <c r="X40" s="1533"/>
      <c r="Y40" s="1543"/>
      <c r="Z40" s="1536"/>
      <c r="AA40" s="1536"/>
      <c r="AB40" s="1538"/>
      <c r="AC40" s="1536"/>
      <c r="AD40" s="1538"/>
      <c r="AE40" s="1536"/>
      <c r="AF40" s="1540"/>
      <c r="AG40" s="1532"/>
      <c r="AH40" s="1533"/>
      <c r="AI40" s="1533"/>
      <c r="AJ40" s="1533"/>
      <c r="AK40" s="1533"/>
      <c r="AL40" s="1533"/>
      <c r="AM40" s="1533"/>
      <c r="AN40" s="1533"/>
    </row>
    <row r="41" spans="1:40" ht="11.25" customHeight="1" x14ac:dyDescent="0.15">
      <c r="A41" s="1534">
        <v>13</v>
      </c>
      <c r="B41" s="1534"/>
      <c r="C41" s="1504"/>
      <c r="D41" s="1505"/>
      <c r="E41" s="1500"/>
      <c r="F41" s="1501"/>
      <c r="G41" s="1504"/>
      <c r="H41" s="1505"/>
      <c r="I41" s="1500"/>
      <c r="J41" s="1501"/>
      <c r="K41" s="1535"/>
      <c r="L41" s="1536"/>
      <c r="M41" s="1538" t="s">
        <v>79</v>
      </c>
      <c r="N41" s="1536"/>
      <c r="O41" s="1538" t="s">
        <v>78</v>
      </c>
      <c r="P41" s="1536"/>
      <c r="Q41" s="1540" t="s">
        <v>77</v>
      </c>
      <c r="R41" s="1531"/>
      <c r="S41" s="1531"/>
      <c r="T41" s="1531"/>
      <c r="U41" s="1531"/>
      <c r="V41" s="1531"/>
      <c r="W41" s="1531"/>
      <c r="X41" s="1531"/>
      <c r="Y41" s="1542"/>
      <c r="Z41" s="1536"/>
      <c r="AA41" s="1536"/>
      <c r="AB41" s="1538" t="s">
        <v>79</v>
      </c>
      <c r="AC41" s="1536"/>
      <c r="AD41" s="1538" t="s">
        <v>78</v>
      </c>
      <c r="AE41" s="1536"/>
      <c r="AF41" s="1540" t="s">
        <v>77</v>
      </c>
      <c r="AG41" s="1530"/>
      <c r="AH41" s="1531"/>
      <c r="AI41" s="1531"/>
      <c r="AJ41" s="1531"/>
      <c r="AK41" s="1531"/>
      <c r="AL41" s="1531"/>
      <c r="AM41" s="1531"/>
      <c r="AN41" s="1531"/>
    </row>
    <row r="42" spans="1:40" ht="11.25" customHeight="1" x14ac:dyDescent="0.15">
      <c r="A42" s="1534"/>
      <c r="B42" s="1534"/>
      <c r="C42" s="1506"/>
      <c r="D42" s="1507"/>
      <c r="E42" s="1502"/>
      <c r="F42" s="1503"/>
      <c r="G42" s="1506"/>
      <c r="H42" s="1507"/>
      <c r="I42" s="1502"/>
      <c r="J42" s="1503"/>
      <c r="K42" s="1535"/>
      <c r="L42" s="1536"/>
      <c r="M42" s="1538"/>
      <c r="N42" s="1536"/>
      <c r="O42" s="1538"/>
      <c r="P42" s="1536"/>
      <c r="Q42" s="1540"/>
      <c r="R42" s="1533"/>
      <c r="S42" s="1533"/>
      <c r="T42" s="1533"/>
      <c r="U42" s="1533"/>
      <c r="V42" s="1533"/>
      <c r="W42" s="1533"/>
      <c r="X42" s="1533"/>
      <c r="Y42" s="1543"/>
      <c r="Z42" s="1536"/>
      <c r="AA42" s="1536"/>
      <c r="AB42" s="1538"/>
      <c r="AC42" s="1536"/>
      <c r="AD42" s="1538"/>
      <c r="AE42" s="1536"/>
      <c r="AF42" s="1540"/>
      <c r="AG42" s="1532"/>
      <c r="AH42" s="1533"/>
      <c r="AI42" s="1533"/>
      <c r="AJ42" s="1533"/>
      <c r="AK42" s="1533"/>
      <c r="AL42" s="1533"/>
      <c r="AM42" s="1533"/>
      <c r="AN42" s="1533"/>
    </row>
    <row r="43" spans="1:40" ht="11.25" customHeight="1" x14ac:dyDescent="0.15">
      <c r="A43" s="1534">
        <v>14</v>
      </c>
      <c r="B43" s="1534"/>
      <c r="C43" s="1504"/>
      <c r="D43" s="1505"/>
      <c r="E43" s="1500"/>
      <c r="F43" s="1501"/>
      <c r="G43" s="1504"/>
      <c r="H43" s="1505"/>
      <c r="I43" s="1500"/>
      <c r="J43" s="1501"/>
      <c r="K43" s="1535"/>
      <c r="L43" s="1536"/>
      <c r="M43" s="1538" t="s">
        <v>79</v>
      </c>
      <c r="N43" s="1536"/>
      <c r="O43" s="1538" t="s">
        <v>78</v>
      </c>
      <c r="P43" s="1536"/>
      <c r="Q43" s="1540" t="s">
        <v>77</v>
      </c>
      <c r="R43" s="1531"/>
      <c r="S43" s="1531"/>
      <c r="T43" s="1531"/>
      <c r="U43" s="1531"/>
      <c r="V43" s="1531"/>
      <c r="W43" s="1531"/>
      <c r="X43" s="1531"/>
      <c r="Y43" s="1542"/>
      <c r="Z43" s="1536"/>
      <c r="AA43" s="1536"/>
      <c r="AB43" s="1538" t="s">
        <v>79</v>
      </c>
      <c r="AC43" s="1536"/>
      <c r="AD43" s="1538" t="s">
        <v>78</v>
      </c>
      <c r="AE43" s="1536"/>
      <c r="AF43" s="1540" t="s">
        <v>77</v>
      </c>
      <c r="AG43" s="1530"/>
      <c r="AH43" s="1531"/>
      <c r="AI43" s="1531"/>
      <c r="AJ43" s="1531"/>
      <c r="AK43" s="1531"/>
      <c r="AL43" s="1531"/>
      <c r="AM43" s="1531"/>
      <c r="AN43" s="1531"/>
    </row>
    <row r="44" spans="1:40" ht="11.25" customHeight="1" x14ac:dyDescent="0.15">
      <c r="A44" s="1534"/>
      <c r="B44" s="1534"/>
      <c r="C44" s="1506"/>
      <c r="D44" s="1507"/>
      <c r="E44" s="1502"/>
      <c r="F44" s="1503"/>
      <c r="G44" s="1506"/>
      <c r="H44" s="1507"/>
      <c r="I44" s="1502"/>
      <c r="J44" s="1503"/>
      <c r="K44" s="1535"/>
      <c r="L44" s="1536"/>
      <c r="M44" s="1538"/>
      <c r="N44" s="1536"/>
      <c r="O44" s="1538"/>
      <c r="P44" s="1536"/>
      <c r="Q44" s="1540"/>
      <c r="R44" s="1533"/>
      <c r="S44" s="1533"/>
      <c r="T44" s="1533"/>
      <c r="U44" s="1533"/>
      <c r="V44" s="1533"/>
      <c r="W44" s="1533"/>
      <c r="X44" s="1533"/>
      <c r="Y44" s="1543"/>
      <c r="Z44" s="1536"/>
      <c r="AA44" s="1536"/>
      <c r="AB44" s="1538"/>
      <c r="AC44" s="1536"/>
      <c r="AD44" s="1538"/>
      <c r="AE44" s="1536"/>
      <c r="AF44" s="1540"/>
      <c r="AG44" s="1532"/>
      <c r="AH44" s="1533"/>
      <c r="AI44" s="1533"/>
      <c r="AJ44" s="1533"/>
      <c r="AK44" s="1533"/>
      <c r="AL44" s="1533"/>
      <c r="AM44" s="1533"/>
      <c r="AN44" s="1533"/>
    </row>
    <row r="45" spans="1:40" ht="11.25" customHeight="1" x14ac:dyDescent="0.15">
      <c r="A45" s="1534">
        <v>15</v>
      </c>
      <c r="B45" s="1534"/>
      <c r="C45" s="1504"/>
      <c r="D45" s="1505"/>
      <c r="E45" s="1500"/>
      <c r="F45" s="1501"/>
      <c r="G45" s="1504"/>
      <c r="H45" s="1505"/>
      <c r="I45" s="1500"/>
      <c r="J45" s="1501"/>
      <c r="K45" s="1535"/>
      <c r="L45" s="1536"/>
      <c r="M45" s="1538" t="s">
        <v>79</v>
      </c>
      <c r="N45" s="1536"/>
      <c r="O45" s="1538" t="s">
        <v>78</v>
      </c>
      <c r="P45" s="1536"/>
      <c r="Q45" s="1540" t="s">
        <v>77</v>
      </c>
      <c r="R45" s="1531"/>
      <c r="S45" s="1531"/>
      <c r="T45" s="1531"/>
      <c r="U45" s="1531"/>
      <c r="V45" s="1531"/>
      <c r="W45" s="1531"/>
      <c r="X45" s="1531"/>
      <c r="Y45" s="1542"/>
      <c r="Z45" s="1536"/>
      <c r="AA45" s="1536"/>
      <c r="AB45" s="1538" t="s">
        <v>79</v>
      </c>
      <c r="AC45" s="1536"/>
      <c r="AD45" s="1538" t="s">
        <v>78</v>
      </c>
      <c r="AE45" s="1536"/>
      <c r="AF45" s="1540" t="s">
        <v>77</v>
      </c>
      <c r="AG45" s="1530"/>
      <c r="AH45" s="1531"/>
      <c r="AI45" s="1531"/>
      <c r="AJ45" s="1531"/>
      <c r="AK45" s="1531"/>
      <c r="AL45" s="1531"/>
      <c r="AM45" s="1531"/>
      <c r="AN45" s="1531"/>
    </row>
    <row r="46" spans="1:40" ht="11.25" customHeight="1" x14ac:dyDescent="0.15">
      <c r="A46" s="1534"/>
      <c r="B46" s="1534"/>
      <c r="C46" s="1506"/>
      <c r="D46" s="1507"/>
      <c r="E46" s="1502"/>
      <c r="F46" s="1503"/>
      <c r="G46" s="1506"/>
      <c r="H46" s="1507"/>
      <c r="I46" s="1502"/>
      <c r="J46" s="1503"/>
      <c r="K46" s="1535"/>
      <c r="L46" s="1536"/>
      <c r="M46" s="1538"/>
      <c r="N46" s="1536"/>
      <c r="O46" s="1538"/>
      <c r="P46" s="1536"/>
      <c r="Q46" s="1540"/>
      <c r="R46" s="1533"/>
      <c r="S46" s="1533"/>
      <c r="T46" s="1533"/>
      <c r="U46" s="1533"/>
      <c r="V46" s="1533"/>
      <c r="W46" s="1533"/>
      <c r="X46" s="1533"/>
      <c r="Y46" s="1543"/>
      <c r="Z46" s="1536"/>
      <c r="AA46" s="1536"/>
      <c r="AB46" s="1538"/>
      <c r="AC46" s="1536"/>
      <c r="AD46" s="1538"/>
      <c r="AE46" s="1536"/>
      <c r="AF46" s="1540"/>
      <c r="AG46" s="1532"/>
      <c r="AH46" s="1533"/>
      <c r="AI46" s="1533"/>
      <c r="AJ46" s="1533"/>
      <c r="AK46" s="1533"/>
      <c r="AL46" s="1533"/>
      <c r="AM46" s="1533"/>
      <c r="AN46" s="1533"/>
    </row>
    <row r="47" spans="1:40" ht="11.25" customHeight="1" x14ac:dyDescent="0.15">
      <c r="A47" s="1534">
        <v>16</v>
      </c>
      <c r="B47" s="1534"/>
      <c r="C47" s="1504"/>
      <c r="D47" s="1505"/>
      <c r="E47" s="1500"/>
      <c r="F47" s="1501"/>
      <c r="G47" s="1504"/>
      <c r="H47" s="1505"/>
      <c r="I47" s="1500"/>
      <c r="J47" s="1501"/>
      <c r="K47" s="1535"/>
      <c r="L47" s="1536"/>
      <c r="M47" s="1538" t="s">
        <v>79</v>
      </c>
      <c r="N47" s="1536"/>
      <c r="O47" s="1538" t="s">
        <v>78</v>
      </c>
      <c r="P47" s="1536"/>
      <c r="Q47" s="1540" t="s">
        <v>77</v>
      </c>
      <c r="R47" s="1531"/>
      <c r="S47" s="1531"/>
      <c r="T47" s="1531"/>
      <c r="U47" s="1531"/>
      <c r="V47" s="1531"/>
      <c r="W47" s="1531"/>
      <c r="X47" s="1531"/>
      <c r="Y47" s="1542"/>
      <c r="Z47" s="1536"/>
      <c r="AA47" s="1536"/>
      <c r="AB47" s="1538" t="s">
        <v>79</v>
      </c>
      <c r="AC47" s="1536"/>
      <c r="AD47" s="1538" t="s">
        <v>78</v>
      </c>
      <c r="AE47" s="1536"/>
      <c r="AF47" s="1540" t="s">
        <v>77</v>
      </c>
      <c r="AG47" s="1530"/>
      <c r="AH47" s="1531"/>
      <c r="AI47" s="1531"/>
      <c r="AJ47" s="1531"/>
      <c r="AK47" s="1531"/>
      <c r="AL47" s="1531"/>
      <c r="AM47" s="1531"/>
      <c r="AN47" s="1531"/>
    </row>
    <row r="48" spans="1:40" ht="11.25" customHeight="1" x14ac:dyDescent="0.15">
      <c r="A48" s="1534"/>
      <c r="B48" s="1534"/>
      <c r="C48" s="1506"/>
      <c r="D48" s="1507"/>
      <c r="E48" s="1502"/>
      <c r="F48" s="1503"/>
      <c r="G48" s="1506"/>
      <c r="H48" s="1507"/>
      <c r="I48" s="1502"/>
      <c r="J48" s="1503"/>
      <c r="K48" s="1535"/>
      <c r="L48" s="1536"/>
      <c r="M48" s="1538"/>
      <c r="N48" s="1536"/>
      <c r="O48" s="1538"/>
      <c r="P48" s="1536"/>
      <c r="Q48" s="1540"/>
      <c r="R48" s="1533"/>
      <c r="S48" s="1533"/>
      <c r="T48" s="1533"/>
      <c r="U48" s="1533"/>
      <c r="V48" s="1533"/>
      <c r="W48" s="1533"/>
      <c r="X48" s="1533"/>
      <c r="Y48" s="1543"/>
      <c r="Z48" s="1536"/>
      <c r="AA48" s="1536"/>
      <c r="AB48" s="1538"/>
      <c r="AC48" s="1536"/>
      <c r="AD48" s="1538"/>
      <c r="AE48" s="1536"/>
      <c r="AF48" s="1540"/>
      <c r="AG48" s="1532"/>
      <c r="AH48" s="1533"/>
      <c r="AI48" s="1533"/>
      <c r="AJ48" s="1533"/>
      <c r="AK48" s="1533"/>
      <c r="AL48" s="1533"/>
      <c r="AM48" s="1533"/>
      <c r="AN48" s="1533"/>
    </row>
    <row r="49" spans="1:40" ht="11.25" customHeight="1" x14ac:dyDescent="0.15">
      <c r="A49" s="1534">
        <v>17</v>
      </c>
      <c r="B49" s="1534"/>
      <c r="C49" s="1504"/>
      <c r="D49" s="1505"/>
      <c r="E49" s="1500"/>
      <c r="F49" s="1501"/>
      <c r="G49" s="1504"/>
      <c r="H49" s="1505"/>
      <c r="I49" s="1500"/>
      <c r="J49" s="1501"/>
      <c r="K49" s="1535"/>
      <c r="L49" s="1536"/>
      <c r="M49" s="1538" t="s">
        <v>79</v>
      </c>
      <c r="N49" s="1536"/>
      <c r="O49" s="1538" t="s">
        <v>78</v>
      </c>
      <c r="P49" s="1536"/>
      <c r="Q49" s="1540" t="s">
        <v>77</v>
      </c>
      <c r="R49" s="1531"/>
      <c r="S49" s="1531"/>
      <c r="T49" s="1531"/>
      <c r="U49" s="1531"/>
      <c r="V49" s="1531"/>
      <c r="W49" s="1531"/>
      <c r="X49" s="1531"/>
      <c r="Y49" s="1542"/>
      <c r="Z49" s="1536"/>
      <c r="AA49" s="1536"/>
      <c r="AB49" s="1538" t="s">
        <v>79</v>
      </c>
      <c r="AC49" s="1536"/>
      <c r="AD49" s="1538" t="s">
        <v>78</v>
      </c>
      <c r="AE49" s="1536"/>
      <c r="AF49" s="1540" t="s">
        <v>77</v>
      </c>
      <c r="AG49" s="1530"/>
      <c r="AH49" s="1531"/>
      <c r="AI49" s="1531"/>
      <c r="AJ49" s="1531"/>
      <c r="AK49" s="1531"/>
      <c r="AL49" s="1531"/>
      <c r="AM49" s="1531"/>
      <c r="AN49" s="1531"/>
    </row>
    <row r="50" spans="1:40" ht="11.25" customHeight="1" x14ac:dyDescent="0.15">
      <c r="A50" s="1534"/>
      <c r="B50" s="1534"/>
      <c r="C50" s="1506"/>
      <c r="D50" s="1507"/>
      <c r="E50" s="1502"/>
      <c r="F50" s="1503"/>
      <c r="G50" s="1506"/>
      <c r="H50" s="1507"/>
      <c r="I50" s="1502"/>
      <c r="J50" s="1503"/>
      <c r="K50" s="1535"/>
      <c r="L50" s="1536"/>
      <c r="M50" s="1538"/>
      <c r="N50" s="1536"/>
      <c r="O50" s="1538"/>
      <c r="P50" s="1536"/>
      <c r="Q50" s="1540"/>
      <c r="R50" s="1533"/>
      <c r="S50" s="1533"/>
      <c r="T50" s="1533"/>
      <c r="U50" s="1533"/>
      <c r="V50" s="1533"/>
      <c r="W50" s="1533"/>
      <c r="X50" s="1533"/>
      <c r="Y50" s="1543"/>
      <c r="Z50" s="1536"/>
      <c r="AA50" s="1536"/>
      <c r="AB50" s="1538"/>
      <c r="AC50" s="1536"/>
      <c r="AD50" s="1538"/>
      <c r="AE50" s="1536"/>
      <c r="AF50" s="1540"/>
      <c r="AG50" s="1532"/>
      <c r="AH50" s="1533"/>
      <c r="AI50" s="1533"/>
      <c r="AJ50" s="1533"/>
      <c r="AK50" s="1533"/>
      <c r="AL50" s="1533"/>
      <c r="AM50" s="1533"/>
      <c r="AN50" s="1533"/>
    </row>
    <row r="51" spans="1:40" ht="11.25" customHeight="1" x14ac:dyDescent="0.15">
      <c r="A51" s="1534">
        <v>18</v>
      </c>
      <c r="B51" s="1534"/>
      <c r="C51" s="1504"/>
      <c r="D51" s="1505"/>
      <c r="E51" s="1500"/>
      <c r="F51" s="1501"/>
      <c r="G51" s="1504"/>
      <c r="H51" s="1505"/>
      <c r="I51" s="1500"/>
      <c r="J51" s="1501"/>
      <c r="K51" s="1535"/>
      <c r="L51" s="1536"/>
      <c r="M51" s="1538" t="s">
        <v>79</v>
      </c>
      <c r="N51" s="1536"/>
      <c r="O51" s="1538" t="s">
        <v>78</v>
      </c>
      <c r="P51" s="1536"/>
      <c r="Q51" s="1540" t="s">
        <v>77</v>
      </c>
      <c r="R51" s="1531"/>
      <c r="S51" s="1531"/>
      <c r="T51" s="1531"/>
      <c r="U51" s="1531"/>
      <c r="V51" s="1531"/>
      <c r="W51" s="1531"/>
      <c r="X51" s="1531"/>
      <c r="Y51" s="1542"/>
      <c r="Z51" s="1536"/>
      <c r="AA51" s="1536"/>
      <c r="AB51" s="1538" t="s">
        <v>79</v>
      </c>
      <c r="AC51" s="1536"/>
      <c r="AD51" s="1538" t="s">
        <v>78</v>
      </c>
      <c r="AE51" s="1536"/>
      <c r="AF51" s="1540" t="s">
        <v>77</v>
      </c>
      <c r="AG51" s="1530"/>
      <c r="AH51" s="1531"/>
      <c r="AI51" s="1531"/>
      <c r="AJ51" s="1531"/>
      <c r="AK51" s="1531"/>
      <c r="AL51" s="1531"/>
      <c r="AM51" s="1531"/>
      <c r="AN51" s="1531"/>
    </row>
    <row r="52" spans="1:40" ht="11.25" customHeight="1" x14ac:dyDescent="0.15">
      <c r="A52" s="1534"/>
      <c r="B52" s="1534"/>
      <c r="C52" s="1506"/>
      <c r="D52" s="1507"/>
      <c r="E52" s="1502"/>
      <c r="F52" s="1503"/>
      <c r="G52" s="1506"/>
      <c r="H52" s="1507"/>
      <c r="I52" s="1502"/>
      <c r="J52" s="1503"/>
      <c r="K52" s="1535"/>
      <c r="L52" s="1536"/>
      <c r="M52" s="1538"/>
      <c r="N52" s="1536"/>
      <c r="O52" s="1538"/>
      <c r="P52" s="1536"/>
      <c r="Q52" s="1540"/>
      <c r="R52" s="1533"/>
      <c r="S52" s="1533"/>
      <c r="T52" s="1533"/>
      <c r="U52" s="1533"/>
      <c r="V52" s="1533"/>
      <c r="W52" s="1533"/>
      <c r="X52" s="1533"/>
      <c r="Y52" s="1543"/>
      <c r="Z52" s="1536"/>
      <c r="AA52" s="1536"/>
      <c r="AB52" s="1538"/>
      <c r="AC52" s="1536"/>
      <c r="AD52" s="1538"/>
      <c r="AE52" s="1536"/>
      <c r="AF52" s="1540"/>
      <c r="AG52" s="1532"/>
      <c r="AH52" s="1533"/>
      <c r="AI52" s="1533"/>
      <c r="AJ52" s="1533"/>
      <c r="AK52" s="1533"/>
      <c r="AL52" s="1533"/>
      <c r="AM52" s="1533"/>
      <c r="AN52" s="1533"/>
    </row>
    <row r="53" spans="1:40" ht="11.25" customHeight="1" x14ac:dyDescent="0.15">
      <c r="A53" s="1534">
        <v>19</v>
      </c>
      <c r="B53" s="1534"/>
      <c r="C53" s="1504"/>
      <c r="D53" s="1505"/>
      <c r="E53" s="1500"/>
      <c r="F53" s="1501"/>
      <c r="G53" s="1504"/>
      <c r="H53" s="1505"/>
      <c r="I53" s="1500"/>
      <c r="J53" s="1501"/>
      <c r="K53" s="1535"/>
      <c r="L53" s="1536"/>
      <c r="M53" s="1538" t="s">
        <v>79</v>
      </c>
      <c r="N53" s="1536"/>
      <c r="O53" s="1538" t="s">
        <v>78</v>
      </c>
      <c r="P53" s="1536"/>
      <c r="Q53" s="1540" t="s">
        <v>77</v>
      </c>
      <c r="R53" s="1531"/>
      <c r="S53" s="1531"/>
      <c r="T53" s="1531"/>
      <c r="U53" s="1531"/>
      <c r="V53" s="1531"/>
      <c r="W53" s="1531"/>
      <c r="X53" s="1531"/>
      <c r="Y53" s="1542"/>
      <c r="Z53" s="1536"/>
      <c r="AA53" s="1536"/>
      <c r="AB53" s="1538" t="s">
        <v>79</v>
      </c>
      <c r="AC53" s="1536"/>
      <c r="AD53" s="1538" t="s">
        <v>78</v>
      </c>
      <c r="AE53" s="1536"/>
      <c r="AF53" s="1540" t="s">
        <v>77</v>
      </c>
      <c r="AG53" s="1530"/>
      <c r="AH53" s="1531"/>
      <c r="AI53" s="1531"/>
      <c r="AJ53" s="1531"/>
      <c r="AK53" s="1531"/>
      <c r="AL53" s="1531"/>
      <c r="AM53" s="1531"/>
      <c r="AN53" s="1531"/>
    </row>
    <row r="54" spans="1:40" ht="11.25" customHeight="1" x14ac:dyDescent="0.15">
      <c r="A54" s="1534"/>
      <c r="B54" s="1534"/>
      <c r="C54" s="1506"/>
      <c r="D54" s="1507"/>
      <c r="E54" s="1502"/>
      <c r="F54" s="1503"/>
      <c r="G54" s="1506"/>
      <c r="H54" s="1507"/>
      <c r="I54" s="1502"/>
      <c r="J54" s="1503"/>
      <c r="K54" s="1535"/>
      <c r="L54" s="1537"/>
      <c r="M54" s="1539"/>
      <c r="N54" s="1537"/>
      <c r="O54" s="1539"/>
      <c r="P54" s="1537"/>
      <c r="Q54" s="1541"/>
      <c r="R54" s="1533"/>
      <c r="S54" s="1533"/>
      <c r="T54" s="1533"/>
      <c r="U54" s="1533"/>
      <c r="V54" s="1533"/>
      <c r="W54" s="1533"/>
      <c r="X54" s="1533"/>
      <c r="Y54" s="1543"/>
      <c r="Z54" s="1536"/>
      <c r="AA54" s="1536"/>
      <c r="AB54" s="1538"/>
      <c r="AC54" s="1536"/>
      <c r="AD54" s="1538"/>
      <c r="AE54" s="1536"/>
      <c r="AF54" s="1540"/>
      <c r="AG54" s="1532"/>
      <c r="AH54" s="1533"/>
      <c r="AI54" s="1533"/>
      <c r="AJ54" s="1533"/>
      <c r="AK54" s="1533"/>
      <c r="AL54" s="1533"/>
      <c r="AM54" s="1533"/>
      <c r="AN54" s="1533"/>
    </row>
    <row r="55" spans="1:40" ht="11.25" customHeight="1" x14ac:dyDescent="0.15">
      <c r="A55" s="1534">
        <v>20</v>
      </c>
      <c r="B55" s="1534"/>
      <c r="C55" s="1504"/>
      <c r="D55" s="1505"/>
      <c r="E55" s="1500"/>
      <c r="F55" s="1501"/>
      <c r="G55" s="1504"/>
      <c r="H55" s="1505"/>
      <c r="I55" s="1500"/>
      <c r="J55" s="1501"/>
      <c r="K55" s="1535"/>
      <c r="L55" s="1536"/>
      <c r="M55" s="1538" t="s">
        <v>79</v>
      </c>
      <c r="N55" s="1536"/>
      <c r="O55" s="1538" t="s">
        <v>78</v>
      </c>
      <c r="P55" s="1536"/>
      <c r="Q55" s="1540" t="s">
        <v>77</v>
      </c>
      <c r="R55" s="1531"/>
      <c r="S55" s="1531"/>
      <c r="T55" s="1531"/>
      <c r="U55" s="1531"/>
      <c r="V55" s="1531"/>
      <c r="W55" s="1531"/>
      <c r="X55" s="1531"/>
      <c r="Y55" s="1542"/>
      <c r="Z55" s="1536"/>
      <c r="AA55" s="1536"/>
      <c r="AB55" s="1538" t="s">
        <v>79</v>
      </c>
      <c r="AC55" s="1536"/>
      <c r="AD55" s="1538" t="s">
        <v>78</v>
      </c>
      <c r="AE55" s="1536"/>
      <c r="AF55" s="1540" t="s">
        <v>77</v>
      </c>
      <c r="AG55" s="1530"/>
      <c r="AH55" s="1531"/>
      <c r="AI55" s="1531"/>
      <c r="AJ55" s="1531"/>
      <c r="AK55" s="1531"/>
      <c r="AL55" s="1531"/>
      <c r="AM55" s="1531"/>
      <c r="AN55" s="1531"/>
    </row>
    <row r="56" spans="1:40" ht="11.25" customHeight="1" x14ac:dyDescent="0.15">
      <c r="A56" s="1534"/>
      <c r="B56" s="1534"/>
      <c r="C56" s="1506"/>
      <c r="D56" s="1507"/>
      <c r="E56" s="1502"/>
      <c r="F56" s="1503"/>
      <c r="G56" s="1506"/>
      <c r="H56" s="1507"/>
      <c r="I56" s="1502"/>
      <c r="J56" s="1503"/>
      <c r="K56" s="1535"/>
      <c r="L56" s="1537"/>
      <c r="M56" s="1539"/>
      <c r="N56" s="1537"/>
      <c r="O56" s="1539"/>
      <c r="P56" s="1537"/>
      <c r="Q56" s="1541"/>
      <c r="R56" s="1533"/>
      <c r="S56" s="1533"/>
      <c r="T56" s="1533"/>
      <c r="U56" s="1533"/>
      <c r="V56" s="1533"/>
      <c r="W56" s="1533"/>
      <c r="X56" s="1533"/>
      <c r="Y56" s="1543"/>
      <c r="Z56" s="1536"/>
      <c r="AA56" s="1536"/>
      <c r="AB56" s="1538"/>
      <c r="AC56" s="1536"/>
      <c r="AD56" s="1538"/>
      <c r="AE56" s="1536"/>
      <c r="AF56" s="1540"/>
      <c r="AG56" s="1532"/>
      <c r="AH56" s="1533"/>
      <c r="AI56" s="1533"/>
      <c r="AJ56" s="1533"/>
      <c r="AK56" s="1533"/>
      <c r="AL56" s="1533"/>
      <c r="AM56" s="1533"/>
      <c r="AN56" s="1533"/>
    </row>
    <row r="57" spans="1:40" ht="11.25" customHeight="1" x14ac:dyDescent="0.15">
      <c r="A57" s="72"/>
      <c r="B57" s="72"/>
      <c r="C57" s="72"/>
      <c r="D57" s="72"/>
      <c r="E57" s="72"/>
      <c r="F57" s="72"/>
      <c r="G57" s="72"/>
      <c r="H57" s="72"/>
      <c r="I57" s="72"/>
      <c r="J57" s="72"/>
      <c r="K57" s="1516" t="s">
        <v>76</v>
      </c>
      <c r="L57" s="1517"/>
      <c r="M57" s="1517"/>
      <c r="N57" s="1517"/>
      <c r="O57" s="1517"/>
      <c r="P57" s="1517"/>
      <c r="Q57" s="1517"/>
      <c r="R57" s="1517"/>
      <c r="S57" s="1517"/>
      <c r="T57" s="1517"/>
      <c r="U57" s="1517"/>
      <c r="V57" s="1517"/>
      <c r="W57" s="1517"/>
      <c r="X57" s="1517"/>
      <c r="Y57" s="1518"/>
      <c r="Z57" s="1517" t="s">
        <v>76</v>
      </c>
      <c r="AA57" s="1517"/>
      <c r="AB57" s="1517"/>
      <c r="AC57" s="1517"/>
      <c r="AD57" s="1517"/>
      <c r="AE57" s="1517"/>
      <c r="AF57" s="1517"/>
      <c r="AG57" s="1517"/>
      <c r="AH57" s="1517"/>
      <c r="AI57" s="1517"/>
      <c r="AJ57" s="1517"/>
      <c r="AK57" s="1517"/>
      <c r="AL57" s="1517"/>
      <c r="AM57" s="1517"/>
      <c r="AN57" s="1519"/>
    </row>
    <row r="58" spans="1:40" ht="12.75" customHeight="1" x14ac:dyDescent="0.15">
      <c r="A58" s="72"/>
      <c r="B58" s="72"/>
      <c r="C58" s="72"/>
      <c r="D58" s="72"/>
      <c r="E58" s="72"/>
      <c r="F58" s="72"/>
      <c r="G58" s="72"/>
      <c r="H58" s="72"/>
      <c r="I58" s="72"/>
      <c r="J58" s="72"/>
      <c r="K58" s="1526" t="s">
        <v>75</v>
      </c>
      <c r="L58" s="1527"/>
      <c r="M58" s="1527"/>
      <c r="N58" s="1527"/>
      <c r="O58" s="1527"/>
      <c r="P58" s="1527"/>
      <c r="Q58" s="1528"/>
      <c r="R58" s="1528"/>
      <c r="S58" s="1528"/>
      <c r="T58" s="1528"/>
      <c r="U58" s="1528"/>
      <c r="V58" s="1528"/>
      <c r="W58" s="1528"/>
      <c r="X58" s="1528"/>
      <c r="Y58" s="1529"/>
      <c r="Z58" s="1520" t="s">
        <v>75</v>
      </c>
      <c r="AA58" s="1520"/>
      <c r="AB58" s="1520"/>
      <c r="AC58" s="1520"/>
      <c r="AD58" s="1520"/>
      <c r="AE58" s="1520"/>
      <c r="AF58" s="1520"/>
      <c r="AG58" s="1520"/>
      <c r="AH58" s="1520"/>
      <c r="AI58" s="1520"/>
      <c r="AJ58" s="1520"/>
      <c r="AK58" s="1520"/>
      <c r="AL58" s="1520"/>
      <c r="AM58" s="1520"/>
      <c r="AN58" s="1521"/>
    </row>
    <row r="59" spans="1:40" ht="12.75" customHeight="1" x14ac:dyDescent="0.15">
      <c r="A59" s="72"/>
      <c r="B59" s="72"/>
      <c r="C59" s="72"/>
      <c r="D59" s="72"/>
      <c r="E59" s="72"/>
      <c r="F59" s="72"/>
      <c r="G59" s="72"/>
      <c r="H59" s="72"/>
      <c r="I59" s="72"/>
      <c r="J59" s="72"/>
      <c r="K59" s="1522" t="s">
        <v>74</v>
      </c>
      <c r="L59" s="1523"/>
      <c r="M59" s="1523"/>
      <c r="N59" s="1523"/>
      <c r="O59" s="1524"/>
      <c r="P59" s="1524"/>
      <c r="Q59" s="1524"/>
      <c r="R59" s="1524"/>
      <c r="S59" s="1524"/>
      <c r="T59" s="1524"/>
      <c r="U59" s="1524"/>
      <c r="V59" s="1524"/>
      <c r="W59" s="1524"/>
      <c r="X59" s="1524"/>
      <c r="Y59" s="623"/>
      <c r="Z59" s="1523" t="s">
        <v>74</v>
      </c>
      <c r="AA59" s="1523"/>
      <c r="AB59" s="1523"/>
      <c r="AC59" s="1523"/>
      <c r="AD59" s="1525"/>
      <c r="AE59" s="1525"/>
      <c r="AF59" s="1525"/>
      <c r="AG59" s="1525"/>
      <c r="AH59" s="1525"/>
      <c r="AI59" s="1525"/>
      <c r="AJ59" s="1525"/>
      <c r="AK59" s="1525"/>
      <c r="AL59" s="1525"/>
      <c r="AM59" s="1525"/>
      <c r="AN59" s="624"/>
    </row>
    <row r="60" spans="1:40" x14ac:dyDescent="0.15">
      <c r="A60" s="247" t="s">
        <v>73</v>
      </c>
      <c r="B60" s="247"/>
      <c r="C60" s="247"/>
      <c r="D60" s="247"/>
      <c r="E60" s="1514" t="s">
        <v>71</v>
      </c>
      <c r="F60" s="1514"/>
      <c r="G60" s="1514"/>
      <c r="H60" s="1514"/>
      <c r="I60" s="1514"/>
      <c r="J60" s="1514"/>
      <c r="K60" s="1514"/>
      <c r="L60" s="1514"/>
      <c r="M60" s="1514"/>
      <c r="N60" s="1514"/>
      <c r="O60" s="1514"/>
      <c r="P60" s="1514"/>
      <c r="Q60" s="1514"/>
      <c r="R60" s="1514"/>
      <c r="S60" s="1514"/>
      <c r="T60" s="1514"/>
      <c r="U60" s="1514"/>
      <c r="V60" s="1514"/>
      <c r="W60" s="1514"/>
      <c r="X60" s="1514"/>
      <c r="Y60" s="1514"/>
      <c r="Z60" s="1514"/>
      <c r="AA60" s="1514"/>
      <c r="AB60" s="1514"/>
      <c r="AC60" s="1514"/>
      <c r="AD60" s="1514"/>
      <c r="AE60" s="1514"/>
      <c r="AF60" s="1514"/>
      <c r="AG60" s="1514"/>
      <c r="AH60" s="1514"/>
      <c r="AI60" s="1514"/>
      <c r="AJ60" s="1514"/>
      <c r="AK60" s="1514"/>
      <c r="AL60" s="1514"/>
      <c r="AM60" s="1514"/>
      <c r="AN60" s="1514"/>
    </row>
    <row r="61" spans="1:40" x14ac:dyDescent="0.15">
      <c r="A61" s="247"/>
      <c r="B61" s="247"/>
      <c r="C61" s="247"/>
      <c r="D61" s="247"/>
      <c r="E61" s="1514"/>
      <c r="F61" s="1514"/>
      <c r="G61" s="1514"/>
      <c r="H61" s="1514"/>
      <c r="I61" s="1514"/>
      <c r="J61" s="1514"/>
      <c r="K61" s="1514"/>
      <c r="L61" s="1514"/>
      <c r="M61" s="1514"/>
      <c r="N61" s="1514"/>
      <c r="O61" s="1514"/>
      <c r="P61" s="1514"/>
      <c r="Q61" s="1514"/>
      <c r="R61" s="1514"/>
      <c r="S61" s="1514"/>
      <c r="T61" s="1514"/>
      <c r="U61" s="1514"/>
      <c r="V61" s="1514"/>
      <c r="W61" s="1514"/>
      <c r="X61" s="1514"/>
      <c r="Y61" s="1514"/>
      <c r="Z61" s="1514"/>
      <c r="AA61" s="1514"/>
      <c r="AB61" s="1514"/>
      <c r="AC61" s="1514"/>
      <c r="AD61" s="1514"/>
      <c r="AE61" s="1514"/>
      <c r="AF61" s="1514"/>
      <c r="AG61" s="1514"/>
      <c r="AH61" s="1514"/>
      <c r="AI61" s="1514"/>
      <c r="AJ61" s="1514"/>
      <c r="AK61" s="1514"/>
      <c r="AL61" s="1514"/>
      <c r="AM61" s="1514"/>
      <c r="AN61" s="1514"/>
    </row>
    <row r="62" spans="1:40" x14ac:dyDescent="0.15">
      <c r="A62" s="247" t="s">
        <v>72</v>
      </c>
      <c r="B62" s="247"/>
      <c r="C62" s="247"/>
      <c r="D62" s="247"/>
      <c r="E62" s="247" t="s">
        <v>69</v>
      </c>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row>
    <row r="63" spans="1:40" ht="13.5" customHeight="1" x14ac:dyDescent="0.15">
      <c r="A63" s="247" t="s">
        <v>70</v>
      </c>
      <c r="B63" s="247"/>
      <c r="C63" s="247"/>
      <c r="D63" s="247"/>
      <c r="E63" s="1514" t="s">
        <v>523</v>
      </c>
      <c r="F63" s="1514"/>
      <c r="G63" s="1514"/>
      <c r="H63" s="1514"/>
      <c r="I63" s="1514"/>
      <c r="J63" s="1514"/>
      <c r="K63" s="1514"/>
      <c r="L63" s="1514"/>
      <c r="M63" s="1514"/>
      <c r="N63" s="1514"/>
      <c r="O63" s="1514"/>
      <c r="P63" s="1514"/>
      <c r="Q63" s="1514"/>
      <c r="R63" s="1514"/>
      <c r="S63" s="1514"/>
      <c r="T63" s="1514"/>
      <c r="U63" s="1514"/>
      <c r="V63" s="1514"/>
      <c r="W63" s="1514"/>
      <c r="X63" s="1514"/>
      <c r="Y63" s="1514"/>
      <c r="Z63" s="1514"/>
      <c r="AA63" s="1514"/>
      <c r="AB63" s="1514"/>
      <c r="AC63" s="1514"/>
      <c r="AD63" s="1514"/>
      <c r="AE63" s="1514"/>
      <c r="AF63" s="1514"/>
      <c r="AG63" s="1514"/>
      <c r="AH63" s="1514"/>
      <c r="AI63" s="1514"/>
      <c r="AJ63" s="1514"/>
      <c r="AK63" s="1514"/>
      <c r="AL63" s="1514"/>
      <c r="AM63" s="1514"/>
      <c r="AN63" s="1514"/>
    </row>
    <row r="64" spans="1:40" x14ac:dyDescent="0.15">
      <c r="A64" s="247"/>
      <c r="B64" s="247"/>
      <c r="C64" s="247"/>
      <c r="D64" s="247"/>
      <c r="E64" s="1514"/>
      <c r="F64" s="1514"/>
      <c r="G64" s="1514"/>
      <c r="H64" s="1514"/>
      <c r="I64" s="1514"/>
      <c r="J64" s="1514"/>
      <c r="K64" s="1514"/>
      <c r="L64" s="1514"/>
      <c r="M64" s="1514"/>
      <c r="N64" s="1514"/>
      <c r="O64" s="1514"/>
      <c r="P64" s="1514"/>
      <c r="Q64" s="1514"/>
      <c r="R64" s="1514"/>
      <c r="S64" s="1514"/>
      <c r="T64" s="1514"/>
      <c r="U64" s="1514"/>
      <c r="V64" s="1514"/>
      <c r="W64" s="1514"/>
      <c r="X64" s="1514"/>
      <c r="Y64" s="1514"/>
      <c r="Z64" s="1514"/>
      <c r="AA64" s="1514"/>
      <c r="AB64" s="1514"/>
      <c r="AC64" s="1514"/>
      <c r="AD64" s="1514"/>
      <c r="AE64" s="1514"/>
      <c r="AF64" s="1514"/>
      <c r="AG64" s="1514"/>
      <c r="AH64" s="1514"/>
      <c r="AI64" s="1514"/>
      <c r="AJ64" s="1514"/>
      <c r="AK64" s="1514"/>
      <c r="AL64" s="1514"/>
      <c r="AM64" s="1514"/>
      <c r="AN64" s="1514"/>
    </row>
    <row r="65" spans="1:40" ht="21.95" customHeight="1" x14ac:dyDescent="0.15">
      <c r="A65" s="247"/>
      <c r="B65" s="247"/>
      <c r="C65" s="247"/>
      <c r="D65" s="247"/>
      <c r="E65" s="1514"/>
      <c r="F65" s="1514"/>
      <c r="G65" s="1514"/>
      <c r="H65" s="1514"/>
      <c r="I65" s="1514"/>
      <c r="J65" s="1514"/>
      <c r="K65" s="1514"/>
      <c r="L65" s="1514"/>
      <c r="M65" s="1514"/>
      <c r="N65" s="1514"/>
      <c r="O65" s="1514"/>
      <c r="P65" s="1514"/>
      <c r="Q65" s="1514"/>
      <c r="R65" s="1514"/>
      <c r="S65" s="1514"/>
      <c r="T65" s="1514"/>
      <c r="U65" s="1514"/>
      <c r="V65" s="1514"/>
      <c r="W65" s="1514"/>
      <c r="X65" s="1514"/>
      <c r="Y65" s="1514"/>
      <c r="Z65" s="1514"/>
      <c r="AA65" s="1514"/>
      <c r="AB65" s="1514"/>
      <c r="AC65" s="1514"/>
      <c r="AD65" s="1514"/>
      <c r="AE65" s="1514"/>
      <c r="AF65" s="1514"/>
      <c r="AG65" s="1514"/>
      <c r="AH65" s="1514"/>
      <c r="AI65" s="1514"/>
      <c r="AJ65" s="1514"/>
      <c r="AK65" s="1514"/>
      <c r="AL65" s="1514"/>
      <c r="AM65" s="1514"/>
      <c r="AN65" s="1514"/>
    </row>
    <row r="66" spans="1:40" x14ac:dyDescent="0.15">
      <c r="A66" s="247" t="s">
        <v>68</v>
      </c>
      <c r="B66" s="247"/>
      <c r="C66" s="247"/>
      <c r="D66" s="247"/>
      <c r="E66" s="1515" t="s">
        <v>461</v>
      </c>
      <c r="F66" s="1515"/>
      <c r="G66" s="1515"/>
      <c r="H66" s="1515"/>
      <c r="I66" s="1515"/>
      <c r="J66" s="1515"/>
      <c r="K66" s="1515"/>
      <c r="L66" s="1515"/>
      <c r="M66" s="1515"/>
      <c r="N66" s="1515"/>
      <c r="O66" s="1515"/>
      <c r="P66" s="1515"/>
      <c r="Q66" s="1515"/>
      <c r="R66" s="1515"/>
      <c r="S66" s="1515"/>
      <c r="T66" s="1515"/>
      <c r="U66" s="1515"/>
      <c r="V66" s="1515"/>
      <c r="W66" s="1515"/>
      <c r="X66" s="1515"/>
      <c r="Y66" s="1515"/>
      <c r="Z66" s="1515"/>
      <c r="AA66" s="1515"/>
      <c r="AB66" s="1515"/>
      <c r="AC66" s="1515"/>
      <c r="AD66" s="1515"/>
      <c r="AE66" s="1515"/>
      <c r="AF66" s="1515"/>
      <c r="AG66" s="1515"/>
      <c r="AH66" s="1515"/>
      <c r="AI66" s="1515"/>
      <c r="AJ66" s="1515"/>
      <c r="AK66" s="1515"/>
      <c r="AL66" s="1515"/>
      <c r="AM66" s="1515"/>
      <c r="AN66" s="1515"/>
    </row>
    <row r="67" spans="1:40" x14ac:dyDescent="0.15">
      <c r="A67" s="247"/>
      <c r="B67" s="247"/>
      <c r="C67" s="247"/>
      <c r="D67" s="247"/>
      <c r="E67" s="1515"/>
      <c r="F67" s="1515"/>
      <c r="G67" s="1515"/>
      <c r="H67" s="1515"/>
      <c r="I67" s="1515"/>
      <c r="J67" s="1515"/>
      <c r="K67" s="1515"/>
      <c r="L67" s="1515"/>
      <c r="M67" s="1515"/>
      <c r="N67" s="1515"/>
      <c r="O67" s="1515"/>
      <c r="P67" s="1515"/>
      <c r="Q67" s="1515"/>
      <c r="R67" s="1515"/>
      <c r="S67" s="1515"/>
      <c r="T67" s="1515"/>
      <c r="U67" s="1515"/>
      <c r="V67" s="1515"/>
      <c r="W67" s="1515"/>
      <c r="X67" s="1515"/>
      <c r="Y67" s="1515"/>
      <c r="Z67" s="1515"/>
      <c r="AA67" s="1515"/>
      <c r="AB67" s="1515"/>
      <c r="AC67" s="1515"/>
      <c r="AD67" s="1515"/>
      <c r="AE67" s="1515"/>
      <c r="AF67" s="1515"/>
      <c r="AG67" s="1515"/>
      <c r="AH67" s="1515"/>
      <c r="AI67" s="1515"/>
      <c r="AJ67" s="1515"/>
      <c r="AK67" s="1515"/>
      <c r="AL67" s="1515"/>
      <c r="AM67" s="1515"/>
      <c r="AN67" s="1515"/>
    </row>
  </sheetData>
  <sheetProtection algorithmName="SHA-512" hashValue="Nr8WPdndPJzJ88nfY1S5IznoJDmMwajtAKJfo34hchfnVCCmhcK++kbdsT6i058Kzs2Z4Yw9VOieUch2WMd7Tw==" saltValue="zTAaI0Ek4XhBqmr/892CcQ==" spinCount="100000" sheet="1" formatRows="0"/>
  <mergeCells count="479">
    <mergeCell ref="AD15:AD16"/>
    <mergeCell ref="AE15:AE16"/>
    <mergeCell ref="AF15:AF16"/>
    <mergeCell ref="AG15:AN16"/>
    <mergeCell ref="A2:AN3"/>
    <mergeCell ref="AD4:AN4"/>
    <mergeCell ref="W6:AC6"/>
    <mergeCell ref="AD6:AG6"/>
    <mergeCell ref="AH6:AL6"/>
    <mergeCell ref="AM6:AN6"/>
    <mergeCell ref="R13:Y14"/>
    <mergeCell ref="Z13:AF14"/>
    <mergeCell ref="AG13:AN14"/>
    <mergeCell ref="W7:AC7"/>
    <mergeCell ref="AD7:AN7"/>
    <mergeCell ref="W8:AC8"/>
    <mergeCell ref="AD8:AN8"/>
    <mergeCell ref="W9:AC9"/>
    <mergeCell ref="AD9:AN9"/>
    <mergeCell ref="E12:T12"/>
    <mergeCell ref="V12:AM12"/>
    <mergeCell ref="Z15:Z16"/>
    <mergeCell ref="AD10:AN10"/>
    <mergeCell ref="G15:H16"/>
    <mergeCell ref="A17:B18"/>
    <mergeCell ref="C17:D18"/>
    <mergeCell ref="K17:K18"/>
    <mergeCell ref="L17:L18"/>
    <mergeCell ref="AB15:AB16"/>
    <mergeCell ref="W10:AC10"/>
    <mergeCell ref="A13:B14"/>
    <mergeCell ref="K13:Q14"/>
    <mergeCell ref="AA15:AA16"/>
    <mergeCell ref="A15:B16"/>
    <mergeCell ref="C15:D16"/>
    <mergeCell ref="K15:K16"/>
    <mergeCell ref="L15:L16"/>
    <mergeCell ref="M15:M16"/>
    <mergeCell ref="Z17:Z18"/>
    <mergeCell ref="M17:M18"/>
    <mergeCell ref="N17:N18"/>
    <mergeCell ref="AC15:AC16"/>
    <mergeCell ref="C13:J13"/>
    <mergeCell ref="C14:D14"/>
    <mergeCell ref="E14:F14"/>
    <mergeCell ref="G14:H14"/>
    <mergeCell ref="I14:J14"/>
    <mergeCell ref="E15:F16"/>
    <mergeCell ref="M19:M20"/>
    <mergeCell ref="N19:N20"/>
    <mergeCell ref="O17:O18"/>
    <mergeCell ref="P17:P18"/>
    <mergeCell ref="Q17:Q18"/>
    <mergeCell ref="R17:Y18"/>
    <mergeCell ref="O15:O16"/>
    <mergeCell ref="P15:P16"/>
    <mergeCell ref="Q15:Q16"/>
    <mergeCell ref="R15:Y16"/>
    <mergeCell ref="N15:N16"/>
    <mergeCell ref="AF17:AF18"/>
    <mergeCell ref="AG17:AN18"/>
    <mergeCell ref="AA17:AA18"/>
    <mergeCell ref="AB17:AB18"/>
    <mergeCell ref="AC17:AC18"/>
    <mergeCell ref="AD17:AD18"/>
    <mergeCell ref="AE17:AE18"/>
    <mergeCell ref="AG19:AN20"/>
    <mergeCell ref="O19:O20"/>
    <mergeCell ref="P19:P20"/>
    <mergeCell ref="Q19:Q20"/>
    <mergeCell ref="R19:Y20"/>
    <mergeCell ref="Z19:Z20"/>
    <mergeCell ref="AA19:AA20"/>
    <mergeCell ref="AB19:AB20"/>
    <mergeCell ref="AC19:AC20"/>
    <mergeCell ref="AD19:AD20"/>
    <mergeCell ref="AE19:AE20"/>
    <mergeCell ref="AF19:AF20"/>
    <mergeCell ref="AF21:AF22"/>
    <mergeCell ref="A21:B22"/>
    <mergeCell ref="C21:D22"/>
    <mergeCell ref="AB23:AB24"/>
    <mergeCell ref="K21:K22"/>
    <mergeCell ref="L21:L22"/>
    <mergeCell ref="M21:M22"/>
    <mergeCell ref="N21:N22"/>
    <mergeCell ref="O21:O22"/>
    <mergeCell ref="P21:P22"/>
    <mergeCell ref="Q21:Q22"/>
    <mergeCell ref="R21:Y22"/>
    <mergeCell ref="Z21:Z22"/>
    <mergeCell ref="AA21:AA22"/>
    <mergeCell ref="AB21:AB22"/>
    <mergeCell ref="AC21:AC22"/>
    <mergeCell ref="AD21:AD22"/>
    <mergeCell ref="AE21:AE22"/>
    <mergeCell ref="AA23:AA24"/>
    <mergeCell ref="A19:B20"/>
    <mergeCell ref="C19:D20"/>
    <mergeCell ref="K19:K20"/>
    <mergeCell ref="L19:L20"/>
    <mergeCell ref="AG21:AN22"/>
    <mergeCell ref="A23:B24"/>
    <mergeCell ref="C23:D24"/>
    <mergeCell ref="K23:K24"/>
    <mergeCell ref="L23:L24"/>
    <mergeCell ref="M23:M24"/>
    <mergeCell ref="N23:N24"/>
    <mergeCell ref="AC23:AC24"/>
    <mergeCell ref="AD23:AD24"/>
    <mergeCell ref="AE23:AE24"/>
    <mergeCell ref="AF23:AF24"/>
    <mergeCell ref="AG23:AN24"/>
    <mergeCell ref="O23:O24"/>
    <mergeCell ref="P23:P24"/>
    <mergeCell ref="Q23:Q24"/>
    <mergeCell ref="R23:Y24"/>
    <mergeCell ref="Z23:Z24"/>
    <mergeCell ref="E23:F24"/>
    <mergeCell ref="G23:H24"/>
    <mergeCell ref="I23:J24"/>
    <mergeCell ref="A25:B26"/>
    <mergeCell ref="C25:D26"/>
    <mergeCell ref="K25:K26"/>
    <mergeCell ref="L25:L26"/>
    <mergeCell ref="M27:M28"/>
    <mergeCell ref="N27:N28"/>
    <mergeCell ref="Z25:Z26"/>
    <mergeCell ref="M25:M26"/>
    <mergeCell ref="N25:N26"/>
    <mergeCell ref="O25:O26"/>
    <mergeCell ref="P25:P26"/>
    <mergeCell ref="Q25:Q26"/>
    <mergeCell ref="R25:Y26"/>
    <mergeCell ref="A27:B28"/>
    <mergeCell ref="C27:D28"/>
    <mergeCell ref="K27:K28"/>
    <mergeCell ref="L27:L28"/>
    <mergeCell ref="O27:O28"/>
    <mergeCell ref="P27:P28"/>
    <mergeCell ref="Q27:Q28"/>
    <mergeCell ref="R27:Y28"/>
    <mergeCell ref="Z27:Z28"/>
    <mergeCell ref="E25:F26"/>
    <mergeCell ref="G25:H26"/>
    <mergeCell ref="AA31:AA32"/>
    <mergeCell ref="AF25:AF26"/>
    <mergeCell ref="AG25:AN26"/>
    <mergeCell ref="AA25:AA26"/>
    <mergeCell ref="AB25:AB26"/>
    <mergeCell ref="AC25:AC26"/>
    <mergeCell ref="AD25:AD26"/>
    <mergeCell ref="AE25:AE26"/>
    <mergeCell ref="AG27:AN28"/>
    <mergeCell ref="AE27:AE28"/>
    <mergeCell ref="AF27:AF28"/>
    <mergeCell ref="AG29:AN30"/>
    <mergeCell ref="AD31:AD32"/>
    <mergeCell ref="AE31:AE32"/>
    <mergeCell ref="AF31:AF32"/>
    <mergeCell ref="AG31:AN32"/>
    <mergeCell ref="AF29:AF30"/>
    <mergeCell ref="AC31:AC32"/>
    <mergeCell ref="AA27:AA28"/>
    <mergeCell ref="AB27:AB28"/>
    <mergeCell ref="AC27:AC28"/>
    <mergeCell ref="AD27:AD28"/>
    <mergeCell ref="AA29:AA30"/>
    <mergeCell ref="AB29:AB30"/>
    <mergeCell ref="K29:K30"/>
    <mergeCell ref="L29:L30"/>
    <mergeCell ref="M29:M30"/>
    <mergeCell ref="N29:N30"/>
    <mergeCell ref="O29:O30"/>
    <mergeCell ref="P29:P30"/>
    <mergeCell ref="Q29:Q30"/>
    <mergeCell ref="R29:Y30"/>
    <mergeCell ref="AE29:AE30"/>
    <mergeCell ref="Z29:Z30"/>
    <mergeCell ref="AC29:AC30"/>
    <mergeCell ref="AD29:AD30"/>
    <mergeCell ref="A29:B30"/>
    <mergeCell ref="C29:D30"/>
    <mergeCell ref="AB31:AB32"/>
    <mergeCell ref="A33:B34"/>
    <mergeCell ref="C33:D34"/>
    <mergeCell ref="K33:K34"/>
    <mergeCell ref="L33:L34"/>
    <mergeCell ref="A31:B32"/>
    <mergeCell ref="C31:D32"/>
    <mergeCell ref="K31:K32"/>
    <mergeCell ref="L31:L32"/>
    <mergeCell ref="M31:M32"/>
    <mergeCell ref="N31:N32"/>
    <mergeCell ref="Z33:Z34"/>
    <mergeCell ref="M33:M34"/>
    <mergeCell ref="N33:N34"/>
    <mergeCell ref="O33:O34"/>
    <mergeCell ref="P33:P34"/>
    <mergeCell ref="Q33:Q34"/>
    <mergeCell ref="O31:O32"/>
    <mergeCell ref="P31:P32"/>
    <mergeCell ref="Q31:Q32"/>
    <mergeCell ref="R31:Y32"/>
    <mergeCell ref="Z31:Z32"/>
    <mergeCell ref="R33:Y34"/>
    <mergeCell ref="R35:Y36"/>
    <mergeCell ref="Z35:Z36"/>
    <mergeCell ref="AD37:AD38"/>
    <mergeCell ref="A35:B36"/>
    <mergeCell ref="C35:D36"/>
    <mergeCell ref="K35:K36"/>
    <mergeCell ref="L35:L36"/>
    <mergeCell ref="O35:O36"/>
    <mergeCell ref="P35:P36"/>
    <mergeCell ref="Q35:Q36"/>
    <mergeCell ref="M35:M36"/>
    <mergeCell ref="N35:N36"/>
    <mergeCell ref="A37:B38"/>
    <mergeCell ref="C37:D38"/>
    <mergeCell ref="E37:F38"/>
    <mergeCell ref="G37:H38"/>
    <mergeCell ref="I37:J38"/>
    <mergeCell ref="E33:F34"/>
    <mergeCell ref="G33:H34"/>
    <mergeCell ref="I33:J34"/>
    <mergeCell ref="E35:F36"/>
    <mergeCell ref="G35:H36"/>
    <mergeCell ref="I35:J36"/>
    <mergeCell ref="AE37:AE38"/>
    <mergeCell ref="AA39:AA40"/>
    <mergeCell ref="AF33:AF34"/>
    <mergeCell ref="AG33:AN34"/>
    <mergeCell ref="AA33:AA34"/>
    <mergeCell ref="AB33:AB34"/>
    <mergeCell ref="AC33:AC34"/>
    <mergeCell ref="AD33:AD34"/>
    <mergeCell ref="AE33:AE34"/>
    <mergeCell ref="AG35:AN36"/>
    <mergeCell ref="AE35:AE36"/>
    <mergeCell ref="AF35:AF36"/>
    <mergeCell ref="AG37:AN38"/>
    <mergeCell ref="AD39:AD40"/>
    <mergeCell ref="AE39:AE40"/>
    <mergeCell ref="AF39:AF40"/>
    <mergeCell ref="AG39:AN40"/>
    <mergeCell ref="AF37:AF38"/>
    <mergeCell ref="AA35:AA36"/>
    <mergeCell ref="AB35:AB36"/>
    <mergeCell ref="AC35:AC36"/>
    <mergeCell ref="AD35:AD36"/>
    <mergeCell ref="AA37:AA38"/>
    <mergeCell ref="AB37:AB38"/>
    <mergeCell ref="AC39:AC40"/>
    <mergeCell ref="O39:O40"/>
    <mergeCell ref="P39:P40"/>
    <mergeCell ref="Q39:Q40"/>
    <mergeCell ref="R39:Y40"/>
    <mergeCell ref="Z39:Z40"/>
    <mergeCell ref="K37:K38"/>
    <mergeCell ref="L37:L38"/>
    <mergeCell ref="M37:M38"/>
    <mergeCell ref="N37:N38"/>
    <mergeCell ref="O37:O38"/>
    <mergeCell ref="P37:P38"/>
    <mergeCell ref="Q37:Q38"/>
    <mergeCell ref="R37:Y38"/>
    <mergeCell ref="Z37:Z38"/>
    <mergeCell ref="AC37:AC38"/>
    <mergeCell ref="AB39:AB40"/>
    <mergeCell ref="M39:M40"/>
    <mergeCell ref="N39:N40"/>
    <mergeCell ref="A41:B42"/>
    <mergeCell ref="C41:D42"/>
    <mergeCell ref="K41:K42"/>
    <mergeCell ref="L41:L42"/>
    <mergeCell ref="A39:B40"/>
    <mergeCell ref="C39:D40"/>
    <mergeCell ref="K39:K40"/>
    <mergeCell ref="L39:L40"/>
    <mergeCell ref="E39:F40"/>
    <mergeCell ref="G39:H40"/>
    <mergeCell ref="I39:J40"/>
    <mergeCell ref="E41:F42"/>
    <mergeCell ref="G41:H42"/>
    <mergeCell ref="I41:J42"/>
    <mergeCell ref="Z41:Z42"/>
    <mergeCell ref="M41:M42"/>
    <mergeCell ref="N41:N42"/>
    <mergeCell ref="O41:O42"/>
    <mergeCell ref="P41:P42"/>
    <mergeCell ref="Q41:Q42"/>
    <mergeCell ref="R41:Y42"/>
    <mergeCell ref="R43:Y44"/>
    <mergeCell ref="Z43:Z44"/>
    <mergeCell ref="AD45:AD46"/>
    <mergeCell ref="A43:B44"/>
    <mergeCell ref="C43:D44"/>
    <mergeCell ref="K43:K44"/>
    <mergeCell ref="L43:L44"/>
    <mergeCell ref="O43:O44"/>
    <mergeCell ref="P43:P44"/>
    <mergeCell ref="Q43:Q44"/>
    <mergeCell ref="M43:M44"/>
    <mergeCell ref="N43:N44"/>
    <mergeCell ref="A45:B46"/>
    <mergeCell ref="C45:D46"/>
    <mergeCell ref="E43:F44"/>
    <mergeCell ref="G43:H44"/>
    <mergeCell ref="I43:J44"/>
    <mergeCell ref="E45:F46"/>
    <mergeCell ref="G45:H46"/>
    <mergeCell ref="I45:J46"/>
    <mergeCell ref="AE45:AE46"/>
    <mergeCell ref="AA47:AA48"/>
    <mergeCell ref="AF41:AF42"/>
    <mergeCell ref="AG41:AN42"/>
    <mergeCell ref="AA41:AA42"/>
    <mergeCell ref="AB41:AB42"/>
    <mergeCell ref="AC41:AC42"/>
    <mergeCell ref="AD41:AD42"/>
    <mergeCell ref="AE41:AE42"/>
    <mergeCell ref="AG43:AN44"/>
    <mergeCell ref="AE43:AE44"/>
    <mergeCell ref="AF43:AF44"/>
    <mergeCell ref="AG45:AN46"/>
    <mergeCell ref="AD47:AD48"/>
    <mergeCell ref="AE47:AE48"/>
    <mergeCell ref="AF47:AF48"/>
    <mergeCell ref="AG47:AN48"/>
    <mergeCell ref="AF45:AF46"/>
    <mergeCell ref="AA43:AA44"/>
    <mergeCell ref="AB43:AB44"/>
    <mergeCell ref="AC43:AC44"/>
    <mergeCell ref="AD43:AD44"/>
    <mergeCell ref="AA45:AA46"/>
    <mergeCell ref="AB45:AB46"/>
    <mergeCell ref="AC47:AC48"/>
    <mergeCell ref="O47:O48"/>
    <mergeCell ref="P47:P48"/>
    <mergeCell ref="Q47:Q48"/>
    <mergeCell ref="R47:Y48"/>
    <mergeCell ref="Z47:Z48"/>
    <mergeCell ref="K45:K46"/>
    <mergeCell ref="L45:L46"/>
    <mergeCell ref="M45:M46"/>
    <mergeCell ref="N45:N46"/>
    <mergeCell ref="O45:O46"/>
    <mergeCell ref="P45:P46"/>
    <mergeCell ref="Q45:Q46"/>
    <mergeCell ref="R45:Y46"/>
    <mergeCell ref="Z45:Z46"/>
    <mergeCell ref="AC45:AC46"/>
    <mergeCell ref="AB47:AB48"/>
    <mergeCell ref="M47:M48"/>
    <mergeCell ref="N47:N48"/>
    <mergeCell ref="K49:K50"/>
    <mergeCell ref="L49:L50"/>
    <mergeCell ref="A47:B48"/>
    <mergeCell ref="C47:D48"/>
    <mergeCell ref="K47:K48"/>
    <mergeCell ref="L47:L48"/>
    <mergeCell ref="E47:F48"/>
    <mergeCell ref="G47:H48"/>
    <mergeCell ref="I47:J48"/>
    <mergeCell ref="E49:F50"/>
    <mergeCell ref="G49:H50"/>
    <mergeCell ref="I49:J50"/>
    <mergeCell ref="A51:B52"/>
    <mergeCell ref="C51:D52"/>
    <mergeCell ref="K51:K52"/>
    <mergeCell ref="L51:L52"/>
    <mergeCell ref="AG49:AN50"/>
    <mergeCell ref="AA49:AA50"/>
    <mergeCell ref="AB49:AB50"/>
    <mergeCell ref="AC49:AC50"/>
    <mergeCell ref="AD49:AD50"/>
    <mergeCell ref="AE49:AE50"/>
    <mergeCell ref="AG51:AN52"/>
    <mergeCell ref="O51:O52"/>
    <mergeCell ref="P51:P52"/>
    <mergeCell ref="Q51:Q52"/>
    <mergeCell ref="R51:Y52"/>
    <mergeCell ref="Z51:Z52"/>
    <mergeCell ref="AA51:AA52"/>
    <mergeCell ref="AB51:AB52"/>
    <mergeCell ref="AC51:AC52"/>
    <mergeCell ref="AD51:AD52"/>
    <mergeCell ref="AE51:AE52"/>
    <mergeCell ref="AF51:AF52"/>
    <mergeCell ref="A49:B50"/>
    <mergeCell ref="C49:D50"/>
    <mergeCell ref="AE55:AE56"/>
    <mergeCell ref="AF49:AF50"/>
    <mergeCell ref="R53:Y54"/>
    <mergeCell ref="M51:M52"/>
    <mergeCell ref="N51:N52"/>
    <mergeCell ref="Z49:Z50"/>
    <mergeCell ref="M49:M50"/>
    <mergeCell ref="N49:N50"/>
    <mergeCell ref="O49:O50"/>
    <mergeCell ref="P49:P50"/>
    <mergeCell ref="Q49:Q50"/>
    <mergeCell ref="R49:Y50"/>
    <mergeCell ref="AA53:AA54"/>
    <mergeCell ref="AB53:AB54"/>
    <mergeCell ref="AC53:AC54"/>
    <mergeCell ref="AD53:AD54"/>
    <mergeCell ref="AE53:AE54"/>
    <mergeCell ref="M53:M54"/>
    <mergeCell ref="N53:N54"/>
    <mergeCell ref="O53:O54"/>
    <mergeCell ref="P53:P54"/>
    <mergeCell ref="Q53:Q54"/>
    <mergeCell ref="AF55:AF56"/>
    <mergeCell ref="AG55:AN56"/>
    <mergeCell ref="E60:AN61"/>
    <mergeCell ref="AG53:AN54"/>
    <mergeCell ref="A55:B56"/>
    <mergeCell ref="C55:D56"/>
    <mergeCell ref="K55:K56"/>
    <mergeCell ref="L55:L56"/>
    <mergeCell ref="M55:M56"/>
    <mergeCell ref="N55:N56"/>
    <mergeCell ref="Z53:Z54"/>
    <mergeCell ref="O55:O56"/>
    <mergeCell ref="P55:P56"/>
    <mergeCell ref="Q55:Q56"/>
    <mergeCell ref="R55:Y56"/>
    <mergeCell ref="Z55:Z56"/>
    <mergeCell ref="AA55:AA56"/>
    <mergeCell ref="AF53:AF54"/>
    <mergeCell ref="A53:B54"/>
    <mergeCell ref="C53:D54"/>
    <mergeCell ref="AB55:AB56"/>
    <mergeCell ref="K53:K54"/>
    <mergeCell ref="L53:L54"/>
    <mergeCell ref="AC55:AC56"/>
    <mergeCell ref="AD55:AD56"/>
    <mergeCell ref="E63:AN65"/>
    <mergeCell ref="E66:AN67"/>
    <mergeCell ref="K57:Y57"/>
    <mergeCell ref="Z57:AN57"/>
    <mergeCell ref="Z58:AN58"/>
    <mergeCell ref="K59:N59"/>
    <mergeCell ref="O59:X59"/>
    <mergeCell ref="Z59:AC59"/>
    <mergeCell ref="AD59:AM59"/>
    <mergeCell ref="K58:P58"/>
    <mergeCell ref="Q58:Y58"/>
    <mergeCell ref="I15:J16"/>
    <mergeCell ref="E17:F18"/>
    <mergeCell ref="G17:H18"/>
    <mergeCell ref="I17:J18"/>
    <mergeCell ref="E19:F20"/>
    <mergeCell ref="G19:H20"/>
    <mergeCell ref="I19:J20"/>
    <mergeCell ref="E21:F22"/>
    <mergeCell ref="G21:H22"/>
    <mergeCell ref="I21:J22"/>
    <mergeCell ref="I25:J26"/>
    <mergeCell ref="E27:F28"/>
    <mergeCell ref="G27:H28"/>
    <mergeCell ref="I27:J28"/>
    <mergeCell ref="E29:F30"/>
    <mergeCell ref="G29:H30"/>
    <mergeCell ref="I29:J30"/>
    <mergeCell ref="E31:F32"/>
    <mergeCell ref="G31:H32"/>
    <mergeCell ref="I31:J32"/>
    <mergeCell ref="E51:F52"/>
    <mergeCell ref="G51:H52"/>
    <mergeCell ref="I51:J52"/>
    <mergeCell ref="E53:F54"/>
    <mergeCell ref="G53:H54"/>
    <mergeCell ref="I53:J54"/>
    <mergeCell ref="E55:F56"/>
    <mergeCell ref="G55:H56"/>
    <mergeCell ref="I55:J56"/>
  </mergeCells>
  <phoneticPr fontId="7"/>
  <dataValidations count="1">
    <dataValidation type="list" allowBlank="1" showInputMessage="1" showErrorMessage="1" sqref="C15:J56">
      <formula1>"○"</formula1>
    </dataValidation>
  </dataValidations>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5"/>
  <sheetViews>
    <sheetView workbookViewId="0">
      <selection activeCell="C4" sqref="C4"/>
    </sheetView>
  </sheetViews>
  <sheetFormatPr defaultRowHeight="13.5" x14ac:dyDescent="0.15"/>
  <cols>
    <col min="5" max="5" width="16.625" customWidth="1"/>
    <col min="6" max="6" width="25" customWidth="1"/>
  </cols>
  <sheetData>
    <row r="1" spans="1:8" x14ac:dyDescent="0.15">
      <c r="A1" s="239"/>
      <c r="B1" s="239"/>
      <c r="C1" s="239"/>
      <c r="D1" s="239"/>
      <c r="E1" s="239"/>
      <c r="F1" s="239"/>
      <c r="H1" s="239"/>
    </row>
    <row r="2" spans="1:8" x14ac:dyDescent="0.15">
      <c r="A2" s="239"/>
      <c r="B2" s="239"/>
      <c r="C2" s="239"/>
      <c r="D2" s="240"/>
      <c r="E2" s="241" t="s">
        <v>344</v>
      </c>
      <c r="F2" s="241" t="s">
        <v>92</v>
      </c>
      <c r="H2" s="239"/>
    </row>
    <row r="3" spans="1:8" x14ac:dyDescent="0.15">
      <c r="A3" s="239"/>
      <c r="B3" s="239" t="s">
        <v>363</v>
      </c>
      <c r="C3" s="240">
        <v>40000</v>
      </c>
      <c r="D3" s="240"/>
      <c r="E3" s="239" t="s">
        <v>364</v>
      </c>
      <c r="F3" s="242" t="s">
        <v>365</v>
      </c>
      <c r="H3" s="239" t="s">
        <v>386</v>
      </c>
    </row>
    <row r="4" spans="1:8" x14ac:dyDescent="0.15">
      <c r="A4" s="239"/>
      <c r="B4" s="239" t="s">
        <v>366</v>
      </c>
      <c r="C4" s="240">
        <v>5000</v>
      </c>
      <c r="D4" s="240"/>
      <c r="E4" s="239" t="s">
        <v>367</v>
      </c>
      <c r="F4" s="242" t="s">
        <v>368</v>
      </c>
      <c r="H4" s="239" t="s">
        <v>387</v>
      </c>
    </row>
    <row r="5" spans="1:8" x14ac:dyDescent="0.15">
      <c r="A5" s="239"/>
      <c r="B5" s="239" t="s">
        <v>369</v>
      </c>
      <c r="C5" s="240">
        <v>40000</v>
      </c>
      <c r="D5" s="239"/>
      <c r="E5" s="239" t="s">
        <v>370</v>
      </c>
      <c r="F5" s="242" t="s">
        <v>371</v>
      </c>
      <c r="H5" s="239" t="s">
        <v>388</v>
      </c>
    </row>
    <row r="6" spans="1:8" x14ac:dyDescent="0.15">
      <c r="A6" s="239"/>
      <c r="B6" s="239"/>
      <c r="C6" s="239"/>
      <c r="D6" s="239"/>
      <c r="E6" s="239" t="s">
        <v>372</v>
      </c>
      <c r="F6" s="242" t="s">
        <v>373</v>
      </c>
      <c r="H6" s="239" t="s">
        <v>389</v>
      </c>
    </row>
    <row r="7" spans="1:8" x14ac:dyDescent="0.15">
      <c r="A7" s="239"/>
      <c r="B7" s="239"/>
      <c r="C7" s="239"/>
      <c r="D7" s="239"/>
      <c r="E7" s="239" t="s">
        <v>363</v>
      </c>
      <c r="F7" s="242" t="s">
        <v>374</v>
      </c>
      <c r="H7" s="239" t="s">
        <v>390</v>
      </c>
    </row>
    <row r="8" spans="1:8" x14ac:dyDescent="0.15">
      <c r="A8" s="239"/>
      <c r="B8" s="239"/>
      <c r="C8" s="239"/>
      <c r="D8" s="239"/>
      <c r="E8" s="239" t="s">
        <v>366</v>
      </c>
      <c r="F8" s="242" t="s">
        <v>107</v>
      </c>
      <c r="H8" s="239"/>
    </row>
    <row r="9" spans="1:8" x14ac:dyDescent="0.15">
      <c r="A9" s="239"/>
      <c r="B9" s="239"/>
      <c r="C9" s="239"/>
      <c r="D9" s="239"/>
      <c r="E9" s="239"/>
      <c r="F9" s="242" t="s">
        <v>299</v>
      </c>
      <c r="H9" s="239"/>
    </row>
    <row r="10" spans="1:8" x14ac:dyDescent="0.15">
      <c r="A10" s="239"/>
      <c r="B10" s="239"/>
      <c r="C10" s="239"/>
      <c r="D10" s="239"/>
      <c r="E10" s="239"/>
      <c r="F10" s="242" t="s">
        <v>375</v>
      </c>
      <c r="H10" s="239"/>
    </row>
    <row r="11" spans="1:8" x14ac:dyDescent="0.15">
      <c r="A11" s="239"/>
      <c r="B11" s="239"/>
      <c r="C11" s="239"/>
      <c r="D11" s="239"/>
      <c r="E11" s="239"/>
      <c r="F11" s="242" t="s">
        <v>105</v>
      </c>
      <c r="H11" s="239"/>
    </row>
    <row r="12" spans="1:8" x14ac:dyDescent="0.15">
      <c r="A12" s="239"/>
      <c r="B12" s="239"/>
      <c r="C12" s="239"/>
      <c r="D12" s="239"/>
      <c r="E12" s="239"/>
      <c r="F12" s="242" t="s">
        <v>376</v>
      </c>
      <c r="H12" s="239"/>
    </row>
    <row r="13" spans="1:8" x14ac:dyDescent="0.15">
      <c r="A13" s="239"/>
      <c r="B13" s="239"/>
      <c r="C13" s="239"/>
      <c r="D13" s="239"/>
      <c r="E13" s="239"/>
      <c r="F13" s="242" t="s">
        <v>377</v>
      </c>
      <c r="H13" s="239"/>
    </row>
    <row r="14" spans="1:8" x14ac:dyDescent="0.15">
      <c r="A14" s="239"/>
      <c r="B14" s="239"/>
      <c r="C14" s="239"/>
      <c r="D14" s="239"/>
      <c r="E14" s="239"/>
      <c r="F14" s="242" t="s">
        <v>378</v>
      </c>
      <c r="H14" s="239"/>
    </row>
    <row r="15" spans="1:8" x14ac:dyDescent="0.15">
      <c r="A15" s="239"/>
      <c r="B15" s="239"/>
      <c r="C15" s="239"/>
      <c r="D15" s="239"/>
      <c r="E15" s="239"/>
      <c r="F15" s="242" t="s">
        <v>379</v>
      </c>
      <c r="H15" s="239"/>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X24"/>
  <sheetViews>
    <sheetView view="pageBreakPreview" zoomScale="90" zoomScaleNormal="70" zoomScaleSheetLayoutView="90" workbookViewId="0">
      <selection activeCell="E14" sqref="E14"/>
    </sheetView>
  </sheetViews>
  <sheetFormatPr defaultColWidth="9" defaultRowHeight="18" customHeight="1" x14ac:dyDescent="0.15"/>
  <cols>
    <col min="1" max="1" width="5" style="1" customWidth="1"/>
    <col min="2" max="2" width="11.875" style="1" customWidth="1"/>
    <col min="3" max="3" width="11.75" style="1" customWidth="1"/>
    <col min="4" max="4" width="24.75" style="1" customWidth="1"/>
    <col min="5" max="8" width="13.75" style="1" customWidth="1"/>
    <col min="9" max="9" width="16.625" style="1" customWidth="1"/>
    <col min="10" max="21" width="3" style="1" hidden="1" customWidth="1"/>
    <col min="22" max="22" width="13" style="1" hidden="1" customWidth="1"/>
    <col min="23" max="24" width="12.25" style="1" hidden="1" customWidth="1"/>
    <col min="25" max="25" width="9" style="1" customWidth="1"/>
    <col min="26" max="16384" width="9" style="1"/>
  </cols>
  <sheetData>
    <row r="1" spans="1:24" ht="18" customHeight="1" x14ac:dyDescent="0.15">
      <c r="A1" s="127" t="s">
        <v>298</v>
      </c>
      <c r="B1" s="47"/>
      <c r="C1" s="47"/>
      <c r="D1" s="128"/>
      <c r="E1" s="95"/>
      <c r="F1" s="109"/>
      <c r="G1" s="109"/>
      <c r="H1" s="95"/>
      <c r="I1" s="47"/>
      <c r="X1" s="1" t="s">
        <v>528</v>
      </c>
    </row>
    <row r="2" spans="1:24" ht="18" customHeight="1" thickBot="1" x14ac:dyDescent="0.2">
      <c r="A2" s="127"/>
      <c r="B2" s="47"/>
      <c r="C2" s="47"/>
      <c r="D2" s="129" t="s">
        <v>255</v>
      </c>
      <c r="E2" s="87" t="s">
        <v>260</v>
      </c>
      <c r="F2" s="714">
        <f>①入力シート!E5</f>
        <v>0</v>
      </c>
      <c r="G2" s="715"/>
      <c r="H2" s="87" t="s">
        <v>261</v>
      </c>
      <c r="I2" s="47"/>
      <c r="W2" s="1" t="s">
        <v>296</v>
      </c>
      <c r="X2" s="1" t="s">
        <v>297</v>
      </c>
    </row>
    <row r="3" spans="1:24" ht="18" customHeight="1" thickBot="1" x14ac:dyDescent="0.2">
      <c r="A3" s="127"/>
      <c r="B3" s="47"/>
      <c r="C3" s="47"/>
      <c r="D3" s="129" t="s">
        <v>256</v>
      </c>
      <c r="E3" s="714">
        <f>①入力シート!D6</f>
        <v>0</v>
      </c>
      <c r="F3" s="716"/>
      <c r="G3" s="716"/>
      <c r="H3" s="715"/>
      <c r="I3" s="47"/>
      <c r="N3" s="1" t="s">
        <v>273</v>
      </c>
      <c r="V3" s="115" t="s">
        <v>293</v>
      </c>
      <c r="W3" s="116">
        <v>50140</v>
      </c>
      <c r="X3" s="117">
        <v>6270</v>
      </c>
    </row>
    <row r="4" spans="1:24" ht="18" customHeight="1" x14ac:dyDescent="0.15">
      <c r="A4" s="127"/>
      <c r="B4" s="47"/>
      <c r="C4" s="47"/>
      <c r="D4" s="129" t="s">
        <v>257</v>
      </c>
      <c r="E4" s="717">
        <f>①入力シート!D7</f>
        <v>0</v>
      </c>
      <c r="F4" s="718"/>
      <c r="G4" s="718"/>
      <c r="H4" s="719"/>
      <c r="I4" s="47"/>
      <c r="N4" s="1" t="s">
        <v>274</v>
      </c>
      <c r="V4" s="115" t="s">
        <v>294</v>
      </c>
      <c r="W4" s="116">
        <v>51380</v>
      </c>
      <c r="X4" s="117">
        <v>6420</v>
      </c>
    </row>
    <row r="5" spans="1:24" ht="18" customHeight="1" thickBot="1" x14ac:dyDescent="0.2">
      <c r="A5" s="47"/>
      <c r="B5" s="47"/>
      <c r="C5" s="47"/>
      <c r="D5" s="129" t="s">
        <v>258</v>
      </c>
      <c r="E5" s="714">
        <f>①入力シート!D8</f>
        <v>0</v>
      </c>
      <c r="F5" s="716"/>
      <c r="G5" s="716"/>
      <c r="H5" s="715"/>
      <c r="I5" s="47"/>
      <c r="N5" s="1" t="s">
        <v>275</v>
      </c>
      <c r="V5" s="115" t="s">
        <v>295</v>
      </c>
      <c r="W5" s="118">
        <v>48900</v>
      </c>
      <c r="X5" s="119">
        <v>6110</v>
      </c>
    </row>
    <row r="6" spans="1:24" ht="18" customHeight="1" x14ac:dyDescent="0.15">
      <c r="A6" s="47"/>
      <c r="B6" s="47"/>
      <c r="C6" s="47"/>
      <c r="D6" s="129" t="s">
        <v>259</v>
      </c>
      <c r="E6" s="714">
        <f>①入力シート!D9</f>
        <v>0</v>
      </c>
      <c r="F6" s="716"/>
      <c r="G6" s="716"/>
      <c r="H6" s="715"/>
      <c r="I6" s="47"/>
      <c r="N6" s="1" t="s">
        <v>276</v>
      </c>
    </row>
    <row r="7" spans="1:24" ht="18" customHeight="1" x14ac:dyDescent="0.15">
      <c r="A7" s="726" t="s">
        <v>496</v>
      </c>
      <c r="B7" s="726"/>
      <c r="C7" s="726"/>
      <c r="D7" s="726"/>
      <c r="E7" s="726"/>
      <c r="F7" s="726"/>
      <c r="G7" s="726"/>
      <c r="H7" s="726"/>
      <c r="I7" s="47"/>
      <c r="N7" s="1" t="s">
        <v>277</v>
      </c>
    </row>
    <row r="8" spans="1:24" ht="18" customHeight="1" x14ac:dyDescent="0.15">
      <c r="A8" s="726" t="s">
        <v>66</v>
      </c>
      <c r="B8" s="726"/>
      <c r="C8" s="726"/>
      <c r="D8" s="726"/>
      <c r="E8" s="726"/>
      <c r="F8" s="726"/>
      <c r="G8" s="726"/>
      <c r="H8" s="727"/>
      <c r="I8" s="47"/>
      <c r="N8" s="1" t="s">
        <v>292</v>
      </c>
    </row>
    <row r="9" spans="1:24" ht="18" customHeight="1" thickBot="1" x14ac:dyDescent="0.2">
      <c r="A9" s="130"/>
      <c r="B9" s="130"/>
      <c r="C9" s="130"/>
      <c r="D9" s="130"/>
      <c r="E9" s="130"/>
      <c r="F9" s="130"/>
      <c r="G9" s="130"/>
      <c r="H9" s="47"/>
      <c r="I9" s="47"/>
      <c r="N9" s="1" t="s">
        <v>278</v>
      </c>
    </row>
    <row r="10" spans="1:24" ht="30" customHeight="1" x14ac:dyDescent="0.15">
      <c r="A10" s="728" t="s">
        <v>65</v>
      </c>
      <c r="B10" s="730" t="s">
        <v>64</v>
      </c>
      <c r="C10" s="730" t="s">
        <v>63</v>
      </c>
      <c r="D10" s="730" t="s">
        <v>62</v>
      </c>
      <c r="E10" s="732" t="s">
        <v>61</v>
      </c>
      <c r="F10" s="733"/>
      <c r="G10" s="732" t="s">
        <v>60</v>
      </c>
      <c r="H10" s="734"/>
      <c r="I10" s="47"/>
      <c r="N10" s="1" t="s">
        <v>279</v>
      </c>
    </row>
    <row r="11" spans="1:24" ht="54" customHeight="1" thickBot="1" x14ac:dyDescent="0.2">
      <c r="A11" s="729"/>
      <c r="B11" s="731"/>
      <c r="C11" s="731"/>
      <c r="D11" s="731"/>
      <c r="E11" s="38"/>
      <c r="F11" s="39" t="s">
        <v>59</v>
      </c>
      <c r="G11" s="425"/>
      <c r="H11" s="40" t="s">
        <v>223</v>
      </c>
      <c r="I11" s="47"/>
      <c r="N11" s="1" t="s">
        <v>280</v>
      </c>
    </row>
    <row r="12" spans="1:24" ht="21.75" customHeight="1" x14ac:dyDescent="0.15">
      <c r="A12" s="116" t="s">
        <v>58</v>
      </c>
      <c r="B12" s="447" t="s">
        <v>57</v>
      </c>
      <c r="C12" s="447" t="s">
        <v>56</v>
      </c>
      <c r="D12" s="447" t="s">
        <v>55</v>
      </c>
      <c r="E12" s="448">
        <v>40000</v>
      </c>
      <c r="F12" s="448"/>
      <c r="G12" s="449"/>
      <c r="H12" s="450"/>
      <c r="I12" s="47"/>
      <c r="N12" s="1" t="s">
        <v>281</v>
      </c>
    </row>
    <row r="13" spans="1:24" ht="21.75" customHeight="1" thickBot="1" x14ac:dyDescent="0.2">
      <c r="A13" s="118" t="s">
        <v>224</v>
      </c>
      <c r="B13" s="418" t="s">
        <v>57</v>
      </c>
      <c r="C13" s="418" t="s">
        <v>56</v>
      </c>
      <c r="D13" s="418" t="s">
        <v>55</v>
      </c>
      <c r="E13" s="419"/>
      <c r="F13" s="419"/>
      <c r="G13" s="420">
        <v>40000</v>
      </c>
      <c r="H13" s="451"/>
      <c r="I13" s="47"/>
      <c r="N13" s="1" t="s">
        <v>282</v>
      </c>
    </row>
    <row r="14" spans="1:24" ht="21.75" customHeight="1" x14ac:dyDescent="0.15">
      <c r="A14" s="444">
        <v>1</v>
      </c>
      <c r="B14" s="445" t="s">
        <v>228</v>
      </c>
      <c r="C14" s="445" t="s">
        <v>45</v>
      </c>
      <c r="D14" s="445">
        <f>E5</f>
        <v>0</v>
      </c>
      <c r="E14" s="446"/>
      <c r="F14" s="446"/>
      <c r="G14" s="446"/>
      <c r="H14" s="446"/>
      <c r="I14" s="114" t="str">
        <f>IF(⑥第６号様式!R15="","",IF(E14&gt;IF(OR(E3="認定こども園",E3="幼稚園"),(ROUNDDOWN(VLOOKUP(E3,$V$3:$X$5,2,FALSE)*⑥第６号様式!R15*12,-3)+ROUNDDOWN(VLOOKUP(E3,V3:X5,3,FALSE)*⑥第６号様式!V15*12,-3))*0.2,(ROUNDDOWN(W5*⑥第６号様式!R15*12,-3)+ROUNDDOWN(X5*⑥第６号様式!V15*12,-3))*0.2),"NG",""))</f>
        <v/>
      </c>
      <c r="N14" s="1" t="s">
        <v>283</v>
      </c>
    </row>
    <row r="15" spans="1:24" ht="21.75" customHeight="1" x14ac:dyDescent="0.15">
      <c r="A15" s="48">
        <v>2</v>
      </c>
      <c r="B15" s="6"/>
      <c r="C15" s="6"/>
      <c r="D15" s="6"/>
      <c r="E15" s="33"/>
      <c r="F15" s="446"/>
      <c r="G15" s="446"/>
      <c r="H15" s="446"/>
      <c r="I15" s="47"/>
      <c r="N15" s="1" t="s">
        <v>284</v>
      </c>
    </row>
    <row r="16" spans="1:24" ht="21.75" customHeight="1" x14ac:dyDescent="0.15">
      <c r="A16" s="48">
        <v>3</v>
      </c>
      <c r="B16" s="6"/>
      <c r="C16" s="6"/>
      <c r="D16" s="6"/>
      <c r="E16" s="33"/>
      <c r="F16" s="446"/>
      <c r="G16" s="446"/>
      <c r="H16" s="446"/>
      <c r="I16" s="47"/>
      <c r="N16" s="1" t="s">
        <v>285</v>
      </c>
    </row>
    <row r="17" spans="1:14" ht="21.75" customHeight="1" x14ac:dyDescent="0.15">
      <c r="A17" s="48">
        <v>4</v>
      </c>
      <c r="B17" s="6"/>
      <c r="C17" s="6"/>
      <c r="D17" s="6"/>
      <c r="E17" s="33"/>
      <c r="F17" s="446"/>
      <c r="G17" s="446"/>
      <c r="H17" s="446"/>
      <c r="I17" s="47"/>
      <c r="N17" s="1" t="s">
        <v>286</v>
      </c>
    </row>
    <row r="18" spans="1:14" ht="21.75" customHeight="1" x14ac:dyDescent="0.15">
      <c r="A18" s="48">
        <v>5</v>
      </c>
      <c r="B18" s="6"/>
      <c r="C18" s="6"/>
      <c r="D18" s="6"/>
      <c r="E18" s="33"/>
      <c r="F18" s="446"/>
      <c r="G18" s="446"/>
      <c r="H18" s="446"/>
      <c r="I18" s="47"/>
      <c r="N18" s="1" t="s">
        <v>287</v>
      </c>
    </row>
    <row r="19" spans="1:14" ht="21.75" customHeight="1" x14ac:dyDescent="0.15">
      <c r="A19" s="48">
        <v>6</v>
      </c>
      <c r="B19" s="6"/>
      <c r="C19" s="6"/>
      <c r="D19" s="6"/>
      <c r="E19" s="33"/>
      <c r="F19" s="446"/>
      <c r="G19" s="446"/>
      <c r="H19" s="446"/>
      <c r="I19" s="47"/>
      <c r="N19" s="1" t="s">
        <v>288</v>
      </c>
    </row>
    <row r="20" spans="1:14" ht="21.75" customHeight="1" x14ac:dyDescent="0.15">
      <c r="A20" s="48">
        <v>7</v>
      </c>
      <c r="B20" s="6"/>
      <c r="C20" s="6"/>
      <c r="D20" s="6"/>
      <c r="E20" s="33"/>
      <c r="F20" s="446"/>
      <c r="G20" s="446"/>
      <c r="H20" s="446"/>
      <c r="I20" s="47"/>
      <c r="N20" s="1" t="s">
        <v>289</v>
      </c>
    </row>
    <row r="21" spans="1:14" ht="21.75" customHeight="1" thickBot="1" x14ac:dyDescent="0.2">
      <c r="A21" s="49">
        <v>8</v>
      </c>
      <c r="B21" s="6"/>
      <c r="C21" s="6"/>
      <c r="D21" s="6"/>
      <c r="E21" s="33"/>
      <c r="F21" s="446"/>
      <c r="G21" s="37"/>
      <c r="H21" s="446"/>
      <c r="I21" s="47"/>
    </row>
    <row r="22" spans="1:14" ht="21.75" customHeight="1" thickTop="1" thickBot="1" x14ac:dyDescent="0.2">
      <c r="A22" s="720" t="s">
        <v>54</v>
      </c>
      <c r="B22" s="721"/>
      <c r="C22" s="721"/>
      <c r="D22" s="722"/>
      <c r="E22" s="248">
        <f>SUM(E14:E21)</f>
        <v>0</v>
      </c>
      <c r="F22" s="248">
        <f>SUM(F14:F21)</f>
        <v>0</v>
      </c>
      <c r="G22" s="249">
        <f>SUM(G14:G21)</f>
        <v>0</v>
      </c>
      <c r="H22" s="250">
        <f>SUM(H14:H21)</f>
        <v>0</v>
      </c>
      <c r="I22" s="47"/>
    </row>
    <row r="23" spans="1:14" ht="42" customHeight="1" x14ac:dyDescent="0.15">
      <c r="A23" s="421" t="s">
        <v>25</v>
      </c>
      <c r="B23" s="723" t="s">
        <v>52</v>
      </c>
      <c r="C23" s="723"/>
      <c r="D23" s="723"/>
      <c r="E23" s="723"/>
      <c r="F23" s="723"/>
      <c r="G23" s="723"/>
      <c r="H23" s="724"/>
      <c r="I23" s="47"/>
    </row>
    <row r="24" spans="1:14" ht="18" customHeight="1" x14ac:dyDescent="0.15">
      <c r="A24" s="422" t="s">
        <v>24</v>
      </c>
      <c r="B24" s="725" t="s">
        <v>243</v>
      </c>
      <c r="C24" s="725"/>
      <c r="D24" s="725"/>
      <c r="E24" s="725"/>
      <c r="F24" s="725"/>
      <c r="G24" s="725"/>
      <c r="H24" s="725"/>
      <c r="I24" s="47"/>
    </row>
  </sheetData>
  <sheetProtection algorithmName="SHA-512" hashValue="o9Fbj97qRmu094cvuBNLR59reVj9y4zyrHajpcqkvt37Ew1/KG1ehEfLo77t8ulvcnmn7IS8kjRfq7GBdMEavQ==" saltValue="v5BDs3m/sYCbj9qw0D7yZg==" spinCount="100000" sheet="1" insertRows="0"/>
  <mergeCells count="16">
    <mergeCell ref="A22:D22"/>
    <mergeCell ref="B23:H23"/>
    <mergeCell ref="B24:H24"/>
    <mergeCell ref="A7:H7"/>
    <mergeCell ref="A8:H8"/>
    <mergeCell ref="A10:A11"/>
    <mergeCell ref="B10:B11"/>
    <mergeCell ref="C10:C11"/>
    <mergeCell ref="D10:D11"/>
    <mergeCell ref="E10:F10"/>
    <mergeCell ref="G10:H10"/>
    <mergeCell ref="F2:G2"/>
    <mergeCell ref="E3:H3"/>
    <mergeCell ref="E4:H4"/>
    <mergeCell ref="E5:H5"/>
    <mergeCell ref="E6:H6"/>
  </mergeCells>
  <phoneticPr fontId="7"/>
  <conditionalFormatting sqref="B15:D21 E14:H21">
    <cfRule type="notContainsBlanks" dxfId="271" priority="1">
      <formula>LEN(TRIM(B14))&gt;0</formula>
    </cfRule>
  </conditionalFormatting>
  <printOptions horizontalCentered="1"/>
  <pageMargins left="0.55118110236220474" right="0.55118110236220474" top="0.55118110236220474" bottom="0.98425196850393704" header="0.31496062992125984" footer="0.51181102362204722"/>
  <pageSetup paperSize="9" scale="74" fitToHeight="0" orientation="portrait" horizontalDpi="300" verticalDpi="300" r:id="rId1"/>
  <headerFooter alignWithMargins="0"/>
  <ignoredErrors>
    <ignoredError sqref="G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CT1085"/>
  <sheetViews>
    <sheetView view="pageBreakPreview" topLeftCell="A40" zoomScale="70" zoomScaleNormal="66" zoomScaleSheetLayoutView="70" workbookViewId="0">
      <selection activeCell="H56" sqref="H56"/>
    </sheetView>
  </sheetViews>
  <sheetFormatPr defaultRowHeight="13.5" x14ac:dyDescent="0.15"/>
  <cols>
    <col min="1" max="1" width="5.125" style="472" customWidth="1"/>
    <col min="2" max="3" width="13.375" style="472" customWidth="1"/>
    <col min="4" max="4" width="11.625" style="472" customWidth="1"/>
    <col min="5" max="6" width="7.875" style="472" customWidth="1"/>
    <col min="7" max="7" width="12.75" style="472" customWidth="1"/>
    <col min="8" max="32" width="8" style="487" customWidth="1"/>
    <col min="33" max="33" width="9" style="472" customWidth="1"/>
    <col min="34" max="41" width="9" style="472" hidden="1" customWidth="1"/>
    <col min="42" max="42" width="13.25" style="472" hidden="1" customWidth="1"/>
    <col min="43" max="98" width="9" style="472" hidden="1" customWidth="1"/>
    <col min="99" max="99" width="0" style="472" hidden="1" customWidth="1"/>
    <col min="100" max="16384" width="9" style="472"/>
  </cols>
  <sheetData>
    <row r="1" spans="1:98" x14ac:dyDescent="0.15">
      <c r="A1" s="470"/>
      <c r="B1" s="470"/>
      <c r="C1" s="470"/>
      <c r="D1" s="470"/>
      <c r="E1" s="470"/>
      <c r="F1" s="470"/>
      <c r="G1" s="470"/>
      <c r="H1" s="471"/>
      <c r="I1" s="471"/>
      <c r="J1" s="471"/>
      <c r="K1" s="471"/>
      <c r="L1" s="471"/>
      <c r="M1" s="471"/>
      <c r="N1" s="471"/>
      <c r="O1" s="471"/>
      <c r="P1" s="471"/>
      <c r="Q1" s="471"/>
      <c r="R1" s="471"/>
      <c r="S1" s="471"/>
      <c r="T1" s="471"/>
      <c r="U1" s="471"/>
      <c r="V1" s="471"/>
      <c r="W1" s="471"/>
      <c r="X1" s="471"/>
      <c r="Y1" s="471"/>
      <c r="Z1" s="471"/>
      <c r="AA1" s="471"/>
      <c r="AB1" s="471"/>
      <c r="AC1" s="471"/>
      <c r="AD1" s="735" t="str">
        <f>IF(①入力シート!D8="","","（"&amp;①入力シート!D8&amp;"）　　")</f>
        <v/>
      </c>
      <c r="AE1" s="735"/>
      <c r="AF1" s="735"/>
      <c r="AG1" s="735"/>
    </row>
    <row r="2" spans="1:98" x14ac:dyDescent="0.15">
      <c r="A2" s="470"/>
      <c r="B2" s="470"/>
      <c r="C2" s="470"/>
      <c r="D2" s="470"/>
      <c r="E2" s="470"/>
      <c r="F2" s="470"/>
      <c r="G2" s="470"/>
      <c r="H2" s="473" t="s">
        <v>356</v>
      </c>
      <c r="I2" s="502">
        <f>①入力シート!F26</f>
        <v>0</v>
      </c>
      <c r="J2" s="474" t="s">
        <v>353</v>
      </c>
      <c r="K2" s="473" t="s">
        <v>355</v>
      </c>
      <c r="L2" s="502">
        <f>①入力シート!F27</f>
        <v>0</v>
      </c>
      <c r="M2" s="474" t="s">
        <v>353</v>
      </c>
      <c r="N2" s="473" t="s">
        <v>354</v>
      </c>
      <c r="O2" s="502">
        <f>①入力シート!F29</f>
        <v>0</v>
      </c>
      <c r="P2" s="474" t="s">
        <v>353</v>
      </c>
      <c r="Q2" s="471"/>
      <c r="R2" s="736" t="s">
        <v>352</v>
      </c>
      <c r="S2" s="737"/>
      <c r="T2" s="738" t="s">
        <v>347</v>
      </c>
      <c r="U2" s="739"/>
      <c r="V2" s="740">
        <f>AO3</f>
        <v>0</v>
      </c>
      <c r="W2" s="741"/>
      <c r="X2" s="738" t="s">
        <v>351</v>
      </c>
      <c r="Y2" s="739"/>
      <c r="Z2" s="740">
        <f>AP3</f>
        <v>0</v>
      </c>
      <c r="AA2" s="741"/>
      <c r="AB2" s="471"/>
      <c r="AC2" s="471"/>
      <c r="AD2" s="471"/>
      <c r="AE2" s="471"/>
      <c r="AF2" s="471"/>
      <c r="AG2" s="470"/>
      <c r="AN2" s="472" t="s">
        <v>350</v>
      </c>
      <c r="AO2" s="472">
        <f>I2*マスタ!$C$3+L2*マスタ!$C$4-ROUND(②第６号様式添付書類２!E14*0.85/12,0)+ROUND(②第６号様式添付書類２!G14*0.75/12,0)</f>
        <v>0</v>
      </c>
      <c r="AP2" s="472">
        <f>O2*マスタ!$C$5</f>
        <v>0</v>
      </c>
    </row>
    <row r="3" spans="1:98" ht="20.25" customHeight="1" x14ac:dyDescent="0.15">
      <c r="A3" s="470"/>
      <c r="B3" s="470"/>
      <c r="C3" s="470"/>
      <c r="D3" s="470"/>
      <c r="E3" s="470"/>
      <c r="F3" s="470"/>
      <c r="G3" s="470"/>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0"/>
      <c r="AN3" s="472" t="s">
        <v>349</v>
      </c>
      <c r="AO3" s="472">
        <f>SUMIF($BE6:$BE95,1,BG6:BG95)+SUMIF(④入力シート３!$BE6:$BE95,1,④入力シート３!BG6:BG95)</f>
        <v>0</v>
      </c>
      <c r="AP3" s="472">
        <f>SUMIF($BE6:$BE95,1,BT6:BT95)</f>
        <v>0</v>
      </c>
    </row>
    <row r="4" spans="1:98" ht="17.25" customHeight="1" x14ac:dyDescent="0.15">
      <c r="A4" s="751" t="s">
        <v>348</v>
      </c>
      <c r="B4" s="752"/>
      <c r="C4" s="752"/>
      <c r="D4" s="752"/>
      <c r="E4" s="752"/>
      <c r="F4" s="752"/>
      <c r="G4" s="752"/>
      <c r="H4" s="753" t="s">
        <v>497</v>
      </c>
      <c r="I4" s="754"/>
      <c r="J4" s="754"/>
      <c r="K4" s="754"/>
      <c r="L4" s="754"/>
      <c r="M4" s="754"/>
      <c r="N4" s="754"/>
      <c r="O4" s="754"/>
      <c r="P4" s="754"/>
      <c r="Q4" s="754"/>
      <c r="R4" s="754"/>
      <c r="S4" s="754"/>
      <c r="T4" s="755"/>
      <c r="U4" s="753" t="s">
        <v>498</v>
      </c>
      <c r="V4" s="754"/>
      <c r="W4" s="754"/>
      <c r="X4" s="754"/>
      <c r="Y4" s="754"/>
      <c r="Z4" s="754"/>
      <c r="AA4" s="754"/>
      <c r="AB4" s="754"/>
      <c r="AC4" s="754"/>
      <c r="AD4" s="754"/>
      <c r="AE4" s="754"/>
      <c r="AF4" s="754"/>
      <c r="AG4" s="755"/>
    </row>
    <row r="5" spans="1:98" x14ac:dyDescent="0.15">
      <c r="A5" s="475"/>
      <c r="B5" s="476" t="s">
        <v>346</v>
      </c>
      <c r="C5" s="476" t="s">
        <v>345</v>
      </c>
      <c r="D5" s="476" t="s">
        <v>344</v>
      </c>
      <c r="E5" s="476" t="s">
        <v>92</v>
      </c>
      <c r="F5" s="476" t="s">
        <v>343</v>
      </c>
      <c r="G5" s="476" t="s">
        <v>342</v>
      </c>
      <c r="H5" s="477" t="s">
        <v>341</v>
      </c>
      <c r="I5" s="477" t="s">
        <v>340</v>
      </c>
      <c r="J5" s="477" t="s">
        <v>339</v>
      </c>
      <c r="K5" s="477" t="s">
        <v>338</v>
      </c>
      <c r="L5" s="477" t="s">
        <v>337</v>
      </c>
      <c r="M5" s="477" t="s">
        <v>336</v>
      </c>
      <c r="N5" s="477" t="s">
        <v>335</v>
      </c>
      <c r="O5" s="477" t="s">
        <v>334</v>
      </c>
      <c r="P5" s="477" t="s">
        <v>333</v>
      </c>
      <c r="Q5" s="477" t="s">
        <v>332</v>
      </c>
      <c r="R5" s="477" t="s">
        <v>331</v>
      </c>
      <c r="S5" s="477" t="s">
        <v>330</v>
      </c>
      <c r="T5" s="477" t="s">
        <v>329</v>
      </c>
      <c r="U5" s="477" t="s">
        <v>341</v>
      </c>
      <c r="V5" s="477" t="s">
        <v>340</v>
      </c>
      <c r="W5" s="477" t="s">
        <v>339</v>
      </c>
      <c r="X5" s="477" t="s">
        <v>338</v>
      </c>
      <c r="Y5" s="477" t="s">
        <v>337</v>
      </c>
      <c r="Z5" s="477" t="s">
        <v>336</v>
      </c>
      <c r="AA5" s="477" t="s">
        <v>335</v>
      </c>
      <c r="AB5" s="477" t="s">
        <v>334</v>
      </c>
      <c r="AC5" s="477" t="s">
        <v>333</v>
      </c>
      <c r="AD5" s="477" t="s">
        <v>332</v>
      </c>
      <c r="AE5" s="477" t="s">
        <v>331</v>
      </c>
      <c r="AF5" s="477" t="s">
        <v>330</v>
      </c>
      <c r="AG5" s="477" t="s">
        <v>329</v>
      </c>
      <c r="AH5" s="478"/>
      <c r="AI5" s="478"/>
      <c r="AJ5" s="478"/>
      <c r="AK5" s="478"/>
      <c r="AL5" s="478"/>
      <c r="AM5" s="478"/>
      <c r="AN5" s="478" t="s">
        <v>328</v>
      </c>
      <c r="AO5" s="478" t="s">
        <v>327</v>
      </c>
      <c r="AP5" s="479" t="s">
        <v>326</v>
      </c>
      <c r="AQ5" s="479" t="s">
        <v>325</v>
      </c>
      <c r="AR5" s="479" t="s">
        <v>324</v>
      </c>
      <c r="AS5" s="479" t="s">
        <v>325</v>
      </c>
      <c r="AT5" s="479" t="s">
        <v>324</v>
      </c>
      <c r="AU5" s="479" t="s">
        <v>323</v>
      </c>
      <c r="BG5" s="480"/>
      <c r="BH5" s="480"/>
      <c r="BI5" s="480"/>
      <c r="BJ5" s="480"/>
      <c r="BK5" s="480"/>
      <c r="BL5" s="480"/>
      <c r="BM5" s="480"/>
      <c r="BN5" s="480"/>
      <c r="BO5" s="480"/>
      <c r="BP5" s="480"/>
      <c r="BQ5" s="480"/>
      <c r="BR5" s="480"/>
      <c r="CH5" s="472" t="s">
        <v>322</v>
      </c>
      <c r="CI5" s="480" t="e">
        <f>IF(MIN(CI6,CI9,CI12,CI15,CI18,CI21,CI24,CI27,CI30,CI33,CI36,CI39,CI42,CI45,CI48,CI51,CI54,CI57,CI60,CI63,CI66,CI69,CI72,CI75,CI78,CI81,CI84,CI87,CI90,CI93)=0,SMALL(CI6:CI95,COUNTIF(CI6:CI95,0)+COUNTIF(CI6:CI95,1)+1),MIN(CI6,CI9,CI12,CI15,CI18,CI21,CI24,CI27,CI30,CI33,CI36,CI39,CI42,CI45,CI48,CI51,CI54,CI57,CI60,CI63,CI66,CI69,CI72,CI75,CI78,CI81,CI84,CI87,CI90,CI93))</f>
        <v>#NUM!</v>
      </c>
      <c r="CJ5" s="480" t="e">
        <f t="shared" ref="CJ5:CT5" si="0">IF(MIN(CJ6,CJ9,CJ12,CJ15,CJ18,CJ21,CJ24,CJ27,CJ30,CJ33,CJ36,CJ39,CJ42,CJ45,CJ48,CJ51,CJ54,CJ57,CJ60,CJ63,CJ66,CJ69,CJ72,CJ75,CJ78,CJ81,CJ84,CJ87,CJ90,CJ93)=0,SMALL(CJ6:CJ95,COUNTIF(CJ6:CJ95,0)+COUNTIF(CJ6:CJ95,1)+1),MIN(CJ6,CJ9,CJ12,CJ15,CJ18,CJ21,CJ24,CJ27,CJ30,CJ33,CJ36,CJ39,CJ42,CJ45,CJ48,CJ51,CJ54,CJ57,CJ60,CJ63,CJ66,CJ69,CJ72,CJ75,CJ78,CJ81,CJ84,CJ87,CJ90,CJ93))</f>
        <v>#NUM!</v>
      </c>
      <c r="CK5" s="480" t="e">
        <f t="shared" si="0"/>
        <v>#NUM!</v>
      </c>
      <c r="CL5" s="480" t="e">
        <f t="shared" si="0"/>
        <v>#NUM!</v>
      </c>
      <c r="CM5" s="480" t="e">
        <f t="shared" si="0"/>
        <v>#NUM!</v>
      </c>
      <c r="CN5" s="480" t="e">
        <f t="shared" si="0"/>
        <v>#NUM!</v>
      </c>
      <c r="CO5" s="480" t="e">
        <f t="shared" si="0"/>
        <v>#NUM!</v>
      </c>
      <c r="CP5" s="480" t="e">
        <f t="shared" si="0"/>
        <v>#NUM!</v>
      </c>
      <c r="CQ5" s="480" t="e">
        <f t="shared" si="0"/>
        <v>#NUM!</v>
      </c>
      <c r="CR5" s="480" t="e">
        <f t="shared" si="0"/>
        <v>#NUM!</v>
      </c>
      <c r="CS5" s="480" t="e">
        <f t="shared" si="0"/>
        <v>#NUM!</v>
      </c>
      <c r="CT5" s="480" t="e">
        <f t="shared" si="0"/>
        <v>#NUM!</v>
      </c>
    </row>
    <row r="6" spans="1:98" x14ac:dyDescent="0.15">
      <c r="A6" s="742">
        <v>1</v>
      </c>
      <c r="B6" s="745"/>
      <c r="C6" s="745"/>
      <c r="D6" s="745"/>
      <c r="E6" s="748"/>
      <c r="F6" s="745"/>
      <c r="G6" s="481" t="s">
        <v>321</v>
      </c>
      <c r="H6" s="482"/>
      <c r="I6" s="483" t="str">
        <f t="shared" ref="I6:S21" si="1">IF(H6="","",H6)</f>
        <v/>
      </c>
      <c r="J6" s="483" t="str">
        <f t="shared" si="1"/>
        <v/>
      </c>
      <c r="K6" s="483" t="str">
        <f t="shared" si="1"/>
        <v/>
      </c>
      <c r="L6" s="483" t="str">
        <f t="shared" si="1"/>
        <v/>
      </c>
      <c r="M6" s="483" t="str">
        <f t="shared" si="1"/>
        <v/>
      </c>
      <c r="N6" s="483" t="str">
        <f t="shared" si="1"/>
        <v/>
      </c>
      <c r="O6" s="483" t="str">
        <f t="shared" si="1"/>
        <v/>
      </c>
      <c r="P6" s="483" t="str">
        <f t="shared" si="1"/>
        <v/>
      </c>
      <c r="Q6" s="483" t="str">
        <f t="shared" si="1"/>
        <v/>
      </c>
      <c r="R6" s="483" t="str">
        <f t="shared" si="1"/>
        <v/>
      </c>
      <c r="S6" s="483" t="str">
        <f t="shared" si="1"/>
        <v/>
      </c>
      <c r="T6" s="484">
        <f t="shared" ref="T6:T69" si="2">SUM(H6:S6)</f>
        <v>0</v>
      </c>
      <c r="U6" s="485"/>
      <c r="V6" s="486" t="str">
        <f t="shared" ref="V6:AF21" si="3">IF(U6="","",U6)</f>
        <v/>
      </c>
      <c r="W6" s="486" t="str">
        <f t="shared" si="3"/>
        <v/>
      </c>
      <c r="X6" s="486" t="str">
        <f t="shared" si="3"/>
        <v/>
      </c>
      <c r="Y6" s="486" t="str">
        <f t="shared" si="3"/>
        <v/>
      </c>
      <c r="Z6" s="486" t="str">
        <f t="shared" si="3"/>
        <v/>
      </c>
      <c r="AA6" s="486" t="str">
        <f t="shared" si="3"/>
        <v/>
      </c>
      <c r="AB6" s="486" t="str">
        <f t="shared" si="3"/>
        <v/>
      </c>
      <c r="AC6" s="486" t="str">
        <f t="shared" si="3"/>
        <v/>
      </c>
      <c r="AD6" s="486" t="str">
        <f t="shared" si="3"/>
        <v/>
      </c>
      <c r="AE6" s="486" t="str">
        <f t="shared" si="3"/>
        <v/>
      </c>
      <c r="AF6" s="486" t="str">
        <f t="shared" si="3"/>
        <v/>
      </c>
      <c r="AG6" s="484">
        <f t="shared" ref="AG6:AG69" si="4">SUM(U6:AF6)</f>
        <v>0</v>
      </c>
      <c r="AH6" s="487"/>
      <c r="AI6" s="487">
        <f>MAX(BG6:BR6)</f>
        <v>0</v>
      </c>
      <c r="AJ6" s="487"/>
      <c r="AK6" s="487"/>
      <c r="AL6" s="487"/>
      <c r="AM6" s="487"/>
      <c r="AN6" s="472">
        <v>1</v>
      </c>
      <c r="AO6" s="472">
        <v>1</v>
      </c>
      <c r="AP6" s="472">
        <v>1</v>
      </c>
      <c r="AQ6" s="480">
        <f ca="1">IF($AP6=1,IF(INDIRECT(ADDRESS(($AN6-1)*3+$AO6+5,$AP6+7))="",0,INDIRECT(ADDRESS(($AN6-1)*3+$AO6+5,$AP6+7))),IF(INDIRECT(ADDRESS(($AN6-1)*3+$AO6+5,$AP6+7))="",0,IF(COUNTIF(INDIRECT(ADDRESS(($AN6-1)*36+($AO6-1)*12+6,COLUMN())):INDIRECT(ADDRESS(($AN6-1)*36+($AO6-1)*12+$AP6+4,COLUMN())),INDIRECT(ADDRESS(($AN6-1)*3+$AO6+5,$AP6+7)))&gt;=1,0,INDIRECT(ADDRESS(($AN6-1)*3+$AO6+5,$AP6+7)))))</f>
        <v>0</v>
      </c>
      <c r="AR6" s="472">
        <f ca="1">COUNTIF(INDIRECT("H"&amp;(ROW()+12*(($AN6-1)*3+$AO6)-ROW())/12+5):INDIRECT("S"&amp;(ROW()+12*(($AN6-1)*3+$AO6)-ROW())/12+5),AQ6)</f>
        <v>0</v>
      </c>
      <c r="AS6" s="480">
        <f ca="1">IF($AP6=1,IF(INDIRECT(ADDRESS(($AN6-1)*3+$AO6+5,$AP6+20))="",0,INDIRECT(ADDRESS(($AN6-1)*3+$AO6+5,$AP6+20))),IF(INDIRECT(ADDRESS(($AN6-1)*3+$AO6+5,$AP6+20))="",0,IF(COUNTIF(INDIRECT(ADDRESS(($AN6-1)*36+($AO6-1)*12+6,COLUMN())):INDIRECT(ADDRESS(($AN6-1)*36+($AO6-1)*12+$AP6+4,COLUMN())),INDIRECT(ADDRESS(($AN6-1)*3+$AO6+5,$AP6+20)))&gt;=1,0,INDIRECT(ADDRESS(($AN6-1)*3+$AO6+5,$AP6+20)))))</f>
        <v>0</v>
      </c>
      <c r="AT6" s="472">
        <f ca="1">COUNTIF(INDIRECT("U"&amp;(ROW()+12*(($AN6-1)*3+$AO6)-ROW())/12+5):INDIRECT("AF"&amp;(ROW()+12*(($AN6-1)*3+$AO6)-ROW())/12+5),AS6)</f>
        <v>0</v>
      </c>
      <c r="AU6" s="472">
        <f ca="1">IF(AND(AQ6+AS6&gt;0,AR6+AT6&gt;0),1,0)</f>
        <v>0</v>
      </c>
      <c r="BB6" s="480"/>
      <c r="BE6" s="472">
        <v>1</v>
      </c>
      <c r="BG6" s="488">
        <f t="shared" ref="BG6:BR6" si="5">SUM(H6:H7)</f>
        <v>0</v>
      </c>
      <c r="BH6" s="488">
        <f t="shared" si="5"/>
        <v>0</v>
      </c>
      <c r="BI6" s="488">
        <f t="shared" si="5"/>
        <v>0</v>
      </c>
      <c r="BJ6" s="488">
        <f t="shared" si="5"/>
        <v>0</v>
      </c>
      <c r="BK6" s="488">
        <f t="shared" si="5"/>
        <v>0</v>
      </c>
      <c r="BL6" s="488">
        <f t="shared" si="5"/>
        <v>0</v>
      </c>
      <c r="BM6" s="488">
        <f t="shared" si="5"/>
        <v>0</v>
      </c>
      <c r="BN6" s="488">
        <f t="shared" si="5"/>
        <v>0</v>
      </c>
      <c r="BO6" s="488">
        <f t="shared" si="5"/>
        <v>0</v>
      </c>
      <c r="BP6" s="488">
        <f t="shared" si="5"/>
        <v>0</v>
      </c>
      <c r="BQ6" s="488">
        <f t="shared" si="5"/>
        <v>0</v>
      </c>
      <c r="BR6" s="488">
        <f t="shared" si="5"/>
        <v>0</v>
      </c>
      <c r="BS6" s="487"/>
      <c r="BT6" s="488">
        <f t="shared" ref="BT6:CE6" si="6">SUM(U6:U7)</f>
        <v>0</v>
      </c>
      <c r="BU6" s="488">
        <f t="shared" si="6"/>
        <v>0</v>
      </c>
      <c r="BV6" s="488">
        <f t="shared" si="6"/>
        <v>0</v>
      </c>
      <c r="BW6" s="488">
        <f t="shared" si="6"/>
        <v>0</v>
      </c>
      <c r="BX6" s="488">
        <f t="shared" si="6"/>
        <v>0</v>
      </c>
      <c r="BY6" s="488">
        <f t="shared" si="6"/>
        <v>0</v>
      </c>
      <c r="BZ6" s="488">
        <f t="shared" si="6"/>
        <v>0</v>
      </c>
      <c r="CA6" s="488">
        <f t="shared" si="6"/>
        <v>0</v>
      </c>
      <c r="CB6" s="488">
        <f t="shared" si="6"/>
        <v>0</v>
      </c>
      <c r="CC6" s="488">
        <f t="shared" si="6"/>
        <v>0</v>
      </c>
      <c r="CD6" s="488">
        <f t="shared" si="6"/>
        <v>0</v>
      </c>
      <c r="CE6" s="488">
        <f t="shared" si="6"/>
        <v>0</v>
      </c>
      <c r="CH6" s="489" t="s">
        <v>391</v>
      </c>
      <c r="CI6" s="488">
        <f>IF(OR($D6="副園長",$D6="教頭",$D6="主任保育士",$D6="主幹教諭"),0,BG6)</f>
        <v>0</v>
      </c>
      <c r="CJ6" s="488">
        <f t="shared" ref="CJ6:CT6" si="7">IF(OR($D6="副園長",$D6="教頭",$D6="主任保育士",$D6="主幹教諭"),0,BH6)</f>
        <v>0</v>
      </c>
      <c r="CK6" s="488">
        <f t="shared" si="7"/>
        <v>0</v>
      </c>
      <c r="CL6" s="488">
        <f t="shared" si="7"/>
        <v>0</v>
      </c>
      <c r="CM6" s="488">
        <f t="shared" si="7"/>
        <v>0</v>
      </c>
      <c r="CN6" s="488">
        <f t="shared" si="7"/>
        <v>0</v>
      </c>
      <c r="CO6" s="488">
        <f t="shared" si="7"/>
        <v>0</v>
      </c>
      <c r="CP6" s="488">
        <f t="shared" si="7"/>
        <v>0</v>
      </c>
      <c r="CQ6" s="488">
        <f t="shared" si="7"/>
        <v>0</v>
      </c>
      <c r="CR6" s="488">
        <f t="shared" si="7"/>
        <v>0</v>
      </c>
      <c r="CS6" s="488">
        <f t="shared" si="7"/>
        <v>0</v>
      </c>
      <c r="CT6" s="488">
        <f t="shared" si="7"/>
        <v>0</v>
      </c>
    </row>
    <row r="7" spans="1:98" x14ac:dyDescent="0.15">
      <c r="A7" s="743"/>
      <c r="B7" s="746"/>
      <c r="C7" s="746"/>
      <c r="D7" s="746"/>
      <c r="E7" s="749"/>
      <c r="F7" s="746"/>
      <c r="G7" s="490" t="s">
        <v>320</v>
      </c>
      <c r="H7" s="491"/>
      <c r="I7" s="492" t="str">
        <f t="shared" si="1"/>
        <v/>
      </c>
      <c r="J7" s="492" t="str">
        <f t="shared" si="1"/>
        <v/>
      </c>
      <c r="K7" s="492" t="str">
        <f t="shared" si="1"/>
        <v/>
      </c>
      <c r="L7" s="492" t="str">
        <f t="shared" si="1"/>
        <v/>
      </c>
      <c r="M7" s="492" t="str">
        <f t="shared" si="1"/>
        <v/>
      </c>
      <c r="N7" s="492" t="str">
        <f t="shared" si="1"/>
        <v/>
      </c>
      <c r="O7" s="492" t="str">
        <f t="shared" si="1"/>
        <v/>
      </c>
      <c r="P7" s="492" t="str">
        <f t="shared" si="1"/>
        <v/>
      </c>
      <c r="Q7" s="492" t="str">
        <f t="shared" si="1"/>
        <v/>
      </c>
      <c r="R7" s="492" t="str">
        <f t="shared" si="1"/>
        <v/>
      </c>
      <c r="S7" s="492" t="str">
        <f t="shared" si="1"/>
        <v/>
      </c>
      <c r="T7" s="493">
        <f t="shared" si="2"/>
        <v>0</v>
      </c>
      <c r="U7" s="494"/>
      <c r="V7" s="495" t="str">
        <f t="shared" si="3"/>
        <v/>
      </c>
      <c r="W7" s="495" t="str">
        <f t="shared" si="3"/>
        <v/>
      </c>
      <c r="X7" s="495" t="str">
        <f t="shared" si="3"/>
        <v/>
      </c>
      <c r="Y7" s="495" t="str">
        <f t="shared" si="3"/>
        <v/>
      </c>
      <c r="Z7" s="495" t="str">
        <f t="shared" si="3"/>
        <v/>
      </c>
      <c r="AA7" s="495" t="str">
        <f t="shared" si="3"/>
        <v/>
      </c>
      <c r="AB7" s="495" t="str">
        <f t="shared" si="3"/>
        <v/>
      </c>
      <c r="AC7" s="495" t="str">
        <f t="shared" si="3"/>
        <v/>
      </c>
      <c r="AD7" s="495" t="str">
        <f t="shared" si="3"/>
        <v/>
      </c>
      <c r="AE7" s="495" t="str">
        <f t="shared" si="3"/>
        <v/>
      </c>
      <c r="AF7" s="495" t="str">
        <f t="shared" si="3"/>
        <v/>
      </c>
      <c r="AG7" s="493">
        <f t="shared" si="4"/>
        <v>0</v>
      </c>
      <c r="AH7" s="487"/>
      <c r="AI7" s="487">
        <f>MIN(BG6:BR6)</f>
        <v>0</v>
      </c>
      <c r="AJ7" s="487"/>
      <c r="AK7" s="487"/>
      <c r="AL7" s="487"/>
      <c r="AM7" s="487"/>
      <c r="AN7" s="472">
        <v>1</v>
      </c>
      <c r="AO7" s="472">
        <v>1</v>
      </c>
      <c r="AP7" s="472">
        <v>2</v>
      </c>
      <c r="AQ7" s="480">
        <f ca="1">IF($AP7=1,IF(INDIRECT(ADDRESS(($AN7-1)*3+$AO7+5,$AP7+7))="",0,INDIRECT(ADDRESS(($AN7-1)*3+$AO7+5,$AP7+7))),IF(INDIRECT(ADDRESS(($AN7-1)*3+$AO7+5,$AP7+7))="",0,IF(COUNTIF(INDIRECT(ADDRESS(($AN7-1)*36+($AO7-1)*12+6,COLUMN())):INDIRECT(ADDRESS(($AN7-1)*36+($AO7-1)*12+$AP7+4,COLUMN())),INDIRECT(ADDRESS(($AN7-1)*3+$AO7+5,$AP7+7)))&gt;=1,0,INDIRECT(ADDRESS(($AN7-1)*3+$AO7+5,$AP7+7)))))</f>
        <v>0</v>
      </c>
      <c r="AR7" s="472">
        <f ca="1">COUNTIF(INDIRECT("H"&amp;(ROW()+12*(($AN7-1)*3+$AO7)-ROW())/12+5):INDIRECT("S"&amp;(ROW()+12*(($AN7-1)*3+$AO7)-ROW())/12+5),AQ7)</f>
        <v>0</v>
      </c>
      <c r="AS7" s="480">
        <f ca="1">IF($AP7=1,IF(INDIRECT(ADDRESS(($AN7-1)*3+$AO7+5,$AP7+20))="",0,INDIRECT(ADDRESS(($AN7-1)*3+$AO7+5,$AP7+20))),IF(INDIRECT(ADDRESS(($AN7-1)*3+$AO7+5,$AP7+20))="",0,IF(COUNTIF(INDIRECT(ADDRESS(($AN7-1)*36+($AO7-1)*12+6,COLUMN())):INDIRECT(ADDRESS(($AN7-1)*36+($AO7-1)*12+$AP7+4,COLUMN())),INDIRECT(ADDRESS(($AN7-1)*3+$AO7+5,$AP7+20)))&gt;=1,0,INDIRECT(ADDRESS(($AN7-1)*3+$AO7+5,$AP7+20)))))</f>
        <v>0</v>
      </c>
      <c r="AT7" s="472">
        <f ca="1">COUNTIF(INDIRECT("U"&amp;(ROW()+12*(($AN7-1)*3+$AO7)-ROW())/12+5):INDIRECT("AF"&amp;(ROW()+12*(($AN7-1)*3+$AO7)-ROW())/12+5),AS7)</f>
        <v>0</v>
      </c>
      <c r="AU7" s="472">
        <f ca="1">IF(AND(AQ7+AS7&gt;0,AR7+AT7&gt;0),COUNTIF(AU$6:AU6,"&gt;0")+1,0)</f>
        <v>0</v>
      </c>
      <c r="BE7" s="472">
        <v>2</v>
      </c>
      <c r="BF7" s="472" t="s">
        <v>319</v>
      </c>
      <c r="BG7" s="488">
        <f>IF(BG6+BT6&gt;マスタ!$C$3,1,0)</f>
        <v>0</v>
      </c>
      <c r="BH7" s="488">
        <f>IF(BH6+BU6&gt;マスタ!$C$3,1,0)</f>
        <v>0</v>
      </c>
      <c r="BI7" s="488">
        <f>IF(BI6+BV6&gt;マスタ!$C$3,1,0)</f>
        <v>0</v>
      </c>
      <c r="BJ7" s="488">
        <f>IF(BJ6+BW6&gt;マスタ!$C$3,1,0)</f>
        <v>0</v>
      </c>
      <c r="BK7" s="488">
        <f>IF(BK6+BX6&gt;マスタ!$C$3,1,0)</f>
        <v>0</v>
      </c>
      <c r="BL7" s="488">
        <f>IF(BL6+BY6&gt;マスタ!$C$3,1,0)</f>
        <v>0</v>
      </c>
      <c r="BM7" s="488">
        <f>IF(BM6+BZ6&gt;マスタ!$C$3,1,0)</f>
        <v>0</v>
      </c>
      <c r="BN7" s="488">
        <f>IF(BN6+CA6&gt;マスタ!$C$3,1,0)</f>
        <v>0</v>
      </c>
      <c r="BO7" s="488">
        <f>IF(BO6+CB6&gt;マスタ!$C$3,1,0)</f>
        <v>0</v>
      </c>
      <c r="BP7" s="488">
        <f>IF(BP6+CC6&gt;マスタ!$C$3,1,0)</f>
        <v>0</v>
      </c>
      <c r="BQ7" s="488">
        <f>IF(BQ6+CD6&gt;マスタ!$C$3,1,0)</f>
        <v>0</v>
      </c>
      <c r="BR7" s="488">
        <f>IF(BR6+CE6&gt;マスタ!$C$3,1,0)</f>
        <v>0</v>
      </c>
      <c r="BS7" s="487"/>
      <c r="BT7" s="488"/>
      <c r="BU7" s="488"/>
      <c r="BV7" s="488"/>
      <c r="BW7" s="488"/>
      <c r="BX7" s="488"/>
      <c r="BY7" s="488"/>
      <c r="BZ7" s="488"/>
      <c r="CA7" s="488"/>
      <c r="CB7" s="488"/>
      <c r="CC7" s="488"/>
      <c r="CD7" s="488"/>
      <c r="CE7" s="488"/>
    </row>
    <row r="8" spans="1:98" x14ac:dyDescent="0.15">
      <c r="A8" s="744"/>
      <c r="B8" s="747"/>
      <c r="C8" s="747"/>
      <c r="D8" s="747"/>
      <c r="E8" s="750"/>
      <c r="F8" s="747"/>
      <c r="G8" s="496" t="s">
        <v>462</v>
      </c>
      <c r="H8" s="497"/>
      <c r="I8" s="498"/>
      <c r="J8" s="498"/>
      <c r="K8" s="498"/>
      <c r="L8" s="498"/>
      <c r="M8" s="498"/>
      <c r="N8" s="498"/>
      <c r="O8" s="498"/>
      <c r="P8" s="498"/>
      <c r="Q8" s="498"/>
      <c r="R8" s="498"/>
      <c r="S8" s="498"/>
      <c r="T8" s="499">
        <f t="shared" si="2"/>
        <v>0</v>
      </c>
      <c r="U8" s="500"/>
      <c r="V8" s="501"/>
      <c r="W8" s="501"/>
      <c r="X8" s="501"/>
      <c r="Y8" s="501"/>
      <c r="Z8" s="501"/>
      <c r="AA8" s="501"/>
      <c r="AB8" s="501"/>
      <c r="AC8" s="501"/>
      <c r="AD8" s="501"/>
      <c r="AE8" s="501"/>
      <c r="AF8" s="501"/>
      <c r="AG8" s="499">
        <f t="shared" si="4"/>
        <v>0</v>
      </c>
      <c r="AH8" s="487"/>
      <c r="AI8" s="487"/>
      <c r="AJ8" s="487"/>
      <c r="AK8" s="487"/>
      <c r="AL8" s="487"/>
      <c r="AM8" s="487"/>
      <c r="AN8" s="472">
        <v>1</v>
      </c>
      <c r="AO8" s="472">
        <v>1</v>
      </c>
      <c r="AP8" s="472">
        <v>3</v>
      </c>
      <c r="AQ8" s="480">
        <f ca="1">IF($AP8=1,IF(INDIRECT(ADDRESS(($AN8-1)*3+$AO8+5,$AP8+7))="",0,INDIRECT(ADDRESS(($AN8-1)*3+$AO8+5,$AP8+7))),IF(INDIRECT(ADDRESS(($AN8-1)*3+$AO8+5,$AP8+7))="",0,IF(COUNTIF(INDIRECT(ADDRESS(($AN8-1)*36+($AO8-1)*12+6,COLUMN())):INDIRECT(ADDRESS(($AN8-1)*36+($AO8-1)*12+$AP8+4,COLUMN())),INDIRECT(ADDRESS(($AN8-1)*3+$AO8+5,$AP8+7)))&gt;=1,0,INDIRECT(ADDRESS(($AN8-1)*3+$AO8+5,$AP8+7)))))</f>
        <v>0</v>
      </c>
      <c r="AR8" s="472">
        <f ca="1">COUNTIF(INDIRECT("H"&amp;(ROW()+12*(($AN8-1)*3+$AO8)-ROW())/12+5):INDIRECT("S"&amp;(ROW()+12*(($AN8-1)*3+$AO8)-ROW())/12+5),AQ8)</f>
        <v>0</v>
      </c>
      <c r="AS8" s="480">
        <f ca="1">IF($AP8=1,IF(INDIRECT(ADDRESS(($AN8-1)*3+$AO8+5,$AP8+20))="",0,INDIRECT(ADDRESS(($AN8-1)*3+$AO8+5,$AP8+20))),IF(INDIRECT(ADDRESS(($AN8-1)*3+$AO8+5,$AP8+20))="",0,IF(COUNTIF(INDIRECT(ADDRESS(($AN8-1)*36+($AO8-1)*12+6,COLUMN())):INDIRECT(ADDRESS(($AN8-1)*36+($AO8-1)*12+$AP8+4,COLUMN())),INDIRECT(ADDRESS(($AN8-1)*3+$AO8+5,$AP8+20)))&gt;=1,0,INDIRECT(ADDRESS(($AN8-1)*3+$AO8+5,$AP8+20)))))</f>
        <v>0</v>
      </c>
      <c r="AT8" s="472">
        <f ca="1">COUNTIF(INDIRECT("U"&amp;(ROW()+12*(($AN8-1)*3+$AO8)-ROW())/12+5):INDIRECT("AF"&amp;(ROW()+12*(($AN8-1)*3+$AO8)-ROW())/12+5),AS8)</f>
        <v>0</v>
      </c>
      <c r="AU8" s="472">
        <f ca="1">IF(AND(AQ8+AS8&gt;0,AR8+AT8&gt;0),COUNTIF(AU$6:AU7,"&gt;0")+1,0)</f>
        <v>0</v>
      </c>
      <c r="BE8" s="472">
        <v>3</v>
      </c>
      <c r="BS8" s="487"/>
      <c r="BT8" s="488"/>
      <c r="BU8" s="488"/>
      <c r="BV8" s="488"/>
      <c r="BW8" s="488"/>
      <c r="BX8" s="488"/>
      <c r="BY8" s="488"/>
      <c r="BZ8" s="488"/>
      <c r="CA8" s="488"/>
      <c r="CB8" s="488"/>
      <c r="CC8" s="488"/>
      <c r="CD8" s="488"/>
      <c r="CE8" s="488"/>
    </row>
    <row r="9" spans="1:98" x14ac:dyDescent="0.15">
      <c r="A9" s="742">
        <v>2</v>
      </c>
      <c r="B9" s="745"/>
      <c r="C9" s="745"/>
      <c r="D9" s="745"/>
      <c r="E9" s="748"/>
      <c r="F9" s="745"/>
      <c r="G9" s="481" t="s">
        <v>321</v>
      </c>
      <c r="H9" s="482"/>
      <c r="I9" s="483" t="str">
        <f t="shared" si="1"/>
        <v/>
      </c>
      <c r="J9" s="483" t="str">
        <f t="shared" si="1"/>
        <v/>
      </c>
      <c r="K9" s="483" t="str">
        <f t="shared" si="1"/>
        <v/>
      </c>
      <c r="L9" s="483" t="str">
        <f t="shared" si="1"/>
        <v/>
      </c>
      <c r="M9" s="483" t="str">
        <f t="shared" si="1"/>
        <v/>
      </c>
      <c r="N9" s="483" t="str">
        <f t="shared" si="1"/>
        <v/>
      </c>
      <c r="O9" s="483" t="str">
        <f t="shared" si="1"/>
        <v/>
      </c>
      <c r="P9" s="483" t="str">
        <f t="shared" si="1"/>
        <v/>
      </c>
      <c r="Q9" s="483" t="str">
        <f t="shared" si="1"/>
        <v/>
      </c>
      <c r="R9" s="483" t="str">
        <f t="shared" si="1"/>
        <v/>
      </c>
      <c r="S9" s="483" t="str">
        <f t="shared" si="1"/>
        <v/>
      </c>
      <c r="T9" s="484">
        <f t="shared" si="2"/>
        <v>0</v>
      </c>
      <c r="U9" s="485"/>
      <c r="V9" s="486" t="str">
        <f t="shared" si="3"/>
        <v/>
      </c>
      <c r="W9" s="486" t="str">
        <f t="shared" si="3"/>
        <v/>
      </c>
      <c r="X9" s="486" t="str">
        <f t="shared" si="3"/>
        <v/>
      </c>
      <c r="Y9" s="486" t="str">
        <f t="shared" si="3"/>
        <v/>
      </c>
      <c r="Z9" s="486" t="str">
        <f t="shared" si="3"/>
        <v/>
      </c>
      <c r="AA9" s="486" t="str">
        <f t="shared" si="3"/>
        <v/>
      </c>
      <c r="AB9" s="486" t="str">
        <f t="shared" si="3"/>
        <v/>
      </c>
      <c r="AC9" s="486" t="str">
        <f t="shared" si="3"/>
        <v/>
      </c>
      <c r="AD9" s="486" t="str">
        <f t="shared" si="3"/>
        <v/>
      </c>
      <c r="AE9" s="486" t="str">
        <f t="shared" si="3"/>
        <v/>
      </c>
      <c r="AF9" s="486" t="str">
        <f t="shared" si="3"/>
        <v/>
      </c>
      <c r="AG9" s="484">
        <f t="shared" si="4"/>
        <v>0</v>
      </c>
      <c r="AH9" s="487"/>
      <c r="AI9" s="487"/>
      <c r="AJ9" s="487"/>
      <c r="AK9" s="487"/>
      <c r="AL9" s="487"/>
      <c r="AM9" s="487"/>
      <c r="AN9" s="472">
        <v>1</v>
      </c>
      <c r="AO9" s="472">
        <v>1</v>
      </c>
      <c r="AP9" s="472">
        <v>4</v>
      </c>
      <c r="AQ9" s="480">
        <f ca="1">IF($AP9=1,IF(INDIRECT(ADDRESS(($AN9-1)*3+$AO9+5,$AP9+7))="",0,INDIRECT(ADDRESS(($AN9-1)*3+$AO9+5,$AP9+7))),IF(INDIRECT(ADDRESS(($AN9-1)*3+$AO9+5,$AP9+7))="",0,IF(COUNTIF(INDIRECT(ADDRESS(($AN9-1)*36+($AO9-1)*12+6,COLUMN())):INDIRECT(ADDRESS(($AN9-1)*36+($AO9-1)*12+$AP9+4,COLUMN())),INDIRECT(ADDRESS(($AN9-1)*3+$AO9+5,$AP9+7)))&gt;=1,0,INDIRECT(ADDRESS(($AN9-1)*3+$AO9+5,$AP9+7)))))</f>
        <v>0</v>
      </c>
      <c r="AR9" s="472">
        <f ca="1">COUNTIF(INDIRECT("H"&amp;(ROW()+12*(($AN9-1)*3+$AO9)-ROW())/12+5):INDIRECT("S"&amp;(ROW()+12*(($AN9-1)*3+$AO9)-ROW())/12+5),AQ9)</f>
        <v>0</v>
      </c>
      <c r="AS9" s="480">
        <f ca="1">IF($AP9=1,IF(INDIRECT(ADDRESS(($AN9-1)*3+$AO9+5,$AP9+20))="",0,INDIRECT(ADDRESS(($AN9-1)*3+$AO9+5,$AP9+20))),IF(INDIRECT(ADDRESS(($AN9-1)*3+$AO9+5,$AP9+20))="",0,IF(COUNTIF(INDIRECT(ADDRESS(($AN9-1)*36+($AO9-1)*12+6,COLUMN())):INDIRECT(ADDRESS(($AN9-1)*36+($AO9-1)*12+$AP9+4,COLUMN())),INDIRECT(ADDRESS(($AN9-1)*3+$AO9+5,$AP9+20)))&gt;=1,0,INDIRECT(ADDRESS(($AN9-1)*3+$AO9+5,$AP9+20)))))</f>
        <v>0</v>
      </c>
      <c r="AT9" s="472">
        <f ca="1">COUNTIF(INDIRECT("U"&amp;(ROW()+12*(($AN9-1)*3+$AO9)-ROW())/12+5):INDIRECT("AF"&amp;(ROW()+12*(($AN9-1)*3+$AO9)-ROW())/12+5),AS9)</f>
        <v>0</v>
      </c>
      <c r="AU9" s="472">
        <f ca="1">IF(AND(AQ9+AS9&gt;0,AR9+AT9&gt;0),COUNTIF(AU$6:AU8,"&gt;0")+1,0)</f>
        <v>0</v>
      </c>
      <c r="BE9" s="472">
        <v>1</v>
      </c>
      <c r="BG9" s="488">
        <f t="shared" ref="BG9:BR9" si="8">SUM(H9:H10)</f>
        <v>0</v>
      </c>
      <c r="BH9" s="488">
        <f t="shared" si="8"/>
        <v>0</v>
      </c>
      <c r="BI9" s="488">
        <f t="shared" si="8"/>
        <v>0</v>
      </c>
      <c r="BJ9" s="488">
        <f t="shared" si="8"/>
        <v>0</v>
      </c>
      <c r="BK9" s="488">
        <f t="shared" si="8"/>
        <v>0</v>
      </c>
      <c r="BL9" s="488">
        <f t="shared" si="8"/>
        <v>0</v>
      </c>
      <c r="BM9" s="488">
        <f t="shared" si="8"/>
        <v>0</v>
      </c>
      <c r="BN9" s="488">
        <f t="shared" si="8"/>
        <v>0</v>
      </c>
      <c r="BO9" s="488">
        <f t="shared" si="8"/>
        <v>0</v>
      </c>
      <c r="BP9" s="488">
        <f t="shared" si="8"/>
        <v>0</v>
      </c>
      <c r="BQ9" s="488">
        <f t="shared" si="8"/>
        <v>0</v>
      </c>
      <c r="BR9" s="488">
        <f t="shared" si="8"/>
        <v>0</v>
      </c>
      <c r="BS9" s="487"/>
      <c r="BT9" s="488">
        <f t="shared" ref="BT9:CE9" si="9">SUM(U9:U10)</f>
        <v>0</v>
      </c>
      <c r="BU9" s="488">
        <f t="shared" si="9"/>
        <v>0</v>
      </c>
      <c r="BV9" s="488">
        <f t="shared" si="9"/>
        <v>0</v>
      </c>
      <c r="BW9" s="488">
        <f t="shared" si="9"/>
        <v>0</v>
      </c>
      <c r="BX9" s="488">
        <f t="shared" si="9"/>
        <v>0</v>
      </c>
      <c r="BY9" s="488">
        <f t="shared" si="9"/>
        <v>0</v>
      </c>
      <c r="BZ9" s="488">
        <f t="shared" si="9"/>
        <v>0</v>
      </c>
      <c r="CA9" s="488">
        <f t="shared" si="9"/>
        <v>0</v>
      </c>
      <c r="CB9" s="488">
        <f t="shared" si="9"/>
        <v>0</v>
      </c>
      <c r="CC9" s="488">
        <f t="shared" si="9"/>
        <v>0</v>
      </c>
      <c r="CD9" s="488">
        <f t="shared" si="9"/>
        <v>0</v>
      </c>
      <c r="CE9" s="488">
        <f t="shared" si="9"/>
        <v>0</v>
      </c>
      <c r="CH9" s="489" t="s">
        <v>391</v>
      </c>
      <c r="CI9" s="488">
        <f>IF(OR($D9="副園長",$D9="教頭",$D9="主任保育士",$D9="主幹教諭"),0,BG9)</f>
        <v>0</v>
      </c>
      <c r="CJ9" s="488">
        <f t="shared" ref="CJ9:CT9" si="10">IF(OR($D9="副園長",$D9="教頭",$D9="主任保育士",$D9="主幹教諭"),0,BH9)</f>
        <v>0</v>
      </c>
      <c r="CK9" s="488">
        <f t="shared" si="10"/>
        <v>0</v>
      </c>
      <c r="CL9" s="488">
        <f t="shared" si="10"/>
        <v>0</v>
      </c>
      <c r="CM9" s="488">
        <f t="shared" si="10"/>
        <v>0</v>
      </c>
      <c r="CN9" s="488">
        <f t="shared" si="10"/>
        <v>0</v>
      </c>
      <c r="CO9" s="488">
        <f t="shared" si="10"/>
        <v>0</v>
      </c>
      <c r="CP9" s="488">
        <f t="shared" si="10"/>
        <v>0</v>
      </c>
      <c r="CQ9" s="488">
        <f t="shared" si="10"/>
        <v>0</v>
      </c>
      <c r="CR9" s="488">
        <f t="shared" si="10"/>
        <v>0</v>
      </c>
      <c r="CS9" s="488">
        <f t="shared" si="10"/>
        <v>0</v>
      </c>
      <c r="CT9" s="488">
        <f t="shared" si="10"/>
        <v>0</v>
      </c>
    </row>
    <row r="10" spans="1:98" x14ac:dyDescent="0.15">
      <c r="A10" s="743"/>
      <c r="B10" s="746"/>
      <c r="C10" s="746"/>
      <c r="D10" s="746"/>
      <c r="E10" s="749"/>
      <c r="F10" s="746"/>
      <c r="G10" s="490" t="s">
        <v>320</v>
      </c>
      <c r="H10" s="491"/>
      <c r="I10" s="492" t="str">
        <f t="shared" si="1"/>
        <v/>
      </c>
      <c r="J10" s="492" t="str">
        <f t="shared" si="1"/>
        <v/>
      </c>
      <c r="K10" s="492" t="str">
        <f t="shared" si="1"/>
        <v/>
      </c>
      <c r="L10" s="492" t="str">
        <f t="shared" si="1"/>
        <v/>
      </c>
      <c r="M10" s="492" t="str">
        <f t="shared" si="1"/>
        <v/>
      </c>
      <c r="N10" s="492" t="str">
        <f t="shared" si="1"/>
        <v/>
      </c>
      <c r="O10" s="492" t="str">
        <f t="shared" si="1"/>
        <v/>
      </c>
      <c r="P10" s="492" t="str">
        <f t="shared" si="1"/>
        <v/>
      </c>
      <c r="Q10" s="492" t="str">
        <f t="shared" si="1"/>
        <v/>
      </c>
      <c r="R10" s="492" t="str">
        <f t="shared" si="1"/>
        <v/>
      </c>
      <c r="S10" s="492" t="str">
        <f t="shared" si="1"/>
        <v/>
      </c>
      <c r="T10" s="493">
        <f t="shared" si="2"/>
        <v>0</v>
      </c>
      <c r="U10" s="494"/>
      <c r="V10" s="495" t="str">
        <f t="shared" si="3"/>
        <v/>
      </c>
      <c r="W10" s="495" t="str">
        <f t="shared" si="3"/>
        <v/>
      </c>
      <c r="X10" s="495" t="str">
        <f t="shared" si="3"/>
        <v/>
      </c>
      <c r="Y10" s="495" t="str">
        <f t="shared" si="3"/>
        <v/>
      </c>
      <c r="Z10" s="495" t="str">
        <f t="shared" si="3"/>
        <v/>
      </c>
      <c r="AA10" s="495" t="str">
        <f t="shared" si="3"/>
        <v/>
      </c>
      <c r="AB10" s="495" t="str">
        <f t="shared" si="3"/>
        <v/>
      </c>
      <c r="AC10" s="495" t="str">
        <f t="shared" si="3"/>
        <v/>
      </c>
      <c r="AD10" s="495" t="str">
        <f t="shared" si="3"/>
        <v/>
      </c>
      <c r="AE10" s="495" t="str">
        <f t="shared" si="3"/>
        <v/>
      </c>
      <c r="AF10" s="495" t="str">
        <f t="shared" si="3"/>
        <v/>
      </c>
      <c r="AG10" s="493">
        <f t="shared" si="4"/>
        <v>0</v>
      </c>
      <c r="AH10" s="487"/>
      <c r="AI10" s="487"/>
      <c r="AJ10" s="487"/>
      <c r="AK10" s="487"/>
      <c r="AL10" s="487"/>
      <c r="AM10" s="487"/>
      <c r="AN10" s="472">
        <v>1</v>
      </c>
      <c r="AO10" s="472">
        <v>1</v>
      </c>
      <c r="AP10" s="472">
        <v>5</v>
      </c>
      <c r="AQ10" s="480">
        <f ca="1">IF($AP10=1,IF(INDIRECT(ADDRESS(($AN10-1)*3+$AO10+5,$AP10+7))="",0,INDIRECT(ADDRESS(($AN10-1)*3+$AO10+5,$AP10+7))),IF(INDIRECT(ADDRESS(($AN10-1)*3+$AO10+5,$AP10+7))="",0,IF(COUNTIF(INDIRECT(ADDRESS(($AN10-1)*36+($AO10-1)*12+6,COLUMN())):INDIRECT(ADDRESS(($AN10-1)*36+($AO10-1)*12+$AP10+4,COLUMN())),INDIRECT(ADDRESS(($AN10-1)*3+$AO10+5,$AP10+7)))&gt;=1,0,INDIRECT(ADDRESS(($AN10-1)*3+$AO10+5,$AP10+7)))))</f>
        <v>0</v>
      </c>
      <c r="AR10" s="472">
        <f ca="1">COUNTIF(INDIRECT("H"&amp;(ROW()+12*(($AN10-1)*3+$AO10)-ROW())/12+5):INDIRECT("S"&amp;(ROW()+12*(($AN10-1)*3+$AO10)-ROW())/12+5),AQ10)</f>
        <v>0</v>
      </c>
      <c r="AS10" s="480">
        <f ca="1">IF($AP10=1,IF(INDIRECT(ADDRESS(($AN10-1)*3+$AO10+5,$AP10+20))="",0,INDIRECT(ADDRESS(($AN10-1)*3+$AO10+5,$AP10+20))),IF(INDIRECT(ADDRESS(($AN10-1)*3+$AO10+5,$AP10+20))="",0,IF(COUNTIF(INDIRECT(ADDRESS(($AN10-1)*36+($AO10-1)*12+6,COLUMN())):INDIRECT(ADDRESS(($AN10-1)*36+($AO10-1)*12+$AP10+4,COLUMN())),INDIRECT(ADDRESS(($AN10-1)*3+$AO10+5,$AP10+20)))&gt;=1,0,INDIRECT(ADDRESS(($AN10-1)*3+$AO10+5,$AP10+20)))))</f>
        <v>0</v>
      </c>
      <c r="AT10" s="472">
        <f ca="1">COUNTIF(INDIRECT("U"&amp;(ROW()+12*(($AN10-1)*3+$AO10)-ROW())/12+5):INDIRECT("AF"&amp;(ROW()+12*(($AN10-1)*3+$AO10)-ROW())/12+5),AS10)</f>
        <v>0</v>
      </c>
      <c r="AU10" s="472">
        <f ca="1">IF(AND(AQ10+AS10&gt;0,AR10+AT10&gt;0),COUNTIF(AU$6:AU9,"&gt;0")+1,0)</f>
        <v>0</v>
      </c>
      <c r="BE10" s="472">
        <v>2</v>
      </c>
      <c r="BF10" s="472" t="s">
        <v>319</v>
      </c>
      <c r="BG10" s="488">
        <f>IF(BG9+BT9&gt;マスタ!$C$3,1,0)</f>
        <v>0</v>
      </c>
      <c r="BH10" s="488">
        <f>IF(BH9+BU9&gt;マスタ!$C$3,1,0)</f>
        <v>0</v>
      </c>
      <c r="BI10" s="488">
        <f>IF(BI9+BV9&gt;マスタ!$C$3,1,0)</f>
        <v>0</v>
      </c>
      <c r="BJ10" s="488">
        <f>IF(BJ9+BW9&gt;マスタ!$C$3,1,0)</f>
        <v>0</v>
      </c>
      <c r="BK10" s="488">
        <f>IF(BK9+BX9&gt;マスタ!$C$3,1,0)</f>
        <v>0</v>
      </c>
      <c r="BL10" s="488">
        <f>IF(BL9+BY9&gt;マスタ!$C$3,1,0)</f>
        <v>0</v>
      </c>
      <c r="BM10" s="488">
        <f>IF(BM9+BZ9&gt;マスタ!$C$3,1,0)</f>
        <v>0</v>
      </c>
      <c r="BN10" s="488">
        <f>IF(BN9+CA9&gt;マスタ!$C$3,1,0)</f>
        <v>0</v>
      </c>
      <c r="BO10" s="488">
        <f>IF(BO9+CB9&gt;マスタ!$C$3,1,0)</f>
        <v>0</v>
      </c>
      <c r="BP10" s="488">
        <f>IF(BP9+CC9&gt;マスタ!$C$3,1,0)</f>
        <v>0</v>
      </c>
      <c r="BQ10" s="488">
        <f>IF(BQ9+CD9&gt;マスタ!$C$3,1,0)</f>
        <v>0</v>
      </c>
      <c r="BR10" s="488">
        <f>IF(BR9+CE9&gt;マスタ!$C$3,1,0)</f>
        <v>0</v>
      </c>
      <c r="BS10" s="487"/>
      <c r="BT10" s="488"/>
      <c r="BU10" s="488"/>
      <c r="BV10" s="488"/>
      <c r="BW10" s="488"/>
      <c r="BX10" s="488"/>
      <c r="BY10" s="488"/>
      <c r="BZ10" s="488"/>
      <c r="CA10" s="488"/>
      <c r="CB10" s="488"/>
      <c r="CC10" s="488"/>
      <c r="CD10" s="488"/>
      <c r="CE10" s="488"/>
    </row>
    <row r="11" spans="1:98" x14ac:dyDescent="0.15">
      <c r="A11" s="744"/>
      <c r="B11" s="747"/>
      <c r="C11" s="747"/>
      <c r="D11" s="747"/>
      <c r="E11" s="750"/>
      <c r="F11" s="747"/>
      <c r="G11" s="496" t="s">
        <v>462</v>
      </c>
      <c r="H11" s="497"/>
      <c r="I11" s="498"/>
      <c r="J11" s="498"/>
      <c r="K11" s="498"/>
      <c r="L11" s="498"/>
      <c r="M11" s="498"/>
      <c r="N11" s="498"/>
      <c r="O11" s="498"/>
      <c r="P11" s="498"/>
      <c r="Q11" s="498"/>
      <c r="R11" s="498"/>
      <c r="S11" s="498"/>
      <c r="T11" s="499">
        <f t="shared" si="2"/>
        <v>0</v>
      </c>
      <c r="U11" s="500"/>
      <c r="V11" s="501"/>
      <c r="W11" s="501"/>
      <c r="X11" s="501"/>
      <c r="Y11" s="501"/>
      <c r="Z11" s="501"/>
      <c r="AA11" s="501"/>
      <c r="AB11" s="501"/>
      <c r="AC11" s="501"/>
      <c r="AD11" s="501"/>
      <c r="AE11" s="501"/>
      <c r="AF11" s="501"/>
      <c r="AG11" s="499">
        <f t="shared" si="4"/>
        <v>0</v>
      </c>
      <c r="AH11" s="487"/>
      <c r="AI11" s="487"/>
      <c r="AJ11" s="487"/>
      <c r="AK11" s="487"/>
      <c r="AL11" s="487"/>
      <c r="AM11" s="487"/>
      <c r="AN11" s="472">
        <v>1</v>
      </c>
      <c r="AO11" s="472">
        <v>1</v>
      </c>
      <c r="AP11" s="472">
        <v>6</v>
      </c>
      <c r="AQ11" s="480">
        <f ca="1">IF($AP11=1,IF(INDIRECT(ADDRESS(($AN11-1)*3+$AO11+5,$AP11+7))="",0,INDIRECT(ADDRESS(($AN11-1)*3+$AO11+5,$AP11+7))),IF(INDIRECT(ADDRESS(($AN11-1)*3+$AO11+5,$AP11+7))="",0,IF(COUNTIF(INDIRECT(ADDRESS(($AN11-1)*36+($AO11-1)*12+6,COLUMN())):INDIRECT(ADDRESS(($AN11-1)*36+($AO11-1)*12+$AP11+4,COLUMN())),INDIRECT(ADDRESS(($AN11-1)*3+$AO11+5,$AP11+7)))&gt;=1,0,INDIRECT(ADDRESS(($AN11-1)*3+$AO11+5,$AP11+7)))))</f>
        <v>0</v>
      </c>
      <c r="AR11" s="472">
        <f ca="1">COUNTIF(INDIRECT("H"&amp;(ROW()+12*(($AN11-1)*3+$AO11)-ROW())/12+5):INDIRECT("S"&amp;(ROW()+12*(($AN11-1)*3+$AO11)-ROW())/12+5),AQ11)</f>
        <v>0</v>
      </c>
      <c r="AS11" s="480">
        <f ca="1">IF($AP11=1,IF(INDIRECT(ADDRESS(($AN11-1)*3+$AO11+5,$AP11+20))="",0,INDIRECT(ADDRESS(($AN11-1)*3+$AO11+5,$AP11+20))),IF(INDIRECT(ADDRESS(($AN11-1)*3+$AO11+5,$AP11+20))="",0,IF(COUNTIF(INDIRECT(ADDRESS(($AN11-1)*36+($AO11-1)*12+6,COLUMN())):INDIRECT(ADDRESS(($AN11-1)*36+($AO11-1)*12+$AP11+4,COLUMN())),INDIRECT(ADDRESS(($AN11-1)*3+$AO11+5,$AP11+20)))&gt;=1,0,INDIRECT(ADDRESS(($AN11-1)*3+$AO11+5,$AP11+20)))))</f>
        <v>0</v>
      </c>
      <c r="AT11" s="472">
        <f ca="1">COUNTIF(INDIRECT("U"&amp;(ROW()+12*(($AN11-1)*3+$AO11)-ROW())/12+5):INDIRECT("AF"&amp;(ROW()+12*(($AN11-1)*3+$AO11)-ROW())/12+5),AS11)</f>
        <v>0</v>
      </c>
      <c r="AU11" s="472">
        <f ca="1">IF(AND(AQ11+AS11&gt;0,AR11+AT11&gt;0),COUNTIF(AU$6:AU10,"&gt;0")+1,0)</f>
        <v>0</v>
      </c>
      <c r="BE11" s="472">
        <v>3</v>
      </c>
      <c r="BF11" s="489"/>
      <c r="BG11" s="488"/>
      <c r="BH11" s="488"/>
      <c r="BI11" s="488"/>
      <c r="BJ11" s="488"/>
      <c r="BK11" s="488"/>
      <c r="BL11" s="488"/>
      <c r="BM11" s="488"/>
      <c r="BN11" s="488"/>
      <c r="BO11" s="488"/>
      <c r="BP11" s="488"/>
      <c r="BQ11" s="488"/>
      <c r="BR11" s="488"/>
      <c r="BS11" s="487"/>
      <c r="BT11" s="488"/>
      <c r="BU11" s="488"/>
      <c r="BV11" s="488"/>
      <c r="BW11" s="488"/>
      <c r="BX11" s="488"/>
      <c r="BY11" s="488"/>
      <c r="BZ11" s="488"/>
      <c r="CA11" s="488"/>
      <c r="CB11" s="488"/>
      <c r="CC11" s="488"/>
      <c r="CD11" s="488"/>
      <c r="CE11" s="488"/>
    </row>
    <row r="12" spans="1:98" x14ac:dyDescent="0.15">
      <c r="A12" s="742">
        <v>3</v>
      </c>
      <c r="B12" s="745"/>
      <c r="C12" s="745"/>
      <c r="D12" s="745"/>
      <c r="E12" s="748"/>
      <c r="F12" s="745"/>
      <c r="G12" s="481" t="s">
        <v>321</v>
      </c>
      <c r="H12" s="482"/>
      <c r="I12" s="483" t="str">
        <f t="shared" si="1"/>
        <v/>
      </c>
      <c r="J12" s="483" t="str">
        <f t="shared" si="1"/>
        <v/>
      </c>
      <c r="K12" s="483" t="str">
        <f t="shared" si="1"/>
        <v/>
      </c>
      <c r="L12" s="483" t="str">
        <f t="shared" si="1"/>
        <v/>
      </c>
      <c r="M12" s="483" t="str">
        <f t="shared" si="1"/>
        <v/>
      </c>
      <c r="N12" s="483" t="str">
        <f t="shared" si="1"/>
        <v/>
      </c>
      <c r="O12" s="483" t="str">
        <f t="shared" si="1"/>
        <v/>
      </c>
      <c r="P12" s="483" t="str">
        <f t="shared" si="1"/>
        <v/>
      </c>
      <c r="Q12" s="483" t="str">
        <f t="shared" si="1"/>
        <v/>
      </c>
      <c r="R12" s="483" t="str">
        <f t="shared" si="1"/>
        <v/>
      </c>
      <c r="S12" s="483" t="str">
        <f t="shared" si="1"/>
        <v/>
      </c>
      <c r="T12" s="484">
        <f t="shared" si="2"/>
        <v>0</v>
      </c>
      <c r="U12" s="485"/>
      <c r="V12" s="486" t="str">
        <f t="shared" si="3"/>
        <v/>
      </c>
      <c r="W12" s="486" t="str">
        <f t="shared" si="3"/>
        <v/>
      </c>
      <c r="X12" s="486" t="str">
        <f t="shared" si="3"/>
        <v/>
      </c>
      <c r="Y12" s="486" t="str">
        <f t="shared" si="3"/>
        <v/>
      </c>
      <c r="Z12" s="486" t="str">
        <f t="shared" si="3"/>
        <v/>
      </c>
      <c r="AA12" s="486" t="str">
        <f t="shared" si="3"/>
        <v/>
      </c>
      <c r="AB12" s="486" t="str">
        <f t="shared" si="3"/>
        <v/>
      </c>
      <c r="AC12" s="486" t="str">
        <f t="shared" si="3"/>
        <v/>
      </c>
      <c r="AD12" s="486" t="str">
        <f t="shared" si="3"/>
        <v/>
      </c>
      <c r="AE12" s="486" t="str">
        <f t="shared" si="3"/>
        <v/>
      </c>
      <c r="AF12" s="486" t="str">
        <f t="shared" si="3"/>
        <v/>
      </c>
      <c r="AG12" s="484">
        <f t="shared" si="4"/>
        <v>0</v>
      </c>
      <c r="AH12" s="487"/>
      <c r="AI12" s="487"/>
      <c r="AJ12" s="487"/>
      <c r="AK12" s="487"/>
      <c r="AL12" s="487"/>
      <c r="AM12" s="487"/>
      <c r="AN12" s="472">
        <v>1</v>
      </c>
      <c r="AO12" s="472">
        <v>1</v>
      </c>
      <c r="AP12" s="472">
        <v>7</v>
      </c>
      <c r="AQ12" s="480">
        <f ca="1">IF($AP12=1,IF(INDIRECT(ADDRESS(($AN12-1)*3+$AO12+5,$AP12+7))="",0,INDIRECT(ADDRESS(($AN12-1)*3+$AO12+5,$AP12+7))),IF(INDIRECT(ADDRESS(($AN12-1)*3+$AO12+5,$AP12+7))="",0,IF(COUNTIF(INDIRECT(ADDRESS(($AN12-1)*36+($AO12-1)*12+6,COLUMN())):INDIRECT(ADDRESS(($AN12-1)*36+($AO12-1)*12+$AP12+4,COLUMN())),INDIRECT(ADDRESS(($AN12-1)*3+$AO12+5,$AP12+7)))&gt;=1,0,INDIRECT(ADDRESS(($AN12-1)*3+$AO12+5,$AP12+7)))))</f>
        <v>0</v>
      </c>
      <c r="AR12" s="472">
        <f ca="1">COUNTIF(INDIRECT("H"&amp;(ROW()+12*(($AN12-1)*3+$AO12)-ROW())/12+5):INDIRECT("S"&amp;(ROW()+12*(($AN12-1)*3+$AO12)-ROW())/12+5),AQ12)</f>
        <v>0</v>
      </c>
      <c r="AS12" s="480">
        <f ca="1">IF($AP12=1,IF(INDIRECT(ADDRESS(($AN12-1)*3+$AO12+5,$AP12+20))="",0,INDIRECT(ADDRESS(($AN12-1)*3+$AO12+5,$AP12+20))),IF(INDIRECT(ADDRESS(($AN12-1)*3+$AO12+5,$AP12+20))="",0,IF(COUNTIF(INDIRECT(ADDRESS(($AN12-1)*36+($AO12-1)*12+6,COLUMN())):INDIRECT(ADDRESS(($AN12-1)*36+($AO12-1)*12+$AP12+4,COLUMN())),INDIRECT(ADDRESS(($AN12-1)*3+$AO12+5,$AP12+20)))&gt;=1,0,INDIRECT(ADDRESS(($AN12-1)*3+$AO12+5,$AP12+20)))))</f>
        <v>0</v>
      </c>
      <c r="AT12" s="472">
        <f ca="1">COUNTIF(INDIRECT("U"&amp;(ROW()+12*(($AN12-1)*3+$AO12)-ROW())/12+5):INDIRECT("AF"&amp;(ROW()+12*(($AN12-1)*3+$AO12)-ROW())/12+5),AS12)</f>
        <v>0</v>
      </c>
      <c r="AU12" s="472">
        <f ca="1">IF(AND(AQ12+AS12&gt;0,AR12+AT12&gt;0),COUNTIF(AU$6:AU11,"&gt;0")+1,0)</f>
        <v>0</v>
      </c>
      <c r="BE12" s="472">
        <v>1</v>
      </c>
      <c r="BG12" s="488">
        <f t="shared" ref="BG12:BR12" si="11">SUM(H12:H13)</f>
        <v>0</v>
      </c>
      <c r="BH12" s="488">
        <f t="shared" si="11"/>
        <v>0</v>
      </c>
      <c r="BI12" s="488">
        <f t="shared" si="11"/>
        <v>0</v>
      </c>
      <c r="BJ12" s="488">
        <f t="shared" si="11"/>
        <v>0</v>
      </c>
      <c r="BK12" s="488">
        <f t="shared" si="11"/>
        <v>0</v>
      </c>
      <c r="BL12" s="488">
        <f t="shared" si="11"/>
        <v>0</v>
      </c>
      <c r="BM12" s="488">
        <f t="shared" si="11"/>
        <v>0</v>
      </c>
      <c r="BN12" s="488">
        <f t="shared" si="11"/>
        <v>0</v>
      </c>
      <c r="BO12" s="488">
        <f t="shared" si="11"/>
        <v>0</v>
      </c>
      <c r="BP12" s="488">
        <f t="shared" si="11"/>
        <v>0</v>
      </c>
      <c r="BQ12" s="488">
        <f t="shared" si="11"/>
        <v>0</v>
      </c>
      <c r="BR12" s="488">
        <f t="shared" si="11"/>
        <v>0</v>
      </c>
      <c r="BS12" s="487"/>
      <c r="BT12" s="488">
        <f t="shared" ref="BT12:CE12" si="12">SUM(U12:U13)</f>
        <v>0</v>
      </c>
      <c r="BU12" s="488">
        <f t="shared" si="12"/>
        <v>0</v>
      </c>
      <c r="BV12" s="488">
        <f t="shared" si="12"/>
        <v>0</v>
      </c>
      <c r="BW12" s="488">
        <f t="shared" si="12"/>
        <v>0</v>
      </c>
      <c r="BX12" s="488">
        <f t="shared" si="12"/>
        <v>0</v>
      </c>
      <c r="BY12" s="488">
        <f t="shared" si="12"/>
        <v>0</v>
      </c>
      <c r="BZ12" s="488">
        <f t="shared" si="12"/>
        <v>0</v>
      </c>
      <c r="CA12" s="488">
        <f t="shared" si="12"/>
        <v>0</v>
      </c>
      <c r="CB12" s="488">
        <f t="shared" si="12"/>
        <v>0</v>
      </c>
      <c r="CC12" s="488">
        <f t="shared" si="12"/>
        <v>0</v>
      </c>
      <c r="CD12" s="488">
        <f t="shared" si="12"/>
        <v>0</v>
      </c>
      <c r="CE12" s="488">
        <f t="shared" si="12"/>
        <v>0</v>
      </c>
      <c r="CH12" s="489" t="s">
        <v>391</v>
      </c>
      <c r="CI12" s="488">
        <f>IF(OR($D12="副園長",$D12="教頭",$D12="主任保育士",$D12="主幹教諭"),0,BG12)</f>
        <v>0</v>
      </c>
      <c r="CJ12" s="488">
        <f t="shared" ref="CJ12:CT12" si="13">IF(OR($D12="副園長",$D12="教頭",$D12="主任保育士",$D12="主幹教諭"),0,BH12)</f>
        <v>0</v>
      </c>
      <c r="CK12" s="488">
        <f t="shared" si="13"/>
        <v>0</v>
      </c>
      <c r="CL12" s="488">
        <f t="shared" si="13"/>
        <v>0</v>
      </c>
      <c r="CM12" s="488">
        <f t="shared" si="13"/>
        <v>0</v>
      </c>
      <c r="CN12" s="488">
        <f t="shared" si="13"/>
        <v>0</v>
      </c>
      <c r="CO12" s="488">
        <f t="shared" si="13"/>
        <v>0</v>
      </c>
      <c r="CP12" s="488">
        <f t="shared" si="13"/>
        <v>0</v>
      </c>
      <c r="CQ12" s="488">
        <f t="shared" si="13"/>
        <v>0</v>
      </c>
      <c r="CR12" s="488">
        <f t="shared" si="13"/>
        <v>0</v>
      </c>
      <c r="CS12" s="488">
        <f t="shared" si="13"/>
        <v>0</v>
      </c>
      <c r="CT12" s="488">
        <f t="shared" si="13"/>
        <v>0</v>
      </c>
    </row>
    <row r="13" spans="1:98" x14ac:dyDescent="0.15">
      <c r="A13" s="743"/>
      <c r="B13" s="746"/>
      <c r="C13" s="746"/>
      <c r="D13" s="746"/>
      <c r="E13" s="749"/>
      <c r="F13" s="746"/>
      <c r="G13" s="490" t="s">
        <v>320</v>
      </c>
      <c r="H13" s="491"/>
      <c r="I13" s="492" t="str">
        <f t="shared" si="1"/>
        <v/>
      </c>
      <c r="J13" s="492" t="str">
        <f t="shared" si="1"/>
        <v/>
      </c>
      <c r="K13" s="492" t="str">
        <f t="shared" si="1"/>
        <v/>
      </c>
      <c r="L13" s="492" t="str">
        <f t="shared" si="1"/>
        <v/>
      </c>
      <c r="M13" s="492" t="str">
        <f t="shared" si="1"/>
        <v/>
      </c>
      <c r="N13" s="492" t="str">
        <f t="shared" si="1"/>
        <v/>
      </c>
      <c r="O13" s="492" t="str">
        <f t="shared" si="1"/>
        <v/>
      </c>
      <c r="P13" s="492" t="str">
        <f t="shared" si="1"/>
        <v/>
      </c>
      <c r="Q13" s="492" t="str">
        <f t="shared" si="1"/>
        <v/>
      </c>
      <c r="R13" s="492" t="str">
        <f t="shared" si="1"/>
        <v/>
      </c>
      <c r="S13" s="492" t="str">
        <f t="shared" si="1"/>
        <v/>
      </c>
      <c r="T13" s="493">
        <f t="shared" si="2"/>
        <v>0</v>
      </c>
      <c r="U13" s="494"/>
      <c r="V13" s="495" t="str">
        <f t="shared" si="3"/>
        <v/>
      </c>
      <c r="W13" s="495" t="str">
        <f t="shared" si="3"/>
        <v/>
      </c>
      <c r="X13" s="495" t="str">
        <f t="shared" si="3"/>
        <v/>
      </c>
      <c r="Y13" s="495" t="str">
        <f t="shared" si="3"/>
        <v/>
      </c>
      <c r="Z13" s="495" t="str">
        <f t="shared" si="3"/>
        <v/>
      </c>
      <c r="AA13" s="495" t="str">
        <f t="shared" si="3"/>
        <v/>
      </c>
      <c r="AB13" s="495" t="str">
        <f t="shared" si="3"/>
        <v/>
      </c>
      <c r="AC13" s="495" t="str">
        <f t="shared" si="3"/>
        <v/>
      </c>
      <c r="AD13" s="495" t="str">
        <f t="shared" si="3"/>
        <v/>
      </c>
      <c r="AE13" s="495" t="str">
        <f t="shared" si="3"/>
        <v/>
      </c>
      <c r="AF13" s="495" t="str">
        <f t="shared" si="3"/>
        <v/>
      </c>
      <c r="AG13" s="493">
        <f t="shared" si="4"/>
        <v>0</v>
      </c>
      <c r="AH13" s="487"/>
      <c r="AI13" s="487"/>
      <c r="AJ13" s="487"/>
      <c r="AK13" s="487"/>
      <c r="AL13" s="487"/>
      <c r="AM13" s="487"/>
      <c r="AN13" s="472">
        <v>1</v>
      </c>
      <c r="AO13" s="472">
        <v>1</v>
      </c>
      <c r="AP13" s="472">
        <v>8</v>
      </c>
      <c r="AQ13" s="480">
        <f ca="1">IF($AP13=1,IF(INDIRECT(ADDRESS(($AN13-1)*3+$AO13+5,$AP13+7))="",0,INDIRECT(ADDRESS(($AN13-1)*3+$AO13+5,$AP13+7))),IF(INDIRECT(ADDRESS(($AN13-1)*3+$AO13+5,$AP13+7))="",0,IF(COUNTIF(INDIRECT(ADDRESS(($AN13-1)*36+($AO13-1)*12+6,COLUMN())):INDIRECT(ADDRESS(($AN13-1)*36+($AO13-1)*12+$AP13+4,COLUMN())),INDIRECT(ADDRESS(($AN13-1)*3+$AO13+5,$AP13+7)))&gt;=1,0,INDIRECT(ADDRESS(($AN13-1)*3+$AO13+5,$AP13+7)))))</f>
        <v>0</v>
      </c>
      <c r="AR13" s="472">
        <f ca="1">COUNTIF(INDIRECT("H"&amp;(ROW()+12*(($AN13-1)*3+$AO13)-ROW())/12+5):INDIRECT("S"&amp;(ROW()+12*(($AN13-1)*3+$AO13)-ROW())/12+5),AQ13)</f>
        <v>0</v>
      </c>
      <c r="AS13" s="480">
        <f ca="1">IF($AP13=1,IF(INDIRECT(ADDRESS(($AN13-1)*3+$AO13+5,$AP13+20))="",0,INDIRECT(ADDRESS(($AN13-1)*3+$AO13+5,$AP13+20))),IF(INDIRECT(ADDRESS(($AN13-1)*3+$AO13+5,$AP13+20))="",0,IF(COUNTIF(INDIRECT(ADDRESS(($AN13-1)*36+($AO13-1)*12+6,COLUMN())):INDIRECT(ADDRESS(($AN13-1)*36+($AO13-1)*12+$AP13+4,COLUMN())),INDIRECT(ADDRESS(($AN13-1)*3+$AO13+5,$AP13+20)))&gt;=1,0,INDIRECT(ADDRESS(($AN13-1)*3+$AO13+5,$AP13+20)))))</f>
        <v>0</v>
      </c>
      <c r="AT13" s="472">
        <f ca="1">COUNTIF(INDIRECT("U"&amp;(ROW()+12*(($AN13-1)*3+$AO13)-ROW())/12+5):INDIRECT("AF"&amp;(ROW()+12*(($AN13-1)*3+$AO13)-ROW())/12+5),AS13)</f>
        <v>0</v>
      </c>
      <c r="AU13" s="472">
        <f ca="1">IF(AND(AQ13+AS13&gt;0,AR13+AT13&gt;0),COUNTIF(AU$6:AU12,"&gt;0")+1,0)</f>
        <v>0</v>
      </c>
      <c r="BE13" s="472">
        <v>2</v>
      </c>
      <c r="BF13" s="472" t="s">
        <v>319</v>
      </c>
      <c r="BG13" s="488">
        <f>IF(BG12+BT12&gt;マスタ!$C$3,1,0)</f>
        <v>0</v>
      </c>
      <c r="BH13" s="488">
        <f>IF(BH12+BU12&gt;マスタ!$C$3,1,0)</f>
        <v>0</v>
      </c>
      <c r="BI13" s="488">
        <f>IF(BI12+BV12&gt;マスタ!$C$3,1,0)</f>
        <v>0</v>
      </c>
      <c r="BJ13" s="488">
        <f>IF(BJ12+BW12&gt;マスタ!$C$3,1,0)</f>
        <v>0</v>
      </c>
      <c r="BK13" s="488">
        <f>IF(BK12+BX12&gt;マスタ!$C$3,1,0)</f>
        <v>0</v>
      </c>
      <c r="BL13" s="488">
        <f>IF(BL12+BY12&gt;マスタ!$C$3,1,0)</f>
        <v>0</v>
      </c>
      <c r="BM13" s="488">
        <f>IF(BM12+BZ12&gt;マスタ!$C$3,1,0)</f>
        <v>0</v>
      </c>
      <c r="BN13" s="488">
        <f>IF(BN12+CA12&gt;マスタ!$C$3,1,0)</f>
        <v>0</v>
      </c>
      <c r="BO13" s="488">
        <f>IF(BO12+CB12&gt;マスタ!$C$3,1,0)</f>
        <v>0</v>
      </c>
      <c r="BP13" s="488">
        <f>IF(BP12+CC12&gt;マスタ!$C$3,1,0)</f>
        <v>0</v>
      </c>
      <c r="BQ13" s="488">
        <f>IF(BQ12+CD12&gt;マスタ!$C$3,1,0)</f>
        <v>0</v>
      </c>
      <c r="BR13" s="488">
        <f>IF(BR12+CE12&gt;マスタ!$C$3,1,0)</f>
        <v>0</v>
      </c>
      <c r="BS13" s="487"/>
      <c r="BT13" s="488"/>
      <c r="BU13" s="488"/>
      <c r="BV13" s="488"/>
      <c r="BW13" s="488"/>
      <c r="BX13" s="488"/>
      <c r="BY13" s="488"/>
      <c r="BZ13" s="488"/>
      <c r="CA13" s="488"/>
      <c r="CB13" s="488"/>
      <c r="CC13" s="488"/>
      <c r="CD13" s="488"/>
      <c r="CE13" s="488"/>
    </row>
    <row r="14" spans="1:98" x14ac:dyDescent="0.15">
      <c r="A14" s="744"/>
      <c r="B14" s="747"/>
      <c r="C14" s="747"/>
      <c r="D14" s="747"/>
      <c r="E14" s="750"/>
      <c r="F14" s="747"/>
      <c r="G14" s="496" t="s">
        <v>462</v>
      </c>
      <c r="H14" s="497"/>
      <c r="I14" s="498"/>
      <c r="J14" s="498"/>
      <c r="K14" s="498"/>
      <c r="L14" s="498"/>
      <c r="M14" s="498"/>
      <c r="N14" s="498"/>
      <c r="O14" s="498"/>
      <c r="P14" s="498"/>
      <c r="Q14" s="498"/>
      <c r="R14" s="498"/>
      <c r="S14" s="498"/>
      <c r="T14" s="499">
        <f t="shared" si="2"/>
        <v>0</v>
      </c>
      <c r="U14" s="500"/>
      <c r="V14" s="501"/>
      <c r="W14" s="501"/>
      <c r="X14" s="501"/>
      <c r="Y14" s="501"/>
      <c r="Z14" s="501"/>
      <c r="AA14" s="501"/>
      <c r="AB14" s="501"/>
      <c r="AC14" s="501"/>
      <c r="AD14" s="501"/>
      <c r="AE14" s="501"/>
      <c r="AF14" s="501"/>
      <c r="AG14" s="499">
        <f t="shared" si="4"/>
        <v>0</v>
      </c>
      <c r="AH14" s="487"/>
      <c r="AI14" s="487"/>
      <c r="AJ14" s="487"/>
      <c r="AK14" s="487"/>
      <c r="AL14" s="487"/>
      <c r="AM14" s="487"/>
      <c r="AN14" s="472">
        <v>1</v>
      </c>
      <c r="AO14" s="472">
        <v>1</v>
      </c>
      <c r="AP14" s="472">
        <v>9</v>
      </c>
      <c r="AQ14" s="480">
        <f ca="1">IF($AP14=1,IF(INDIRECT(ADDRESS(($AN14-1)*3+$AO14+5,$AP14+7))="",0,INDIRECT(ADDRESS(($AN14-1)*3+$AO14+5,$AP14+7))),IF(INDIRECT(ADDRESS(($AN14-1)*3+$AO14+5,$AP14+7))="",0,IF(COUNTIF(INDIRECT(ADDRESS(($AN14-1)*36+($AO14-1)*12+6,COLUMN())):INDIRECT(ADDRESS(($AN14-1)*36+($AO14-1)*12+$AP14+4,COLUMN())),INDIRECT(ADDRESS(($AN14-1)*3+$AO14+5,$AP14+7)))&gt;=1,0,INDIRECT(ADDRESS(($AN14-1)*3+$AO14+5,$AP14+7)))))</f>
        <v>0</v>
      </c>
      <c r="AR14" s="472">
        <f ca="1">COUNTIF(INDIRECT("H"&amp;(ROW()+12*(($AN14-1)*3+$AO14)-ROW())/12+5):INDIRECT("S"&amp;(ROW()+12*(($AN14-1)*3+$AO14)-ROW())/12+5),AQ14)</f>
        <v>0</v>
      </c>
      <c r="AS14" s="480">
        <f ca="1">IF($AP14=1,IF(INDIRECT(ADDRESS(($AN14-1)*3+$AO14+5,$AP14+20))="",0,INDIRECT(ADDRESS(($AN14-1)*3+$AO14+5,$AP14+20))),IF(INDIRECT(ADDRESS(($AN14-1)*3+$AO14+5,$AP14+20))="",0,IF(COUNTIF(INDIRECT(ADDRESS(($AN14-1)*36+($AO14-1)*12+6,COLUMN())):INDIRECT(ADDRESS(($AN14-1)*36+($AO14-1)*12+$AP14+4,COLUMN())),INDIRECT(ADDRESS(($AN14-1)*3+$AO14+5,$AP14+20)))&gt;=1,0,INDIRECT(ADDRESS(($AN14-1)*3+$AO14+5,$AP14+20)))))</f>
        <v>0</v>
      </c>
      <c r="AT14" s="472">
        <f ca="1">COUNTIF(INDIRECT("U"&amp;(ROW()+12*(($AN14-1)*3+$AO14)-ROW())/12+5):INDIRECT("AF"&amp;(ROW()+12*(($AN14-1)*3+$AO14)-ROW())/12+5),AS14)</f>
        <v>0</v>
      </c>
      <c r="AU14" s="472">
        <f ca="1">IF(AND(AQ14+AS14&gt;0,AR14+AT14&gt;0),COUNTIF(AU$6:AU13,"&gt;0")+1,0)</f>
        <v>0</v>
      </c>
      <c r="BE14" s="472">
        <v>3</v>
      </c>
      <c r="BF14" s="489"/>
      <c r="BG14" s="488"/>
      <c r="BH14" s="488"/>
      <c r="BI14" s="488"/>
      <c r="BJ14" s="488"/>
      <c r="BK14" s="488"/>
      <c r="BL14" s="488"/>
      <c r="BM14" s="488"/>
      <c r="BN14" s="488"/>
      <c r="BO14" s="488"/>
      <c r="BP14" s="488"/>
      <c r="BQ14" s="488"/>
      <c r="BR14" s="488"/>
      <c r="BS14" s="487"/>
      <c r="BT14" s="488"/>
      <c r="BU14" s="488"/>
      <c r="BV14" s="488"/>
      <c r="BW14" s="488"/>
      <c r="BX14" s="488"/>
      <c r="BY14" s="488"/>
      <c r="BZ14" s="488"/>
      <c r="CA14" s="488"/>
      <c r="CB14" s="488"/>
      <c r="CC14" s="488"/>
      <c r="CD14" s="488"/>
      <c r="CE14" s="488"/>
    </row>
    <row r="15" spans="1:98" x14ac:dyDescent="0.15">
      <c r="A15" s="742">
        <v>4</v>
      </c>
      <c r="B15" s="745"/>
      <c r="C15" s="745"/>
      <c r="D15" s="745"/>
      <c r="E15" s="748"/>
      <c r="F15" s="745"/>
      <c r="G15" s="481" t="s">
        <v>321</v>
      </c>
      <c r="H15" s="482"/>
      <c r="I15" s="483" t="str">
        <f t="shared" si="1"/>
        <v/>
      </c>
      <c r="J15" s="483" t="str">
        <f t="shared" si="1"/>
        <v/>
      </c>
      <c r="K15" s="483" t="str">
        <f t="shared" si="1"/>
        <v/>
      </c>
      <c r="L15" s="483" t="str">
        <f t="shared" si="1"/>
        <v/>
      </c>
      <c r="M15" s="483" t="str">
        <f t="shared" si="1"/>
        <v/>
      </c>
      <c r="N15" s="483" t="str">
        <f t="shared" si="1"/>
        <v/>
      </c>
      <c r="O15" s="483" t="str">
        <f t="shared" si="1"/>
        <v/>
      </c>
      <c r="P15" s="483" t="str">
        <f t="shared" si="1"/>
        <v/>
      </c>
      <c r="Q15" s="483" t="str">
        <f t="shared" si="1"/>
        <v/>
      </c>
      <c r="R15" s="483" t="str">
        <f t="shared" si="1"/>
        <v/>
      </c>
      <c r="S15" s="483" t="str">
        <f t="shared" si="1"/>
        <v/>
      </c>
      <c r="T15" s="484">
        <f t="shared" si="2"/>
        <v>0</v>
      </c>
      <c r="U15" s="485"/>
      <c r="V15" s="486" t="str">
        <f t="shared" si="3"/>
        <v/>
      </c>
      <c r="W15" s="486" t="str">
        <f t="shared" si="3"/>
        <v/>
      </c>
      <c r="X15" s="486" t="str">
        <f t="shared" si="3"/>
        <v/>
      </c>
      <c r="Y15" s="486" t="str">
        <f t="shared" si="3"/>
        <v/>
      </c>
      <c r="Z15" s="486" t="str">
        <f t="shared" si="3"/>
        <v/>
      </c>
      <c r="AA15" s="486" t="str">
        <f t="shared" si="3"/>
        <v/>
      </c>
      <c r="AB15" s="486" t="str">
        <f t="shared" si="3"/>
        <v/>
      </c>
      <c r="AC15" s="486" t="str">
        <f t="shared" si="3"/>
        <v/>
      </c>
      <c r="AD15" s="486" t="str">
        <f t="shared" si="3"/>
        <v/>
      </c>
      <c r="AE15" s="486" t="str">
        <f t="shared" si="3"/>
        <v/>
      </c>
      <c r="AF15" s="486" t="str">
        <f t="shared" si="3"/>
        <v/>
      </c>
      <c r="AG15" s="484">
        <f t="shared" si="4"/>
        <v>0</v>
      </c>
      <c r="AH15" s="487"/>
      <c r="AI15" s="487"/>
      <c r="AJ15" s="487"/>
      <c r="AK15" s="487"/>
      <c r="AL15" s="487"/>
      <c r="AM15" s="487"/>
      <c r="AN15" s="472">
        <v>1</v>
      </c>
      <c r="AO15" s="472">
        <v>1</v>
      </c>
      <c r="AP15" s="472">
        <v>10</v>
      </c>
      <c r="AQ15" s="480">
        <f ca="1">IF($AP15=1,IF(INDIRECT(ADDRESS(($AN15-1)*3+$AO15+5,$AP15+7))="",0,INDIRECT(ADDRESS(($AN15-1)*3+$AO15+5,$AP15+7))),IF(INDIRECT(ADDRESS(($AN15-1)*3+$AO15+5,$AP15+7))="",0,IF(COUNTIF(INDIRECT(ADDRESS(($AN15-1)*36+($AO15-1)*12+6,COLUMN())):INDIRECT(ADDRESS(($AN15-1)*36+($AO15-1)*12+$AP15+4,COLUMN())),INDIRECT(ADDRESS(($AN15-1)*3+$AO15+5,$AP15+7)))&gt;=1,0,INDIRECT(ADDRESS(($AN15-1)*3+$AO15+5,$AP15+7)))))</f>
        <v>0</v>
      </c>
      <c r="AR15" s="472">
        <f ca="1">COUNTIF(INDIRECT("H"&amp;(ROW()+12*(($AN15-1)*3+$AO15)-ROW())/12+5):INDIRECT("S"&amp;(ROW()+12*(($AN15-1)*3+$AO15)-ROW())/12+5),AQ15)</f>
        <v>0</v>
      </c>
      <c r="AS15" s="480">
        <f ca="1">IF($AP15=1,IF(INDIRECT(ADDRESS(($AN15-1)*3+$AO15+5,$AP15+20))="",0,INDIRECT(ADDRESS(($AN15-1)*3+$AO15+5,$AP15+20))),IF(INDIRECT(ADDRESS(($AN15-1)*3+$AO15+5,$AP15+20))="",0,IF(COUNTIF(INDIRECT(ADDRESS(($AN15-1)*36+($AO15-1)*12+6,COLUMN())):INDIRECT(ADDRESS(($AN15-1)*36+($AO15-1)*12+$AP15+4,COLUMN())),INDIRECT(ADDRESS(($AN15-1)*3+$AO15+5,$AP15+20)))&gt;=1,0,INDIRECT(ADDRESS(($AN15-1)*3+$AO15+5,$AP15+20)))))</f>
        <v>0</v>
      </c>
      <c r="AT15" s="472">
        <f ca="1">COUNTIF(INDIRECT("U"&amp;(ROW()+12*(($AN15-1)*3+$AO15)-ROW())/12+5):INDIRECT("AF"&amp;(ROW()+12*(($AN15-1)*3+$AO15)-ROW())/12+5),AS15)</f>
        <v>0</v>
      </c>
      <c r="AU15" s="472">
        <f ca="1">IF(AND(AQ15+AS15&gt;0,AR15+AT15&gt;0),COUNTIF(AU$6:AU14,"&gt;0")+1,0)</f>
        <v>0</v>
      </c>
      <c r="BE15" s="472">
        <v>1</v>
      </c>
      <c r="BG15" s="488">
        <f t="shared" ref="BG15:BR15" si="14">SUM(H15:H16)</f>
        <v>0</v>
      </c>
      <c r="BH15" s="488">
        <f t="shared" si="14"/>
        <v>0</v>
      </c>
      <c r="BI15" s="488">
        <f t="shared" si="14"/>
        <v>0</v>
      </c>
      <c r="BJ15" s="488">
        <f t="shared" si="14"/>
        <v>0</v>
      </c>
      <c r="BK15" s="488">
        <f t="shared" si="14"/>
        <v>0</v>
      </c>
      <c r="BL15" s="488">
        <f t="shared" si="14"/>
        <v>0</v>
      </c>
      <c r="BM15" s="488">
        <f t="shared" si="14"/>
        <v>0</v>
      </c>
      <c r="BN15" s="488">
        <f t="shared" si="14"/>
        <v>0</v>
      </c>
      <c r="BO15" s="488">
        <f t="shared" si="14"/>
        <v>0</v>
      </c>
      <c r="BP15" s="488">
        <f t="shared" si="14"/>
        <v>0</v>
      </c>
      <c r="BQ15" s="488">
        <f t="shared" si="14"/>
        <v>0</v>
      </c>
      <c r="BR15" s="488">
        <f t="shared" si="14"/>
        <v>0</v>
      </c>
      <c r="BS15" s="487"/>
      <c r="BT15" s="488">
        <f t="shared" ref="BT15:CE15" si="15">SUM(U15:U16)</f>
        <v>0</v>
      </c>
      <c r="BU15" s="488">
        <f t="shared" si="15"/>
        <v>0</v>
      </c>
      <c r="BV15" s="488">
        <f t="shared" si="15"/>
        <v>0</v>
      </c>
      <c r="BW15" s="488">
        <f t="shared" si="15"/>
        <v>0</v>
      </c>
      <c r="BX15" s="488">
        <f t="shared" si="15"/>
        <v>0</v>
      </c>
      <c r="BY15" s="488">
        <f t="shared" si="15"/>
        <v>0</v>
      </c>
      <c r="BZ15" s="488">
        <f t="shared" si="15"/>
        <v>0</v>
      </c>
      <c r="CA15" s="488">
        <f t="shared" si="15"/>
        <v>0</v>
      </c>
      <c r="CB15" s="488">
        <f t="shared" si="15"/>
        <v>0</v>
      </c>
      <c r="CC15" s="488">
        <f t="shared" si="15"/>
        <v>0</v>
      </c>
      <c r="CD15" s="488">
        <f t="shared" si="15"/>
        <v>0</v>
      </c>
      <c r="CE15" s="488">
        <f t="shared" si="15"/>
        <v>0</v>
      </c>
      <c r="CH15" s="489" t="s">
        <v>391</v>
      </c>
      <c r="CI15" s="488">
        <f>IF(OR($D15="副園長",$D15="教頭",$D15="主任保育士",$D15="主幹教諭"),0,BG15)</f>
        <v>0</v>
      </c>
      <c r="CJ15" s="488">
        <f t="shared" ref="CJ15:CT15" si="16">IF(OR($D15="副園長",$D15="教頭",$D15="主任保育士",$D15="主幹教諭"),0,BH15)</f>
        <v>0</v>
      </c>
      <c r="CK15" s="488">
        <f t="shared" si="16"/>
        <v>0</v>
      </c>
      <c r="CL15" s="488">
        <f t="shared" si="16"/>
        <v>0</v>
      </c>
      <c r="CM15" s="488">
        <f t="shared" si="16"/>
        <v>0</v>
      </c>
      <c r="CN15" s="488">
        <f t="shared" si="16"/>
        <v>0</v>
      </c>
      <c r="CO15" s="488">
        <f t="shared" si="16"/>
        <v>0</v>
      </c>
      <c r="CP15" s="488">
        <f t="shared" si="16"/>
        <v>0</v>
      </c>
      <c r="CQ15" s="488">
        <f t="shared" si="16"/>
        <v>0</v>
      </c>
      <c r="CR15" s="488">
        <f t="shared" si="16"/>
        <v>0</v>
      </c>
      <c r="CS15" s="488">
        <f t="shared" si="16"/>
        <v>0</v>
      </c>
      <c r="CT15" s="488">
        <f t="shared" si="16"/>
        <v>0</v>
      </c>
    </row>
    <row r="16" spans="1:98" x14ac:dyDescent="0.15">
      <c r="A16" s="743"/>
      <c r="B16" s="746"/>
      <c r="C16" s="746"/>
      <c r="D16" s="746"/>
      <c r="E16" s="749"/>
      <c r="F16" s="746"/>
      <c r="G16" s="490" t="s">
        <v>320</v>
      </c>
      <c r="H16" s="491"/>
      <c r="I16" s="492" t="str">
        <f t="shared" si="1"/>
        <v/>
      </c>
      <c r="J16" s="492" t="str">
        <f t="shared" si="1"/>
        <v/>
      </c>
      <c r="K16" s="492" t="str">
        <f t="shared" si="1"/>
        <v/>
      </c>
      <c r="L16" s="492" t="str">
        <f t="shared" si="1"/>
        <v/>
      </c>
      <c r="M16" s="492" t="str">
        <f t="shared" si="1"/>
        <v/>
      </c>
      <c r="N16" s="492" t="str">
        <f t="shared" si="1"/>
        <v/>
      </c>
      <c r="O16" s="492" t="str">
        <f t="shared" si="1"/>
        <v/>
      </c>
      <c r="P16" s="492" t="str">
        <f t="shared" si="1"/>
        <v/>
      </c>
      <c r="Q16" s="492" t="str">
        <f t="shared" si="1"/>
        <v/>
      </c>
      <c r="R16" s="492" t="str">
        <f t="shared" si="1"/>
        <v/>
      </c>
      <c r="S16" s="492" t="str">
        <f t="shared" si="1"/>
        <v/>
      </c>
      <c r="T16" s="493">
        <f t="shared" si="2"/>
        <v>0</v>
      </c>
      <c r="U16" s="494"/>
      <c r="V16" s="495" t="str">
        <f t="shared" si="3"/>
        <v/>
      </c>
      <c r="W16" s="495" t="str">
        <f t="shared" si="3"/>
        <v/>
      </c>
      <c r="X16" s="495" t="str">
        <f t="shared" si="3"/>
        <v/>
      </c>
      <c r="Y16" s="495" t="str">
        <f t="shared" si="3"/>
        <v/>
      </c>
      <c r="Z16" s="495" t="str">
        <f t="shared" si="3"/>
        <v/>
      </c>
      <c r="AA16" s="495" t="str">
        <f t="shared" si="3"/>
        <v/>
      </c>
      <c r="AB16" s="495" t="str">
        <f t="shared" si="3"/>
        <v/>
      </c>
      <c r="AC16" s="495" t="str">
        <f t="shared" si="3"/>
        <v/>
      </c>
      <c r="AD16" s="495" t="str">
        <f t="shared" si="3"/>
        <v/>
      </c>
      <c r="AE16" s="495" t="str">
        <f t="shared" si="3"/>
        <v/>
      </c>
      <c r="AF16" s="495" t="str">
        <f t="shared" si="3"/>
        <v/>
      </c>
      <c r="AG16" s="493">
        <f t="shared" si="4"/>
        <v>0</v>
      </c>
      <c r="AH16" s="487"/>
      <c r="AI16" s="487"/>
      <c r="AJ16" s="487"/>
      <c r="AK16" s="487"/>
      <c r="AL16" s="487"/>
      <c r="AM16" s="487"/>
      <c r="AN16" s="472">
        <v>1</v>
      </c>
      <c r="AO16" s="472">
        <v>1</v>
      </c>
      <c r="AP16" s="472">
        <v>11</v>
      </c>
      <c r="AQ16" s="480">
        <f ca="1">IF($AP16=1,IF(INDIRECT(ADDRESS(($AN16-1)*3+$AO16+5,$AP16+7))="",0,INDIRECT(ADDRESS(($AN16-1)*3+$AO16+5,$AP16+7))),IF(INDIRECT(ADDRESS(($AN16-1)*3+$AO16+5,$AP16+7))="",0,IF(COUNTIF(INDIRECT(ADDRESS(($AN16-1)*36+($AO16-1)*12+6,COLUMN())):INDIRECT(ADDRESS(($AN16-1)*36+($AO16-1)*12+$AP16+4,COLUMN())),INDIRECT(ADDRESS(($AN16-1)*3+$AO16+5,$AP16+7)))&gt;=1,0,INDIRECT(ADDRESS(($AN16-1)*3+$AO16+5,$AP16+7)))))</f>
        <v>0</v>
      </c>
      <c r="AR16" s="472">
        <f ca="1">COUNTIF(INDIRECT("H"&amp;(ROW()+12*(($AN16-1)*3+$AO16)-ROW())/12+5):INDIRECT("S"&amp;(ROW()+12*(($AN16-1)*3+$AO16)-ROW())/12+5),AQ16)</f>
        <v>0</v>
      </c>
      <c r="AS16" s="480">
        <f ca="1">IF($AP16=1,IF(INDIRECT(ADDRESS(($AN16-1)*3+$AO16+5,$AP16+20))="",0,INDIRECT(ADDRESS(($AN16-1)*3+$AO16+5,$AP16+20))),IF(INDIRECT(ADDRESS(($AN16-1)*3+$AO16+5,$AP16+20))="",0,IF(COUNTIF(INDIRECT(ADDRESS(($AN16-1)*36+($AO16-1)*12+6,COLUMN())):INDIRECT(ADDRESS(($AN16-1)*36+($AO16-1)*12+$AP16+4,COLUMN())),INDIRECT(ADDRESS(($AN16-1)*3+$AO16+5,$AP16+20)))&gt;=1,0,INDIRECT(ADDRESS(($AN16-1)*3+$AO16+5,$AP16+20)))))</f>
        <v>0</v>
      </c>
      <c r="AT16" s="472">
        <f ca="1">COUNTIF(INDIRECT("U"&amp;(ROW()+12*(($AN16-1)*3+$AO16)-ROW())/12+5):INDIRECT("AF"&amp;(ROW()+12*(($AN16-1)*3+$AO16)-ROW())/12+5),AS16)</f>
        <v>0</v>
      </c>
      <c r="AU16" s="472">
        <f ca="1">IF(AND(AQ16+AS16&gt;0,AR16+AT16&gt;0),COUNTIF(AU$6:AU15,"&gt;0")+1,0)</f>
        <v>0</v>
      </c>
      <c r="BE16" s="472">
        <v>2</v>
      </c>
      <c r="BF16" s="472" t="s">
        <v>319</v>
      </c>
      <c r="BG16" s="488">
        <f>IF(BG15+BT15&gt;マスタ!$C$3,1,0)</f>
        <v>0</v>
      </c>
      <c r="BH16" s="488">
        <f>IF(BH15+BU15&gt;マスタ!$C$3,1,0)</f>
        <v>0</v>
      </c>
      <c r="BI16" s="488">
        <f>IF(BI15+BV15&gt;マスタ!$C$3,1,0)</f>
        <v>0</v>
      </c>
      <c r="BJ16" s="488">
        <f>IF(BJ15+BW15&gt;マスタ!$C$3,1,0)</f>
        <v>0</v>
      </c>
      <c r="BK16" s="488">
        <f>IF(BK15+BX15&gt;マスタ!$C$3,1,0)</f>
        <v>0</v>
      </c>
      <c r="BL16" s="488">
        <f>IF(BL15+BY15&gt;マスタ!$C$3,1,0)</f>
        <v>0</v>
      </c>
      <c r="BM16" s="488">
        <f>IF(BM15+BZ15&gt;マスタ!$C$3,1,0)</f>
        <v>0</v>
      </c>
      <c r="BN16" s="488">
        <f>IF(BN15+CA15&gt;マスタ!$C$3,1,0)</f>
        <v>0</v>
      </c>
      <c r="BO16" s="488">
        <f>IF(BO15+CB15&gt;マスタ!$C$3,1,0)</f>
        <v>0</v>
      </c>
      <c r="BP16" s="488">
        <f>IF(BP15+CC15&gt;マスタ!$C$3,1,0)</f>
        <v>0</v>
      </c>
      <c r="BQ16" s="488">
        <f>IF(BQ15+CD15&gt;マスタ!$C$3,1,0)</f>
        <v>0</v>
      </c>
      <c r="BR16" s="488">
        <f>IF(BR15+CE15&gt;マスタ!$C$3,1,0)</f>
        <v>0</v>
      </c>
      <c r="BS16" s="487"/>
      <c r="BT16" s="488"/>
      <c r="BU16" s="488"/>
      <c r="BV16" s="488"/>
      <c r="BW16" s="488"/>
      <c r="BX16" s="488"/>
      <c r="BY16" s="488"/>
      <c r="BZ16" s="488"/>
      <c r="CA16" s="488"/>
      <c r="CB16" s="488"/>
      <c r="CC16" s="488"/>
      <c r="CD16" s="488"/>
      <c r="CE16" s="488"/>
    </row>
    <row r="17" spans="1:98" x14ac:dyDescent="0.15">
      <c r="A17" s="744"/>
      <c r="B17" s="747"/>
      <c r="C17" s="747"/>
      <c r="D17" s="747"/>
      <c r="E17" s="750"/>
      <c r="F17" s="747"/>
      <c r="G17" s="496" t="s">
        <v>462</v>
      </c>
      <c r="H17" s="497"/>
      <c r="I17" s="498"/>
      <c r="J17" s="498"/>
      <c r="K17" s="498"/>
      <c r="L17" s="498"/>
      <c r="M17" s="498"/>
      <c r="N17" s="498"/>
      <c r="O17" s="498"/>
      <c r="P17" s="498"/>
      <c r="Q17" s="498"/>
      <c r="R17" s="498"/>
      <c r="S17" s="498"/>
      <c r="T17" s="499">
        <f t="shared" si="2"/>
        <v>0</v>
      </c>
      <c r="U17" s="500"/>
      <c r="V17" s="501"/>
      <c r="W17" s="501"/>
      <c r="X17" s="501"/>
      <c r="Y17" s="501"/>
      <c r="Z17" s="501"/>
      <c r="AA17" s="501"/>
      <c r="AB17" s="501"/>
      <c r="AC17" s="501"/>
      <c r="AD17" s="501"/>
      <c r="AE17" s="501"/>
      <c r="AF17" s="501"/>
      <c r="AG17" s="499">
        <f t="shared" si="4"/>
        <v>0</v>
      </c>
      <c r="AH17" s="487"/>
      <c r="AI17" s="487"/>
      <c r="AJ17" s="487"/>
      <c r="AK17" s="487"/>
      <c r="AL17" s="487"/>
      <c r="AM17" s="487"/>
      <c r="AN17" s="472">
        <v>1</v>
      </c>
      <c r="AO17" s="472">
        <v>1</v>
      </c>
      <c r="AP17" s="472">
        <v>12</v>
      </c>
      <c r="AQ17" s="480">
        <f ca="1">IF($AP17=1,IF(INDIRECT(ADDRESS(($AN17-1)*3+$AO17+5,$AP17+7))="",0,INDIRECT(ADDRESS(($AN17-1)*3+$AO17+5,$AP17+7))),IF(INDIRECT(ADDRESS(($AN17-1)*3+$AO17+5,$AP17+7))="",0,IF(COUNTIF(INDIRECT(ADDRESS(($AN17-1)*36+($AO17-1)*12+6,COLUMN())):INDIRECT(ADDRESS(($AN17-1)*36+($AO17-1)*12+$AP17+4,COLUMN())),INDIRECT(ADDRESS(($AN17-1)*3+$AO17+5,$AP17+7)))&gt;=1,0,INDIRECT(ADDRESS(($AN17-1)*3+$AO17+5,$AP17+7)))))</f>
        <v>0</v>
      </c>
      <c r="AR17" s="472">
        <f ca="1">COUNTIF(INDIRECT("H"&amp;(ROW()+12*(($AN17-1)*3+$AO17)-ROW())/12+5):INDIRECT("S"&amp;(ROW()+12*(($AN17-1)*3+$AO17)-ROW())/12+5),AQ17)</f>
        <v>0</v>
      </c>
      <c r="AS17" s="480">
        <f ca="1">IF($AP17=1,IF(INDIRECT(ADDRESS(($AN17-1)*3+$AO17+5,$AP17+20))="",0,INDIRECT(ADDRESS(($AN17-1)*3+$AO17+5,$AP17+20))),IF(INDIRECT(ADDRESS(($AN17-1)*3+$AO17+5,$AP17+20))="",0,IF(COUNTIF(INDIRECT(ADDRESS(($AN17-1)*36+($AO17-1)*12+6,COLUMN())):INDIRECT(ADDRESS(($AN17-1)*36+($AO17-1)*12+$AP17+4,COLUMN())),INDIRECT(ADDRESS(($AN17-1)*3+$AO17+5,$AP17+20)))&gt;=1,0,INDIRECT(ADDRESS(($AN17-1)*3+$AO17+5,$AP17+20)))))</f>
        <v>0</v>
      </c>
      <c r="AT17" s="472">
        <f ca="1">COUNTIF(INDIRECT("U"&amp;(ROW()+12*(($AN17-1)*3+$AO17)-ROW())/12+5):INDIRECT("AF"&amp;(ROW()+12*(($AN17-1)*3+$AO17)-ROW())/12+5),AS17)</f>
        <v>0</v>
      </c>
      <c r="AU17" s="472">
        <f ca="1">IF(AND(AQ17+AS17&gt;0,AR17+AT17&gt;0),COUNTIF(AU$6:AU16,"&gt;0")+1,0)</f>
        <v>0</v>
      </c>
      <c r="BE17" s="472">
        <v>3</v>
      </c>
      <c r="BF17" s="489"/>
      <c r="BG17" s="488"/>
      <c r="BH17" s="488"/>
      <c r="BI17" s="488"/>
      <c r="BJ17" s="488"/>
      <c r="BK17" s="488"/>
      <c r="BL17" s="488"/>
      <c r="BM17" s="488"/>
      <c r="BN17" s="488"/>
      <c r="BO17" s="488"/>
      <c r="BP17" s="488"/>
      <c r="BQ17" s="488"/>
      <c r="BR17" s="488"/>
      <c r="BS17" s="487"/>
      <c r="BT17" s="488"/>
      <c r="BU17" s="488"/>
      <c r="BV17" s="488"/>
      <c r="BW17" s="488"/>
      <c r="BX17" s="488"/>
      <c r="BY17" s="488"/>
      <c r="BZ17" s="488"/>
      <c r="CA17" s="488"/>
      <c r="CB17" s="488"/>
      <c r="CC17" s="488"/>
      <c r="CD17" s="488"/>
      <c r="CE17" s="488"/>
    </row>
    <row r="18" spans="1:98" x14ac:dyDescent="0.15">
      <c r="A18" s="742">
        <v>5</v>
      </c>
      <c r="B18" s="745"/>
      <c r="C18" s="745"/>
      <c r="D18" s="745"/>
      <c r="E18" s="748"/>
      <c r="F18" s="745"/>
      <c r="G18" s="481" t="s">
        <v>321</v>
      </c>
      <c r="H18" s="482"/>
      <c r="I18" s="483" t="str">
        <f t="shared" si="1"/>
        <v/>
      </c>
      <c r="J18" s="483" t="str">
        <f t="shared" si="1"/>
        <v/>
      </c>
      <c r="K18" s="483" t="str">
        <f t="shared" si="1"/>
        <v/>
      </c>
      <c r="L18" s="483" t="str">
        <f t="shared" si="1"/>
        <v/>
      </c>
      <c r="M18" s="483" t="str">
        <f t="shared" si="1"/>
        <v/>
      </c>
      <c r="N18" s="483" t="str">
        <f t="shared" si="1"/>
        <v/>
      </c>
      <c r="O18" s="483" t="str">
        <f t="shared" si="1"/>
        <v/>
      </c>
      <c r="P18" s="483" t="str">
        <f t="shared" si="1"/>
        <v/>
      </c>
      <c r="Q18" s="483" t="str">
        <f t="shared" si="1"/>
        <v/>
      </c>
      <c r="R18" s="483" t="str">
        <f t="shared" si="1"/>
        <v/>
      </c>
      <c r="S18" s="483" t="str">
        <f t="shared" si="1"/>
        <v/>
      </c>
      <c r="T18" s="484">
        <f t="shared" si="2"/>
        <v>0</v>
      </c>
      <c r="U18" s="485"/>
      <c r="V18" s="486" t="str">
        <f t="shared" si="3"/>
        <v/>
      </c>
      <c r="W18" s="486" t="str">
        <f t="shared" si="3"/>
        <v/>
      </c>
      <c r="X18" s="486" t="str">
        <f t="shared" si="3"/>
        <v/>
      </c>
      <c r="Y18" s="486" t="str">
        <f t="shared" si="3"/>
        <v/>
      </c>
      <c r="Z18" s="486" t="str">
        <f t="shared" si="3"/>
        <v/>
      </c>
      <c r="AA18" s="486" t="str">
        <f t="shared" si="3"/>
        <v/>
      </c>
      <c r="AB18" s="486" t="str">
        <f t="shared" si="3"/>
        <v/>
      </c>
      <c r="AC18" s="486" t="str">
        <f t="shared" si="3"/>
        <v/>
      </c>
      <c r="AD18" s="486" t="str">
        <f t="shared" si="3"/>
        <v/>
      </c>
      <c r="AE18" s="486" t="str">
        <f t="shared" si="3"/>
        <v/>
      </c>
      <c r="AF18" s="486" t="str">
        <f t="shared" si="3"/>
        <v/>
      </c>
      <c r="AG18" s="484">
        <f t="shared" si="4"/>
        <v>0</v>
      </c>
      <c r="AH18" s="487"/>
      <c r="AI18" s="487"/>
      <c r="AJ18" s="487"/>
      <c r="AK18" s="487"/>
      <c r="AL18" s="487"/>
      <c r="AM18" s="487"/>
      <c r="AN18" s="472">
        <v>1</v>
      </c>
      <c r="AO18" s="472">
        <v>2</v>
      </c>
      <c r="AP18" s="472">
        <v>1</v>
      </c>
      <c r="AQ18" s="480">
        <f ca="1">IF($AP18=1,IF(INDIRECT(ADDRESS(($AN18-1)*3+$AO18+5,$AP18+7))="",0,INDIRECT(ADDRESS(($AN18-1)*3+$AO18+5,$AP18+7))),IF(INDIRECT(ADDRESS(($AN18-1)*3+$AO18+5,$AP18+7))="",0,IF(COUNTIF(INDIRECT(ADDRESS(($AN18-1)*36+($AO18-1)*12+6,COLUMN())):INDIRECT(ADDRESS(($AN18-1)*36+($AO18-1)*12+$AP18+4,COLUMN())),INDIRECT(ADDRESS(($AN18-1)*3+$AO18+5,$AP18+7)))&gt;=1,0,INDIRECT(ADDRESS(($AN18-1)*3+$AO18+5,$AP18+7)))))</f>
        <v>0</v>
      </c>
      <c r="AR18" s="472">
        <f ca="1">COUNTIF(INDIRECT("H"&amp;(ROW()+12*(($AN18-1)*3+$AO18)-ROW())/12+5):INDIRECT("S"&amp;(ROW()+12*(($AN18-1)*3+$AO18)-ROW())/12+5),AQ18)</f>
        <v>0</v>
      </c>
      <c r="AS18" s="480">
        <f ca="1">IF($AP18=1,IF(INDIRECT(ADDRESS(($AN18-1)*3+$AO18+5,$AP18+20))="",0,INDIRECT(ADDRESS(($AN18-1)*3+$AO18+5,$AP18+20))),IF(INDIRECT(ADDRESS(($AN18-1)*3+$AO18+5,$AP18+20))="",0,IF(COUNTIF(INDIRECT(ADDRESS(($AN18-1)*36+($AO18-1)*12+6,COLUMN())):INDIRECT(ADDRESS(($AN18-1)*36+($AO18-1)*12+$AP18+4,COLUMN())),INDIRECT(ADDRESS(($AN18-1)*3+$AO18+5,$AP18+20)))&gt;=1,0,INDIRECT(ADDRESS(($AN18-1)*3+$AO18+5,$AP18+20)))))</f>
        <v>0</v>
      </c>
      <c r="AT18" s="472">
        <f ca="1">COUNTIF(INDIRECT("U"&amp;(ROW()+12*(($AN18-1)*3+$AO18)-ROW())/12+5):INDIRECT("AF"&amp;(ROW()+12*(($AN18-1)*3+$AO18)-ROW())/12+5),AS18)</f>
        <v>0</v>
      </c>
      <c r="AU18" s="472">
        <f ca="1">IF(AND(AQ18+AS18&gt;0,AR18+AT18&gt;0),COUNTIF(AU$6:AU17,"&gt;0")+1,0)</f>
        <v>0</v>
      </c>
      <c r="BE18" s="472">
        <v>1</v>
      </c>
      <c r="BG18" s="488">
        <f t="shared" ref="BG18:BR18" si="17">SUM(H18:H19)</f>
        <v>0</v>
      </c>
      <c r="BH18" s="488">
        <f t="shared" si="17"/>
        <v>0</v>
      </c>
      <c r="BI18" s="488">
        <f t="shared" si="17"/>
        <v>0</v>
      </c>
      <c r="BJ18" s="488">
        <f t="shared" si="17"/>
        <v>0</v>
      </c>
      <c r="BK18" s="488">
        <f t="shared" si="17"/>
        <v>0</v>
      </c>
      <c r="BL18" s="488">
        <f t="shared" si="17"/>
        <v>0</v>
      </c>
      <c r="BM18" s="488">
        <f t="shared" si="17"/>
        <v>0</v>
      </c>
      <c r="BN18" s="488">
        <f t="shared" si="17"/>
        <v>0</v>
      </c>
      <c r="BO18" s="488">
        <f t="shared" si="17"/>
        <v>0</v>
      </c>
      <c r="BP18" s="488">
        <f t="shared" si="17"/>
        <v>0</v>
      </c>
      <c r="BQ18" s="488">
        <f t="shared" si="17"/>
        <v>0</v>
      </c>
      <c r="BR18" s="488">
        <f t="shared" si="17"/>
        <v>0</v>
      </c>
      <c r="BS18" s="487"/>
      <c r="BT18" s="488">
        <f t="shared" ref="BT18:CE18" si="18">SUM(U18:U19)</f>
        <v>0</v>
      </c>
      <c r="BU18" s="488">
        <f t="shared" si="18"/>
        <v>0</v>
      </c>
      <c r="BV18" s="488">
        <f t="shared" si="18"/>
        <v>0</v>
      </c>
      <c r="BW18" s="488">
        <f t="shared" si="18"/>
        <v>0</v>
      </c>
      <c r="BX18" s="488">
        <f t="shared" si="18"/>
        <v>0</v>
      </c>
      <c r="BY18" s="488">
        <f t="shared" si="18"/>
        <v>0</v>
      </c>
      <c r="BZ18" s="488">
        <f t="shared" si="18"/>
        <v>0</v>
      </c>
      <c r="CA18" s="488">
        <f t="shared" si="18"/>
        <v>0</v>
      </c>
      <c r="CB18" s="488">
        <f t="shared" si="18"/>
        <v>0</v>
      </c>
      <c r="CC18" s="488">
        <f t="shared" si="18"/>
        <v>0</v>
      </c>
      <c r="CD18" s="488">
        <f t="shared" si="18"/>
        <v>0</v>
      </c>
      <c r="CE18" s="488">
        <f t="shared" si="18"/>
        <v>0</v>
      </c>
      <c r="CH18" s="489" t="s">
        <v>391</v>
      </c>
      <c r="CI18" s="488">
        <f>IF(OR($D18="副園長",$D18="教頭",$D18="主任保育士",$D18="主幹教諭"),0,BG18)</f>
        <v>0</v>
      </c>
      <c r="CJ18" s="488">
        <f t="shared" ref="CJ18:CT18" si="19">IF(OR($D18="副園長",$D18="教頭",$D18="主任保育士",$D18="主幹教諭"),0,BH18)</f>
        <v>0</v>
      </c>
      <c r="CK18" s="488">
        <f t="shared" si="19"/>
        <v>0</v>
      </c>
      <c r="CL18" s="488">
        <f t="shared" si="19"/>
        <v>0</v>
      </c>
      <c r="CM18" s="488">
        <f t="shared" si="19"/>
        <v>0</v>
      </c>
      <c r="CN18" s="488">
        <f t="shared" si="19"/>
        <v>0</v>
      </c>
      <c r="CO18" s="488">
        <f t="shared" si="19"/>
        <v>0</v>
      </c>
      <c r="CP18" s="488">
        <f t="shared" si="19"/>
        <v>0</v>
      </c>
      <c r="CQ18" s="488">
        <f t="shared" si="19"/>
        <v>0</v>
      </c>
      <c r="CR18" s="488">
        <f t="shared" si="19"/>
        <v>0</v>
      </c>
      <c r="CS18" s="488">
        <f t="shared" si="19"/>
        <v>0</v>
      </c>
      <c r="CT18" s="488">
        <f t="shared" si="19"/>
        <v>0</v>
      </c>
    </row>
    <row r="19" spans="1:98" x14ac:dyDescent="0.15">
      <c r="A19" s="743"/>
      <c r="B19" s="746"/>
      <c r="C19" s="746"/>
      <c r="D19" s="746"/>
      <c r="E19" s="749"/>
      <c r="F19" s="746"/>
      <c r="G19" s="490" t="s">
        <v>320</v>
      </c>
      <c r="H19" s="491"/>
      <c r="I19" s="492" t="str">
        <f t="shared" si="1"/>
        <v/>
      </c>
      <c r="J19" s="492" t="str">
        <f t="shared" si="1"/>
        <v/>
      </c>
      <c r="K19" s="492" t="str">
        <f t="shared" si="1"/>
        <v/>
      </c>
      <c r="L19" s="492" t="str">
        <f t="shared" si="1"/>
        <v/>
      </c>
      <c r="M19" s="492" t="str">
        <f t="shared" si="1"/>
        <v/>
      </c>
      <c r="N19" s="492" t="str">
        <f t="shared" si="1"/>
        <v/>
      </c>
      <c r="O19" s="492" t="str">
        <f t="shared" si="1"/>
        <v/>
      </c>
      <c r="P19" s="492" t="str">
        <f t="shared" si="1"/>
        <v/>
      </c>
      <c r="Q19" s="492" t="str">
        <f t="shared" si="1"/>
        <v/>
      </c>
      <c r="R19" s="492" t="str">
        <f t="shared" si="1"/>
        <v/>
      </c>
      <c r="S19" s="492" t="str">
        <f t="shared" si="1"/>
        <v/>
      </c>
      <c r="T19" s="493">
        <f t="shared" si="2"/>
        <v>0</v>
      </c>
      <c r="U19" s="494"/>
      <c r="V19" s="495" t="str">
        <f t="shared" si="3"/>
        <v/>
      </c>
      <c r="W19" s="495" t="str">
        <f t="shared" si="3"/>
        <v/>
      </c>
      <c r="X19" s="495" t="str">
        <f t="shared" si="3"/>
        <v/>
      </c>
      <c r="Y19" s="495" t="str">
        <f t="shared" si="3"/>
        <v/>
      </c>
      <c r="Z19" s="495" t="str">
        <f t="shared" si="3"/>
        <v/>
      </c>
      <c r="AA19" s="495" t="str">
        <f t="shared" si="3"/>
        <v/>
      </c>
      <c r="AB19" s="495" t="str">
        <f t="shared" si="3"/>
        <v/>
      </c>
      <c r="AC19" s="495" t="str">
        <f t="shared" si="3"/>
        <v/>
      </c>
      <c r="AD19" s="495" t="str">
        <f t="shared" si="3"/>
        <v/>
      </c>
      <c r="AE19" s="495" t="str">
        <f t="shared" si="3"/>
        <v/>
      </c>
      <c r="AF19" s="495" t="str">
        <f t="shared" si="3"/>
        <v/>
      </c>
      <c r="AG19" s="493">
        <f t="shared" si="4"/>
        <v>0</v>
      </c>
      <c r="AH19" s="487"/>
      <c r="AI19" s="487"/>
      <c r="AJ19" s="487"/>
      <c r="AK19" s="487"/>
      <c r="AL19" s="487"/>
      <c r="AM19" s="487"/>
      <c r="AN19" s="472">
        <v>1</v>
      </c>
      <c r="AO19" s="472">
        <v>2</v>
      </c>
      <c r="AP19" s="472">
        <v>2</v>
      </c>
      <c r="AQ19" s="480">
        <f ca="1">IF($AP19=1,IF(INDIRECT(ADDRESS(($AN19-1)*3+$AO19+5,$AP19+7))="",0,INDIRECT(ADDRESS(($AN19-1)*3+$AO19+5,$AP19+7))),IF(INDIRECT(ADDRESS(($AN19-1)*3+$AO19+5,$AP19+7))="",0,IF(COUNTIF(INDIRECT(ADDRESS(($AN19-1)*36+($AO19-1)*12+6,COLUMN())):INDIRECT(ADDRESS(($AN19-1)*36+($AO19-1)*12+$AP19+4,COLUMN())),INDIRECT(ADDRESS(($AN19-1)*3+$AO19+5,$AP19+7)))&gt;=1,0,INDIRECT(ADDRESS(($AN19-1)*3+$AO19+5,$AP19+7)))))</f>
        <v>0</v>
      </c>
      <c r="AR19" s="472">
        <f ca="1">COUNTIF(INDIRECT("H"&amp;(ROW()+12*(($AN19-1)*3+$AO19)-ROW())/12+5):INDIRECT("S"&amp;(ROW()+12*(($AN19-1)*3+$AO19)-ROW())/12+5),AQ19)</f>
        <v>0</v>
      </c>
      <c r="AS19" s="480">
        <f ca="1">IF($AP19=1,IF(INDIRECT(ADDRESS(($AN19-1)*3+$AO19+5,$AP19+20))="",0,INDIRECT(ADDRESS(($AN19-1)*3+$AO19+5,$AP19+20))),IF(INDIRECT(ADDRESS(($AN19-1)*3+$AO19+5,$AP19+20))="",0,IF(COUNTIF(INDIRECT(ADDRESS(($AN19-1)*36+($AO19-1)*12+6,COLUMN())):INDIRECT(ADDRESS(($AN19-1)*36+($AO19-1)*12+$AP19+4,COLUMN())),INDIRECT(ADDRESS(($AN19-1)*3+$AO19+5,$AP19+20)))&gt;=1,0,INDIRECT(ADDRESS(($AN19-1)*3+$AO19+5,$AP19+20)))))</f>
        <v>0</v>
      </c>
      <c r="AT19" s="472">
        <f ca="1">COUNTIF(INDIRECT("U"&amp;(ROW()+12*(($AN19-1)*3+$AO19)-ROW())/12+5):INDIRECT("AF"&amp;(ROW()+12*(($AN19-1)*3+$AO19)-ROW())/12+5),AS19)</f>
        <v>0</v>
      </c>
      <c r="AU19" s="472">
        <f ca="1">IF(AND(AQ19+AS19&gt;0,AR19+AT19&gt;0),COUNTIF(AU$6:AU18,"&gt;0")+1,0)</f>
        <v>0</v>
      </c>
      <c r="BE19" s="472">
        <v>2</v>
      </c>
      <c r="BF19" s="472" t="s">
        <v>319</v>
      </c>
      <c r="BG19" s="488">
        <f>IF(BG18+BT18&gt;マスタ!$C$3,1,0)</f>
        <v>0</v>
      </c>
      <c r="BH19" s="488">
        <f>IF(BH18+BU18&gt;マスタ!$C$3,1,0)</f>
        <v>0</v>
      </c>
      <c r="BI19" s="488">
        <f>IF(BI18+BV18&gt;マスタ!$C$3,1,0)</f>
        <v>0</v>
      </c>
      <c r="BJ19" s="488">
        <f>IF(BJ18+BW18&gt;マスタ!$C$3,1,0)</f>
        <v>0</v>
      </c>
      <c r="BK19" s="488">
        <f>IF(BK18+BX18&gt;マスタ!$C$3,1,0)</f>
        <v>0</v>
      </c>
      <c r="BL19" s="488">
        <f>IF(BL18+BY18&gt;マスタ!$C$3,1,0)</f>
        <v>0</v>
      </c>
      <c r="BM19" s="488">
        <f>IF(BM18+BZ18&gt;マスタ!$C$3,1,0)</f>
        <v>0</v>
      </c>
      <c r="BN19" s="488">
        <f>IF(BN18+CA18&gt;マスタ!$C$3,1,0)</f>
        <v>0</v>
      </c>
      <c r="BO19" s="488">
        <f>IF(BO18+CB18&gt;マスタ!$C$3,1,0)</f>
        <v>0</v>
      </c>
      <c r="BP19" s="488">
        <f>IF(BP18+CC18&gt;マスタ!$C$3,1,0)</f>
        <v>0</v>
      </c>
      <c r="BQ19" s="488">
        <f>IF(BQ18+CD18&gt;マスタ!$C$3,1,0)</f>
        <v>0</v>
      </c>
      <c r="BR19" s="488">
        <f>IF(BR18+CE18&gt;マスタ!$C$3,1,0)</f>
        <v>0</v>
      </c>
      <c r="BS19" s="487"/>
      <c r="BT19" s="488"/>
      <c r="BU19" s="488"/>
      <c r="BV19" s="488"/>
      <c r="BW19" s="488"/>
      <c r="BX19" s="488"/>
      <c r="BY19" s="488"/>
      <c r="BZ19" s="488"/>
      <c r="CA19" s="488"/>
      <c r="CB19" s="488"/>
      <c r="CC19" s="488"/>
      <c r="CD19" s="488"/>
      <c r="CE19" s="488"/>
    </row>
    <row r="20" spans="1:98" x14ac:dyDescent="0.15">
      <c r="A20" s="744"/>
      <c r="B20" s="747"/>
      <c r="C20" s="747"/>
      <c r="D20" s="747"/>
      <c r="E20" s="750"/>
      <c r="F20" s="747"/>
      <c r="G20" s="496" t="s">
        <v>462</v>
      </c>
      <c r="H20" s="497"/>
      <c r="I20" s="498"/>
      <c r="J20" s="498"/>
      <c r="K20" s="498"/>
      <c r="L20" s="498"/>
      <c r="M20" s="498"/>
      <c r="N20" s="498"/>
      <c r="O20" s="498"/>
      <c r="P20" s="498"/>
      <c r="Q20" s="498"/>
      <c r="R20" s="498"/>
      <c r="S20" s="498"/>
      <c r="T20" s="499">
        <f t="shared" si="2"/>
        <v>0</v>
      </c>
      <c r="U20" s="500"/>
      <c r="V20" s="501"/>
      <c r="W20" s="501"/>
      <c r="X20" s="501"/>
      <c r="Y20" s="501"/>
      <c r="Z20" s="501"/>
      <c r="AA20" s="501"/>
      <c r="AB20" s="501"/>
      <c r="AC20" s="501"/>
      <c r="AD20" s="501"/>
      <c r="AE20" s="501"/>
      <c r="AF20" s="501"/>
      <c r="AG20" s="499">
        <f t="shared" si="4"/>
        <v>0</v>
      </c>
      <c r="AH20" s="487"/>
      <c r="AI20" s="487"/>
      <c r="AJ20" s="487"/>
      <c r="AK20" s="487"/>
      <c r="AL20" s="487"/>
      <c r="AM20" s="487"/>
      <c r="AN20" s="472">
        <v>1</v>
      </c>
      <c r="AO20" s="472">
        <v>2</v>
      </c>
      <c r="AP20" s="472">
        <v>3</v>
      </c>
      <c r="AQ20" s="480">
        <f ca="1">IF($AP20=1,IF(INDIRECT(ADDRESS(($AN20-1)*3+$AO20+5,$AP20+7))="",0,INDIRECT(ADDRESS(($AN20-1)*3+$AO20+5,$AP20+7))),IF(INDIRECT(ADDRESS(($AN20-1)*3+$AO20+5,$AP20+7))="",0,IF(COUNTIF(INDIRECT(ADDRESS(($AN20-1)*36+($AO20-1)*12+6,COLUMN())):INDIRECT(ADDRESS(($AN20-1)*36+($AO20-1)*12+$AP20+4,COLUMN())),INDIRECT(ADDRESS(($AN20-1)*3+$AO20+5,$AP20+7)))&gt;=1,0,INDIRECT(ADDRESS(($AN20-1)*3+$AO20+5,$AP20+7)))))</f>
        <v>0</v>
      </c>
      <c r="AR20" s="472">
        <f ca="1">COUNTIF(INDIRECT("H"&amp;(ROW()+12*(($AN20-1)*3+$AO20)-ROW())/12+5):INDIRECT("S"&amp;(ROW()+12*(($AN20-1)*3+$AO20)-ROW())/12+5),AQ20)</f>
        <v>0</v>
      </c>
      <c r="AS20" s="480">
        <f ca="1">IF($AP20=1,IF(INDIRECT(ADDRESS(($AN20-1)*3+$AO20+5,$AP20+20))="",0,INDIRECT(ADDRESS(($AN20-1)*3+$AO20+5,$AP20+20))),IF(INDIRECT(ADDRESS(($AN20-1)*3+$AO20+5,$AP20+20))="",0,IF(COUNTIF(INDIRECT(ADDRESS(($AN20-1)*36+($AO20-1)*12+6,COLUMN())):INDIRECT(ADDRESS(($AN20-1)*36+($AO20-1)*12+$AP20+4,COLUMN())),INDIRECT(ADDRESS(($AN20-1)*3+$AO20+5,$AP20+20)))&gt;=1,0,INDIRECT(ADDRESS(($AN20-1)*3+$AO20+5,$AP20+20)))))</f>
        <v>0</v>
      </c>
      <c r="AT20" s="472">
        <f ca="1">COUNTIF(INDIRECT("U"&amp;(ROW()+12*(($AN20-1)*3+$AO20)-ROW())/12+5):INDIRECT("AF"&amp;(ROW()+12*(($AN20-1)*3+$AO20)-ROW())/12+5),AS20)</f>
        <v>0</v>
      </c>
      <c r="AU20" s="472">
        <f ca="1">IF(AND(AQ20+AS20&gt;0,AR20+AT20&gt;0),COUNTIF(AU$6:AU19,"&gt;0")+1,0)</f>
        <v>0</v>
      </c>
      <c r="BE20" s="472">
        <v>3</v>
      </c>
      <c r="BF20" s="489"/>
      <c r="BG20" s="488"/>
      <c r="BH20" s="488"/>
      <c r="BI20" s="488"/>
      <c r="BJ20" s="488"/>
      <c r="BK20" s="488"/>
      <c r="BL20" s="488"/>
      <c r="BM20" s="488"/>
      <c r="BN20" s="488"/>
      <c r="BO20" s="488"/>
      <c r="BP20" s="488"/>
      <c r="BQ20" s="488"/>
      <c r="BR20" s="488"/>
      <c r="BS20" s="487"/>
      <c r="BT20" s="488"/>
      <c r="BU20" s="488"/>
      <c r="BV20" s="488"/>
      <c r="BW20" s="488"/>
      <c r="BX20" s="488"/>
      <c r="BY20" s="488"/>
      <c r="BZ20" s="488"/>
      <c r="CA20" s="488"/>
      <c r="CB20" s="488"/>
      <c r="CC20" s="488"/>
      <c r="CD20" s="488"/>
      <c r="CE20" s="488"/>
    </row>
    <row r="21" spans="1:98" x14ac:dyDescent="0.15">
      <c r="A21" s="742">
        <v>6</v>
      </c>
      <c r="B21" s="745"/>
      <c r="C21" s="745"/>
      <c r="D21" s="745"/>
      <c r="E21" s="748"/>
      <c r="F21" s="745"/>
      <c r="G21" s="481" t="s">
        <v>321</v>
      </c>
      <c r="H21" s="482"/>
      <c r="I21" s="483" t="str">
        <f t="shared" si="1"/>
        <v/>
      </c>
      <c r="J21" s="483" t="str">
        <f t="shared" si="1"/>
        <v/>
      </c>
      <c r="K21" s="483" t="str">
        <f t="shared" si="1"/>
        <v/>
      </c>
      <c r="L21" s="483" t="str">
        <f t="shared" si="1"/>
        <v/>
      </c>
      <c r="M21" s="483" t="str">
        <f t="shared" si="1"/>
        <v/>
      </c>
      <c r="N21" s="483" t="str">
        <f t="shared" si="1"/>
        <v/>
      </c>
      <c r="O21" s="483" t="str">
        <f t="shared" si="1"/>
        <v/>
      </c>
      <c r="P21" s="483" t="str">
        <f t="shared" si="1"/>
        <v/>
      </c>
      <c r="Q21" s="483" t="str">
        <f t="shared" si="1"/>
        <v/>
      </c>
      <c r="R21" s="483" t="str">
        <f t="shared" si="1"/>
        <v/>
      </c>
      <c r="S21" s="483" t="str">
        <f t="shared" si="1"/>
        <v/>
      </c>
      <c r="T21" s="484">
        <f t="shared" si="2"/>
        <v>0</v>
      </c>
      <c r="U21" s="485"/>
      <c r="V21" s="486" t="str">
        <f t="shared" si="3"/>
        <v/>
      </c>
      <c r="W21" s="486" t="str">
        <f t="shared" si="3"/>
        <v/>
      </c>
      <c r="X21" s="486" t="str">
        <f t="shared" si="3"/>
        <v/>
      </c>
      <c r="Y21" s="486" t="str">
        <f t="shared" si="3"/>
        <v/>
      </c>
      <c r="Z21" s="486" t="str">
        <f t="shared" si="3"/>
        <v/>
      </c>
      <c r="AA21" s="486" t="str">
        <f t="shared" si="3"/>
        <v/>
      </c>
      <c r="AB21" s="486" t="str">
        <f t="shared" si="3"/>
        <v/>
      </c>
      <c r="AC21" s="486" t="str">
        <f t="shared" si="3"/>
        <v/>
      </c>
      <c r="AD21" s="486" t="str">
        <f t="shared" si="3"/>
        <v/>
      </c>
      <c r="AE21" s="486" t="str">
        <f t="shared" si="3"/>
        <v/>
      </c>
      <c r="AF21" s="486" t="str">
        <f t="shared" si="3"/>
        <v/>
      </c>
      <c r="AG21" s="484">
        <f t="shared" si="4"/>
        <v>0</v>
      </c>
      <c r="AH21" s="487"/>
      <c r="AI21" s="487"/>
      <c r="AJ21" s="487"/>
      <c r="AK21" s="487"/>
      <c r="AL21" s="487"/>
      <c r="AM21" s="487"/>
      <c r="AN21" s="472">
        <v>1</v>
      </c>
      <c r="AO21" s="472">
        <v>2</v>
      </c>
      <c r="AP21" s="472">
        <v>4</v>
      </c>
      <c r="AQ21" s="480">
        <f ca="1">IF($AP21=1,IF(INDIRECT(ADDRESS(($AN21-1)*3+$AO21+5,$AP21+7))="",0,INDIRECT(ADDRESS(($AN21-1)*3+$AO21+5,$AP21+7))),IF(INDIRECT(ADDRESS(($AN21-1)*3+$AO21+5,$AP21+7))="",0,IF(COUNTIF(INDIRECT(ADDRESS(($AN21-1)*36+($AO21-1)*12+6,COLUMN())):INDIRECT(ADDRESS(($AN21-1)*36+($AO21-1)*12+$AP21+4,COLUMN())),INDIRECT(ADDRESS(($AN21-1)*3+$AO21+5,$AP21+7)))&gt;=1,0,INDIRECT(ADDRESS(($AN21-1)*3+$AO21+5,$AP21+7)))))</f>
        <v>0</v>
      </c>
      <c r="AR21" s="472">
        <f ca="1">COUNTIF(INDIRECT("H"&amp;(ROW()+12*(($AN21-1)*3+$AO21)-ROW())/12+5):INDIRECT("S"&amp;(ROW()+12*(($AN21-1)*3+$AO21)-ROW())/12+5),AQ21)</f>
        <v>0</v>
      </c>
      <c r="AS21" s="480">
        <f ca="1">IF($AP21=1,IF(INDIRECT(ADDRESS(($AN21-1)*3+$AO21+5,$AP21+20))="",0,INDIRECT(ADDRESS(($AN21-1)*3+$AO21+5,$AP21+20))),IF(INDIRECT(ADDRESS(($AN21-1)*3+$AO21+5,$AP21+20))="",0,IF(COUNTIF(INDIRECT(ADDRESS(($AN21-1)*36+($AO21-1)*12+6,COLUMN())):INDIRECT(ADDRESS(($AN21-1)*36+($AO21-1)*12+$AP21+4,COLUMN())),INDIRECT(ADDRESS(($AN21-1)*3+$AO21+5,$AP21+20)))&gt;=1,0,INDIRECT(ADDRESS(($AN21-1)*3+$AO21+5,$AP21+20)))))</f>
        <v>0</v>
      </c>
      <c r="AT21" s="472">
        <f ca="1">COUNTIF(INDIRECT("U"&amp;(ROW()+12*(($AN21-1)*3+$AO21)-ROW())/12+5):INDIRECT("AF"&amp;(ROW()+12*(($AN21-1)*3+$AO21)-ROW())/12+5),AS21)</f>
        <v>0</v>
      </c>
      <c r="AU21" s="472">
        <f ca="1">IF(AND(AQ21+AS21&gt;0,AR21+AT21&gt;0),COUNTIF(AU$6:AU20,"&gt;0")+1,0)</f>
        <v>0</v>
      </c>
      <c r="BE21" s="472">
        <v>1</v>
      </c>
      <c r="BG21" s="488">
        <f t="shared" ref="BG21:BR21" si="20">SUM(H21:H22)</f>
        <v>0</v>
      </c>
      <c r="BH21" s="488">
        <f t="shared" si="20"/>
        <v>0</v>
      </c>
      <c r="BI21" s="488">
        <f t="shared" si="20"/>
        <v>0</v>
      </c>
      <c r="BJ21" s="488">
        <f t="shared" si="20"/>
        <v>0</v>
      </c>
      <c r="BK21" s="488">
        <f t="shared" si="20"/>
        <v>0</v>
      </c>
      <c r="BL21" s="488">
        <f t="shared" si="20"/>
        <v>0</v>
      </c>
      <c r="BM21" s="488">
        <f t="shared" si="20"/>
        <v>0</v>
      </c>
      <c r="BN21" s="488">
        <f t="shared" si="20"/>
        <v>0</v>
      </c>
      <c r="BO21" s="488">
        <f t="shared" si="20"/>
        <v>0</v>
      </c>
      <c r="BP21" s="488">
        <f t="shared" si="20"/>
        <v>0</v>
      </c>
      <c r="BQ21" s="488">
        <f t="shared" si="20"/>
        <v>0</v>
      </c>
      <c r="BR21" s="488">
        <f t="shared" si="20"/>
        <v>0</v>
      </c>
      <c r="BS21" s="487"/>
      <c r="BT21" s="488">
        <f t="shared" ref="BT21:CE21" si="21">SUM(U21:U22)</f>
        <v>0</v>
      </c>
      <c r="BU21" s="488">
        <f t="shared" si="21"/>
        <v>0</v>
      </c>
      <c r="BV21" s="488">
        <f t="shared" si="21"/>
        <v>0</v>
      </c>
      <c r="BW21" s="488">
        <f t="shared" si="21"/>
        <v>0</v>
      </c>
      <c r="BX21" s="488">
        <f t="shared" si="21"/>
        <v>0</v>
      </c>
      <c r="BY21" s="488">
        <f t="shared" si="21"/>
        <v>0</v>
      </c>
      <c r="BZ21" s="488">
        <f t="shared" si="21"/>
        <v>0</v>
      </c>
      <c r="CA21" s="488">
        <f t="shared" si="21"/>
        <v>0</v>
      </c>
      <c r="CB21" s="488">
        <f t="shared" si="21"/>
        <v>0</v>
      </c>
      <c r="CC21" s="488">
        <f t="shared" si="21"/>
        <v>0</v>
      </c>
      <c r="CD21" s="488">
        <f t="shared" si="21"/>
        <v>0</v>
      </c>
      <c r="CE21" s="488">
        <f t="shared" si="21"/>
        <v>0</v>
      </c>
      <c r="CH21" s="489" t="s">
        <v>391</v>
      </c>
      <c r="CI21" s="488">
        <f>IF(OR($D21="副園長",$D21="教頭",$D21="主任保育士",$D21="主幹教諭"),0,BG21)</f>
        <v>0</v>
      </c>
      <c r="CJ21" s="488">
        <f t="shared" ref="CJ21:CT21" si="22">IF(OR($D21="副園長",$D21="教頭",$D21="主任保育士",$D21="主幹教諭"),0,BH21)</f>
        <v>0</v>
      </c>
      <c r="CK21" s="488">
        <f t="shared" si="22"/>
        <v>0</v>
      </c>
      <c r="CL21" s="488">
        <f t="shared" si="22"/>
        <v>0</v>
      </c>
      <c r="CM21" s="488">
        <f t="shared" si="22"/>
        <v>0</v>
      </c>
      <c r="CN21" s="488">
        <f t="shared" si="22"/>
        <v>0</v>
      </c>
      <c r="CO21" s="488">
        <f t="shared" si="22"/>
        <v>0</v>
      </c>
      <c r="CP21" s="488">
        <f t="shared" si="22"/>
        <v>0</v>
      </c>
      <c r="CQ21" s="488">
        <f t="shared" si="22"/>
        <v>0</v>
      </c>
      <c r="CR21" s="488">
        <f t="shared" si="22"/>
        <v>0</v>
      </c>
      <c r="CS21" s="488">
        <f t="shared" si="22"/>
        <v>0</v>
      </c>
      <c r="CT21" s="488">
        <f t="shared" si="22"/>
        <v>0</v>
      </c>
    </row>
    <row r="22" spans="1:98" x14ac:dyDescent="0.15">
      <c r="A22" s="743"/>
      <c r="B22" s="746"/>
      <c r="C22" s="746"/>
      <c r="D22" s="746"/>
      <c r="E22" s="749"/>
      <c r="F22" s="746"/>
      <c r="G22" s="490" t="s">
        <v>320</v>
      </c>
      <c r="H22" s="491"/>
      <c r="I22" s="492" t="str">
        <f t="shared" ref="I22:S37" si="23">IF(H22="","",H22)</f>
        <v/>
      </c>
      <c r="J22" s="492" t="str">
        <f t="shared" si="23"/>
        <v/>
      </c>
      <c r="K22" s="492" t="str">
        <f t="shared" si="23"/>
        <v/>
      </c>
      <c r="L22" s="492" t="str">
        <f t="shared" si="23"/>
        <v/>
      </c>
      <c r="M22" s="492" t="str">
        <f t="shared" si="23"/>
        <v/>
      </c>
      <c r="N22" s="492" t="str">
        <f t="shared" si="23"/>
        <v/>
      </c>
      <c r="O22" s="492" t="str">
        <f t="shared" si="23"/>
        <v/>
      </c>
      <c r="P22" s="492" t="str">
        <f t="shared" si="23"/>
        <v/>
      </c>
      <c r="Q22" s="492" t="str">
        <f t="shared" si="23"/>
        <v/>
      </c>
      <c r="R22" s="492" t="str">
        <f t="shared" si="23"/>
        <v/>
      </c>
      <c r="S22" s="492" t="str">
        <f t="shared" si="23"/>
        <v/>
      </c>
      <c r="T22" s="493">
        <f t="shared" si="2"/>
        <v>0</v>
      </c>
      <c r="U22" s="494"/>
      <c r="V22" s="495" t="str">
        <f t="shared" ref="V22:AF37" si="24">IF(U22="","",U22)</f>
        <v/>
      </c>
      <c r="W22" s="495" t="str">
        <f t="shared" si="24"/>
        <v/>
      </c>
      <c r="X22" s="495" t="str">
        <f t="shared" si="24"/>
        <v/>
      </c>
      <c r="Y22" s="495" t="str">
        <f t="shared" si="24"/>
        <v/>
      </c>
      <c r="Z22" s="495" t="str">
        <f t="shared" si="24"/>
        <v/>
      </c>
      <c r="AA22" s="495" t="str">
        <f t="shared" si="24"/>
        <v/>
      </c>
      <c r="AB22" s="495" t="str">
        <f t="shared" si="24"/>
        <v/>
      </c>
      <c r="AC22" s="495" t="str">
        <f t="shared" si="24"/>
        <v/>
      </c>
      <c r="AD22" s="495" t="str">
        <f t="shared" si="24"/>
        <v/>
      </c>
      <c r="AE22" s="495" t="str">
        <f t="shared" si="24"/>
        <v/>
      </c>
      <c r="AF22" s="495" t="str">
        <f t="shared" si="24"/>
        <v/>
      </c>
      <c r="AG22" s="493">
        <f t="shared" si="4"/>
        <v>0</v>
      </c>
      <c r="AH22" s="487"/>
      <c r="AI22" s="487"/>
      <c r="AJ22" s="487"/>
      <c r="AK22" s="487"/>
      <c r="AL22" s="487"/>
      <c r="AM22" s="487"/>
      <c r="AN22" s="472">
        <v>1</v>
      </c>
      <c r="AO22" s="472">
        <v>2</v>
      </c>
      <c r="AP22" s="472">
        <v>5</v>
      </c>
      <c r="AQ22" s="480">
        <f ca="1">IF($AP22=1,IF(INDIRECT(ADDRESS(($AN22-1)*3+$AO22+5,$AP22+7))="",0,INDIRECT(ADDRESS(($AN22-1)*3+$AO22+5,$AP22+7))),IF(INDIRECT(ADDRESS(($AN22-1)*3+$AO22+5,$AP22+7))="",0,IF(COUNTIF(INDIRECT(ADDRESS(($AN22-1)*36+($AO22-1)*12+6,COLUMN())):INDIRECT(ADDRESS(($AN22-1)*36+($AO22-1)*12+$AP22+4,COLUMN())),INDIRECT(ADDRESS(($AN22-1)*3+$AO22+5,$AP22+7)))&gt;=1,0,INDIRECT(ADDRESS(($AN22-1)*3+$AO22+5,$AP22+7)))))</f>
        <v>0</v>
      </c>
      <c r="AR22" s="472">
        <f ca="1">COUNTIF(INDIRECT("H"&amp;(ROW()+12*(($AN22-1)*3+$AO22)-ROW())/12+5):INDIRECT("S"&amp;(ROW()+12*(($AN22-1)*3+$AO22)-ROW())/12+5),AQ22)</f>
        <v>0</v>
      </c>
      <c r="AS22" s="480">
        <f ca="1">IF($AP22=1,IF(INDIRECT(ADDRESS(($AN22-1)*3+$AO22+5,$AP22+20))="",0,INDIRECT(ADDRESS(($AN22-1)*3+$AO22+5,$AP22+20))),IF(INDIRECT(ADDRESS(($AN22-1)*3+$AO22+5,$AP22+20))="",0,IF(COUNTIF(INDIRECT(ADDRESS(($AN22-1)*36+($AO22-1)*12+6,COLUMN())):INDIRECT(ADDRESS(($AN22-1)*36+($AO22-1)*12+$AP22+4,COLUMN())),INDIRECT(ADDRESS(($AN22-1)*3+$AO22+5,$AP22+20)))&gt;=1,0,INDIRECT(ADDRESS(($AN22-1)*3+$AO22+5,$AP22+20)))))</f>
        <v>0</v>
      </c>
      <c r="AT22" s="472">
        <f ca="1">COUNTIF(INDIRECT("U"&amp;(ROW()+12*(($AN22-1)*3+$AO22)-ROW())/12+5):INDIRECT("AF"&amp;(ROW()+12*(($AN22-1)*3+$AO22)-ROW())/12+5),AS22)</f>
        <v>0</v>
      </c>
      <c r="AU22" s="472">
        <f ca="1">IF(AND(AQ22+AS22&gt;0,AR22+AT22&gt;0),COUNTIF(AU$6:AU21,"&gt;0")+1,0)</f>
        <v>0</v>
      </c>
      <c r="BE22" s="472">
        <v>2</v>
      </c>
      <c r="BF22" s="472" t="s">
        <v>319</v>
      </c>
      <c r="BG22" s="488">
        <f>IF(BG21+BT21&gt;マスタ!$C$3,1,0)</f>
        <v>0</v>
      </c>
      <c r="BH22" s="488">
        <f>IF(BH21+BU21&gt;マスタ!$C$3,1,0)</f>
        <v>0</v>
      </c>
      <c r="BI22" s="488">
        <f>IF(BI21+BV21&gt;マスタ!$C$3,1,0)</f>
        <v>0</v>
      </c>
      <c r="BJ22" s="488">
        <f>IF(BJ21+BW21&gt;マスタ!$C$3,1,0)</f>
        <v>0</v>
      </c>
      <c r="BK22" s="488">
        <f>IF(BK21+BX21&gt;マスタ!$C$3,1,0)</f>
        <v>0</v>
      </c>
      <c r="BL22" s="488">
        <f>IF(BL21+BY21&gt;マスタ!$C$3,1,0)</f>
        <v>0</v>
      </c>
      <c r="BM22" s="488">
        <f>IF(BM21+BZ21&gt;マスタ!$C$3,1,0)</f>
        <v>0</v>
      </c>
      <c r="BN22" s="488">
        <f>IF(BN21+CA21&gt;マスタ!$C$3,1,0)</f>
        <v>0</v>
      </c>
      <c r="BO22" s="488">
        <f>IF(BO21+CB21&gt;マスタ!$C$3,1,0)</f>
        <v>0</v>
      </c>
      <c r="BP22" s="488">
        <f>IF(BP21+CC21&gt;マスタ!$C$3,1,0)</f>
        <v>0</v>
      </c>
      <c r="BQ22" s="488">
        <f>IF(BQ21+CD21&gt;マスタ!$C$3,1,0)</f>
        <v>0</v>
      </c>
      <c r="BR22" s="488">
        <f>IF(BR21+CE21&gt;マスタ!$C$3,1,0)</f>
        <v>0</v>
      </c>
      <c r="BS22" s="487"/>
      <c r="BT22" s="488"/>
      <c r="BU22" s="488"/>
      <c r="BV22" s="488"/>
      <c r="BW22" s="488"/>
      <c r="BX22" s="488"/>
      <c r="BY22" s="488"/>
      <c r="BZ22" s="488"/>
      <c r="CA22" s="488"/>
      <c r="CB22" s="488"/>
      <c r="CC22" s="488"/>
      <c r="CD22" s="488"/>
      <c r="CE22" s="488"/>
    </row>
    <row r="23" spans="1:98" x14ac:dyDescent="0.15">
      <c r="A23" s="744"/>
      <c r="B23" s="747"/>
      <c r="C23" s="747"/>
      <c r="D23" s="747"/>
      <c r="E23" s="750"/>
      <c r="F23" s="747"/>
      <c r="G23" s="496" t="s">
        <v>462</v>
      </c>
      <c r="H23" s="497"/>
      <c r="I23" s="498"/>
      <c r="J23" s="498"/>
      <c r="K23" s="498"/>
      <c r="L23" s="498"/>
      <c r="M23" s="498"/>
      <c r="N23" s="498"/>
      <c r="O23" s="498"/>
      <c r="P23" s="498"/>
      <c r="Q23" s="498"/>
      <c r="R23" s="498"/>
      <c r="S23" s="498"/>
      <c r="T23" s="499">
        <f t="shared" si="2"/>
        <v>0</v>
      </c>
      <c r="U23" s="500"/>
      <c r="V23" s="501"/>
      <c r="W23" s="501"/>
      <c r="X23" s="501"/>
      <c r="Y23" s="501"/>
      <c r="Z23" s="501"/>
      <c r="AA23" s="501"/>
      <c r="AB23" s="501"/>
      <c r="AC23" s="501"/>
      <c r="AD23" s="501"/>
      <c r="AE23" s="501"/>
      <c r="AF23" s="501"/>
      <c r="AG23" s="499">
        <f t="shared" si="4"/>
        <v>0</v>
      </c>
      <c r="AH23" s="487"/>
      <c r="AI23" s="487"/>
      <c r="AJ23" s="487"/>
      <c r="AK23" s="487"/>
      <c r="AL23" s="487"/>
      <c r="AM23" s="487"/>
      <c r="AN23" s="472">
        <v>1</v>
      </c>
      <c r="AO23" s="472">
        <v>2</v>
      </c>
      <c r="AP23" s="472">
        <v>6</v>
      </c>
      <c r="AQ23" s="480">
        <f ca="1">IF($AP23=1,IF(INDIRECT(ADDRESS(($AN23-1)*3+$AO23+5,$AP23+7))="",0,INDIRECT(ADDRESS(($AN23-1)*3+$AO23+5,$AP23+7))),IF(INDIRECT(ADDRESS(($AN23-1)*3+$AO23+5,$AP23+7))="",0,IF(COUNTIF(INDIRECT(ADDRESS(($AN23-1)*36+($AO23-1)*12+6,COLUMN())):INDIRECT(ADDRESS(($AN23-1)*36+($AO23-1)*12+$AP23+4,COLUMN())),INDIRECT(ADDRESS(($AN23-1)*3+$AO23+5,$AP23+7)))&gt;=1,0,INDIRECT(ADDRESS(($AN23-1)*3+$AO23+5,$AP23+7)))))</f>
        <v>0</v>
      </c>
      <c r="AR23" s="472">
        <f ca="1">COUNTIF(INDIRECT("H"&amp;(ROW()+12*(($AN23-1)*3+$AO23)-ROW())/12+5):INDIRECT("S"&amp;(ROW()+12*(($AN23-1)*3+$AO23)-ROW())/12+5),AQ23)</f>
        <v>0</v>
      </c>
      <c r="AS23" s="480">
        <f ca="1">IF($AP23=1,IF(INDIRECT(ADDRESS(($AN23-1)*3+$AO23+5,$AP23+20))="",0,INDIRECT(ADDRESS(($AN23-1)*3+$AO23+5,$AP23+20))),IF(INDIRECT(ADDRESS(($AN23-1)*3+$AO23+5,$AP23+20))="",0,IF(COUNTIF(INDIRECT(ADDRESS(($AN23-1)*36+($AO23-1)*12+6,COLUMN())):INDIRECT(ADDRESS(($AN23-1)*36+($AO23-1)*12+$AP23+4,COLUMN())),INDIRECT(ADDRESS(($AN23-1)*3+$AO23+5,$AP23+20)))&gt;=1,0,INDIRECT(ADDRESS(($AN23-1)*3+$AO23+5,$AP23+20)))))</f>
        <v>0</v>
      </c>
      <c r="AT23" s="472">
        <f ca="1">COUNTIF(INDIRECT("U"&amp;(ROW()+12*(($AN23-1)*3+$AO23)-ROW())/12+5):INDIRECT("AF"&amp;(ROW()+12*(($AN23-1)*3+$AO23)-ROW())/12+5),AS23)</f>
        <v>0</v>
      </c>
      <c r="AU23" s="472">
        <f ca="1">IF(AND(AQ23+AS23&gt;0,AR23+AT23&gt;0),COUNTIF(AU$6:AU22,"&gt;0")+1,0)</f>
        <v>0</v>
      </c>
      <c r="BE23" s="472">
        <v>3</v>
      </c>
      <c r="BF23" s="489"/>
      <c r="BG23" s="488"/>
      <c r="BH23" s="488"/>
      <c r="BI23" s="488"/>
      <c r="BJ23" s="488"/>
      <c r="BK23" s="488"/>
      <c r="BL23" s="488"/>
      <c r="BM23" s="488"/>
      <c r="BN23" s="488"/>
      <c r="BO23" s="488"/>
      <c r="BP23" s="488"/>
      <c r="BQ23" s="488"/>
      <c r="BR23" s="488"/>
      <c r="BS23" s="487"/>
      <c r="BT23" s="488"/>
      <c r="BU23" s="488"/>
      <c r="BV23" s="488"/>
      <c r="BW23" s="488"/>
      <c r="BX23" s="488"/>
      <c r="BY23" s="488"/>
      <c r="BZ23" s="488"/>
      <c r="CA23" s="488"/>
      <c r="CB23" s="488"/>
      <c r="CC23" s="488"/>
      <c r="CD23" s="488"/>
      <c r="CE23" s="488"/>
    </row>
    <row r="24" spans="1:98" x14ac:dyDescent="0.15">
      <c r="A24" s="742">
        <v>7</v>
      </c>
      <c r="B24" s="745"/>
      <c r="C24" s="745"/>
      <c r="D24" s="745"/>
      <c r="E24" s="748"/>
      <c r="F24" s="745"/>
      <c r="G24" s="481" t="s">
        <v>321</v>
      </c>
      <c r="H24" s="482"/>
      <c r="I24" s="483" t="str">
        <f t="shared" si="23"/>
        <v/>
      </c>
      <c r="J24" s="483" t="str">
        <f t="shared" si="23"/>
        <v/>
      </c>
      <c r="K24" s="483" t="str">
        <f t="shared" si="23"/>
        <v/>
      </c>
      <c r="L24" s="483" t="str">
        <f t="shared" si="23"/>
        <v/>
      </c>
      <c r="M24" s="483" t="str">
        <f t="shared" si="23"/>
        <v/>
      </c>
      <c r="N24" s="483" t="str">
        <f t="shared" si="23"/>
        <v/>
      </c>
      <c r="O24" s="483" t="str">
        <f t="shared" si="23"/>
        <v/>
      </c>
      <c r="P24" s="483" t="str">
        <f t="shared" si="23"/>
        <v/>
      </c>
      <c r="Q24" s="483" t="str">
        <f t="shared" si="23"/>
        <v/>
      </c>
      <c r="R24" s="483" t="str">
        <f t="shared" si="23"/>
        <v/>
      </c>
      <c r="S24" s="483" t="str">
        <f t="shared" si="23"/>
        <v/>
      </c>
      <c r="T24" s="484">
        <f t="shared" si="2"/>
        <v>0</v>
      </c>
      <c r="U24" s="485"/>
      <c r="V24" s="486" t="str">
        <f t="shared" si="24"/>
        <v/>
      </c>
      <c r="W24" s="486" t="str">
        <f t="shared" si="24"/>
        <v/>
      </c>
      <c r="X24" s="486" t="str">
        <f t="shared" si="24"/>
        <v/>
      </c>
      <c r="Y24" s="486" t="str">
        <f t="shared" si="24"/>
        <v/>
      </c>
      <c r="Z24" s="486" t="str">
        <f t="shared" si="24"/>
        <v/>
      </c>
      <c r="AA24" s="486" t="str">
        <f t="shared" si="24"/>
        <v/>
      </c>
      <c r="AB24" s="486" t="str">
        <f t="shared" si="24"/>
        <v/>
      </c>
      <c r="AC24" s="486" t="str">
        <f t="shared" si="24"/>
        <v/>
      </c>
      <c r="AD24" s="486" t="str">
        <f t="shared" si="24"/>
        <v/>
      </c>
      <c r="AE24" s="486" t="str">
        <f t="shared" si="24"/>
        <v/>
      </c>
      <c r="AF24" s="486" t="str">
        <f t="shared" si="24"/>
        <v/>
      </c>
      <c r="AG24" s="484">
        <f t="shared" si="4"/>
        <v>0</v>
      </c>
      <c r="AH24" s="487"/>
      <c r="AI24" s="487"/>
      <c r="AJ24" s="487"/>
      <c r="AK24" s="487"/>
      <c r="AL24" s="487"/>
      <c r="AM24" s="487"/>
      <c r="AN24" s="472">
        <v>1</v>
      </c>
      <c r="AO24" s="472">
        <v>2</v>
      </c>
      <c r="AP24" s="472">
        <v>7</v>
      </c>
      <c r="AQ24" s="480">
        <f ca="1">IF($AP24=1,IF(INDIRECT(ADDRESS(($AN24-1)*3+$AO24+5,$AP24+7))="",0,INDIRECT(ADDRESS(($AN24-1)*3+$AO24+5,$AP24+7))),IF(INDIRECT(ADDRESS(($AN24-1)*3+$AO24+5,$AP24+7))="",0,IF(COUNTIF(INDIRECT(ADDRESS(($AN24-1)*36+($AO24-1)*12+6,COLUMN())):INDIRECT(ADDRESS(($AN24-1)*36+($AO24-1)*12+$AP24+4,COLUMN())),INDIRECT(ADDRESS(($AN24-1)*3+$AO24+5,$AP24+7)))&gt;=1,0,INDIRECT(ADDRESS(($AN24-1)*3+$AO24+5,$AP24+7)))))</f>
        <v>0</v>
      </c>
      <c r="AR24" s="472">
        <f ca="1">COUNTIF(INDIRECT("H"&amp;(ROW()+12*(($AN24-1)*3+$AO24)-ROW())/12+5):INDIRECT("S"&amp;(ROW()+12*(($AN24-1)*3+$AO24)-ROW())/12+5),AQ24)</f>
        <v>0</v>
      </c>
      <c r="AS24" s="480">
        <f ca="1">IF($AP24=1,IF(INDIRECT(ADDRESS(($AN24-1)*3+$AO24+5,$AP24+20))="",0,INDIRECT(ADDRESS(($AN24-1)*3+$AO24+5,$AP24+20))),IF(INDIRECT(ADDRESS(($AN24-1)*3+$AO24+5,$AP24+20))="",0,IF(COUNTIF(INDIRECT(ADDRESS(($AN24-1)*36+($AO24-1)*12+6,COLUMN())):INDIRECT(ADDRESS(($AN24-1)*36+($AO24-1)*12+$AP24+4,COLUMN())),INDIRECT(ADDRESS(($AN24-1)*3+$AO24+5,$AP24+20)))&gt;=1,0,INDIRECT(ADDRESS(($AN24-1)*3+$AO24+5,$AP24+20)))))</f>
        <v>0</v>
      </c>
      <c r="AT24" s="472">
        <f ca="1">COUNTIF(INDIRECT("U"&amp;(ROW()+12*(($AN24-1)*3+$AO24)-ROW())/12+5):INDIRECT("AF"&amp;(ROW()+12*(($AN24-1)*3+$AO24)-ROW())/12+5),AS24)</f>
        <v>0</v>
      </c>
      <c r="AU24" s="472">
        <f ca="1">IF(AND(AQ24+AS24&gt;0,AR24+AT24&gt;0),COUNTIF(AU$6:AU23,"&gt;0")+1,0)</f>
        <v>0</v>
      </c>
      <c r="BE24" s="472">
        <v>1</v>
      </c>
      <c r="BG24" s="488">
        <f t="shared" ref="BG24:BR24" si="25">SUM(H24:H25)</f>
        <v>0</v>
      </c>
      <c r="BH24" s="488">
        <f t="shared" si="25"/>
        <v>0</v>
      </c>
      <c r="BI24" s="488">
        <f t="shared" si="25"/>
        <v>0</v>
      </c>
      <c r="BJ24" s="488">
        <f t="shared" si="25"/>
        <v>0</v>
      </c>
      <c r="BK24" s="488">
        <f t="shared" si="25"/>
        <v>0</v>
      </c>
      <c r="BL24" s="488">
        <f t="shared" si="25"/>
        <v>0</v>
      </c>
      <c r="BM24" s="488">
        <f t="shared" si="25"/>
        <v>0</v>
      </c>
      <c r="BN24" s="488">
        <f t="shared" si="25"/>
        <v>0</v>
      </c>
      <c r="BO24" s="488">
        <f t="shared" si="25"/>
        <v>0</v>
      </c>
      <c r="BP24" s="488">
        <f t="shared" si="25"/>
        <v>0</v>
      </c>
      <c r="BQ24" s="488">
        <f t="shared" si="25"/>
        <v>0</v>
      </c>
      <c r="BR24" s="488">
        <f t="shared" si="25"/>
        <v>0</v>
      </c>
      <c r="BS24" s="487"/>
      <c r="BT24" s="488">
        <f t="shared" ref="BT24:CE24" si="26">SUM(U24:U25)</f>
        <v>0</v>
      </c>
      <c r="BU24" s="488">
        <f t="shared" si="26"/>
        <v>0</v>
      </c>
      <c r="BV24" s="488">
        <f t="shared" si="26"/>
        <v>0</v>
      </c>
      <c r="BW24" s="488">
        <f t="shared" si="26"/>
        <v>0</v>
      </c>
      <c r="BX24" s="488">
        <f t="shared" si="26"/>
        <v>0</v>
      </c>
      <c r="BY24" s="488">
        <f t="shared" si="26"/>
        <v>0</v>
      </c>
      <c r="BZ24" s="488">
        <f t="shared" si="26"/>
        <v>0</v>
      </c>
      <c r="CA24" s="488">
        <f t="shared" si="26"/>
        <v>0</v>
      </c>
      <c r="CB24" s="488">
        <f t="shared" si="26"/>
        <v>0</v>
      </c>
      <c r="CC24" s="488">
        <f t="shared" si="26"/>
        <v>0</v>
      </c>
      <c r="CD24" s="488">
        <f t="shared" si="26"/>
        <v>0</v>
      </c>
      <c r="CE24" s="488">
        <f t="shared" si="26"/>
        <v>0</v>
      </c>
      <c r="CH24" s="489" t="s">
        <v>391</v>
      </c>
      <c r="CI24" s="488">
        <f>IF(OR($D24="副園長",$D24="教頭",$D24="主任保育士",$D24="主幹教諭"),0,BG24)</f>
        <v>0</v>
      </c>
      <c r="CJ24" s="488">
        <f t="shared" ref="CJ24:CT24" si="27">IF(OR($D24="副園長",$D24="教頭",$D24="主任保育士",$D24="主幹教諭"),0,BH24)</f>
        <v>0</v>
      </c>
      <c r="CK24" s="488">
        <f t="shared" si="27"/>
        <v>0</v>
      </c>
      <c r="CL24" s="488">
        <f t="shared" si="27"/>
        <v>0</v>
      </c>
      <c r="CM24" s="488">
        <f t="shared" si="27"/>
        <v>0</v>
      </c>
      <c r="CN24" s="488">
        <f t="shared" si="27"/>
        <v>0</v>
      </c>
      <c r="CO24" s="488">
        <f t="shared" si="27"/>
        <v>0</v>
      </c>
      <c r="CP24" s="488">
        <f t="shared" si="27"/>
        <v>0</v>
      </c>
      <c r="CQ24" s="488">
        <f t="shared" si="27"/>
        <v>0</v>
      </c>
      <c r="CR24" s="488">
        <f t="shared" si="27"/>
        <v>0</v>
      </c>
      <c r="CS24" s="488">
        <f t="shared" si="27"/>
        <v>0</v>
      </c>
      <c r="CT24" s="488">
        <f t="shared" si="27"/>
        <v>0</v>
      </c>
    </row>
    <row r="25" spans="1:98" x14ac:dyDescent="0.15">
      <c r="A25" s="743"/>
      <c r="B25" s="746"/>
      <c r="C25" s="746"/>
      <c r="D25" s="746"/>
      <c r="E25" s="749"/>
      <c r="F25" s="746"/>
      <c r="G25" s="490" t="s">
        <v>320</v>
      </c>
      <c r="H25" s="491"/>
      <c r="I25" s="492" t="str">
        <f t="shared" si="23"/>
        <v/>
      </c>
      <c r="J25" s="492" t="str">
        <f t="shared" si="23"/>
        <v/>
      </c>
      <c r="K25" s="492" t="str">
        <f t="shared" si="23"/>
        <v/>
      </c>
      <c r="L25" s="492" t="str">
        <f t="shared" si="23"/>
        <v/>
      </c>
      <c r="M25" s="492" t="str">
        <f t="shared" si="23"/>
        <v/>
      </c>
      <c r="N25" s="492" t="str">
        <f t="shared" si="23"/>
        <v/>
      </c>
      <c r="O25" s="492" t="str">
        <f t="shared" si="23"/>
        <v/>
      </c>
      <c r="P25" s="492" t="str">
        <f t="shared" si="23"/>
        <v/>
      </c>
      <c r="Q25" s="492" t="str">
        <f t="shared" si="23"/>
        <v/>
      </c>
      <c r="R25" s="492" t="str">
        <f t="shared" si="23"/>
        <v/>
      </c>
      <c r="S25" s="492" t="str">
        <f t="shared" si="23"/>
        <v/>
      </c>
      <c r="T25" s="493">
        <f t="shared" si="2"/>
        <v>0</v>
      </c>
      <c r="U25" s="494"/>
      <c r="V25" s="495" t="str">
        <f t="shared" si="24"/>
        <v/>
      </c>
      <c r="W25" s="495" t="str">
        <f t="shared" si="24"/>
        <v/>
      </c>
      <c r="X25" s="495" t="str">
        <f t="shared" si="24"/>
        <v/>
      </c>
      <c r="Y25" s="495" t="str">
        <f t="shared" si="24"/>
        <v/>
      </c>
      <c r="Z25" s="495" t="str">
        <f t="shared" si="24"/>
        <v/>
      </c>
      <c r="AA25" s="495" t="str">
        <f t="shared" si="24"/>
        <v/>
      </c>
      <c r="AB25" s="495" t="str">
        <f t="shared" si="24"/>
        <v/>
      </c>
      <c r="AC25" s="495" t="str">
        <f t="shared" si="24"/>
        <v/>
      </c>
      <c r="AD25" s="495" t="str">
        <f t="shared" si="24"/>
        <v/>
      </c>
      <c r="AE25" s="495" t="str">
        <f t="shared" si="24"/>
        <v/>
      </c>
      <c r="AF25" s="495" t="str">
        <f t="shared" si="24"/>
        <v/>
      </c>
      <c r="AG25" s="493">
        <f t="shared" si="4"/>
        <v>0</v>
      </c>
      <c r="AH25" s="487"/>
      <c r="AI25" s="487"/>
      <c r="AJ25" s="487"/>
      <c r="AK25" s="487"/>
      <c r="AL25" s="487"/>
      <c r="AM25" s="487"/>
      <c r="AN25" s="472">
        <v>1</v>
      </c>
      <c r="AO25" s="472">
        <v>2</v>
      </c>
      <c r="AP25" s="472">
        <v>8</v>
      </c>
      <c r="AQ25" s="480">
        <f ca="1">IF($AP25=1,IF(INDIRECT(ADDRESS(($AN25-1)*3+$AO25+5,$AP25+7))="",0,INDIRECT(ADDRESS(($AN25-1)*3+$AO25+5,$AP25+7))),IF(INDIRECT(ADDRESS(($AN25-1)*3+$AO25+5,$AP25+7))="",0,IF(COUNTIF(INDIRECT(ADDRESS(($AN25-1)*36+($AO25-1)*12+6,COLUMN())):INDIRECT(ADDRESS(($AN25-1)*36+($AO25-1)*12+$AP25+4,COLUMN())),INDIRECT(ADDRESS(($AN25-1)*3+$AO25+5,$AP25+7)))&gt;=1,0,INDIRECT(ADDRESS(($AN25-1)*3+$AO25+5,$AP25+7)))))</f>
        <v>0</v>
      </c>
      <c r="AR25" s="472">
        <f ca="1">COUNTIF(INDIRECT("H"&amp;(ROW()+12*(($AN25-1)*3+$AO25)-ROW())/12+5):INDIRECT("S"&amp;(ROW()+12*(($AN25-1)*3+$AO25)-ROW())/12+5),AQ25)</f>
        <v>0</v>
      </c>
      <c r="AS25" s="480">
        <f ca="1">IF($AP25=1,IF(INDIRECT(ADDRESS(($AN25-1)*3+$AO25+5,$AP25+20))="",0,INDIRECT(ADDRESS(($AN25-1)*3+$AO25+5,$AP25+20))),IF(INDIRECT(ADDRESS(($AN25-1)*3+$AO25+5,$AP25+20))="",0,IF(COUNTIF(INDIRECT(ADDRESS(($AN25-1)*36+($AO25-1)*12+6,COLUMN())):INDIRECT(ADDRESS(($AN25-1)*36+($AO25-1)*12+$AP25+4,COLUMN())),INDIRECT(ADDRESS(($AN25-1)*3+$AO25+5,$AP25+20)))&gt;=1,0,INDIRECT(ADDRESS(($AN25-1)*3+$AO25+5,$AP25+20)))))</f>
        <v>0</v>
      </c>
      <c r="AT25" s="472">
        <f ca="1">COUNTIF(INDIRECT("U"&amp;(ROW()+12*(($AN25-1)*3+$AO25)-ROW())/12+5):INDIRECT("AF"&amp;(ROW()+12*(($AN25-1)*3+$AO25)-ROW())/12+5),AS25)</f>
        <v>0</v>
      </c>
      <c r="AU25" s="472">
        <f ca="1">IF(AND(AQ25+AS25&gt;0,AR25+AT25&gt;0),COUNTIF(AU$6:AU24,"&gt;0")+1,0)</f>
        <v>0</v>
      </c>
      <c r="BE25" s="472">
        <v>2</v>
      </c>
      <c r="BF25" s="472" t="s">
        <v>319</v>
      </c>
      <c r="BG25" s="488">
        <f>IF(BG24+BT24&gt;マスタ!$C$3,1,0)</f>
        <v>0</v>
      </c>
      <c r="BH25" s="488">
        <f>IF(BH24+BU24&gt;マスタ!$C$3,1,0)</f>
        <v>0</v>
      </c>
      <c r="BI25" s="488">
        <f>IF(BI24+BV24&gt;マスタ!$C$3,1,0)</f>
        <v>0</v>
      </c>
      <c r="BJ25" s="488">
        <f>IF(BJ24+BW24&gt;マスタ!$C$3,1,0)</f>
        <v>0</v>
      </c>
      <c r="BK25" s="488">
        <f>IF(BK24+BX24&gt;マスタ!$C$3,1,0)</f>
        <v>0</v>
      </c>
      <c r="BL25" s="488">
        <f>IF(BL24+BY24&gt;マスタ!$C$3,1,0)</f>
        <v>0</v>
      </c>
      <c r="BM25" s="488">
        <f>IF(BM24+BZ24&gt;マスタ!$C$3,1,0)</f>
        <v>0</v>
      </c>
      <c r="BN25" s="488">
        <f>IF(BN24+CA24&gt;マスタ!$C$3,1,0)</f>
        <v>0</v>
      </c>
      <c r="BO25" s="488">
        <f>IF(BO24+CB24&gt;マスタ!$C$3,1,0)</f>
        <v>0</v>
      </c>
      <c r="BP25" s="488">
        <f>IF(BP24+CC24&gt;マスタ!$C$3,1,0)</f>
        <v>0</v>
      </c>
      <c r="BQ25" s="488">
        <f>IF(BQ24+CD24&gt;マスタ!$C$3,1,0)</f>
        <v>0</v>
      </c>
      <c r="BR25" s="488">
        <f>IF(BR24+CE24&gt;マスタ!$C$3,1,0)</f>
        <v>0</v>
      </c>
      <c r="BS25" s="487"/>
      <c r="BT25" s="488"/>
      <c r="BU25" s="488"/>
      <c r="BV25" s="488"/>
      <c r="BW25" s="488"/>
      <c r="BX25" s="488"/>
      <c r="BY25" s="488"/>
      <c r="BZ25" s="488"/>
      <c r="CA25" s="488"/>
      <c r="CB25" s="488"/>
      <c r="CC25" s="488"/>
      <c r="CD25" s="488"/>
      <c r="CE25" s="488"/>
    </row>
    <row r="26" spans="1:98" x14ac:dyDescent="0.15">
      <c r="A26" s="744"/>
      <c r="B26" s="747"/>
      <c r="C26" s="747"/>
      <c r="D26" s="747"/>
      <c r="E26" s="750"/>
      <c r="F26" s="747"/>
      <c r="G26" s="496" t="s">
        <v>462</v>
      </c>
      <c r="H26" s="497"/>
      <c r="I26" s="498"/>
      <c r="J26" s="498"/>
      <c r="K26" s="498"/>
      <c r="L26" s="498"/>
      <c r="M26" s="498"/>
      <c r="N26" s="498"/>
      <c r="O26" s="498"/>
      <c r="P26" s="498"/>
      <c r="Q26" s="498"/>
      <c r="R26" s="498"/>
      <c r="S26" s="498"/>
      <c r="T26" s="499">
        <f t="shared" si="2"/>
        <v>0</v>
      </c>
      <c r="U26" s="500"/>
      <c r="V26" s="501"/>
      <c r="W26" s="501"/>
      <c r="X26" s="501"/>
      <c r="Y26" s="501"/>
      <c r="Z26" s="501"/>
      <c r="AA26" s="501"/>
      <c r="AB26" s="501"/>
      <c r="AC26" s="501"/>
      <c r="AD26" s="501"/>
      <c r="AE26" s="501"/>
      <c r="AF26" s="501"/>
      <c r="AG26" s="499">
        <f t="shared" si="4"/>
        <v>0</v>
      </c>
      <c r="AH26" s="487"/>
      <c r="AI26" s="487"/>
      <c r="AJ26" s="487"/>
      <c r="AK26" s="487"/>
      <c r="AL26" s="487"/>
      <c r="AM26" s="487"/>
      <c r="AN26" s="472">
        <v>1</v>
      </c>
      <c r="AO26" s="472">
        <v>2</v>
      </c>
      <c r="AP26" s="472">
        <v>9</v>
      </c>
      <c r="AQ26" s="480">
        <f ca="1">IF($AP26=1,IF(INDIRECT(ADDRESS(($AN26-1)*3+$AO26+5,$AP26+7))="",0,INDIRECT(ADDRESS(($AN26-1)*3+$AO26+5,$AP26+7))),IF(INDIRECT(ADDRESS(($AN26-1)*3+$AO26+5,$AP26+7))="",0,IF(COUNTIF(INDIRECT(ADDRESS(($AN26-1)*36+($AO26-1)*12+6,COLUMN())):INDIRECT(ADDRESS(($AN26-1)*36+($AO26-1)*12+$AP26+4,COLUMN())),INDIRECT(ADDRESS(($AN26-1)*3+$AO26+5,$AP26+7)))&gt;=1,0,INDIRECT(ADDRESS(($AN26-1)*3+$AO26+5,$AP26+7)))))</f>
        <v>0</v>
      </c>
      <c r="AR26" s="472">
        <f ca="1">COUNTIF(INDIRECT("H"&amp;(ROW()+12*(($AN26-1)*3+$AO26)-ROW())/12+5):INDIRECT("S"&amp;(ROW()+12*(($AN26-1)*3+$AO26)-ROW())/12+5),AQ26)</f>
        <v>0</v>
      </c>
      <c r="AS26" s="480">
        <f ca="1">IF($AP26=1,IF(INDIRECT(ADDRESS(($AN26-1)*3+$AO26+5,$AP26+20))="",0,INDIRECT(ADDRESS(($AN26-1)*3+$AO26+5,$AP26+20))),IF(INDIRECT(ADDRESS(($AN26-1)*3+$AO26+5,$AP26+20))="",0,IF(COUNTIF(INDIRECT(ADDRESS(($AN26-1)*36+($AO26-1)*12+6,COLUMN())):INDIRECT(ADDRESS(($AN26-1)*36+($AO26-1)*12+$AP26+4,COLUMN())),INDIRECT(ADDRESS(($AN26-1)*3+$AO26+5,$AP26+20)))&gt;=1,0,INDIRECT(ADDRESS(($AN26-1)*3+$AO26+5,$AP26+20)))))</f>
        <v>0</v>
      </c>
      <c r="AT26" s="472">
        <f ca="1">COUNTIF(INDIRECT("U"&amp;(ROW()+12*(($AN26-1)*3+$AO26)-ROW())/12+5):INDIRECT("AF"&amp;(ROW()+12*(($AN26-1)*3+$AO26)-ROW())/12+5),AS26)</f>
        <v>0</v>
      </c>
      <c r="AU26" s="472">
        <f ca="1">IF(AND(AQ26+AS26&gt;0,AR26+AT26&gt;0),COUNTIF(AU$6:AU25,"&gt;0")+1,0)</f>
        <v>0</v>
      </c>
      <c r="BE26" s="472">
        <v>3</v>
      </c>
      <c r="BF26" s="489"/>
      <c r="BG26" s="488"/>
      <c r="BH26" s="488"/>
      <c r="BI26" s="488"/>
      <c r="BJ26" s="488"/>
      <c r="BK26" s="488"/>
      <c r="BL26" s="488"/>
      <c r="BM26" s="488"/>
      <c r="BN26" s="488"/>
      <c r="BO26" s="488"/>
      <c r="BP26" s="488"/>
      <c r="BQ26" s="488"/>
      <c r="BR26" s="488"/>
      <c r="BS26" s="487"/>
      <c r="BT26" s="488"/>
      <c r="BU26" s="488"/>
      <c r="BV26" s="488"/>
      <c r="BW26" s="488"/>
      <c r="BX26" s="488"/>
      <c r="BY26" s="488"/>
      <c r="BZ26" s="488"/>
      <c r="CA26" s="488"/>
      <c r="CB26" s="488"/>
      <c r="CC26" s="488"/>
      <c r="CD26" s="488"/>
      <c r="CE26" s="488"/>
    </row>
    <row r="27" spans="1:98" x14ac:dyDescent="0.15">
      <c r="A27" s="742">
        <v>8</v>
      </c>
      <c r="B27" s="745"/>
      <c r="C27" s="745"/>
      <c r="D27" s="745"/>
      <c r="E27" s="748"/>
      <c r="F27" s="745"/>
      <c r="G27" s="481" t="s">
        <v>321</v>
      </c>
      <c r="H27" s="482"/>
      <c r="I27" s="483" t="str">
        <f t="shared" si="23"/>
        <v/>
      </c>
      <c r="J27" s="483" t="str">
        <f t="shared" si="23"/>
        <v/>
      </c>
      <c r="K27" s="483" t="str">
        <f t="shared" si="23"/>
        <v/>
      </c>
      <c r="L27" s="483" t="str">
        <f t="shared" si="23"/>
        <v/>
      </c>
      <c r="M27" s="483" t="str">
        <f t="shared" si="23"/>
        <v/>
      </c>
      <c r="N27" s="483" t="str">
        <f t="shared" si="23"/>
        <v/>
      </c>
      <c r="O27" s="483" t="str">
        <f t="shared" si="23"/>
        <v/>
      </c>
      <c r="P27" s="483" t="str">
        <f t="shared" si="23"/>
        <v/>
      </c>
      <c r="Q27" s="483" t="str">
        <f t="shared" si="23"/>
        <v/>
      </c>
      <c r="R27" s="483" t="str">
        <f t="shared" si="23"/>
        <v/>
      </c>
      <c r="S27" s="483" t="str">
        <f t="shared" si="23"/>
        <v/>
      </c>
      <c r="T27" s="484">
        <f t="shared" si="2"/>
        <v>0</v>
      </c>
      <c r="U27" s="485"/>
      <c r="V27" s="486" t="str">
        <f t="shared" si="24"/>
        <v/>
      </c>
      <c r="W27" s="486" t="str">
        <f t="shared" si="24"/>
        <v/>
      </c>
      <c r="X27" s="486" t="str">
        <f t="shared" si="24"/>
        <v/>
      </c>
      <c r="Y27" s="486" t="str">
        <f t="shared" si="24"/>
        <v/>
      </c>
      <c r="Z27" s="486" t="str">
        <f t="shared" si="24"/>
        <v/>
      </c>
      <c r="AA27" s="486" t="str">
        <f t="shared" si="24"/>
        <v/>
      </c>
      <c r="AB27" s="486" t="str">
        <f t="shared" si="24"/>
        <v/>
      </c>
      <c r="AC27" s="486" t="str">
        <f t="shared" si="24"/>
        <v/>
      </c>
      <c r="AD27" s="486" t="str">
        <f t="shared" si="24"/>
        <v/>
      </c>
      <c r="AE27" s="486" t="str">
        <f t="shared" si="24"/>
        <v/>
      </c>
      <c r="AF27" s="486" t="str">
        <f t="shared" si="24"/>
        <v/>
      </c>
      <c r="AG27" s="484">
        <f t="shared" si="4"/>
        <v>0</v>
      </c>
      <c r="AH27" s="487"/>
      <c r="AI27" s="487"/>
      <c r="AJ27" s="487"/>
      <c r="AK27" s="487"/>
      <c r="AL27" s="487"/>
      <c r="AM27" s="487"/>
      <c r="AN27" s="472">
        <v>1</v>
      </c>
      <c r="AO27" s="472">
        <v>2</v>
      </c>
      <c r="AP27" s="472">
        <v>10</v>
      </c>
      <c r="AQ27" s="480">
        <f ca="1">IF($AP27=1,IF(INDIRECT(ADDRESS(($AN27-1)*3+$AO27+5,$AP27+7))="",0,INDIRECT(ADDRESS(($AN27-1)*3+$AO27+5,$AP27+7))),IF(INDIRECT(ADDRESS(($AN27-1)*3+$AO27+5,$AP27+7))="",0,IF(COUNTIF(INDIRECT(ADDRESS(($AN27-1)*36+($AO27-1)*12+6,COLUMN())):INDIRECT(ADDRESS(($AN27-1)*36+($AO27-1)*12+$AP27+4,COLUMN())),INDIRECT(ADDRESS(($AN27-1)*3+$AO27+5,$AP27+7)))&gt;=1,0,INDIRECT(ADDRESS(($AN27-1)*3+$AO27+5,$AP27+7)))))</f>
        <v>0</v>
      </c>
      <c r="AR27" s="472">
        <f ca="1">COUNTIF(INDIRECT("H"&amp;(ROW()+12*(($AN27-1)*3+$AO27)-ROW())/12+5):INDIRECT("S"&amp;(ROW()+12*(($AN27-1)*3+$AO27)-ROW())/12+5),AQ27)</f>
        <v>0</v>
      </c>
      <c r="AS27" s="480">
        <f ca="1">IF($AP27=1,IF(INDIRECT(ADDRESS(($AN27-1)*3+$AO27+5,$AP27+20))="",0,INDIRECT(ADDRESS(($AN27-1)*3+$AO27+5,$AP27+20))),IF(INDIRECT(ADDRESS(($AN27-1)*3+$AO27+5,$AP27+20))="",0,IF(COUNTIF(INDIRECT(ADDRESS(($AN27-1)*36+($AO27-1)*12+6,COLUMN())):INDIRECT(ADDRESS(($AN27-1)*36+($AO27-1)*12+$AP27+4,COLUMN())),INDIRECT(ADDRESS(($AN27-1)*3+$AO27+5,$AP27+20)))&gt;=1,0,INDIRECT(ADDRESS(($AN27-1)*3+$AO27+5,$AP27+20)))))</f>
        <v>0</v>
      </c>
      <c r="AT27" s="472">
        <f ca="1">COUNTIF(INDIRECT("U"&amp;(ROW()+12*(($AN27-1)*3+$AO27)-ROW())/12+5):INDIRECT("AF"&amp;(ROW()+12*(($AN27-1)*3+$AO27)-ROW())/12+5),AS27)</f>
        <v>0</v>
      </c>
      <c r="AU27" s="472">
        <f ca="1">IF(AND(AQ27+AS27&gt;0,AR27+AT27&gt;0),COUNTIF(AU$6:AU26,"&gt;0")+1,0)</f>
        <v>0</v>
      </c>
      <c r="BE27" s="472">
        <v>1</v>
      </c>
      <c r="BG27" s="488">
        <f t="shared" ref="BG27:BR27" si="28">SUM(H27:H28)</f>
        <v>0</v>
      </c>
      <c r="BH27" s="488">
        <f t="shared" si="28"/>
        <v>0</v>
      </c>
      <c r="BI27" s="488">
        <f t="shared" si="28"/>
        <v>0</v>
      </c>
      <c r="BJ27" s="488">
        <f t="shared" si="28"/>
        <v>0</v>
      </c>
      <c r="BK27" s="488">
        <f t="shared" si="28"/>
        <v>0</v>
      </c>
      <c r="BL27" s="488">
        <f t="shared" si="28"/>
        <v>0</v>
      </c>
      <c r="BM27" s="488">
        <f t="shared" si="28"/>
        <v>0</v>
      </c>
      <c r="BN27" s="488">
        <f t="shared" si="28"/>
        <v>0</v>
      </c>
      <c r="BO27" s="488">
        <f t="shared" si="28"/>
        <v>0</v>
      </c>
      <c r="BP27" s="488">
        <f t="shared" si="28"/>
        <v>0</v>
      </c>
      <c r="BQ27" s="488">
        <f t="shared" si="28"/>
        <v>0</v>
      </c>
      <c r="BR27" s="488">
        <f t="shared" si="28"/>
        <v>0</v>
      </c>
      <c r="BS27" s="487"/>
      <c r="BT27" s="488">
        <f t="shared" ref="BT27:CE27" si="29">SUM(U27:U28)</f>
        <v>0</v>
      </c>
      <c r="BU27" s="488">
        <f t="shared" si="29"/>
        <v>0</v>
      </c>
      <c r="BV27" s="488">
        <f t="shared" si="29"/>
        <v>0</v>
      </c>
      <c r="BW27" s="488">
        <f t="shared" si="29"/>
        <v>0</v>
      </c>
      <c r="BX27" s="488">
        <f t="shared" si="29"/>
        <v>0</v>
      </c>
      <c r="BY27" s="488">
        <f t="shared" si="29"/>
        <v>0</v>
      </c>
      <c r="BZ27" s="488">
        <f t="shared" si="29"/>
        <v>0</v>
      </c>
      <c r="CA27" s="488">
        <f t="shared" si="29"/>
        <v>0</v>
      </c>
      <c r="CB27" s="488">
        <f t="shared" si="29"/>
        <v>0</v>
      </c>
      <c r="CC27" s="488">
        <f t="shared" si="29"/>
        <v>0</v>
      </c>
      <c r="CD27" s="488">
        <f t="shared" si="29"/>
        <v>0</v>
      </c>
      <c r="CE27" s="488">
        <f t="shared" si="29"/>
        <v>0</v>
      </c>
      <c r="CH27" s="489" t="s">
        <v>391</v>
      </c>
      <c r="CI27" s="488">
        <f>IF(OR($D27="副園長",$D27="教頭",$D27="主任保育士",$D27="主幹教諭"),0,BG27)</f>
        <v>0</v>
      </c>
      <c r="CJ27" s="488">
        <f t="shared" ref="CJ27:CT27" si="30">IF(OR($D27="副園長",$D27="教頭",$D27="主任保育士",$D27="主幹教諭"),0,BH27)</f>
        <v>0</v>
      </c>
      <c r="CK27" s="488">
        <f t="shared" si="30"/>
        <v>0</v>
      </c>
      <c r="CL27" s="488">
        <f t="shared" si="30"/>
        <v>0</v>
      </c>
      <c r="CM27" s="488">
        <f t="shared" si="30"/>
        <v>0</v>
      </c>
      <c r="CN27" s="488">
        <f t="shared" si="30"/>
        <v>0</v>
      </c>
      <c r="CO27" s="488">
        <f t="shared" si="30"/>
        <v>0</v>
      </c>
      <c r="CP27" s="488">
        <f t="shared" si="30"/>
        <v>0</v>
      </c>
      <c r="CQ27" s="488">
        <f t="shared" si="30"/>
        <v>0</v>
      </c>
      <c r="CR27" s="488">
        <f t="shared" si="30"/>
        <v>0</v>
      </c>
      <c r="CS27" s="488">
        <f t="shared" si="30"/>
        <v>0</v>
      </c>
      <c r="CT27" s="488">
        <f t="shared" si="30"/>
        <v>0</v>
      </c>
    </row>
    <row r="28" spans="1:98" x14ac:dyDescent="0.15">
      <c r="A28" s="743"/>
      <c r="B28" s="746"/>
      <c r="C28" s="746"/>
      <c r="D28" s="746"/>
      <c r="E28" s="749"/>
      <c r="F28" s="746"/>
      <c r="G28" s="490" t="s">
        <v>320</v>
      </c>
      <c r="H28" s="491"/>
      <c r="I28" s="492" t="str">
        <f t="shared" si="23"/>
        <v/>
      </c>
      <c r="J28" s="492" t="str">
        <f t="shared" si="23"/>
        <v/>
      </c>
      <c r="K28" s="492" t="str">
        <f t="shared" si="23"/>
        <v/>
      </c>
      <c r="L28" s="492" t="str">
        <f t="shared" si="23"/>
        <v/>
      </c>
      <c r="M28" s="492" t="str">
        <f t="shared" si="23"/>
        <v/>
      </c>
      <c r="N28" s="492" t="str">
        <f t="shared" si="23"/>
        <v/>
      </c>
      <c r="O28" s="492" t="str">
        <f t="shared" si="23"/>
        <v/>
      </c>
      <c r="P28" s="492" t="str">
        <f t="shared" si="23"/>
        <v/>
      </c>
      <c r="Q28" s="492" t="str">
        <f t="shared" si="23"/>
        <v/>
      </c>
      <c r="R28" s="492" t="str">
        <f t="shared" si="23"/>
        <v/>
      </c>
      <c r="S28" s="492" t="str">
        <f t="shared" si="23"/>
        <v/>
      </c>
      <c r="T28" s="493">
        <f t="shared" si="2"/>
        <v>0</v>
      </c>
      <c r="U28" s="494"/>
      <c r="V28" s="495" t="str">
        <f t="shared" si="24"/>
        <v/>
      </c>
      <c r="W28" s="495" t="str">
        <f t="shared" si="24"/>
        <v/>
      </c>
      <c r="X28" s="495" t="str">
        <f t="shared" si="24"/>
        <v/>
      </c>
      <c r="Y28" s="495" t="str">
        <f t="shared" si="24"/>
        <v/>
      </c>
      <c r="Z28" s="495" t="str">
        <f t="shared" si="24"/>
        <v/>
      </c>
      <c r="AA28" s="495" t="str">
        <f t="shared" si="24"/>
        <v/>
      </c>
      <c r="AB28" s="495" t="str">
        <f t="shared" si="24"/>
        <v/>
      </c>
      <c r="AC28" s="495" t="str">
        <f t="shared" si="24"/>
        <v/>
      </c>
      <c r="AD28" s="495" t="str">
        <f t="shared" si="24"/>
        <v/>
      </c>
      <c r="AE28" s="495" t="str">
        <f t="shared" si="24"/>
        <v/>
      </c>
      <c r="AF28" s="495" t="str">
        <f t="shared" si="24"/>
        <v/>
      </c>
      <c r="AG28" s="493">
        <f t="shared" si="4"/>
        <v>0</v>
      </c>
      <c r="AH28" s="487"/>
      <c r="AI28" s="487"/>
      <c r="AJ28" s="487"/>
      <c r="AK28" s="487"/>
      <c r="AL28" s="487"/>
      <c r="AM28" s="487"/>
      <c r="AN28" s="472">
        <v>1</v>
      </c>
      <c r="AO28" s="472">
        <v>2</v>
      </c>
      <c r="AP28" s="472">
        <v>11</v>
      </c>
      <c r="AQ28" s="480">
        <f ca="1">IF($AP28=1,IF(INDIRECT(ADDRESS(($AN28-1)*3+$AO28+5,$AP28+7))="",0,INDIRECT(ADDRESS(($AN28-1)*3+$AO28+5,$AP28+7))),IF(INDIRECT(ADDRESS(($AN28-1)*3+$AO28+5,$AP28+7))="",0,IF(COUNTIF(INDIRECT(ADDRESS(($AN28-1)*36+($AO28-1)*12+6,COLUMN())):INDIRECT(ADDRESS(($AN28-1)*36+($AO28-1)*12+$AP28+4,COLUMN())),INDIRECT(ADDRESS(($AN28-1)*3+$AO28+5,$AP28+7)))&gt;=1,0,INDIRECT(ADDRESS(($AN28-1)*3+$AO28+5,$AP28+7)))))</f>
        <v>0</v>
      </c>
      <c r="AR28" s="472">
        <f ca="1">COUNTIF(INDIRECT("H"&amp;(ROW()+12*(($AN28-1)*3+$AO28)-ROW())/12+5):INDIRECT("S"&amp;(ROW()+12*(($AN28-1)*3+$AO28)-ROW())/12+5),AQ28)</f>
        <v>0</v>
      </c>
      <c r="AS28" s="480">
        <f ca="1">IF($AP28=1,IF(INDIRECT(ADDRESS(($AN28-1)*3+$AO28+5,$AP28+20))="",0,INDIRECT(ADDRESS(($AN28-1)*3+$AO28+5,$AP28+20))),IF(INDIRECT(ADDRESS(($AN28-1)*3+$AO28+5,$AP28+20))="",0,IF(COUNTIF(INDIRECT(ADDRESS(($AN28-1)*36+($AO28-1)*12+6,COLUMN())):INDIRECT(ADDRESS(($AN28-1)*36+($AO28-1)*12+$AP28+4,COLUMN())),INDIRECT(ADDRESS(($AN28-1)*3+$AO28+5,$AP28+20)))&gt;=1,0,INDIRECT(ADDRESS(($AN28-1)*3+$AO28+5,$AP28+20)))))</f>
        <v>0</v>
      </c>
      <c r="AT28" s="472">
        <f ca="1">COUNTIF(INDIRECT("U"&amp;(ROW()+12*(($AN28-1)*3+$AO28)-ROW())/12+5):INDIRECT("AF"&amp;(ROW()+12*(($AN28-1)*3+$AO28)-ROW())/12+5),AS28)</f>
        <v>0</v>
      </c>
      <c r="AU28" s="472">
        <f ca="1">IF(AND(AQ28+AS28&gt;0,AR28+AT28&gt;0),COUNTIF(AU$6:AU27,"&gt;0")+1,0)</f>
        <v>0</v>
      </c>
      <c r="BE28" s="472">
        <v>2</v>
      </c>
      <c r="BF28" s="472" t="s">
        <v>319</v>
      </c>
      <c r="BG28" s="488">
        <f>IF(BG27+BT27&gt;マスタ!$C$3,1,0)</f>
        <v>0</v>
      </c>
      <c r="BH28" s="488">
        <f>IF(BH27+BU27&gt;マスタ!$C$3,1,0)</f>
        <v>0</v>
      </c>
      <c r="BI28" s="488">
        <f>IF(BI27+BV27&gt;マスタ!$C$3,1,0)</f>
        <v>0</v>
      </c>
      <c r="BJ28" s="488">
        <f>IF(BJ27+BW27&gt;マスタ!$C$3,1,0)</f>
        <v>0</v>
      </c>
      <c r="BK28" s="488">
        <f>IF(BK27+BX27&gt;マスタ!$C$3,1,0)</f>
        <v>0</v>
      </c>
      <c r="BL28" s="488">
        <f>IF(BL27+BY27&gt;マスタ!$C$3,1,0)</f>
        <v>0</v>
      </c>
      <c r="BM28" s="488">
        <f>IF(BM27+BZ27&gt;マスタ!$C$3,1,0)</f>
        <v>0</v>
      </c>
      <c r="BN28" s="488">
        <f>IF(BN27+CA27&gt;マスタ!$C$3,1,0)</f>
        <v>0</v>
      </c>
      <c r="BO28" s="488">
        <f>IF(BO27+CB27&gt;マスタ!$C$3,1,0)</f>
        <v>0</v>
      </c>
      <c r="BP28" s="488">
        <f>IF(BP27+CC27&gt;マスタ!$C$3,1,0)</f>
        <v>0</v>
      </c>
      <c r="BQ28" s="488">
        <f>IF(BQ27+CD27&gt;マスタ!$C$3,1,0)</f>
        <v>0</v>
      </c>
      <c r="BR28" s="488">
        <f>IF(BR27+CE27&gt;マスタ!$C$3,1,0)</f>
        <v>0</v>
      </c>
      <c r="BS28" s="487"/>
      <c r="BT28" s="488"/>
      <c r="BU28" s="488"/>
      <c r="BV28" s="488"/>
      <c r="BW28" s="488"/>
      <c r="BX28" s="488"/>
      <c r="BY28" s="488"/>
      <c r="BZ28" s="488"/>
      <c r="CA28" s="488"/>
      <c r="CB28" s="488"/>
      <c r="CC28" s="488"/>
      <c r="CD28" s="488"/>
      <c r="CE28" s="488"/>
    </row>
    <row r="29" spans="1:98" x14ac:dyDescent="0.15">
      <c r="A29" s="744"/>
      <c r="B29" s="747"/>
      <c r="C29" s="747"/>
      <c r="D29" s="747"/>
      <c r="E29" s="750"/>
      <c r="F29" s="747"/>
      <c r="G29" s="496" t="s">
        <v>462</v>
      </c>
      <c r="H29" s="497"/>
      <c r="I29" s="498"/>
      <c r="J29" s="498"/>
      <c r="K29" s="498"/>
      <c r="L29" s="498"/>
      <c r="M29" s="498"/>
      <c r="N29" s="498"/>
      <c r="O29" s="498"/>
      <c r="P29" s="498"/>
      <c r="Q29" s="498"/>
      <c r="R29" s="498"/>
      <c r="S29" s="498"/>
      <c r="T29" s="499">
        <f t="shared" si="2"/>
        <v>0</v>
      </c>
      <c r="U29" s="500"/>
      <c r="V29" s="501"/>
      <c r="W29" s="501"/>
      <c r="X29" s="501"/>
      <c r="Y29" s="501"/>
      <c r="Z29" s="501"/>
      <c r="AA29" s="501"/>
      <c r="AB29" s="501"/>
      <c r="AC29" s="501"/>
      <c r="AD29" s="501"/>
      <c r="AE29" s="501"/>
      <c r="AF29" s="501"/>
      <c r="AG29" s="499">
        <f t="shared" si="4"/>
        <v>0</v>
      </c>
      <c r="AH29" s="487"/>
      <c r="AI29" s="487"/>
      <c r="AJ29" s="487"/>
      <c r="AK29" s="487"/>
      <c r="AL29" s="487"/>
      <c r="AM29" s="487"/>
      <c r="AN29" s="472">
        <v>1</v>
      </c>
      <c r="AO29" s="472">
        <v>2</v>
      </c>
      <c r="AP29" s="472">
        <v>12</v>
      </c>
      <c r="AQ29" s="480">
        <f ca="1">IF($AP29=1,IF(INDIRECT(ADDRESS(($AN29-1)*3+$AO29+5,$AP29+7))="",0,INDIRECT(ADDRESS(($AN29-1)*3+$AO29+5,$AP29+7))),IF(INDIRECT(ADDRESS(($AN29-1)*3+$AO29+5,$AP29+7))="",0,IF(COUNTIF(INDIRECT(ADDRESS(($AN29-1)*36+($AO29-1)*12+6,COLUMN())):INDIRECT(ADDRESS(($AN29-1)*36+($AO29-1)*12+$AP29+4,COLUMN())),INDIRECT(ADDRESS(($AN29-1)*3+$AO29+5,$AP29+7)))&gt;=1,0,INDIRECT(ADDRESS(($AN29-1)*3+$AO29+5,$AP29+7)))))</f>
        <v>0</v>
      </c>
      <c r="AR29" s="472">
        <f ca="1">COUNTIF(INDIRECT("H"&amp;(ROW()+12*(($AN29-1)*3+$AO29)-ROW())/12+5):INDIRECT("S"&amp;(ROW()+12*(($AN29-1)*3+$AO29)-ROW())/12+5),AQ29)</f>
        <v>0</v>
      </c>
      <c r="AS29" s="480">
        <f ca="1">IF($AP29=1,IF(INDIRECT(ADDRESS(($AN29-1)*3+$AO29+5,$AP29+20))="",0,INDIRECT(ADDRESS(($AN29-1)*3+$AO29+5,$AP29+20))),IF(INDIRECT(ADDRESS(($AN29-1)*3+$AO29+5,$AP29+20))="",0,IF(COUNTIF(INDIRECT(ADDRESS(($AN29-1)*36+($AO29-1)*12+6,COLUMN())):INDIRECT(ADDRESS(($AN29-1)*36+($AO29-1)*12+$AP29+4,COLUMN())),INDIRECT(ADDRESS(($AN29-1)*3+$AO29+5,$AP29+20)))&gt;=1,0,INDIRECT(ADDRESS(($AN29-1)*3+$AO29+5,$AP29+20)))))</f>
        <v>0</v>
      </c>
      <c r="AT29" s="472">
        <f ca="1">COUNTIF(INDIRECT("U"&amp;(ROW()+12*(($AN29-1)*3+$AO29)-ROW())/12+5):INDIRECT("AF"&amp;(ROW()+12*(($AN29-1)*3+$AO29)-ROW())/12+5),AS29)</f>
        <v>0</v>
      </c>
      <c r="AU29" s="472">
        <f ca="1">IF(AND(AQ29+AS29&gt;0,AR29+AT29&gt;0),COUNTIF(AU$6:AU28,"&gt;0")+1,0)</f>
        <v>0</v>
      </c>
      <c r="BE29" s="472">
        <v>3</v>
      </c>
      <c r="BF29" s="489"/>
      <c r="BG29" s="488"/>
      <c r="BH29" s="488"/>
      <c r="BI29" s="488"/>
      <c r="BJ29" s="488"/>
      <c r="BK29" s="488"/>
      <c r="BL29" s="488"/>
      <c r="BM29" s="488"/>
      <c r="BN29" s="488"/>
      <c r="BO29" s="488"/>
      <c r="BP29" s="488"/>
      <c r="BQ29" s="488"/>
      <c r="BR29" s="488"/>
    </row>
    <row r="30" spans="1:98" x14ac:dyDescent="0.15">
      <c r="A30" s="742">
        <v>9</v>
      </c>
      <c r="B30" s="745"/>
      <c r="C30" s="745"/>
      <c r="D30" s="745"/>
      <c r="E30" s="748"/>
      <c r="F30" s="745"/>
      <c r="G30" s="481" t="s">
        <v>321</v>
      </c>
      <c r="H30" s="482"/>
      <c r="I30" s="483" t="str">
        <f t="shared" si="23"/>
        <v/>
      </c>
      <c r="J30" s="483" t="str">
        <f t="shared" si="23"/>
        <v/>
      </c>
      <c r="K30" s="483" t="str">
        <f t="shared" si="23"/>
        <v/>
      </c>
      <c r="L30" s="483" t="str">
        <f t="shared" si="23"/>
        <v/>
      </c>
      <c r="M30" s="483" t="str">
        <f t="shared" si="23"/>
        <v/>
      </c>
      <c r="N30" s="483" t="str">
        <f t="shared" si="23"/>
        <v/>
      </c>
      <c r="O30" s="483" t="str">
        <f t="shared" si="23"/>
        <v/>
      </c>
      <c r="P30" s="483" t="str">
        <f t="shared" si="23"/>
        <v/>
      </c>
      <c r="Q30" s="483" t="str">
        <f t="shared" si="23"/>
        <v/>
      </c>
      <c r="R30" s="483" t="str">
        <f t="shared" si="23"/>
        <v/>
      </c>
      <c r="S30" s="483" t="str">
        <f t="shared" si="23"/>
        <v/>
      </c>
      <c r="T30" s="484">
        <f t="shared" si="2"/>
        <v>0</v>
      </c>
      <c r="U30" s="485"/>
      <c r="V30" s="486" t="str">
        <f t="shared" si="24"/>
        <v/>
      </c>
      <c r="W30" s="486" t="str">
        <f t="shared" si="24"/>
        <v/>
      </c>
      <c r="X30" s="486" t="str">
        <f t="shared" si="24"/>
        <v/>
      </c>
      <c r="Y30" s="486" t="str">
        <f t="shared" si="24"/>
        <v/>
      </c>
      <c r="Z30" s="486" t="str">
        <f t="shared" si="24"/>
        <v/>
      </c>
      <c r="AA30" s="486" t="str">
        <f t="shared" si="24"/>
        <v/>
      </c>
      <c r="AB30" s="486" t="str">
        <f t="shared" si="24"/>
        <v/>
      </c>
      <c r="AC30" s="486" t="str">
        <f t="shared" si="24"/>
        <v/>
      </c>
      <c r="AD30" s="486" t="str">
        <f t="shared" si="24"/>
        <v/>
      </c>
      <c r="AE30" s="486" t="str">
        <f t="shared" si="24"/>
        <v/>
      </c>
      <c r="AF30" s="486" t="str">
        <f t="shared" si="24"/>
        <v/>
      </c>
      <c r="AG30" s="484">
        <f t="shared" si="4"/>
        <v>0</v>
      </c>
      <c r="AH30" s="487"/>
      <c r="AI30" s="487"/>
      <c r="AJ30" s="487"/>
      <c r="AK30" s="487"/>
      <c r="AL30" s="487"/>
      <c r="AM30" s="487"/>
      <c r="AN30" s="472">
        <v>1</v>
      </c>
      <c r="AO30" s="472">
        <v>3</v>
      </c>
      <c r="AP30" s="472">
        <v>1</v>
      </c>
      <c r="AQ30" s="480">
        <f ca="1">IF($AP30=1,IF(INDIRECT(ADDRESS(($AN30-1)*3+$AO30+5,$AP30+7))="",0,INDIRECT(ADDRESS(($AN30-1)*3+$AO30+5,$AP30+7))),IF(INDIRECT(ADDRESS(($AN30-1)*3+$AO30+5,$AP30+7))="",0,IF(COUNTIF(INDIRECT(ADDRESS(($AN30-1)*36+($AO30-1)*12+6,COLUMN())):INDIRECT(ADDRESS(($AN30-1)*36+($AO30-1)*12+$AP30+4,COLUMN())),INDIRECT(ADDRESS(($AN30-1)*3+$AO30+5,$AP30+7)))&gt;=1,0,INDIRECT(ADDRESS(($AN30-1)*3+$AO30+5,$AP30+7)))))</f>
        <v>0</v>
      </c>
      <c r="AR30" s="472">
        <f ca="1">COUNTIF(INDIRECT("H"&amp;(ROW()+12*(($AN30-1)*3+$AO30)-ROW())/12+5):INDIRECT("S"&amp;(ROW()+12*(($AN30-1)*3+$AO30)-ROW())/12+5),AQ30)</f>
        <v>0</v>
      </c>
      <c r="AS30" s="480">
        <f ca="1">IF($AP30=1,IF(INDIRECT(ADDRESS(($AN30-1)*3+$AO30+5,$AP30+20))="",0,INDIRECT(ADDRESS(($AN30-1)*3+$AO30+5,$AP30+20))),IF(INDIRECT(ADDRESS(($AN30-1)*3+$AO30+5,$AP30+20))="",0,IF(COUNTIF(INDIRECT(ADDRESS(($AN30-1)*36+($AO30-1)*12+6,COLUMN())):INDIRECT(ADDRESS(($AN30-1)*36+($AO30-1)*12+$AP30+4,COLUMN())),INDIRECT(ADDRESS(($AN30-1)*3+$AO30+5,$AP30+20)))&gt;=1,0,INDIRECT(ADDRESS(($AN30-1)*3+$AO30+5,$AP30+20)))))</f>
        <v>0</v>
      </c>
      <c r="AT30" s="472">
        <f ca="1">COUNTIF(INDIRECT("U"&amp;(ROW()+12*(($AN30-1)*3+$AO30)-ROW())/12+5):INDIRECT("AF"&amp;(ROW()+12*(($AN30-1)*3+$AO30)-ROW())/12+5),AS30)</f>
        <v>0</v>
      </c>
      <c r="AU30" s="472">
        <f ca="1">IF(AND(AQ30+AS30&gt;0,AR30+AT30&gt;0),COUNTIF(AU$6:AU29,"&gt;0")+1,0)</f>
        <v>0</v>
      </c>
      <c r="BE30" s="472">
        <v>1</v>
      </c>
      <c r="BG30" s="488">
        <f t="shared" ref="BG30:BR30" si="31">SUM(H30:H31)</f>
        <v>0</v>
      </c>
      <c r="BH30" s="488">
        <f t="shared" si="31"/>
        <v>0</v>
      </c>
      <c r="BI30" s="488">
        <f t="shared" si="31"/>
        <v>0</v>
      </c>
      <c r="BJ30" s="488">
        <f t="shared" si="31"/>
        <v>0</v>
      </c>
      <c r="BK30" s="488">
        <f t="shared" si="31"/>
        <v>0</v>
      </c>
      <c r="BL30" s="488">
        <f t="shared" si="31"/>
        <v>0</v>
      </c>
      <c r="BM30" s="488">
        <f t="shared" si="31"/>
        <v>0</v>
      </c>
      <c r="BN30" s="488">
        <f t="shared" si="31"/>
        <v>0</v>
      </c>
      <c r="BO30" s="488">
        <f t="shared" si="31"/>
        <v>0</v>
      </c>
      <c r="BP30" s="488">
        <f t="shared" si="31"/>
        <v>0</v>
      </c>
      <c r="BQ30" s="488">
        <f t="shared" si="31"/>
        <v>0</v>
      </c>
      <c r="BR30" s="488">
        <f t="shared" si="31"/>
        <v>0</v>
      </c>
      <c r="BS30" s="487"/>
      <c r="BT30" s="488">
        <f t="shared" ref="BT30:CE30" si="32">SUM(U30:U31)</f>
        <v>0</v>
      </c>
      <c r="BU30" s="488">
        <f t="shared" si="32"/>
        <v>0</v>
      </c>
      <c r="BV30" s="488">
        <f t="shared" si="32"/>
        <v>0</v>
      </c>
      <c r="BW30" s="488">
        <f t="shared" si="32"/>
        <v>0</v>
      </c>
      <c r="BX30" s="488">
        <f t="shared" si="32"/>
        <v>0</v>
      </c>
      <c r="BY30" s="488">
        <f t="shared" si="32"/>
        <v>0</v>
      </c>
      <c r="BZ30" s="488">
        <f t="shared" si="32"/>
        <v>0</v>
      </c>
      <c r="CA30" s="488">
        <f t="shared" si="32"/>
        <v>0</v>
      </c>
      <c r="CB30" s="488">
        <f t="shared" si="32"/>
        <v>0</v>
      </c>
      <c r="CC30" s="488">
        <f t="shared" si="32"/>
        <v>0</v>
      </c>
      <c r="CD30" s="488">
        <f t="shared" si="32"/>
        <v>0</v>
      </c>
      <c r="CE30" s="488">
        <f t="shared" si="32"/>
        <v>0</v>
      </c>
      <c r="CH30" s="489" t="s">
        <v>391</v>
      </c>
      <c r="CI30" s="488">
        <f>IF(OR($D30="副園長",$D30="教頭",$D30="主任保育士",$D30="主幹教諭"),0,BG30)</f>
        <v>0</v>
      </c>
      <c r="CJ30" s="488">
        <f t="shared" ref="CJ30:CT30" si="33">IF(OR($D30="副園長",$D30="教頭",$D30="主任保育士",$D30="主幹教諭"),0,BH30)</f>
        <v>0</v>
      </c>
      <c r="CK30" s="488">
        <f t="shared" si="33"/>
        <v>0</v>
      </c>
      <c r="CL30" s="488">
        <f t="shared" si="33"/>
        <v>0</v>
      </c>
      <c r="CM30" s="488">
        <f t="shared" si="33"/>
        <v>0</v>
      </c>
      <c r="CN30" s="488">
        <f t="shared" si="33"/>
        <v>0</v>
      </c>
      <c r="CO30" s="488">
        <f t="shared" si="33"/>
        <v>0</v>
      </c>
      <c r="CP30" s="488">
        <f t="shared" si="33"/>
        <v>0</v>
      </c>
      <c r="CQ30" s="488">
        <f t="shared" si="33"/>
        <v>0</v>
      </c>
      <c r="CR30" s="488">
        <f t="shared" si="33"/>
        <v>0</v>
      </c>
      <c r="CS30" s="488">
        <f t="shared" si="33"/>
        <v>0</v>
      </c>
      <c r="CT30" s="488">
        <f t="shared" si="33"/>
        <v>0</v>
      </c>
    </row>
    <row r="31" spans="1:98" x14ac:dyDescent="0.15">
      <c r="A31" s="743"/>
      <c r="B31" s="746"/>
      <c r="C31" s="746"/>
      <c r="D31" s="746"/>
      <c r="E31" s="749"/>
      <c r="F31" s="746"/>
      <c r="G31" s="490" t="s">
        <v>320</v>
      </c>
      <c r="H31" s="491"/>
      <c r="I31" s="492" t="str">
        <f t="shared" si="23"/>
        <v/>
      </c>
      <c r="J31" s="492" t="str">
        <f t="shared" si="23"/>
        <v/>
      </c>
      <c r="K31" s="492" t="str">
        <f t="shared" si="23"/>
        <v/>
      </c>
      <c r="L31" s="492" t="str">
        <f t="shared" si="23"/>
        <v/>
      </c>
      <c r="M31" s="492" t="str">
        <f t="shared" si="23"/>
        <v/>
      </c>
      <c r="N31" s="492" t="str">
        <f t="shared" si="23"/>
        <v/>
      </c>
      <c r="O31" s="492" t="str">
        <f t="shared" si="23"/>
        <v/>
      </c>
      <c r="P31" s="492" t="str">
        <f t="shared" si="23"/>
        <v/>
      </c>
      <c r="Q31" s="492" t="str">
        <f t="shared" si="23"/>
        <v/>
      </c>
      <c r="R31" s="492" t="str">
        <f t="shared" si="23"/>
        <v/>
      </c>
      <c r="S31" s="492" t="str">
        <f t="shared" si="23"/>
        <v/>
      </c>
      <c r="T31" s="493">
        <f t="shared" si="2"/>
        <v>0</v>
      </c>
      <c r="U31" s="494"/>
      <c r="V31" s="495" t="str">
        <f t="shared" si="24"/>
        <v/>
      </c>
      <c r="W31" s="495" t="str">
        <f t="shared" si="24"/>
        <v/>
      </c>
      <c r="X31" s="495" t="str">
        <f t="shared" si="24"/>
        <v/>
      </c>
      <c r="Y31" s="495" t="str">
        <f t="shared" si="24"/>
        <v/>
      </c>
      <c r="Z31" s="495" t="str">
        <f t="shared" si="24"/>
        <v/>
      </c>
      <c r="AA31" s="495" t="str">
        <f t="shared" si="24"/>
        <v/>
      </c>
      <c r="AB31" s="495" t="str">
        <f t="shared" si="24"/>
        <v/>
      </c>
      <c r="AC31" s="495" t="str">
        <f t="shared" si="24"/>
        <v/>
      </c>
      <c r="AD31" s="495" t="str">
        <f t="shared" si="24"/>
        <v/>
      </c>
      <c r="AE31" s="495" t="str">
        <f t="shared" si="24"/>
        <v/>
      </c>
      <c r="AF31" s="495" t="str">
        <f t="shared" si="24"/>
        <v/>
      </c>
      <c r="AG31" s="493">
        <f t="shared" si="4"/>
        <v>0</v>
      </c>
      <c r="AH31" s="487"/>
      <c r="AI31" s="487"/>
      <c r="AJ31" s="487"/>
      <c r="AK31" s="487"/>
      <c r="AL31" s="487"/>
      <c r="AM31" s="487"/>
      <c r="AN31" s="472">
        <v>1</v>
      </c>
      <c r="AO31" s="472">
        <v>3</v>
      </c>
      <c r="AP31" s="472">
        <v>2</v>
      </c>
      <c r="AQ31" s="480">
        <f ca="1">IF($AP31=1,IF(INDIRECT(ADDRESS(($AN31-1)*3+$AO31+5,$AP31+7))="",0,INDIRECT(ADDRESS(($AN31-1)*3+$AO31+5,$AP31+7))),IF(INDIRECT(ADDRESS(($AN31-1)*3+$AO31+5,$AP31+7))="",0,IF(COUNTIF(INDIRECT(ADDRESS(($AN31-1)*36+($AO31-1)*12+6,COLUMN())):INDIRECT(ADDRESS(($AN31-1)*36+($AO31-1)*12+$AP31+4,COLUMN())),INDIRECT(ADDRESS(($AN31-1)*3+$AO31+5,$AP31+7)))&gt;=1,0,INDIRECT(ADDRESS(($AN31-1)*3+$AO31+5,$AP31+7)))))</f>
        <v>0</v>
      </c>
      <c r="AR31" s="472">
        <f ca="1">COUNTIF(INDIRECT("H"&amp;(ROW()+12*(($AN31-1)*3+$AO31)-ROW())/12+5):INDIRECT("S"&amp;(ROW()+12*(($AN31-1)*3+$AO31)-ROW())/12+5),AQ31)</f>
        <v>0</v>
      </c>
      <c r="AS31" s="480">
        <f ca="1">IF($AP31=1,IF(INDIRECT(ADDRESS(($AN31-1)*3+$AO31+5,$AP31+20))="",0,INDIRECT(ADDRESS(($AN31-1)*3+$AO31+5,$AP31+20))),IF(INDIRECT(ADDRESS(($AN31-1)*3+$AO31+5,$AP31+20))="",0,IF(COUNTIF(INDIRECT(ADDRESS(($AN31-1)*36+($AO31-1)*12+6,COLUMN())):INDIRECT(ADDRESS(($AN31-1)*36+($AO31-1)*12+$AP31+4,COLUMN())),INDIRECT(ADDRESS(($AN31-1)*3+$AO31+5,$AP31+20)))&gt;=1,0,INDIRECT(ADDRESS(($AN31-1)*3+$AO31+5,$AP31+20)))))</f>
        <v>0</v>
      </c>
      <c r="AT31" s="472">
        <f ca="1">COUNTIF(INDIRECT("U"&amp;(ROW()+12*(($AN31-1)*3+$AO31)-ROW())/12+5):INDIRECT("AF"&amp;(ROW()+12*(($AN31-1)*3+$AO31)-ROW())/12+5),AS31)</f>
        <v>0</v>
      </c>
      <c r="AU31" s="472">
        <f ca="1">IF(AND(AQ31+AS31&gt;0,AR31+AT31&gt;0),COUNTIF(AU$6:AU30,"&gt;0")+1,0)</f>
        <v>0</v>
      </c>
      <c r="BE31" s="472">
        <v>2</v>
      </c>
      <c r="BF31" s="472" t="s">
        <v>319</v>
      </c>
      <c r="BG31" s="488">
        <f>IF(BG30+BT30&gt;マスタ!$C$3,1,0)</f>
        <v>0</v>
      </c>
      <c r="BH31" s="488">
        <f>IF(BH30+BU30&gt;マスタ!$C$3,1,0)</f>
        <v>0</v>
      </c>
      <c r="BI31" s="488">
        <f>IF(BI30+BV30&gt;マスタ!$C$3,1,0)</f>
        <v>0</v>
      </c>
      <c r="BJ31" s="488">
        <f>IF(BJ30+BW30&gt;マスタ!$C$3,1,0)</f>
        <v>0</v>
      </c>
      <c r="BK31" s="488">
        <f>IF(BK30+BX30&gt;マスタ!$C$3,1,0)</f>
        <v>0</v>
      </c>
      <c r="BL31" s="488">
        <f>IF(BL30+BY30&gt;マスタ!$C$3,1,0)</f>
        <v>0</v>
      </c>
      <c r="BM31" s="488">
        <f>IF(BM30+BZ30&gt;マスタ!$C$3,1,0)</f>
        <v>0</v>
      </c>
      <c r="BN31" s="488">
        <f>IF(BN30+CA30&gt;マスタ!$C$3,1,0)</f>
        <v>0</v>
      </c>
      <c r="BO31" s="488">
        <f>IF(BO30+CB30&gt;マスタ!$C$3,1,0)</f>
        <v>0</v>
      </c>
      <c r="BP31" s="488">
        <f>IF(BP30+CC30&gt;マスタ!$C$3,1,0)</f>
        <v>0</v>
      </c>
      <c r="BQ31" s="488">
        <f>IF(BQ30+CD30&gt;マスタ!$C$3,1,0)</f>
        <v>0</v>
      </c>
      <c r="BR31" s="488">
        <f>IF(BR30+CE30&gt;マスタ!$C$3,1,0)</f>
        <v>0</v>
      </c>
      <c r="BS31" s="487"/>
      <c r="BT31" s="488"/>
      <c r="BU31" s="488"/>
      <c r="BV31" s="488"/>
      <c r="BW31" s="488"/>
      <c r="BX31" s="488"/>
      <c r="BY31" s="488"/>
      <c r="BZ31" s="488"/>
      <c r="CA31" s="488"/>
      <c r="CB31" s="488"/>
      <c r="CC31" s="488"/>
      <c r="CD31" s="488"/>
      <c r="CE31" s="488"/>
    </row>
    <row r="32" spans="1:98" x14ac:dyDescent="0.15">
      <c r="A32" s="744"/>
      <c r="B32" s="747"/>
      <c r="C32" s="747"/>
      <c r="D32" s="747"/>
      <c r="E32" s="750"/>
      <c r="F32" s="747"/>
      <c r="G32" s="496" t="s">
        <v>462</v>
      </c>
      <c r="H32" s="497"/>
      <c r="I32" s="498"/>
      <c r="J32" s="498"/>
      <c r="K32" s="498"/>
      <c r="L32" s="498"/>
      <c r="M32" s="498"/>
      <c r="N32" s="498"/>
      <c r="O32" s="498"/>
      <c r="P32" s="498"/>
      <c r="Q32" s="498"/>
      <c r="R32" s="498"/>
      <c r="S32" s="498"/>
      <c r="T32" s="499">
        <f t="shared" si="2"/>
        <v>0</v>
      </c>
      <c r="U32" s="500"/>
      <c r="V32" s="501"/>
      <c r="W32" s="501"/>
      <c r="X32" s="501"/>
      <c r="Y32" s="501"/>
      <c r="Z32" s="501"/>
      <c r="AA32" s="501"/>
      <c r="AB32" s="501"/>
      <c r="AC32" s="501"/>
      <c r="AD32" s="501"/>
      <c r="AE32" s="501"/>
      <c r="AF32" s="501"/>
      <c r="AG32" s="499">
        <f t="shared" si="4"/>
        <v>0</v>
      </c>
      <c r="AH32" s="487"/>
      <c r="AI32" s="487"/>
      <c r="AJ32" s="487"/>
      <c r="AK32" s="487"/>
      <c r="AL32" s="487"/>
      <c r="AM32" s="487"/>
      <c r="AN32" s="472">
        <v>1</v>
      </c>
      <c r="AO32" s="472">
        <v>3</v>
      </c>
      <c r="AP32" s="472">
        <v>3</v>
      </c>
      <c r="AQ32" s="480">
        <f ca="1">IF($AP32=1,IF(INDIRECT(ADDRESS(($AN32-1)*3+$AO32+5,$AP32+7))="",0,INDIRECT(ADDRESS(($AN32-1)*3+$AO32+5,$AP32+7))),IF(INDIRECT(ADDRESS(($AN32-1)*3+$AO32+5,$AP32+7))="",0,IF(COUNTIF(INDIRECT(ADDRESS(($AN32-1)*36+($AO32-1)*12+6,COLUMN())):INDIRECT(ADDRESS(($AN32-1)*36+($AO32-1)*12+$AP32+4,COLUMN())),INDIRECT(ADDRESS(($AN32-1)*3+$AO32+5,$AP32+7)))&gt;=1,0,INDIRECT(ADDRESS(($AN32-1)*3+$AO32+5,$AP32+7)))))</f>
        <v>0</v>
      </c>
      <c r="AR32" s="472">
        <f ca="1">COUNTIF(INDIRECT("H"&amp;(ROW()+12*(($AN32-1)*3+$AO32)-ROW())/12+5):INDIRECT("S"&amp;(ROW()+12*(($AN32-1)*3+$AO32)-ROW())/12+5),AQ32)</f>
        <v>0</v>
      </c>
      <c r="AS32" s="480">
        <f ca="1">IF($AP32=1,IF(INDIRECT(ADDRESS(($AN32-1)*3+$AO32+5,$AP32+20))="",0,INDIRECT(ADDRESS(($AN32-1)*3+$AO32+5,$AP32+20))),IF(INDIRECT(ADDRESS(($AN32-1)*3+$AO32+5,$AP32+20))="",0,IF(COUNTIF(INDIRECT(ADDRESS(($AN32-1)*36+($AO32-1)*12+6,COLUMN())):INDIRECT(ADDRESS(($AN32-1)*36+($AO32-1)*12+$AP32+4,COLUMN())),INDIRECT(ADDRESS(($AN32-1)*3+$AO32+5,$AP32+20)))&gt;=1,0,INDIRECT(ADDRESS(($AN32-1)*3+$AO32+5,$AP32+20)))))</f>
        <v>0</v>
      </c>
      <c r="AT32" s="472">
        <f ca="1">COUNTIF(INDIRECT("U"&amp;(ROW()+12*(($AN32-1)*3+$AO32)-ROW())/12+5):INDIRECT("AF"&amp;(ROW()+12*(($AN32-1)*3+$AO32)-ROW())/12+5),AS32)</f>
        <v>0</v>
      </c>
      <c r="AU32" s="472">
        <f ca="1">IF(AND(AQ32+AS32&gt;0,AR32+AT32&gt;0),COUNTIF(AU$6:AU31,"&gt;0")+1,0)</f>
        <v>0</v>
      </c>
      <c r="BE32" s="472">
        <v>3</v>
      </c>
      <c r="BF32" s="489"/>
      <c r="BG32" s="488"/>
      <c r="BH32" s="488"/>
      <c r="BI32" s="488"/>
      <c r="BJ32" s="488"/>
      <c r="BK32" s="488"/>
      <c r="BL32" s="488"/>
      <c r="BM32" s="488"/>
      <c r="BN32" s="488"/>
      <c r="BO32" s="488"/>
      <c r="BP32" s="488"/>
      <c r="BQ32" s="488"/>
      <c r="BR32" s="488"/>
      <c r="BS32" s="487"/>
      <c r="BT32" s="488"/>
      <c r="BU32" s="488"/>
      <c r="BV32" s="488"/>
      <c r="BW32" s="488"/>
      <c r="BX32" s="488"/>
      <c r="BY32" s="488"/>
      <c r="BZ32" s="488"/>
      <c r="CA32" s="488"/>
      <c r="CB32" s="488"/>
      <c r="CC32" s="488"/>
      <c r="CD32" s="488"/>
      <c r="CE32" s="488"/>
    </row>
    <row r="33" spans="1:98" x14ac:dyDescent="0.15">
      <c r="A33" s="742">
        <v>10</v>
      </c>
      <c r="B33" s="745"/>
      <c r="C33" s="745"/>
      <c r="D33" s="745"/>
      <c r="E33" s="748"/>
      <c r="F33" s="745"/>
      <c r="G33" s="481" t="s">
        <v>321</v>
      </c>
      <c r="H33" s="482"/>
      <c r="I33" s="483" t="str">
        <f t="shared" si="23"/>
        <v/>
      </c>
      <c r="J33" s="483" t="str">
        <f t="shared" si="23"/>
        <v/>
      </c>
      <c r="K33" s="483" t="str">
        <f t="shared" si="23"/>
        <v/>
      </c>
      <c r="L33" s="483" t="str">
        <f t="shared" si="23"/>
        <v/>
      </c>
      <c r="M33" s="483" t="str">
        <f t="shared" si="23"/>
        <v/>
      </c>
      <c r="N33" s="483" t="str">
        <f t="shared" si="23"/>
        <v/>
      </c>
      <c r="O33" s="483" t="str">
        <f t="shared" si="23"/>
        <v/>
      </c>
      <c r="P33" s="483" t="str">
        <f t="shared" si="23"/>
        <v/>
      </c>
      <c r="Q33" s="483" t="str">
        <f t="shared" si="23"/>
        <v/>
      </c>
      <c r="R33" s="483" t="str">
        <f t="shared" si="23"/>
        <v/>
      </c>
      <c r="S33" s="483" t="str">
        <f t="shared" si="23"/>
        <v/>
      </c>
      <c r="T33" s="484">
        <f t="shared" si="2"/>
        <v>0</v>
      </c>
      <c r="U33" s="485"/>
      <c r="V33" s="486" t="str">
        <f t="shared" si="24"/>
        <v/>
      </c>
      <c r="W33" s="486" t="str">
        <f t="shared" si="24"/>
        <v/>
      </c>
      <c r="X33" s="486" t="str">
        <f t="shared" si="24"/>
        <v/>
      </c>
      <c r="Y33" s="486" t="str">
        <f t="shared" si="24"/>
        <v/>
      </c>
      <c r="Z33" s="486" t="str">
        <f t="shared" si="24"/>
        <v/>
      </c>
      <c r="AA33" s="486" t="str">
        <f t="shared" si="24"/>
        <v/>
      </c>
      <c r="AB33" s="486" t="str">
        <f t="shared" si="24"/>
        <v/>
      </c>
      <c r="AC33" s="486" t="str">
        <f t="shared" si="24"/>
        <v/>
      </c>
      <c r="AD33" s="486" t="str">
        <f t="shared" si="24"/>
        <v/>
      </c>
      <c r="AE33" s="486" t="str">
        <f t="shared" si="24"/>
        <v/>
      </c>
      <c r="AF33" s="486" t="str">
        <f t="shared" si="24"/>
        <v/>
      </c>
      <c r="AG33" s="484">
        <f t="shared" si="4"/>
        <v>0</v>
      </c>
      <c r="AH33" s="487"/>
      <c r="AI33" s="487"/>
      <c r="AJ33" s="487"/>
      <c r="AK33" s="487"/>
      <c r="AL33" s="487"/>
      <c r="AM33" s="487"/>
      <c r="AN33" s="472">
        <v>1</v>
      </c>
      <c r="AO33" s="472">
        <v>3</v>
      </c>
      <c r="AP33" s="472">
        <v>4</v>
      </c>
      <c r="AQ33" s="480">
        <f ca="1">IF($AP33=1,IF(INDIRECT(ADDRESS(($AN33-1)*3+$AO33+5,$AP33+7))="",0,INDIRECT(ADDRESS(($AN33-1)*3+$AO33+5,$AP33+7))),IF(INDIRECT(ADDRESS(($AN33-1)*3+$AO33+5,$AP33+7))="",0,IF(COUNTIF(INDIRECT(ADDRESS(($AN33-1)*36+($AO33-1)*12+6,COLUMN())):INDIRECT(ADDRESS(($AN33-1)*36+($AO33-1)*12+$AP33+4,COLUMN())),INDIRECT(ADDRESS(($AN33-1)*3+$AO33+5,$AP33+7)))&gt;=1,0,INDIRECT(ADDRESS(($AN33-1)*3+$AO33+5,$AP33+7)))))</f>
        <v>0</v>
      </c>
      <c r="AR33" s="472">
        <f ca="1">COUNTIF(INDIRECT("H"&amp;(ROW()+12*(($AN33-1)*3+$AO33)-ROW())/12+5):INDIRECT("S"&amp;(ROW()+12*(($AN33-1)*3+$AO33)-ROW())/12+5),AQ33)</f>
        <v>0</v>
      </c>
      <c r="AS33" s="480">
        <f ca="1">IF($AP33=1,IF(INDIRECT(ADDRESS(($AN33-1)*3+$AO33+5,$AP33+20))="",0,INDIRECT(ADDRESS(($AN33-1)*3+$AO33+5,$AP33+20))),IF(INDIRECT(ADDRESS(($AN33-1)*3+$AO33+5,$AP33+20))="",0,IF(COUNTIF(INDIRECT(ADDRESS(($AN33-1)*36+($AO33-1)*12+6,COLUMN())):INDIRECT(ADDRESS(($AN33-1)*36+($AO33-1)*12+$AP33+4,COLUMN())),INDIRECT(ADDRESS(($AN33-1)*3+$AO33+5,$AP33+20)))&gt;=1,0,INDIRECT(ADDRESS(($AN33-1)*3+$AO33+5,$AP33+20)))))</f>
        <v>0</v>
      </c>
      <c r="AT33" s="472">
        <f ca="1">COUNTIF(INDIRECT("U"&amp;(ROW()+12*(($AN33-1)*3+$AO33)-ROW())/12+5):INDIRECT("AF"&amp;(ROW()+12*(($AN33-1)*3+$AO33)-ROW())/12+5),AS33)</f>
        <v>0</v>
      </c>
      <c r="AU33" s="472">
        <f ca="1">IF(AND(AQ33+AS33&gt;0,AR33+AT33&gt;0),COUNTIF(AU$6:AU32,"&gt;0")+1,0)</f>
        <v>0</v>
      </c>
      <c r="BE33" s="472">
        <v>1</v>
      </c>
      <c r="BG33" s="488">
        <f t="shared" ref="BG33:BR33" si="34">SUM(H33:H34)</f>
        <v>0</v>
      </c>
      <c r="BH33" s="488">
        <f t="shared" si="34"/>
        <v>0</v>
      </c>
      <c r="BI33" s="488">
        <f t="shared" si="34"/>
        <v>0</v>
      </c>
      <c r="BJ33" s="488">
        <f t="shared" si="34"/>
        <v>0</v>
      </c>
      <c r="BK33" s="488">
        <f t="shared" si="34"/>
        <v>0</v>
      </c>
      <c r="BL33" s="488">
        <f t="shared" si="34"/>
        <v>0</v>
      </c>
      <c r="BM33" s="488">
        <f t="shared" si="34"/>
        <v>0</v>
      </c>
      <c r="BN33" s="488">
        <f t="shared" si="34"/>
        <v>0</v>
      </c>
      <c r="BO33" s="488">
        <f t="shared" si="34"/>
        <v>0</v>
      </c>
      <c r="BP33" s="488">
        <f t="shared" si="34"/>
        <v>0</v>
      </c>
      <c r="BQ33" s="488">
        <f t="shared" si="34"/>
        <v>0</v>
      </c>
      <c r="BR33" s="488">
        <f t="shared" si="34"/>
        <v>0</v>
      </c>
      <c r="BS33" s="487"/>
      <c r="BT33" s="488">
        <f t="shared" ref="BT33:CE33" si="35">SUM(U33:U34)</f>
        <v>0</v>
      </c>
      <c r="BU33" s="488">
        <f t="shared" si="35"/>
        <v>0</v>
      </c>
      <c r="BV33" s="488">
        <f t="shared" si="35"/>
        <v>0</v>
      </c>
      <c r="BW33" s="488">
        <f t="shared" si="35"/>
        <v>0</v>
      </c>
      <c r="BX33" s="488">
        <f t="shared" si="35"/>
        <v>0</v>
      </c>
      <c r="BY33" s="488">
        <f t="shared" si="35"/>
        <v>0</v>
      </c>
      <c r="BZ33" s="488">
        <f t="shared" si="35"/>
        <v>0</v>
      </c>
      <c r="CA33" s="488">
        <f t="shared" si="35"/>
        <v>0</v>
      </c>
      <c r="CB33" s="488">
        <f t="shared" si="35"/>
        <v>0</v>
      </c>
      <c r="CC33" s="488">
        <f t="shared" si="35"/>
        <v>0</v>
      </c>
      <c r="CD33" s="488">
        <f t="shared" si="35"/>
        <v>0</v>
      </c>
      <c r="CE33" s="488">
        <f t="shared" si="35"/>
        <v>0</v>
      </c>
      <c r="CH33" s="489" t="s">
        <v>391</v>
      </c>
      <c r="CI33" s="488">
        <f>IF(OR($D33="副園長",$D33="教頭",$D33="主任保育士",$D33="主幹教諭"),0,BG33)</f>
        <v>0</v>
      </c>
      <c r="CJ33" s="488">
        <f t="shared" ref="CJ33:CT33" si="36">IF(OR($D33="副園長",$D33="教頭",$D33="主任保育士",$D33="主幹教諭"),0,BH33)</f>
        <v>0</v>
      </c>
      <c r="CK33" s="488">
        <f t="shared" si="36"/>
        <v>0</v>
      </c>
      <c r="CL33" s="488">
        <f t="shared" si="36"/>
        <v>0</v>
      </c>
      <c r="CM33" s="488">
        <f t="shared" si="36"/>
        <v>0</v>
      </c>
      <c r="CN33" s="488">
        <f t="shared" si="36"/>
        <v>0</v>
      </c>
      <c r="CO33" s="488">
        <f t="shared" si="36"/>
        <v>0</v>
      </c>
      <c r="CP33" s="488">
        <f t="shared" si="36"/>
        <v>0</v>
      </c>
      <c r="CQ33" s="488">
        <f t="shared" si="36"/>
        <v>0</v>
      </c>
      <c r="CR33" s="488">
        <f t="shared" si="36"/>
        <v>0</v>
      </c>
      <c r="CS33" s="488">
        <f t="shared" si="36"/>
        <v>0</v>
      </c>
      <c r="CT33" s="488">
        <f t="shared" si="36"/>
        <v>0</v>
      </c>
    </row>
    <row r="34" spans="1:98" x14ac:dyDescent="0.15">
      <c r="A34" s="743"/>
      <c r="B34" s="746"/>
      <c r="C34" s="746"/>
      <c r="D34" s="746"/>
      <c r="E34" s="749"/>
      <c r="F34" s="746"/>
      <c r="G34" s="490" t="s">
        <v>320</v>
      </c>
      <c r="H34" s="491"/>
      <c r="I34" s="492" t="str">
        <f t="shared" si="23"/>
        <v/>
      </c>
      <c r="J34" s="492" t="str">
        <f t="shared" si="23"/>
        <v/>
      </c>
      <c r="K34" s="492" t="str">
        <f t="shared" si="23"/>
        <v/>
      </c>
      <c r="L34" s="492" t="str">
        <f t="shared" si="23"/>
        <v/>
      </c>
      <c r="M34" s="492" t="str">
        <f t="shared" si="23"/>
        <v/>
      </c>
      <c r="N34" s="492" t="str">
        <f t="shared" si="23"/>
        <v/>
      </c>
      <c r="O34" s="492" t="str">
        <f t="shared" si="23"/>
        <v/>
      </c>
      <c r="P34" s="492" t="str">
        <f t="shared" si="23"/>
        <v/>
      </c>
      <c r="Q34" s="492" t="str">
        <f t="shared" si="23"/>
        <v/>
      </c>
      <c r="R34" s="492" t="str">
        <f t="shared" si="23"/>
        <v/>
      </c>
      <c r="S34" s="492" t="str">
        <f t="shared" si="23"/>
        <v/>
      </c>
      <c r="T34" s="493">
        <f t="shared" si="2"/>
        <v>0</v>
      </c>
      <c r="U34" s="494"/>
      <c r="V34" s="495" t="str">
        <f t="shared" si="24"/>
        <v/>
      </c>
      <c r="W34" s="495" t="str">
        <f t="shared" si="24"/>
        <v/>
      </c>
      <c r="X34" s="495" t="str">
        <f t="shared" si="24"/>
        <v/>
      </c>
      <c r="Y34" s="495" t="str">
        <f t="shared" si="24"/>
        <v/>
      </c>
      <c r="Z34" s="495" t="str">
        <f t="shared" si="24"/>
        <v/>
      </c>
      <c r="AA34" s="495" t="str">
        <f t="shared" si="24"/>
        <v/>
      </c>
      <c r="AB34" s="495" t="str">
        <f t="shared" si="24"/>
        <v/>
      </c>
      <c r="AC34" s="495" t="str">
        <f t="shared" si="24"/>
        <v/>
      </c>
      <c r="AD34" s="495" t="str">
        <f t="shared" si="24"/>
        <v/>
      </c>
      <c r="AE34" s="495" t="str">
        <f t="shared" si="24"/>
        <v/>
      </c>
      <c r="AF34" s="495" t="str">
        <f t="shared" si="24"/>
        <v/>
      </c>
      <c r="AG34" s="493">
        <f t="shared" si="4"/>
        <v>0</v>
      </c>
      <c r="AH34" s="487"/>
      <c r="AI34" s="487"/>
      <c r="AJ34" s="487"/>
      <c r="AK34" s="487"/>
      <c r="AL34" s="487"/>
      <c r="AM34" s="487"/>
      <c r="AN34" s="472">
        <v>1</v>
      </c>
      <c r="AO34" s="472">
        <v>3</v>
      </c>
      <c r="AP34" s="472">
        <v>5</v>
      </c>
      <c r="AQ34" s="480">
        <f ca="1">IF($AP34=1,IF(INDIRECT(ADDRESS(($AN34-1)*3+$AO34+5,$AP34+7))="",0,INDIRECT(ADDRESS(($AN34-1)*3+$AO34+5,$AP34+7))),IF(INDIRECT(ADDRESS(($AN34-1)*3+$AO34+5,$AP34+7))="",0,IF(COUNTIF(INDIRECT(ADDRESS(($AN34-1)*36+($AO34-1)*12+6,COLUMN())):INDIRECT(ADDRESS(($AN34-1)*36+($AO34-1)*12+$AP34+4,COLUMN())),INDIRECT(ADDRESS(($AN34-1)*3+$AO34+5,$AP34+7)))&gt;=1,0,INDIRECT(ADDRESS(($AN34-1)*3+$AO34+5,$AP34+7)))))</f>
        <v>0</v>
      </c>
      <c r="AR34" s="472">
        <f ca="1">COUNTIF(INDIRECT("H"&amp;(ROW()+12*(($AN34-1)*3+$AO34)-ROW())/12+5):INDIRECT("S"&amp;(ROW()+12*(($AN34-1)*3+$AO34)-ROW())/12+5),AQ34)</f>
        <v>0</v>
      </c>
      <c r="AS34" s="480">
        <f ca="1">IF($AP34=1,IF(INDIRECT(ADDRESS(($AN34-1)*3+$AO34+5,$AP34+20))="",0,INDIRECT(ADDRESS(($AN34-1)*3+$AO34+5,$AP34+20))),IF(INDIRECT(ADDRESS(($AN34-1)*3+$AO34+5,$AP34+20))="",0,IF(COUNTIF(INDIRECT(ADDRESS(($AN34-1)*36+($AO34-1)*12+6,COLUMN())):INDIRECT(ADDRESS(($AN34-1)*36+($AO34-1)*12+$AP34+4,COLUMN())),INDIRECT(ADDRESS(($AN34-1)*3+$AO34+5,$AP34+20)))&gt;=1,0,INDIRECT(ADDRESS(($AN34-1)*3+$AO34+5,$AP34+20)))))</f>
        <v>0</v>
      </c>
      <c r="AT34" s="472">
        <f ca="1">COUNTIF(INDIRECT("U"&amp;(ROW()+12*(($AN34-1)*3+$AO34)-ROW())/12+5):INDIRECT("AF"&amp;(ROW()+12*(($AN34-1)*3+$AO34)-ROW())/12+5),AS34)</f>
        <v>0</v>
      </c>
      <c r="AU34" s="472">
        <f ca="1">IF(AND(AQ34+AS34&gt;0,AR34+AT34&gt;0),COUNTIF(AU$6:AU33,"&gt;0")+1,0)</f>
        <v>0</v>
      </c>
      <c r="BE34" s="472">
        <v>2</v>
      </c>
      <c r="BF34" s="472" t="s">
        <v>319</v>
      </c>
      <c r="BG34" s="488">
        <f>IF(BG33+BT33&gt;マスタ!$C$3,1,0)</f>
        <v>0</v>
      </c>
      <c r="BH34" s="488">
        <f>IF(BH33+BU33&gt;マスタ!$C$3,1,0)</f>
        <v>0</v>
      </c>
      <c r="BI34" s="488">
        <f>IF(BI33+BV33&gt;マスタ!$C$3,1,0)</f>
        <v>0</v>
      </c>
      <c r="BJ34" s="488">
        <f>IF(BJ33+BW33&gt;マスタ!$C$3,1,0)</f>
        <v>0</v>
      </c>
      <c r="BK34" s="488">
        <f>IF(BK33+BX33&gt;マスタ!$C$3,1,0)</f>
        <v>0</v>
      </c>
      <c r="BL34" s="488">
        <f>IF(BL33+BY33&gt;マスタ!$C$3,1,0)</f>
        <v>0</v>
      </c>
      <c r="BM34" s="488">
        <f>IF(BM33+BZ33&gt;マスタ!$C$3,1,0)</f>
        <v>0</v>
      </c>
      <c r="BN34" s="488">
        <f>IF(BN33+CA33&gt;マスタ!$C$3,1,0)</f>
        <v>0</v>
      </c>
      <c r="BO34" s="488">
        <f>IF(BO33+CB33&gt;マスタ!$C$3,1,0)</f>
        <v>0</v>
      </c>
      <c r="BP34" s="488">
        <f>IF(BP33+CC33&gt;マスタ!$C$3,1,0)</f>
        <v>0</v>
      </c>
      <c r="BQ34" s="488">
        <f>IF(BQ33+CD33&gt;マスタ!$C$3,1,0)</f>
        <v>0</v>
      </c>
      <c r="BR34" s="488">
        <f>IF(BR33+CE33&gt;マスタ!$C$3,1,0)</f>
        <v>0</v>
      </c>
      <c r="BS34" s="487"/>
      <c r="BT34" s="488"/>
      <c r="BU34" s="488"/>
      <c r="BV34" s="488"/>
      <c r="BW34" s="488"/>
      <c r="BX34" s="488"/>
      <c r="BY34" s="488"/>
      <c r="BZ34" s="488"/>
      <c r="CA34" s="488"/>
      <c r="CB34" s="488"/>
      <c r="CC34" s="488"/>
      <c r="CD34" s="488"/>
      <c r="CE34" s="488"/>
    </row>
    <row r="35" spans="1:98" x14ac:dyDescent="0.15">
      <c r="A35" s="744"/>
      <c r="B35" s="747"/>
      <c r="C35" s="747"/>
      <c r="D35" s="747"/>
      <c r="E35" s="750"/>
      <c r="F35" s="747"/>
      <c r="G35" s="496" t="s">
        <v>462</v>
      </c>
      <c r="H35" s="497"/>
      <c r="I35" s="498"/>
      <c r="J35" s="498"/>
      <c r="K35" s="498"/>
      <c r="L35" s="498"/>
      <c r="M35" s="498"/>
      <c r="N35" s="498"/>
      <c r="O35" s="498"/>
      <c r="P35" s="498"/>
      <c r="Q35" s="498"/>
      <c r="R35" s="498"/>
      <c r="S35" s="498"/>
      <c r="T35" s="499">
        <f t="shared" si="2"/>
        <v>0</v>
      </c>
      <c r="U35" s="500"/>
      <c r="V35" s="501"/>
      <c r="W35" s="501"/>
      <c r="X35" s="501"/>
      <c r="Y35" s="501"/>
      <c r="Z35" s="501"/>
      <c r="AA35" s="501"/>
      <c r="AB35" s="501"/>
      <c r="AC35" s="501"/>
      <c r="AD35" s="501"/>
      <c r="AE35" s="501"/>
      <c r="AF35" s="501"/>
      <c r="AG35" s="499">
        <f t="shared" si="4"/>
        <v>0</v>
      </c>
      <c r="AH35" s="487"/>
      <c r="AI35" s="487"/>
      <c r="AJ35" s="487"/>
      <c r="AK35" s="487"/>
      <c r="AL35" s="487"/>
      <c r="AM35" s="487"/>
      <c r="AN35" s="472">
        <v>1</v>
      </c>
      <c r="AO35" s="472">
        <v>3</v>
      </c>
      <c r="AP35" s="472">
        <v>6</v>
      </c>
      <c r="AQ35" s="480">
        <f ca="1">IF($AP35=1,IF(INDIRECT(ADDRESS(($AN35-1)*3+$AO35+5,$AP35+7))="",0,INDIRECT(ADDRESS(($AN35-1)*3+$AO35+5,$AP35+7))),IF(INDIRECT(ADDRESS(($AN35-1)*3+$AO35+5,$AP35+7))="",0,IF(COUNTIF(INDIRECT(ADDRESS(($AN35-1)*36+($AO35-1)*12+6,COLUMN())):INDIRECT(ADDRESS(($AN35-1)*36+($AO35-1)*12+$AP35+4,COLUMN())),INDIRECT(ADDRESS(($AN35-1)*3+$AO35+5,$AP35+7)))&gt;=1,0,INDIRECT(ADDRESS(($AN35-1)*3+$AO35+5,$AP35+7)))))</f>
        <v>0</v>
      </c>
      <c r="AR35" s="472">
        <f ca="1">COUNTIF(INDIRECT("H"&amp;(ROW()+12*(($AN35-1)*3+$AO35)-ROW())/12+5):INDIRECT("S"&amp;(ROW()+12*(($AN35-1)*3+$AO35)-ROW())/12+5),AQ35)</f>
        <v>0</v>
      </c>
      <c r="AS35" s="480">
        <f ca="1">IF($AP35=1,IF(INDIRECT(ADDRESS(($AN35-1)*3+$AO35+5,$AP35+20))="",0,INDIRECT(ADDRESS(($AN35-1)*3+$AO35+5,$AP35+20))),IF(INDIRECT(ADDRESS(($AN35-1)*3+$AO35+5,$AP35+20))="",0,IF(COUNTIF(INDIRECT(ADDRESS(($AN35-1)*36+($AO35-1)*12+6,COLUMN())):INDIRECT(ADDRESS(($AN35-1)*36+($AO35-1)*12+$AP35+4,COLUMN())),INDIRECT(ADDRESS(($AN35-1)*3+$AO35+5,$AP35+20)))&gt;=1,0,INDIRECT(ADDRESS(($AN35-1)*3+$AO35+5,$AP35+20)))))</f>
        <v>0</v>
      </c>
      <c r="AT35" s="472">
        <f ca="1">COUNTIF(INDIRECT("U"&amp;(ROW()+12*(($AN35-1)*3+$AO35)-ROW())/12+5):INDIRECT("AF"&amp;(ROW()+12*(($AN35-1)*3+$AO35)-ROW())/12+5),AS35)</f>
        <v>0</v>
      </c>
      <c r="AU35" s="472">
        <f ca="1">IF(AND(AQ35+AS35&gt;0,AR35+AT35&gt;0),COUNTIF(AU$6:AU34,"&gt;0")+1,0)</f>
        <v>0</v>
      </c>
      <c r="BE35" s="472">
        <v>3</v>
      </c>
      <c r="BF35" s="489"/>
      <c r="BG35" s="488"/>
      <c r="BH35" s="488"/>
      <c r="BI35" s="488"/>
      <c r="BJ35" s="488"/>
      <c r="BK35" s="488"/>
      <c r="BL35" s="488"/>
      <c r="BM35" s="488"/>
      <c r="BN35" s="488"/>
      <c r="BO35" s="488"/>
      <c r="BP35" s="488"/>
      <c r="BQ35" s="488"/>
      <c r="BR35" s="488"/>
    </row>
    <row r="36" spans="1:98" x14ac:dyDescent="0.15">
      <c r="A36" s="742">
        <v>11</v>
      </c>
      <c r="B36" s="745"/>
      <c r="C36" s="745"/>
      <c r="D36" s="745"/>
      <c r="E36" s="748"/>
      <c r="F36" s="745"/>
      <c r="G36" s="481" t="s">
        <v>321</v>
      </c>
      <c r="H36" s="482"/>
      <c r="I36" s="483" t="str">
        <f t="shared" si="23"/>
        <v/>
      </c>
      <c r="J36" s="483" t="str">
        <f t="shared" si="23"/>
        <v/>
      </c>
      <c r="K36" s="483" t="str">
        <f t="shared" si="23"/>
        <v/>
      </c>
      <c r="L36" s="483" t="str">
        <f t="shared" si="23"/>
        <v/>
      </c>
      <c r="M36" s="483" t="str">
        <f t="shared" si="23"/>
        <v/>
      </c>
      <c r="N36" s="483" t="str">
        <f t="shared" si="23"/>
        <v/>
      </c>
      <c r="O36" s="483" t="str">
        <f t="shared" si="23"/>
        <v/>
      </c>
      <c r="P36" s="483" t="str">
        <f t="shared" si="23"/>
        <v/>
      </c>
      <c r="Q36" s="483" t="str">
        <f t="shared" si="23"/>
        <v/>
      </c>
      <c r="R36" s="483" t="str">
        <f t="shared" si="23"/>
        <v/>
      </c>
      <c r="S36" s="483" t="str">
        <f t="shared" si="23"/>
        <v/>
      </c>
      <c r="T36" s="484">
        <f t="shared" si="2"/>
        <v>0</v>
      </c>
      <c r="U36" s="485"/>
      <c r="V36" s="486" t="str">
        <f t="shared" si="24"/>
        <v/>
      </c>
      <c r="W36" s="486" t="str">
        <f t="shared" si="24"/>
        <v/>
      </c>
      <c r="X36" s="486" t="str">
        <f t="shared" si="24"/>
        <v/>
      </c>
      <c r="Y36" s="486" t="str">
        <f t="shared" si="24"/>
        <v/>
      </c>
      <c r="Z36" s="486" t="str">
        <f t="shared" si="24"/>
        <v/>
      </c>
      <c r="AA36" s="486" t="str">
        <f t="shared" si="24"/>
        <v/>
      </c>
      <c r="AB36" s="486" t="str">
        <f t="shared" si="24"/>
        <v/>
      </c>
      <c r="AC36" s="486" t="str">
        <f t="shared" si="24"/>
        <v/>
      </c>
      <c r="AD36" s="486" t="str">
        <f t="shared" si="24"/>
        <v/>
      </c>
      <c r="AE36" s="486" t="str">
        <f t="shared" si="24"/>
        <v/>
      </c>
      <c r="AF36" s="486" t="str">
        <f t="shared" si="24"/>
        <v/>
      </c>
      <c r="AG36" s="484">
        <f t="shared" si="4"/>
        <v>0</v>
      </c>
      <c r="AN36" s="472">
        <v>1</v>
      </c>
      <c r="AO36" s="472">
        <v>3</v>
      </c>
      <c r="AP36" s="472">
        <v>7</v>
      </c>
      <c r="AQ36" s="480">
        <f ca="1">IF($AP36=1,IF(INDIRECT(ADDRESS(($AN36-1)*3+$AO36+5,$AP36+7))="",0,INDIRECT(ADDRESS(($AN36-1)*3+$AO36+5,$AP36+7))),IF(INDIRECT(ADDRESS(($AN36-1)*3+$AO36+5,$AP36+7))="",0,IF(COUNTIF(INDIRECT(ADDRESS(($AN36-1)*36+($AO36-1)*12+6,COLUMN())):INDIRECT(ADDRESS(($AN36-1)*36+($AO36-1)*12+$AP36+4,COLUMN())),INDIRECT(ADDRESS(($AN36-1)*3+$AO36+5,$AP36+7)))&gt;=1,0,INDIRECT(ADDRESS(($AN36-1)*3+$AO36+5,$AP36+7)))))</f>
        <v>0</v>
      </c>
      <c r="AR36" s="472">
        <f ca="1">COUNTIF(INDIRECT("H"&amp;(ROW()+12*(($AN36-1)*3+$AO36)-ROW())/12+5):INDIRECT("S"&amp;(ROW()+12*(($AN36-1)*3+$AO36)-ROW())/12+5),AQ36)</f>
        <v>0</v>
      </c>
      <c r="AS36" s="480">
        <f ca="1">IF($AP36=1,IF(INDIRECT(ADDRESS(($AN36-1)*3+$AO36+5,$AP36+20))="",0,INDIRECT(ADDRESS(($AN36-1)*3+$AO36+5,$AP36+20))),IF(INDIRECT(ADDRESS(($AN36-1)*3+$AO36+5,$AP36+20))="",0,IF(COUNTIF(INDIRECT(ADDRESS(($AN36-1)*36+($AO36-1)*12+6,COLUMN())):INDIRECT(ADDRESS(($AN36-1)*36+($AO36-1)*12+$AP36+4,COLUMN())),INDIRECT(ADDRESS(($AN36-1)*3+$AO36+5,$AP36+20)))&gt;=1,0,INDIRECT(ADDRESS(($AN36-1)*3+$AO36+5,$AP36+20)))))</f>
        <v>0</v>
      </c>
      <c r="AT36" s="472">
        <f ca="1">COUNTIF(INDIRECT("U"&amp;(ROW()+12*(($AN36-1)*3+$AO36)-ROW())/12+5):INDIRECT("AF"&amp;(ROW()+12*(($AN36-1)*3+$AO36)-ROW())/12+5),AS36)</f>
        <v>0</v>
      </c>
      <c r="AU36" s="472">
        <f ca="1">IF(AND(AQ36+AS36&gt;0,AR36+AT36&gt;0),COUNTIF(AU$6:AU35,"&gt;0")+1,0)</f>
        <v>0</v>
      </c>
      <c r="BE36" s="472">
        <v>1</v>
      </c>
      <c r="BG36" s="488">
        <f t="shared" ref="BG36:BR36" si="37">SUM(H36:H37)</f>
        <v>0</v>
      </c>
      <c r="BH36" s="488">
        <f t="shared" si="37"/>
        <v>0</v>
      </c>
      <c r="BI36" s="488">
        <f t="shared" si="37"/>
        <v>0</v>
      </c>
      <c r="BJ36" s="488">
        <f t="shared" si="37"/>
        <v>0</v>
      </c>
      <c r="BK36" s="488">
        <f t="shared" si="37"/>
        <v>0</v>
      </c>
      <c r="BL36" s="488">
        <f t="shared" si="37"/>
        <v>0</v>
      </c>
      <c r="BM36" s="488">
        <f t="shared" si="37"/>
        <v>0</v>
      </c>
      <c r="BN36" s="488">
        <f t="shared" si="37"/>
        <v>0</v>
      </c>
      <c r="BO36" s="488">
        <f t="shared" si="37"/>
        <v>0</v>
      </c>
      <c r="BP36" s="488">
        <f t="shared" si="37"/>
        <v>0</v>
      </c>
      <c r="BQ36" s="488">
        <f t="shared" si="37"/>
        <v>0</v>
      </c>
      <c r="BR36" s="488">
        <f t="shared" si="37"/>
        <v>0</v>
      </c>
      <c r="BT36" s="488">
        <f t="shared" ref="BT36:CE36" si="38">SUM(U36:U37)</f>
        <v>0</v>
      </c>
      <c r="BU36" s="488">
        <f t="shared" si="38"/>
        <v>0</v>
      </c>
      <c r="BV36" s="488">
        <f t="shared" si="38"/>
        <v>0</v>
      </c>
      <c r="BW36" s="488">
        <f t="shared" si="38"/>
        <v>0</v>
      </c>
      <c r="BX36" s="488">
        <f t="shared" si="38"/>
        <v>0</v>
      </c>
      <c r="BY36" s="488">
        <f t="shared" si="38"/>
        <v>0</v>
      </c>
      <c r="BZ36" s="488">
        <f t="shared" si="38"/>
        <v>0</v>
      </c>
      <c r="CA36" s="488">
        <f t="shared" si="38"/>
        <v>0</v>
      </c>
      <c r="CB36" s="488">
        <f t="shared" si="38"/>
        <v>0</v>
      </c>
      <c r="CC36" s="488">
        <f t="shared" si="38"/>
        <v>0</v>
      </c>
      <c r="CD36" s="488">
        <f t="shared" si="38"/>
        <v>0</v>
      </c>
      <c r="CE36" s="488">
        <f t="shared" si="38"/>
        <v>0</v>
      </c>
      <c r="CH36" s="489" t="s">
        <v>391</v>
      </c>
      <c r="CI36" s="488">
        <f>IF(OR($D36="副園長",$D36="教頭",$D36="主任保育士",$D36="主幹教諭"),0,BG36)</f>
        <v>0</v>
      </c>
      <c r="CJ36" s="488">
        <f t="shared" ref="CJ36:CT36" si="39">IF(OR($D36="副園長",$D36="教頭",$D36="主任保育士",$D36="主幹教諭"),0,BH36)</f>
        <v>0</v>
      </c>
      <c r="CK36" s="488">
        <f t="shared" si="39"/>
        <v>0</v>
      </c>
      <c r="CL36" s="488">
        <f t="shared" si="39"/>
        <v>0</v>
      </c>
      <c r="CM36" s="488">
        <f t="shared" si="39"/>
        <v>0</v>
      </c>
      <c r="CN36" s="488">
        <f t="shared" si="39"/>
        <v>0</v>
      </c>
      <c r="CO36" s="488">
        <f t="shared" si="39"/>
        <v>0</v>
      </c>
      <c r="CP36" s="488">
        <f t="shared" si="39"/>
        <v>0</v>
      </c>
      <c r="CQ36" s="488">
        <f t="shared" si="39"/>
        <v>0</v>
      </c>
      <c r="CR36" s="488">
        <f t="shared" si="39"/>
        <v>0</v>
      </c>
      <c r="CS36" s="488">
        <f t="shared" si="39"/>
        <v>0</v>
      </c>
      <c r="CT36" s="488">
        <f t="shared" si="39"/>
        <v>0</v>
      </c>
    </row>
    <row r="37" spans="1:98" x14ac:dyDescent="0.15">
      <c r="A37" s="743"/>
      <c r="B37" s="746"/>
      <c r="C37" s="746"/>
      <c r="D37" s="746"/>
      <c r="E37" s="749"/>
      <c r="F37" s="746"/>
      <c r="G37" s="490" t="s">
        <v>320</v>
      </c>
      <c r="H37" s="491"/>
      <c r="I37" s="492" t="str">
        <f t="shared" si="23"/>
        <v/>
      </c>
      <c r="J37" s="492" t="str">
        <f t="shared" si="23"/>
        <v/>
      </c>
      <c r="K37" s="492" t="str">
        <f t="shared" si="23"/>
        <v/>
      </c>
      <c r="L37" s="492" t="str">
        <f t="shared" si="23"/>
        <v/>
      </c>
      <c r="M37" s="492" t="str">
        <f t="shared" si="23"/>
        <v/>
      </c>
      <c r="N37" s="492" t="str">
        <f t="shared" si="23"/>
        <v/>
      </c>
      <c r="O37" s="492" t="str">
        <f t="shared" si="23"/>
        <v/>
      </c>
      <c r="P37" s="492" t="str">
        <f t="shared" si="23"/>
        <v/>
      </c>
      <c r="Q37" s="492" t="str">
        <f t="shared" si="23"/>
        <v/>
      </c>
      <c r="R37" s="492" t="str">
        <f t="shared" si="23"/>
        <v/>
      </c>
      <c r="S37" s="492" t="str">
        <f t="shared" si="23"/>
        <v/>
      </c>
      <c r="T37" s="493">
        <f t="shared" si="2"/>
        <v>0</v>
      </c>
      <c r="U37" s="494"/>
      <c r="V37" s="495" t="str">
        <f t="shared" si="24"/>
        <v/>
      </c>
      <c r="W37" s="495" t="str">
        <f t="shared" si="24"/>
        <v/>
      </c>
      <c r="X37" s="495" t="str">
        <f t="shared" si="24"/>
        <v/>
      </c>
      <c r="Y37" s="495" t="str">
        <f t="shared" si="24"/>
        <v/>
      </c>
      <c r="Z37" s="495" t="str">
        <f t="shared" si="24"/>
        <v/>
      </c>
      <c r="AA37" s="495" t="str">
        <f t="shared" si="24"/>
        <v/>
      </c>
      <c r="AB37" s="495" t="str">
        <f t="shared" si="24"/>
        <v/>
      </c>
      <c r="AC37" s="495" t="str">
        <f t="shared" si="24"/>
        <v/>
      </c>
      <c r="AD37" s="495" t="str">
        <f t="shared" si="24"/>
        <v/>
      </c>
      <c r="AE37" s="495" t="str">
        <f t="shared" si="24"/>
        <v/>
      </c>
      <c r="AF37" s="495" t="str">
        <f t="shared" si="24"/>
        <v/>
      </c>
      <c r="AG37" s="493">
        <f t="shared" si="4"/>
        <v>0</v>
      </c>
      <c r="AN37" s="472">
        <v>1</v>
      </c>
      <c r="AO37" s="472">
        <v>3</v>
      </c>
      <c r="AP37" s="472">
        <v>8</v>
      </c>
      <c r="AQ37" s="480">
        <f ca="1">IF($AP37=1,IF(INDIRECT(ADDRESS(($AN37-1)*3+$AO37+5,$AP37+7))="",0,INDIRECT(ADDRESS(($AN37-1)*3+$AO37+5,$AP37+7))),IF(INDIRECT(ADDRESS(($AN37-1)*3+$AO37+5,$AP37+7))="",0,IF(COUNTIF(INDIRECT(ADDRESS(($AN37-1)*36+($AO37-1)*12+6,COLUMN())):INDIRECT(ADDRESS(($AN37-1)*36+($AO37-1)*12+$AP37+4,COLUMN())),INDIRECT(ADDRESS(($AN37-1)*3+$AO37+5,$AP37+7)))&gt;=1,0,INDIRECT(ADDRESS(($AN37-1)*3+$AO37+5,$AP37+7)))))</f>
        <v>0</v>
      </c>
      <c r="AR37" s="472">
        <f ca="1">COUNTIF(INDIRECT("H"&amp;(ROW()+12*(($AN37-1)*3+$AO37)-ROW())/12+5):INDIRECT("S"&amp;(ROW()+12*(($AN37-1)*3+$AO37)-ROW())/12+5),AQ37)</f>
        <v>0</v>
      </c>
      <c r="AS37" s="480">
        <f ca="1">IF($AP37=1,IF(INDIRECT(ADDRESS(($AN37-1)*3+$AO37+5,$AP37+20))="",0,INDIRECT(ADDRESS(($AN37-1)*3+$AO37+5,$AP37+20))),IF(INDIRECT(ADDRESS(($AN37-1)*3+$AO37+5,$AP37+20))="",0,IF(COUNTIF(INDIRECT(ADDRESS(($AN37-1)*36+($AO37-1)*12+6,COLUMN())):INDIRECT(ADDRESS(($AN37-1)*36+($AO37-1)*12+$AP37+4,COLUMN())),INDIRECT(ADDRESS(($AN37-1)*3+$AO37+5,$AP37+20)))&gt;=1,0,INDIRECT(ADDRESS(($AN37-1)*3+$AO37+5,$AP37+20)))))</f>
        <v>0</v>
      </c>
      <c r="AT37" s="472">
        <f ca="1">COUNTIF(INDIRECT("U"&amp;(ROW()+12*(($AN37-1)*3+$AO37)-ROW())/12+5):INDIRECT("AF"&amp;(ROW()+12*(($AN37-1)*3+$AO37)-ROW())/12+5),AS37)</f>
        <v>0</v>
      </c>
      <c r="AU37" s="472">
        <f ca="1">IF(AND(AQ37+AS37&gt;0,AR37+AT37&gt;0),COUNTIF(AU$6:AU36,"&gt;0")+1,0)</f>
        <v>0</v>
      </c>
      <c r="BE37" s="472">
        <v>2</v>
      </c>
      <c r="BF37" s="472" t="s">
        <v>319</v>
      </c>
      <c r="BG37" s="488">
        <f>IF(BG36+BT36&gt;マスタ!$C$3,1,0)</f>
        <v>0</v>
      </c>
      <c r="BH37" s="488">
        <f>IF(BH36+BU36&gt;マスタ!$C$3,1,0)</f>
        <v>0</v>
      </c>
      <c r="BI37" s="488">
        <f>IF(BI36+BV36&gt;マスタ!$C$3,1,0)</f>
        <v>0</v>
      </c>
      <c r="BJ37" s="488">
        <f>IF(BJ36+BW36&gt;マスタ!$C$3,1,0)</f>
        <v>0</v>
      </c>
      <c r="BK37" s="488">
        <f>IF(BK36+BX36&gt;マスタ!$C$3,1,0)</f>
        <v>0</v>
      </c>
      <c r="BL37" s="488">
        <f>IF(BL36+BY36&gt;マスタ!$C$3,1,0)</f>
        <v>0</v>
      </c>
      <c r="BM37" s="488">
        <f>IF(BM36+BZ36&gt;マスタ!$C$3,1,0)</f>
        <v>0</v>
      </c>
      <c r="BN37" s="488">
        <f>IF(BN36+CA36&gt;マスタ!$C$3,1,0)</f>
        <v>0</v>
      </c>
      <c r="BO37" s="488">
        <f>IF(BO36+CB36&gt;マスタ!$C$3,1,0)</f>
        <v>0</v>
      </c>
      <c r="BP37" s="488">
        <f>IF(BP36+CC36&gt;マスタ!$C$3,1,0)</f>
        <v>0</v>
      </c>
      <c r="BQ37" s="488">
        <f>IF(BQ36+CD36&gt;マスタ!$C$3,1,0)</f>
        <v>0</v>
      </c>
      <c r="BR37" s="488">
        <f>IF(BR36+CE36&gt;マスタ!$C$3,1,0)</f>
        <v>0</v>
      </c>
      <c r="BT37" s="488"/>
      <c r="BU37" s="488"/>
      <c r="BV37" s="488"/>
      <c r="BW37" s="488"/>
      <c r="BX37" s="488"/>
      <c r="BY37" s="488"/>
      <c r="BZ37" s="488"/>
      <c r="CA37" s="488"/>
      <c r="CB37" s="488"/>
      <c r="CC37" s="488"/>
      <c r="CD37" s="488"/>
      <c r="CE37" s="488"/>
    </row>
    <row r="38" spans="1:98" x14ac:dyDescent="0.15">
      <c r="A38" s="744"/>
      <c r="B38" s="747"/>
      <c r="C38" s="747"/>
      <c r="D38" s="747"/>
      <c r="E38" s="750"/>
      <c r="F38" s="747"/>
      <c r="G38" s="496" t="s">
        <v>462</v>
      </c>
      <c r="H38" s="497"/>
      <c r="I38" s="498"/>
      <c r="J38" s="498"/>
      <c r="K38" s="498"/>
      <c r="L38" s="498"/>
      <c r="M38" s="498"/>
      <c r="N38" s="498"/>
      <c r="O38" s="498"/>
      <c r="P38" s="498"/>
      <c r="Q38" s="498"/>
      <c r="R38" s="498"/>
      <c r="S38" s="498"/>
      <c r="T38" s="499">
        <f t="shared" si="2"/>
        <v>0</v>
      </c>
      <c r="U38" s="500"/>
      <c r="V38" s="501"/>
      <c r="W38" s="501"/>
      <c r="X38" s="501"/>
      <c r="Y38" s="501"/>
      <c r="Z38" s="501"/>
      <c r="AA38" s="501"/>
      <c r="AB38" s="501"/>
      <c r="AC38" s="501"/>
      <c r="AD38" s="501"/>
      <c r="AE38" s="501"/>
      <c r="AF38" s="501"/>
      <c r="AG38" s="499">
        <f t="shared" si="4"/>
        <v>0</v>
      </c>
      <c r="AN38" s="472">
        <v>1</v>
      </c>
      <c r="AO38" s="472">
        <v>3</v>
      </c>
      <c r="AP38" s="472">
        <v>9</v>
      </c>
      <c r="AQ38" s="480">
        <f ca="1">IF($AP38=1,IF(INDIRECT(ADDRESS(($AN38-1)*3+$AO38+5,$AP38+7))="",0,INDIRECT(ADDRESS(($AN38-1)*3+$AO38+5,$AP38+7))),IF(INDIRECT(ADDRESS(($AN38-1)*3+$AO38+5,$AP38+7))="",0,IF(COUNTIF(INDIRECT(ADDRESS(($AN38-1)*36+($AO38-1)*12+6,COLUMN())):INDIRECT(ADDRESS(($AN38-1)*36+($AO38-1)*12+$AP38+4,COLUMN())),INDIRECT(ADDRESS(($AN38-1)*3+$AO38+5,$AP38+7)))&gt;=1,0,INDIRECT(ADDRESS(($AN38-1)*3+$AO38+5,$AP38+7)))))</f>
        <v>0</v>
      </c>
      <c r="AR38" s="472">
        <f ca="1">COUNTIF(INDIRECT("H"&amp;(ROW()+12*(($AN38-1)*3+$AO38)-ROW())/12+5):INDIRECT("S"&amp;(ROW()+12*(($AN38-1)*3+$AO38)-ROW())/12+5),AQ38)</f>
        <v>0</v>
      </c>
      <c r="AS38" s="480">
        <f ca="1">IF($AP38=1,IF(INDIRECT(ADDRESS(($AN38-1)*3+$AO38+5,$AP38+20))="",0,INDIRECT(ADDRESS(($AN38-1)*3+$AO38+5,$AP38+20))),IF(INDIRECT(ADDRESS(($AN38-1)*3+$AO38+5,$AP38+20))="",0,IF(COUNTIF(INDIRECT(ADDRESS(($AN38-1)*36+($AO38-1)*12+6,COLUMN())):INDIRECT(ADDRESS(($AN38-1)*36+($AO38-1)*12+$AP38+4,COLUMN())),INDIRECT(ADDRESS(($AN38-1)*3+$AO38+5,$AP38+20)))&gt;=1,0,INDIRECT(ADDRESS(($AN38-1)*3+$AO38+5,$AP38+20)))))</f>
        <v>0</v>
      </c>
      <c r="AT38" s="472">
        <f ca="1">COUNTIF(INDIRECT("U"&amp;(ROW()+12*(($AN38-1)*3+$AO38)-ROW())/12+5):INDIRECT("AF"&amp;(ROW()+12*(($AN38-1)*3+$AO38)-ROW())/12+5),AS38)</f>
        <v>0</v>
      </c>
      <c r="AU38" s="472">
        <f ca="1">IF(AND(AQ38+AS38&gt;0,AR38+AT38&gt;0),COUNTIF(AU$6:AU37,"&gt;0")+1,0)</f>
        <v>0</v>
      </c>
      <c r="BE38" s="472">
        <v>3</v>
      </c>
      <c r="BF38" s="489"/>
      <c r="BG38" s="488"/>
      <c r="BH38" s="488"/>
      <c r="BI38" s="488"/>
      <c r="BJ38" s="488"/>
      <c r="BK38" s="488"/>
      <c r="BL38" s="488"/>
      <c r="BM38" s="488"/>
      <c r="BN38" s="488"/>
      <c r="BO38" s="488"/>
      <c r="BP38" s="488"/>
      <c r="BQ38" s="488"/>
      <c r="BR38" s="488"/>
      <c r="BT38" s="488"/>
      <c r="BU38" s="488"/>
      <c r="BV38" s="488"/>
      <c r="BW38" s="488"/>
      <c r="BX38" s="488"/>
      <c r="BY38" s="488"/>
      <c r="BZ38" s="488"/>
      <c r="CA38" s="488"/>
      <c r="CB38" s="488"/>
      <c r="CC38" s="488"/>
      <c r="CD38" s="488"/>
      <c r="CE38" s="488"/>
    </row>
    <row r="39" spans="1:98" x14ac:dyDescent="0.15">
      <c r="A39" s="742">
        <v>12</v>
      </c>
      <c r="B39" s="745"/>
      <c r="C39" s="745"/>
      <c r="D39" s="745"/>
      <c r="E39" s="748"/>
      <c r="F39" s="745"/>
      <c r="G39" s="481" t="s">
        <v>321</v>
      </c>
      <c r="H39" s="482"/>
      <c r="I39" s="483" t="str">
        <f t="shared" ref="I39:S52" si="40">IF(H39="","",H39)</f>
        <v/>
      </c>
      <c r="J39" s="483" t="str">
        <f t="shared" si="40"/>
        <v/>
      </c>
      <c r="K39" s="483" t="str">
        <f t="shared" si="40"/>
        <v/>
      </c>
      <c r="L39" s="483" t="str">
        <f t="shared" si="40"/>
        <v/>
      </c>
      <c r="M39" s="483" t="str">
        <f t="shared" si="40"/>
        <v/>
      </c>
      <c r="N39" s="483" t="str">
        <f t="shared" si="40"/>
        <v/>
      </c>
      <c r="O39" s="483" t="str">
        <f t="shared" si="40"/>
        <v/>
      </c>
      <c r="P39" s="483" t="str">
        <f t="shared" si="40"/>
        <v/>
      </c>
      <c r="Q39" s="483" t="str">
        <f t="shared" si="40"/>
        <v/>
      </c>
      <c r="R39" s="483" t="str">
        <f t="shared" si="40"/>
        <v/>
      </c>
      <c r="S39" s="483" t="str">
        <f t="shared" si="40"/>
        <v/>
      </c>
      <c r="T39" s="484">
        <f t="shared" si="2"/>
        <v>0</v>
      </c>
      <c r="U39" s="485"/>
      <c r="V39" s="486" t="str">
        <f t="shared" ref="V39:AF52" si="41">IF(U39="","",U39)</f>
        <v/>
      </c>
      <c r="W39" s="486" t="str">
        <f t="shared" si="41"/>
        <v/>
      </c>
      <c r="X39" s="486" t="str">
        <f t="shared" si="41"/>
        <v/>
      </c>
      <c r="Y39" s="486" t="str">
        <f t="shared" si="41"/>
        <v/>
      </c>
      <c r="Z39" s="486" t="str">
        <f t="shared" si="41"/>
        <v/>
      </c>
      <c r="AA39" s="486" t="str">
        <f t="shared" si="41"/>
        <v/>
      </c>
      <c r="AB39" s="486" t="str">
        <f t="shared" si="41"/>
        <v/>
      </c>
      <c r="AC39" s="486" t="str">
        <f t="shared" si="41"/>
        <v/>
      </c>
      <c r="AD39" s="486" t="str">
        <f t="shared" si="41"/>
        <v/>
      </c>
      <c r="AE39" s="486" t="str">
        <f t="shared" si="41"/>
        <v/>
      </c>
      <c r="AF39" s="486" t="str">
        <f t="shared" si="41"/>
        <v/>
      </c>
      <c r="AG39" s="484">
        <f t="shared" si="4"/>
        <v>0</v>
      </c>
      <c r="AN39" s="472">
        <v>1</v>
      </c>
      <c r="AO39" s="472">
        <v>3</v>
      </c>
      <c r="AP39" s="472">
        <v>10</v>
      </c>
      <c r="AQ39" s="480">
        <f ca="1">IF($AP39=1,IF(INDIRECT(ADDRESS(($AN39-1)*3+$AO39+5,$AP39+7))="",0,INDIRECT(ADDRESS(($AN39-1)*3+$AO39+5,$AP39+7))),IF(INDIRECT(ADDRESS(($AN39-1)*3+$AO39+5,$AP39+7))="",0,IF(COUNTIF(INDIRECT(ADDRESS(($AN39-1)*36+($AO39-1)*12+6,COLUMN())):INDIRECT(ADDRESS(($AN39-1)*36+($AO39-1)*12+$AP39+4,COLUMN())),INDIRECT(ADDRESS(($AN39-1)*3+$AO39+5,$AP39+7)))&gt;=1,0,INDIRECT(ADDRESS(($AN39-1)*3+$AO39+5,$AP39+7)))))</f>
        <v>0</v>
      </c>
      <c r="AR39" s="472">
        <f ca="1">COUNTIF(INDIRECT("H"&amp;(ROW()+12*(($AN39-1)*3+$AO39)-ROW())/12+5):INDIRECT("S"&amp;(ROW()+12*(($AN39-1)*3+$AO39)-ROW())/12+5),AQ39)</f>
        <v>0</v>
      </c>
      <c r="AS39" s="480">
        <f ca="1">IF($AP39=1,IF(INDIRECT(ADDRESS(($AN39-1)*3+$AO39+5,$AP39+20))="",0,INDIRECT(ADDRESS(($AN39-1)*3+$AO39+5,$AP39+20))),IF(INDIRECT(ADDRESS(($AN39-1)*3+$AO39+5,$AP39+20))="",0,IF(COUNTIF(INDIRECT(ADDRESS(($AN39-1)*36+($AO39-1)*12+6,COLUMN())):INDIRECT(ADDRESS(($AN39-1)*36+($AO39-1)*12+$AP39+4,COLUMN())),INDIRECT(ADDRESS(($AN39-1)*3+$AO39+5,$AP39+20)))&gt;=1,0,INDIRECT(ADDRESS(($AN39-1)*3+$AO39+5,$AP39+20)))))</f>
        <v>0</v>
      </c>
      <c r="AT39" s="472">
        <f ca="1">COUNTIF(INDIRECT("U"&amp;(ROW()+12*(($AN39-1)*3+$AO39)-ROW())/12+5):INDIRECT("AF"&amp;(ROW()+12*(($AN39-1)*3+$AO39)-ROW())/12+5),AS39)</f>
        <v>0</v>
      </c>
      <c r="AU39" s="472">
        <f ca="1">IF(AND(AQ39+AS39&gt;0,AR39+AT39&gt;0),COUNTIF(AU$6:AU38,"&gt;0")+1,0)</f>
        <v>0</v>
      </c>
      <c r="BE39" s="472">
        <v>1</v>
      </c>
      <c r="BG39" s="488">
        <f t="shared" ref="BG39:BR39" si="42">SUM(H39:H40)</f>
        <v>0</v>
      </c>
      <c r="BH39" s="488">
        <f t="shared" si="42"/>
        <v>0</v>
      </c>
      <c r="BI39" s="488">
        <f t="shared" si="42"/>
        <v>0</v>
      </c>
      <c r="BJ39" s="488">
        <f t="shared" si="42"/>
        <v>0</v>
      </c>
      <c r="BK39" s="488">
        <f t="shared" si="42"/>
        <v>0</v>
      </c>
      <c r="BL39" s="488">
        <f t="shared" si="42"/>
        <v>0</v>
      </c>
      <c r="BM39" s="488">
        <f t="shared" si="42"/>
        <v>0</v>
      </c>
      <c r="BN39" s="488">
        <f t="shared" si="42"/>
        <v>0</v>
      </c>
      <c r="BO39" s="488">
        <f t="shared" si="42"/>
        <v>0</v>
      </c>
      <c r="BP39" s="488">
        <f t="shared" si="42"/>
        <v>0</v>
      </c>
      <c r="BQ39" s="488">
        <f t="shared" si="42"/>
        <v>0</v>
      </c>
      <c r="BR39" s="488">
        <f t="shared" si="42"/>
        <v>0</v>
      </c>
      <c r="BT39" s="488">
        <f t="shared" ref="BT39:CE39" si="43">SUM(U39:U40)</f>
        <v>0</v>
      </c>
      <c r="BU39" s="488">
        <f t="shared" si="43"/>
        <v>0</v>
      </c>
      <c r="BV39" s="488">
        <f t="shared" si="43"/>
        <v>0</v>
      </c>
      <c r="BW39" s="488">
        <f t="shared" si="43"/>
        <v>0</v>
      </c>
      <c r="BX39" s="488">
        <f t="shared" si="43"/>
        <v>0</v>
      </c>
      <c r="BY39" s="488">
        <f t="shared" si="43"/>
        <v>0</v>
      </c>
      <c r="BZ39" s="488">
        <f t="shared" si="43"/>
        <v>0</v>
      </c>
      <c r="CA39" s="488">
        <f t="shared" si="43"/>
        <v>0</v>
      </c>
      <c r="CB39" s="488">
        <f t="shared" si="43"/>
        <v>0</v>
      </c>
      <c r="CC39" s="488">
        <f t="shared" si="43"/>
        <v>0</v>
      </c>
      <c r="CD39" s="488">
        <f t="shared" si="43"/>
        <v>0</v>
      </c>
      <c r="CE39" s="488">
        <f t="shared" si="43"/>
        <v>0</v>
      </c>
      <c r="CH39" s="489" t="s">
        <v>391</v>
      </c>
      <c r="CI39" s="488">
        <f>IF(OR($D39="副園長",$D39="教頭",$D39="主任保育士",$D39="主幹教諭"),0,BG39)</f>
        <v>0</v>
      </c>
      <c r="CJ39" s="488">
        <f t="shared" ref="CJ39:CT39" si="44">IF(OR($D39="副園長",$D39="教頭",$D39="主任保育士",$D39="主幹教諭"),0,BH39)</f>
        <v>0</v>
      </c>
      <c r="CK39" s="488">
        <f t="shared" si="44"/>
        <v>0</v>
      </c>
      <c r="CL39" s="488">
        <f t="shared" si="44"/>
        <v>0</v>
      </c>
      <c r="CM39" s="488">
        <f t="shared" si="44"/>
        <v>0</v>
      </c>
      <c r="CN39" s="488">
        <f t="shared" si="44"/>
        <v>0</v>
      </c>
      <c r="CO39" s="488">
        <f t="shared" si="44"/>
        <v>0</v>
      </c>
      <c r="CP39" s="488">
        <f t="shared" si="44"/>
        <v>0</v>
      </c>
      <c r="CQ39" s="488">
        <f t="shared" si="44"/>
        <v>0</v>
      </c>
      <c r="CR39" s="488">
        <f t="shared" si="44"/>
        <v>0</v>
      </c>
      <c r="CS39" s="488">
        <f t="shared" si="44"/>
        <v>0</v>
      </c>
      <c r="CT39" s="488">
        <f t="shared" si="44"/>
        <v>0</v>
      </c>
    </row>
    <row r="40" spans="1:98" x14ac:dyDescent="0.15">
      <c r="A40" s="743"/>
      <c r="B40" s="746"/>
      <c r="C40" s="746"/>
      <c r="D40" s="746"/>
      <c r="E40" s="749"/>
      <c r="F40" s="746"/>
      <c r="G40" s="490" t="s">
        <v>320</v>
      </c>
      <c r="H40" s="491"/>
      <c r="I40" s="492" t="str">
        <f t="shared" si="40"/>
        <v/>
      </c>
      <c r="J40" s="492" t="str">
        <f t="shared" si="40"/>
        <v/>
      </c>
      <c r="K40" s="492" t="str">
        <f t="shared" si="40"/>
        <v/>
      </c>
      <c r="L40" s="492" t="str">
        <f t="shared" si="40"/>
        <v/>
      </c>
      <c r="M40" s="492" t="str">
        <f t="shared" si="40"/>
        <v/>
      </c>
      <c r="N40" s="492" t="str">
        <f t="shared" si="40"/>
        <v/>
      </c>
      <c r="O40" s="492" t="str">
        <f t="shared" si="40"/>
        <v/>
      </c>
      <c r="P40" s="492" t="str">
        <f t="shared" si="40"/>
        <v/>
      </c>
      <c r="Q40" s="492" t="str">
        <f t="shared" si="40"/>
        <v/>
      </c>
      <c r="R40" s="492" t="str">
        <f t="shared" si="40"/>
        <v/>
      </c>
      <c r="S40" s="492" t="str">
        <f t="shared" si="40"/>
        <v/>
      </c>
      <c r="T40" s="493">
        <f t="shared" si="2"/>
        <v>0</v>
      </c>
      <c r="U40" s="494"/>
      <c r="V40" s="495" t="str">
        <f t="shared" si="41"/>
        <v/>
      </c>
      <c r="W40" s="495" t="str">
        <f t="shared" si="41"/>
        <v/>
      </c>
      <c r="X40" s="495" t="str">
        <f t="shared" si="41"/>
        <v/>
      </c>
      <c r="Y40" s="495" t="str">
        <f t="shared" si="41"/>
        <v/>
      </c>
      <c r="Z40" s="495" t="str">
        <f t="shared" si="41"/>
        <v/>
      </c>
      <c r="AA40" s="495" t="str">
        <f t="shared" si="41"/>
        <v/>
      </c>
      <c r="AB40" s="495" t="str">
        <f t="shared" si="41"/>
        <v/>
      </c>
      <c r="AC40" s="495" t="str">
        <f t="shared" si="41"/>
        <v/>
      </c>
      <c r="AD40" s="495" t="str">
        <f t="shared" si="41"/>
        <v/>
      </c>
      <c r="AE40" s="495" t="str">
        <f t="shared" si="41"/>
        <v/>
      </c>
      <c r="AF40" s="495" t="str">
        <f t="shared" si="41"/>
        <v/>
      </c>
      <c r="AG40" s="493">
        <f t="shared" si="4"/>
        <v>0</v>
      </c>
      <c r="AN40" s="472">
        <v>1</v>
      </c>
      <c r="AO40" s="472">
        <v>3</v>
      </c>
      <c r="AP40" s="472">
        <v>11</v>
      </c>
      <c r="AQ40" s="480">
        <f ca="1">IF($AP40=1,IF(INDIRECT(ADDRESS(($AN40-1)*3+$AO40+5,$AP40+7))="",0,INDIRECT(ADDRESS(($AN40-1)*3+$AO40+5,$AP40+7))),IF(INDIRECT(ADDRESS(($AN40-1)*3+$AO40+5,$AP40+7))="",0,IF(COUNTIF(INDIRECT(ADDRESS(($AN40-1)*36+($AO40-1)*12+6,COLUMN())):INDIRECT(ADDRESS(($AN40-1)*36+($AO40-1)*12+$AP40+4,COLUMN())),INDIRECT(ADDRESS(($AN40-1)*3+$AO40+5,$AP40+7)))&gt;=1,0,INDIRECT(ADDRESS(($AN40-1)*3+$AO40+5,$AP40+7)))))</f>
        <v>0</v>
      </c>
      <c r="AR40" s="472">
        <f ca="1">COUNTIF(INDIRECT("H"&amp;(ROW()+12*(($AN40-1)*3+$AO40)-ROW())/12+5):INDIRECT("S"&amp;(ROW()+12*(($AN40-1)*3+$AO40)-ROW())/12+5),AQ40)</f>
        <v>0</v>
      </c>
      <c r="AS40" s="480">
        <f ca="1">IF($AP40=1,IF(INDIRECT(ADDRESS(($AN40-1)*3+$AO40+5,$AP40+20))="",0,INDIRECT(ADDRESS(($AN40-1)*3+$AO40+5,$AP40+20))),IF(INDIRECT(ADDRESS(($AN40-1)*3+$AO40+5,$AP40+20))="",0,IF(COUNTIF(INDIRECT(ADDRESS(($AN40-1)*36+($AO40-1)*12+6,COLUMN())):INDIRECT(ADDRESS(($AN40-1)*36+($AO40-1)*12+$AP40+4,COLUMN())),INDIRECT(ADDRESS(($AN40-1)*3+$AO40+5,$AP40+20)))&gt;=1,0,INDIRECT(ADDRESS(($AN40-1)*3+$AO40+5,$AP40+20)))))</f>
        <v>0</v>
      </c>
      <c r="AT40" s="472">
        <f ca="1">COUNTIF(INDIRECT("U"&amp;(ROW()+12*(($AN40-1)*3+$AO40)-ROW())/12+5):INDIRECT("AF"&amp;(ROW()+12*(($AN40-1)*3+$AO40)-ROW())/12+5),AS40)</f>
        <v>0</v>
      </c>
      <c r="AU40" s="472">
        <f ca="1">IF(AND(AQ40+AS40&gt;0,AR40+AT40&gt;0),COUNTIF(AU$6:AU39,"&gt;0")+1,0)</f>
        <v>0</v>
      </c>
      <c r="BE40" s="472">
        <v>2</v>
      </c>
      <c r="BF40" s="472" t="s">
        <v>319</v>
      </c>
      <c r="BG40" s="488">
        <f>IF(BG39+BT39&gt;マスタ!$C$3,1,0)</f>
        <v>0</v>
      </c>
      <c r="BH40" s="488">
        <f>IF(BH39+BU39&gt;マスタ!$C$3,1,0)</f>
        <v>0</v>
      </c>
      <c r="BI40" s="488">
        <f>IF(BI39+BV39&gt;マスタ!$C$3,1,0)</f>
        <v>0</v>
      </c>
      <c r="BJ40" s="488">
        <f>IF(BJ39+BW39&gt;マスタ!$C$3,1,0)</f>
        <v>0</v>
      </c>
      <c r="BK40" s="488">
        <f>IF(BK39+BX39&gt;マスタ!$C$3,1,0)</f>
        <v>0</v>
      </c>
      <c r="BL40" s="488">
        <f>IF(BL39+BY39&gt;マスタ!$C$3,1,0)</f>
        <v>0</v>
      </c>
      <c r="BM40" s="488">
        <f>IF(BM39+BZ39&gt;マスタ!$C$3,1,0)</f>
        <v>0</v>
      </c>
      <c r="BN40" s="488">
        <f>IF(BN39+CA39&gt;マスタ!$C$3,1,0)</f>
        <v>0</v>
      </c>
      <c r="BO40" s="488">
        <f>IF(BO39+CB39&gt;マスタ!$C$3,1,0)</f>
        <v>0</v>
      </c>
      <c r="BP40" s="488">
        <f>IF(BP39+CC39&gt;マスタ!$C$3,1,0)</f>
        <v>0</v>
      </c>
      <c r="BQ40" s="488">
        <f>IF(BQ39+CD39&gt;マスタ!$C$3,1,0)</f>
        <v>0</v>
      </c>
      <c r="BR40" s="488">
        <f>IF(BR39+CE39&gt;マスタ!$C$3,1,0)</f>
        <v>0</v>
      </c>
      <c r="BT40" s="488"/>
      <c r="BU40" s="488"/>
      <c r="BV40" s="488"/>
      <c r="BW40" s="488"/>
      <c r="BX40" s="488"/>
      <c r="BY40" s="488"/>
      <c r="BZ40" s="488"/>
      <c r="CA40" s="488"/>
      <c r="CB40" s="488"/>
      <c r="CC40" s="488"/>
      <c r="CD40" s="488"/>
      <c r="CE40" s="488"/>
    </row>
    <row r="41" spans="1:98" x14ac:dyDescent="0.15">
      <c r="A41" s="744"/>
      <c r="B41" s="747"/>
      <c r="C41" s="747"/>
      <c r="D41" s="747"/>
      <c r="E41" s="750"/>
      <c r="F41" s="747"/>
      <c r="G41" s="496" t="s">
        <v>462</v>
      </c>
      <c r="H41" s="497"/>
      <c r="I41" s="498"/>
      <c r="J41" s="498"/>
      <c r="K41" s="498"/>
      <c r="L41" s="498"/>
      <c r="M41" s="498"/>
      <c r="N41" s="498"/>
      <c r="O41" s="498"/>
      <c r="P41" s="498"/>
      <c r="Q41" s="498"/>
      <c r="R41" s="498"/>
      <c r="S41" s="498"/>
      <c r="T41" s="499">
        <f t="shared" si="2"/>
        <v>0</v>
      </c>
      <c r="U41" s="500"/>
      <c r="V41" s="501"/>
      <c r="W41" s="501"/>
      <c r="X41" s="501"/>
      <c r="Y41" s="501"/>
      <c r="Z41" s="501"/>
      <c r="AA41" s="501"/>
      <c r="AB41" s="501"/>
      <c r="AC41" s="501"/>
      <c r="AD41" s="501"/>
      <c r="AE41" s="501"/>
      <c r="AF41" s="501"/>
      <c r="AG41" s="499">
        <f t="shared" si="4"/>
        <v>0</v>
      </c>
      <c r="AN41" s="472">
        <v>1</v>
      </c>
      <c r="AO41" s="472">
        <v>3</v>
      </c>
      <c r="AP41" s="472">
        <v>12</v>
      </c>
      <c r="AQ41" s="480">
        <f ca="1">IF($AP41=1,IF(INDIRECT(ADDRESS(($AN41-1)*3+$AO41+5,$AP41+7))="",0,INDIRECT(ADDRESS(($AN41-1)*3+$AO41+5,$AP41+7))),IF(INDIRECT(ADDRESS(($AN41-1)*3+$AO41+5,$AP41+7))="",0,IF(COUNTIF(INDIRECT(ADDRESS(($AN41-1)*36+($AO41-1)*12+6,COLUMN())):INDIRECT(ADDRESS(($AN41-1)*36+($AO41-1)*12+$AP41+4,COLUMN())),INDIRECT(ADDRESS(($AN41-1)*3+$AO41+5,$AP41+7)))&gt;=1,0,INDIRECT(ADDRESS(($AN41-1)*3+$AO41+5,$AP41+7)))))</f>
        <v>0</v>
      </c>
      <c r="AR41" s="472">
        <f ca="1">COUNTIF(INDIRECT("H"&amp;(ROW()+12*(($AN41-1)*3+$AO41)-ROW())/12+5):INDIRECT("S"&amp;(ROW()+12*(($AN41-1)*3+$AO41)-ROW())/12+5),AQ41)</f>
        <v>0</v>
      </c>
      <c r="AS41" s="480">
        <f ca="1">IF($AP41=1,IF(INDIRECT(ADDRESS(($AN41-1)*3+$AO41+5,$AP41+20))="",0,INDIRECT(ADDRESS(($AN41-1)*3+$AO41+5,$AP41+20))),IF(INDIRECT(ADDRESS(($AN41-1)*3+$AO41+5,$AP41+20))="",0,IF(COUNTIF(INDIRECT(ADDRESS(($AN41-1)*36+($AO41-1)*12+6,COLUMN())):INDIRECT(ADDRESS(($AN41-1)*36+($AO41-1)*12+$AP41+4,COLUMN())),INDIRECT(ADDRESS(($AN41-1)*3+$AO41+5,$AP41+20)))&gt;=1,0,INDIRECT(ADDRESS(($AN41-1)*3+$AO41+5,$AP41+20)))))</f>
        <v>0</v>
      </c>
      <c r="AT41" s="472">
        <f ca="1">COUNTIF(INDIRECT("U"&amp;(ROW()+12*(($AN41-1)*3+$AO41)-ROW())/12+5):INDIRECT("AF"&amp;(ROW()+12*(($AN41-1)*3+$AO41)-ROW())/12+5),AS41)</f>
        <v>0</v>
      </c>
      <c r="AU41" s="472">
        <f ca="1">IF(AND(AQ41+AS41&gt;0,AR41+AT41&gt;0),COUNTIF(AU$6:AU40,"&gt;0")+1,0)</f>
        <v>0</v>
      </c>
      <c r="BE41" s="472">
        <v>3</v>
      </c>
      <c r="BF41" s="489"/>
      <c r="BG41" s="488"/>
      <c r="BH41" s="488"/>
      <c r="BI41" s="488"/>
      <c r="BJ41" s="488"/>
      <c r="BK41" s="488"/>
      <c r="BL41" s="488"/>
      <c r="BM41" s="488"/>
      <c r="BN41" s="488"/>
      <c r="BO41" s="488"/>
      <c r="BP41" s="488"/>
      <c r="BQ41" s="488"/>
      <c r="BR41" s="488"/>
      <c r="BT41" s="488"/>
      <c r="BU41" s="488"/>
      <c r="BV41" s="488"/>
      <c r="BW41" s="488"/>
      <c r="BX41" s="488"/>
      <c r="BY41" s="488"/>
      <c r="BZ41" s="488"/>
      <c r="CA41" s="488"/>
      <c r="CB41" s="488"/>
      <c r="CC41" s="488"/>
      <c r="CD41" s="488"/>
      <c r="CE41" s="488"/>
    </row>
    <row r="42" spans="1:98" x14ac:dyDescent="0.15">
      <c r="A42" s="742">
        <v>13</v>
      </c>
      <c r="B42" s="745"/>
      <c r="C42" s="745"/>
      <c r="D42" s="745"/>
      <c r="E42" s="748"/>
      <c r="F42" s="745"/>
      <c r="G42" s="481" t="s">
        <v>321</v>
      </c>
      <c r="H42" s="482"/>
      <c r="I42" s="483" t="str">
        <f t="shared" si="40"/>
        <v/>
      </c>
      <c r="J42" s="483" t="str">
        <f t="shared" si="40"/>
        <v/>
      </c>
      <c r="K42" s="483" t="str">
        <f t="shared" si="40"/>
        <v/>
      </c>
      <c r="L42" s="483" t="str">
        <f t="shared" si="40"/>
        <v/>
      </c>
      <c r="M42" s="483" t="str">
        <f t="shared" si="40"/>
        <v/>
      </c>
      <c r="N42" s="483" t="str">
        <f t="shared" si="40"/>
        <v/>
      </c>
      <c r="O42" s="483" t="str">
        <f t="shared" si="40"/>
        <v/>
      </c>
      <c r="P42" s="483" t="str">
        <f t="shared" si="40"/>
        <v/>
      </c>
      <c r="Q42" s="483" t="str">
        <f t="shared" si="40"/>
        <v/>
      </c>
      <c r="R42" s="483" t="str">
        <f t="shared" si="40"/>
        <v/>
      </c>
      <c r="S42" s="483" t="str">
        <f t="shared" si="40"/>
        <v/>
      </c>
      <c r="T42" s="484">
        <f t="shared" si="2"/>
        <v>0</v>
      </c>
      <c r="U42" s="485"/>
      <c r="V42" s="486" t="str">
        <f t="shared" si="41"/>
        <v/>
      </c>
      <c r="W42" s="486" t="str">
        <f t="shared" si="41"/>
        <v/>
      </c>
      <c r="X42" s="486" t="str">
        <f t="shared" si="41"/>
        <v/>
      </c>
      <c r="Y42" s="486" t="str">
        <f t="shared" si="41"/>
        <v/>
      </c>
      <c r="Z42" s="486" t="str">
        <f t="shared" si="41"/>
        <v/>
      </c>
      <c r="AA42" s="486" t="str">
        <f t="shared" si="41"/>
        <v/>
      </c>
      <c r="AB42" s="486" t="str">
        <f t="shared" si="41"/>
        <v/>
      </c>
      <c r="AC42" s="486" t="str">
        <f t="shared" si="41"/>
        <v/>
      </c>
      <c r="AD42" s="486" t="str">
        <f t="shared" si="41"/>
        <v/>
      </c>
      <c r="AE42" s="486" t="str">
        <f t="shared" si="41"/>
        <v/>
      </c>
      <c r="AF42" s="486" t="str">
        <f t="shared" si="41"/>
        <v/>
      </c>
      <c r="AG42" s="484">
        <f t="shared" si="4"/>
        <v>0</v>
      </c>
      <c r="AN42" s="472">
        <v>2</v>
      </c>
      <c r="AO42" s="472">
        <v>1</v>
      </c>
      <c r="AP42" s="472">
        <v>1</v>
      </c>
      <c r="AQ42" s="480">
        <f ca="1">IF($AP42=1,IF(INDIRECT(ADDRESS(($AN42-1)*3+$AO42+5,$AP42+7))="",0,INDIRECT(ADDRESS(($AN42-1)*3+$AO42+5,$AP42+7))),IF(INDIRECT(ADDRESS(($AN42-1)*3+$AO42+5,$AP42+7))="",0,IF(COUNTIF(INDIRECT(ADDRESS(($AN42-1)*36+($AO42-1)*12+6,COLUMN())):INDIRECT(ADDRESS(($AN42-1)*36+($AO42-1)*12+$AP42+4,COLUMN())),INDIRECT(ADDRESS(($AN42-1)*3+$AO42+5,$AP42+7)))&gt;=1,0,INDIRECT(ADDRESS(($AN42-1)*3+$AO42+5,$AP42+7)))))</f>
        <v>0</v>
      </c>
      <c r="AR42" s="472">
        <f ca="1">COUNTIF(INDIRECT("H"&amp;(ROW()+12*(($AN42-1)*3+$AO42)-ROW())/12+5):INDIRECT("S"&amp;(ROW()+12*(($AN42-1)*3+$AO42)-ROW())/12+5),AQ42)</f>
        <v>0</v>
      </c>
      <c r="AS42" s="480">
        <f ca="1">IF($AP42=1,IF(INDIRECT(ADDRESS(($AN42-1)*3+$AO42+5,$AP42+20))="",0,INDIRECT(ADDRESS(($AN42-1)*3+$AO42+5,$AP42+20))),IF(INDIRECT(ADDRESS(($AN42-1)*3+$AO42+5,$AP42+20))="",0,IF(COUNTIF(INDIRECT(ADDRESS(($AN42-1)*36+($AO42-1)*12+6,COLUMN())):INDIRECT(ADDRESS(($AN42-1)*36+($AO42-1)*12+$AP42+4,COLUMN())),INDIRECT(ADDRESS(($AN42-1)*3+$AO42+5,$AP42+20)))&gt;=1,0,INDIRECT(ADDRESS(($AN42-1)*3+$AO42+5,$AP42+20)))))</f>
        <v>0</v>
      </c>
      <c r="AT42" s="472">
        <f ca="1">COUNTIF(INDIRECT("U"&amp;(ROW()+12*(($AN42-1)*3+$AO42)-ROW())/12+5):INDIRECT("AF"&amp;(ROW()+12*(($AN42-1)*3+$AO42)-ROW())/12+5),AS42)</f>
        <v>0</v>
      </c>
      <c r="AU42" s="472">
        <f ca="1">IF(AND(AQ42+AS42&gt;0,AR42+AT42&gt;0),COUNTIF(AU$6:AU41,"&gt;0")+1,0)</f>
        <v>0</v>
      </c>
      <c r="BE42" s="472">
        <v>1</v>
      </c>
      <c r="BG42" s="488">
        <f t="shared" ref="BG42:BR42" si="45">SUM(H42:H43)</f>
        <v>0</v>
      </c>
      <c r="BH42" s="488">
        <f t="shared" si="45"/>
        <v>0</v>
      </c>
      <c r="BI42" s="488">
        <f t="shared" si="45"/>
        <v>0</v>
      </c>
      <c r="BJ42" s="488">
        <f t="shared" si="45"/>
        <v>0</v>
      </c>
      <c r="BK42" s="488">
        <f t="shared" si="45"/>
        <v>0</v>
      </c>
      <c r="BL42" s="488">
        <f t="shared" si="45"/>
        <v>0</v>
      </c>
      <c r="BM42" s="488">
        <f t="shared" si="45"/>
        <v>0</v>
      </c>
      <c r="BN42" s="488">
        <f t="shared" si="45"/>
        <v>0</v>
      </c>
      <c r="BO42" s="488">
        <f t="shared" si="45"/>
        <v>0</v>
      </c>
      <c r="BP42" s="488">
        <f t="shared" si="45"/>
        <v>0</v>
      </c>
      <c r="BQ42" s="488">
        <f t="shared" si="45"/>
        <v>0</v>
      </c>
      <c r="BR42" s="488">
        <f t="shared" si="45"/>
        <v>0</v>
      </c>
      <c r="BT42" s="488">
        <f t="shared" ref="BT42:CE42" si="46">SUM(U42:U43)</f>
        <v>0</v>
      </c>
      <c r="BU42" s="488">
        <f t="shared" si="46"/>
        <v>0</v>
      </c>
      <c r="BV42" s="488">
        <f t="shared" si="46"/>
        <v>0</v>
      </c>
      <c r="BW42" s="488">
        <f t="shared" si="46"/>
        <v>0</v>
      </c>
      <c r="BX42" s="488">
        <f t="shared" si="46"/>
        <v>0</v>
      </c>
      <c r="BY42" s="488">
        <f t="shared" si="46"/>
        <v>0</v>
      </c>
      <c r="BZ42" s="488">
        <f t="shared" si="46"/>
        <v>0</v>
      </c>
      <c r="CA42" s="488">
        <f t="shared" si="46"/>
        <v>0</v>
      </c>
      <c r="CB42" s="488">
        <f t="shared" si="46"/>
        <v>0</v>
      </c>
      <c r="CC42" s="488">
        <f t="shared" si="46"/>
        <v>0</v>
      </c>
      <c r="CD42" s="488">
        <f t="shared" si="46"/>
        <v>0</v>
      </c>
      <c r="CE42" s="488">
        <f t="shared" si="46"/>
        <v>0</v>
      </c>
      <c r="CH42" s="489" t="s">
        <v>391</v>
      </c>
      <c r="CI42" s="488">
        <f>IF(OR($D42="副園長",$D42="教頭",$D42="主任保育士",$D42="主幹教諭"),0,BG42)</f>
        <v>0</v>
      </c>
      <c r="CJ42" s="488">
        <f t="shared" ref="CJ42:CT42" si="47">IF(OR($D42="副園長",$D42="教頭",$D42="主任保育士",$D42="主幹教諭"),0,BH42)</f>
        <v>0</v>
      </c>
      <c r="CK42" s="488">
        <f t="shared" si="47"/>
        <v>0</v>
      </c>
      <c r="CL42" s="488">
        <f t="shared" si="47"/>
        <v>0</v>
      </c>
      <c r="CM42" s="488">
        <f t="shared" si="47"/>
        <v>0</v>
      </c>
      <c r="CN42" s="488">
        <f t="shared" si="47"/>
        <v>0</v>
      </c>
      <c r="CO42" s="488">
        <f t="shared" si="47"/>
        <v>0</v>
      </c>
      <c r="CP42" s="488">
        <f t="shared" si="47"/>
        <v>0</v>
      </c>
      <c r="CQ42" s="488">
        <f t="shared" si="47"/>
        <v>0</v>
      </c>
      <c r="CR42" s="488">
        <f t="shared" si="47"/>
        <v>0</v>
      </c>
      <c r="CS42" s="488">
        <f t="shared" si="47"/>
        <v>0</v>
      </c>
      <c r="CT42" s="488">
        <f t="shared" si="47"/>
        <v>0</v>
      </c>
    </row>
    <row r="43" spans="1:98" x14ac:dyDescent="0.15">
      <c r="A43" s="743"/>
      <c r="B43" s="746"/>
      <c r="C43" s="746"/>
      <c r="D43" s="746"/>
      <c r="E43" s="749"/>
      <c r="F43" s="746"/>
      <c r="G43" s="490" t="s">
        <v>320</v>
      </c>
      <c r="H43" s="491"/>
      <c r="I43" s="492" t="str">
        <f t="shared" si="40"/>
        <v/>
      </c>
      <c r="J43" s="492" t="str">
        <f t="shared" si="40"/>
        <v/>
      </c>
      <c r="K43" s="492" t="str">
        <f t="shared" si="40"/>
        <v/>
      </c>
      <c r="L43" s="492" t="str">
        <f t="shared" si="40"/>
        <v/>
      </c>
      <c r="M43" s="492" t="str">
        <f t="shared" si="40"/>
        <v/>
      </c>
      <c r="N43" s="492" t="str">
        <f t="shared" si="40"/>
        <v/>
      </c>
      <c r="O43" s="492" t="str">
        <f t="shared" si="40"/>
        <v/>
      </c>
      <c r="P43" s="492" t="str">
        <f t="shared" si="40"/>
        <v/>
      </c>
      <c r="Q43" s="492" t="str">
        <f t="shared" si="40"/>
        <v/>
      </c>
      <c r="R43" s="492" t="str">
        <f t="shared" si="40"/>
        <v/>
      </c>
      <c r="S43" s="492" t="str">
        <f t="shared" si="40"/>
        <v/>
      </c>
      <c r="T43" s="493">
        <f t="shared" si="2"/>
        <v>0</v>
      </c>
      <c r="U43" s="494"/>
      <c r="V43" s="495" t="str">
        <f t="shared" si="41"/>
        <v/>
      </c>
      <c r="W43" s="495" t="str">
        <f t="shared" si="41"/>
        <v/>
      </c>
      <c r="X43" s="495" t="str">
        <f t="shared" si="41"/>
        <v/>
      </c>
      <c r="Y43" s="495" t="str">
        <f t="shared" si="41"/>
        <v/>
      </c>
      <c r="Z43" s="495" t="str">
        <f t="shared" si="41"/>
        <v/>
      </c>
      <c r="AA43" s="495" t="str">
        <f t="shared" si="41"/>
        <v/>
      </c>
      <c r="AB43" s="495" t="str">
        <f t="shared" si="41"/>
        <v/>
      </c>
      <c r="AC43" s="495" t="str">
        <f t="shared" si="41"/>
        <v/>
      </c>
      <c r="AD43" s="495" t="str">
        <f t="shared" si="41"/>
        <v/>
      </c>
      <c r="AE43" s="495" t="str">
        <f t="shared" si="41"/>
        <v/>
      </c>
      <c r="AF43" s="495" t="str">
        <f t="shared" si="41"/>
        <v/>
      </c>
      <c r="AG43" s="493">
        <f t="shared" si="4"/>
        <v>0</v>
      </c>
      <c r="AN43" s="472">
        <v>2</v>
      </c>
      <c r="AO43" s="472">
        <v>1</v>
      </c>
      <c r="AP43" s="472">
        <v>2</v>
      </c>
      <c r="AQ43" s="480">
        <f ca="1">IF($AP43=1,IF(INDIRECT(ADDRESS(($AN43-1)*3+$AO43+5,$AP43+7))="",0,INDIRECT(ADDRESS(($AN43-1)*3+$AO43+5,$AP43+7))),IF(INDIRECT(ADDRESS(($AN43-1)*3+$AO43+5,$AP43+7))="",0,IF(COUNTIF(INDIRECT(ADDRESS(($AN43-1)*36+($AO43-1)*12+6,COLUMN())):INDIRECT(ADDRESS(($AN43-1)*36+($AO43-1)*12+$AP43+4,COLUMN())),INDIRECT(ADDRESS(($AN43-1)*3+$AO43+5,$AP43+7)))&gt;=1,0,INDIRECT(ADDRESS(($AN43-1)*3+$AO43+5,$AP43+7)))))</f>
        <v>0</v>
      </c>
      <c r="AR43" s="472">
        <f ca="1">COUNTIF(INDIRECT("H"&amp;(ROW()+12*(($AN43-1)*3+$AO43)-ROW())/12+5):INDIRECT("S"&amp;(ROW()+12*(($AN43-1)*3+$AO43)-ROW())/12+5),AQ43)</f>
        <v>0</v>
      </c>
      <c r="AS43" s="480">
        <f ca="1">IF($AP43=1,IF(INDIRECT(ADDRESS(($AN43-1)*3+$AO43+5,$AP43+20))="",0,INDIRECT(ADDRESS(($AN43-1)*3+$AO43+5,$AP43+20))),IF(INDIRECT(ADDRESS(($AN43-1)*3+$AO43+5,$AP43+20))="",0,IF(COUNTIF(INDIRECT(ADDRESS(($AN43-1)*36+($AO43-1)*12+6,COLUMN())):INDIRECT(ADDRESS(($AN43-1)*36+($AO43-1)*12+$AP43+4,COLUMN())),INDIRECT(ADDRESS(($AN43-1)*3+$AO43+5,$AP43+20)))&gt;=1,0,INDIRECT(ADDRESS(($AN43-1)*3+$AO43+5,$AP43+20)))))</f>
        <v>0</v>
      </c>
      <c r="AT43" s="472">
        <f ca="1">COUNTIF(INDIRECT("U"&amp;(ROW()+12*(($AN43-1)*3+$AO43)-ROW())/12+5):INDIRECT("AF"&amp;(ROW()+12*(($AN43-1)*3+$AO43)-ROW())/12+5),AS43)</f>
        <v>0</v>
      </c>
      <c r="AU43" s="472">
        <f ca="1">IF(AND(AQ43+AS43&gt;0,AR43+AT43&gt;0),COUNTIF(AU$6:AU42,"&gt;0")+1,0)</f>
        <v>0</v>
      </c>
      <c r="BE43" s="472">
        <v>2</v>
      </c>
      <c r="BF43" s="472" t="s">
        <v>319</v>
      </c>
      <c r="BG43" s="488">
        <f>IF(BG42+BT42&gt;マスタ!$C$3,1,0)</f>
        <v>0</v>
      </c>
      <c r="BH43" s="488">
        <f>IF(BH42+BU42&gt;マスタ!$C$3,1,0)</f>
        <v>0</v>
      </c>
      <c r="BI43" s="488">
        <f>IF(BI42+BV42&gt;マスタ!$C$3,1,0)</f>
        <v>0</v>
      </c>
      <c r="BJ43" s="488">
        <f>IF(BJ42+BW42&gt;マスタ!$C$3,1,0)</f>
        <v>0</v>
      </c>
      <c r="BK43" s="488">
        <f>IF(BK42+BX42&gt;マスタ!$C$3,1,0)</f>
        <v>0</v>
      </c>
      <c r="BL43" s="488">
        <f>IF(BL42+BY42&gt;マスタ!$C$3,1,0)</f>
        <v>0</v>
      </c>
      <c r="BM43" s="488">
        <f>IF(BM42+BZ42&gt;マスタ!$C$3,1,0)</f>
        <v>0</v>
      </c>
      <c r="BN43" s="488">
        <f>IF(BN42+CA42&gt;マスタ!$C$3,1,0)</f>
        <v>0</v>
      </c>
      <c r="BO43" s="488">
        <f>IF(BO42+CB42&gt;マスタ!$C$3,1,0)</f>
        <v>0</v>
      </c>
      <c r="BP43" s="488">
        <f>IF(BP42+CC42&gt;マスタ!$C$3,1,0)</f>
        <v>0</v>
      </c>
      <c r="BQ43" s="488">
        <f>IF(BQ42+CD42&gt;マスタ!$C$3,1,0)</f>
        <v>0</v>
      </c>
      <c r="BR43" s="488">
        <f>IF(BR42+CE42&gt;マスタ!$C$3,1,0)</f>
        <v>0</v>
      </c>
      <c r="BT43" s="488"/>
      <c r="BU43" s="488"/>
      <c r="BV43" s="488"/>
      <c r="BW43" s="488"/>
      <c r="BX43" s="488"/>
      <c r="BY43" s="488"/>
      <c r="BZ43" s="488"/>
      <c r="CA43" s="488"/>
      <c r="CB43" s="488"/>
      <c r="CC43" s="488"/>
      <c r="CD43" s="488"/>
      <c r="CE43" s="488"/>
    </row>
    <row r="44" spans="1:98" x14ac:dyDescent="0.15">
      <c r="A44" s="744"/>
      <c r="B44" s="747"/>
      <c r="C44" s="747"/>
      <c r="D44" s="747"/>
      <c r="E44" s="750"/>
      <c r="F44" s="747"/>
      <c r="G44" s="496" t="s">
        <v>462</v>
      </c>
      <c r="H44" s="497"/>
      <c r="I44" s="498"/>
      <c r="J44" s="498"/>
      <c r="K44" s="498"/>
      <c r="L44" s="498"/>
      <c r="M44" s="498"/>
      <c r="N44" s="498"/>
      <c r="O44" s="498"/>
      <c r="P44" s="498"/>
      <c r="Q44" s="498"/>
      <c r="R44" s="498"/>
      <c r="S44" s="498"/>
      <c r="T44" s="499">
        <f t="shared" si="2"/>
        <v>0</v>
      </c>
      <c r="U44" s="500"/>
      <c r="V44" s="501"/>
      <c r="W44" s="501"/>
      <c r="X44" s="501"/>
      <c r="Y44" s="501"/>
      <c r="Z44" s="501"/>
      <c r="AA44" s="501"/>
      <c r="AB44" s="501"/>
      <c r="AC44" s="501"/>
      <c r="AD44" s="501"/>
      <c r="AE44" s="501"/>
      <c r="AF44" s="501"/>
      <c r="AG44" s="499">
        <f t="shared" si="4"/>
        <v>0</v>
      </c>
      <c r="AN44" s="472">
        <v>2</v>
      </c>
      <c r="AO44" s="472">
        <v>1</v>
      </c>
      <c r="AP44" s="472">
        <v>3</v>
      </c>
      <c r="AQ44" s="480">
        <f ca="1">IF($AP44=1,IF(INDIRECT(ADDRESS(($AN44-1)*3+$AO44+5,$AP44+7))="",0,INDIRECT(ADDRESS(($AN44-1)*3+$AO44+5,$AP44+7))),IF(INDIRECT(ADDRESS(($AN44-1)*3+$AO44+5,$AP44+7))="",0,IF(COUNTIF(INDIRECT(ADDRESS(($AN44-1)*36+($AO44-1)*12+6,COLUMN())):INDIRECT(ADDRESS(($AN44-1)*36+($AO44-1)*12+$AP44+4,COLUMN())),INDIRECT(ADDRESS(($AN44-1)*3+$AO44+5,$AP44+7)))&gt;=1,0,INDIRECT(ADDRESS(($AN44-1)*3+$AO44+5,$AP44+7)))))</f>
        <v>0</v>
      </c>
      <c r="AR44" s="472">
        <f ca="1">COUNTIF(INDIRECT("H"&amp;(ROW()+12*(($AN44-1)*3+$AO44)-ROW())/12+5):INDIRECT("S"&amp;(ROW()+12*(($AN44-1)*3+$AO44)-ROW())/12+5),AQ44)</f>
        <v>0</v>
      </c>
      <c r="AS44" s="480">
        <f ca="1">IF($AP44=1,IF(INDIRECT(ADDRESS(($AN44-1)*3+$AO44+5,$AP44+20))="",0,INDIRECT(ADDRESS(($AN44-1)*3+$AO44+5,$AP44+20))),IF(INDIRECT(ADDRESS(($AN44-1)*3+$AO44+5,$AP44+20))="",0,IF(COUNTIF(INDIRECT(ADDRESS(($AN44-1)*36+($AO44-1)*12+6,COLUMN())):INDIRECT(ADDRESS(($AN44-1)*36+($AO44-1)*12+$AP44+4,COLUMN())),INDIRECT(ADDRESS(($AN44-1)*3+$AO44+5,$AP44+20)))&gt;=1,0,INDIRECT(ADDRESS(($AN44-1)*3+$AO44+5,$AP44+20)))))</f>
        <v>0</v>
      </c>
      <c r="AT44" s="472">
        <f ca="1">COUNTIF(INDIRECT("U"&amp;(ROW()+12*(($AN44-1)*3+$AO44)-ROW())/12+5):INDIRECT("AF"&amp;(ROW()+12*(($AN44-1)*3+$AO44)-ROW())/12+5),AS44)</f>
        <v>0</v>
      </c>
      <c r="AU44" s="472">
        <f ca="1">IF(AND(AQ44+AS44&gt;0,AR44+AT44&gt;0),COUNTIF(AU$6:AU43,"&gt;0")+1,0)</f>
        <v>0</v>
      </c>
      <c r="BE44" s="472">
        <v>3</v>
      </c>
      <c r="BF44" s="489"/>
      <c r="BG44" s="488"/>
      <c r="BH44" s="488"/>
      <c r="BI44" s="488"/>
      <c r="BJ44" s="488"/>
      <c r="BK44" s="488"/>
      <c r="BL44" s="488"/>
      <c r="BM44" s="488"/>
      <c r="BN44" s="488"/>
      <c r="BO44" s="488"/>
      <c r="BP44" s="488"/>
      <c r="BQ44" s="488"/>
      <c r="BR44" s="488"/>
      <c r="BT44" s="488"/>
      <c r="BU44" s="488"/>
      <c r="BV44" s="488"/>
      <c r="BW44" s="488"/>
      <c r="BX44" s="488"/>
      <c r="BY44" s="488"/>
      <c r="BZ44" s="488"/>
      <c r="CA44" s="488"/>
      <c r="CB44" s="488"/>
      <c r="CC44" s="488"/>
      <c r="CD44" s="488"/>
      <c r="CE44" s="488"/>
    </row>
    <row r="45" spans="1:98" x14ac:dyDescent="0.15">
      <c r="A45" s="742">
        <v>14</v>
      </c>
      <c r="B45" s="745"/>
      <c r="C45" s="745"/>
      <c r="D45" s="745"/>
      <c r="E45" s="748"/>
      <c r="F45" s="745"/>
      <c r="G45" s="481" t="s">
        <v>321</v>
      </c>
      <c r="H45" s="482"/>
      <c r="I45" s="483" t="str">
        <f t="shared" si="40"/>
        <v/>
      </c>
      <c r="J45" s="483" t="str">
        <f t="shared" si="40"/>
        <v/>
      </c>
      <c r="K45" s="483" t="str">
        <f t="shared" si="40"/>
        <v/>
      </c>
      <c r="L45" s="483" t="str">
        <f t="shared" si="40"/>
        <v/>
      </c>
      <c r="M45" s="483" t="str">
        <f t="shared" si="40"/>
        <v/>
      </c>
      <c r="N45" s="483" t="str">
        <f t="shared" si="40"/>
        <v/>
      </c>
      <c r="O45" s="483" t="str">
        <f t="shared" si="40"/>
        <v/>
      </c>
      <c r="P45" s="483" t="str">
        <f t="shared" si="40"/>
        <v/>
      </c>
      <c r="Q45" s="483" t="str">
        <f t="shared" si="40"/>
        <v/>
      </c>
      <c r="R45" s="483" t="str">
        <f t="shared" si="40"/>
        <v/>
      </c>
      <c r="S45" s="483" t="str">
        <f t="shared" si="40"/>
        <v/>
      </c>
      <c r="T45" s="484">
        <f t="shared" si="2"/>
        <v>0</v>
      </c>
      <c r="U45" s="485"/>
      <c r="V45" s="486" t="str">
        <f t="shared" si="41"/>
        <v/>
      </c>
      <c r="W45" s="486" t="str">
        <f t="shared" si="41"/>
        <v/>
      </c>
      <c r="X45" s="486" t="str">
        <f t="shared" si="41"/>
        <v/>
      </c>
      <c r="Y45" s="486" t="str">
        <f t="shared" si="41"/>
        <v/>
      </c>
      <c r="Z45" s="486" t="str">
        <f t="shared" si="41"/>
        <v/>
      </c>
      <c r="AA45" s="486" t="str">
        <f t="shared" si="41"/>
        <v/>
      </c>
      <c r="AB45" s="486" t="str">
        <f t="shared" si="41"/>
        <v/>
      </c>
      <c r="AC45" s="486" t="str">
        <f t="shared" si="41"/>
        <v/>
      </c>
      <c r="AD45" s="486" t="str">
        <f t="shared" si="41"/>
        <v/>
      </c>
      <c r="AE45" s="486" t="str">
        <f t="shared" si="41"/>
        <v/>
      </c>
      <c r="AF45" s="486" t="str">
        <f t="shared" si="41"/>
        <v/>
      </c>
      <c r="AG45" s="484">
        <f t="shared" si="4"/>
        <v>0</v>
      </c>
      <c r="AN45" s="472">
        <v>2</v>
      </c>
      <c r="AO45" s="472">
        <v>1</v>
      </c>
      <c r="AP45" s="472">
        <v>4</v>
      </c>
      <c r="AQ45" s="480">
        <f ca="1">IF($AP45=1,IF(INDIRECT(ADDRESS(($AN45-1)*3+$AO45+5,$AP45+7))="",0,INDIRECT(ADDRESS(($AN45-1)*3+$AO45+5,$AP45+7))),IF(INDIRECT(ADDRESS(($AN45-1)*3+$AO45+5,$AP45+7))="",0,IF(COUNTIF(INDIRECT(ADDRESS(($AN45-1)*36+($AO45-1)*12+6,COLUMN())):INDIRECT(ADDRESS(($AN45-1)*36+($AO45-1)*12+$AP45+4,COLUMN())),INDIRECT(ADDRESS(($AN45-1)*3+$AO45+5,$AP45+7)))&gt;=1,0,INDIRECT(ADDRESS(($AN45-1)*3+$AO45+5,$AP45+7)))))</f>
        <v>0</v>
      </c>
      <c r="AR45" s="472">
        <f ca="1">COUNTIF(INDIRECT("H"&amp;(ROW()+12*(($AN45-1)*3+$AO45)-ROW())/12+5):INDIRECT("S"&amp;(ROW()+12*(($AN45-1)*3+$AO45)-ROW())/12+5),AQ45)</f>
        <v>0</v>
      </c>
      <c r="AS45" s="480">
        <f ca="1">IF($AP45=1,IF(INDIRECT(ADDRESS(($AN45-1)*3+$AO45+5,$AP45+20))="",0,INDIRECT(ADDRESS(($AN45-1)*3+$AO45+5,$AP45+20))),IF(INDIRECT(ADDRESS(($AN45-1)*3+$AO45+5,$AP45+20))="",0,IF(COUNTIF(INDIRECT(ADDRESS(($AN45-1)*36+($AO45-1)*12+6,COLUMN())):INDIRECT(ADDRESS(($AN45-1)*36+($AO45-1)*12+$AP45+4,COLUMN())),INDIRECT(ADDRESS(($AN45-1)*3+$AO45+5,$AP45+20)))&gt;=1,0,INDIRECT(ADDRESS(($AN45-1)*3+$AO45+5,$AP45+20)))))</f>
        <v>0</v>
      </c>
      <c r="AT45" s="472">
        <f ca="1">COUNTIF(INDIRECT("U"&amp;(ROW()+12*(($AN45-1)*3+$AO45)-ROW())/12+5):INDIRECT("AF"&amp;(ROW()+12*(($AN45-1)*3+$AO45)-ROW())/12+5),AS45)</f>
        <v>0</v>
      </c>
      <c r="AU45" s="472">
        <f ca="1">IF(AND(AQ45+AS45&gt;0,AR45+AT45&gt;0),COUNTIF(AU$6:AU44,"&gt;0")+1,0)</f>
        <v>0</v>
      </c>
      <c r="BE45" s="472">
        <v>1</v>
      </c>
      <c r="BG45" s="488">
        <f t="shared" ref="BG45:BR45" si="48">SUM(H45:H46)</f>
        <v>0</v>
      </c>
      <c r="BH45" s="488">
        <f t="shared" si="48"/>
        <v>0</v>
      </c>
      <c r="BI45" s="488">
        <f t="shared" si="48"/>
        <v>0</v>
      </c>
      <c r="BJ45" s="488">
        <f t="shared" si="48"/>
        <v>0</v>
      </c>
      <c r="BK45" s="488">
        <f t="shared" si="48"/>
        <v>0</v>
      </c>
      <c r="BL45" s="488">
        <f t="shared" si="48"/>
        <v>0</v>
      </c>
      <c r="BM45" s="488">
        <f t="shared" si="48"/>
        <v>0</v>
      </c>
      <c r="BN45" s="488">
        <f t="shared" si="48"/>
        <v>0</v>
      </c>
      <c r="BO45" s="488">
        <f t="shared" si="48"/>
        <v>0</v>
      </c>
      <c r="BP45" s="488">
        <f t="shared" si="48"/>
        <v>0</v>
      </c>
      <c r="BQ45" s="488">
        <f t="shared" si="48"/>
        <v>0</v>
      </c>
      <c r="BR45" s="488">
        <f t="shared" si="48"/>
        <v>0</v>
      </c>
      <c r="BT45" s="488">
        <f t="shared" ref="BT45:CE45" si="49">SUM(U45:U46)</f>
        <v>0</v>
      </c>
      <c r="BU45" s="488">
        <f t="shared" si="49"/>
        <v>0</v>
      </c>
      <c r="BV45" s="488">
        <f t="shared" si="49"/>
        <v>0</v>
      </c>
      <c r="BW45" s="488">
        <f t="shared" si="49"/>
        <v>0</v>
      </c>
      <c r="BX45" s="488">
        <f t="shared" si="49"/>
        <v>0</v>
      </c>
      <c r="BY45" s="488">
        <f t="shared" si="49"/>
        <v>0</v>
      </c>
      <c r="BZ45" s="488">
        <f t="shared" si="49"/>
        <v>0</v>
      </c>
      <c r="CA45" s="488">
        <f t="shared" si="49"/>
        <v>0</v>
      </c>
      <c r="CB45" s="488">
        <f t="shared" si="49"/>
        <v>0</v>
      </c>
      <c r="CC45" s="488">
        <f t="shared" si="49"/>
        <v>0</v>
      </c>
      <c r="CD45" s="488">
        <f t="shared" si="49"/>
        <v>0</v>
      </c>
      <c r="CE45" s="488">
        <f t="shared" si="49"/>
        <v>0</v>
      </c>
      <c r="CH45" s="489" t="s">
        <v>391</v>
      </c>
      <c r="CI45" s="488">
        <f>IF(OR($D45="副園長",$D45="教頭",$D45="主任保育士",$D45="主幹教諭"),0,BG45)</f>
        <v>0</v>
      </c>
      <c r="CJ45" s="488">
        <f t="shared" ref="CJ45:CT45" si="50">IF(OR($D45="副園長",$D45="教頭",$D45="主任保育士",$D45="主幹教諭"),0,BH45)</f>
        <v>0</v>
      </c>
      <c r="CK45" s="488">
        <f t="shared" si="50"/>
        <v>0</v>
      </c>
      <c r="CL45" s="488">
        <f t="shared" si="50"/>
        <v>0</v>
      </c>
      <c r="CM45" s="488">
        <f t="shared" si="50"/>
        <v>0</v>
      </c>
      <c r="CN45" s="488">
        <f t="shared" si="50"/>
        <v>0</v>
      </c>
      <c r="CO45" s="488">
        <f t="shared" si="50"/>
        <v>0</v>
      </c>
      <c r="CP45" s="488">
        <f t="shared" si="50"/>
        <v>0</v>
      </c>
      <c r="CQ45" s="488">
        <f t="shared" si="50"/>
        <v>0</v>
      </c>
      <c r="CR45" s="488">
        <f t="shared" si="50"/>
        <v>0</v>
      </c>
      <c r="CS45" s="488">
        <f t="shared" si="50"/>
        <v>0</v>
      </c>
      <c r="CT45" s="488">
        <f t="shared" si="50"/>
        <v>0</v>
      </c>
    </row>
    <row r="46" spans="1:98" x14ac:dyDescent="0.15">
      <c r="A46" s="743"/>
      <c r="B46" s="746"/>
      <c r="C46" s="746"/>
      <c r="D46" s="746"/>
      <c r="E46" s="749"/>
      <c r="F46" s="746"/>
      <c r="G46" s="490" t="s">
        <v>320</v>
      </c>
      <c r="H46" s="491"/>
      <c r="I46" s="492" t="str">
        <f t="shared" si="40"/>
        <v/>
      </c>
      <c r="J46" s="492" t="str">
        <f t="shared" si="40"/>
        <v/>
      </c>
      <c r="K46" s="492" t="str">
        <f t="shared" si="40"/>
        <v/>
      </c>
      <c r="L46" s="492" t="str">
        <f t="shared" si="40"/>
        <v/>
      </c>
      <c r="M46" s="492" t="str">
        <f t="shared" si="40"/>
        <v/>
      </c>
      <c r="N46" s="492" t="str">
        <f t="shared" si="40"/>
        <v/>
      </c>
      <c r="O46" s="492" t="str">
        <f t="shared" si="40"/>
        <v/>
      </c>
      <c r="P46" s="492" t="str">
        <f t="shared" si="40"/>
        <v/>
      </c>
      <c r="Q46" s="492" t="str">
        <f t="shared" si="40"/>
        <v/>
      </c>
      <c r="R46" s="492" t="str">
        <f t="shared" si="40"/>
        <v/>
      </c>
      <c r="S46" s="492" t="str">
        <f t="shared" si="40"/>
        <v/>
      </c>
      <c r="T46" s="493">
        <f t="shared" si="2"/>
        <v>0</v>
      </c>
      <c r="U46" s="494"/>
      <c r="V46" s="495" t="str">
        <f t="shared" si="41"/>
        <v/>
      </c>
      <c r="W46" s="495" t="str">
        <f t="shared" si="41"/>
        <v/>
      </c>
      <c r="X46" s="495" t="str">
        <f t="shared" si="41"/>
        <v/>
      </c>
      <c r="Y46" s="495" t="str">
        <f t="shared" si="41"/>
        <v/>
      </c>
      <c r="Z46" s="495" t="str">
        <f t="shared" si="41"/>
        <v/>
      </c>
      <c r="AA46" s="495" t="str">
        <f t="shared" si="41"/>
        <v/>
      </c>
      <c r="AB46" s="495" t="str">
        <f t="shared" si="41"/>
        <v/>
      </c>
      <c r="AC46" s="495" t="str">
        <f t="shared" si="41"/>
        <v/>
      </c>
      <c r="AD46" s="495" t="str">
        <f t="shared" si="41"/>
        <v/>
      </c>
      <c r="AE46" s="495" t="str">
        <f t="shared" si="41"/>
        <v/>
      </c>
      <c r="AF46" s="495" t="str">
        <f t="shared" si="41"/>
        <v/>
      </c>
      <c r="AG46" s="493">
        <f t="shared" si="4"/>
        <v>0</v>
      </c>
      <c r="AN46" s="472">
        <v>2</v>
      </c>
      <c r="AO46" s="472">
        <v>1</v>
      </c>
      <c r="AP46" s="472">
        <v>5</v>
      </c>
      <c r="AQ46" s="480">
        <f ca="1">IF($AP46=1,IF(INDIRECT(ADDRESS(($AN46-1)*3+$AO46+5,$AP46+7))="",0,INDIRECT(ADDRESS(($AN46-1)*3+$AO46+5,$AP46+7))),IF(INDIRECT(ADDRESS(($AN46-1)*3+$AO46+5,$AP46+7))="",0,IF(COUNTIF(INDIRECT(ADDRESS(($AN46-1)*36+($AO46-1)*12+6,COLUMN())):INDIRECT(ADDRESS(($AN46-1)*36+($AO46-1)*12+$AP46+4,COLUMN())),INDIRECT(ADDRESS(($AN46-1)*3+$AO46+5,$AP46+7)))&gt;=1,0,INDIRECT(ADDRESS(($AN46-1)*3+$AO46+5,$AP46+7)))))</f>
        <v>0</v>
      </c>
      <c r="AR46" s="472">
        <f ca="1">COUNTIF(INDIRECT("H"&amp;(ROW()+12*(($AN46-1)*3+$AO46)-ROW())/12+5):INDIRECT("S"&amp;(ROW()+12*(($AN46-1)*3+$AO46)-ROW())/12+5),AQ46)</f>
        <v>0</v>
      </c>
      <c r="AS46" s="480">
        <f ca="1">IF($AP46=1,IF(INDIRECT(ADDRESS(($AN46-1)*3+$AO46+5,$AP46+20))="",0,INDIRECT(ADDRESS(($AN46-1)*3+$AO46+5,$AP46+20))),IF(INDIRECT(ADDRESS(($AN46-1)*3+$AO46+5,$AP46+20))="",0,IF(COUNTIF(INDIRECT(ADDRESS(($AN46-1)*36+($AO46-1)*12+6,COLUMN())):INDIRECT(ADDRESS(($AN46-1)*36+($AO46-1)*12+$AP46+4,COLUMN())),INDIRECT(ADDRESS(($AN46-1)*3+$AO46+5,$AP46+20)))&gt;=1,0,INDIRECT(ADDRESS(($AN46-1)*3+$AO46+5,$AP46+20)))))</f>
        <v>0</v>
      </c>
      <c r="AT46" s="472">
        <f ca="1">COUNTIF(INDIRECT("U"&amp;(ROW()+12*(($AN46-1)*3+$AO46)-ROW())/12+5):INDIRECT("AF"&amp;(ROW()+12*(($AN46-1)*3+$AO46)-ROW())/12+5),AS46)</f>
        <v>0</v>
      </c>
      <c r="AU46" s="472">
        <f ca="1">IF(AND(AQ46+AS46&gt;0,AR46+AT46&gt;0),COUNTIF(AU$6:AU45,"&gt;0")+1,0)</f>
        <v>0</v>
      </c>
      <c r="BE46" s="472">
        <v>2</v>
      </c>
      <c r="BF46" s="472" t="s">
        <v>319</v>
      </c>
      <c r="BG46" s="488">
        <f>IF(BG45+BT45&gt;マスタ!$C$3,1,0)</f>
        <v>0</v>
      </c>
      <c r="BH46" s="488">
        <f>IF(BH45+BU45&gt;マスタ!$C$3,1,0)</f>
        <v>0</v>
      </c>
      <c r="BI46" s="488">
        <f>IF(BI45+BV45&gt;マスタ!$C$3,1,0)</f>
        <v>0</v>
      </c>
      <c r="BJ46" s="488">
        <f>IF(BJ45+BW45&gt;マスタ!$C$3,1,0)</f>
        <v>0</v>
      </c>
      <c r="BK46" s="488">
        <f>IF(BK45+BX45&gt;マスタ!$C$3,1,0)</f>
        <v>0</v>
      </c>
      <c r="BL46" s="488">
        <f>IF(BL45+BY45&gt;マスタ!$C$3,1,0)</f>
        <v>0</v>
      </c>
      <c r="BM46" s="488">
        <f>IF(BM45+BZ45&gt;マスタ!$C$3,1,0)</f>
        <v>0</v>
      </c>
      <c r="BN46" s="488">
        <f>IF(BN45+CA45&gt;マスタ!$C$3,1,0)</f>
        <v>0</v>
      </c>
      <c r="BO46" s="488">
        <f>IF(BO45+CB45&gt;マスタ!$C$3,1,0)</f>
        <v>0</v>
      </c>
      <c r="BP46" s="488">
        <f>IF(BP45+CC45&gt;マスタ!$C$3,1,0)</f>
        <v>0</v>
      </c>
      <c r="BQ46" s="488">
        <f>IF(BQ45+CD45&gt;マスタ!$C$3,1,0)</f>
        <v>0</v>
      </c>
      <c r="BR46" s="488">
        <f>IF(BR45+CE45&gt;マスタ!$C$3,1,0)</f>
        <v>0</v>
      </c>
      <c r="BT46" s="488"/>
      <c r="BU46" s="488"/>
      <c r="BV46" s="488"/>
      <c r="BW46" s="488"/>
      <c r="BX46" s="488"/>
      <c r="BY46" s="488"/>
      <c r="BZ46" s="488"/>
      <c r="CA46" s="488"/>
      <c r="CB46" s="488"/>
      <c r="CC46" s="488"/>
      <c r="CD46" s="488"/>
      <c r="CE46" s="488"/>
    </row>
    <row r="47" spans="1:98" x14ac:dyDescent="0.15">
      <c r="A47" s="744"/>
      <c r="B47" s="747"/>
      <c r="C47" s="747"/>
      <c r="D47" s="747"/>
      <c r="E47" s="750"/>
      <c r="F47" s="747"/>
      <c r="G47" s="496" t="s">
        <v>462</v>
      </c>
      <c r="H47" s="497"/>
      <c r="I47" s="498"/>
      <c r="J47" s="498"/>
      <c r="K47" s="498"/>
      <c r="L47" s="498"/>
      <c r="M47" s="498"/>
      <c r="N47" s="498"/>
      <c r="O47" s="498"/>
      <c r="P47" s="498"/>
      <c r="Q47" s="498"/>
      <c r="R47" s="498"/>
      <c r="S47" s="498"/>
      <c r="T47" s="499">
        <f t="shared" si="2"/>
        <v>0</v>
      </c>
      <c r="U47" s="500"/>
      <c r="V47" s="501"/>
      <c r="W47" s="501"/>
      <c r="X47" s="501"/>
      <c r="Y47" s="501"/>
      <c r="Z47" s="501"/>
      <c r="AA47" s="501"/>
      <c r="AB47" s="501"/>
      <c r="AC47" s="501"/>
      <c r="AD47" s="501"/>
      <c r="AE47" s="501"/>
      <c r="AF47" s="501"/>
      <c r="AG47" s="499">
        <f t="shared" si="4"/>
        <v>0</v>
      </c>
      <c r="AN47" s="472">
        <v>2</v>
      </c>
      <c r="AO47" s="472">
        <v>1</v>
      </c>
      <c r="AP47" s="472">
        <v>6</v>
      </c>
      <c r="AQ47" s="480">
        <f ca="1">IF($AP47=1,IF(INDIRECT(ADDRESS(($AN47-1)*3+$AO47+5,$AP47+7))="",0,INDIRECT(ADDRESS(($AN47-1)*3+$AO47+5,$AP47+7))),IF(INDIRECT(ADDRESS(($AN47-1)*3+$AO47+5,$AP47+7))="",0,IF(COUNTIF(INDIRECT(ADDRESS(($AN47-1)*36+($AO47-1)*12+6,COLUMN())):INDIRECT(ADDRESS(($AN47-1)*36+($AO47-1)*12+$AP47+4,COLUMN())),INDIRECT(ADDRESS(($AN47-1)*3+$AO47+5,$AP47+7)))&gt;=1,0,INDIRECT(ADDRESS(($AN47-1)*3+$AO47+5,$AP47+7)))))</f>
        <v>0</v>
      </c>
      <c r="AR47" s="472">
        <f ca="1">COUNTIF(INDIRECT("H"&amp;(ROW()+12*(($AN47-1)*3+$AO47)-ROW())/12+5):INDIRECT("S"&amp;(ROW()+12*(($AN47-1)*3+$AO47)-ROW())/12+5),AQ47)</f>
        <v>0</v>
      </c>
      <c r="AS47" s="480">
        <f ca="1">IF($AP47=1,IF(INDIRECT(ADDRESS(($AN47-1)*3+$AO47+5,$AP47+20))="",0,INDIRECT(ADDRESS(($AN47-1)*3+$AO47+5,$AP47+20))),IF(INDIRECT(ADDRESS(($AN47-1)*3+$AO47+5,$AP47+20))="",0,IF(COUNTIF(INDIRECT(ADDRESS(($AN47-1)*36+($AO47-1)*12+6,COLUMN())):INDIRECT(ADDRESS(($AN47-1)*36+($AO47-1)*12+$AP47+4,COLUMN())),INDIRECT(ADDRESS(($AN47-1)*3+$AO47+5,$AP47+20)))&gt;=1,0,INDIRECT(ADDRESS(($AN47-1)*3+$AO47+5,$AP47+20)))))</f>
        <v>0</v>
      </c>
      <c r="AT47" s="472">
        <f ca="1">COUNTIF(INDIRECT("U"&amp;(ROW()+12*(($AN47-1)*3+$AO47)-ROW())/12+5):INDIRECT("AF"&amp;(ROW()+12*(($AN47-1)*3+$AO47)-ROW())/12+5),AS47)</f>
        <v>0</v>
      </c>
      <c r="AU47" s="472">
        <f ca="1">IF(AND(AQ47+AS47&gt;0,AR47+AT47&gt;0),COUNTIF(AU$6:AU46,"&gt;0")+1,0)</f>
        <v>0</v>
      </c>
      <c r="BE47" s="472">
        <v>3</v>
      </c>
      <c r="BF47" s="489"/>
      <c r="BG47" s="488"/>
      <c r="BH47" s="488"/>
      <c r="BI47" s="488"/>
      <c r="BJ47" s="488"/>
      <c r="BK47" s="488"/>
      <c r="BL47" s="488"/>
      <c r="BM47" s="488"/>
      <c r="BN47" s="488"/>
      <c r="BO47" s="488"/>
      <c r="BP47" s="488"/>
      <c r="BQ47" s="488"/>
      <c r="BR47" s="488"/>
      <c r="BT47" s="488"/>
      <c r="BU47" s="488"/>
      <c r="BV47" s="488"/>
      <c r="BW47" s="488"/>
      <c r="BX47" s="488"/>
      <c r="BY47" s="488"/>
      <c r="BZ47" s="488"/>
      <c r="CA47" s="488"/>
      <c r="CB47" s="488"/>
      <c r="CC47" s="488"/>
      <c r="CD47" s="488"/>
      <c r="CE47" s="488"/>
    </row>
    <row r="48" spans="1:98" x14ac:dyDescent="0.15">
      <c r="A48" s="742">
        <v>15</v>
      </c>
      <c r="B48" s="745"/>
      <c r="C48" s="745"/>
      <c r="D48" s="745"/>
      <c r="E48" s="748"/>
      <c r="F48" s="745"/>
      <c r="G48" s="481" t="s">
        <v>321</v>
      </c>
      <c r="H48" s="482"/>
      <c r="I48" s="483" t="str">
        <f t="shared" si="40"/>
        <v/>
      </c>
      <c r="J48" s="483" t="str">
        <f t="shared" si="40"/>
        <v/>
      </c>
      <c r="K48" s="483" t="str">
        <f t="shared" si="40"/>
        <v/>
      </c>
      <c r="L48" s="483" t="str">
        <f t="shared" si="40"/>
        <v/>
      </c>
      <c r="M48" s="483" t="str">
        <f t="shared" si="40"/>
        <v/>
      </c>
      <c r="N48" s="483" t="str">
        <f t="shared" si="40"/>
        <v/>
      </c>
      <c r="O48" s="483" t="str">
        <f t="shared" si="40"/>
        <v/>
      </c>
      <c r="P48" s="483" t="str">
        <f t="shared" si="40"/>
        <v/>
      </c>
      <c r="Q48" s="483" t="str">
        <f t="shared" si="40"/>
        <v/>
      </c>
      <c r="R48" s="483" t="str">
        <f t="shared" si="40"/>
        <v/>
      </c>
      <c r="S48" s="483" t="str">
        <f t="shared" si="40"/>
        <v/>
      </c>
      <c r="T48" s="484">
        <f t="shared" si="2"/>
        <v>0</v>
      </c>
      <c r="U48" s="485"/>
      <c r="V48" s="486" t="str">
        <f t="shared" si="41"/>
        <v/>
      </c>
      <c r="W48" s="486" t="str">
        <f t="shared" si="41"/>
        <v/>
      </c>
      <c r="X48" s="486" t="str">
        <f t="shared" si="41"/>
        <v/>
      </c>
      <c r="Y48" s="486" t="str">
        <f t="shared" si="41"/>
        <v/>
      </c>
      <c r="Z48" s="486" t="str">
        <f t="shared" si="41"/>
        <v/>
      </c>
      <c r="AA48" s="486" t="str">
        <f t="shared" si="41"/>
        <v/>
      </c>
      <c r="AB48" s="486" t="str">
        <f t="shared" si="41"/>
        <v/>
      </c>
      <c r="AC48" s="486" t="str">
        <f t="shared" si="41"/>
        <v/>
      </c>
      <c r="AD48" s="486" t="str">
        <f t="shared" si="41"/>
        <v/>
      </c>
      <c r="AE48" s="486" t="str">
        <f t="shared" si="41"/>
        <v/>
      </c>
      <c r="AF48" s="486" t="str">
        <f t="shared" si="41"/>
        <v/>
      </c>
      <c r="AG48" s="484">
        <f t="shared" si="4"/>
        <v>0</v>
      </c>
      <c r="AN48" s="472">
        <v>2</v>
      </c>
      <c r="AO48" s="472">
        <v>1</v>
      </c>
      <c r="AP48" s="472">
        <v>7</v>
      </c>
      <c r="AQ48" s="480">
        <f ca="1">IF($AP48=1,IF(INDIRECT(ADDRESS(($AN48-1)*3+$AO48+5,$AP48+7))="",0,INDIRECT(ADDRESS(($AN48-1)*3+$AO48+5,$AP48+7))),IF(INDIRECT(ADDRESS(($AN48-1)*3+$AO48+5,$AP48+7))="",0,IF(COUNTIF(INDIRECT(ADDRESS(($AN48-1)*36+($AO48-1)*12+6,COLUMN())):INDIRECT(ADDRESS(($AN48-1)*36+($AO48-1)*12+$AP48+4,COLUMN())),INDIRECT(ADDRESS(($AN48-1)*3+$AO48+5,$AP48+7)))&gt;=1,0,INDIRECT(ADDRESS(($AN48-1)*3+$AO48+5,$AP48+7)))))</f>
        <v>0</v>
      </c>
      <c r="AR48" s="472">
        <f ca="1">COUNTIF(INDIRECT("H"&amp;(ROW()+12*(($AN48-1)*3+$AO48)-ROW())/12+5):INDIRECT("S"&amp;(ROW()+12*(($AN48-1)*3+$AO48)-ROW())/12+5),AQ48)</f>
        <v>0</v>
      </c>
      <c r="AS48" s="480">
        <f ca="1">IF($AP48=1,IF(INDIRECT(ADDRESS(($AN48-1)*3+$AO48+5,$AP48+20))="",0,INDIRECT(ADDRESS(($AN48-1)*3+$AO48+5,$AP48+20))),IF(INDIRECT(ADDRESS(($AN48-1)*3+$AO48+5,$AP48+20))="",0,IF(COUNTIF(INDIRECT(ADDRESS(($AN48-1)*36+($AO48-1)*12+6,COLUMN())):INDIRECT(ADDRESS(($AN48-1)*36+($AO48-1)*12+$AP48+4,COLUMN())),INDIRECT(ADDRESS(($AN48-1)*3+$AO48+5,$AP48+20)))&gt;=1,0,INDIRECT(ADDRESS(($AN48-1)*3+$AO48+5,$AP48+20)))))</f>
        <v>0</v>
      </c>
      <c r="AT48" s="472">
        <f ca="1">COUNTIF(INDIRECT("U"&amp;(ROW()+12*(($AN48-1)*3+$AO48)-ROW())/12+5):INDIRECT("AF"&amp;(ROW()+12*(($AN48-1)*3+$AO48)-ROW())/12+5),AS48)</f>
        <v>0</v>
      </c>
      <c r="AU48" s="472">
        <f ca="1">IF(AND(AQ48+AS48&gt;0,AR48+AT48&gt;0),COUNTIF(AU$6:AU47,"&gt;0")+1,0)</f>
        <v>0</v>
      </c>
      <c r="BE48" s="472">
        <v>1</v>
      </c>
      <c r="BG48" s="488">
        <f t="shared" ref="BG48:BR48" si="51">SUM(H48:H49)</f>
        <v>0</v>
      </c>
      <c r="BH48" s="488">
        <f t="shared" si="51"/>
        <v>0</v>
      </c>
      <c r="BI48" s="488">
        <f t="shared" si="51"/>
        <v>0</v>
      </c>
      <c r="BJ48" s="488">
        <f t="shared" si="51"/>
        <v>0</v>
      </c>
      <c r="BK48" s="488">
        <f t="shared" si="51"/>
        <v>0</v>
      </c>
      <c r="BL48" s="488">
        <f t="shared" si="51"/>
        <v>0</v>
      </c>
      <c r="BM48" s="488">
        <f t="shared" si="51"/>
        <v>0</v>
      </c>
      <c r="BN48" s="488">
        <f t="shared" si="51"/>
        <v>0</v>
      </c>
      <c r="BO48" s="488">
        <f t="shared" si="51"/>
        <v>0</v>
      </c>
      <c r="BP48" s="488">
        <f t="shared" si="51"/>
        <v>0</v>
      </c>
      <c r="BQ48" s="488">
        <f t="shared" si="51"/>
        <v>0</v>
      </c>
      <c r="BR48" s="488">
        <f t="shared" si="51"/>
        <v>0</v>
      </c>
      <c r="BT48" s="488">
        <f t="shared" ref="BT48:CE48" si="52">SUM(U48:U49)</f>
        <v>0</v>
      </c>
      <c r="BU48" s="488">
        <f t="shared" si="52"/>
        <v>0</v>
      </c>
      <c r="BV48" s="488">
        <f t="shared" si="52"/>
        <v>0</v>
      </c>
      <c r="BW48" s="488">
        <f t="shared" si="52"/>
        <v>0</v>
      </c>
      <c r="BX48" s="488">
        <f t="shared" si="52"/>
        <v>0</v>
      </c>
      <c r="BY48" s="488">
        <f t="shared" si="52"/>
        <v>0</v>
      </c>
      <c r="BZ48" s="488">
        <f t="shared" si="52"/>
        <v>0</v>
      </c>
      <c r="CA48" s="488">
        <f t="shared" si="52"/>
        <v>0</v>
      </c>
      <c r="CB48" s="488">
        <f t="shared" si="52"/>
        <v>0</v>
      </c>
      <c r="CC48" s="488">
        <f t="shared" si="52"/>
        <v>0</v>
      </c>
      <c r="CD48" s="488">
        <f t="shared" si="52"/>
        <v>0</v>
      </c>
      <c r="CE48" s="488">
        <f t="shared" si="52"/>
        <v>0</v>
      </c>
      <c r="CH48" s="489" t="s">
        <v>391</v>
      </c>
      <c r="CI48" s="488">
        <f>IF(OR($D48="副園長",$D48="教頭",$D48="主任保育士",$D48="主幹教諭"),0,BG48)</f>
        <v>0</v>
      </c>
      <c r="CJ48" s="488">
        <f t="shared" ref="CJ48:CT48" si="53">IF(OR($D48="副園長",$D48="教頭",$D48="主任保育士",$D48="主幹教諭"),0,BH48)</f>
        <v>0</v>
      </c>
      <c r="CK48" s="488">
        <f t="shared" si="53"/>
        <v>0</v>
      </c>
      <c r="CL48" s="488">
        <f t="shared" si="53"/>
        <v>0</v>
      </c>
      <c r="CM48" s="488">
        <f t="shared" si="53"/>
        <v>0</v>
      </c>
      <c r="CN48" s="488">
        <f t="shared" si="53"/>
        <v>0</v>
      </c>
      <c r="CO48" s="488">
        <f t="shared" si="53"/>
        <v>0</v>
      </c>
      <c r="CP48" s="488">
        <f t="shared" si="53"/>
        <v>0</v>
      </c>
      <c r="CQ48" s="488">
        <f t="shared" si="53"/>
        <v>0</v>
      </c>
      <c r="CR48" s="488">
        <f t="shared" si="53"/>
        <v>0</v>
      </c>
      <c r="CS48" s="488">
        <f t="shared" si="53"/>
        <v>0</v>
      </c>
      <c r="CT48" s="488">
        <f t="shared" si="53"/>
        <v>0</v>
      </c>
    </row>
    <row r="49" spans="1:98" x14ac:dyDescent="0.15">
      <c r="A49" s="743"/>
      <c r="B49" s="746"/>
      <c r="C49" s="746"/>
      <c r="D49" s="746"/>
      <c r="E49" s="749"/>
      <c r="F49" s="746"/>
      <c r="G49" s="490" t="s">
        <v>320</v>
      </c>
      <c r="H49" s="491"/>
      <c r="I49" s="492" t="str">
        <f t="shared" si="40"/>
        <v/>
      </c>
      <c r="J49" s="492" t="str">
        <f t="shared" si="40"/>
        <v/>
      </c>
      <c r="K49" s="492" t="str">
        <f t="shared" si="40"/>
        <v/>
      </c>
      <c r="L49" s="492" t="str">
        <f t="shared" si="40"/>
        <v/>
      </c>
      <c r="M49" s="492" t="str">
        <f t="shared" si="40"/>
        <v/>
      </c>
      <c r="N49" s="492" t="str">
        <f t="shared" si="40"/>
        <v/>
      </c>
      <c r="O49" s="492" t="str">
        <f t="shared" si="40"/>
        <v/>
      </c>
      <c r="P49" s="492" t="str">
        <f t="shared" si="40"/>
        <v/>
      </c>
      <c r="Q49" s="492" t="str">
        <f t="shared" si="40"/>
        <v/>
      </c>
      <c r="R49" s="492" t="str">
        <f t="shared" si="40"/>
        <v/>
      </c>
      <c r="S49" s="492" t="str">
        <f t="shared" si="40"/>
        <v/>
      </c>
      <c r="T49" s="493">
        <f t="shared" si="2"/>
        <v>0</v>
      </c>
      <c r="U49" s="494"/>
      <c r="V49" s="495" t="str">
        <f t="shared" si="41"/>
        <v/>
      </c>
      <c r="W49" s="495" t="str">
        <f t="shared" si="41"/>
        <v/>
      </c>
      <c r="X49" s="495" t="str">
        <f t="shared" si="41"/>
        <v/>
      </c>
      <c r="Y49" s="495" t="str">
        <f t="shared" si="41"/>
        <v/>
      </c>
      <c r="Z49" s="495" t="str">
        <f t="shared" si="41"/>
        <v/>
      </c>
      <c r="AA49" s="495" t="str">
        <f t="shared" si="41"/>
        <v/>
      </c>
      <c r="AB49" s="495" t="str">
        <f t="shared" si="41"/>
        <v/>
      </c>
      <c r="AC49" s="495" t="str">
        <f t="shared" si="41"/>
        <v/>
      </c>
      <c r="AD49" s="495" t="str">
        <f t="shared" si="41"/>
        <v/>
      </c>
      <c r="AE49" s="495" t="str">
        <f t="shared" si="41"/>
        <v/>
      </c>
      <c r="AF49" s="495" t="str">
        <f t="shared" si="41"/>
        <v/>
      </c>
      <c r="AG49" s="493">
        <f t="shared" si="4"/>
        <v>0</v>
      </c>
      <c r="AN49" s="472">
        <v>2</v>
      </c>
      <c r="AO49" s="472">
        <v>1</v>
      </c>
      <c r="AP49" s="472">
        <v>8</v>
      </c>
      <c r="AQ49" s="480">
        <f ca="1">IF($AP49=1,IF(INDIRECT(ADDRESS(($AN49-1)*3+$AO49+5,$AP49+7))="",0,INDIRECT(ADDRESS(($AN49-1)*3+$AO49+5,$AP49+7))),IF(INDIRECT(ADDRESS(($AN49-1)*3+$AO49+5,$AP49+7))="",0,IF(COUNTIF(INDIRECT(ADDRESS(($AN49-1)*36+($AO49-1)*12+6,COLUMN())):INDIRECT(ADDRESS(($AN49-1)*36+($AO49-1)*12+$AP49+4,COLUMN())),INDIRECT(ADDRESS(($AN49-1)*3+$AO49+5,$AP49+7)))&gt;=1,0,INDIRECT(ADDRESS(($AN49-1)*3+$AO49+5,$AP49+7)))))</f>
        <v>0</v>
      </c>
      <c r="AR49" s="472">
        <f ca="1">COUNTIF(INDIRECT("H"&amp;(ROW()+12*(($AN49-1)*3+$AO49)-ROW())/12+5):INDIRECT("S"&amp;(ROW()+12*(($AN49-1)*3+$AO49)-ROW())/12+5),AQ49)</f>
        <v>0</v>
      </c>
      <c r="AS49" s="480">
        <f ca="1">IF($AP49=1,IF(INDIRECT(ADDRESS(($AN49-1)*3+$AO49+5,$AP49+20))="",0,INDIRECT(ADDRESS(($AN49-1)*3+$AO49+5,$AP49+20))),IF(INDIRECT(ADDRESS(($AN49-1)*3+$AO49+5,$AP49+20))="",0,IF(COUNTIF(INDIRECT(ADDRESS(($AN49-1)*36+($AO49-1)*12+6,COLUMN())):INDIRECT(ADDRESS(($AN49-1)*36+($AO49-1)*12+$AP49+4,COLUMN())),INDIRECT(ADDRESS(($AN49-1)*3+$AO49+5,$AP49+20)))&gt;=1,0,INDIRECT(ADDRESS(($AN49-1)*3+$AO49+5,$AP49+20)))))</f>
        <v>0</v>
      </c>
      <c r="AT49" s="472">
        <f ca="1">COUNTIF(INDIRECT("U"&amp;(ROW()+12*(($AN49-1)*3+$AO49)-ROW())/12+5):INDIRECT("AF"&amp;(ROW()+12*(($AN49-1)*3+$AO49)-ROW())/12+5),AS49)</f>
        <v>0</v>
      </c>
      <c r="AU49" s="472">
        <f ca="1">IF(AND(AQ49+AS49&gt;0,AR49+AT49&gt;0),COUNTIF(AU$6:AU48,"&gt;0")+1,0)</f>
        <v>0</v>
      </c>
      <c r="BE49" s="472">
        <v>2</v>
      </c>
      <c r="BF49" s="472" t="s">
        <v>319</v>
      </c>
      <c r="BG49" s="488">
        <f>IF(BG48+BT48&gt;マスタ!$C$3,1,0)</f>
        <v>0</v>
      </c>
      <c r="BH49" s="488">
        <f>IF(BH48+BU48&gt;マスタ!$C$3,1,0)</f>
        <v>0</v>
      </c>
      <c r="BI49" s="488">
        <f>IF(BI48+BV48&gt;マスタ!$C$3,1,0)</f>
        <v>0</v>
      </c>
      <c r="BJ49" s="488">
        <f>IF(BJ48+BW48&gt;マスタ!$C$3,1,0)</f>
        <v>0</v>
      </c>
      <c r="BK49" s="488">
        <f>IF(BK48+BX48&gt;マスタ!$C$3,1,0)</f>
        <v>0</v>
      </c>
      <c r="BL49" s="488">
        <f>IF(BL48+BY48&gt;マスタ!$C$3,1,0)</f>
        <v>0</v>
      </c>
      <c r="BM49" s="488">
        <f>IF(BM48+BZ48&gt;マスタ!$C$3,1,0)</f>
        <v>0</v>
      </c>
      <c r="BN49" s="488">
        <f>IF(BN48+CA48&gt;マスタ!$C$3,1,0)</f>
        <v>0</v>
      </c>
      <c r="BO49" s="488">
        <f>IF(BO48+CB48&gt;マスタ!$C$3,1,0)</f>
        <v>0</v>
      </c>
      <c r="BP49" s="488">
        <f>IF(BP48+CC48&gt;マスタ!$C$3,1,0)</f>
        <v>0</v>
      </c>
      <c r="BQ49" s="488">
        <f>IF(BQ48+CD48&gt;マスタ!$C$3,1,0)</f>
        <v>0</v>
      </c>
      <c r="BR49" s="488">
        <f>IF(BR48+CE48&gt;マスタ!$C$3,1,0)</f>
        <v>0</v>
      </c>
      <c r="BT49" s="488"/>
      <c r="BU49" s="488"/>
      <c r="BV49" s="488"/>
      <c r="BW49" s="488"/>
      <c r="BX49" s="488"/>
      <c r="BY49" s="488"/>
      <c r="BZ49" s="488"/>
      <c r="CA49" s="488"/>
      <c r="CB49" s="488"/>
      <c r="CC49" s="488"/>
      <c r="CD49" s="488"/>
      <c r="CE49" s="488"/>
    </row>
    <row r="50" spans="1:98" x14ac:dyDescent="0.15">
      <c r="A50" s="744"/>
      <c r="B50" s="747"/>
      <c r="C50" s="747"/>
      <c r="D50" s="747"/>
      <c r="E50" s="750"/>
      <c r="F50" s="747"/>
      <c r="G50" s="496" t="s">
        <v>462</v>
      </c>
      <c r="H50" s="497"/>
      <c r="I50" s="498"/>
      <c r="J50" s="498"/>
      <c r="K50" s="498"/>
      <c r="L50" s="498"/>
      <c r="M50" s="498"/>
      <c r="N50" s="498"/>
      <c r="O50" s="498"/>
      <c r="P50" s="498"/>
      <c r="Q50" s="498"/>
      <c r="R50" s="498"/>
      <c r="S50" s="498"/>
      <c r="T50" s="499">
        <f t="shared" si="2"/>
        <v>0</v>
      </c>
      <c r="U50" s="500"/>
      <c r="V50" s="501"/>
      <c r="W50" s="501"/>
      <c r="X50" s="501"/>
      <c r="Y50" s="501"/>
      <c r="Z50" s="501"/>
      <c r="AA50" s="501"/>
      <c r="AB50" s="501"/>
      <c r="AC50" s="501"/>
      <c r="AD50" s="501"/>
      <c r="AE50" s="501"/>
      <c r="AF50" s="501"/>
      <c r="AG50" s="499">
        <f t="shared" si="4"/>
        <v>0</v>
      </c>
      <c r="AN50" s="472">
        <v>2</v>
      </c>
      <c r="AO50" s="472">
        <v>1</v>
      </c>
      <c r="AP50" s="472">
        <v>9</v>
      </c>
      <c r="AQ50" s="480">
        <f ca="1">IF($AP50=1,IF(INDIRECT(ADDRESS(($AN50-1)*3+$AO50+5,$AP50+7))="",0,INDIRECT(ADDRESS(($AN50-1)*3+$AO50+5,$AP50+7))),IF(INDIRECT(ADDRESS(($AN50-1)*3+$AO50+5,$AP50+7))="",0,IF(COUNTIF(INDIRECT(ADDRESS(($AN50-1)*36+($AO50-1)*12+6,COLUMN())):INDIRECT(ADDRESS(($AN50-1)*36+($AO50-1)*12+$AP50+4,COLUMN())),INDIRECT(ADDRESS(($AN50-1)*3+$AO50+5,$AP50+7)))&gt;=1,0,INDIRECT(ADDRESS(($AN50-1)*3+$AO50+5,$AP50+7)))))</f>
        <v>0</v>
      </c>
      <c r="AR50" s="472">
        <f ca="1">COUNTIF(INDIRECT("H"&amp;(ROW()+12*(($AN50-1)*3+$AO50)-ROW())/12+5):INDIRECT("S"&amp;(ROW()+12*(($AN50-1)*3+$AO50)-ROW())/12+5),AQ50)</f>
        <v>0</v>
      </c>
      <c r="AS50" s="480">
        <f ca="1">IF($AP50=1,IF(INDIRECT(ADDRESS(($AN50-1)*3+$AO50+5,$AP50+20))="",0,INDIRECT(ADDRESS(($AN50-1)*3+$AO50+5,$AP50+20))),IF(INDIRECT(ADDRESS(($AN50-1)*3+$AO50+5,$AP50+20))="",0,IF(COUNTIF(INDIRECT(ADDRESS(($AN50-1)*36+($AO50-1)*12+6,COLUMN())):INDIRECT(ADDRESS(($AN50-1)*36+($AO50-1)*12+$AP50+4,COLUMN())),INDIRECT(ADDRESS(($AN50-1)*3+$AO50+5,$AP50+20)))&gt;=1,0,INDIRECT(ADDRESS(($AN50-1)*3+$AO50+5,$AP50+20)))))</f>
        <v>0</v>
      </c>
      <c r="AT50" s="472">
        <f ca="1">COUNTIF(INDIRECT("U"&amp;(ROW()+12*(($AN50-1)*3+$AO50)-ROW())/12+5):INDIRECT("AF"&amp;(ROW()+12*(($AN50-1)*3+$AO50)-ROW())/12+5),AS50)</f>
        <v>0</v>
      </c>
      <c r="AU50" s="472">
        <f ca="1">IF(AND(AQ50+AS50&gt;0,AR50+AT50&gt;0),COUNTIF(AU$6:AU49,"&gt;0")+1,0)</f>
        <v>0</v>
      </c>
      <c r="BE50" s="472">
        <v>3</v>
      </c>
      <c r="BF50" s="489"/>
      <c r="BG50" s="488"/>
      <c r="BH50" s="488"/>
      <c r="BI50" s="488"/>
      <c r="BJ50" s="488"/>
      <c r="BK50" s="488"/>
      <c r="BL50" s="488"/>
      <c r="BM50" s="488"/>
      <c r="BN50" s="488"/>
      <c r="BO50" s="488"/>
      <c r="BP50" s="488"/>
      <c r="BQ50" s="488"/>
      <c r="BR50" s="488"/>
      <c r="BT50" s="488"/>
      <c r="BU50" s="488"/>
      <c r="BV50" s="488"/>
      <c r="BW50" s="488"/>
      <c r="BX50" s="488"/>
      <c r="BY50" s="488"/>
      <c r="BZ50" s="488"/>
      <c r="CA50" s="488"/>
      <c r="CB50" s="488"/>
      <c r="CC50" s="488"/>
      <c r="CD50" s="488"/>
      <c r="CE50" s="488"/>
    </row>
    <row r="51" spans="1:98" x14ac:dyDescent="0.15">
      <c r="A51" s="742">
        <v>16</v>
      </c>
      <c r="B51" s="745"/>
      <c r="C51" s="745"/>
      <c r="D51" s="745"/>
      <c r="E51" s="748"/>
      <c r="F51" s="745"/>
      <c r="G51" s="481" t="s">
        <v>321</v>
      </c>
      <c r="H51" s="482"/>
      <c r="I51" s="483" t="str">
        <f t="shared" si="40"/>
        <v/>
      </c>
      <c r="J51" s="483" t="str">
        <f t="shared" si="40"/>
        <v/>
      </c>
      <c r="K51" s="483" t="str">
        <f t="shared" si="40"/>
        <v/>
      </c>
      <c r="L51" s="483" t="str">
        <f t="shared" si="40"/>
        <v/>
      </c>
      <c r="M51" s="483" t="str">
        <f t="shared" si="40"/>
        <v/>
      </c>
      <c r="N51" s="483" t="str">
        <f t="shared" si="40"/>
        <v/>
      </c>
      <c r="O51" s="483" t="str">
        <f t="shared" si="40"/>
        <v/>
      </c>
      <c r="P51" s="483" t="str">
        <f t="shared" si="40"/>
        <v/>
      </c>
      <c r="Q51" s="483" t="str">
        <f t="shared" si="40"/>
        <v/>
      </c>
      <c r="R51" s="483" t="str">
        <f t="shared" si="40"/>
        <v/>
      </c>
      <c r="S51" s="483" t="str">
        <f t="shared" si="40"/>
        <v/>
      </c>
      <c r="T51" s="484">
        <f t="shared" si="2"/>
        <v>0</v>
      </c>
      <c r="U51" s="485"/>
      <c r="V51" s="486" t="str">
        <f t="shared" si="41"/>
        <v/>
      </c>
      <c r="W51" s="486" t="str">
        <f t="shared" si="41"/>
        <v/>
      </c>
      <c r="X51" s="486" t="str">
        <f t="shared" si="41"/>
        <v/>
      </c>
      <c r="Y51" s="486" t="str">
        <f t="shared" si="41"/>
        <v/>
      </c>
      <c r="Z51" s="486" t="str">
        <f t="shared" si="41"/>
        <v/>
      </c>
      <c r="AA51" s="486" t="str">
        <f t="shared" si="41"/>
        <v/>
      </c>
      <c r="AB51" s="486" t="str">
        <f t="shared" si="41"/>
        <v/>
      </c>
      <c r="AC51" s="486" t="str">
        <f t="shared" si="41"/>
        <v/>
      </c>
      <c r="AD51" s="486" t="str">
        <f t="shared" si="41"/>
        <v/>
      </c>
      <c r="AE51" s="486" t="str">
        <f t="shared" si="41"/>
        <v/>
      </c>
      <c r="AF51" s="486" t="str">
        <f t="shared" si="41"/>
        <v/>
      </c>
      <c r="AG51" s="484">
        <f t="shared" si="4"/>
        <v>0</v>
      </c>
      <c r="AN51" s="472">
        <v>2</v>
      </c>
      <c r="AO51" s="472">
        <v>1</v>
      </c>
      <c r="AP51" s="472">
        <v>10</v>
      </c>
      <c r="AQ51" s="480">
        <f ca="1">IF($AP51=1,IF(INDIRECT(ADDRESS(($AN51-1)*3+$AO51+5,$AP51+7))="",0,INDIRECT(ADDRESS(($AN51-1)*3+$AO51+5,$AP51+7))),IF(INDIRECT(ADDRESS(($AN51-1)*3+$AO51+5,$AP51+7))="",0,IF(COUNTIF(INDIRECT(ADDRESS(($AN51-1)*36+($AO51-1)*12+6,COLUMN())):INDIRECT(ADDRESS(($AN51-1)*36+($AO51-1)*12+$AP51+4,COLUMN())),INDIRECT(ADDRESS(($AN51-1)*3+$AO51+5,$AP51+7)))&gt;=1,0,INDIRECT(ADDRESS(($AN51-1)*3+$AO51+5,$AP51+7)))))</f>
        <v>0</v>
      </c>
      <c r="AR51" s="472">
        <f ca="1">COUNTIF(INDIRECT("H"&amp;(ROW()+12*(($AN51-1)*3+$AO51)-ROW())/12+5):INDIRECT("S"&amp;(ROW()+12*(($AN51-1)*3+$AO51)-ROW())/12+5),AQ51)</f>
        <v>0</v>
      </c>
      <c r="AS51" s="480">
        <f ca="1">IF($AP51=1,IF(INDIRECT(ADDRESS(($AN51-1)*3+$AO51+5,$AP51+20))="",0,INDIRECT(ADDRESS(($AN51-1)*3+$AO51+5,$AP51+20))),IF(INDIRECT(ADDRESS(($AN51-1)*3+$AO51+5,$AP51+20))="",0,IF(COUNTIF(INDIRECT(ADDRESS(($AN51-1)*36+($AO51-1)*12+6,COLUMN())):INDIRECT(ADDRESS(($AN51-1)*36+($AO51-1)*12+$AP51+4,COLUMN())),INDIRECT(ADDRESS(($AN51-1)*3+$AO51+5,$AP51+20)))&gt;=1,0,INDIRECT(ADDRESS(($AN51-1)*3+$AO51+5,$AP51+20)))))</f>
        <v>0</v>
      </c>
      <c r="AT51" s="472">
        <f ca="1">COUNTIF(INDIRECT("U"&amp;(ROW()+12*(($AN51-1)*3+$AO51)-ROW())/12+5):INDIRECT("AF"&amp;(ROW()+12*(($AN51-1)*3+$AO51)-ROW())/12+5),AS51)</f>
        <v>0</v>
      </c>
      <c r="AU51" s="472">
        <f ca="1">IF(AND(AQ51+AS51&gt;0,AR51+AT51&gt;0),COUNTIF(AU$6:AU50,"&gt;0")+1,0)</f>
        <v>0</v>
      </c>
      <c r="BE51" s="472">
        <v>1</v>
      </c>
      <c r="BG51" s="488">
        <f t="shared" ref="BG51:BR51" si="54">SUM(H51:H52)</f>
        <v>0</v>
      </c>
      <c r="BH51" s="488">
        <f t="shared" si="54"/>
        <v>0</v>
      </c>
      <c r="BI51" s="488">
        <f t="shared" si="54"/>
        <v>0</v>
      </c>
      <c r="BJ51" s="488">
        <f t="shared" si="54"/>
        <v>0</v>
      </c>
      <c r="BK51" s="488">
        <f t="shared" si="54"/>
        <v>0</v>
      </c>
      <c r="BL51" s="488">
        <f t="shared" si="54"/>
        <v>0</v>
      </c>
      <c r="BM51" s="488">
        <f t="shared" si="54"/>
        <v>0</v>
      </c>
      <c r="BN51" s="488">
        <f t="shared" si="54"/>
        <v>0</v>
      </c>
      <c r="BO51" s="488">
        <f t="shared" si="54"/>
        <v>0</v>
      </c>
      <c r="BP51" s="488">
        <f t="shared" si="54"/>
        <v>0</v>
      </c>
      <c r="BQ51" s="488">
        <f t="shared" si="54"/>
        <v>0</v>
      </c>
      <c r="BR51" s="488">
        <f t="shared" si="54"/>
        <v>0</v>
      </c>
      <c r="BT51" s="488">
        <f t="shared" ref="BT51:CE51" si="55">SUM(U51:U52)</f>
        <v>0</v>
      </c>
      <c r="BU51" s="488">
        <f t="shared" si="55"/>
        <v>0</v>
      </c>
      <c r="BV51" s="488">
        <f t="shared" si="55"/>
        <v>0</v>
      </c>
      <c r="BW51" s="488">
        <f t="shared" si="55"/>
        <v>0</v>
      </c>
      <c r="BX51" s="488">
        <f t="shared" si="55"/>
        <v>0</v>
      </c>
      <c r="BY51" s="488">
        <f t="shared" si="55"/>
        <v>0</v>
      </c>
      <c r="BZ51" s="488">
        <f t="shared" si="55"/>
        <v>0</v>
      </c>
      <c r="CA51" s="488">
        <f t="shared" si="55"/>
        <v>0</v>
      </c>
      <c r="CB51" s="488">
        <f t="shared" si="55"/>
        <v>0</v>
      </c>
      <c r="CC51" s="488">
        <f t="shared" si="55"/>
        <v>0</v>
      </c>
      <c r="CD51" s="488">
        <f t="shared" si="55"/>
        <v>0</v>
      </c>
      <c r="CE51" s="488">
        <f t="shared" si="55"/>
        <v>0</v>
      </c>
      <c r="CH51" s="489" t="s">
        <v>391</v>
      </c>
      <c r="CI51" s="488">
        <f>IF(OR($D51="副園長",$D51="教頭",$D51="主任保育士",$D51="主幹教諭"),0,BG51)</f>
        <v>0</v>
      </c>
      <c r="CJ51" s="488">
        <f t="shared" ref="CJ51:CT51" si="56">IF(OR($D51="副園長",$D51="教頭",$D51="主任保育士",$D51="主幹教諭"),0,BH51)</f>
        <v>0</v>
      </c>
      <c r="CK51" s="488">
        <f t="shared" si="56"/>
        <v>0</v>
      </c>
      <c r="CL51" s="488">
        <f t="shared" si="56"/>
        <v>0</v>
      </c>
      <c r="CM51" s="488">
        <f t="shared" si="56"/>
        <v>0</v>
      </c>
      <c r="CN51" s="488">
        <f t="shared" si="56"/>
        <v>0</v>
      </c>
      <c r="CO51" s="488">
        <f t="shared" si="56"/>
        <v>0</v>
      </c>
      <c r="CP51" s="488">
        <f t="shared" si="56"/>
        <v>0</v>
      </c>
      <c r="CQ51" s="488">
        <f t="shared" si="56"/>
        <v>0</v>
      </c>
      <c r="CR51" s="488">
        <f t="shared" si="56"/>
        <v>0</v>
      </c>
      <c r="CS51" s="488">
        <f t="shared" si="56"/>
        <v>0</v>
      </c>
      <c r="CT51" s="488">
        <f t="shared" si="56"/>
        <v>0</v>
      </c>
    </row>
    <row r="52" spans="1:98" x14ac:dyDescent="0.15">
      <c r="A52" s="743"/>
      <c r="B52" s="746"/>
      <c r="C52" s="746"/>
      <c r="D52" s="746"/>
      <c r="E52" s="749"/>
      <c r="F52" s="746"/>
      <c r="G52" s="490" t="s">
        <v>320</v>
      </c>
      <c r="H52" s="491"/>
      <c r="I52" s="492" t="str">
        <f t="shared" si="40"/>
        <v/>
      </c>
      <c r="J52" s="492" t="str">
        <f t="shared" si="40"/>
        <v/>
      </c>
      <c r="K52" s="492" t="str">
        <f t="shared" si="40"/>
        <v/>
      </c>
      <c r="L52" s="492" t="str">
        <f t="shared" si="40"/>
        <v/>
      </c>
      <c r="M52" s="492" t="str">
        <f t="shared" si="40"/>
        <v/>
      </c>
      <c r="N52" s="492" t="str">
        <f t="shared" si="40"/>
        <v/>
      </c>
      <c r="O52" s="492" t="str">
        <f t="shared" si="40"/>
        <v/>
      </c>
      <c r="P52" s="492" t="str">
        <f t="shared" si="40"/>
        <v/>
      </c>
      <c r="Q52" s="492" t="str">
        <f t="shared" si="40"/>
        <v/>
      </c>
      <c r="R52" s="492" t="str">
        <f t="shared" si="40"/>
        <v/>
      </c>
      <c r="S52" s="492" t="str">
        <f t="shared" si="40"/>
        <v/>
      </c>
      <c r="T52" s="493">
        <f t="shared" si="2"/>
        <v>0</v>
      </c>
      <c r="U52" s="494"/>
      <c r="V52" s="495" t="str">
        <f t="shared" si="41"/>
        <v/>
      </c>
      <c r="W52" s="495" t="str">
        <f t="shared" si="41"/>
        <v/>
      </c>
      <c r="X52" s="495" t="str">
        <f t="shared" si="41"/>
        <v/>
      </c>
      <c r="Y52" s="495" t="str">
        <f t="shared" si="41"/>
        <v/>
      </c>
      <c r="Z52" s="495" t="str">
        <f t="shared" si="41"/>
        <v/>
      </c>
      <c r="AA52" s="495" t="str">
        <f t="shared" si="41"/>
        <v/>
      </c>
      <c r="AB52" s="495" t="str">
        <f t="shared" si="41"/>
        <v/>
      </c>
      <c r="AC52" s="495" t="str">
        <f t="shared" si="41"/>
        <v/>
      </c>
      <c r="AD52" s="495" t="str">
        <f t="shared" si="41"/>
        <v/>
      </c>
      <c r="AE52" s="495" t="str">
        <f t="shared" si="41"/>
        <v/>
      </c>
      <c r="AF52" s="495" t="str">
        <f t="shared" si="41"/>
        <v/>
      </c>
      <c r="AG52" s="493">
        <f t="shared" si="4"/>
        <v>0</v>
      </c>
      <c r="AN52" s="472">
        <v>2</v>
      </c>
      <c r="AO52" s="472">
        <v>1</v>
      </c>
      <c r="AP52" s="472">
        <v>11</v>
      </c>
      <c r="AQ52" s="480">
        <f ca="1">IF($AP52=1,IF(INDIRECT(ADDRESS(($AN52-1)*3+$AO52+5,$AP52+7))="",0,INDIRECT(ADDRESS(($AN52-1)*3+$AO52+5,$AP52+7))),IF(INDIRECT(ADDRESS(($AN52-1)*3+$AO52+5,$AP52+7))="",0,IF(COUNTIF(INDIRECT(ADDRESS(($AN52-1)*36+($AO52-1)*12+6,COLUMN())):INDIRECT(ADDRESS(($AN52-1)*36+($AO52-1)*12+$AP52+4,COLUMN())),INDIRECT(ADDRESS(($AN52-1)*3+$AO52+5,$AP52+7)))&gt;=1,0,INDIRECT(ADDRESS(($AN52-1)*3+$AO52+5,$AP52+7)))))</f>
        <v>0</v>
      </c>
      <c r="AR52" s="472">
        <f ca="1">COUNTIF(INDIRECT("H"&amp;(ROW()+12*(($AN52-1)*3+$AO52)-ROW())/12+5):INDIRECT("S"&amp;(ROW()+12*(($AN52-1)*3+$AO52)-ROW())/12+5),AQ52)</f>
        <v>0</v>
      </c>
      <c r="AS52" s="480">
        <f ca="1">IF($AP52=1,IF(INDIRECT(ADDRESS(($AN52-1)*3+$AO52+5,$AP52+20))="",0,INDIRECT(ADDRESS(($AN52-1)*3+$AO52+5,$AP52+20))),IF(INDIRECT(ADDRESS(($AN52-1)*3+$AO52+5,$AP52+20))="",0,IF(COUNTIF(INDIRECT(ADDRESS(($AN52-1)*36+($AO52-1)*12+6,COLUMN())):INDIRECT(ADDRESS(($AN52-1)*36+($AO52-1)*12+$AP52+4,COLUMN())),INDIRECT(ADDRESS(($AN52-1)*3+$AO52+5,$AP52+20)))&gt;=1,0,INDIRECT(ADDRESS(($AN52-1)*3+$AO52+5,$AP52+20)))))</f>
        <v>0</v>
      </c>
      <c r="AT52" s="472">
        <f ca="1">COUNTIF(INDIRECT("U"&amp;(ROW()+12*(($AN52-1)*3+$AO52)-ROW())/12+5):INDIRECT("AF"&amp;(ROW()+12*(($AN52-1)*3+$AO52)-ROW())/12+5),AS52)</f>
        <v>0</v>
      </c>
      <c r="AU52" s="472">
        <f ca="1">IF(AND(AQ52+AS52&gt;0,AR52+AT52&gt;0),COUNTIF(AU$6:AU51,"&gt;0")+1,0)</f>
        <v>0</v>
      </c>
      <c r="BE52" s="472">
        <v>2</v>
      </c>
      <c r="BF52" s="472" t="s">
        <v>319</v>
      </c>
      <c r="BG52" s="488">
        <f>IF(BG51+BT51&gt;マスタ!$C$3,1,0)</f>
        <v>0</v>
      </c>
      <c r="BH52" s="488">
        <f>IF(BH51+BU51&gt;マスタ!$C$3,1,0)</f>
        <v>0</v>
      </c>
      <c r="BI52" s="488">
        <f>IF(BI51+BV51&gt;マスタ!$C$3,1,0)</f>
        <v>0</v>
      </c>
      <c r="BJ52" s="488">
        <f>IF(BJ51+BW51&gt;マスタ!$C$3,1,0)</f>
        <v>0</v>
      </c>
      <c r="BK52" s="488">
        <f>IF(BK51+BX51&gt;マスタ!$C$3,1,0)</f>
        <v>0</v>
      </c>
      <c r="BL52" s="488">
        <f>IF(BL51+BY51&gt;マスタ!$C$3,1,0)</f>
        <v>0</v>
      </c>
      <c r="BM52" s="488">
        <f>IF(BM51+BZ51&gt;マスタ!$C$3,1,0)</f>
        <v>0</v>
      </c>
      <c r="BN52" s="488">
        <f>IF(BN51+CA51&gt;マスタ!$C$3,1,0)</f>
        <v>0</v>
      </c>
      <c r="BO52" s="488">
        <f>IF(BO51+CB51&gt;マスタ!$C$3,1,0)</f>
        <v>0</v>
      </c>
      <c r="BP52" s="488">
        <f>IF(BP51+CC51&gt;マスタ!$C$3,1,0)</f>
        <v>0</v>
      </c>
      <c r="BQ52" s="488">
        <f>IF(BQ51+CD51&gt;マスタ!$C$3,1,0)</f>
        <v>0</v>
      </c>
      <c r="BR52" s="488">
        <f>IF(BR51+CE51&gt;マスタ!$C$3,1,0)</f>
        <v>0</v>
      </c>
      <c r="BT52" s="488"/>
      <c r="BU52" s="488"/>
      <c r="BV52" s="488"/>
      <c r="BW52" s="488"/>
      <c r="BX52" s="488"/>
      <c r="BY52" s="488"/>
      <c r="BZ52" s="488"/>
      <c r="CA52" s="488"/>
      <c r="CB52" s="488"/>
      <c r="CC52" s="488"/>
      <c r="CD52" s="488"/>
      <c r="CE52" s="488"/>
    </row>
    <row r="53" spans="1:98" x14ac:dyDescent="0.15">
      <c r="A53" s="744"/>
      <c r="B53" s="747"/>
      <c r="C53" s="747"/>
      <c r="D53" s="747"/>
      <c r="E53" s="750"/>
      <c r="F53" s="747"/>
      <c r="G53" s="496" t="s">
        <v>462</v>
      </c>
      <c r="H53" s="497"/>
      <c r="I53" s="498"/>
      <c r="J53" s="498"/>
      <c r="K53" s="498"/>
      <c r="L53" s="498"/>
      <c r="M53" s="498"/>
      <c r="N53" s="498"/>
      <c r="O53" s="498"/>
      <c r="P53" s="498"/>
      <c r="Q53" s="498"/>
      <c r="R53" s="498"/>
      <c r="S53" s="498"/>
      <c r="T53" s="499">
        <f t="shared" si="2"/>
        <v>0</v>
      </c>
      <c r="U53" s="500"/>
      <c r="V53" s="501"/>
      <c r="W53" s="501"/>
      <c r="X53" s="501"/>
      <c r="Y53" s="501"/>
      <c r="Z53" s="501"/>
      <c r="AA53" s="501"/>
      <c r="AB53" s="501"/>
      <c r="AC53" s="501"/>
      <c r="AD53" s="501"/>
      <c r="AE53" s="501"/>
      <c r="AF53" s="501"/>
      <c r="AG53" s="499">
        <f t="shared" si="4"/>
        <v>0</v>
      </c>
      <c r="AN53" s="472">
        <v>2</v>
      </c>
      <c r="AO53" s="472">
        <v>1</v>
      </c>
      <c r="AP53" s="472">
        <v>12</v>
      </c>
      <c r="AQ53" s="480">
        <f ca="1">IF($AP53=1,IF(INDIRECT(ADDRESS(($AN53-1)*3+$AO53+5,$AP53+7))="",0,INDIRECT(ADDRESS(($AN53-1)*3+$AO53+5,$AP53+7))),IF(INDIRECT(ADDRESS(($AN53-1)*3+$AO53+5,$AP53+7))="",0,IF(COUNTIF(INDIRECT(ADDRESS(($AN53-1)*36+($AO53-1)*12+6,COLUMN())):INDIRECT(ADDRESS(($AN53-1)*36+($AO53-1)*12+$AP53+4,COLUMN())),INDIRECT(ADDRESS(($AN53-1)*3+$AO53+5,$AP53+7)))&gt;=1,0,INDIRECT(ADDRESS(($AN53-1)*3+$AO53+5,$AP53+7)))))</f>
        <v>0</v>
      </c>
      <c r="AR53" s="472">
        <f ca="1">COUNTIF(INDIRECT("H"&amp;(ROW()+12*(($AN53-1)*3+$AO53)-ROW())/12+5):INDIRECT("S"&amp;(ROW()+12*(($AN53-1)*3+$AO53)-ROW())/12+5),AQ53)</f>
        <v>0</v>
      </c>
      <c r="AS53" s="480">
        <f ca="1">IF($AP53=1,IF(INDIRECT(ADDRESS(($AN53-1)*3+$AO53+5,$AP53+20))="",0,INDIRECT(ADDRESS(($AN53-1)*3+$AO53+5,$AP53+20))),IF(INDIRECT(ADDRESS(($AN53-1)*3+$AO53+5,$AP53+20))="",0,IF(COUNTIF(INDIRECT(ADDRESS(($AN53-1)*36+($AO53-1)*12+6,COLUMN())):INDIRECT(ADDRESS(($AN53-1)*36+($AO53-1)*12+$AP53+4,COLUMN())),INDIRECT(ADDRESS(($AN53-1)*3+$AO53+5,$AP53+20)))&gt;=1,0,INDIRECT(ADDRESS(($AN53-1)*3+$AO53+5,$AP53+20)))))</f>
        <v>0</v>
      </c>
      <c r="AT53" s="472">
        <f ca="1">COUNTIF(INDIRECT("U"&amp;(ROW()+12*(($AN53-1)*3+$AO53)-ROW())/12+5):INDIRECT("AF"&amp;(ROW()+12*(($AN53-1)*3+$AO53)-ROW())/12+5),AS53)</f>
        <v>0</v>
      </c>
      <c r="AU53" s="472">
        <f ca="1">IF(AND(AQ53+AS53&gt;0,AR53+AT53&gt;0),COUNTIF(AU$6:AU52,"&gt;0")+1,0)</f>
        <v>0</v>
      </c>
      <c r="BE53" s="472">
        <v>3</v>
      </c>
      <c r="BF53" s="489"/>
      <c r="BG53" s="488"/>
      <c r="BH53" s="488"/>
      <c r="BI53" s="488"/>
      <c r="BJ53" s="488"/>
      <c r="BK53" s="488"/>
      <c r="BL53" s="488"/>
      <c r="BM53" s="488"/>
      <c r="BN53" s="488"/>
      <c r="BO53" s="488"/>
      <c r="BP53" s="488"/>
      <c r="BQ53" s="488"/>
      <c r="BR53" s="488"/>
      <c r="BT53" s="488"/>
      <c r="BU53" s="488"/>
      <c r="BV53" s="488"/>
      <c r="BW53" s="488"/>
      <c r="BX53" s="488"/>
      <c r="BY53" s="488"/>
      <c r="BZ53" s="488"/>
      <c r="CA53" s="488"/>
      <c r="CB53" s="488"/>
      <c r="CC53" s="488"/>
      <c r="CD53" s="488"/>
      <c r="CE53" s="488"/>
    </row>
    <row r="54" spans="1:98" x14ac:dyDescent="0.15">
      <c r="A54" s="742">
        <v>17</v>
      </c>
      <c r="B54" s="745"/>
      <c r="C54" s="745"/>
      <c r="D54" s="745"/>
      <c r="E54" s="748"/>
      <c r="F54" s="745"/>
      <c r="G54" s="481" t="s">
        <v>321</v>
      </c>
      <c r="H54" s="482"/>
      <c r="I54" s="483" t="str">
        <f t="shared" ref="I54:S69" si="57">IF(H54="","",H54)</f>
        <v/>
      </c>
      <c r="J54" s="483" t="str">
        <f t="shared" si="57"/>
        <v/>
      </c>
      <c r="K54" s="483" t="str">
        <f t="shared" si="57"/>
        <v/>
      </c>
      <c r="L54" s="483" t="str">
        <f t="shared" si="57"/>
        <v/>
      </c>
      <c r="M54" s="483" t="str">
        <f t="shared" si="57"/>
        <v/>
      </c>
      <c r="N54" s="483" t="str">
        <f t="shared" si="57"/>
        <v/>
      </c>
      <c r="O54" s="483" t="str">
        <f t="shared" si="57"/>
        <v/>
      </c>
      <c r="P54" s="483" t="str">
        <f t="shared" si="57"/>
        <v/>
      </c>
      <c r="Q54" s="483" t="str">
        <f t="shared" si="57"/>
        <v/>
      </c>
      <c r="R54" s="483" t="str">
        <f t="shared" si="57"/>
        <v/>
      </c>
      <c r="S54" s="483" t="str">
        <f t="shared" si="57"/>
        <v/>
      </c>
      <c r="T54" s="484">
        <f t="shared" si="2"/>
        <v>0</v>
      </c>
      <c r="U54" s="485"/>
      <c r="V54" s="486" t="str">
        <f t="shared" ref="V54:AF69" si="58">IF(U54="","",U54)</f>
        <v/>
      </c>
      <c r="W54" s="486" t="str">
        <f t="shared" si="58"/>
        <v/>
      </c>
      <c r="X54" s="486" t="str">
        <f t="shared" si="58"/>
        <v/>
      </c>
      <c r="Y54" s="486" t="str">
        <f t="shared" si="58"/>
        <v/>
      </c>
      <c r="Z54" s="486" t="str">
        <f t="shared" si="58"/>
        <v/>
      </c>
      <c r="AA54" s="486" t="str">
        <f t="shared" si="58"/>
        <v/>
      </c>
      <c r="AB54" s="486" t="str">
        <f t="shared" si="58"/>
        <v/>
      </c>
      <c r="AC54" s="486" t="str">
        <f t="shared" si="58"/>
        <v/>
      </c>
      <c r="AD54" s="486" t="str">
        <f t="shared" si="58"/>
        <v/>
      </c>
      <c r="AE54" s="486" t="str">
        <f t="shared" si="58"/>
        <v/>
      </c>
      <c r="AF54" s="486" t="str">
        <f t="shared" si="58"/>
        <v/>
      </c>
      <c r="AG54" s="484">
        <f t="shared" si="4"/>
        <v>0</v>
      </c>
      <c r="AN54" s="472">
        <v>2</v>
      </c>
      <c r="AO54" s="472">
        <v>2</v>
      </c>
      <c r="AP54" s="472">
        <v>1</v>
      </c>
      <c r="AQ54" s="480">
        <f ca="1">IF($AP54=1,IF(INDIRECT(ADDRESS(($AN54-1)*3+$AO54+5,$AP54+7))="",0,INDIRECT(ADDRESS(($AN54-1)*3+$AO54+5,$AP54+7))),IF(INDIRECT(ADDRESS(($AN54-1)*3+$AO54+5,$AP54+7))="",0,IF(COUNTIF(INDIRECT(ADDRESS(($AN54-1)*36+($AO54-1)*12+6,COLUMN())):INDIRECT(ADDRESS(($AN54-1)*36+($AO54-1)*12+$AP54+4,COLUMN())),INDIRECT(ADDRESS(($AN54-1)*3+$AO54+5,$AP54+7)))&gt;=1,0,INDIRECT(ADDRESS(($AN54-1)*3+$AO54+5,$AP54+7)))))</f>
        <v>0</v>
      </c>
      <c r="AR54" s="472">
        <f ca="1">COUNTIF(INDIRECT("H"&amp;(ROW()+12*(($AN54-1)*3+$AO54)-ROW())/12+5):INDIRECT("S"&amp;(ROW()+12*(($AN54-1)*3+$AO54)-ROW())/12+5),AQ54)</f>
        <v>0</v>
      </c>
      <c r="AS54" s="480">
        <f ca="1">IF($AP54=1,IF(INDIRECT(ADDRESS(($AN54-1)*3+$AO54+5,$AP54+20))="",0,INDIRECT(ADDRESS(($AN54-1)*3+$AO54+5,$AP54+20))),IF(INDIRECT(ADDRESS(($AN54-1)*3+$AO54+5,$AP54+20))="",0,IF(COUNTIF(INDIRECT(ADDRESS(($AN54-1)*36+($AO54-1)*12+6,COLUMN())):INDIRECT(ADDRESS(($AN54-1)*36+($AO54-1)*12+$AP54+4,COLUMN())),INDIRECT(ADDRESS(($AN54-1)*3+$AO54+5,$AP54+20)))&gt;=1,0,INDIRECT(ADDRESS(($AN54-1)*3+$AO54+5,$AP54+20)))))</f>
        <v>0</v>
      </c>
      <c r="AT54" s="472">
        <f ca="1">COUNTIF(INDIRECT("U"&amp;(ROW()+12*(($AN54-1)*3+$AO54)-ROW())/12+5):INDIRECT("AF"&amp;(ROW()+12*(($AN54-1)*3+$AO54)-ROW())/12+5),AS54)</f>
        <v>0</v>
      </c>
      <c r="AU54" s="472">
        <f ca="1">IF(AND(AQ54+AS54&gt;0,AR54+AT54&gt;0),COUNTIF(AU$6:AU53,"&gt;0")+1,0)</f>
        <v>0</v>
      </c>
      <c r="BE54" s="472">
        <v>1</v>
      </c>
      <c r="BG54" s="488">
        <f t="shared" ref="BG54:BR54" si="59">SUM(H54:H55)</f>
        <v>0</v>
      </c>
      <c r="BH54" s="488">
        <f t="shared" si="59"/>
        <v>0</v>
      </c>
      <c r="BI54" s="488">
        <f t="shared" si="59"/>
        <v>0</v>
      </c>
      <c r="BJ54" s="488">
        <f t="shared" si="59"/>
        <v>0</v>
      </c>
      <c r="BK54" s="488">
        <f t="shared" si="59"/>
        <v>0</v>
      </c>
      <c r="BL54" s="488">
        <f t="shared" si="59"/>
        <v>0</v>
      </c>
      <c r="BM54" s="488">
        <f t="shared" si="59"/>
        <v>0</v>
      </c>
      <c r="BN54" s="488">
        <f t="shared" si="59"/>
        <v>0</v>
      </c>
      <c r="BO54" s="488">
        <f t="shared" si="59"/>
        <v>0</v>
      </c>
      <c r="BP54" s="488">
        <f t="shared" si="59"/>
        <v>0</v>
      </c>
      <c r="BQ54" s="488">
        <f t="shared" si="59"/>
        <v>0</v>
      </c>
      <c r="BR54" s="488">
        <f t="shared" si="59"/>
        <v>0</v>
      </c>
      <c r="BT54" s="488">
        <f t="shared" ref="BT54:CE54" si="60">SUM(U54:U55)</f>
        <v>0</v>
      </c>
      <c r="BU54" s="488">
        <f t="shared" si="60"/>
        <v>0</v>
      </c>
      <c r="BV54" s="488">
        <f t="shared" si="60"/>
        <v>0</v>
      </c>
      <c r="BW54" s="488">
        <f t="shared" si="60"/>
        <v>0</v>
      </c>
      <c r="BX54" s="488">
        <f t="shared" si="60"/>
        <v>0</v>
      </c>
      <c r="BY54" s="488">
        <f t="shared" si="60"/>
        <v>0</v>
      </c>
      <c r="BZ54" s="488">
        <f t="shared" si="60"/>
        <v>0</v>
      </c>
      <c r="CA54" s="488">
        <f t="shared" si="60"/>
        <v>0</v>
      </c>
      <c r="CB54" s="488">
        <f t="shared" si="60"/>
        <v>0</v>
      </c>
      <c r="CC54" s="488">
        <f t="shared" si="60"/>
        <v>0</v>
      </c>
      <c r="CD54" s="488">
        <f t="shared" si="60"/>
        <v>0</v>
      </c>
      <c r="CE54" s="488">
        <f t="shared" si="60"/>
        <v>0</v>
      </c>
      <c r="CH54" s="489" t="s">
        <v>391</v>
      </c>
      <c r="CI54" s="488">
        <f>IF(OR($D54="副園長",$D54="教頭",$D54="主任保育士",$D54="主幹教諭"),0,BG54)</f>
        <v>0</v>
      </c>
      <c r="CJ54" s="488">
        <f t="shared" ref="CJ54:CT54" si="61">IF(OR($D54="副園長",$D54="教頭",$D54="主任保育士",$D54="主幹教諭"),0,BH54)</f>
        <v>0</v>
      </c>
      <c r="CK54" s="488">
        <f t="shared" si="61"/>
        <v>0</v>
      </c>
      <c r="CL54" s="488">
        <f t="shared" si="61"/>
        <v>0</v>
      </c>
      <c r="CM54" s="488">
        <f t="shared" si="61"/>
        <v>0</v>
      </c>
      <c r="CN54" s="488">
        <f t="shared" si="61"/>
        <v>0</v>
      </c>
      <c r="CO54" s="488">
        <f t="shared" si="61"/>
        <v>0</v>
      </c>
      <c r="CP54" s="488">
        <f t="shared" si="61"/>
        <v>0</v>
      </c>
      <c r="CQ54" s="488">
        <f t="shared" si="61"/>
        <v>0</v>
      </c>
      <c r="CR54" s="488">
        <f t="shared" si="61"/>
        <v>0</v>
      </c>
      <c r="CS54" s="488">
        <f t="shared" si="61"/>
        <v>0</v>
      </c>
      <c r="CT54" s="488">
        <f t="shared" si="61"/>
        <v>0</v>
      </c>
    </row>
    <row r="55" spans="1:98" x14ac:dyDescent="0.15">
      <c r="A55" s="743"/>
      <c r="B55" s="746"/>
      <c r="C55" s="746"/>
      <c r="D55" s="746"/>
      <c r="E55" s="749"/>
      <c r="F55" s="746"/>
      <c r="G55" s="490" t="s">
        <v>320</v>
      </c>
      <c r="H55" s="491"/>
      <c r="I55" s="492" t="str">
        <f t="shared" si="57"/>
        <v/>
      </c>
      <c r="J55" s="492" t="str">
        <f t="shared" si="57"/>
        <v/>
      </c>
      <c r="K55" s="492" t="str">
        <f t="shared" si="57"/>
        <v/>
      </c>
      <c r="L55" s="492" t="str">
        <f t="shared" si="57"/>
        <v/>
      </c>
      <c r="M55" s="492" t="str">
        <f t="shared" si="57"/>
        <v/>
      </c>
      <c r="N55" s="492" t="str">
        <f t="shared" si="57"/>
        <v/>
      </c>
      <c r="O55" s="492" t="str">
        <f t="shared" si="57"/>
        <v/>
      </c>
      <c r="P55" s="492" t="str">
        <f t="shared" si="57"/>
        <v/>
      </c>
      <c r="Q55" s="492" t="str">
        <f t="shared" si="57"/>
        <v/>
      </c>
      <c r="R55" s="492" t="str">
        <f t="shared" si="57"/>
        <v/>
      </c>
      <c r="S55" s="492" t="str">
        <f t="shared" si="57"/>
        <v/>
      </c>
      <c r="T55" s="493">
        <f t="shared" si="2"/>
        <v>0</v>
      </c>
      <c r="U55" s="494"/>
      <c r="V55" s="495" t="str">
        <f t="shared" si="58"/>
        <v/>
      </c>
      <c r="W55" s="495" t="str">
        <f t="shared" si="58"/>
        <v/>
      </c>
      <c r="X55" s="495" t="str">
        <f t="shared" si="58"/>
        <v/>
      </c>
      <c r="Y55" s="495" t="str">
        <f t="shared" si="58"/>
        <v/>
      </c>
      <c r="Z55" s="495" t="str">
        <f t="shared" si="58"/>
        <v/>
      </c>
      <c r="AA55" s="495" t="str">
        <f t="shared" si="58"/>
        <v/>
      </c>
      <c r="AB55" s="495" t="str">
        <f t="shared" si="58"/>
        <v/>
      </c>
      <c r="AC55" s="495" t="str">
        <f t="shared" si="58"/>
        <v/>
      </c>
      <c r="AD55" s="495" t="str">
        <f t="shared" si="58"/>
        <v/>
      </c>
      <c r="AE55" s="495" t="str">
        <f t="shared" si="58"/>
        <v/>
      </c>
      <c r="AF55" s="495" t="str">
        <f t="shared" si="58"/>
        <v/>
      </c>
      <c r="AG55" s="493">
        <f t="shared" si="4"/>
        <v>0</v>
      </c>
      <c r="AN55" s="472">
        <v>2</v>
      </c>
      <c r="AO55" s="472">
        <v>2</v>
      </c>
      <c r="AP55" s="472">
        <v>2</v>
      </c>
      <c r="AQ55" s="480">
        <f ca="1">IF($AP55=1,IF(INDIRECT(ADDRESS(($AN55-1)*3+$AO55+5,$AP55+7))="",0,INDIRECT(ADDRESS(($AN55-1)*3+$AO55+5,$AP55+7))),IF(INDIRECT(ADDRESS(($AN55-1)*3+$AO55+5,$AP55+7))="",0,IF(COUNTIF(INDIRECT(ADDRESS(($AN55-1)*36+($AO55-1)*12+6,COLUMN())):INDIRECT(ADDRESS(($AN55-1)*36+($AO55-1)*12+$AP55+4,COLUMN())),INDIRECT(ADDRESS(($AN55-1)*3+$AO55+5,$AP55+7)))&gt;=1,0,INDIRECT(ADDRESS(($AN55-1)*3+$AO55+5,$AP55+7)))))</f>
        <v>0</v>
      </c>
      <c r="AR55" s="472">
        <f ca="1">COUNTIF(INDIRECT("H"&amp;(ROW()+12*(($AN55-1)*3+$AO55)-ROW())/12+5):INDIRECT("S"&amp;(ROW()+12*(($AN55-1)*3+$AO55)-ROW())/12+5),AQ55)</f>
        <v>0</v>
      </c>
      <c r="AS55" s="480">
        <f ca="1">IF($AP55=1,IF(INDIRECT(ADDRESS(($AN55-1)*3+$AO55+5,$AP55+20))="",0,INDIRECT(ADDRESS(($AN55-1)*3+$AO55+5,$AP55+20))),IF(INDIRECT(ADDRESS(($AN55-1)*3+$AO55+5,$AP55+20))="",0,IF(COUNTIF(INDIRECT(ADDRESS(($AN55-1)*36+($AO55-1)*12+6,COLUMN())):INDIRECT(ADDRESS(($AN55-1)*36+($AO55-1)*12+$AP55+4,COLUMN())),INDIRECT(ADDRESS(($AN55-1)*3+$AO55+5,$AP55+20)))&gt;=1,0,INDIRECT(ADDRESS(($AN55-1)*3+$AO55+5,$AP55+20)))))</f>
        <v>0</v>
      </c>
      <c r="AT55" s="472">
        <f ca="1">COUNTIF(INDIRECT("U"&amp;(ROW()+12*(($AN55-1)*3+$AO55)-ROW())/12+5):INDIRECT("AF"&amp;(ROW()+12*(($AN55-1)*3+$AO55)-ROW())/12+5),AS55)</f>
        <v>0</v>
      </c>
      <c r="AU55" s="472">
        <f ca="1">IF(AND(AQ55+AS55&gt;0,AR55+AT55&gt;0),COUNTIF(AU$6:AU54,"&gt;0")+1,0)</f>
        <v>0</v>
      </c>
      <c r="BE55" s="472">
        <v>2</v>
      </c>
      <c r="BF55" s="472" t="s">
        <v>319</v>
      </c>
      <c r="BG55" s="488">
        <f>IF(BG54+BT54&gt;マスタ!$C$3,1,0)</f>
        <v>0</v>
      </c>
      <c r="BH55" s="488">
        <f>IF(BH54+BU54&gt;マスタ!$C$3,1,0)</f>
        <v>0</v>
      </c>
      <c r="BI55" s="488">
        <f>IF(BI54+BV54&gt;マスタ!$C$3,1,0)</f>
        <v>0</v>
      </c>
      <c r="BJ55" s="488">
        <f>IF(BJ54+BW54&gt;マスタ!$C$3,1,0)</f>
        <v>0</v>
      </c>
      <c r="BK55" s="488">
        <f>IF(BK54+BX54&gt;マスタ!$C$3,1,0)</f>
        <v>0</v>
      </c>
      <c r="BL55" s="488">
        <f>IF(BL54+BY54&gt;マスタ!$C$3,1,0)</f>
        <v>0</v>
      </c>
      <c r="BM55" s="488">
        <f>IF(BM54+BZ54&gt;マスタ!$C$3,1,0)</f>
        <v>0</v>
      </c>
      <c r="BN55" s="488">
        <f>IF(BN54+CA54&gt;マスタ!$C$3,1,0)</f>
        <v>0</v>
      </c>
      <c r="BO55" s="488">
        <f>IF(BO54+CB54&gt;マスタ!$C$3,1,0)</f>
        <v>0</v>
      </c>
      <c r="BP55" s="488">
        <f>IF(BP54+CC54&gt;マスタ!$C$3,1,0)</f>
        <v>0</v>
      </c>
      <c r="BQ55" s="488">
        <f>IF(BQ54+CD54&gt;マスタ!$C$3,1,0)</f>
        <v>0</v>
      </c>
      <c r="BR55" s="488">
        <f>IF(BR54+CE54&gt;マスタ!$C$3,1,0)</f>
        <v>0</v>
      </c>
      <c r="BT55" s="488"/>
      <c r="BU55" s="488"/>
      <c r="BV55" s="488"/>
      <c r="BW55" s="488"/>
      <c r="BX55" s="488"/>
      <c r="BY55" s="488"/>
      <c r="BZ55" s="488"/>
      <c r="CA55" s="488"/>
      <c r="CB55" s="488"/>
      <c r="CC55" s="488"/>
      <c r="CD55" s="488"/>
      <c r="CE55" s="488"/>
    </row>
    <row r="56" spans="1:98" x14ac:dyDescent="0.15">
      <c r="A56" s="744"/>
      <c r="B56" s="747"/>
      <c r="C56" s="747"/>
      <c r="D56" s="747"/>
      <c r="E56" s="750"/>
      <c r="F56" s="747"/>
      <c r="G56" s="496" t="s">
        <v>462</v>
      </c>
      <c r="H56" s="497"/>
      <c r="I56" s="498"/>
      <c r="J56" s="498"/>
      <c r="K56" s="498"/>
      <c r="L56" s="498"/>
      <c r="M56" s="498"/>
      <c r="N56" s="498"/>
      <c r="O56" s="498"/>
      <c r="P56" s="498"/>
      <c r="Q56" s="498"/>
      <c r="R56" s="498"/>
      <c r="S56" s="498"/>
      <c r="T56" s="499">
        <f t="shared" si="2"/>
        <v>0</v>
      </c>
      <c r="U56" s="500"/>
      <c r="V56" s="501"/>
      <c r="W56" s="501"/>
      <c r="X56" s="501"/>
      <c r="Y56" s="501"/>
      <c r="Z56" s="501"/>
      <c r="AA56" s="501"/>
      <c r="AB56" s="501"/>
      <c r="AC56" s="501"/>
      <c r="AD56" s="501"/>
      <c r="AE56" s="501"/>
      <c r="AF56" s="501"/>
      <c r="AG56" s="499">
        <f t="shared" si="4"/>
        <v>0</v>
      </c>
      <c r="AN56" s="472">
        <v>2</v>
      </c>
      <c r="AO56" s="472">
        <v>2</v>
      </c>
      <c r="AP56" s="472">
        <v>3</v>
      </c>
      <c r="AQ56" s="480">
        <f ca="1">IF($AP56=1,IF(INDIRECT(ADDRESS(($AN56-1)*3+$AO56+5,$AP56+7))="",0,INDIRECT(ADDRESS(($AN56-1)*3+$AO56+5,$AP56+7))),IF(INDIRECT(ADDRESS(($AN56-1)*3+$AO56+5,$AP56+7))="",0,IF(COUNTIF(INDIRECT(ADDRESS(($AN56-1)*36+($AO56-1)*12+6,COLUMN())):INDIRECT(ADDRESS(($AN56-1)*36+($AO56-1)*12+$AP56+4,COLUMN())),INDIRECT(ADDRESS(($AN56-1)*3+$AO56+5,$AP56+7)))&gt;=1,0,INDIRECT(ADDRESS(($AN56-1)*3+$AO56+5,$AP56+7)))))</f>
        <v>0</v>
      </c>
      <c r="AR56" s="472">
        <f ca="1">COUNTIF(INDIRECT("H"&amp;(ROW()+12*(($AN56-1)*3+$AO56)-ROW())/12+5):INDIRECT("S"&amp;(ROW()+12*(($AN56-1)*3+$AO56)-ROW())/12+5),AQ56)</f>
        <v>0</v>
      </c>
      <c r="AS56" s="480">
        <f ca="1">IF($AP56=1,IF(INDIRECT(ADDRESS(($AN56-1)*3+$AO56+5,$AP56+20))="",0,INDIRECT(ADDRESS(($AN56-1)*3+$AO56+5,$AP56+20))),IF(INDIRECT(ADDRESS(($AN56-1)*3+$AO56+5,$AP56+20))="",0,IF(COUNTIF(INDIRECT(ADDRESS(($AN56-1)*36+($AO56-1)*12+6,COLUMN())):INDIRECT(ADDRESS(($AN56-1)*36+($AO56-1)*12+$AP56+4,COLUMN())),INDIRECT(ADDRESS(($AN56-1)*3+$AO56+5,$AP56+20)))&gt;=1,0,INDIRECT(ADDRESS(($AN56-1)*3+$AO56+5,$AP56+20)))))</f>
        <v>0</v>
      </c>
      <c r="AT56" s="472">
        <f ca="1">COUNTIF(INDIRECT("U"&amp;(ROW()+12*(($AN56-1)*3+$AO56)-ROW())/12+5):INDIRECT("AF"&amp;(ROW()+12*(($AN56-1)*3+$AO56)-ROW())/12+5),AS56)</f>
        <v>0</v>
      </c>
      <c r="AU56" s="472">
        <f ca="1">IF(AND(AQ56+AS56&gt;0,AR56+AT56&gt;0),COUNTIF(AU$6:AU55,"&gt;0")+1,0)</f>
        <v>0</v>
      </c>
      <c r="BE56" s="472">
        <v>3</v>
      </c>
      <c r="BF56" s="489"/>
      <c r="BG56" s="488"/>
      <c r="BH56" s="488"/>
      <c r="BI56" s="488"/>
      <c r="BJ56" s="488"/>
      <c r="BK56" s="488"/>
      <c r="BL56" s="488"/>
      <c r="BM56" s="488"/>
      <c r="BN56" s="488"/>
      <c r="BO56" s="488"/>
      <c r="BP56" s="488"/>
      <c r="BQ56" s="488"/>
      <c r="BR56" s="488"/>
      <c r="BT56" s="488"/>
      <c r="BU56" s="488"/>
      <c r="BV56" s="488"/>
      <c r="BW56" s="488"/>
      <c r="BX56" s="488"/>
      <c r="BY56" s="488"/>
      <c r="BZ56" s="488"/>
      <c r="CA56" s="488"/>
      <c r="CB56" s="488"/>
      <c r="CC56" s="488"/>
      <c r="CD56" s="488"/>
      <c r="CE56" s="488"/>
    </row>
    <row r="57" spans="1:98" x14ac:dyDescent="0.15">
      <c r="A57" s="742">
        <v>18</v>
      </c>
      <c r="B57" s="745"/>
      <c r="C57" s="745"/>
      <c r="D57" s="745"/>
      <c r="E57" s="748"/>
      <c r="F57" s="745"/>
      <c r="G57" s="481" t="s">
        <v>321</v>
      </c>
      <c r="H57" s="482"/>
      <c r="I57" s="483" t="str">
        <f t="shared" si="57"/>
        <v/>
      </c>
      <c r="J57" s="483" t="str">
        <f t="shared" si="57"/>
        <v/>
      </c>
      <c r="K57" s="483" t="str">
        <f t="shared" si="57"/>
        <v/>
      </c>
      <c r="L57" s="483" t="str">
        <f t="shared" si="57"/>
        <v/>
      </c>
      <c r="M57" s="483" t="str">
        <f t="shared" si="57"/>
        <v/>
      </c>
      <c r="N57" s="483" t="str">
        <f t="shared" si="57"/>
        <v/>
      </c>
      <c r="O57" s="483" t="str">
        <f t="shared" si="57"/>
        <v/>
      </c>
      <c r="P57" s="483" t="str">
        <f t="shared" si="57"/>
        <v/>
      </c>
      <c r="Q57" s="483" t="str">
        <f t="shared" si="57"/>
        <v/>
      </c>
      <c r="R57" s="483" t="str">
        <f t="shared" si="57"/>
        <v/>
      </c>
      <c r="S57" s="483" t="str">
        <f t="shared" si="57"/>
        <v/>
      </c>
      <c r="T57" s="484">
        <f t="shared" si="2"/>
        <v>0</v>
      </c>
      <c r="U57" s="485"/>
      <c r="V57" s="486" t="str">
        <f t="shared" si="58"/>
        <v/>
      </c>
      <c r="W57" s="486" t="str">
        <f t="shared" si="58"/>
        <v/>
      </c>
      <c r="X57" s="486" t="str">
        <f t="shared" si="58"/>
        <v/>
      </c>
      <c r="Y57" s="486" t="str">
        <f t="shared" si="58"/>
        <v/>
      </c>
      <c r="Z57" s="486" t="str">
        <f t="shared" si="58"/>
        <v/>
      </c>
      <c r="AA57" s="486" t="str">
        <f t="shared" si="58"/>
        <v/>
      </c>
      <c r="AB57" s="486" t="str">
        <f t="shared" si="58"/>
        <v/>
      </c>
      <c r="AC57" s="486" t="str">
        <f t="shared" si="58"/>
        <v/>
      </c>
      <c r="AD57" s="486" t="str">
        <f t="shared" si="58"/>
        <v/>
      </c>
      <c r="AE57" s="486" t="str">
        <f t="shared" si="58"/>
        <v/>
      </c>
      <c r="AF57" s="486" t="str">
        <f t="shared" si="58"/>
        <v/>
      </c>
      <c r="AG57" s="484">
        <f t="shared" si="4"/>
        <v>0</v>
      </c>
      <c r="AN57" s="472">
        <v>2</v>
      </c>
      <c r="AO57" s="472">
        <v>2</v>
      </c>
      <c r="AP57" s="472">
        <v>4</v>
      </c>
      <c r="AQ57" s="480">
        <f ca="1">IF($AP57=1,IF(INDIRECT(ADDRESS(($AN57-1)*3+$AO57+5,$AP57+7))="",0,INDIRECT(ADDRESS(($AN57-1)*3+$AO57+5,$AP57+7))),IF(INDIRECT(ADDRESS(($AN57-1)*3+$AO57+5,$AP57+7))="",0,IF(COUNTIF(INDIRECT(ADDRESS(($AN57-1)*36+($AO57-1)*12+6,COLUMN())):INDIRECT(ADDRESS(($AN57-1)*36+($AO57-1)*12+$AP57+4,COLUMN())),INDIRECT(ADDRESS(($AN57-1)*3+$AO57+5,$AP57+7)))&gt;=1,0,INDIRECT(ADDRESS(($AN57-1)*3+$AO57+5,$AP57+7)))))</f>
        <v>0</v>
      </c>
      <c r="AR57" s="472">
        <f ca="1">COUNTIF(INDIRECT("H"&amp;(ROW()+12*(($AN57-1)*3+$AO57)-ROW())/12+5):INDIRECT("S"&amp;(ROW()+12*(($AN57-1)*3+$AO57)-ROW())/12+5),AQ57)</f>
        <v>0</v>
      </c>
      <c r="AS57" s="480">
        <f ca="1">IF($AP57=1,IF(INDIRECT(ADDRESS(($AN57-1)*3+$AO57+5,$AP57+20))="",0,INDIRECT(ADDRESS(($AN57-1)*3+$AO57+5,$AP57+20))),IF(INDIRECT(ADDRESS(($AN57-1)*3+$AO57+5,$AP57+20))="",0,IF(COUNTIF(INDIRECT(ADDRESS(($AN57-1)*36+($AO57-1)*12+6,COLUMN())):INDIRECT(ADDRESS(($AN57-1)*36+($AO57-1)*12+$AP57+4,COLUMN())),INDIRECT(ADDRESS(($AN57-1)*3+$AO57+5,$AP57+20)))&gt;=1,0,INDIRECT(ADDRESS(($AN57-1)*3+$AO57+5,$AP57+20)))))</f>
        <v>0</v>
      </c>
      <c r="AT57" s="472">
        <f ca="1">COUNTIF(INDIRECT("U"&amp;(ROW()+12*(($AN57-1)*3+$AO57)-ROW())/12+5):INDIRECT("AF"&amp;(ROW()+12*(($AN57-1)*3+$AO57)-ROW())/12+5),AS57)</f>
        <v>0</v>
      </c>
      <c r="AU57" s="472">
        <f ca="1">IF(AND(AQ57+AS57&gt;0,AR57+AT57&gt;0),COUNTIF(AU$6:AU56,"&gt;0")+1,0)</f>
        <v>0</v>
      </c>
      <c r="BE57" s="472">
        <v>1</v>
      </c>
      <c r="BG57" s="488">
        <f t="shared" ref="BG57:BR57" si="62">SUM(H57:H58)</f>
        <v>0</v>
      </c>
      <c r="BH57" s="488">
        <f t="shared" si="62"/>
        <v>0</v>
      </c>
      <c r="BI57" s="488">
        <f t="shared" si="62"/>
        <v>0</v>
      </c>
      <c r="BJ57" s="488">
        <f t="shared" si="62"/>
        <v>0</v>
      </c>
      <c r="BK57" s="488">
        <f t="shared" si="62"/>
        <v>0</v>
      </c>
      <c r="BL57" s="488">
        <f t="shared" si="62"/>
        <v>0</v>
      </c>
      <c r="BM57" s="488">
        <f t="shared" si="62"/>
        <v>0</v>
      </c>
      <c r="BN57" s="488">
        <f t="shared" si="62"/>
        <v>0</v>
      </c>
      <c r="BO57" s="488">
        <f t="shared" si="62"/>
        <v>0</v>
      </c>
      <c r="BP57" s="488">
        <f t="shared" si="62"/>
        <v>0</v>
      </c>
      <c r="BQ57" s="488">
        <f t="shared" si="62"/>
        <v>0</v>
      </c>
      <c r="BR57" s="488">
        <f t="shared" si="62"/>
        <v>0</v>
      </c>
      <c r="BT57" s="488">
        <f t="shared" ref="BT57:CE57" si="63">SUM(U57:U58)</f>
        <v>0</v>
      </c>
      <c r="BU57" s="488">
        <f t="shared" si="63"/>
        <v>0</v>
      </c>
      <c r="BV57" s="488">
        <f t="shared" si="63"/>
        <v>0</v>
      </c>
      <c r="BW57" s="488">
        <f t="shared" si="63"/>
        <v>0</v>
      </c>
      <c r="BX57" s="488">
        <f t="shared" si="63"/>
        <v>0</v>
      </c>
      <c r="BY57" s="488">
        <f t="shared" si="63"/>
        <v>0</v>
      </c>
      <c r="BZ57" s="488">
        <f t="shared" si="63"/>
        <v>0</v>
      </c>
      <c r="CA57" s="488">
        <f t="shared" si="63"/>
        <v>0</v>
      </c>
      <c r="CB57" s="488">
        <f t="shared" si="63"/>
        <v>0</v>
      </c>
      <c r="CC57" s="488">
        <f t="shared" si="63"/>
        <v>0</v>
      </c>
      <c r="CD57" s="488">
        <f t="shared" si="63"/>
        <v>0</v>
      </c>
      <c r="CE57" s="488">
        <f t="shared" si="63"/>
        <v>0</v>
      </c>
      <c r="CH57" s="489" t="s">
        <v>391</v>
      </c>
      <c r="CI57" s="488">
        <f>IF(OR($D57="副園長",$D57="教頭",$D57="主任保育士",$D57="主幹教諭"),0,BG57)</f>
        <v>0</v>
      </c>
      <c r="CJ57" s="488">
        <f t="shared" ref="CJ57:CT57" si="64">IF(OR($D57="副園長",$D57="教頭",$D57="主任保育士",$D57="主幹教諭"),0,BH57)</f>
        <v>0</v>
      </c>
      <c r="CK57" s="488">
        <f t="shared" si="64"/>
        <v>0</v>
      </c>
      <c r="CL57" s="488">
        <f t="shared" si="64"/>
        <v>0</v>
      </c>
      <c r="CM57" s="488">
        <f t="shared" si="64"/>
        <v>0</v>
      </c>
      <c r="CN57" s="488">
        <f t="shared" si="64"/>
        <v>0</v>
      </c>
      <c r="CO57" s="488">
        <f t="shared" si="64"/>
        <v>0</v>
      </c>
      <c r="CP57" s="488">
        <f t="shared" si="64"/>
        <v>0</v>
      </c>
      <c r="CQ57" s="488">
        <f t="shared" si="64"/>
        <v>0</v>
      </c>
      <c r="CR57" s="488">
        <f t="shared" si="64"/>
        <v>0</v>
      </c>
      <c r="CS57" s="488">
        <f t="shared" si="64"/>
        <v>0</v>
      </c>
      <c r="CT57" s="488">
        <f t="shared" si="64"/>
        <v>0</v>
      </c>
    </row>
    <row r="58" spans="1:98" x14ac:dyDescent="0.15">
      <c r="A58" s="743"/>
      <c r="B58" s="746"/>
      <c r="C58" s="746"/>
      <c r="D58" s="746"/>
      <c r="E58" s="749"/>
      <c r="F58" s="746"/>
      <c r="G58" s="490" t="s">
        <v>320</v>
      </c>
      <c r="H58" s="491"/>
      <c r="I58" s="492" t="str">
        <f t="shared" si="57"/>
        <v/>
      </c>
      <c r="J58" s="492" t="str">
        <f t="shared" si="57"/>
        <v/>
      </c>
      <c r="K58" s="492" t="str">
        <f t="shared" si="57"/>
        <v/>
      </c>
      <c r="L58" s="492" t="str">
        <f t="shared" si="57"/>
        <v/>
      </c>
      <c r="M58" s="492" t="str">
        <f t="shared" si="57"/>
        <v/>
      </c>
      <c r="N58" s="492" t="str">
        <f t="shared" si="57"/>
        <v/>
      </c>
      <c r="O58" s="492" t="str">
        <f t="shared" si="57"/>
        <v/>
      </c>
      <c r="P58" s="492" t="str">
        <f t="shared" si="57"/>
        <v/>
      </c>
      <c r="Q58" s="492" t="str">
        <f t="shared" si="57"/>
        <v/>
      </c>
      <c r="R58" s="492" t="str">
        <f t="shared" si="57"/>
        <v/>
      </c>
      <c r="S58" s="492" t="str">
        <f t="shared" si="57"/>
        <v/>
      </c>
      <c r="T58" s="493">
        <f t="shared" si="2"/>
        <v>0</v>
      </c>
      <c r="U58" s="494"/>
      <c r="V58" s="495" t="str">
        <f t="shared" si="58"/>
        <v/>
      </c>
      <c r="W58" s="495" t="str">
        <f t="shared" si="58"/>
        <v/>
      </c>
      <c r="X58" s="495" t="str">
        <f t="shared" si="58"/>
        <v/>
      </c>
      <c r="Y58" s="495" t="str">
        <f t="shared" si="58"/>
        <v/>
      </c>
      <c r="Z58" s="495" t="str">
        <f t="shared" si="58"/>
        <v/>
      </c>
      <c r="AA58" s="495" t="str">
        <f t="shared" si="58"/>
        <v/>
      </c>
      <c r="AB58" s="495" t="str">
        <f t="shared" si="58"/>
        <v/>
      </c>
      <c r="AC58" s="495" t="str">
        <f t="shared" si="58"/>
        <v/>
      </c>
      <c r="AD58" s="495" t="str">
        <f t="shared" si="58"/>
        <v/>
      </c>
      <c r="AE58" s="495" t="str">
        <f t="shared" si="58"/>
        <v/>
      </c>
      <c r="AF58" s="495" t="str">
        <f t="shared" si="58"/>
        <v/>
      </c>
      <c r="AG58" s="493">
        <f t="shared" si="4"/>
        <v>0</v>
      </c>
      <c r="AN58" s="472">
        <v>2</v>
      </c>
      <c r="AO58" s="472">
        <v>2</v>
      </c>
      <c r="AP58" s="472">
        <v>5</v>
      </c>
      <c r="AQ58" s="480">
        <f ca="1">IF($AP58=1,IF(INDIRECT(ADDRESS(($AN58-1)*3+$AO58+5,$AP58+7))="",0,INDIRECT(ADDRESS(($AN58-1)*3+$AO58+5,$AP58+7))),IF(INDIRECT(ADDRESS(($AN58-1)*3+$AO58+5,$AP58+7))="",0,IF(COUNTIF(INDIRECT(ADDRESS(($AN58-1)*36+($AO58-1)*12+6,COLUMN())):INDIRECT(ADDRESS(($AN58-1)*36+($AO58-1)*12+$AP58+4,COLUMN())),INDIRECT(ADDRESS(($AN58-1)*3+$AO58+5,$AP58+7)))&gt;=1,0,INDIRECT(ADDRESS(($AN58-1)*3+$AO58+5,$AP58+7)))))</f>
        <v>0</v>
      </c>
      <c r="AR58" s="472">
        <f ca="1">COUNTIF(INDIRECT("H"&amp;(ROW()+12*(($AN58-1)*3+$AO58)-ROW())/12+5):INDIRECT("S"&amp;(ROW()+12*(($AN58-1)*3+$AO58)-ROW())/12+5),AQ58)</f>
        <v>0</v>
      </c>
      <c r="AS58" s="480">
        <f ca="1">IF($AP58=1,IF(INDIRECT(ADDRESS(($AN58-1)*3+$AO58+5,$AP58+20))="",0,INDIRECT(ADDRESS(($AN58-1)*3+$AO58+5,$AP58+20))),IF(INDIRECT(ADDRESS(($AN58-1)*3+$AO58+5,$AP58+20))="",0,IF(COUNTIF(INDIRECT(ADDRESS(($AN58-1)*36+($AO58-1)*12+6,COLUMN())):INDIRECT(ADDRESS(($AN58-1)*36+($AO58-1)*12+$AP58+4,COLUMN())),INDIRECT(ADDRESS(($AN58-1)*3+$AO58+5,$AP58+20)))&gt;=1,0,INDIRECT(ADDRESS(($AN58-1)*3+$AO58+5,$AP58+20)))))</f>
        <v>0</v>
      </c>
      <c r="AT58" s="472">
        <f ca="1">COUNTIF(INDIRECT("U"&amp;(ROW()+12*(($AN58-1)*3+$AO58)-ROW())/12+5):INDIRECT("AF"&amp;(ROW()+12*(($AN58-1)*3+$AO58)-ROW())/12+5),AS58)</f>
        <v>0</v>
      </c>
      <c r="AU58" s="472">
        <f ca="1">IF(AND(AQ58+AS58&gt;0,AR58+AT58&gt;0),COUNTIF(AU$6:AU57,"&gt;0")+1,0)</f>
        <v>0</v>
      </c>
      <c r="BE58" s="472">
        <v>2</v>
      </c>
      <c r="BF58" s="472" t="s">
        <v>319</v>
      </c>
      <c r="BG58" s="488">
        <f>IF(BG57+BT57&gt;マスタ!$C$3,1,0)</f>
        <v>0</v>
      </c>
      <c r="BH58" s="488">
        <f>IF(BH57+BU57&gt;マスタ!$C$3,1,0)</f>
        <v>0</v>
      </c>
      <c r="BI58" s="488">
        <f>IF(BI57+BV57&gt;マスタ!$C$3,1,0)</f>
        <v>0</v>
      </c>
      <c r="BJ58" s="488">
        <f>IF(BJ57+BW57&gt;マスタ!$C$3,1,0)</f>
        <v>0</v>
      </c>
      <c r="BK58" s="488">
        <f>IF(BK57+BX57&gt;マスタ!$C$3,1,0)</f>
        <v>0</v>
      </c>
      <c r="BL58" s="488">
        <f>IF(BL57+BY57&gt;マスタ!$C$3,1,0)</f>
        <v>0</v>
      </c>
      <c r="BM58" s="488">
        <f>IF(BM57+BZ57&gt;マスタ!$C$3,1,0)</f>
        <v>0</v>
      </c>
      <c r="BN58" s="488">
        <f>IF(BN57+CA57&gt;マスタ!$C$3,1,0)</f>
        <v>0</v>
      </c>
      <c r="BO58" s="488">
        <f>IF(BO57+CB57&gt;マスタ!$C$3,1,0)</f>
        <v>0</v>
      </c>
      <c r="BP58" s="488">
        <f>IF(BP57+CC57&gt;マスタ!$C$3,1,0)</f>
        <v>0</v>
      </c>
      <c r="BQ58" s="488">
        <f>IF(BQ57+CD57&gt;マスタ!$C$3,1,0)</f>
        <v>0</v>
      </c>
      <c r="BR58" s="488">
        <f>IF(BR57+CE57&gt;マスタ!$C$3,1,0)</f>
        <v>0</v>
      </c>
      <c r="BT58" s="488"/>
      <c r="BU58" s="488"/>
      <c r="BV58" s="488"/>
      <c r="BW58" s="488"/>
      <c r="BX58" s="488"/>
      <c r="BY58" s="488"/>
      <c r="BZ58" s="488"/>
      <c r="CA58" s="488"/>
      <c r="CB58" s="488"/>
      <c r="CC58" s="488"/>
      <c r="CD58" s="488"/>
      <c r="CE58" s="488"/>
    </row>
    <row r="59" spans="1:98" x14ac:dyDescent="0.15">
      <c r="A59" s="744"/>
      <c r="B59" s="747"/>
      <c r="C59" s="747"/>
      <c r="D59" s="747"/>
      <c r="E59" s="750"/>
      <c r="F59" s="747"/>
      <c r="G59" s="496" t="s">
        <v>462</v>
      </c>
      <c r="H59" s="497"/>
      <c r="I59" s="498"/>
      <c r="J59" s="498"/>
      <c r="K59" s="498"/>
      <c r="L59" s="498"/>
      <c r="M59" s="498"/>
      <c r="N59" s="498"/>
      <c r="O59" s="498"/>
      <c r="P59" s="498"/>
      <c r="Q59" s="498"/>
      <c r="R59" s="498"/>
      <c r="S59" s="498"/>
      <c r="T59" s="499">
        <f t="shared" si="2"/>
        <v>0</v>
      </c>
      <c r="U59" s="500"/>
      <c r="V59" s="501"/>
      <c r="W59" s="501"/>
      <c r="X59" s="501"/>
      <c r="Y59" s="501"/>
      <c r="Z59" s="501"/>
      <c r="AA59" s="501"/>
      <c r="AB59" s="501"/>
      <c r="AC59" s="501"/>
      <c r="AD59" s="501"/>
      <c r="AE59" s="501"/>
      <c r="AF59" s="501"/>
      <c r="AG59" s="499">
        <f t="shared" si="4"/>
        <v>0</v>
      </c>
      <c r="AN59" s="472">
        <v>2</v>
      </c>
      <c r="AO59" s="472">
        <v>2</v>
      </c>
      <c r="AP59" s="472">
        <v>6</v>
      </c>
      <c r="AQ59" s="480">
        <f ca="1">IF($AP59=1,IF(INDIRECT(ADDRESS(($AN59-1)*3+$AO59+5,$AP59+7))="",0,INDIRECT(ADDRESS(($AN59-1)*3+$AO59+5,$AP59+7))),IF(INDIRECT(ADDRESS(($AN59-1)*3+$AO59+5,$AP59+7))="",0,IF(COUNTIF(INDIRECT(ADDRESS(($AN59-1)*36+($AO59-1)*12+6,COLUMN())):INDIRECT(ADDRESS(($AN59-1)*36+($AO59-1)*12+$AP59+4,COLUMN())),INDIRECT(ADDRESS(($AN59-1)*3+$AO59+5,$AP59+7)))&gt;=1,0,INDIRECT(ADDRESS(($AN59-1)*3+$AO59+5,$AP59+7)))))</f>
        <v>0</v>
      </c>
      <c r="AR59" s="472">
        <f ca="1">COUNTIF(INDIRECT("H"&amp;(ROW()+12*(($AN59-1)*3+$AO59)-ROW())/12+5):INDIRECT("S"&amp;(ROW()+12*(($AN59-1)*3+$AO59)-ROW())/12+5),AQ59)</f>
        <v>0</v>
      </c>
      <c r="AS59" s="480">
        <f ca="1">IF($AP59=1,IF(INDIRECT(ADDRESS(($AN59-1)*3+$AO59+5,$AP59+20))="",0,INDIRECT(ADDRESS(($AN59-1)*3+$AO59+5,$AP59+20))),IF(INDIRECT(ADDRESS(($AN59-1)*3+$AO59+5,$AP59+20))="",0,IF(COUNTIF(INDIRECT(ADDRESS(($AN59-1)*36+($AO59-1)*12+6,COLUMN())):INDIRECT(ADDRESS(($AN59-1)*36+($AO59-1)*12+$AP59+4,COLUMN())),INDIRECT(ADDRESS(($AN59-1)*3+$AO59+5,$AP59+20)))&gt;=1,0,INDIRECT(ADDRESS(($AN59-1)*3+$AO59+5,$AP59+20)))))</f>
        <v>0</v>
      </c>
      <c r="AT59" s="472">
        <f ca="1">COUNTIF(INDIRECT("U"&amp;(ROW()+12*(($AN59-1)*3+$AO59)-ROW())/12+5):INDIRECT("AF"&amp;(ROW()+12*(($AN59-1)*3+$AO59)-ROW())/12+5),AS59)</f>
        <v>0</v>
      </c>
      <c r="AU59" s="472">
        <f ca="1">IF(AND(AQ59+AS59&gt;0,AR59+AT59&gt;0),COUNTIF(AU$6:AU58,"&gt;0")+1,0)</f>
        <v>0</v>
      </c>
      <c r="BE59" s="472">
        <v>3</v>
      </c>
      <c r="BF59" s="489"/>
      <c r="BG59" s="488"/>
      <c r="BH59" s="488"/>
      <c r="BI59" s="488"/>
      <c r="BJ59" s="488"/>
      <c r="BK59" s="488"/>
      <c r="BL59" s="488"/>
      <c r="BM59" s="488"/>
      <c r="BN59" s="488"/>
      <c r="BO59" s="488"/>
      <c r="BP59" s="488"/>
      <c r="BQ59" s="488"/>
      <c r="BR59" s="488"/>
    </row>
    <row r="60" spans="1:98" x14ac:dyDescent="0.15">
      <c r="A60" s="742">
        <v>19</v>
      </c>
      <c r="B60" s="745"/>
      <c r="C60" s="745"/>
      <c r="D60" s="745"/>
      <c r="E60" s="748"/>
      <c r="F60" s="745"/>
      <c r="G60" s="481" t="s">
        <v>321</v>
      </c>
      <c r="H60" s="482"/>
      <c r="I60" s="483" t="str">
        <f t="shared" si="57"/>
        <v/>
      </c>
      <c r="J60" s="483" t="str">
        <f t="shared" si="57"/>
        <v/>
      </c>
      <c r="K60" s="483" t="str">
        <f t="shared" si="57"/>
        <v/>
      </c>
      <c r="L60" s="483" t="str">
        <f t="shared" si="57"/>
        <v/>
      </c>
      <c r="M60" s="483" t="str">
        <f t="shared" si="57"/>
        <v/>
      </c>
      <c r="N60" s="483" t="str">
        <f t="shared" si="57"/>
        <v/>
      </c>
      <c r="O60" s="483" t="str">
        <f t="shared" si="57"/>
        <v/>
      </c>
      <c r="P60" s="483" t="str">
        <f t="shared" si="57"/>
        <v/>
      </c>
      <c r="Q60" s="483" t="str">
        <f t="shared" si="57"/>
        <v/>
      </c>
      <c r="R60" s="483" t="str">
        <f t="shared" si="57"/>
        <v/>
      </c>
      <c r="S60" s="483" t="str">
        <f t="shared" si="57"/>
        <v/>
      </c>
      <c r="T60" s="484">
        <f t="shared" si="2"/>
        <v>0</v>
      </c>
      <c r="U60" s="485"/>
      <c r="V60" s="486" t="str">
        <f t="shared" si="58"/>
        <v/>
      </c>
      <c r="W60" s="486" t="str">
        <f t="shared" si="58"/>
        <v/>
      </c>
      <c r="X60" s="486" t="str">
        <f t="shared" si="58"/>
        <v/>
      </c>
      <c r="Y60" s="486" t="str">
        <f t="shared" si="58"/>
        <v/>
      </c>
      <c r="Z60" s="486" t="str">
        <f t="shared" si="58"/>
        <v/>
      </c>
      <c r="AA60" s="486" t="str">
        <f t="shared" si="58"/>
        <v/>
      </c>
      <c r="AB60" s="486" t="str">
        <f t="shared" si="58"/>
        <v/>
      </c>
      <c r="AC60" s="486" t="str">
        <f t="shared" si="58"/>
        <v/>
      </c>
      <c r="AD60" s="486" t="str">
        <f t="shared" si="58"/>
        <v/>
      </c>
      <c r="AE60" s="486" t="str">
        <f t="shared" si="58"/>
        <v/>
      </c>
      <c r="AF60" s="486" t="str">
        <f t="shared" si="58"/>
        <v/>
      </c>
      <c r="AG60" s="484">
        <f t="shared" si="4"/>
        <v>0</v>
      </c>
      <c r="AN60" s="472">
        <v>2</v>
      </c>
      <c r="AO60" s="472">
        <v>2</v>
      </c>
      <c r="AP60" s="472">
        <v>7</v>
      </c>
      <c r="AQ60" s="480">
        <f ca="1">IF($AP60=1,IF(INDIRECT(ADDRESS(($AN60-1)*3+$AO60+5,$AP60+7))="",0,INDIRECT(ADDRESS(($AN60-1)*3+$AO60+5,$AP60+7))),IF(INDIRECT(ADDRESS(($AN60-1)*3+$AO60+5,$AP60+7))="",0,IF(COUNTIF(INDIRECT(ADDRESS(($AN60-1)*36+($AO60-1)*12+6,COLUMN())):INDIRECT(ADDRESS(($AN60-1)*36+($AO60-1)*12+$AP60+4,COLUMN())),INDIRECT(ADDRESS(($AN60-1)*3+$AO60+5,$AP60+7)))&gt;=1,0,INDIRECT(ADDRESS(($AN60-1)*3+$AO60+5,$AP60+7)))))</f>
        <v>0</v>
      </c>
      <c r="AR60" s="472">
        <f ca="1">COUNTIF(INDIRECT("H"&amp;(ROW()+12*(($AN60-1)*3+$AO60)-ROW())/12+5):INDIRECT("S"&amp;(ROW()+12*(($AN60-1)*3+$AO60)-ROW())/12+5),AQ60)</f>
        <v>0</v>
      </c>
      <c r="AS60" s="480">
        <f ca="1">IF($AP60=1,IF(INDIRECT(ADDRESS(($AN60-1)*3+$AO60+5,$AP60+20))="",0,INDIRECT(ADDRESS(($AN60-1)*3+$AO60+5,$AP60+20))),IF(INDIRECT(ADDRESS(($AN60-1)*3+$AO60+5,$AP60+20))="",0,IF(COUNTIF(INDIRECT(ADDRESS(($AN60-1)*36+($AO60-1)*12+6,COLUMN())):INDIRECT(ADDRESS(($AN60-1)*36+($AO60-1)*12+$AP60+4,COLUMN())),INDIRECT(ADDRESS(($AN60-1)*3+$AO60+5,$AP60+20)))&gt;=1,0,INDIRECT(ADDRESS(($AN60-1)*3+$AO60+5,$AP60+20)))))</f>
        <v>0</v>
      </c>
      <c r="AT60" s="472">
        <f ca="1">COUNTIF(INDIRECT("U"&amp;(ROW()+12*(($AN60-1)*3+$AO60)-ROW())/12+5):INDIRECT("AF"&amp;(ROW()+12*(($AN60-1)*3+$AO60)-ROW())/12+5),AS60)</f>
        <v>0</v>
      </c>
      <c r="AU60" s="472">
        <f ca="1">IF(AND(AQ60+AS60&gt;0,AR60+AT60&gt;0),COUNTIF(AU$6:AU59,"&gt;0")+1,0)</f>
        <v>0</v>
      </c>
      <c r="BE60" s="472">
        <v>1</v>
      </c>
      <c r="BG60" s="488">
        <f t="shared" ref="BG60:BR60" si="65">SUM(H60:H61)</f>
        <v>0</v>
      </c>
      <c r="BH60" s="488">
        <f t="shared" si="65"/>
        <v>0</v>
      </c>
      <c r="BI60" s="488">
        <f t="shared" si="65"/>
        <v>0</v>
      </c>
      <c r="BJ60" s="488">
        <f t="shared" si="65"/>
        <v>0</v>
      </c>
      <c r="BK60" s="488">
        <f t="shared" si="65"/>
        <v>0</v>
      </c>
      <c r="BL60" s="488">
        <f t="shared" si="65"/>
        <v>0</v>
      </c>
      <c r="BM60" s="488">
        <f t="shared" si="65"/>
        <v>0</v>
      </c>
      <c r="BN60" s="488">
        <f t="shared" si="65"/>
        <v>0</v>
      </c>
      <c r="BO60" s="488">
        <f t="shared" si="65"/>
        <v>0</v>
      </c>
      <c r="BP60" s="488">
        <f t="shared" si="65"/>
        <v>0</v>
      </c>
      <c r="BQ60" s="488">
        <f t="shared" si="65"/>
        <v>0</v>
      </c>
      <c r="BR60" s="488">
        <f t="shared" si="65"/>
        <v>0</v>
      </c>
      <c r="BT60" s="488">
        <f t="shared" ref="BT60:CE60" si="66">SUM(U60:U61)</f>
        <v>0</v>
      </c>
      <c r="BU60" s="488">
        <f t="shared" si="66"/>
        <v>0</v>
      </c>
      <c r="BV60" s="488">
        <f t="shared" si="66"/>
        <v>0</v>
      </c>
      <c r="BW60" s="488">
        <f t="shared" si="66"/>
        <v>0</v>
      </c>
      <c r="BX60" s="488">
        <f t="shared" si="66"/>
        <v>0</v>
      </c>
      <c r="BY60" s="488">
        <f t="shared" si="66"/>
        <v>0</v>
      </c>
      <c r="BZ60" s="488">
        <f t="shared" si="66"/>
        <v>0</v>
      </c>
      <c r="CA60" s="488">
        <f t="shared" si="66"/>
        <v>0</v>
      </c>
      <c r="CB60" s="488">
        <f t="shared" si="66"/>
        <v>0</v>
      </c>
      <c r="CC60" s="488">
        <f t="shared" si="66"/>
        <v>0</v>
      </c>
      <c r="CD60" s="488">
        <f t="shared" si="66"/>
        <v>0</v>
      </c>
      <c r="CE60" s="488">
        <f t="shared" si="66"/>
        <v>0</v>
      </c>
      <c r="CH60" s="489" t="s">
        <v>391</v>
      </c>
      <c r="CI60" s="488">
        <f>IF(OR($D60="副園長",$D60="教頭",$D60="主任保育士",$D60="主幹教諭"),0,BG60)</f>
        <v>0</v>
      </c>
      <c r="CJ60" s="488">
        <f t="shared" ref="CJ60:CT60" si="67">IF(OR($D60="副園長",$D60="教頭",$D60="主任保育士",$D60="主幹教諭"),0,BH60)</f>
        <v>0</v>
      </c>
      <c r="CK60" s="488">
        <f t="shared" si="67"/>
        <v>0</v>
      </c>
      <c r="CL60" s="488">
        <f t="shared" si="67"/>
        <v>0</v>
      </c>
      <c r="CM60" s="488">
        <f t="shared" si="67"/>
        <v>0</v>
      </c>
      <c r="CN60" s="488">
        <f t="shared" si="67"/>
        <v>0</v>
      </c>
      <c r="CO60" s="488">
        <f t="shared" si="67"/>
        <v>0</v>
      </c>
      <c r="CP60" s="488">
        <f t="shared" si="67"/>
        <v>0</v>
      </c>
      <c r="CQ60" s="488">
        <f t="shared" si="67"/>
        <v>0</v>
      </c>
      <c r="CR60" s="488">
        <f t="shared" si="67"/>
        <v>0</v>
      </c>
      <c r="CS60" s="488">
        <f t="shared" si="67"/>
        <v>0</v>
      </c>
      <c r="CT60" s="488">
        <f t="shared" si="67"/>
        <v>0</v>
      </c>
    </row>
    <row r="61" spans="1:98" x14ac:dyDescent="0.15">
      <c r="A61" s="743"/>
      <c r="B61" s="746"/>
      <c r="C61" s="746"/>
      <c r="D61" s="746"/>
      <c r="E61" s="749"/>
      <c r="F61" s="746"/>
      <c r="G61" s="490" t="s">
        <v>320</v>
      </c>
      <c r="H61" s="491"/>
      <c r="I61" s="492" t="str">
        <f t="shared" si="57"/>
        <v/>
      </c>
      <c r="J61" s="492" t="str">
        <f t="shared" si="57"/>
        <v/>
      </c>
      <c r="K61" s="492" t="str">
        <f t="shared" si="57"/>
        <v/>
      </c>
      <c r="L61" s="492" t="str">
        <f t="shared" si="57"/>
        <v/>
      </c>
      <c r="M61" s="492" t="str">
        <f t="shared" si="57"/>
        <v/>
      </c>
      <c r="N61" s="492" t="str">
        <f t="shared" si="57"/>
        <v/>
      </c>
      <c r="O61" s="492" t="str">
        <f t="shared" si="57"/>
        <v/>
      </c>
      <c r="P61" s="492" t="str">
        <f t="shared" si="57"/>
        <v/>
      </c>
      <c r="Q61" s="492" t="str">
        <f t="shared" si="57"/>
        <v/>
      </c>
      <c r="R61" s="492" t="str">
        <f t="shared" si="57"/>
        <v/>
      </c>
      <c r="S61" s="492" t="str">
        <f t="shared" si="57"/>
        <v/>
      </c>
      <c r="T61" s="493">
        <f t="shared" si="2"/>
        <v>0</v>
      </c>
      <c r="U61" s="494"/>
      <c r="V61" s="495" t="str">
        <f t="shared" si="58"/>
        <v/>
      </c>
      <c r="W61" s="495" t="str">
        <f t="shared" si="58"/>
        <v/>
      </c>
      <c r="X61" s="495" t="str">
        <f t="shared" si="58"/>
        <v/>
      </c>
      <c r="Y61" s="495" t="str">
        <f t="shared" si="58"/>
        <v/>
      </c>
      <c r="Z61" s="495" t="str">
        <f t="shared" si="58"/>
        <v/>
      </c>
      <c r="AA61" s="495" t="str">
        <f t="shared" si="58"/>
        <v/>
      </c>
      <c r="AB61" s="495" t="str">
        <f t="shared" si="58"/>
        <v/>
      </c>
      <c r="AC61" s="495" t="str">
        <f t="shared" si="58"/>
        <v/>
      </c>
      <c r="AD61" s="495" t="str">
        <f t="shared" si="58"/>
        <v/>
      </c>
      <c r="AE61" s="495" t="str">
        <f t="shared" si="58"/>
        <v/>
      </c>
      <c r="AF61" s="495" t="str">
        <f t="shared" si="58"/>
        <v/>
      </c>
      <c r="AG61" s="493">
        <f t="shared" si="4"/>
        <v>0</v>
      </c>
      <c r="AN61" s="472">
        <v>2</v>
      </c>
      <c r="AO61" s="472">
        <v>2</v>
      </c>
      <c r="AP61" s="472">
        <v>8</v>
      </c>
      <c r="AQ61" s="480">
        <f ca="1">IF($AP61=1,IF(INDIRECT(ADDRESS(($AN61-1)*3+$AO61+5,$AP61+7))="",0,INDIRECT(ADDRESS(($AN61-1)*3+$AO61+5,$AP61+7))),IF(INDIRECT(ADDRESS(($AN61-1)*3+$AO61+5,$AP61+7))="",0,IF(COUNTIF(INDIRECT(ADDRESS(($AN61-1)*36+($AO61-1)*12+6,COLUMN())):INDIRECT(ADDRESS(($AN61-1)*36+($AO61-1)*12+$AP61+4,COLUMN())),INDIRECT(ADDRESS(($AN61-1)*3+$AO61+5,$AP61+7)))&gt;=1,0,INDIRECT(ADDRESS(($AN61-1)*3+$AO61+5,$AP61+7)))))</f>
        <v>0</v>
      </c>
      <c r="AR61" s="472">
        <f ca="1">COUNTIF(INDIRECT("H"&amp;(ROW()+12*(($AN61-1)*3+$AO61)-ROW())/12+5):INDIRECT("S"&amp;(ROW()+12*(($AN61-1)*3+$AO61)-ROW())/12+5),AQ61)</f>
        <v>0</v>
      </c>
      <c r="AS61" s="480">
        <f ca="1">IF($AP61=1,IF(INDIRECT(ADDRESS(($AN61-1)*3+$AO61+5,$AP61+20))="",0,INDIRECT(ADDRESS(($AN61-1)*3+$AO61+5,$AP61+20))),IF(INDIRECT(ADDRESS(($AN61-1)*3+$AO61+5,$AP61+20))="",0,IF(COUNTIF(INDIRECT(ADDRESS(($AN61-1)*36+($AO61-1)*12+6,COLUMN())):INDIRECT(ADDRESS(($AN61-1)*36+($AO61-1)*12+$AP61+4,COLUMN())),INDIRECT(ADDRESS(($AN61-1)*3+$AO61+5,$AP61+20)))&gt;=1,0,INDIRECT(ADDRESS(($AN61-1)*3+$AO61+5,$AP61+20)))))</f>
        <v>0</v>
      </c>
      <c r="AT61" s="472">
        <f ca="1">COUNTIF(INDIRECT("U"&amp;(ROW()+12*(($AN61-1)*3+$AO61)-ROW())/12+5):INDIRECT("AF"&amp;(ROW()+12*(($AN61-1)*3+$AO61)-ROW())/12+5),AS61)</f>
        <v>0</v>
      </c>
      <c r="AU61" s="472">
        <f ca="1">IF(AND(AQ61+AS61&gt;0,AR61+AT61&gt;0),COUNTIF(AU$6:AU60,"&gt;0")+1,0)</f>
        <v>0</v>
      </c>
      <c r="BE61" s="472">
        <v>2</v>
      </c>
      <c r="BF61" s="472" t="s">
        <v>319</v>
      </c>
      <c r="BG61" s="488">
        <f>IF(BG60+BT60&gt;マスタ!$C$3,1,0)</f>
        <v>0</v>
      </c>
      <c r="BH61" s="488">
        <f>IF(BH60+BU60&gt;マスタ!$C$3,1,0)</f>
        <v>0</v>
      </c>
      <c r="BI61" s="488">
        <f>IF(BI60+BV60&gt;マスタ!$C$3,1,0)</f>
        <v>0</v>
      </c>
      <c r="BJ61" s="488">
        <f>IF(BJ60+BW60&gt;マスタ!$C$3,1,0)</f>
        <v>0</v>
      </c>
      <c r="BK61" s="488">
        <f>IF(BK60+BX60&gt;マスタ!$C$3,1,0)</f>
        <v>0</v>
      </c>
      <c r="BL61" s="488">
        <f>IF(BL60+BY60&gt;マスタ!$C$3,1,0)</f>
        <v>0</v>
      </c>
      <c r="BM61" s="488">
        <f>IF(BM60+BZ60&gt;マスタ!$C$3,1,0)</f>
        <v>0</v>
      </c>
      <c r="BN61" s="488">
        <f>IF(BN60+CA60&gt;マスタ!$C$3,1,0)</f>
        <v>0</v>
      </c>
      <c r="BO61" s="488">
        <f>IF(BO60+CB60&gt;マスタ!$C$3,1,0)</f>
        <v>0</v>
      </c>
      <c r="BP61" s="488">
        <f>IF(BP60+CC60&gt;マスタ!$C$3,1,0)</f>
        <v>0</v>
      </c>
      <c r="BQ61" s="488">
        <f>IF(BQ60+CD60&gt;マスタ!$C$3,1,0)</f>
        <v>0</v>
      </c>
      <c r="BR61" s="488">
        <f>IF(BR60+CE60&gt;マスタ!$C$3,1,0)</f>
        <v>0</v>
      </c>
      <c r="BT61" s="488"/>
      <c r="BU61" s="488"/>
      <c r="BV61" s="488"/>
      <c r="BW61" s="488"/>
      <c r="BX61" s="488"/>
      <c r="BY61" s="488"/>
      <c r="BZ61" s="488"/>
      <c r="CA61" s="488"/>
      <c r="CB61" s="488"/>
      <c r="CC61" s="488"/>
      <c r="CD61" s="488"/>
      <c r="CE61" s="488"/>
    </row>
    <row r="62" spans="1:98" x14ac:dyDescent="0.15">
      <c r="A62" s="744"/>
      <c r="B62" s="747"/>
      <c r="C62" s="747"/>
      <c r="D62" s="747"/>
      <c r="E62" s="750"/>
      <c r="F62" s="747"/>
      <c r="G62" s="496" t="s">
        <v>462</v>
      </c>
      <c r="H62" s="497"/>
      <c r="I62" s="498"/>
      <c r="J62" s="498"/>
      <c r="K62" s="498"/>
      <c r="L62" s="498"/>
      <c r="M62" s="498"/>
      <c r="N62" s="498"/>
      <c r="O62" s="498"/>
      <c r="P62" s="498"/>
      <c r="Q62" s="498"/>
      <c r="R62" s="498"/>
      <c r="S62" s="498"/>
      <c r="T62" s="499">
        <f t="shared" si="2"/>
        <v>0</v>
      </c>
      <c r="U62" s="500"/>
      <c r="V62" s="501"/>
      <c r="W62" s="501"/>
      <c r="X62" s="501"/>
      <c r="Y62" s="501"/>
      <c r="Z62" s="501"/>
      <c r="AA62" s="501"/>
      <c r="AB62" s="501"/>
      <c r="AC62" s="501"/>
      <c r="AD62" s="501"/>
      <c r="AE62" s="501"/>
      <c r="AF62" s="501"/>
      <c r="AG62" s="499">
        <f t="shared" si="4"/>
        <v>0</v>
      </c>
      <c r="AN62" s="472">
        <v>2</v>
      </c>
      <c r="AO62" s="472">
        <v>2</v>
      </c>
      <c r="AP62" s="472">
        <v>9</v>
      </c>
      <c r="AQ62" s="480">
        <f ca="1">IF($AP62=1,IF(INDIRECT(ADDRESS(($AN62-1)*3+$AO62+5,$AP62+7))="",0,INDIRECT(ADDRESS(($AN62-1)*3+$AO62+5,$AP62+7))),IF(INDIRECT(ADDRESS(($AN62-1)*3+$AO62+5,$AP62+7))="",0,IF(COUNTIF(INDIRECT(ADDRESS(($AN62-1)*36+($AO62-1)*12+6,COLUMN())):INDIRECT(ADDRESS(($AN62-1)*36+($AO62-1)*12+$AP62+4,COLUMN())),INDIRECT(ADDRESS(($AN62-1)*3+$AO62+5,$AP62+7)))&gt;=1,0,INDIRECT(ADDRESS(($AN62-1)*3+$AO62+5,$AP62+7)))))</f>
        <v>0</v>
      </c>
      <c r="AR62" s="472">
        <f ca="1">COUNTIF(INDIRECT("H"&amp;(ROW()+12*(($AN62-1)*3+$AO62)-ROW())/12+5):INDIRECT("S"&amp;(ROW()+12*(($AN62-1)*3+$AO62)-ROW())/12+5),AQ62)</f>
        <v>0</v>
      </c>
      <c r="AS62" s="480">
        <f ca="1">IF($AP62=1,IF(INDIRECT(ADDRESS(($AN62-1)*3+$AO62+5,$AP62+20))="",0,INDIRECT(ADDRESS(($AN62-1)*3+$AO62+5,$AP62+20))),IF(INDIRECT(ADDRESS(($AN62-1)*3+$AO62+5,$AP62+20))="",0,IF(COUNTIF(INDIRECT(ADDRESS(($AN62-1)*36+($AO62-1)*12+6,COLUMN())):INDIRECT(ADDRESS(($AN62-1)*36+($AO62-1)*12+$AP62+4,COLUMN())),INDIRECT(ADDRESS(($AN62-1)*3+$AO62+5,$AP62+20)))&gt;=1,0,INDIRECT(ADDRESS(($AN62-1)*3+$AO62+5,$AP62+20)))))</f>
        <v>0</v>
      </c>
      <c r="AT62" s="472">
        <f ca="1">COUNTIF(INDIRECT("U"&amp;(ROW()+12*(($AN62-1)*3+$AO62)-ROW())/12+5):INDIRECT("AF"&amp;(ROW()+12*(($AN62-1)*3+$AO62)-ROW())/12+5),AS62)</f>
        <v>0</v>
      </c>
      <c r="AU62" s="472">
        <f ca="1">IF(AND(AQ62+AS62&gt;0,AR62+AT62&gt;0),COUNTIF(AU$6:AU61,"&gt;0")+1,0)</f>
        <v>0</v>
      </c>
      <c r="BE62" s="472">
        <v>3</v>
      </c>
      <c r="BF62" s="489"/>
      <c r="BG62" s="488"/>
      <c r="BH62" s="488"/>
      <c r="BI62" s="488"/>
      <c r="BJ62" s="488"/>
      <c r="BK62" s="488"/>
      <c r="BL62" s="488"/>
      <c r="BM62" s="488"/>
      <c r="BN62" s="488"/>
      <c r="BO62" s="488"/>
      <c r="BP62" s="488"/>
      <c r="BQ62" s="488"/>
      <c r="BR62" s="488"/>
      <c r="BT62" s="488"/>
      <c r="BU62" s="488"/>
      <c r="BV62" s="488"/>
      <c r="BW62" s="488"/>
      <c r="BX62" s="488"/>
      <c r="BY62" s="488"/>
      <c r="BZ62" s="488"/>
      <c r="CA62" s="488"/>
      <c r="CB62" s="488"/>
      <c r="CC62" s="488"/>
      <c r="CD62" s="488"/>
      <c r="CE62" s="488"/>
    </row>
    <row r="63" spans="1:98" x14ac:dyDescent="0.15">
      <c r="A63" s="742">
        <v>20</v>
      </c>
      <c r="B63" s="745"/>
      <c r="C63" s="745"/>
      <c r="D63" s="745"/>
      <c r="E63" s="748"/>
      <c r="F63" s="745"/>
      <c r="G63" s="481" t="s">
        <v>321</v>
      </c>
      <c r="H63" s="482"/>
      <c r="I63" s="483" t="str">
        <f t="shared" si="57"/>
        <v/>
      </c>
      <c r="J63" s="483" t="str">
        <f t="shared" si="57"/>
        <v/>
      </c>
      <c r="K63" s="483" t="str">
        <f t="shared" si="57"/>
        <v/>
      </c>
      <c r="L63" s="483" t="str">
        <f t="shared" si="57"/>
        <v/>
      </c>
      <c r="M63" s="483" t="str">
        <f t="shared" si="57"/>
        <v/>
      </c>
      <c r="N63" s="483" t="str">
        <f t="shared" si="57"/>
        <v/>
      </c>
      <c r="O63" s="483" t="str">
        <f t="shared" si="57"/>
        <v/>
      </c>
      <c r="P63" s="483" t="str">
        <f t="shared" si="57"/>
        <v/>
      </c>
      <c r="Q63" s="483" t="str">
        <f t="shared" si="57"/>
        <v/>
      </c>
      <c r="R63" s="483" t="str">
        <f t="shared" si="57"/>
        <v/>
      </c>
      <c r="S63" s="483" t="str">
        <f t="shared" si="57"/>
        <v/>
      </c>
      <c r="T63" s="484">
        <f t="shared" si="2"/>
        <v>0</v>
      </c>
      <c r="U63" s="485"/>
      <c r="V63" s="486" t="str">
        <f t="shared" si="58"/>
        <v/>
      </c>
      <c r="W63" s="486" t="str">
        <f t="shared" si="58"/>
        <v/>
      </c>
      <c r="X63" s="486" t="str">
        <f t="shared" si="58"/>
        <v/>
      </c>
      <c r="Y63" s="486" t="str">
        <f t="shared" si="58"/>
        <v/>
      </c>
      <c r="Z63" s="486" t="str">
        <f t="shared" si="58"/>
        <v/>
      </c>
      <c r="AA63" s="486" t="str">
        <f t="shared" si="58"/>
        <v/>
      </c>
      <c r="AB63" s="486" t="str">
        <f t="shared" si="58"/>
        <v/>
      </c>
      <c r="AC63" s="486" t="str">
        <f t="shared" si="58"/>
        <v/>
      </c>
      <c r="AD63" s="486" t="str">
        <f t="shared" si="58"/>
        <v/>
      </c>
      <c r="AE63" s="486" t="str">
        <f t="shared" si="58"/>
        <v/>
      </c>
      <c r="AF63" s="486" t="str">
        <f t="shared" si="58"/>
        <v/>
      </c>
      <c r="AG63" s="484">
        <f t="shared" si="4"/>
        <v>0</v>
      </c>
      <c r="AN63" s="472">
        <v>2</v>
      </c>
      <c r="AO63" s="472">
        <v>2</v>
      </c>
      <c r="AP63" s="472">
        <v>10</v>
      </c>
      <c r="AQ63" s="480">
        <f ca="1">IF($AP63=1,IF(INDIRECT(ADDRESS(($AN63-1)*3+$AO63+5,$AP63+7))="",0,INDIRECT(ADDRESS(($AN63-1)*3+$AO63+5,$AP63+7))),IF(INDIRECT(ADDRESS(($AN63-1)*3+$AO63+5,$AP63+7))="",0,IF(COUNTIF(INDIRECT(ADDRESS(($AN63-1)*36+($AO63-1)*12+6,COLUMN())):INDIRECT(ADDRESS(($AN63-1)*36+($AO63-1)*12+$AP63+4,COLUMN())),INDIRECT(ADDRESS(($AN63-1)*3+$AO63+5,$AP63+7)))&gt;=1,0,INDIRECT(ADDRESS(($AN63-1)*3+$AO63+5,$AP63+7)))))</f>
        <v>0</v>
      </c>
      <c r="AR63" s="472">
        <f ca="1">COUNTIF(INDIRECT("H"&amp;(ROW()+12*(($AN63-1)*3+$AO63)-ROW())/12+5):INDIRECT("S"&amp;(ROW()+12*(($AN63-1)*3+$AO63)-ROW())/12+5),AQ63)</f>
        <v>0</v>
      </c>
      <c r="AS63" s="480">
        <f ca="1">IF($AP63=1,IF(INDIRECT(ADDRESS(($AN63-1)*3+$AO63+5,$AP63+20))="",0,INDIRECT(ADDRESS(($AN63-1)*3+$AO63+5,$AP63+20))),IF(INDIRECT(ADDRESS(($AN63-1)*3+$AO63+5,$AP63+20))="",0,IF(COUNTIF(INDIRECT(ADDRESS(($AN63-1)*36+($AO63-1)*12+6,COLUMN())):INDIRECT(ADDRESS(($AN63-1)*36+($AO63-1)*12+$AP63+4,COLUMN())),INDIRECT(ADDRESS(($AN63-1)*3+$AO63+5,$AP63+20)))&gt;=1,0,INDIRECT(ADDRESS(($AN63-1)*3+$AO63+5,$AP63+20)))))</f>
        <v>0</v>
      </c>
      <c r="AT63" s="472">
        <f ca="1">COUNTIF(INDIRECT("U"&amp;(ROW()+12*(($AN63-1)*3+$AO63)-ROW())/12+5):INDIRECT("AF"&amp;(ROW()+12*(($AN63-1)*3+$AO63)-ROW())/12+5),AS63)</f>
        <v>0</v>
      </c>
      <c r="AU63" s="472">
        <f ca="1">IF(AND(AQ63+AS63&gt;0,AR63+AT63&gt;0),COUNTIF(AU$6:AU62,"&gt;0")+1,0)</f>
        <v>0</v>
      </c>
      <c r="BE63" s="472">
        <v>1</v>
      </c>
      <c r="BG63" s="488">
        <f t="shared" ref="BG63:BR63" si="68">SUM(H63:H64)</f>
        <v>0</v>
      </c>
      <c r="BH63" s="488">
        <f t="shared" si="68"/>
        <v>0</v>
      </c>
      <c r="BI63" s="488">
        <f t="shared" si="68"/>
        <v>0</v>
      </c>
      <c r="BJ63" s="488">
        <f t="shared" si="68"/>
        <v>0</v>
      </c>
      <c r="BK63" s="488">
        <f t="shared" si="68"/>
        <v>0</v>
      </c>
      <c r="BL63" s="488">
        <f t="shared" si="68"/>
        <v>0</v>
      </c>
      <c r="BM63" s="488">
        <f t="shared" si="68"/>
        <v>0</v>
      </c>
      <c r="BN63" s="488">
        <f t="shared" si="68"/>
        <v>0</v>
      </c>
      <c r="BO63" s="488">
        <f t="shared" si="68"/>
        <v>0</v>
      </c>
      <c r="BP63" s="488">
        <f t="shared" si="68"/>
        <v>0</v>
      </c>
      <c r="BQ63" s="488">
        <f t="shared" si="68"/>
        <v>0</v>
      </c>
      <c r="BR63" s="488">
        <f t="shared" si="68"/>
        <v>0</v>
      </c>
      <c r="BT63" s="488">
        <f t="shared" ref="BT63:CE63" si="69">SUM(U63:U64)</f>
        <v>0</v>
      </c>
      <c r="BU63" s="488">
        <f t="shared" si="69"/>
        <v>0</v>
      </c>
      <c r="BV63" s="488">
        <f t="shared" si="69"/>
        <v>0</v>
      </c>
      <c r="BW63" s="488">
        <f t="shared" si="69"/>
        <v>0</v>
      </c>
      <c r="BX63" s="488">
        <f t="shared" si="69"/>
        <v>0</v>
      </c>
      <c r="BY63" s="488">
        <f t="shared" si="69"/>
        <v>0</v>
      </c>
      <c r="BZ63" s="488">
        <f t="shared" si="69"/>
        <v>0</v>
      </c>
      <c r="CA63" s="488">
        <f t="shared" si="69"/>
        <v>0</v>
      </c>
      <c r="CB63" s="488">
        <f t="shared" si="69"/>
        <v>0</v>
      </c>
      <c r="CC63" s="488">
        <f t="shared" si="69"/>
        <v>0</v>
      </c>
      <c r="CD63" s="488">
        <f t="shared" si="69"/>
        <v>0</v>
      </c>
      <c r="CE63" s="488">
        <f t="shared" si="69"/>
        <v>0</v>
      </c>
      <c r="CH63" s="489" t="s">
        <v>391</v>
      </c>
      <c r="CI63" s="488">
        <f>IF(OR($D63="副園長",$D63="教頭",$D63="主任保育士",$D63="主幹教諭"),0,BG63)</f>
        <v>0</v>
      </c>
      <c r="CJ63" s="488">
        <f t="shared" ref="CJ63:CT63" si="70">IF(OR($D63="副園長",$D63="教頭",$D63="主任保育士",$D63="主幹教諭"),0,BH63)</f>
        <v>0</v>
      </c>
      <c r="CK63" s="488">
        <f t="shared" si="70"/>
        <v>0</v>
      </c>
      <c r="CL63" s="488">
        <f t="shared" si="70"/>
        <v>0</v>
      </c>
      <c r="CM63" s="488">
        <f t="shared" si="70"/>
        <v>0</v>
      </c>
      <c r="CN63" s="488">
        <f t="shared" si="70"/>
        <v>0</v>
      </c>
      <c r="CO63" s="488">
        <f t="shared" si="70"/>
        <v>0</v>
      </c>
      <c r="CP63" s="488">
        <f t="shared" si="70"/>
        <v>0</v>
      </c>
      <c r="CQ63" s="488">
        <f t="shared" si="70"/>
        <v>0</v>
      </c>
      <c r="CR63" s="488">
        <f t="shared" si="70"/>
        <v>0</v>
      </c>
      <c r="CS63" s="488">
        <f t="shared" si="70"/>
        <v>0</v>
      </c>
      <c r="CT63" s="488">
        <f t="shared" si="70"/>
        <v>0</v>
      </c>
    </row>
    <row r="64" spans="1:98" x14ac:dyDescent="0.15">
      <c r="A64" s="743"/>
      <c r="B64" s="746"/>
      <c r="C64" s="746"/>
      <c r="D64" s="746"/>
      <c r="E64" s="749"/>
      <c r="F64" s="746"/>
      <c r="G64" s="490" t="s">
        <v>320</v>
      </c>
      <c r="H64" s="491"/>
      <c r="I64" s="492" t="str">
        <f t="shared" si="57"/>
        <v/>
      </c>
      <c r="J64" s="492" t="str">
        <f t="shared" si="57"/>
        <v/>
      </c>
      <c r="K64" s="492" t="str">
        <f t="shared" si="57"/>
        <v/>
      </c>
      <c r="L64" s="492" t="str">
        <f t="shared" si="57"/>
        <v/>
      </c>
      <c r="M64" s="492" t="str">
        <f t="shared" si="57"/>
        <v/>
      </c>
      <c r="N64" s="492" t="str">
        <f t="shared" si="57"/>
        <v/>
      </c>
      <c r="O64" s="492" t="str">
        <f t="shared" si="57"/>
        <v/>
      </c>
      <c r="P64" s="492" t="str">
        <f t="shared" si="57"/>
        <v/>
      </c>
      <c r="Q64" s="492" t="str">
        <f t="shared" si="57"/>
        <v/>
      </c>
      <c r="R64" s="492" t="str">
        <f t="shared" si="57"/>
        <v/>
      </c>
      <c r="S64" s="492" t="str">
        <f t="shared" si="57"/>
        <v/>
      </c>
      <c r="T64" s="493">
        <f t="shared" si="2"/>
        <v>0</v>
      </c>
      <c r="U64" s="494"/>
      <c r="V64" s="495" t="str">
        <f t="shared" si="58"/>
        <v/>
      </c>
      <c r="W64" s="495" t="str">
        <f t="shared" si="58"/>
        <v/>
      </c>
      <c r="X64" s="495" t="str">
        <f t="shared" si="58"/>
        <v/>
      </c>
      <c r="Y64" s="495" t="str">
        <f t="shared" si="58"/>
        <v/>
      </c>
      <c r="Z64" s="495" t="str">
        <f t="shared" si="58"/>
        <v/>
      </c>
      <c r="AA64" s="495" t="str">
        <f t="shared" si="58"/>
        <v/>
      </c>
      <c r="AB64" s="495" t="str">
        <f t="shared" si="58"/>
        <v/>
      </c>
      <c r="AC64" s="495" t="str">
        <f t="shared" si="58"/>
        <v/>
      </c>
      <c r="AD64" s="495" t="str">
        <f t="shared" si="58"/>
        <v/>
      </c>
      <c r="AE64" s="495" t="str">
        <f t="shared" si="58"/>
        <v/>
      </c>
      <c r="AF64" s="495" t="str">
        <f t="shared" si="58"/>
        <v/>
      </c>
      <c r="AG64" s="493">
        <f t="shared" si="4"/>
        <v>0</v>
      </c>
      <c r="AN64" s="472">
        <v>2</v>
      </c>
      <c r="AO64" s="472">
        <v>2</v>
      </c>
      <c r="AP64" s="472">
        <v>11</v>
      </c>
      <c r="AQ64" s="480">
        <f ca="1">IF($AP64=1,IF(INDIRECT(ADDRESS(($AN64-1)*3+$AO64+5,$AP64+7))="",0,INDIRECT(ADDRESS(($AN64-1)*3+$AO64+5,$AP64+7))),IF(INDIRECT(ADDRESS(($AN64-1)*3+$AO64+5,$AP64+7))="",0,IF(COUNTIF(INDIRECT(ADDRESS(($AN64-1)*36+($AO64-1)*12+6,COLUMN())):INDIRECT(ADDRESS(($AN64-1)*36+($AO64-1)*12+$AP64+4,COLUMN())),INDIRECT(ADDRESS(($AN64-1)*3+$AO64+5,$AP64+7)))&gt;=1,0,INDIRECT(ADDRESS(($AN64-1)*3+$AO64+5,$AP64+7)))))</f>
        <v>0</v>
      </c>
      <c r="AR64" s="472">
        <f ca="1">COUNTIF(INDIRECT("H"&amp;(ROW()+12*(($AN64-1)*3+$AO64)-ROW())/12+5):INDIRECT("S"&amp;(ROW()+12*(($AN64-1)*3+$AO64)-ROW())/12+5),AQ64)</f>
        <v>0</v>
      </c>
      <c r="AS64" s="480">
        <f ca="1">IF($AP64=1,IF(INDIRECT(ADDRESS(($AN64-1)*3+$AO64+5,$AP64+20))="",0,INDIRECT(ADDRESS(($AN64-1)*3+$AO64+5,$AP64+20))),IF(INDIRECT(ADDRESS(($AN64-1)*3+$AO64+5,$AP64+20))="",0,IF(COUNTIF(INDIRECT(ADDRESS(($AN64-1)*36+($AO64-1)*12+6,COLUMN())):INDIRECT(ADDRESS(($AN64-1)*36+($AO64-1)*12+$AP64+4,COLUMN())),INDIRECT(ADDRESS(($AN64-1)*3+$AO64+5,$AP64+20)))&gt;=1,0,INDIRECT(ADDRESS(($AN64-1)*3+$AO64+5,$AP64+20)))))</f>
        <v>0</v>
      </c>
      <c r="AT64" s="472">
        <f ca="1">COUNTIF(INDIRECT("U"&amp;(ROW()+12*(($AN64-1)*3+$AO64)-ROW())/12+5):INDIRECT("AF"&amp;(ROW()+12*(($AN64-1)*3+$AO64)-ROW())/12+5),AS64)</f>
        <v>0</v>
      </c>
      <c r="AU64" s="472">
        <f ca="1">IF(AND(AQ64+AS64&gt;0,AR64+AT64&gt;0),COUNTIF(AU$6:AU63,"&gt;0")+1,0)</f>
        <v>0</v>
      </c>
      <c r="BE64" s="472">
        <v>2</v>
      </c>
      <c r="BF64" s="472" t="s">
        <v>319</v>
      </c>
      <c r="BG64" s="488">
        <f>IF(BG63+BT63&gt;マスタ!$C$3,1,0)</f>
        <v>0</v>
      </c>
      <c r="BH64" s="488">
        <f>IF(BH63+BU63&gt;マスタ!$C$3,1,0)</f>
        <v>0</v>
      </c>
      <c r="BI64" s="488">
        <f>IF(BI63+BV63&gt;マスタ!$C$3,1,0)</f>
        <v>0</v>
      </c>
      <c r="BJ64" s="488">
        <f>IF(BJ63+BW63&gt;マスタ!$C$3,1,0)</f>
        <v>0</v>
      </c>
      <c r="BK64" s="488">
        <f>IF(BK63+BX63&gt;マスタ!$C$3,1,0)</f>
        <v>0</v>
      </c>
      <c r="BL64" s="488">
        <f>IF(BL63+BY63&gt;マスタ!$C$3,1,0)</f>
        <v>0</v>
      </c>
      <c r="BM64" s="488">
        <f>IF(BM63+BZ63&gt;マスタ!$C$3,1,0)</f>
        <v>0</v>
      </c>
      <c r="BN64" s="488">
        <f>IF(BN63+CA63&gt;マスタ!$C$3,1,0)</f>
        <v>0</v>
      </c>
      <c r="BO64" s="488">
        <f>IF(BO63+CB63&gt;マスタ!$C$3,1,0)</f>
        <v>0</v>
      </c>
      <c r="BP64" s="488">
        <f>IF(BP63+CC63&gt;マスタ!$C$3,1,0)</f>
        <v>0</v>
      </c>
      <c r="BQ64" s="488">
        <f>IF(BQ63+CD63&gt;マスタ!$C$3,1,0)</f>
        <v>0</v>
      </c>
      <c r="BR64" s="488">
        <f>IF(BR63+CE63&gt;マスタ!$C$3,1,0)</f>
        <v>0</v>
      </c>
    </row>
    <row r="65" spans="1:98" x14ac:dyDescent="0.15">
      <c r="A65" s="744"/>
      <c r="B65" s="747"/>
      <c r="C65" s="747"/>
      <c r="D65" s="747"/>
      <c r="E65" s="750"/>
      <c r="F65" s="747"/>
      <c r="G65" s="496" t="s">
        <v>462</v>
      </c>
      <c r="H65" s="497"/>
      <c r="I65" s="498"/>
      <c r="J65" s="498"/>
      <c r="K65" s="498"/>
      <c r="L65" s="498"/>
      <c r="M65" s="498"/>
      <c r="N65" s="498"/>
      <c r="O65" s="498"/>
      <c r="P65" s="498"/>
      <c r="Q65" s="498"/>
      <c r="R65" s="498"/>
      <c r="S65" s="498"/>
      <c r="T65" s="499">
        <f t="shared" si="2"/>
        <v>0</v>
      </c>
      <c r="U65" s="500"/>
      <c r="V65" s="501"/>
      <c r="W65" s="501"/>
      <c r="X65" s="501"/>
      <c r="Y65" s="501"/>
      <c r="Z65" s="501"/>
      <c r="AA65" s="501"/>
      <c r="AB65" s="501"/>
      <c r="AC65" s="501"/>
      <c r="AD65" s="501"/>
      <c r="AE65" s="501"/>
      <c r="AF65" s="501"/>
      <c r="AG65" s="499">
        <f t="shared" si="4"/>
        <v>0</v>
      </c>
      <c r="AN65" s="472">
        <v>2</v>
      </c>
      <c r="AO65" s="472">
        <v>2</v>
      </c>
      <c r="AP65" s="472">
        <v>12</v>
      </c>
      <c r="AQ65" s="480">
        <f ca="1">IF($AP65=1,IF(INDIRECT(ADDRESS(($AN65-1)*3+$AO65+5,$AP65+7))="",0,INDIRECT(ADDRESS(($AN65-1)*3+$AO65+5,$AP65+7))),IF(INDIRECT(ADDRESS(($AN65-1)*3+$AO65+5,$AP65+7))="",0,IF(COUNTIF(INDIRECT(ADDRESS(($AN65-1)*36+($AO65-1)*12+6,COLUMN())):INDIRECT(ADDRESS(($AN65-1)*36+($AO65-1)*12+$AP65+4,COLUMN())),INDIRECT(ADDRESS(($AN65-1)*3+$AO65+5,$AP65+7)))&gt;=1,0,INDIRECT(ADDRESS(($AN65-1)*3+$AO65+5,$AP65+7)))))</f>
        <v>0</v>
      </c>
      <c r="AR65" s="472">
        <f ca="1">COUNTIF(INDIRECT("H"&amp;(ROW()+12*(($AN65-1)*3+$AO65)-ROW())/12+5):INDIRECT("S"&amp;(ROW()+12*(($AN65-1)*3+$AO65)-ROW())/12+5),AQ65)</f>
        <v>0</v>
      </c>
      <c r="AS65" s="480">
        <f ca="1">IF($AP65=1,IF(INDIRECT(ADDRESS(($AN65-1)*3+$AO65+5,$AP65+20))="",0,INDIRECT(ADDRESS(($AN65-1)*3+$AO65+5,$AP65+20))),IF(INDIRECT(ADDRESS(($AN65-1)*3+$AO65+5,$AP65+20))="",0,IF(COUNTIF(INDIRECT(ADDRESS(($AN65-1)*36+($AO65-1)*12+6,COLUMN())):INDIRECT(ADDRESS(($AN65-1)*36+($AO65-1)*12+$AP65+4,COLUMN())),INDIRECT(ADDRESS(($AN65-1)*3+$AO65+5,$AP65+20)))&gt;=1,0,INDIRECT(ADDRESS(($AN65-1)*3+$AO65+5,$AP65+20)))))</f>
        <v>0</v>
      </c>
      <c r="AT65" s="472">
        <f ca="1">COUNTIF(INDIRECT("U"&amp;(ROW()+12*(($AN65-1)*3+$AO65)-ROW())/12+5):INDIRECT("AF"&amp;(ROW()+12*(($AN65-1)*3+$AO65)-ROW())/12+5),AS65)</f>
        <v>0</v>
      </c>
      <c r="AU65" s="472">
        <f ca="1">IF(AND(AQ65+AS65&gt;0,AR65+AT65&gt;0),COUNTIF(AU$6:AU64,"&gt;0")+1,0)</f>
        <v>0</v>
      </c>
      <c r="BE65" s="472">
        <v>3</v>
      </c>
      <c r="BF65" s="489"/>
      <c r="BG65" s="488"/>
      <c r="BH65" s="488"/>
      <c r="BI65" s="488"/>
      <c r="BJ65" s="488"/>
      <c r="BK65" s="488"/>
      <c r="BL65" s="488"/>
      <c r="BM65" s="488"/>
      <c r="BN65" s="488"/>
      <c r="BO65" s="488"/>
      <c r="BP65" s="488"/>
      <c r="BQ65" s="488"/>
      <c r="BR65" s="488"/>
    </row>
    <row r="66" spans="1:98" x14ac:dyDescent="0.15">
      <c r="A66" s="742">
        <v>21</v>
      </c>
      <c r="B66" s="745"/>
      <c r="C66" s="745"/>
      <c r="D66" s="745"/>
      <c r="E66" s="748"/>
      <c r="F66" s="745"/>
      <c r="G66" s="481" t="s">
        <v>321</v>
      </c>
      <c r="H66" s="482"/>
      <c r="I66" s="483" t="str">
        <f t="shared" si="57"/>
        <v/>
      </c>
      <c r="J66" s="483" t="str">
        <f t="shared" si="57"/>
        <v/>
      </c>
      <c r="K66" s="483" t="str">
        <f t="shared" si="57"/>
        <v/>
      </c>
      <c r="L66" s="483" t="str">
        <f t="shared" si="57"/>
        <v/>
      </c>
      <c r="M66" s="483" t="str">
        <f t="shared" si="57"/>
        <v/>
      </c>
      <c r="N66" s="483" t="str">
        <f t="shared" si="57"/>
        <v/>
      </c>
      <c r="O66" s="483" t="str">
        <f t="shared" si="57"/>
        <v/>
      </c>
      <c r="P66" s="483" t="str">
        <f t="shared" si="57"/>
        <v/>
      </c>
      <c r="Q66" s="483" t="str">
        <f t="shared" si="57"/>
        <v/>
      </c>
      <c r="R66" s="483" t="str">
        <f t="shared" si="57"/>
        <v/>
      </c>
      <c r="S66" s="483" t="str">
        <f t="shared" si="57"/>
        <v/>
      </c>
      <c r="T66" s="484">
        <f t="shared" si="2"/>
        <v>0</v>
      </c>
      <c r="U66" s="485"/>
      <c r="V66" s="486" t="str">
        <f t="shared" si="58"/>
        <v/>
      </c>
      <c r="W66" s="486" t="str">
        <f t="shared" si="58"/>
        <v/>
      </c>
      <c r="X66" s="486" t="str">
        <f t="shared" si="58"/>
        <v/>
      </c>
      <c r="Y66" s="486" t="str">
        <f t="shared" si="58"/>
        <v/>
      </c>
      <c r="Z66" s="486" t="str">
        <f t="shared" si="58"/>
        <v/>
      </c>
      <c r="AA66" s="486" t="str">
        <f t="shared" si="58"/>
        <v/>
      </c>
      <c r="AB66" s="486" t="str">
        <f t="shared" si="58"/>
        <v/>
      </c>
      <c r="AC66" s="486" t="str">
        <f t="shared" si="58"/>
        <v/>
      </c>
      <c r="AD66" s="486" t="str">
        <f t="shared" si="58"/>
        <v/>
      </c>
      <c r="AE66" s="486" t="str">
        <f t="shared" si="58"/>
        <v/>
      </c>
      <c r="AF66" s="486" t="str">
        <f t="shared" si="58"/>
        <v/>
      </c>
      <c r="AG66" s="484">
        <f t="shared" si="4"/>
        <v>0</v>
      </c>
      <c r="AN66" s="472">
        <v>2</v>
      </c>
      <c r="AO66" s="472">
        <v>3</v>
      </c>
      <c r="AP66" s="472">
        <v>1</v>
      </c>
      <c r="AQ66" s="480">
        <f ca="1">IF($AP66=1,IF(INDIRECT(ADDRESS(($AN66-1)*3+$AO66+5,$AP66+7))="",0,INDIRECT(ADDRESS(($AN66-1)*3+$AO66+5,$AP66+7))),IF(INDIRECT(ADDRESS(($AN66-1)*3+$AO66+5,$AP66+7))="",0,IF(COUNTIF(INDIRECT(ADDRESS(($AN66-1)*36+($AO66-1)*12+6,COLUMN())):INDIRECT(ADDRESS(($AN66-1)*36+($AO66-1)*12+$AP66+4,COLUMN())),INDIRECT(ADDRESS(($AN66-1)*3+$AO66+5,$AP66+7)))&gt;=1,0,INDIRECT(ADDRESS(($AN66-1)*3+$AO66+5,$AP66+7)))))</f>
        <v>0</v>
      </c>
      <c r="AR66" s="472">
        <f ca="1">COUNTIF(INDIRECT("H"&amp;(ROW()+12*(($AN66-1)*3+$AO66)-ROW())/12+5):INDIRECT("S"&amp;(ROW()+12*(($AN66-1)*3+$AO66)-ROW())/12+5),AQ66)</f>
        <v>0</v>
      </c>
      <c r="AS66" s="480">
        <f ca="1">IF($AP66=1,IF(INDIRECT(ADDRESS(($AN66-1)*3+$AO66+5,$AP66+20))="",0,INDIRECT(ADDRESS(($AN66-1)*3+$AO66+5,$AP66+20))),IF(INDIRECT(ADDRESS(($AN66-1)*3+$AO66+5,$AP66+20))="",0,IF(COUNTIF(INDIRECT(ADDRESS(($AN66-1)*36+($AO66-1)*12+6,COLUMN())):INDIRECT(ADDRESS(($AN66-1)*36+($AO66-1)*12+$AP66+4,COLUMN())),INDIRECT(ADDRESS(($AN66-1)*3+$AO66+5,$AP66+20)))&gt;=1,0,INDIRECT(ADDRESS(($AN66-1)*3+$AO66+5,$AP66+20)))))</f>
        <v>0</v>
      </c>
      <c r="AT66" s="472">
        <f ca="1">COUNTIF(INDIRECT("U"&amp;(ROW()+12*(($AN66-1)*3+$AO66)-ROW())/12+5):INDIRECT("AF"&amp;(ROW()+12*(($AN66-1)*3+$AO66)-ROW())/12+5),AS66)</f>
        <v>0</v>
      </c>
      <c r="AU66" s="472">
        <f ca="1">IF(AND(AQ66+AS66&gt;0,AR66+AT66&gt;0),COUNTIF(AU$6:AU65,"&gt;0")+1,0)</f>
        <v>0</v>
      </c>
      <c r="BE66" s="472">
        <v>1</v>
      </c>
      <c r="BG66" s="488">
        <f t="shared" ref="BG66:BR66" si="71">SUM(H66:H67)</f>
        <v>0</v>
      </c>
      <c r="BH66" s="488">
        <f t="shared" si="71"/>
        <v>0</v>
      </c>
      <c r="BI66" s="488">
        <f t="shared" si="71"/>
        <v>0</v>
      </c>
      <c r="BJ66" s="488">
        <f t="shared" si="71"/>
        <v>0</v>
      </c>
      <c r="BK66" s="488">
        <f t="shared" si="71"/>
        <v>0</v>
      </c>
      <c r="BL66" s="488">
        <f t="shared" si="71"/>
        <v>0</v>
      </c>
      <c r="BM66" s="488">
        <f t="shared" si="71"/>
        <v>0</v>
      </c>
      <c r="BN66" s="488">
        <f t="shared" si="71"/>
        <v>0</v>
      </c>
      <c r="BO66" s="488">
        <f t="shared" si="71"/>
        <v>0</v>
      </c>
      <c r="BP66" s="488">
        <f t="shared" si="71"/>
        <v>0</v>
      </c>
      <c r="BQ66" s="488">
        <f t="shared" si="71"/>
        <v>0</v>
      </c>
      <c r="BR66" s="488">
        <f t="shared" si="71"/>
        <v>0</v>
      </c>
      <c r="BT66" s="488">
        <f t="shared" ref="BT66:CE66" si="72">SUM(U66:U67)</f>
        <v>0</v>
      </c>
      <c r="BU66" s="488">
        <f t="shared" si="72"/>
        <v>0</v>
      </c>
      <c r="BV66" s="488">
        <f t="shared" si="72"/>
        <v>0</v>
      </c>
      <c r="BW66" s="488">
        <f t="shared" si="72"/>
        <v>0</v>
      </c>
      <c r="BX66" s="488">
        <f t="shared" si="72"/>
        <v>0</v>
      </c>
      <c r="BY66" s="488">
        <f t="shared" si="72"/>
        <v>0</v>
      </c>
      <c r="BZ66" s="488">
        <f t="shared" si="72"/>
        <v>0</v>
      </c>
      <c r="CA66" s="488">
        <f t="shared" si="72"/>
        <v>0</v>
      </c>
      <c r="CB66" s="488">
        <f t="shared" si="72"/>
        <v>0</v>
      </c>
      <c r="CC66" s="488">
        <f t="shared" si="72"/>
        <v>0</v>
      </c>
      <c r="CD66" s="488">
        <f t="shared" si="72"/>
        <v>0</v>
      </c>
      <c r="CE66" s="488">
        <f t="shared" si="72"/>
        <v>0</v>
      </c>
      <c r="CH66" s="489" t="s">
        <v>391</v>
      </c>
      <c r="CI66" s="488">
        <f>IF(OR($D66="副園長",$D66="教頭",$D66="主任保育士",$D66="主幹教諭"),0,BG66)</f>
        <v>0</v>
      </c>
      <c r="CJ66" s="488">
        <f t="shared" ref="CJ66:CT66" si="73">IF(OR($D66="副園長",$D66="教頭",$D66="主任保育士",$D66="主幹教諭"),0,BH66)</f>
        <v>0</v>
      </c>
      <c r="CK66" s="488">
        <f t="shared" si="73"/>
        <v>0</v>
      </c>
      <c r="CL66" s="488">
        <f t="shared" si="73"/>
        <v>0</v>
      </c>
      <c r="CM66" s="488">
        <f t="shared" si="73"/>
        <v>0</v>
      </c>
      <c r="CN66" s="488">
        <f t="shared" si="73"/>
        <v>0</v>
      </c>
      <c r="CO66" s="488">
        <f t="shared" si="73"/>
        <v>0</v>
      </c>
      <c r="CP66" s="488">
        <f t="shared" si="73"/>
        <v>0</v>
      </c>
      <c r="CQ66" s="488">
        <f t="shared" si="73"/>
        <v>0</v>
      </c>
      <c r="CR66" s="488">
        <f t="shared" si="73"/>
        <v>0</v>
      </c>
      <c r="CS66" s="488">
        <f t="shared" si="73"/>
        <v>0</v>
      </c>
      <c r="CT66" s="488">
        <f t="shared" si="73"/>
        <v>0</v>
      </c>
    </row>
    <row r="67" spans="1:98" x14ac:dyDescent="0.15">
      <c r="A67" s="743"/>
      <c r="B67" s="746"/>
      <c r="C67" s="746"/>
      <c r="D67" s="746"/>
      <c r="E67" s="749"/>
      <c r="F67" s="746"/>
      <c r="G67" s="490" t="s">
        <v>320</v>
      </c>
      <c r="H67" s="491"/>
      <c r="I67" s="492" t="str">
        <f t="shared" si="57"/>
        <v/>
      </c>
      <c r="J67" s="492" t="str">
        <f t="shared" si="57"/>
        <v/>
      </c>
      <c r="K67" s="492" t="str">
        <f t="shared" si="57"/>
        <v/>
      </c>
      <c r="L67" s="492" t="str">
        <f t="shared" si="57"/>
        <v/>
      </c>
      <c r="M67" s="492" t="str">
        <f t="shared" si="57"/>
        <v/>
      </c>
      <c r="N67" s="492" t="str">
        <f t="shared" si="57"/>
        <v/>
      </c>
      <c r="O67" s="492" t="str">
        <f t="shared" si="57"/>
        <v/>
      </c>
      <c r="P67" s="492" t="str">
        <f t="shared" si="57"/>
        <v/>
      </c>
      <c r="Q67" s="492" t="str">
        <f t="shared" si="57"/>
        <v/>
      </c>
      <c r="R67" s="492" t="str">
        <f t="shared" si="57"/>
        <v/>
      </c>
      <c r="S67" s="492" t="str">
        <f t="shared" si="57"/>
        <v/>
      </c>
      <c r="T67" s="493">
        <f t="shared" si="2"/>
        <v>0</v>
      </c>
      <c r="U67" s="494"/>
      <c r="V67" s="495" t="str">
        <f t="shared" si="58"/>
        <v/>
      </c>
      <c r="W67" s="495" t="str">
        <f t="shared" si="58"/>
        <v/>
      </c>
      <c r="X67" s="495" t="str">
        <f t="shared" si="58"/>
        <v/>
      </c>
      <c r="Y67" s="495" t="str">
        <f t="shared" si="58"/>
        <v/>
      </c>
      <c r="Z67" s="495" t="str">
        <f t="shared" si="58"/>
        <v/>
      </c>
      <c r="AA67" s="495" t="str">
        <f t="shared" si="58"/>
        <v/>
      </c>
      <c r="AB67" s="495" t="str">
        <f t="shared" si="58"/>
        <v/>
      </c>
      <c r="AC67" s="495" t="str">
        <f t="shared" si="58"/>
        <v/>
      </c>
      <c r="AD67" s="495" t="str">
        <f t="shared" si="58"/>
        <v/>
      </c>
      <c r="AE67" s="495" t="str">
        <f t="shared" si="58"/>
        <v/>
      </c>
      <c r="AF67" s="495" t="str">
        <f t="shared" si="58"/>
        <v/>
      </c>
      <c r="AG67" s="493">
        <f t="shared" si="4"/>
        <v>0</v>
      </c>
      <c r="AN67" s="472">
        <v>2</v>
      </c>
      <c r="AO67" s="472">
        <v>3</v>
      </c>
      <c r="AP67" s="472">
        <v>2</v>
      </c>
      <c r="AQ67" s="480">
        <f ca="1">IF($AP67=1,IF(INDIRECT(ADDRESS(($AN67-1)*3+$AO67+5,$AP67+7))="",0,INDIRECT(ADDRESS(($AN67-1)*3+$AO67+5,$AP67+7))),IF(INDIRECT(ADDRESS(($AN67-1)*3+$AO67+5,$AP67+7))="",0,IF(COUNTIF(INDIRECT(ADDRESS(($AN67-1)*36+($AO67-1)*12+6,COLUMN())):INDIRECT(ADDRESS(($AN67-1)*36+($AO67-1)*12+$AP67+4,COLUMN())),INDIRECT(ADDRESS(($AN67-1)*3+$AO67+5,$AP67+7)))&gt;=1,0,INDIRECT(ADDRESS(($AN67-1)*3+$AO67+5,$AP67+7)))))</f>
        <v>0</v>
      </c>
      <c r="AR67" s="472">
        <f ca="1">COUNTIF(INDIRECT("H"&amp;(ROW()+12*(($AN67-1)*3+$AO67)-ROW())/12+5):INDIRECT("S"&amp;(ROW()+12*(($AN67-1)*3+$AO67)-ROW())/12+5),AQ67)</f>
        <v>0</v>
      </c>
      <c r="AS67" s="480">
        <f ca="1">IF($AP67=1,IF(INDIRECT(ADDRESS(($AN67-1)*3+$AO67+5,$AP67+20))="",0,INDIRECT(ADDRESS(($AN67-1)*3+$AO67+5,$AP67+20))),IF(INDIRECT(ADDRESS(($AN67-1)*3+$AO67+5,$AP67+20))="",0,IF(COUNTIF(INDIRECT(ADDRESS(($AN67-1)*36+($AO67-1)*12+6,COLUMN())):INDIRECT(ADDRESS(($AN67-1)*36+($AO67-1)*12+$AP67+4,COLUMN())),INDIRECT(ADDRESS(($AN67-1)*3+$AO67+5,$AP67+20)))&gt;=1,0,INDIRECT(ADDRESS(($AN67-1)*3+$AO67+5,$AP67+20)))))</f>
        <v>0</v>
      </c>
      <c r="AT67" s="472">
        <f ca="1">COUNTIF(INDIRECT("U"&amp;(ROW()+12*(($AN67-1)*3+$AO67)-ROW())/12+5):INDIRECT("AF"&amp;(ROW()+12*(($AN67-1)*3+$AO67)-ROW())/12+5),AS67)</f>
        <v>0</v>
      </c>
      <c r="AU67" s="472">
        <f ca="1">IF(AND(AQ67+AS67&gt;0,AR67+AT67&gt;0),COUNTIF(AU$6:AU66,"&gt;0")+1,0)</f>
        <v>0</v>
      </c>
      <c r="BE67" s="472">
        <v>2</v>
      </c>
      <c r="BF67" s="472" t="s">
        <v>319</v>
      </c>
      <c r="BG67" s="488">
        <f>IF(BG66+BT66&gt;マスタ!$C$3,1,0)</f>
        <v>0</v>
      </c>
      <c r="BH67" s="488">
        <f>IF(BH66+BU66&gt;マスタ!$C$3,1,0)</f>
        <v>0</v>
      </c>
      <c r="BI67" s="488">
        <f>IF(BI66+BV66&gt;マスタ!$C$3,1,0)</f>
        <v>0</v>
      </c>
      <c r="BJ67" s="488">
        <f>IF(BJ66+BW66&gt;マスタ!$C$3,1,0)</f>
        <v>0</v>
      </c>
      <c r="BK67" s="488">
        <f>IF(BK66+BX66&gt;マスタ!$C$3,1,0)</f>
        <v>0</v>
      </c>
      <c r="BL67" s="488">
        <f>IF(BL66+BY66&gt;マスタ!$C$3,1,0)</f>
        <v>0</v>
      </c>
      <c r="BM67" s="488">
        <f>IF(BM66+BZ66&gt;マスタ!$C$3,1,0)</f>
        <v>0</v>
      </c>
      <c r="BN67" s="488">
        <f>IF(BN66+CA66&gt;マスタ!$C$3,1,0)</f>
        <v>0</v>
      </c>
      <c r="BO67" s="488">
        <f>IF(BO66+CB66&gt;マスタ!$C$3,1,0)</f>
        <v>0</v>
      </c>
      <c r="BP67" s="488">
        <f>IF(BP66+CC66&gt;マスタ!$C$3,1,0)</f>
        <v>0</v>
      </c>
      <c r="BQ67" s="488">
        <f>IF(BQ66+CD66&gt;マスタ!$C$3,1,0)</f>
        <v>0</v>
      </c>
      <c r="BR67" s="488">
        <f>IF(BR66+CE66&gt;マスタ!$C$3,1,0)</f>
        <v>0</v>
      </c>
      <c r="BT67" s="488"/>
      <c r="BU67" s="488"/>
      <c r="BV67" s="488"/>
      <c r="BW67" s="488"/>
      <c r="BX67" s="488"/>
      <c r="BY67" s="488"/>
      <c r="BZ67" s="488"/>
      <c r="CA67" s="488"/>
      <c r="CB67" s="488"/>
      <c r="CC67" s="488"/>
      <c r="CD67" s="488"/>
      <c r="CE67" s="488"/>
    </row>
    <row r="68" spans="1:98" x14ac:dyDescent="0.15">
      <c r="A68" s="744"/>
      <c r="B68" s="747"/>
      <c r="C68" s="747"/>
      <c r="D68" s="747"/>
      <c r="E68" s="750"/>
      <c r="F68" s="747"/>
      <c r="G68" s="496" t="s">
        <v>462</v>
      </c>
      <c r="H68" s="497"/>
      <c r="I68" s="498"/>
      <c r="J68" s="498"/>
      <c r="K68" s="498"/>
      <c r="L68" s="498"/>
      <c r="M68" s="498"/>
      <c r="N68" s="498"/>
      <c r="O68" s="498"/>
      <c r="P68" s="498"/>
      <c r="Q68" s="498"/>
      <c r="R68" s="498"/>
      <c r="S68" s="498"/>
      <c r="T68" s="499">
        <f t="shared" si="2"/>
        <v>0</v>
      </c>
      <c r="U68" s="500"/>
      <c r="V68" s="501"/>
      <c r="W68" s="501"/>
      <c r="X68" s="501"/>
      <c r="Y68" s="501"/>
      <c r="Z68" s="501"/>
      <c r="AA68" s="501"/>
      <c r="AB68" s="501"/>
      <c r="AC68" s="501"/>
      <c r="AD68" s="501"/>
      <c r="AE68" s="501"/>
      <c r="AF68" s="501"/>
      <c r="AG68" s="499">
        <f t="shared" si="4"/>
        <v>0</v>
      </c>
      <c r="AN68" s="472">
        <v>2</v>
      </c>
      <c r="AO68" s="472">
        <v>3</v>
      </c>
      <c r="AP68" s="472">
        <v>3</v>
      </c>
      <c r="AQ68" s="480">
        <f ca="1">IF($AP68=1,IF(INDIRECT(ADDRESS(($AN68-1)*3+$AO68+5,$AP68+7))="",0,INDIRECT(ADDRESS(($AN68-1)*3+$AO68+5,$AP68+7))),IF(INDIRECT(ADDRESS(($AN68-1)*3+$AO68+5,$AP68+7))="",0,IF(COUNTIF(INDIRECT(ADDRESS(($AN68-1)*36+($AO68-1)*12+6,COLUMN())):INDIRECT(ADDRESS(($AN68-1)*36+($AO68-1)*12+$AP68+4,COLUMN())),INDIRECT(ADDRESS(($AN68-1)*3+$AO68+5,$AP68+7)))&gt;=1,0,INDIRECT(ADDRESS(($AN68-1)*3+$AO68+5,$AP68+7)))))</f>
        <v>0</v>
      </c>
      <c r="AR68" s="472">
        <f ca="1">COUNTIF(INDIRECT("H"&amp;(ROW()+12*(($AN68-1)*3+$AO68)-ROW())/12+5):INDIRECT("S"&amp;(ROW()+12*(($AN68-1)*3+$AO68)-ROW())/12+5),AQ68)</f>
        <v>0</v>
      </c>
      <c r="AS68" s="480">
        <f ca="1">IF($AP68=1,IF(INDIRECT(ADDRESS(($AN68-1)*3+$AO68+5,$AP68+20))="",0,INDIRECT(ADDRESS(($AN68-1)*3+$AO68+5,$AP68+20))),IF(INDIRECT(ADDRESS(($AN68-1)*3+$AO68+5,$AP68+20))="",0,IF(COUNTIF(INDIRECT(ADDRESS(($AN68-1)*36+($AO68-1)*12+6,COLUMN())):INDIRECT(ADDRESS(($AN68-1)*36+($AO68-1)*12+$AP68+4,COLUMN())),INDIRECT(ADDRESS(($AN68-1)*3+$AO68+5,$AP68+20)))&gt;=1,0,INDIRECT(ADDRESS(($AN68-1)*3+$AO68+5,$AP68+20)))))</f>
        <v>0</v>
      </c>
      <c r="AT68" s="472">
        <f ca="1">COUNTIF(INDIRECT("U"&amp;(ROW()+12*(($AN68-1)*3+$AO68)-ROW())/12+5):INDIRECT("AF"&amp;(ROW()+12*(($AN68-1)*3+$AO68)-ROW())/12+5),AS68)</f>
        <v>0</v>
      </c>
      <c r="AU68" s="472">
        <f ca="1">IF(AND(AQ68+AS68&gt;0,AR68+AT68&gt;0),COUNTIF(AU$6:AU67,"&gt;0")+1,0)</f>
        <v>0</v>
      </c>
      <c r="BE68" s="472">
        <v>3</v>
      </c>
      <c r="BF68" s="489"/>
      <c r="BG68" s="488"/>
      <c r="BH68" s="488"/>
      <c r="BI68" s="488"/>
      <c r="BJ68" s="488"/>
      <c r="BK68" s="488"/>
      <c r="BL68" s="488"/>
      <c r="BM68" s="488"/>
      <c r="BN68" s="488"/>
      <c r="BO68" s="488"/>
      <c r="BP68" s="488"/>
      <c r="BQ68" s="488"/>
      <c r="BR68" s="488"/>
      <c r="BT68" s="488"/>
      <c r="BU68" s="488"/>
      <c r="BV68" s="488"/>
      <c r="BW68" s="488"/>
      <c r="BX68" s="488"/>
      <c r="BY68" s="488"/>
      <c r="BZ68" s="488"/>
      <c r="CA68" s="488"/>
      <c r="CB68" s="488"/>
      <c r="CC68" s="488"/>
      <c r="CD68" s="488"/>
      <c r="CE68" s="488"/>
    </row>
    <row r="69" spans="1:98" x14ac:dyDescent="0.15">
      <c r="A69" s="742">
        <v>22</v>
      </c>
      <c r="B69" s="745"/>
      <c r="C69" s="745"/>
      <c r="D69" s="745"/>
      <c r="E69" s="748"/>
      <c r="F69" s="745"/>
      <c r="G69" s="481" t="s">
        <v>321</v>
      </c>
      <c r="H69" s="482"/>
      <c r="I69" s="483" t="str">
        <f t="shared" si="57"/>
        <v/>
      </c>
      <c r="J69" s="483" t="str">
        <f t="shared" si="57"/>
        <v/>
      </c>
      <c r="K69" s="483" t="str">
        <f t="shared" si="57"/>
        <v/>
      </c>
      <c r="L69" s="483" t="str">
        <f t="shared" si="57"/>
        <v/>
      </c>
      <c r="M69" s="483" t="str">
        <f t="shared" si="57"/>
        <v/>
      </c>
      <c r="N69" s="483" t="str">
        <f t="shared" si="57"/>
        <v/>
      </c>
      <c r="O69" s="483" t="str">
        <f t="shared" si="57"/>
        <v/>
      </c>
      <c r="P69" s="483" t="str">
        <f t="shared" si="57"/>
        <v/>
      </c>
      <c r="Q69" s="483" t="str">
        <f t="shared" si="57"/>
        <v/>
      </c>
      <c r="R69" s="483" t="str">
        <f t="shared" si="57"/>
        <v/>
      </c>
      <c r="S69" s="483" t="str">
        <f t="shared" si="57"/>
        <v/>
      </c>
      <c r="T69" s="484">
        <f t="shared" si="2"/>
        <v>0</v>
      </c>
      <c r="U69" s="485"/>
      <c r="V69" s="486" t="str">
        <f t="shared" si="58"/>
        <v/>
      </c>
      <c r="W69" s="486" t="str">
        <f t="shared" si="58"/>
        <v/>
      </c>
      <c r="X69" s="486" t="str">
        <f t="shared" si="58"/>
        <v/>
      </c>
      <c r="Y69" s="486" t="str">
        <f t="shared" si="58"/>
        <v/>
      </c>
      <c r="Z69" s="486" t="str">
        <f t="shared" si="58"/>
        <v/>
      </c>
      <c r="AA69" s="486" t="str">
        <f t="shared" si="58"/>
        <v/>
      </c>
      <c r="AB69" s="486" t="str">
        <f t="shared" si="58"/>
        <v/>
      </c>
      <c r="AC69" s="486" t="str">
        <f t="shared" si="58"/>
        <v/>
      </c>
      <c r="AD69" s="486" t="str">
        <f t="shared" si="58"/>
        <v/>
      </c>
      <c r="AE69" s="486" t="str">
        <f t="shared" si="58"/>
        <v/>
      </c>
      <c r="AF69" s="486" t="str">
        <f t="shared" si="58"/>
        <v/>
      </c>
      <c r="AG69" s="484">
        <f t="shared" si="4"/>
        <v>0</v>
      </c>
      <c r="AN69" s="472">
        <v>2</v>
      </c>
      <c r="AO69" s="472">
        <v>3</v>
      </c>
      <c r="AP69" s="472">
        <v>4</v>
      </c>
      <c r="AQ69" s="480">
        <f ca="1">IF($AP69=1,IF(INDIRECT(ADDRESS(($AN69-1)*3+$AO69+5,$AP69+7))="",0,INDIRECT(ADDRESS(($AN69-1)*3+$AO69+5,$AP69+7))),IF(INDIRECT(ADDRESS(($AN69-1)*3+$AO69+5,$AP69+7))="",0,IF(COUNTIF(INDIRECT(ADDRESS(($AN69-1)*36+($AO69-1)*12+6,COLUMN())):INDIRECT(ADDRESS(($AN69-1)*36+($AO69-1)*12+$AP69+4,COLUMN())),INDIRECT(ADDRESS(($AN69-1)*3+$AO69+5,$AP69+7)))&gt;=1,0,INDIRECT(ADDRESS(($AN69-1)*3+$AO69+5,$AP69+7)))))</f>
        <v>0</v>
      </c>
      <c r="AR69" s="472">
        <f ca="1">COUNTIF(INDIRECT("H"&amp;(ROW()+12*(($AN69-1)*3+$AO69)-ROW())/12+5):INDIRECT("S"&amp;(ROW()+12*(($AN69-1)*3+$AO69)-ROW())/12+5),AQ69)</f>
        <v>0</v>
      </c>
      <c r="AS69" s="480">
        <f ca="1">IF($AP69=1,IF(INDIRECT(ADDRESS(($AN69-1)*3+$AO69+5,$AP69+20))="",0,INDIRECT(ADDRESS(($AN69-1)*3+$AO69+5,$AP69+20))),IF(INDIRECT(ADDRESS(($AN69-1)*3+$AO69+5,$AP69+20))="",0,IF(COUNTIF(INDIRECT(ADDRESS(($AN69-1)*36+($AO69-1)*12+6,COLUMN())):INDIRECT(ADDRESS(($AN69-1)*36+($AO69-1)*12+$AP69+4,COLUMN())),INDIRECT(ADDRESS(($AN69-1)*3+$AO69+5,$AP69+20)))&gt;=1,0,INDIRECT(ADDRESS(($AN69-1)*3+$AO69+5,$AP69+20)))))</f>
        <v>0</v>
      </c>
      <c r="AT69" s="472">
        <f ca="1">COUNTIF(INDIRECT("U"&amp;(ROW()+12*(($AN69-1)*3+$AO69)-ROW())/12+5):INDIRECT("AF"&amp;(ROW()+12*(($AN69-1)*3+$AO69)-ROW())/12+5),AS69)</f>
        <v>0</v>
      </c>
      <c r="AU69" s="472">
        <f ca="1">IF(AND(AQ69+AS69&gt;0,AR69+AT69&gt;0),COUNTIF(AU$6:AU68,"&gt;0")+1,0)</f>
        <v>0</v>
      </c>
      <c r="BE69" s="472">
        <v>1</v>
      </c>
      <c r="BG69" s="488">
        <f t="shared" ref="BG69:BR69" si="74">SUM(H69:H70)</f>
        <v>0</v>
      </c>
      <c r="BH69" s="488">
        <f t="shared" si="74"/>
        <v>0</v>
      </c>
      <c r="BI69" s="488">
        <f t="shared" si="74"/>
        <v>0</v>
      </c>
      <c r="BJ69" s="488">
        <f t="shared" si="74"/>
        <v>0</v>
      </c>
      <c r="BK69" s="488">
        <f t="shared" si="74"/>
        <v>0</v>
      </c>
      <c r="BL69" s="488">
        <f t="shared" si="74"/>
        <v>0</v>
      </c>
      <c r="BM69" s="488">
        <f t="shared" si="74"/>
        <v>0</v>
      </c>
      <c r="BN69" s="488">
        <f t="shared" si="74"/>
        <v>0</v>
      </c>
      <c r="BO69" s="488">
        <f t="shared" si="74"/>
        <v>0</v>
      </c>
      <c r="BP69" s="488">
        <f t="shared" si="74"/>
        <v>0</v>
      </c>
      <c r="BQ69" s="488">
        <f t="shared" si="74"/>
        <v>0</v>
      </c>
      <c r="BR69" s="488">
        <f t="shared" si="74"/>
        <v>0</v>
      </c>
      <c r="BT69" s="488">
        <f t="shared" ref="BT69:CE69" si="75">SUM(U69:U70)</f>
        <v>0</v>
      </c>
      <c r="BU69" s="488">
        <f t="shared" si="75"/>
        <v>0</v>
      </c>
      <c r="BV69" s="488">
        <f t="shared" si="75"/>
        <v>0</v>
      </c>
      <c r="BW69" s="488">
        <f t="shared" si="75"/>
        <v>0</v>
      </c>
      <c r="BX69" s="488">
        <f t="shared" si="75"/>
        <v>0</v>
      </c>
      <c r="BY69" s="488">
        <f t="shared" si="75"/>
        <v>0</v>
      </c>
      <c r="BZ69" s="488">
        <f t="shared" si="75"/>
        <v>0</v>
      </c>
      <c r="CA69" s="488">
        <f t="shared" si="75"/>
        <v>0</v>
      </c>
      <c r="CB69" s="488">
        <f t="shared" si="75"/>
        <v>0</v>
      </c>
      <c r="CC69" s="488">
        <f t="shared" si="75"/>
        <v>0</v>
      </c>
      <c r="CD69" s="488">
        <f t="shared" si="75"/>
        <v>0</v>
      </c>
      <c r="CE69" s="488">
        <f t="shared" si="75"/>
        <v>0</v>
      </c>
      <c r="CH69" s="489" t="s">
        <v>391</v>
      </c>
      <c r="CI69" s="488">
        <f>IF(OR($D69="副園長",$D69="教頭",$D69="主任保育士",$D69="主幹教諭"),0,BG69)</f>
        <v>0</v>
      </c>
      <c r="CJ69" s="488">
        <f t="shared" ref="CJ69:CT69" si="76">IF(OR($D69="副園長",$D69="教頭",$D69="主任保育士",$D69="主幹教諭"),0,BH69)</f>
        <v>0</v>
      </c>
      <c r="CK69" s="488">
        <f t="shared" si="76"/>
        <v>0</v>
      </c>
      <c r="CL69" s="488">
        <f t="shared" si="76"/>
        <v>0</v>
      </c>
      <c r="CM69" s="488">
        <f t="shared" si="76"/>
        <v>0</v>
      </c>
      <c r="CN69" s="488">
        <f t="shared" si="76"/>
        <v>0</v>
      </c>
      <c r="CO69" s="488">
        <f t="shared" si="76"/>
        <v>0</v>
      </c>
      <c r="CP69" s="488">
        <f t="shared" si="76"/>
        <v>0</v>
      </c>
      <c r="CQ69" s="488">
        <f t="shared" si="76"/>
        <v>0</v>
      </c>
      <c r="CR69" s="488">
        <f t="shared" si="76"/>
        <v>0</v>
      </c>
      <c r="CS69" s="488">
        <f t="shared" si="76"/>
        <v>0</v>
      </c>
      <c r="CT69" s="488">
        <f t="shared" si="76"/>
        <v>0</v>
      </c>
    </row>
    <row r="70" spans="1:98" x14ac:dyDescent="0.15">
      <c r="A70" s="743"/>
      <c r="B70" s="746"/>
      <c r="C70" s="746"/>
      <c r="D70" s="746"/>
      <c r="E70" s="749"/>
      <c r="F70" s="746"/>
      <c r="G70" s="490" t="s">
        <v>320</v>
      </c>
      <c r="H70" s="491"/>
      <c r="I70" s="492" t="str">
        <f t="shared" ref="I70:S85" si="77">IF(H70="","",H70)</f>
        <v/>
      </c>
      <c r="J70" s="492" t="str">
        <f t="shared" si="77"/>
        <v/>
      </c>
      <c r="K70" s="492" t="str">
        <f t="shared" si="77"/>
        <v/>
      </c>
      <c r="L70" s="492" t="str">
        <f t="shared" si="77"/>
        <v/>
      </c>
      <c r="M70" s="492" t="str">
        <f t="shared" si="77"/>
        <v/>
      </c>
      <c r="N70" s="492" t="str">
        <f t="shared" si="77"/>
        <v/>
      </c>
      <c r="O70" s="492" t="str">
        <f t="shared" si="77"/>
        <v/>
      </c>
      <c r="P70" s="492" t="str">
        <f t="shared" si="77"/>
        <v/>
      </c>
      <c r="Q70" s="492" t="str">
        <f t="shared" si="77"/>
        <v/>
      </c>
      <c r="R70" s="492" t="str">
        <f t="shared" si="77"/>
        <v/>
      </c>
      <c r="S70" s="492" t="str">
        <f t="shared" si="77"/>
        <v/>
      </c>
      <c r="T70" s="493">
        <f t="shared" ref="T70:T95" si="78">SUM(H70:S70)</f>
        <v>0</v>
      </c>
      <c r="U70" s="494"/>
      <c r="V70" s="495" t="str">
        <f t="shared" ref="V70:AF85" si="79">IF(U70="","",U70)</f>
        <v/>
      </c>
      <c r="W70" s="495" t="str">
        <f t="shared" si="79"/>
        <v/>
      </c>
      <c r="X70" s="495" t="str">
        <f t="shared" si="79"/>
        <v/>
      </c>
      <c r="Y70" s="495" t="str">
        <f t="shared" si="79"/>
        <v/>
      </c>
      <c r="Z70" s="495" t="str">
        <f t="shared" si="79"/>
        <v/>
      </c>
      <c r="AA70" s="495" t="str">
        <f t="shared" si="79"/>
        <v/>
      </c>
      <c r="AB70" s="495" t="str">
        <f t="shared" si="79"/>
        <v/>
      </c>
      <c r="AC70" s="495" t="str">
        <f t="shared" si="79"/>
        <v/>
      </c>
      <c r="AD70" s="495" t="str">
        <f t="shared" si="79"/>
        <v/>
      </c>
      <c r="AE70" s="495" t="str">
        <f t="shared" si="79"/>
        <v/>
      </c>
      <c r="AF70" s="495" t="str">
        <f t="shared" si="79"/>
        <v/>
      </c>
      <c r="AG70" s="493">
        <f t="shared" ref="AG70:AG95" si="80">SUM(U70:AF70)</f>
        <v>0</v>
      </c>
      <c r="AN70" s="472">
        <v>2</v>
      </c>
      <c r="AO70" s="472">
        <v>3</v>
      </c>
      <c r="AP70" s="472">
        <v>5</v>
      </c>
      <c r="AQ70" s="480">
        <f ca="1">IF($AP70=1,IF(INDIRECT(ADDRESS(($AN70-1)*3+$AO70+5,$AP70+7))="",0,INDIRECT(ADDRESS(($AN70-1)*3+$AO70+5,$AP70+7))),IF(INDIRECT(ADDRESS(($AN70-1)*3+$AO70+5,$AP70+7))="",0,IF(COUNTIF(INDIRECT(ADDRESS(($AN70-1)*36+($AO70-1)*12+6,COLUMN())):INDIRECT(ADDRESS(($AN70-1)*36+($AO70-1)*12+$AP70+4,COLUMN())),INDIRECT(ADDRESS(($AN70-1)*3+$AO70+5,$AP70+7)))&gt;=1,0,INDIRECT(ADDRESS(($AN70-1)*3+$AO70+5,$AP70+7)))))</f>
        <v>0</v>
      </c>
      <c r="AR70" s="472">
        <f ca="1">COUNTIF(INDIRECT("H"&amp;(ROW()+12*(($AN70-1)*3+$AO70)-ROW())/12+5):INDIRECT("S"&amp;(ROW()+12*(($AN70-1)*3+$AO70)-ROW())/12+5),AQ70)</f>
        <v>0</v>
      </c>
      <c r="AS70" s="480">
        <f ca="1">IF($AP70=1,IF(INDIRECT(ADDRESS(($AN70-1)*3+$AO70+5,$AP70+20))="",0,INDIRECT(ADDRESS(($AN70-1)*3+$AO70+5,$AP70+20))),IF(INDIRECT(ADDRESS(($AN70-1)*3+$AO70+5,$AP70+20))="",0,IF(COUNTIF(INDIRECT(ADDRESS(($AN70-1)*36+($AO70-1)*12+6,COLUMN())):INDIRECT(ADDRESS(($AN70-1)*36+($AO70-1)*12+$AP70+4,COLUMN())),INDIRECT(ADDRESS(($AN70-1)*3+$AO70+5,$AP70+20)))&gt;=1,0,INDIRECT(ADDRESS(($AN70-1)*3+$AO70+5,$AP70+20)))))</f>
        <v>0</v>
      </c>
      <c r="AT70" s="472">
        <f ca="1">COUNTIF(INDIRECT("U"&amp;(ROW()+12*(($AN70-1)*3+$AO70)-ROW())/12+5):INDIRECT("AF"&amp;(ROW()+12*(($AN70-1)*3+$AO70)-ROW())/12+5),AS70)</f>
        <v>0</v>
      </c>
      <c r="AU70" s="472">
        <f ca="1">IF(AND(AQ70+AS70&gt;0,AR70+AT70&gt;0),COUNTIF(AU$6:AU69,"&gt;0")+1,0)</f>
        <v>0</v>
      </c>
      <c r="BE70" s="472">
        <v>2</v>
      </c>
      <c r="BF70" s="472" t="s">
        <v>319</v>
      </c>
      <c r="BG70" s="488">
        <f>IF(BG69+BT69&gt;マスタ!$C$3,1,0)</f>
        <v>0</v>
      </c>
      <c r="BH70" s="488">
        <f>IF(BH69+BU69&gt;マスタ!$C$3,1,0)</f>
        <v>0</v>
      </c>
      <c r="BI70" s="488">
        <f>IF(BI69+BV69&gt;マスタ!$C$3,1,0)</f>
        <v>0</v>
      </c>
      <c r="BJ70" s="488">
        <f>IF(BJ69+BW69&gt;マスタ!$C$3,1,0)</f>
        <v>0</v>
      </c>
      <c r="BK70" s="488">
        <f>IF(BK69+BX69&gt;マスタ!$C$3,1,0)</f>
        <v>0</v>
      </c>
      <c r="BL70" s="488">
        <f>IF(BL69+BY69&gt;マスタ!$C$3,1,0)</f>
        <v>0</v>
      </c>
      <c r="BM70" s="488">
        <f>IF(BM69+BZ69&gt;マスタ!$C$3,1,0)</f>
        <v>0</v>
      </c>
      <c r="BN70" s="488">
        <f>IF(BN69+CA69&gt;マスタ!$C$3,1,0)</f>
        <v>0</v>
      </c>
      <c r="BO70" s="488">
        <f>IF(BO69+CB69&gt;マスタ!$C$3,1,0)</f>
        <v>0</v>
      </c>
      <c r="BP70" s="488">
        <f>IF(BP69+CC69&gt;マスタ!$C$3,1,0)</f>
        <v>0</v>
      </c>
      <c r="BQ70" s="488">
        <f>IF(BQ69+CD69&gt;マスタ!$C$3,1,0)</f>
        <v>0</v>
      </c>
      <c r="BR70" s="488">
        <f>IF(BR69+CE69&gt;マスタ!$C$3,1,0)</f>
        <v>0</v>
      </c>
      <c r="BT70" s="488"/>
      <c r="BU70" s="488"/>
      <c r="BV70" s="488"/>
      <c r="BW70" s="488"/>
      <c r="BX70" s="488"/>
      <c r="BY70" s="488"/>
      <c r="BZ70" s="488"/>
      <c r="CA70" s="488"/>
      <c r="CB70" s="488"/>
      <c r="CC70" s="488"/>
      <c r="CD70" s="488"/>
      <c r="CE70" s="488"/>
    </row>
    <row r="71" spans="1:98" x14ac:dyDescent="0.15">
      <c r="A71" s="744"/>
      <c r="B71" s="747"/>
      <c r="C71" s="747"/>
      <c r="D71" s="747"/>
      <c r="E71" s="750"/>
      <c r="F71" s="747"/>
      <c r="G71" s="496" t="s">
        <v>462</v>
      </c>
      <c r="H71" s="497"/>
      <c r="I71" s="498"/>
      <c r="J71" s="498"/>
      <c r="K71" s="498"/>
      <c r="L71" s="498"/>
      <c r="M71" s="498"/>
      <c r="N71" s="498"/>
      <c r="O71" s="498"/>
      <c r="P71" s="498"/>
      <c r="Q71" s="498"/>
      <c r="R71" s="498"/>
      <c r="S71" s="498"/>
      <c r="T71" s="499">
        <f t="shared" si="78"/>
        <v>0</v>
      </c>
      <c r="U71" s="500"/>
      <c r="V71" s="501"/>
      <c r="W71" s="501"/>
      <c r="X71" s="501"/>
      <c r="Y71" s="501"/>
      <c r="Z71" s="501"/>
      <c r="AA71" s="501"/>
      <c r="AB71" s="501"/>
      <c r="AC71" s="501"/>
      <c r="AD71" s="501"/>
      <c r="AE71" s="501"/>
      <c r="AF71" s="501"/>
      <c r="AG71" s="499">
        <f t="shared" si="80"/>
        <v>0</v>
      </c>
      <c r="AN71" s="472">
        <v>2</v>
      </c>
      <c r="AO71" s="472">
        <v>3</v>
      </c>
      <c r="AP71" s="472">
        <v>6</v>
      </c>
      <c r="AQ71" s="480">
        <f ca="1">IF($AP71=1,IF(INDIRECT(ADDRESS(($AN71-1)*3+$AO71+5,$AP71+7))="",0,INDIRECT(ADDRESS(($AN71-1)*3+$AO71+5,$AP71+7))),IF(INDIRECT(ADDRESS(($AN71-1)*3+$AO71+5,$AP71+7))="",0,IF(COUNTIF(INDIRECT(ADDRESS(($AN71-1)*36+($AO71-1)*12+6,COLUMN())):INDIRECT(ADDRESS(($AN71-1)*36+($AO71-1)*12+$AP71+4,COLUMN())),INDIRECT(ADDRESS(($AN71-1)*3+$AO71+5,$AP71+7)))&gt;=1,0,INDIRECT(ADDRESS(($AN71-1)*3+$AO71+5,$AP71+7)))))</f>
        <v>0</v>
      </c>
      <c r="AR71" s="472">
        <f ca="1">COUNTIF(INDIRECT("H"&amp;(ROW()+12*(($AN71-1)*3+$AO71)-ROW())/12+5):INDIRECT("S"&amp;(ROW()+12*(($AN71-1)*3+$AO71)-ROW())/12+5),AQ71)</f>
        <v>0</v>
      </c>
      <c r="AS71" s="480">
        <f ca="1">IF($AP71=1,IF(INDIRECT(ADDRESS(($AN71-1)*3+$AO71+5,$AP71+20))="",0,INDIRECT(ADDRESS(($AN71-1)*3+$AO71+5,$AP71+20))),IF(INDIRECT(ADDRESS(($AN71-1)*3+$AO71+5,$AP71+20))="",0,IF(COUNTIF(INDIRECT(ADDRESS(($AN71-1)*36+($AO71-1)*12+6,COLUMN())):INDIRECT(ADDRESS(($AN71-1)*36+($AO71-1)*12+$AP71+4,COLUMN())),INDIRECT(ADDRESS(($AN71-1)*3+$AO71+5,$AP71+20)))&gt;=1,0,INDIRECT(ADDRESS(($AN71-1)*3+$AO71+5,$AP71+20)))))</f>
        <v>0</v>
      </c>
      <c r="AT71" s="472">
        <f ca="1">COUNTIF(INDIRECT("U"&amp;(ROW()+12*(($AN71-1)*3+$AO71)-ROW())/12+5):INDIRECT("AF"&amp;(ROW()+12*(($AN71-1)*3+$AO71)-ROW())/12+5),AS71)</f>
        <v>0</v>
      </c>
      <c r="AU71" s="472">
        <f ca="1">IF(AND(AQ71+AS71&gt;0,AR71+AT71&gt;0),COUNTIF(AU$6:AU70,"&gt;0")+1,0)</f>
        <v>0</v>
      </c>
      <c r="BE71" s="472">
        <v>3</v>
      </c>
      <c r="BF71" s="489"/>
      <c r="BG71" s="488"/>
      <c r="BH71" s="488"/>
      <c r="BI71" s="488"/>
      <c r="BJ71" s="488"/>
      <c r="BK71" s="488"/>
      <c r="BL71" s="488"/>
      <c r="BM71" s="488"/>
      <c r="BN71" s="488"/>
      <c r="BO71" s="488"/>
      <c r="BP71" s="488"/>
      <c r="BQ71" s="488"/>
      <c r="BR71" s="488"/>
      <c r="BT71" s="488"/>
      <c r="BU71" s="488"/>
      <c r="BV71" s="488"/>
      <c r="BW71" s="488"/>
      <c r="BX71" s="488"/>
      <c r="BY71" s="488"/>
      <c r="BZ71" s="488"/>
      <c r="CA71" s="488"/>
      <c r="CB71" s="488"/>
      <c r="CC71" s="488"/>
      <c r="CD71" s="488"/>
      <c r="CE71" s="488"/>
    </row>
    <row r="72" spans="1:98" x14ac:dyDescent="0.15">
      <c r="A72" s="742">
        <v>23</v>
      </c>
      <c r="B72" s="745"/>
      <c r="C72" s="745"/>
      <c r="D72" s="745"/>
      <c r="E72" s="748"/>
      <c r="F72" s="745"/>
      <c r="G72" s="481" t="s">
        <v>321</v>
      </c>
      <c r="H72" s="482"/>
      <c r="I72" s="483" t="str">
        <f t="shared" si="77"/>
        <v/>
      </c>
      <c r="J72" s="483" t="str">
        <f t="shared" si="77"/>
        <v/>
      </c>
      <c r="K72" s="483" t="str">
        <f t="shared" si="77"/>
        <v/>
      </c>
      <c r="L72" s="483" t="str">
        <f t="shared" si="77"/>
        <v/>
      </c>
      <c r="M72" s="483" t="str">
        <f t="shared" si="77"/>
        <v/>
      </c>
      <c r="N72" s="483" t="str">
        <f t="shared" si="77"/>
        <v/>
      </c>
      <c r="O72" s="483" t="str">
        <f t="shared" si="77"/>
        <v/>
      </c>
      <c r="P72" s="483" t="str">
        <f t="shared" si="77"/>
        <v/>
      </c>
      <c r="Q72" s="483" t="str">
        <f t="shared" si="77"/>
        <v/>
      </c>
      <c r="R72" s="483" t="str">
        <f t="shared" si="77"/>
        <v/>
      </c>
      <c r="S72" s="483" t="str">
        <f t="shared" si="77"/>
        <v/>
      </c>
      <c r="T72" s="484">
        <f t="shared" si="78"/>
        <v>0</v>
      </c>
      <c r="U72" s="485"/>
      <c r="V72" s="486" t="str">
        <f t="shared" si="79"/>
        <v/>
      </c>
      <c r="W72" s="486" t="str">
        <f t="shared" si="79"/>
        <v/>
      </c>
      <c r="X72" s="486" t="str">
        <f t="shared" si="79"/>
        <v/>
      </c>
      <c r="Y72" s="486" t="str">
        <f t="shared" si="79"/>
        <v/>
      </c>
      <c r="Z72" s="486" t="str">
        <f t="shared" si="79"/>
        <v/>
      </c>
      <c r="AA72" s="486" t="str">
        <f t="shared" si="79"/>
        <v/>
      </c>
      <c r="AB72" s="486" t="str">
        <f t="shared" si="79"/>
        <v/>
      </c>
      <c r="AC72" s="486" t="str">
        <f t="shared" si="79"/>
        <v/>
      </c>
      <c r="AD72" s="486" t="str">
        <f t="shared" si="79"/>
        <v/>
      </c>
      <c r="AE72" s="486" t="str">
        <f t="shared" si="79"/>
        <v/>
      </c>
      <c r="AF72" s="486" t="str">
        <f t="shared" si="79"/>
        <v/>
      </c>
      <c r="AG72" s="484">
        <f t="shared" si="80"/>
        <v>0</v>
      </c>
      <c r="AN72" s="472">
        <v>2</v>
      </c>
      <c r="AO72" s="472">
        <v>3</v>
      </c>
      <c r="AP72" s="472">
        <v>7</v>
      </c>
      <c r="AQ72" s="480">
        <f ca="1">IF($AP72=1,IF(INDIRECT(ADDRESS(($AN72-1)*3+$AO72+5,$AP72+7))="",0,INDIRECT(ADDRESS(($AN72-1)*3+$AO72+5,$AP72+7))),IF(INDIRECT(ADDRESS(($AN72-1)*3+$AO72+5,$AP72+7))="",0,IF(COUNTIF(INDIRECT(ADDRESS(($AN72-1)*36+($AO72-1)*12+6,COLUMN())):INDIRECT(ADDRESS(($AN72-1)*36+($AO72-1)*12+$AP72+4,COLUMN())),INDIRECT(ADDRESS(($AN72-1)*3+$AO72+5,$AP72+7)))&gt;=1,0,INDIRECT(ADDRESS(($AN72-1)*3+$AO72+5,$AP72+7)))))</f>
        <v>0</v>
      </c>
      <c r="AR72" s="472">
        <f ca="1">COUNTIF(INDIRECT("H"&amp;(ROW()+12*(($AN72-1)*3+$AO72)-ROW())/12+5):INDIRECT("S"&amp;(ROW()+12*(($AN72-1)*3+$AO72)-ROW())/12+5),AQ72)</f>
        <v>0</v>
      </c>
      <c r="AS72" s="480">
        <f ca="1">IF($AP72=1,IF(INDIRECT(ADDRESS(($AN72-1)*3+$AO72+5,$AP72+20))="",0,INDIRECT(ADDRESS(($AN72-1)*3+$AO72+5,$AP72+20))),IF(INDIRECT(ADDRESS(($AN72-1)*3+$AO72+5,$AP72+20))="",0,IF(COUNTIF(INDIRECT(ADDRESS(($AN72-1)*36+($AO72-1)*12+6,COLUMN())):INDIRECT(ADDRESS(($AN72-1)*36+($AO72-1)*12+$AP72+4,COLUMN())),INDIRECT(ADDRESS(($AN72-1)*3+$AO72+5,$AP72+20)))&gt;=1,0,INDIRECT(ADDRESS(($AN72-1)*3+$AO72+5,$AP72+20)))))</f>
        <v>0</v>
      </c>
      <c r="AT72" s="472">
        <f ca="1">COUNTIF(INDIRECT("U"&amp;(ROW()+12*(($AN72-1)*3+$AO72)-ROW())/12+5):INDIRECT("AF"&amp;(ROW()+12*(($AN72-1)*3+$AO72)-ROW())/12+5),AS72)</f>
        <v>0</v>
      </c>
      <c r="AU72" s="472">
        <f ca="1">IF(AND(AQ72+AS72&gt;0,AR72+AT72&gt;0),COUNTIF(AU$6:AU71,"&gt;0")+1,0)</f>
        <v>0</v>
      </c>
      <c r="BE72" s="472">
        <v>1</v>
      </c>
      <c r="BG72" s="488">
        <f t="shared" ref="BG72:BR72" si="81">SUM(H72:H73)</f>
        <v>0</v>
      </c>
      <c r="BH72" s="488">
        <f t="shared" si="81"/>
        <v>0</v>
      </c>
      <c r="BI72" s="488">
        <f t="shared" si="81"/>
        <v>0</v>
      </c>
      <c r="BJ72" s="488">
        <f t="shared" si="81"/>
        <v>0</v>
      </c>
      <c r="BK72" s="488">
        <f t="shared" si="81"/>
        <v>0</v>
      </c>
      <c r="BL72" s="488">
        <f t="shared" si="81"/>
        <v>0</v>
      </c>
      <c r="BM72" s="488">
        <f t="shared" si="81"/>
        <v>0</v>
      </c>
      <c r="BN72" s="488">
        <f t="shared" si="81"/>
        <v>0</v>
      </c>
      <c r="BO72" s="488">
        <f t="shared" si="81"/>
        <v>0</v>
      </c>
      <c r="BP72" s="488">
        <f t="shared" si="81"/>
        <v>0</v>
      </c>
      <c r="BQ72" s="488">
        <f t="shared" si="81"/>
        <v>0</v>
      </c>
      <c r="BR72" s="488">
        <f t="shared" si="81"/>
        <v>0</v>
      </c>
      <c r="BT72" s="488">
        <f t="shared" ref="BT72:CE72" si="82">SUM(U72:U73)</f>
        <v>0</v>
      </c>
      <c r="BU72" s="488">
        <f t="shared" si="82"/>
        <v>0</v>
      </c>
      <c r="BV72" s="488">
        <f t="shared" si="82"/>
        <v>0</v>
      </c>
      <c r="BW72" s="488">
        <f t="shared" si="82"/>
        <v>0</v>
      </c>
      <c r="BX72" s="488">
        <f t="shared" si="82"/>
        <v>0</v>
      </c>
      <c r="BY72" s="488">
        <f t="shared" si="82"/>
        <v>0</v>
      </c>
      <c r="BZ72" s="488">
        <f t="shared" si="82"/>
        <v>0</v>
      </c>
      <c r="CA72" s="488">
        <f t="shared" si="82"/>
        <v>0</v>
      </c>
      <c r="CB72" s="488">
        <f t="shared" si="82"/>
        <v>0</v>
      </c>
      <c r="CC72" s="488">
        <f t="shared" si="82"/>
        <v>0</v>
      </c>
      <c r="CD72" s="488">
        <f t="shared" si="82"/>
        <v>0</v>
      </c>
      <c r="CE72" s="488">
        <f t="shared" si="82"/>
        <v>0</v>
      </c>
      <c r="CH72" s="489" t="s">
        <v>391</v>
      </c>
      <c r="CI72" s="488">
        <f>IF(OR($D72="副園長",$D72="教頭",$D72="主任保育士",$D72="主幹教諭"),0,BG72)</f>
        <v>0</v>
      </c>
      <c r="CJ72" s="488">
        <f t="shared" ref="CJ72:CT72" si="83">IF(OR($D72="副園長",$D72="教頭",$D72="主任保育士",$D72="主幹教諭"),0,BH72)</f>
        <v>0</v>
      </c>
      <c r="CK72" s="488">
        <f t="shared" si="83"/>
        <v>0</v>
      </c>
      <c r="CL72" s="488">
        <f t="shared" si="83"/>
        <v>0</v>
      </c>
      <c r="CM72" s="488">
        <f t="shared" si="83"/>
        <v>0</v>
      </c>
      <c r="CN72" s="488">
        <f t="shared" si="83"/>
        <v>0</v>
      </c>
      <c r="CO72" s="488">
        <f t="shared" si="83"/>
        <v>0</v>
      </c>
      <c r="CP72" s="488">
        <f t="shared" si="83"/>
        <v>0</v>
      </c>
      <c r="CQ72" s="488">
        <f t="shared" si="83"/>
        <v>0</v>
      </c>
      <c r="CR72" s="488">
        <f t="shared" si="83"/>
        <v>0</v>
      </c>
      <c r="CS72" s="488">
        <f t="shared" si="83"/>
        <v>0</v>
      </c>
      <c r="CT72" s="488">
        <f t="shared" si="83"/>
        <v>0</v>
      </c>
    </row>
    <row r="73" spans="1:98" x14ac:dyDescent="0.15">
      <c r="A73" s="743"/>
      <c r="B73" s="746"/>
      <c r="C73" s="746"/>
      <c r="D73" s="746"/>
      <c r="E73" s="749"/>
      <c r="F73" s="746"/>
      <c r="G73" s="490" t="s">
        <v>320</v>
      </c>
      <c r="H73" s="491"/>
      <c r="I73" s="492" t="str">
        <f t="shared" si="77"/>
        <v/>
      </c>
      <c r="J73" s="492" t="str">
        <f t="shared" si="77"/>
        <v/>
      </c>
      <c r="K73" s="492" t="str">
        <f t="shared" si="77"/>
        <v/>
      </c>
      <c r="L73" s="492" t="str">
        <f t="shared" si="77"/>
        <v/>
      </c>
      <c r="M73" s="492" t="str">
        <f t="shared" si="77"/>
        <v/>
      </c>
      <c r="N73" s="492" t="str">
        <f t="shared" si="77"/>
        <v/>
      </c>
      <c r="O73" s="492" t="str">
        <f t="shared" si="77"/>
        <v/>
      </c>
      <c r="P73" s="492" t="str">
        <f t="shared" si="77"/>
        <v/>
      </c>
      <c r="Q73" s="492" t="str">
        <f t="shared" si="77"/>
        <v/>
      </c>
      <c r="R73" s="492" t="str">
        <f t="shared" si="77"/>
        <v/>
      </c>
      <c r="S73" s="492" t="str">
        <f t="shared" si="77"/>
        <v/>
      </c>
      <c r="T73" s="493">
        <f t="shared" si="78"/>
        <v>0</v>
      </c>
      <c r="U73" s="494"/>
      <c r="V73" s="495" t="str">
        <f t="shared" si="79"/>
        <v/>
      </c>
      <c r="W73" s="495" t="str">
        <f t="shared" si="79"/>
        <v/>
      </c>
      <c r="X73" s="495" t="str">
        <f t="shared" si="79"/>
        <v/>
      </c>
      <c r="Y73" s="495" t="str">
        <f t="shared" si="79"/>
        <v/>
      </c>
      <c r="Z73" s="495" t="str">
        <f t="shared" si="79"/>
        <v/>
      </c>
      <c r="AA73" s="495" t="str">
        <f t="shared" si="79"/>
        <v/>
      </c>
      <c r="AB73" s="495" t="str">
        <f t="shared" si="79"/>
        <v/>
      </c>
      <c r="AC73" s="495" t="str">
        <f t="shared" si="79"/>
        <v/>
      </c>
      <c r="AD73" s="495" t="str">
        <f t="shared" si="79"/>
        <v/>
      </c>
      <c r="AE73" s="495" t="str">
        <f t="shared" si="79"/>
        <v/>
      </c>
      <c r="AF73" s="495" t="str">
        <f t="shared" si="79"/>
        <v/>
      </c>
      <c r="AG73" s="493">
        <f t="shared" si="80"/>
        <v>0</v>
      </c>
      <c r="AN73" s="472">
        <v>2</v>
      </c>
      <c r="AO73" s="472">
        <v>3</v>
      </c>
      <c r="AP73" s="472">
        <v>8</v>
      </c>
      <c r="AQ73" s="480">
        <f ca="1">IF($AP73=1,IF(INDIRECT(ADDRESS(($AN73-1)*3+$AO73+5,$AP73+7))="",0,INDIRECT(ADDRESS(($AN73-1)*3+$AO73+5,$AP73+7))),IF(INDIRECT(ADDRESS(($AN73-1)*3+$AO73+5,$AP73+7))="",0,IF(COUNTIF(INDIRECT(ADDRESS(($AN73-1)*36+($AO73-1)*12+6,COLUMN())):INDIRECT(ADDRESS(($AN73-1)*36+($AO73-1)*12+$AP73+4,COLUMN())),INDIRECT(ADDRESS(($AN73-1)*3+$AO73+5,$AP73+7)))&gt;=1,0,INDIRECT(ADDRESS(($AN73-1)*3+$AO73+5,$AP73+7)))))</f>
        <v>0</v>
      </c>
      <c r="AR73" s="472">
        <f ca="1">COUNTIF(INDIRECT("H"&amp;(ROW()+12*(($AN73-1)*3+$AO73)-ROW())/12+5):INDIRECT("S"&amp;(ROW()+12*(($AN73-1)*3+$AO73)-ROW())/12+5),AQ73)</f>
        <v>0</v>
      </c>
      <c r="AS73" s="480">
        <f ca="1">IF($AP73=1,IF(INDIRECT(ADDRESS(($AN73-1)*3+$AO73+5,$AP73+20))="",0,INDIRECT(ADDRESS(($AN73-1)*3+$AO73+5,$AP73+20))),IF(INDIRECT(ADDRESS(($AN73-1)*3+$AO73+5,$AP73+20))="",0,IF(COUNTIF(INDIRECT(ADDRESS(($AN73-1)*36+($AO73-1)*12+6,COLUMN())):INDIRECT(ADDRESS(($AN73-1)*36+($AO73-1)*12+$AP73+4,COLUMN())),INDIRECT(ADDRESS(($AN73-1)*3+$AO73+5,$AP73+20)))&gt;=1,0,INDIRECT(ADDRESS(($AN73-1)*3+$AO73+5,$AP73+20)))))</f>
        <v>0</v>
      </c>
      <c r="AT73" s="472">
        <f ca="1">COUNTIF(INDIRECT("U"&amp;(ROW()+12*(($AN73-1)*3+$AO73)-ROW())/12+5):INDIRECT("AF"&amp;(ROW()+12*(($AN73-1)*3+$AO73)-ROW())/12+5),AS73)</f>
        <v>0</v>
      </c>
      <c r="AU73" s="472">
        <f ca="1">IF(AND(AQ73+AS73&gt;0,AR73+AT73&gt;0),COUNTIF(AU$6:AU72,"&gt;0")+1,0)</f>
        <v>0</v>
      </c>
      <c r="BE73" s="472">
        <v>2</v>
      </c>
      <c r="BF73" s="472" t="s">
        <v>319</v>
      </c>
      <c r="BG73" s="488">
        <f>IF(BG72+BT72&gt;マスタ!$C$3,1,0)</f>
        <v>0</v>
      </c>
      <c r="BH73" s="488">
        <f>IF(BH72+BU72&gt;マスタ!$C$3,1,0)</f>
        <v>0</v>
      </c>
      <c r="BI73" s="488">
        <f>IF(BI72+BV72&gt;マスタ!$C$3,1,0)</f>
        <v>0</v>
      </c>
      <c r="BJ73" s="488">
        <f>IF(BJ72+BW72&gt;マスタ!$C$3,1,0)</f>
        <v>0</v>
      </c>
      <c r="BK73" s="488">
        <f>IF(BK72+BX72&gt;マスタ!$C$3,1,0)</f>
        <v>0</v>
      </c>
      <c r="BL73" s="488">
        <f>IF(BL72+BY72&gt;マスタ!$C$3,1,0)</f>
        <v>0</v>
      </c>
      <c r="BM73" s="488">
        <f>IF(BM72+BZ72&gt;マスタ!$C$3,1,0)</f>
        <v>0</v>
      </c>
      <c r="BN73" s="488">
        <f>IF(BN72+CA72&gt;マスタ!$C$3,1,0)</f>
        <v>0</v>
      </c>
      <c r="BO73" s="488">
        <f>IF(BO72+CB72&gt;マスタ!$C$3,1,0)</f>
        <v>0</v>
      </c>
      <c r="BP73" s="488">
        <f>IF(BP72+CC72&gt;マスタ!$C$3,1,0)</f>
        <v>0</v>
      </c>
      <c r="BQ73" s="488">
        <f>IF(BQ72+CD72&gt;マスタ!$C$3,1,0)</f>
        <v>0</v>
      </c>
      <c r="BR73" s="488">
        <f>IF(BR72+CE72&gt;マスタ!$C$3,1,0)</f>
        <v>0</v>
      </c>
      <c r="BT73" s="488"/>
      <c r="BU73" s="488"/>
      <c r="BV73" s="488"/>
      <c r="BW73" s="488"/>
      <c r="BX73" s="488"/>
      <c r="BY73" s="488"/>
      <c r="BZ73" s="488"/>
      <c r="CA73" s="488"/>
      <c r="CB73" s="488"/>
      <c r="CC73" s="488"/>
      <c r="CD73" s="488"/>
      <c r="CE73" s="488"/>
    </row>
    <row r="74" spans="1:98" x14ac:dyDescent="0.15">
      <c r="A74" s="744"/>
      <c r="B74" s="747"/>
      <c r="C74" s="747"/>
      <c r="D74" s="747"/>
      <c r="E74" s="750"/>
      <c r="F74" s="747"/>
      <c r="G74" s="496" t="s">
        <v>462</v>
      </c>
      <c r="H74" s="497"/>
      <c r="I74" s="498"/>
      <c r="J74" s="498"/>
      <c r="K74" s="498"/>
      <c r="L74" s="498"/>
      <c r="M74" s="498"/>
      <c r="N74" s="498"/>
      <c r="O74" s="498"/>
      <c r="P74" s="498"/>
      <c r="Q74" s="498"/>
      <c r="R74" s="498"/>
      <c r="S74" s="498"/>
      <c r="T74" s="499">
        <f t="shared" si="78"/>
        <v>0</v>
      </c>
      <c r="U74" s="500"/>
      <c r="V74" s="501"/>
      <c r="W74" s="501"/>
      <c r="X74" s="501"/>
      <c r="Y74" s="501"/>
      <c r="Z74" s="501"/>
      <c r="AA74" s="501"/>
      <c r="AB74" s="501"/>
      <c r="AC74" s="501"/>
      <c r="AD74" s="501"/>
      <c r="AE74" s="501"/>
      <c r="AF74" s="501"/>
      <c r="AG74" s="499">
        <f t="shared" si="80"/>
        <v>0</v>
      </c>
      <c r="AN74" s="472">
        <v>2</v>
      </c>
      <c r="AO74" s="472">
        <v>3</v>
      </c>
      <c r="AP74" s="472">
        <v>9</v>
      </c>
      <c r="AQ74" s="480">
        <f ca="1">IF($AP74=1,IF(INDIRECT(ADDRESS(($AN74-1)*3+$AO74+5,$AP74+7))="",0,INDIRECT(ADDRESS(($AN74-1)*3+$AO74+5,$AP74+7))),IF(INDIRECT(ADDRESS(($AN74-1)*3+$AO74+5,$AP74+7))="",0,IF(COUNTIF(INDIRECT(ADDRESS(($AN74-1)*36+($AO74-1)*12+6,COLUMN())):INDIRECT(ADDRESS(($AN74-1)*36+($AO74-1)*12+$AP74+4,COLUMN())),INDIRECT(ADDRESS(($AN74-1)*3+$AO74+5,$AP74+7)))&gt;=1,0,INDIRECT(ADDRESS(($AN74-1)*3+$AO74+5,$AP74+7)))))</f>
        <v>0</v>
      </c>
      <c r="AR74" s="472">
        <f ca="1">COUNTIF(INDIRECT("H"&amp;(ROW()+12*(($AN74-1)*3+$AO74)-ROW())/12+5):INDIRECT("S"&amp;(ROW()+12*(($AN74-1)*3+$AO74)-ROW())/12+5),AQ74)</f>
        <v>0</v>
      </c>
      <c r="AS74" s="480">
        <f ca="1">IF($AP74=1,IF(INDIRECT(ADDRESS(($AN74-1)*3+$AO74+5,$AP74+20))="",0,INDIRECT(ADDRESS(($AN74-1)*3+$AO74+5,$AP74+20))),IF(INDIRECT(ADDRESS(($AN74-1)*3+$AO74+5,$AP74+20))="",0,IF(COUNTIF(INDIRECT(ADDRESS(($AN74-1)*36+($AO74-1)*12+6,COLUMN())):INDIRECT(ADDRESS(($AN74-1)*36+($AO74-1)*12+$AP74+4,COLUMN())),INDIRECT(ADDRESS(($AN74-1)*3+$AO74+5,$AP74+20)))&gt;=1,0,INDIRECT(ADDRESS(($AN74-1)*3+$AO74+5,$AP74+20)))))</f>
        <v>0</v>
      </c>
      <c r="AT74" s="472">
        <f ca="1">COUNTIF(INDIRECT("U"&amp;(ROW()+12*(($AN74-1)*3+$AO74)-ROW())/12+5):INDIRECT("AF"&amp;(ROW()+12*(($AN74-1)*3+$AO74)-ROW())/12+5),AS74)</f>
        <v>0</v>
      </c>
      <c r="AU74" s="472">
        <f ca="1">IF(AND(AQ74+AS74&gt;0,AR74+AT74&gt;0),COUNTIF(AU$6:AU73,"&gt;0")+1,0)</f>
        <v>0</v>
      </c>
      <c r="BE74" s="472">
        <v>3</v>
      </c>
      <c r="BF74" s="489"/>
      <c r="BG74" s="488"/>
      <c r="BH74" s="488"/>
      <c r="BI74" s="488"/>
      <c r="BJ74" s="488"/>
      <c r="BK74" s="488"/>
      <c r="BL74" s="488"/>
      <c r="BM74" s="488"/>
      <c r="BN74" s="488"/>
      <c r="BO74" s="488"/>
      <c r="BP74" s="488"/>
      <c r="BQ74" s="488"/>
      <c r="BR74" s="488"/>
      <c r="BT74" s="488"/>
      <c r="BU74" s="488"/>
      <c r="BV74" s="488"/>
      <c r="BW74" s="488"/>
      <c r="BX74" s="488"/>
      <c r="BY74" s="488"/>
      <c r="BZ74" s="488"/>
      <c r="CA74" s="488"/>
      <c r="CB74" s="488"/>
      <c r="CC74" s="488"/>
      <c r="CD74" s="488"/>
      <c r="CE74" s="488"/>
    </row>
    <row r="75" spans="1:98" x14ac:dyDescent="0.15">
      <c r="A75" s="742">
        <v>24</v>
      </c>
      <c r="B75" s="745"/>
      <c r="C75" s="745"/>
      <c r="D75" s="745"/>
      <c r="E75" s="748"/>
      <c r="F75" s="745"/>
      <c r="G75" s="481" t="s">
        <v>321</v>
      </c>
      <c r="H75" s="482"/>
      <c r="I75" s="483" t="str">
        <f t="shared" si="77"/>
        <v/>
      </c>
      <c r="J75" s="483" t="str">
        <f t="shared" si="77"/>
        <v/>
      </c>
      <c r="K75" s="483" t="str">
        <f t="shared" si="77"/>
        <v/>
      </c>
      <c r="L75" s="483" t="str">
        <f t="shared" si="77"/>
        <v/>
      </c>
      <c r="M75" s="483" t="str">
        <f t="shared" si="77"/>
        <v/>
      </c>
      <c r="N75" s="483" t="str">
        <f t="shared" si="77"/>
        <v/>
      </c>
      <c r="O75" s="483" t="str">
        <f t="shared" si="77"/>
        <v/>
      </c>
      <c r="P75" s="483" t="str">
        <f t="shared" si="77"/>
        <v/>
      </c>
      <c r="Q75" s="483" t="str">
        <f t="shared" si="77"/>
        <v/>
      </c>
      <c r="R75" s="483" t="str">
        <f t="shared" si="77"/>
        <v/>
      </c>
      <c r="S75" s="483" t="str">
        <f t="shared" si="77"/>
        <v/>
      </c>
      <c r="T75" s="484">
        <f t="shared" si="78"/>
        <v>0</v>
      </c>
      <c r="U75" s="485"/>
      <c r="V75" s="486" t="str">
        <f t="shared" si="79"/>
        <v/>
      </c>
      <c r="W75" s="486" t="str">
        <f t="shared" si="79"/>
        <v/>
      </c>
      <c r="X75" s="486" t="str">
        <f t="shared" si="79"/>
        <v/>
      </c>
      <c r="Y75" s="486" t="str">
        <f t="shared" si="79"/>
        <v/>
      </c>
      <c r="Z75" s="486" t="str">
        <f t="shared" si="79"/>
        <v/>
      </c>
      <c r="AA75" s="486" t="str">
        <f t="shared" si="79"/>
        <v/>
      </c>
      <c r="AB75" s="486" t="str">
        <f t="shared" si="79"/>
        <v/>
      </c>
      <c r="AC75" s="486" t="str">
        <f t="shared" si="79"/>
        <v/>
      </c>
      <c r="AD75" s="486" t="str">
        <f t="shared" si="79"/>
        <v/>
      </c>
      <c r="AE75" s="486" t="str">
        <f t="shared" si="79"/>
        <v/>
      </c>
      <c r="AF75" s="486" t="str">
        <f t="shared" si="79"/>
        <v/>
      </c>
      <c r="AG75" s="484">
        <f t="shared" si="80"/>
        <v>0</v>
      </c>
      <c r="AN75" s="472">
        <v>2</v>
      </c>
      <c r="AO75" s="472">
        <v>3</v>
      </c>
      <c r="AP75" s="472">
        <v>10</v>
      </c>
      <c r="AQ75" s="480">
        <f ca="1">IF($AP75=1,IF(INDIRECT(ADDRESS(($AN75-1)*3+$AO75+5,$AP75+7))="",0,INDIRECT(ADDRESS(($AN75-1)*3+$AO75+5,$AP75+7))),IF(INDIRECT(ADDRESS(($AN75-1)*3+$AO75+5,$AP75+7))="",0,IF(COUNTIF(INDIRECT(ADDRESS(($AN75-1)*36+($AO75-1)*12+6,COLUMN())):INDIRECT(ADDRESS(($AN75-1)*36+($AO75-1)*12+$AP75+4,COLUMN())),INDIRECT(ADDRESS(($AN75-1)*3+$AO75+5,$AP75+7)))&gt;=1,0,INDIRECT(ADDRESS(($AN75-1)*3+$AO75+5,$AP75+7)))))</f>
        <v>0</v>
      </c>
      <c r="AR75" s="472">
        <f ca="1">COUNTIF(INDIRECT("H"&amp;(ROW()+12*(($AN75-1)*3+$AO75)-ROW())/12+5):INDIRECT("S"&amp;(ROW()+12*(($AN75-1)*3+$AO75)-ROW())/12+5),AQ75)</f>
        <v>0</v>
      </c>
      <c r="AS75" s="480">
        <f ca="1">IF($AP75=1,IF(INDIRECT(ADDRESS(($AN75-1)*3+$AO75+5,$AP75+20))="",0,INDIRECT(ADDRESS(($AN75-1)*3+$AO75+5,$AP75+20))),IF(INDIRECT(ADDRESS(($AN75-1)*3+$AO75+5,$AP75+20))="",0,IF(COUNTIF(INDIRECT(ADDRESS(($AN75-1)*36+($AO75-1)*12+6,COLUMN())):INDIRECT(ADDRESS(($AN75-1)*36+($AO75-1)*12+$AP75+4,COLUMN())),INDIRECT(ADDRESS(($AN75-1)*3+$AO75+5,$AP75+20)))&gt;=1,0,INDIRECT(ADDRESS(($AN75-1)*3+$AO75+5,$AP75+20)))))</f>
        <v>0</v>
      </c>
      <c r="AT75" s="472">
        <f ca="1">COUNTIF(INDIRECT("U"&amp;(ROW()+12*(($AN75-1)*3+$AO75)-ROW())/12+5):INDIRECT("AF"&amp;(ROW()+12*(($AN75-1)*3+$AO75)-ROW())/12+5),AS75)</f>
        <v>0</v>
      </c>
      <c r="AU75" s="472">
        <f ca="1">IF(AND(AQ75+AS75&gt;0,AR75+AT75&gt;0),COUNTIF(AU$6:AU74,"&gt;0")+1,0)</f>
        <v>0</v>
      </c>
      <c r="BE75" s="472">
        <v>1</v>
      </c>
      <c r="BG75" s="488">
        <f t="shared" ref="BG75:BR75" si="84">SUM(H75:H76)</f>
        <v>0</v>
      </c>
      <c r="BH75" s="488">
        <f t="shared" si="84"/>
        <v>0</v>
      </c>
      <c r="BI75" s="488">
        <f t="shared" si="84"/>
        <v>0</v>
      </c>
      <c r="BJ75" s="488">
        <f t="shared" si="84"/>
        <v>0</v>
      </c>
      <c r="BK75" s="488">
        <f t="shared" si="84"/>
        <v>0</v>
      </c>
      <c r="BL75" s="488">
        <f t="shared" si="84"/>
        <v>0</v>
      </c>
      <c r="BM75" s="488">
        <f t="shared" si="84"/>
        <v>0</v>
      </c>
      <c r="BN75" s="488">
        <f t="shared" si="84"/>
        <v>0</v>
      </c>
      <c r="BO75" s="488">
        <f t="shared" si="84"/>
        <v>0</v>
      </c>
      <c r="BP75" s="488">
        <f t="shared" si="84"/>
        <v>0</v>
      </c>
      <c r="BQ75" s="488">
        <f t="shared" si="84"/>
        <v>0</v>
      </c>
      <c r="BR75" s="488">
        <f t="shared" si="84"/>
        <v>0</v>
      </c>
      <c r="BT75" s="488">
        <f t="shared" ref="BT75:CE75" si="85">SUM(U75:U76)</f>
        <v>0</v>
      </c>
      <c r="BU75" s="488">
        <f t="shared" si="85"/>
        <v>0</v>
      </c>
      <c r="BV75" s="488">
        <f t="shared" si="85"/>
        <v>0</v>
      </c>
      <c r="BW75" s="488">
        <f t="shared" si="85"/>
        <v>0</v>
      </c>
      <c r="BX75" s="488">
        <f t="shared" si="85"/>
        <v>0</v>
      </c>
      <c r="BY75" s="488">
        <f t="shared" si="85"/>
        <v>0</v>
      </c>
      <c r="BZ75" s="488">
        <f t="shared" si="85"/>
        <v>0</v>
      </c>
      <c r="CA75" s="488">
        <f t="shared" si="85"/>
        <v>0</v>
      </c>
      <c r="CB75" s="488">
        <f t="shared" si="85"/>
        <v>0</v>
      </c>
      <c r="CC75" s="488">
        <f t="shared" si="85"/>
        <v>0</v>
      </c>
      <c r="CD75" s="488">
        <f t="shared" si="85"/>
        <v>0</v>
      </c>
      <c r="CE75" s="488">
        <f t="shared" si="85"/>
        <v>0</v>
      </c>
      <c r="CH75" s="489" t="s">
        <v>391</v>
      </c>
      <c r="CI75" s="488">
        <f>IF(OR($D75="副園長",$D75="教頭",$D75="主任保育士",$D75="主幹教諭"),0,BG75)</f>
        <v>0</v>
      </c>
      <c r="CJ75" s="488">
        <f t="shared" ref="CJ75:CT75" si="86">IF(OR($D75="副園長",$D75="教頭",$D75="主任保育士",$D75="主幹教諭"),0,BH75)</f>
        <v>0</v>
      </c>
      <c r="CK75" s="488">
        <f t="shared" si="86"/>
        <v>0</v>
      </c>
      <c r="CL75" s="488">
        <f t="shared" si="86"/>
        <v>0</v>
      </c>
      <c r="CM75" s="488">
        <f t="shared" si="86"/>
        <v>0</v>
      </c>
      <c r="CN75" s="488">
        <f t="shared" si="86"/>
        <v>0</v>
      </c>
      <c r="CO75" s="488">
        <f t="shared" si="86"/>
        <v>0</v>
      </c>
      <c r="CP75" s="488">
        <f t="shared" si="86"/>
        <v>0</v>
      </c>
      <c r="CQ75" s="488">
        <f t="shared" si="86"/>
        <v>0</v>
      </c>
      <c r="CR75" s="488">
        <f t="shared" si="86"/>
        <v>0</v>
      </c>
      <c r="CS75" s="488">
        <f t="shared" si="86"/>
        <v>0</v>
      </c>
      <c r="CT75" s="488">
        <f t="shared" si="86"/>
        <v>0</v>
      </c>
    </row>
    <row r="76" spans="1:98" x14ac:dyDescent="0.15">
      <c r="A76" s="743"/>
      <c r="B76" s="746"/>
      <c r="C76" s="746"/>
      <c r="D76" s="746"/>
      <c r="E76" s="749"/>
      <c r="F76" s="746"/>
      <c r="G76" s="490" t="s">
        <v>320</v>
      </c>
      <c r="H76" s="491"/>
      <c r="I76" s="492" t="str">
        <f t="shared" si="77"/>
        <v/>
      </c>
      <c r="J76" s="492" t="str">
        <f t="shared" si="77"/>
        <v/>
      </c>
      <c r="K76" s="492" t="str">
        <f t="shared" si="77"/>
        <v/>
      </c>
      <c r="L76" s="492" t="str">
        <f t="shared" si="77"/>
        <v/>
      </c>
      <c r="M76" s="492" t="str">
        <f t="shared" si="77"/>
        <v/>
      </c>
      <c r="N76" s="492" t="str">
        <f t="shared" si="77"/>
        <v/>
      </c>
      <c r="O76" s="492" t="str">
        <f t="shared" si="77"/>
        <v/>
      </c>
      <c r="P76" s="492" t="str">
        <f t="shared" si="77"/>
        <v/>
      </c>
      <c r="Q76" s="492" t="str">
        <f t="shared" si="77"/>
        <v/>
      </c>
      <c r="R76" s="492" t="str">
        <f t="shared" si="77"/>
        <v/>
      </c>
      <c r="S76" s="492" t="str">
        <f t="shared" si="77"/>
        <v/>
      </c>
      <c r="T76" s="493">
        <f t="shared" si="78"/>
        <v>0</v>
      </c>
      <c r="U76" s="494"/>
      <c r="V76" s="495" t="str">
        <f t="shared" si="79"/>
        <v/>
      </c>
      <c r="W76" s="495" t="str">
        <f t="shared" si="79"/>
        <v/>
      </c>
      <c r="X76" s="495" t="str">
        <f t="shared" si="79"/>
        <v/>
      </c>
      <c r="Y76" s="495" t="str">
        <f t="shared" si="79"/>
        <v/>
      </c>
      <c r="Z76" s="495" t="str">
        <f t="shared" si="79"/>
        <v/>
      </c>
      <c r="AA76" s="495" t="str">
        <f t="shared" si="79"/>
        <v/>
      </c>
      <c r="AB76" s="495" t="str">
        <f t="shared" si="79"/>
        <v/>
      </c>
      <c r="AC76" s="495" t="str">
        <f t="shared" si="79"/>
        <v/>
      </c>
      <c r="AD76" s="495" t="str">
        <f t="shared" si="79"/>
        <v/>
      </c>
      <c r="AE76" s="495" t="str">
        <f t="shared" si="79"/>
        <v/>
      </c>
      <c r="AF76" s="495" t="str">
        <f t="shared" si="79"/>
        <v/>
      </c>
      <c r="AG76" s="493">
        <f t="shared" si="80"/>
        <v>0</v>
      </c>
      <c r="AN76" s="472">
        <v>2</v>
      </c>
      <c r="AO76" s="472">
        <v>3</v>
      </c>
      <c r="AP76" s="472">
        <v>11</v>
      </c>
      <c r="AQ76" s="480">
        <f ca="1">IF($AP76=1,IF(INDIRECT(ADDRESS(($AN76-1)*3+$AO76+5,$AP76+7))="",0,INDIRECT(ADDRESS(($AN76-1)*3+$AO76+5,$AP76+7))),IF(INDIRECT(ADDRESS(($AN76-1)*3+$AO76+5,$AP76+7))="",0,IF(COUNTIF(INDIRECT(ADDRESS(($AN76-1)*36+($AO76-1)*12+6,COLUMN())):INDIRECT(ADDRESS(($AN76-1)*36+($AO76-1)*12+$AP76+4,COLUMN())),INDIRECT(ADDRESS(($AN76-1)*3+$AO76+5,$AP76+7)))&gt;=1,0,INDIRECT(ADDRESS(($AN76-1)*3+$AO76+5,$AP76+7)))))</f>
        <v>0</v>
      </c>
      <c r="AR76" s="472">
        <f ca="1">COUNTIF(INDIRECT("H"&amp;(ROW()+12*(($AN76-1)*3+$AO76)-ROW())/12+5):INDIRECT("S"&amp;(ROW()+12*(($AN76-1)*3+$AO76)-ROW())/12+5),AQ76)</f>
        <v>0</v>
      </c>
      <c r="AS76" s="480">
        <f ca="1">IF($AP76=1,IF(INDIRECT(ADDRESS(($AN76-1)*3+$AO76+5,$AP76+20))="",0,INDIRECT(ADDRESS(($AN76-1)*3+$AO76+5,$AP76+20))),IF(INDIRECT(ADDRESS(($AN76-1)*3+$AO76+5,$AP76+20))="",0,IF(COUNTIF(INDIRECT(ADDRESS(($AN76-1)*36+($AO76-1)*12+6,COLUMN())):INDIRECT(ADDRESS(($AN76-1)*36+($AO76-1)*12+$AP76+4,COLUMN())),INDIRECT(ADDRESS(($AN76-1)*3+$AO76+5,$AP76+20)))&gt;=1,0,INDIRECT(ADDRESS(($AN76-1)*3+$AO76+5,$AP76+20)))))</f>
        <v>0</v>
      </c>
      <c r="AT76" s="472">
        <f ca="1">COUNTIF(INDIRECT("U"&amp;(ROW()+12*(($AN76-1)*3+$AO76)-ROW())/12+5):INDIRECT("AF"&amp;(ROW()+12*(($AN76-1)*3+$AO76)-ROW())/12+5),AS76)</f>
        <v>0</v>
      </c>
      <c r="AU76" s="472">
        <f ca="1">IF(AND(AQ76+AS76&gt;0,AR76+AT76&gt;0),COUNTIF(AU$6:AU75,"&gt;0")+1,0)</f>
        <v>0</v>
      </c>
      <c r="BE76" s="472">
        <v>2</v>
      </c>
      <c r="BF76" s="472" t="s">
        <v>319</v>
      </c>
      <c r="BG76" s="488">
        <f>IF(BG75+BT75&gt;マスタ!$C$3,1,0)</f>
        <v>0</v>
      </c>
      <c r="BH76" s="488">
        <f>IF(BH75+BU75&gt;マスタ!$C$3,1,0)</f>
        <v>0</v>
      </c>
      <c r="BI76" s="488">
        <f>IF(BI75+BV75&gt;マスタ!$C$3,1,0)</f>
        <v>0</v>
      </c>
      <c r="BJ76" s="488">
        <f>IF(BJ75+BW75&gt;マスタ!$C$3,1,0)</f>
        <v>0</v>
      </c>
      <c r="BK76" s="488">
        <f>IF(BK75+BX75&gt;マスタ!$C$3,1,0)</f>
        <v>0</v>
      </c>
      <c r="BL76" s="488">
        <f>IF(BL75+BY75&gt;マスタ!$C$3,1,0)</f>
        <v>0</v>
      </c>
      <c r="BM76" s="488">
        <f>IF(BM75+BZ75&gt;マスタ!$C$3,1,0)</f>
        <v>0</v>
      </c>
      <c r="BN76" s="488">
        <f>IF(BN75+CA75&gt;マスタ!$C$3,1,0)</f>
        <v>0</v>
      </c>
      <c r="BO76" s="488">
        <f>IF(BO75+CB75&gt;マスタ!$C$3,1,0)</f>
        <v>0</v>
      </c>
      <c r="BP76" s="488">
        <f>IF(BP75+CC75&gt;マスタ!$C$3,1,0)</f>
        <v>0</v>
      </c>
      <c r="BQ76" s="488">
        <f>IF(BQ75+CD75&gt;マスタ!$C$3,1,0)</f>
        <v>0</v>
      </c>
      <c r="BR76" s="488">
        <f>IF(BR75+CE75&gt;マスタ!$C$3,1,0)</f>
        <v>0</v>
      </c>
      <c r="BT76" s="488"/>
      <c r="BU76" s="488"/>
      <c r="BV76" s="488"/>
      <c r="BW76" s="488"/>
      <c r="BX76" s="488"/>
      <c r="BY76" s="488"/>
      <c r="BZ76" s="488"/>
      <c r="CA76" s="488"/>
      <c r="CB76" s="488"/>
      <c r="CC76" s="488"/>
      <c r="CD76" s="488"/>
      <c r="CE76" s="488"/>
    </row>
    <row r="77" spans="1:98" x14ac:dyDescent="0.15">
      <c r="A77" s="744"/>
      <c r="B77" s="747"/>
      <c r="C77" s="747"/>
      <c r="D77" s="747"/>
      <c r="E77" s="750"/>
      <c r="F77" s="747"/>
      <c r="G77" s="496" t="s">
        <v>462</v>
      </c>
      <c r="H77" s="497"/>
      <c r="I77" s="498"/>
      <c r="J77" s="498"/>
      <c r="K77" s="498"/>
      <c r="L77" s="498"/>
      <c r="M77" s="498"/>
      <c r="N77" s="498"/>
      <c r="O77" s="498"/>
      <c r="P77" s="498"/>
      <c r="Q77" s="498"/>
      <c r="R77" s="498"/>
      <c r="S77" s="498"/>
      <c r="T77" s="499">
        <f t="shared" si="78"/>
        <v>0</v>
      </c>
      <c r="U77" s="500"/>
      <c r="V77" s="501"/>
      <c r="W77" s="501"/>
      <c r="X77" s="501"/>
      <c r="Y77" s="501"/>
      <c r="Z77" s="501"/>
      <c r="AA77" s="501"/>
      <c r="AB77" s="501"/>
      <c r="AC77" s="501"/>
      <c r="AD77" s="501"/>
      <c r="AE77" s="501"/>
      <c r="AF77" s="501"/>
      <c r="AG77" s="499">
        <f t="shared" si="80"/>
        <v>0</v>
      </c>
      <c r="AN77" s="472">
        <v>2</v>
      </c>
      <c r="AO77" s="472">
        <v>3</v>
      </c>
      <c r="AP77" s="472">
        <v>12</v>
      </c>
      <c r="AQ77" s="480">
        <f ca="1">IF($AP77=1,IF(INDIRECT(ADDRESS(($AN77-1)*3+$AO77+5,$AP77+7))="",0,INDIRECT(ADDRESS(($AN77-1)*3+$AO77+5,$AP77+7))),IF(INDIRECT(ADDRESS(($AN77-1)*3+$AO77+5,$AP77+7))="",0,IF(COUNTIF(INDIRECT(ADDRESS(($AN77-1)*36+($AO77-1)*12+6,COLUMN())):INDIRECT(ADDRESS(($AN77-1)*36+($AO77-1)*12+$AP77+4,COLUMN())),INDIRECT(ADDRESS(($AN77-1)*3+$AO77+5,$AP77+7)))&gt;=1,0,INDIRECT(ADDRESS(($AN77-1)*3+$AO77+5,$AP77+7)))))</f>
        <v>0</v>
      </c>
      <c r="AR77" s="472">
        <f ca="1">COUNTIF(INDIRECT("H"&amp;(ROW()+12*(($AN77-1)*3+$AO77)-ROW())/12+5):INDIRECT("S"&amp;(ROW()+12*(($AN77-1)*3+$AO77)-ROW())/12+5),AQ77)</f>
        <v>0</v>
      </c>
      <c r="AS77" s="480">
        <f ca="1">IF($AP77=1,IF(INDIRECT(ADDRESS(($AN77-1)*3+$AO77+5,$AP77+20))="",0,INDIRECT(ADDRESS(($AN77-1)*3+$AO77+5,$AP77+20))),IF(INDIRECT(ADDRESS(($AN77-1)*3+$AO77+5,$AP77+20))="",0,IF(COUNTIF(INDIRECT(ADDRESS(($AN77-1)*36+($AO77-1)*12+6,COLUMN())):INDIRECT(ADDRESS(($AN77-1)*36+($AO77-1)*12+$AP77+4,COLUMN())),INDIRECT(ADDRESS(($AN77-1)*3+$AO77+5,$AP77+20)))&gt;=1,0,INDIRECT(ADDRESS(($AN77-1)*3+$AO77+5,$AP77+20)))))</f>
        <v>0</v>
      </c>
      <c r="AT77" s="472">
        <f ca="1">COUNTIF(INDIRECT("U"&amp;(ROW()+12*(($AN77-1)*3+$AO77)-ROW())/12+5):INDIRECT("AF"&amp;(ROW()+12*(($AN77-1)*3+$AO77)-ROW())/12+5),AS77)</f>
        <v>0</v>
      </c>
      <c r="AU77" s="472">
        <f ca="1">IF(AND(AQ77+AS77&gt;0,AR77+AT77&gt;0),COUNTIF(AU$6:AU76,"&gt;0")+1,0)</f>
        <v>0</v>
      </c>
      <c r="BE77" s="472">
        <v>3</v>
      </c>
      <c r="BF77" s="489"/>
      <c r="BG77" s="488"/>
      <c r="BH77" s="488"/>
      <c r="BI77" s="488"/>
      <c r="BJ77" s="488"/>
      <c r="BK77" s="488"/>
      <c r="BL77" s="488"/>
      <c r="BM77" s="488"/>
      <c r="BN77" s="488"/>
      <c r="BO77" s="488"/>
      <c r="BP77" s="488"/>
      <c r="BQ77" s="488"/>
      <c r="BR77" s="488"/>
      <c r="BT77" s="488"/>
      <c r="BU77" s="488"/>
      <c r="BV77" s="488"/>
      <c r="BW77" s="488"/>
      <c r="BX77" s="488"/>
      <c r="BY77" s="488"/>
      <c r="BZ77" s="488"/>
      <c r="CA77" s="488"/>
      <c r="CB77" s="488"/>
      <c r="CC77" s="488"/>
      <c r="CD77" s="488"/>
      <c r="CE77" s="488"/>
    </row>
    <row r="78" spans="1:98" x14ac:dyDescent="0.15">
      <c r="A78" s="742">
        <v>25</v>
      </c>
      <c r="B78" s="745"/>
      <c r="C78" s="745"/>
      <c r="D78" s="745"/>
      <c r="E78" s="748"/>
      <c r="F78" s="745"/>
      <c r="G78" s="481" t="s">
        <v>321</v>
      </c>
      <c r="H78" s="482"/>
      <c r="I78" s="483" t="str">
        <f t="shared" si="77"/>
        <v/>
      </c>
      <c r="J78" s="483" t="str">
        <f t="shared" si="77"/>
        <v/>
      </c>
      <c r="K78" s="483" t="str">
        <f t="shared" si="77"/>
        <v/>
      </c>
      <c r="L78" s="483" t="str">
        <f t="shared" si="77"/>
        <v/>
      </c>
      <c r="M78" s="483" t="str">
        <f t="shared" si="77"/>
        <v/>
      </c>
      <c r="N78" s="483" t="str">
        <f t="shared" si="77"/>
        <v/>
      </c>
      <c r="O78" s="483" t="str">
        <f t="shared" si="77"/>
        <v/>
      </c>
      <c r="P78" s="483" t="str">
        <f t="shared" si="77"/>
        <v/>
      </c>
      <c r="Q78" s="483" t="str">
        <f t="shared" si="77"/>
        <v/>
      </c>
      <c r="R78" s="483" t="str">
        <f t="shared" si="77"/>
        <v/>
      </c>
      <c r="S78" s="483" t="str">
        <f t="shared" si="77"/>
        <v/>
      </c>
      <c r="T78" s="484">
        <f t="shared" si="78"/>
        <v>0</v>
      </c>
      <c r="U78" s="485"/>
      <c r="V78" s="486" t="str">
        <f t="shared" si="79"/>
        <v/>
      </c>
      <c r="W78" s="486" t="str">
        <f t="shared" si="79"/>
        <v/>
      </c>
      <c r="X78" s="486" t="str">
        <f t="shared" si="79"/>
        <v/>
      </c>
      <c r="Y78" s="486" t="str">
        <f t="shared" si="79"/>
        <v/>
      </c>
      <c r="Z78" s="486" t="str">
        <f t="shared" si="79"/>
        <v/>
      </c>
      <c r="AA78" s="486" t="str">
        <f t="shared" si="79"/>
        <v/>
      </c>
      <c r="AB78" s="486" t="str">
        <f t="shared" si="79"/>
        <v/>
      </c>
      <c r="AC78" s="486" t="str">
        <f t="shared" si="79"/>
        <v/>
      </c>
      <c r="AD78" s="486" t="str">
        <f t="shared" si="79"/>
        <v/>
      </c>
      <c r="AE78" s="486" t="str">
        <f t="shared" si="79"/>
        <v/>
      </c>
      <c r="AF78" s="486" t="str">
        <f t="shared" si="79"/>
        <v/>
      </c>
      <c r="AG78" s="484">
        <f t="shared" si="80"/>
        <v>0</v>
      </c>
      <c r="AN78" s="472">
        <v>3</v>
      </c>
      <c r="AO78" s="472">
        <v>1</v>
      </c>
      <c r="AP78" s="472">
        <v>1</v>
      </c>
      <c r="AQ78" s="480">
        <f ca="1">IF($AP78=1,IF(INDIRECT(ADDRESS(($AN78-1)*3+$AO78+5,$AP78+7))="",0,INDIRECT(ADDRESS(($AN78-1)*3+$AO78+5,$AP78+7))),IF(INDIRECT(ADDRESS(($AN78-1)*3+$AO78+5,$AP78+7))="",0,IF(COUNTIF(INDIRECT(ADDRESS(($AN78-1)*36+($AO78-1)*12+6,COLUMN())):INDIRECT(ADDRESS(($AN78-1)*36+($AO78-1)*12+$AP78+4,COLUMN())),INDIRECT(ADDRESS(($AN78-1)*3+$AO78+5,$AP78+7)))&gt;=1,0,INDIRECT(ADDRESS(($AN78-1)*3+$AO78+5,$AP78+7)))))</f>
        <v>0</v>
      </c>
      <c r="AR78" s="472">
        <f ca="1">COUNTIF(INDIRECT("H"&amp;(ROW()+12*(($AN78-1)*3+$AO78)-ROW())/12+5):INDIRECT("S"&amp;(ROW()+12*(($AN78-1)*3+$AO78)-ROW())/12+5),AQ78)</f>
        <v>0</v>
      </c>
      <c r="AS78" s="480">
        <f ca="1">IF($AP78=1,IF(INDIRECT(ADDRESS(($AN78-1)*3+$AO78+5,$AP78+20))="",0,INDIRECT(ADDRESS(($AN78-1)*3+$AO78+5,$AP78+20))),IF(INDIRECT(ADDRESS(($AN78-1)*3+$AO78+5,$AP78+20))="",0,IF(COUNTIF(INDIRECT(ADDRESS(($AN78-1)*36+($AO78-1)*12+6,COLUMN())):INDIRECT(ADDRESS(($AN78-1)*36+($AO78-1)*12+$AP78+4,COLUMN())),INDIRECT(ADDRESS(($AN78-1)*3+$AO78+5,$AP78+20)))&gt;=1,0,INDIRECT(ADDRESS(($AN78-1)*3+$AO78+5,$AP78+20)))))</f>
        <v>0</v>
      </c>
      <c r="AT78" s="472">
        <f ca="1">COUNTIF(INDIRECT("U"&amp;(ROW()+12*(($AN78-1)*3+$AO78)-ROW())/12+5):INDIRECT("AF"&amp;(ROW()+12*(($AN78-1)*3+$AO78)-ROW())/12+5),AS78)</f>
        <v>0</v>
      </c>
      <c r="AU78" s="472">
        <f ca="1">IF(AND(AQ78+AS78&gt;0,AR78+AT78&gt;0),COUNTIF(AU$6:AU77,"&gt;0")+1,0)</f>
        <v>0</v>
      </c>
      <c r="BE78" s="472">
        <v>1</v>
      </c>
      <c r="BG78" s="488">
        <f t="shared" ref="BG78:BR78" si="87">SUM(H78:H79)</f>
        <v>0</v>
      </c>
      <c r="BH78" s="488">
        <f t="shared" si="87"/>
        <v>0</v>
      </c>
      <c r="BI78" s="488">
        <f t="shared" si="87"/>
        <v>0</v>
      </c>
      <c r="BJ78" s="488">
        <f t="shared" si="87"/>
        <v>0</v>
      </c>
      <c r="BK78" s="488">
        <f t="shared" si="87"/>
        <v>0</v>
      </c>
      <c r="BL78" s="488">
        <f t="shared" si="87"/>
        <v>0</v>
      </c>
      <c r="BM78" s="488">
        <f t="shared" si="87"/>
        <v>0</v>
      </c>
      <c r="BN78" s="488">
        <f t="shared" si="87"/>
        <v>0</v>
      </c>
      <c r="BO78" s="488">
        <f t="shared" si="87"/>
        <v>0</v>
      </c>
      <c r="BP78" s="488">
        <f t="shared" si="87"/>
        <v>0</v>
      </c>
      <c r="BQ78" s="488">
        <f t="shared" si="87"/>
        <v>0</v>
      </c>
      <c r="BR78" s="488">
        <f t="shared" si="87"/>
        <v>0</v>
      </c>
      <c r="BT78" s="488">
        <f t="shared" ref="BT78:CE78" si="88">SUM(U78:U79)</f>
        <v>0</v>
      </c>
      <c r="BU78" s="488">
        <f t="shared" si="88"/>
        <v>0</v>
      </c>
      <c r="BV78" s="488">
        <f t="shared" si="88"/>
        <v>0</v>
      </c>
      <c r="BW78" s="488">
        <f t="shared" si="88"/>
        <v>0</v>
      </c>
      <c r="BX78" s="488">
        <f t="shared" si="88"/>
        <v>0</v>
      </c>
      <c r="BY78" s="488">
        <f t="shared" si="88"/>
        <v>0</v>
      </c>
      <c r="BZ78" s="488">
        <f t="shared" si="88"/>
        <v>0</v>
      </c>
      <c r="CA78" s="488">
        <f t="shared" si="88"/>
        <v>0</v>
      </c>
      <c r="CB78" s="488">
        <f t="shared" si="88"/>
        <v>0</v>
      </c>
      <c r="CC78" s="488">
        <f t="shared" si="88"/>
        <v>0</v>
      </c>
      <c r="CD78" s="488">
        <f t="shared" si="88"/>
        <v>0</v>
      </c>
      <c r="CE78" s="488">
        <f t="shared" si="88"/>
        <v>0</v>
      </c>
      <c r="CH78" s="489" t="s">
        <v>391</v>
      </c>
      <c r="CI78" s="488">
        <f>IF(OR($D78="副園長",$D78="教頭",$D78="主任保育士",$D78="主幹教諭"),0,BG78)</f>
        <v>0</v>
      </c>
      <c r="CJ78" s="488">
        <f t="shared" ref="CJ78:CT78" si="89">IF(OR($D78="副園長",$D78="教頭",$D78="主任保育士",$D78="主幹教諭"),0,BH78)</f>
        <v>0</v>
      </c>
      <c r="CK78" s="488">
        <f t="shared" si="89"/>
        <v>0</v>
      </c>
      <c r="CL78" s="488">
        <f t="shared" si="89"/>
        <v>0</v>
      </c>
      <c r="CM78" s="488">
        <f t="shared" si="89"/>
        <v>0</v>
      </c>
      <c r="CN78" s="488">
        <f t="shared" si="89"/>
        <v>0</v>
      </c>
      <c r="CO78" s="488">
        <f t="shared" si="89"/>
        <v>0</v>
      </c>
      <c r="CP78" s="488">
        <f t="shared" si="89"/>
        <v>0</v>
      </c>
      <c r="CQ78" s="488">
        <f t="shared" si="89"/>
        <v>0</v>
      </c>
      <c r="CR78" s="488">
        <f t="shared" si="89"/>
        <v>0</v>
      </c>
      <c r="CS78" s="488">
        <f t="shared" si="89"/>
        <v>0</v>
      </c>
      <c r="CT78" s="488">
        <f t="shared" si="89"/>
        <v>0</v>
      </c>
    </row>
    <row r="79" spans="1:98" x14ac:dyDescent="0.15">
      <c r="A79" s="743"/>
      <c r="B79" s="746"/>
      <c r="C79" s="746"/>
      <c r="D79" s="746"/>
      <c r="E79" s="749"/>
      <c r="F79" s="746"/>
      <c r="G79" s="490" t="s">
        <v>320</v>
      </c>
      <c r="H79" s="491"/>
      <c r="I79" s="492" t="str">
        <f t="shared" si="77"/>
        <v/>
      </c>
      <c r="J79" s="492" t="str">
        <f t="shared" si="77"/>
        <v/>
      </c>
      <c r="K79" s="492" t="str">
        <f t="shared" si="77"/>
        <v/>
      </c>
      <c r="L79" s="492" t="str">
        <f t="shared" si="77"/>
        <v/>
      </c>
      <c r="M79" s="492" t="str">
        <f t="shared" si="77"/>
        <v/>
      </c>
      <c r="N79" s="492" t="str">
        <f t="shared" si="77"/>
        <v/>
      </c>
      <c r="O79" s="492" t="str">
        <f t="shared" si="77"/>
        <v/>
      </c>
      <c r="P79" s="492" t="str">
        <f t="shared" si="77"/>
        <v/>
      </c>
      <c r="Q79" s="492" t="str">
        <f t="shared" si="77"/>
        <v/>
      </c>
      <c r="R79" s="492" t="str">
        <f t="shared" si="77"/>
        <v/>
      </c>
      <c r="S79" s="492" t="str">
        <f t="shared" si="77"/>
        <v/>
      </c>
      <c r="T79" s="493">
        <f t="shared" si="78"/>
        <v>0</v>
      </c>
      <c r="U79" s="494"/>
      <c r="V79" s="495" t="str">
        <f t="shared" si="79"/>
        <v/>
      </c>
      <c r="W79" s="495" t="str">
        <f t="shared" si="79"/>
        <v/>
      </c>
      <c r="X79" s="495" t="str">
        <f t="shared" si="79"/>
        <v/>
      </c>
      <c r="Y79" s="495" t="str">
        <f t="shared" si="79"/>
        <v/>
      </c>
      <c r="Z79" s="495" t="str">
        <f t="shared" si="79"/>
        <v/>
      </c>
      <c r="AA79" s="495" t="str">
        <f t="shared" si="79"/>
        <v/>
      </c>
      <c r="AB79" s="495" t="str">
        <f t="shared" si="79"/>
        <v/>
      </c>
      <c r="AC79" s="495" t="str">
        <f t="shared" si="79"/>
        <v/>
      </c>
      <c r="AD79" s="495" t="str">
        <f t="shared" si="79"/>
        <v/>
      </c>
      <c r="AE79" s="495" t="str">
        <f t="shared" si="79"/>
        <v/>
      </c>
      <c r="AF79" s="495" t="str">
        <f t="shared" si="79"/>
        <v/>
      </c>
      <c r="AG79" s="493">
        <f t="shared" si="80"/>
        <v>0</v>
      </c>
      <c r="AN79" s="472">
        <v>3</v>
      </c>
      <c r="AO79" s="472">
        <v>1</v>
      </c>
      <c r="AP79" s="472">
        <v>2</v>
      </c>
      <c r="AQ79" s="480">
        <f ca="1">IF($AP79=1,IF(INDIRECT(ADDRESS(($AN79-1)*3+$AO79+5,$AP79+7))="",0,INDIRECT(ADDRESS(($AN79-1)*3+$AO79+5,$AP79+7))),IF(INDIRECT(ADDRESS(($AN79-1)*3+$AO79+5,$AP79+7))="",0,IF(COUNTIF(INDIRECT(ADDRESS(($AN79-1)*36+($AO79-1)*12+6,COLUMN())):INDIRECT(ADDRESS(($AN79-1)*36+($AO79-1)*12+$AP79+4,COLUMN())),INDIRECT(ADDRESS(($AN79-1)*3+$AO79+5,$AP79+7)))&gt;=1,0,INDIRECT(ADDRESS(($AN79-1)*3+$AO79+5,$AP79+7)))))</f>
        <v>0</v>
      </c>
      <c r="AR79" s="472">
        <f ca="1">COUNTIF(INDIRECT("H"&amp;(ROW()+12*(($AN79-1)*3+$AO79)-ROW())/12+5):INDIRECT("S"&amp;(ROW()+12*(($AN79-1)*3+$AO79)-ROW())/12+5),AQ79)</f>
        <v>0</v>
      </c>
      <c r="AS79" s="480">
        <f ca="1">IF($AP79=1,IF(INDIRECT(ADDRESS(($AN79-1)*3+$AO79+5,$AP79+20))="",0,INDIRECT(ADDRESS(($AN79-1)*3+$AO79+5,$AP79+20))),IF(INDIRECT(ADDRESS(($AN79-1)*3+$AO79+5,$AP79+20))="",0,IF(COUNTIF(INDIRECT(ADDRESS(($AN79-1)*36+($AO79-1)*12+6,COLUMN())):INDIRECT(ADDRESS(($AN79-1)*36+($AO79-1)*12+$AP79+4,COLUMN())),INDIRECT(ADDRESS(($AN79-1)*3+$AO79+5,$AP79+20)))&gt;=1,0,INDIRECT(ADDRESS(($AN79-1)*3+$AO79+5,$AP79+20)))))</f>
        <v>0</v>
      </c>
      <c r="AT79" s="472">
        <f ca="1">COUNTIF(INDIRECT("U"&amp;(ROW()+12*(($AN79-1)*3+$AO79)-ROW())/12+5):INDIRECT("AF"&amp;(ROW()+12*(($AN79-1)*3+$AO79)-ROW())/12+5),AS79)</f>
        <v>0</v>
      </c>
      <c r="AU79" s="472">
        <f ca="1">IF(AND(AQ79+AS79&gt;0,AR79+AT79&gt;0),COUNTIF(AU$6:AU78,"&gt;0")+1,0)</f>
        <v>0</v>
      </c>
      <c r="BE79" s="472">
        <v>2</v>
      </c>
      <c r="BF79" s="472" t="s">
        <v>319</v>
      </c>
      <c r="BG79" s="488">
        <f>IF(BG78+BT78&gt;マスタ!$C$3,1,0)</f>
        <v>0</v>
      </c>
      <c r="BH79" s="488">
        <f>IF(BH78+BU78&gt;マスタ!$C$3,1,0)</f>
        <v>0</v>
      </c>
      <c r="BI79" s="488">
        <f>IF(BI78+BV78&gt;マスタ!$C$3,1,0)</f>
        <v>0</v>
      </c>
      <c r="BJ79" s="488">
        <f>IF(BJ78+BW78&gt;マスタ!$C$3,1,0)</f>
        <v>0</v>
      </c>
      <c r="BK79" s="488">
        <f>IF(BK78+BX78&gt;マスタ!$C$3,1,0)</f>
        <v>0</v>
      </c>
      <c r="BL79" s="488">
        <f>IF(BL78+BY78&gt;マスタ!$C$3,1,0)</f>
        <v>0</v>
      </c>
      <c r="BM79" s="488">
        <f>IF(BM78+BZ78&gt;マスタ!$C$3,1,0)</f>
        <v>0</v>
      </c>
      <c r="BN79" s="488">
        <f>IF(BN78+CA78&gt;マスタ!$C$3,1,0)</f>
        <v>0</v>
      </c>
      <c r="BO79" s="488">
        <f>IF(BO78+CB78&gt;マスタ!$C$3,1,0)</f>
        <v>0</v>
      </c>
      <c r="BP79" s="488">
        <f>IF(BP78+CC78&gt;マスタ!$C$3,1,0)</f>
        <v>0</v>
      </c>
      <c r="BQ79" s="488">
        <f>IF(BQ78+CD78&gt;マスタ!$C$3,1,0)</f>
        <v>0</v>
      </c>
      <c r="BR79" s="488">
        <f>IF(BR78+CE78&gt;マスタ!$C$3,1,0)</f>
        <v>0</v>
      </c>
      <c r="BT79" s="488"/>
      <c r="BU79" s="488"/>
      <c r="BV79" s="488"/>
      <c r="BW79" s="488"/>
      <c r="BX79" s="488"/>
      <c r="BY79" s="488"/>
      <c r="BZ79" s="488"/>
      <c r="CA79" s="488"/>
      <c r="CB79" s="488"/>
      <c r="CC79" s="488"/>
      <c r="CD79" s="488"/>
      <c r="CE79" s="488"/>
    </row>
    <row r="80" spans="1:98" x14ac:dyDescent="0.15">
      <c r="A80" s="744"/>
      <c r="B80" s="747"/>
      <c r="C80" s="747"/>
      <c r="D80" s="747"/>
      <c r="E80" s="750"/>
      <c r="F80" s="747"/>
      <c r="G80" s="496" t="s">
        <v>462</v>
      </c>
      <c r="H80" s="497"/>
      <c r="I80" s="498"/>
      <c r="J80" s="498"/>
      <c r="K80" s="498"/>
      <c r="L80" s="498"/>
      <c r="M80" s="498"/>
      <c r="N80" s="498"/>
      <c r="O80" s="498"/>
      <c r="P80" s="498"/>
      <c r="Q80" s="498"/>
      <c r="R80" s="498"/>
      <c r="S80" s="498"/>
      <c r="T80" s="499">
        <f t="shared" si="78"/>
        <v>0</v>
      </c>
      <c r="U80" s="500"/>
      <c r="V80" s="501"/>
      <c r="W80" s="501"/>
      <c r="X80" s="501"/>
      <c r="Y80" s="501"/>
      <c r="Z80" s="501"/>
      <c r="AA80" s="501"/>
      <c r="AB80" s="501"/>
      <c r="AC80" s="501"/>
      <c r="AD80" s="501"/>
      <c r="AE80" s="501"/>
      <c r="AF80" s="501"/>
      <c r="AG80" s="499">
        <f t="shared" si="80"/>
        <v>0</v>
      </c>
      <c r="AN80" s="472">
        <v>3</v>
      </c>
      <c r="AO80" s="472">
        <v>1</v>
      </c>
      <c r="AP80" s="472">
        <v>3</v>
      </c>
      <c r="AQ80" s="480">
        <f ca="1">IF($AP80=1,IF(INDIRECT(ADDRESS(($AN80-1)*3+$AO80+5,$AP80+7))="",0,INDIRECT(ADDRESS(($AN80-1)*3+$AO80+5,$AP80+7))),IF(INDIRECT(ADDRESS(($AN80-1)*3+$AO80+5,$AP80+7))="",0,IF(COUNTIF(INDIRECT(ADDRESS(($AN80-1)*36+($AO80-1)*12+6,COLUMN())):INDIRECT(ADDRESS(($AN80-1)*36+($AO80-1)*12+$AP80+4,COLUMN())),INDIRECT(ADDRESS(($AN80-1)*3+$AO80+5,$AP80+7)))&gt;=1,0,INDIRECT(ADDRESS(($AN80-1)*3+$AO80+5,$AP80+7)))))</f>
        <v>0</v>
      </c>
      <c r="AR80" s="472">
        <f ca="1">COUNTIF(INDIRECT("H"&amp;(ROW()+12*(($AN80-1)*3+$AO80)-ROW())/12+5):INDIRECT("S"&amp;(ROW()+12*(($AN80-1)*3+$AO80)-ROW())/12+5),AQ80)</f>
        <v>0</v>
      </c>
      <c r="AS80" s="480">
        <f ca="1">IF($AP80=1,IF(INDIRECT(ADDRESS(($AN80-1)*3+$AO80+5,$AP80+20))="",0,INDIRECT(ADDRESS(($AN80-1)*3+$AO80+5,$AP80+20))),IF(INDIRECT(ADDRESS(($AN80-1)*3+$AO80+5,$AP80+20))="",0,IF(COUNTIF(INDIRECT(ADDRESS(($AN80-1)*36+($AO80-1)*12+6,COLUMN())):INDIRECT(ADDRESS(($AN80-1)*36+($AO80-1)*12+$AP80+4,COLUMN())),INDIRECT(ADDRESS(($AN80-1)*3+$AO80+5,$AP80+20)))&gt;=1,0,INDIRECT(ADDRESS(($AN80-1)*3+$AO80+5,$AP80+20)))))</f>
        <v>0</v>
      </c>
      <c r="AT80" s="472">
        <f ca="1">COUNTIF(INDIRECT("U"&amp;(ROW()+12*(($AN80-1)*3+$AO80)-ROW())/12+5):INDIRECT("AF"&amp;(ROW()+12*(($AN80-1)*3+$AO80)-ROW())/12+5),AS80)</f>
        <v>0</v>
      </c>
      <c r="AU80" s="472">
        <f ca="1">IF(AND(AQ80+AS80&gt;0,AR80+AT80&gt;0),COUNTIF(AU$6:AU79,"&gt;0")+1,0)</f>
        <v>0</v>
      </c>
      <c r="BE80" s="472">
        <v>3</v>
      </c>
      <c r="BF80" s="489"/>
      <c r="BG80" s="488"/>
      <c r="BH80" s="488"/>
      <c r="BI80" s="488"/>
      <c r="BJ80" s="488"/>
      <c r="BK80" s="488"/>
      <c r="BL80" s="488"/>
      <c r="BM80" s="488"/>
      <c r="BN80" s="488"/>
      <c r="BO80" s="488"/>
      <c r="BP80" s="488"/>
      <c r="BQ80" s="488"/>
      <c r="BR80" s="488"/>
      <c r="BT80" s="488"/>
      <c r="BU80" s="488"/>
      <c r="BV80" s="488"/>
      <c r="BW80" s="488"/>
      <c r="BX80" s="488"/>
      <c r="BY80" s="488"/>
      <c r="BZ80" s="488"/>
      <c r="CA80" s="488"/>
      <c r="CB80" s="488"/>
      <c r="CC80" s="488"/>
      <c r="CD80" s="488"/>
      <c r="CE80" s="488"/>
    </row>
    <row r="81" spans="1:98" x14ac:dyDescent="0.15">
      <c r="A81" s="742">
        <v>26</v>
      </c>
      <c r="B81" s="745"/>
      <c r="C81" s="745"/>
      <c r="D81" s="745"/>
      <c r="E81" s="748"/>
      <c r="F81" s="745"/>
      <c r="G81" s="481" t="s">
        <v>321</v>
      </c>
      <c r="H81" s="482"/>
      <c r="I81" s="483" t="str">
        <f t="shared" si="77"/>
        <v/>
      </c>
      <c r="J81" s="483" t="str">
        <f t="shared" si="77"/>
        <v/>
      </c>
      <c r="K81" s="483" t="str">
        <f t="shared" si="77"/>
        <v/>
      </c>
      <c r="L81" s="483" t="str">
        <f t="shared" si="77"/>
        <v/>
      </c>
      <c r="M81" s="483" t="str">
        <f t="shared" si="77"/>
        <v/>
      </c>
      <c r="N81" s="483" t="str">
        <f t="shared" si="77"/>
        <v/>
      </c>
      <c r="O81" s="483" t="str">
        <f t="shared" si="77"/>
        <v/>
      </c>
      <c r="P81" s="483" t="str">
        <f t="shared" si="77"/>
        <v/>
      </c>
      <c r="Q81" s="483" t="str">
        <f t="shared" si="77"/>
        <v/>
      </c>
      <c r="R81" s="483" t="str">
        <f t="shared" si="77"/>
        <v/>
      </c>
      <c r="S81" s="483" t="str">
        <f t="shared" si="77"/>
        <v/>
      </c>
      <c r="T81" s="484">
        <f t="shared" si="78"/>
        <v>0</v>
      </c>
      <c r="U81" s="485"/>
      <c r="V81" s="486" t="str">
        <f t="shared" si="79"/>
        <v/>
      </c>
      <c r="W81" s="486" t="str">
        <f t="shared" si="79"/>
        <v/>
      </c>
      <c r="X81" s="486" t="str">
        <f t="shared" si="79"/>
        <v/>
      </c>
      <c r="Y81" s="486" t="str">
        <f t="shared" si="79"/>
        <v/>
      </c>
      <c r="Z81" s="486" t="str">
        <f t="shared" si="79"/>
        <v/>
      </c>
      <c r="AA81" s="486" t="str">
        <f t="shared" si="79"/>
        <v/>
      </c>
      <c r="AB81" s="486" t="str">
        <f t="shared" si="79"/>
        <v/>
      </c>
      <c r="AC81" s="486" t="str">
        <f t="shared" si="79"/>
        <v/>
      </c>
      <c r="AD81" s="486" t="str">
        <f t="shared" si="79"/>
        <v/>
      </c>
      <c r="AE81" s="486" t="str">
        <f t="shared" si="79"/>
        <v/>
      </c>
      <c r="AF81" s="486" t="str">
        <f t="shared" si="79"/>
        <v/>
      </c>
      <c r="AG81" s="484">
        <f t="shared" si="80"/>
        <v>0</v>
      </c>
      <c r="AN81" s="472">
        <v>3</v>
      </c>
      <c r="AO81" s="472">
        <v>1</v>
      </c>
      <c r="AP81" s="472">
        <v>4</v>
      </c>
      <c r="AQ81" s="480">
        <f ca="1">IF($AP81=1,IF(INDIRECT(ADDRESS(($AN81-1)*3+$AO81+5,$AP81+7))="",0,INDIRECT(ADDRESS(($AN81-1)*3+$AO81+5,$AP81+7))),IF(INDIRECT(ADDRESS(($AN81-1)*3+$AO81+5,$AP81+7))="",0,IF(COUNTIF(INDIRECT(ADDRESS(($AN81-1)*36+($AO81-1)*12+6,COLUMN())):INDIRECT(ADDRESS(($AN81-1)*36+($AO81-1)*12+$AP81+4,COLUMN())),INDIRECT(ADDRESS(($AN81-1)*3+$AO81+5,$AP81+7)))&gt;=1,0,INDIRECT(ADDRESS(($AN81-1)*3+$AO81+5,$AP81+7)))))</f>
        <v>0</v>
      </c>
      <c r="AR81" s="472">
        <f ca="1">COUNTIF(INDIRECT("H"&amp;(ROW()+12*(($AN81-1)*3+$AO81)-ROW())/12+5):INDIRECT("S"&amp;(ROW()+12*(($AN81-1)*3+$AO81)-ROW())/12+5),AQ81)</f>
        <v>0</v>
      </c>
      <c r="AS81" s="480">
        <f ca="1">IF($AP81=1,IF(INDIRECT(ADDRESS(($AN81-1)*3+$AO81+5,$AP81+20))="",0,INDIRECT(ADDRESS(($AN81-1)*3+$AO81+5,$AP81+20))),IF(INDIRECT(ADDRESS(($AN81-1)*3+$AO81+5,$AP81+20))="",0,IF(COUNTIF(INDIRECT(ADDRESS(($AN81-1)*36+($AO81-1)*12+6,COLUMN())):INDIRECT(ADDRESS(($AN81-1)*36+($AO81-1)*12+$AP81+4,COLUMN())),INDIRECT(ADDRESS(($AN81-1)*3+$AO81+5,$AP81+20)))&gt;=1,0,INDIRECT(ADDRESS(($AN81-1)*3+$AO81+5,$AP81+20)))))</f>
        <v>0</v>
      </c>
      <c r="AT81" s="472">
        <f ca="1">COUNTIF(INDIRECT("U"&amp;(ROW()+12*(($AN81-1)*3+$AO81)-ROW())/12+5):INDIRECT("AF"&amp;(ROW()+12*(($AN81-1)*3+$AO81)-ROW())/12+5),AS81)</f>
        <v>0</v>
      </c>
      <c r="AU81" s="472">
        <f ca="1">IF(AND(AQ81+AS81&gt;0,AR81+AT81&gt;0),COUNTIF(AU$6:AU80,"&gt;0")+1,0)</f>
        <v>0</v>
      </c>
      <c r="BE81" s="472">
        <v>1</v>
      </c>
      <c r="BG81" s="488">
        <f t="shared" ref="BG81:BR81" si="90">SUM(H81:H82)</f>
        <v>0</v>
      </c>
      <c r="BH81" s="488">
        <f t="shared" si="90"/>
        <v>0</v>
      </c>
      <c r="BI81" s="488">
        <f t="shared" si="90"/>
        <v>0</v>
      </c>
      <c r="BJ81" s="488">
        <f t="shared" si="90"/>
        <v>0</v>
      </c>
      <c r="BK81" s="488">
        <f t="shared" si="90"/>
        <v>0</v>
      </c>
      <c r="BL81" s="488">
        <f t="shared" si="90"/>
        <v>0</v>
      </c>
      <c r="BM81" s="488">
        <f t="shared" si="90"/>
        <v>0</v>
      </c>
      <c r="BN81" s="488">
        <f t="shared" si="90"/>
        <v>0</v>
      </c>
      <c r="BO81" s="488">
        <f t="shared" si="90"/>
        <v>0</v>
      </c>
      <c r="BP81" s="488">
        <f t="shared" si="90"/>
        <v>0</v>
      </c>
      <c r="BQ81" s="488">
        <f t="shared" si="90"/>
        <v>0</v>
      </c>
      <c r="BR81" s="488">
        <f t="shared" si="90"/>
        <v>0</v>
      </c>
      <c r="BT81" s="488">
        <f t="shared" ref="BT81:CE81" si="91">SUM(U81:U82)</f>
        <v>0</v>
      </c>
      <c r="BU81" s="488">
        <f t="shared" si="91"/>
        <v>0</v>
      </c>
      <c r="BV81" s="488">
        <f t="shared" si="91"/>
        <v>0</v>
      </c>
      <c r="BW81" s="488">
        <f t="shared" si="91"/>
        <v>0</v>
      </c>
      <c r="BX81" s="488">
        <f t="shared" si="91"/>
        <v>0</v>
      </c>
      <c r="BY81" s="488">
        <f t="shared" si="91"/>
        <v>0</v>
      </c>
      <c r="BZ81" s="488">
        <f t="shared" si="91"/>
        <v>0</v>
      </c>
      <c r="CA81" s="488">
        <f t="shared" si="91"/>
        <v>0</v>
      </c>
      <c r="CB81" s="488">
        <f t="shared" si="91"/>
        <v>0</v>
      </c>
      <c r="CC81" s="488">
        <f t="shared" si="91"/>
        <v>0</v>
      </c>
      <c r="CD81" s="488">
        <f t="shared" si="91"/>
        <v>0</v>
      </c>
      <c r="CE81" s="488">
        <f t="shared" si="91"/>
        <v>0</v>
      </c>
      <c r="CH81" s="489" t="s">
        <v>391</v>
      </c>
      <c r="CI81" s="488">
        <f>IF(OR($D81="副園長",$D81="教頭",$D81="主任保育士",$D81="主幹教諭"),0,BG81)</f>
        <v>0</v>
      </c>
      <c r="CJ81" s="488">
        <f t="shared" ref="CJ81:CT81" si="92">IF(OR($D81="副園長",$D81="教頭",$D81="主任保育士",$D81="主幹教諭"),0,BH81)</f>
        <v>0</v>
      </c>
      <c r="CK81" s="488">
        <f t="shared" si="92"/>
        <v>0</v>
      </c>
      <c r="CL81" s="488">
        <f t="shared" si="92"/>
        <v>0</v>
      </c>
      <c r="CM81" s="488">
        <f t="shared" si="92"/>
        <v>0</v>
      </c>
      <c r="CN81" s="488">
        <f t="shared" si="92"/>
        <v>0</v>
      </c>
      <c r="CO81" s="488">
        <f t="shared" si="92"/>
        <v>0</v>
      </c>
      <c r="CP81" s="488">
        <f t="shared" si="92"/>
        <v>0</v>
      </c>
      <c r="CQ81" s="488">
        <f t="shared" si="92"/>
        <v>0</v>
      </c>
      <c r="CR81" s="488">
        <f t="shared" si="92"/>
        <v>0</v>
      </c>
      <c r="CS81" s="488">
        <f t="shared" si="92"/>
        <v>0</v>
      </c>
      <c r="CT81" s="488">
        <f t="shared" si="92"/>
        <v>0</v>
      </c>
    </row>
    <row r="82" spans="1:98" x14ac:dyDescent="0.15">
      <c r="A82" s="743"/>
      <c r="B82" s="746"/>
      <c r="C82" s="746"/>
      <c r="D82" s="746"/>
      <c r="E82" s="749"/>
      <c r="F82" s="746"/>
      <c r="G82" s="490" t="s">
        <v>320</v>
      </c>
      <c r="H82" s="491"/>
      <c r="I82" s="492" t="str">
        <f t="shared" si="77"/>
        <v/>
      </c>
      <c r="J82" s="492" t="str">
        <f t="shared" si="77"/>
        <v/>
      </c>
      <c r="K82" s="492" t="str">
        <f t="shared" si="77"/>
        <v/>
      </c>
      <c r="L82" s="492" t="str">
        <f t="shared" si="77"/>
        <v/>
      </c>
      <c r="M82" s="492" t="str">
        <f t="shared" si="77"/>
        <v/>
      </c>
      <c r="N82" s="492" t="str">
        <f t="shared" si="77"/>
        <v/>
      </c>
      <c r="O82" s="492" t="str">
        <f t="shared" si="77"/>
        <v/>
      </c>
      <c r="P82" s="492" t="str">
        <f t="shared" si="77"/>
        <v/>
      </c>
      <c r="Q82" s="492" t="str">
        <f t="shared" si="77"/>
        <v/>
      </c>
      <c r="R82" s="492" t="str">
        <f t="shared" si="77"/>
        <v/>
      </c>
      <c r="S82" s="492" t="str">
        <f t="shared" si="77"/>
        <v/>
      </c>
      <c r="T82" s="493">
        <f t="shared" si="78"/>
        <v>0</v>
      </c>
      <c r="U82" s="494"/>
      <c r="V82" s="495" t="str">
        <f t="shared" si="79"/>
        <v/>
      </c>
      <c r="W82" s="495" t="str">
        <f t="shared" si="79"/>
        <v/>
      </c>
      <c r="X82" s="495" t="str">
        <f t="shared" si="79"/>
        <v/>
      </c>
      <c r="Y82" s="495" t="str">
        <f t="shared" si="79"/>
        <v/>
      </c>
      <c r="Z82" s="495" t="str">
        <f t="shared" si="79"/>
        <v/>
      </c>
      <c r="AA82" s="495" t="str">
        <f t="shared" si="79"/>
        <v/>
      </c>
      <c r="AB82" s="495" t="str">
        <f t="shared" si="79"/>
        <v/>
      </c>
      <c r="AC82" s="495" t="str">
        <f t="shared" si="79"/>
        <v/>
      </c>
      <c r="AD82" s="495" t="str">
        <f t="shared" si="79"/>
        <v/>
      </c>
      <c r="AE82" s="495" t="str">
        <f t="shared" si="79"/>
        <v/>
      </c>
      <c r="AF82" s="495" t="str">
        <f t="shared" si="79"/>
        <v/>
      </c>
      <c r="AG82" s="493">
        <f t="shared" si="80"/>
        <v>0</v>
      </c>
      <c r="AN82" s="472">
        <v>3</v>
      </c>
      <c r="AO82" s="472">
        <v>1</v>
      </c>
      <c r="AP82" s="472">
        <v>5</v>
      </c>
      <c r="AQ82" s="480">
        <f ca="1">IF($AP82=1,IF(INDIRECT(ADDRESS(($AN82-1)*3+$AO82+5,$AP82+7))="",0,INDIRECT(ADDRESS(($AN82-1)*3+$AO82+5,$AP82+7))),IF(INDIRECT(ADDRESS(($AN82-1)*3+$AO82+5,$AP82+7))="",0,IF(COUNTIF(INDIRECT(ADDRESS(($AN82-1)*36+($AO82-1)*12+6,COLUMN())):INDIRECT(ADDRESS(($AN82-1)*36+($AO82-1)*12+$AP82+4,COLUMN())),INDIRECT(ADDRESS(($AN82-1)*3+$AO82+5,$AP82+7)))&gt;=1,0,INDIRECT(ADDRESS(($AN82-1)*3+$AO82+5,$AP82+7)))))</f>
        <v>0</v>
      </c>
      <c r="AR82" s="472">
        <f ca="1">COUNTIF(INDIRECT("H"&amp;(ROW()+12*(($AN82-1)*3+$AO82)-ROW())/12+5):INDIRECT("S"&amp;(ROW()+12*(($AN82-1)*3+$AO82)-ROW())/12+5),AQ82)</f>
        <v>0</v>
      </c>
      <c r="AS82" s="480">
        <f ca="1">IF($AP82=1,IF(INDIRECT(ADDRESS(($AN82-1)*3+$AO82+5,$AP82+20))="",0,INDIRECT(ADDRESS(($AN82-1)*3+$AO82+5,$AP82+20))),IF(INDIRECT(ADDRESS(($AN82-1)*3+$AO82+5,$AP82+20))="",0,IF(COUNTIF(INDIRECT(ADDRESS(($AN82-1)*36+($AO82-1)*12+6,COLUMN())):INDIRECT(ADDRESS(($AN82-1)*36+($AO82-1)*12+$AP82+4,COLUMN())),INDIRECT(ADDRESS(($AN82-1)*3+$AO82+5,$AP82+20)))&gt;=1,0,INDIRECT(ADDRESS(($AN82-1)*3+$AO82+5,$AP82+20)))))</f>
        <v>0</v>
      </c>
      <c r="AT82" s="472">
        <f ca="1">COUNTIF(INDIRECT("U"&amp;(ROW()+12*(($AN82-1)*3+$AO82)-ROW())/12+5):INDIRECT("AF"&amp;(ROW()+12*(($AN82-1)*3+$AO82)-ROW())/12+5),AS82)</f>
        <v>0</v>
      </c>
      <c r="AU82" s="472">
        <f ca="1">IF(AND(AQ82+AS82&gt;0,AR82+AT82&gt;0),COUNTIF(AU$6:AU81,"&gt;0")+1,0)</f>
        <v>0</v>
      </c>
      <c r="BE82" s="472">
        <v>2</v>
      </c>
      <c r="BF82" s="472" t="s">
        <v>319</v>
      </c>
      <c r="BG82" s="488">
        <f>IF(BG81+BT81&gt;マスタ!$C$3,1,0)</f>
        <v>0</v>
      </c>
      <c r="BH82" s="488">
        <f>IF(BH81+BU81&gt;マスタ!$C$3,1,0)</f>
        <v>0</v>
      </c>
      <c r="BI82" s="488">
        <f>IF(BI81+BV81&gt;マスタ!$C$3,1,0)</f>
        <v>0</v>
      </c>
      <c r="BJ82" s="488">
        <f>IF(BJ81+BW81&gt;マスタ!$C$3,1,0)</f>
        <v>0</v>
      </c>
      <c r="BK82" s="488">
        <f>IF(BK81+BX81&gt;マスタ!$C$3,1,0)</f>
        <v>0</v>
      </c>
      <c r="BL82" s="488">
        <f>IF(BL81+BY81&gt;マスタ!$C$3,1,0)</f>
        <v>0</v>
      </c>
      <c r="BM82" s="488">
        <f>IF(BM81+BZ81&gt;マスタ!$C$3,1,0)</f>
        <v>0</v>
      </c>
      <c r="BN82" s="488">
        <f>IF(BN81+CA81&gt;マスタ!$C$3,1,0)</f>
        <v>0</v>
      </c>
      <c r="BO82" s="488">
        <f>IF(BO81+CB81&gt;マスタ!$C$3,1,0)</f>
        <v>0</v>
      </c>
      <c r="BP82" s="488">
        <f>IF(BP81+CC81&gt;マスタ!$C$3,1,0)</f>
        <v>0</v>
      </c>
      <c r="BQ82" s="488">
        <f>IF(BQ81+CD81&gt;マスタ!$C$3,1,0)</f>
        <v>0</v>
      </c>
      <c r="BR82" s="488">
        <f>IF(BR81+CE81&gt;マスタ!$C$3,1,0)</f>
        <v>0</v>
      </c>
      <c r="BT82" s="488"/>
      <c r="BU82" s="488"/>
      <c r="BV82" s="488"/>
      <c r="BW82" s="488"/>
      <c r="BX82" s="488"/>
      <c r="BY82" s="488"/>
      <c r="BZ82" s="488"/>
      <c r="CA82" s="488"/>
      <c r="CB82" s="488"/>
      <c r="CC82" s="488"/>
      <c r="CD82" s="488"/>
      <c r="CE82" s="488"/>
    </row>
    <row r="83" spans="1:98" x14ac:dyDescent="0.15">
      <c r="A83" s="744"/>
      <c r="B83" s="747"/>
      <c r="C83" s="747"/>
      <c r="D83" s="747"/>
      <c r="E83" s="750"/>
      <c r="F83" s="747"/>
      <c r="G83" s="496" t="s">
        <v>462</v>
      </c>
      <c r="H83" s="497"/>
      <c r="I83" s="498"/>
      <c r="J83" s="498"/>
      <c r="K83" s="498"/>
      <c r="L83" s="498"/>
      <c r="M83" s="498"/>
      <c r="N83" s="498"/>
      <c r="O83" s="498"/>
      <c r="P83" s="498"/>
      <c r="Q83" s="498"/>
      <c r="R83" s="498"/>
      <c r="S83" s="498"/>
      <c r="T83" s="499">
        <f t="shared" si="78"/>
        <v>0</v>
      </c>
      <c r="U83" s="500"/>
      <c r="V83" s="501"/>
      <c r="W83" s="501"/>
      <c r="X83" s="501"/>
      <c r="Y83" s="501"/>
      <c r="Z83" s="501"/>
      <c r="AA83" s="501"/>
      <c r="AB83" s="501"/>
      <c r="AC83" s="501"/>
      <c r="AD83" s="501"/>
      <c r="AE83" s="501"/>
      <c r="AF83" s="501"/>
      <c r="AG83" s="499">
        <f t="shared" si="80"/>
        <v>0</v>
      </c>
      <c r="AN83" s="472">
        <v>3</v>
      </c>
      <c r="AO83" s="472">
        <v>1</v>
      </c>
      <c r="AP83" s="472">
        <v>6</v>
      </c>
      <c r="AQ83" s="480">
        <f ca="1">IF($AP83=1,IF(INDIRECT(ADDRESS(($AN83-1)*3+$AO83+5,$AP83+7))="",0,INDIRECT(ADDRESS(($AN83-1)*3+$AO83+5,$AP83+7))),IF(INDIRECT(ADDRESS(($AN83-1)*3+$AO83+5,$AP83+7))="",0,IF(COUNTIF(INDIRECT(ADDRESS(($AN83-1)*36+($AO83-1)*12+6,COLUMN())):INDIRECT(ADDRESS(($AN83-1)*36+($AO83-1)*12+$AP83+4,COLUMN())),INDIRECT(ADDRESS(($AN83-1)*3+$AO83+5,$AP83+7)))&gt;=1,0,INDIRECT(ADDRESS(($AN83-1)*3+$AO83+5,$AP83+7)))))</f>
        <v>0</v>
      </c>
      <c r="AR83" s="472">
        <f ca="1">COUNTIF(INDIRECT("H"&amp;(ROW()+12*(($AN83-1)*3+$AO83)-ROW())/12+5):INDIRECT("S"&amp;(ROW()+12*(($AN83-1)*3+$AO83)-ROW())/12+5),AQ83)</f>
        <v>0</v>
      </c>
      <c r="AS83" s="480">
        <f ca="1">IF($AP83=1,IF(INDIRECT(ADDRESS(($AN83-1)*3+$AO83+5,$AP83+20))="",0,INDIRECT(ADDRESS(($AN83-1)*3+$AO83+5,$AP83+20))),IF(INDIRECT(ADDRESS(($AN83-1)*3+$AO83+5,$AP83+20))="",0,IF(COUNTIF(INDIRECT(ADDRESS(($AN83-1)*36+($AO83-1)*12+6,COLUMN())):INDIRECT(ADDRESS(($AN83-1)*36+($AO83-1)*12+$AP83+4,COLUMN())),INDIRECT(ADDRESS(($AN83-1)*3+$AO83+5,$AP83+20)))&gt;=1,0,INDIRECT(ADDRESS(($AN83-1)*3+$AO83+5,$AP83+20)))))</f>
        <v>0</v>
      </c>
      <c r="AT83" s="472">
        <f ca="1">COUNTIF(INDIRECT("U"&amp;(ROW()+12*(($AN83-1)*3+$AO83)-ROW())/12+5):INDIRECT("AF"&amp;(ROW()+12*(($AN83-1)*3+$AO83)-ROW())/12+5),AS83)</f>
        <v>0</v>
      </c>
      <c r="AU83" s="472">
        <f ca="1">IF(AND(AQ83+AS83&gt;0,AR83+AT83&gt;0),COUNTIF(AU$6:AU82,"&gt;0")+1,0)</f>
        <v>0</v>
      </c>
      <c r="BE83" s="472">
        <v>3</v>
      </c>
      <c r="BF83" s="489"/>
      <c r="BG83" s="488"/>
      <c r="BH83" s="488"/>
      <c r="BI83" s="488"/>
      <c r="BJ83" s="488"/>
      <c r="BK83" s="488"/>
      <c r="BL83" s="488"/>
      <c r="BM83" s="488"/>
      <c r="BN83" s="488"/>
      <c r="BO83" s="488"/>
      <c r="BP83" s="488"/>
      <c r="BQ83" s="488"/>
      <c r="BR83" s="488"/>
      <c r="BT83" s="488"/>
      <c r="BU83" s="488"/>
      <c r="BV83" s="488"/>
      <c r="BW83" s="488"/>
      <c r="BX83" s="488"/>
      <c r="BY83" s="488"/>
      <c r="BZ83" s="488"/>
      <c r="CA83" s="488"/>
      <c r="CB83" s="488"/>
      <c r="CC83" s="488"/>
      <c r="CD83" s="488"/>
      <c r="CE83" s="488"/>
    </row>
    <row r="84" spans="1:98" x14ac:dyDescent="0.15">
      <c r="A84" s="742">
        <v>27</v>
      </c>
      <c r="B84" s="745"/>
      <c r="C84" s="745"/>
      <c r="D84" s="745"/>
      <c r="E84" s="748"/>
      <c r="F84" s="745"/>
      <c r="G84" s="481" t="s">
        <v>321</v>
      </c>
      <c r="H84" s="482"/>
      <c r="I84" s="483" t="str">
        <f t="shared" si="77"/>
        <v/>
      </c>
      <c r="J84" s="483" t="str">
        <f t="shared" si="77"/>
        <v/>
      </c>
      <c r="K84" s="483" t="str">
        <f t="shared" si="77"/>
        <v/>
      </c>
      <c r="L84" s="483" t="str">
        <f t="shared" si="77"/>
        <v/>
      </c>
      <c r="M84" s="483" t="str">
        <f t="shared" si="77"/>
        <v/>
      </c>
      <c r="N84" s="483" t="str">
        <f t="shared" si="77"/>
        <v/>
      </c>
      <c r="O84" s="483" t="str">
        <f t="shared" si="77"/>
        <v/>
      </c>
      <c r="P84" s="483" t="str">
        <f t="shared" si="77"/>
        <v/>
      </c>
      <c r="Q84" s="483" t="str">
        <f t="shared" si="77"/>
        <v/>
      </c>
      <c r="R84" s="483" t="str">
        <f t="shared" si="77"/>
        <v/>
      </c>
      <c r="S84" s="483" t="str">
        <f t="shared" si="77"/>
        <v/>
      </c>
      <c r="T84" s="484">
        <f t="shared" si="78"/>
        <v>0</v>
      </c>
      <c r="U84" s="485"/>
      <c r="V84" s="486" t="str">
        <f t="shared" si="79"/>
        <v/>
      </c>
      <c r="W84" s="486" t="str">
        <f t="shared" si="79"/>
        <v/>
      </c>
      <c r="X84" s="486" t="str">
        <f t="shared" si="79"/>
        <v/>
      </c>
      <c r="Y84" s="486" t="str">
        <f t="shared" si="79"/>
        <v/>
      </c>
      <c r="Z84" s="486" t="str">
        <f t="shared" si="79"/>
        <v/>
      </c>
      <c r="AA84" s="486" t="str">
        <f t="shared" si="79"/>
        <v/>
      </c>
      <c r="AB84" s="486" t="str">
        <f t="shared" si="79"/>
        <v/>
      </c>
      <c r="AC84" s="486" t="str">
        <f t="shared" si="79"/>
        <v/>
      </c>
      <c r="AD84" s="486" t="str">
        <f t="shared" si="79"/>
        <v/>
      </c>
      <c r="AE84" s="486" t="str">
        <f t="shared" si="79"/>
        <v/>
      </c>
      <c r="AF84" s="486" t="str">
        <f t="shared" si="79"/>
        <v/>
      </c>
      <c r="AG84" s="484">
        <f t="shared" si="80"/>
        <v>0</v>
      </c>
      <c r="AN84" s="472">
        <v>3</v>
      </c>
      <c r="AO84" s="472">
        <v>1</v>
      </c>
      <c r="AP84" s="472">
        <v>7</v>
      </c>
      <c r="AQ84" s="480">
        <f ca="1">IF($AP84=1,IF(INDIRECT(ADDRESS(($AN84-1)*3+$AO84+5,$AP84+7))="",0,INDIRECT(ADDRESS(($AN84-1)*3+$AO84+5,$AP84+7))),IF(INDIRECT(ADDRESS(($AN84-1)*3+$AO84+5,$AP84+7))="",0,IF(COUNTIF(INDIRECT(ADDRESS(($AN84-1)*36+($AO84-1)*12+6,COLUMN())):INDIRECT(ADDRESS(($AN84-1)*36+($AO84-1)*12+$AP84+4,COLUMN())),INDIRECT(ADDRESS(($AN84-1)*3+$AO84+5,$AP84+7)))&gt;=1,0,INDIRECT(ADDRESS(($AN84-1)*3+$AO84+5,$AP84+7)))))</f>
        <v>0</v>
      </c>
      <c r="AR84" s="472">
        <f ca="1">COUNTIF(INDIRECT("H"&amp;(ROW()+12*(($AN84-1)*3+$AO84)-ROW())/12+5):INDIRECT("S"&amp;(ROW()+12*(($AN84-1)*3+$AO84)-ROW())/12+5),AQ84)</f>
        <v>0</v>
      </c>
      <c r="AS84" s="480">
        <f ca="1">IF($AP84=1,IF(INDIRECT(ADDRESS(($AN84-1)*3+$AO84+5,$AP84+20))="",0,INDIRECT(ADDRESS(($AN84-1)*3+$AO84+5,$AP84+20))),IF(INDIRECT(ADDRESS(($AN84-1)*3+$AO84+5,$AP84+20))="",0,IF(COUNTIF(INDIRECT(ADDRESS(($AN84-1)*36+($AO84-1)*12+6,COLUMN())):INDIRECT(ADDRESS(($AN84-1)*36+($AO84-1)*12+$AP84+4,COLUMN())),INDIRECT(ADDRESS(($AN84-1)*3+$AO84+5,$AP84+20)))&gt;=1,0,INDIRECT(ADDRESS(($AN84-1)*3+$AO84+5,$AP84+20)))))</f>
        <v>0</v>
      </c>
      <c r="AT84" s="472">
        <f ca="1">COUNTIF(INDIRECT("U"&amp;(ROW()+12*(($AN84-1)*3+$AO84)-ROW())/12+5):INDIRECT("AF"&amp;(ROW()+12*(($AN84-1)*3+$AO84)-ROW())/12+5),AS84)</f>
        <v>0</v>
      </c>
      <c r="AU84" s="472">
        <f ca="1">IF(AND(AQ84+AS84&gt;0,AR84+AT84&gt;0),COUNTIF(AU$6:AU83,"&gt;0")+1,0)</f>
        <v>0</v>
      </c>
      <c r="BE84" s="472">
        <v>1</v>
      </c>
      <c r="BG84" s="488">
        <f t="shared" ref="BG84:BR84" si="93">SUM(H84:H85)</f>
        <v>0</v>
      </c>
      <c r="BH84" s="488">
        <f t="shared" si="93"/>
        <v>0</v>
      </c>
      <c r="BI84" s="488">
        <f t="shared" si="93"/>
        <v>0</v>
      </c>
      <c r="BJ84" s="488">
        <f t="shared" si="93"/>
        <v>0</v>
      </c>
      <c r="BK84" s="488">
        <f t="shared" si="93"/>
        <v>0</v>
      </c>
      <c r="BL84" s="488">
        <f t="shared" si="93"/>
        <v>0</v>
      </c>
      <c r="BM84" s="488">
        <f t="shared" si="93"/>
        <v>0</v>
      </c>
      <c r="BN84" s="488">
        <f t="shared" si="93"/>
        <v>0</v>
      </c>
      <c r="BO84" s="488">
        <f t="shared" si="93"/>
        <v>0</v>
      </c>
      <c r="BP84" s="488">
        <f t="shared" si="93"/>
        <v>0</v>
      </c>
      <c r="BQ84" s="488">
        <f t="shared" si="93"/>
        <v>0</v>
      </c>
      <c r="BR84" s="488">
        <f t="shared" si="93"/>
        <v>0</v>
      </c>
      <c r="BT84" s="488">
        <f t="shared" ref="BT84:CE84" si="94">SUM(U84:U85)</f>
        <v>0</v>
      </c>
      <c r="BU84" s="488">
        <f t="shared" si="94"/>
        <v>0</v>
      </c>
      <c r="BV84" s="488">
        <f t="shared" si="94"/>
        <v>0</v>
      </c>
      <c r="BW84" s="488">
        <f t="shared" si="94"/>
        <v>0</v>
      </c>
      <c r="BX84" s="488">
        <f t="shared" si="94"/>
        <v>0</v>
      </c>
      <c r="BY84" s="488">
        <f t="shared" si="94"/>
        <v>0</v>
      </c>
      <c r="BZ84" s="488">
        <f t="shared" si="94"/>
        <v>0</v>
      </c>
      <c r="CA84" s="488">
        <f t="shared" si="94"/>
        <v>0</v>
      </c>
      <c r="CB84" s="488">
        <f t="shared" si="94"/>
        <v>0</v>
      </c>
      <c r="CC84" s="488">
        <f t="shared" si="94"/>
        <v>0</v>
      </c>
      <c r="CD84" s="488">
        <f t="shared" si="94"/>
        <v>0</v>
      </c>
      <c r="CE84" s="488">
        <f t="shared" si="94"/>
        <v>0</v>
      </c>
      <c r="CH84" s="489" t="s">
        <v>391</v>
      </c>
      <c r="CI84" s="488">
        <f>IF(OR($D84="副園長",$D84="教頭",$D84="主任保育士",$D84="主幹教諭"),0,BG84)</f>
        <v>0</v>
      </c>
      <c r="CJ84" s="488">
        <f t="shared" ref="CJ84:CT84" si="95">IF(OR($D84="副園長",$D84="教頭",$D84="主任保育士",$D84="主幹教諭"),0,BH84)</f>
        <v>0</v>
      </c>
      <c r="CK84" s="488">
        <f t="shared" si="95"/>
        <v>0</v>
      </c>
      <c r="CL84" s="488">
        <f t="shared" si="95"/>
        <v>0</v>
      </c>
      <c r="CM84" s="488">
        <f t="shared" si="95"/>
        <v>0</v>
      </c>
      <c r="CN84" s="488">
        <f t="shared" si="95"/>
        <v>0</v>
      </c>
      <c r="CO84" s="488">
        <f t="shared" si="95"/>
        <v>0</v>
      </c>
      <c r="CP84" s="488">
        <f t="shared" si="95"/>
        <v>0</v>
      </c>
      <c r="CQ84" s="488">
        <f t="shared" si="95"/>
        <v>0</v>
      </c>
      <c r="CR84" s="488">
        <f t="shared" si="95"/>
        <v>0</v>
      </c>
      <c r="CS84" s="488">
        <f t="shared" si="95"/>
        <v>0</v>
      </c>
      <c r="CT84" s="488">
        <f t="shared" si="95"/>
        <v>0</v>
      </c>
    </row>
    <row r="85" spans="1:98" x14ac:dyDescent="0.15">
      <c r="A85" s="743"/>
      <c r="B85" s="746"/>
      <c r="C85" s="746"/>
      <c r="D85" s="746"/>
      <c r="E85" s="749"/>
      <c r="F85" s="746"/>
      <c r="G85" s="490" t="s">
        <v>320</v>
      </c>
      <c r="H85" s="491"/>
      <c r="I85" s="492" t="str">
        <f t="shared" si="77"/>
        <v/>
      </c>
      <c r="J85" s="492" t="str">
        <f t="shared" si="77"/>
        <v/>
      </c>
      <c r="K85" s="492" t="str">
        <f t="shared" si="77"/>
        <v/>
      </c>
      <c r="L85" s="492" t="str">
        <f t="shared" si="77"/>
        <v/>
      </c>
      <c r="M85" s="492" t="str">
        <f t="shared" si="77"/>
        <v/>
      </c>
      <c r="N85" s="492" t="str">
        <f t="shared" si="77"/>
        <v/>
      </c>
      <c r="O85" s="492" t="str">
        <f t="shared" si="77"/>
        <v/>
      </c>
      <c r="P85" s="492" t="str">
        <f t="shared" si="77"/>
        <v/>
      </c>
      <c r="Q85" s="492" t="str">
        <f t="shared" si="77"/>
        <v/>
      </c>
      <c r="R85" s="492" t="str">
        <f t="shared" si="77"/>
        <v/>
      </c>
      <c r="S85" s="492" t="str">
        <f t="shared" si="77"/>
        <v/>
      </c>
      <c r="T85" s="493">
        <f t="shared" si="78"/>
        <v>0</v>
      </c>
      <c r="U85" s="494"/>
      <c r="V85" s="495" t="str">
        <f t="shared" si="79"/>
        <v/>
      </c>
      <c r="W85" s="495" t="str">
        <f t="shared" si="79"/>
        <v/>
      </c>
      <c r="X85" s="495" t="str">
        <f t="shared" si="79"/>
        <v/>
      </c>
      <c r="Y85" s="495" t="str">
        <f t="shared" si="79"/>
        <v/>
      </c>
      <c r="Z85" s="495" t="str">
        <f t="shared" si="79"/>
        <v/>
      </c>
      <c r="AA85" s="495" t="str">
        <f t="shared" si="79"/>
        <v/>
      </c>
      <c r="AB85" s="495" t="str">
        <f t="shared" si="79"/>
        <v/>
      </c>
      <c r="AC85" s="495" t="str">
        <f t="shared" si="79"/>
        <v/>
      </c>
      <c r="AD85" s="495" t="str">
        <f t="shared" si="79"/>
        <v/>
      </c>
      <c r="AE85" s="495" t="str">
        <f t="shared" si="79"/>
        <v/>
      </c>
      <c r="AF85" s="495" t="str">
        <f t="shared" si="79"/>
        <v/>
      </c>
      <c r="AG85" s="493">
        <f t="shared" si="80"/>
        <v>0</v>
      </c>
      <c r="AN85" s="472">
        <v>3</v>
      </c>
      <c r="AO85" s="472">
        <v>1</v>
      </c>
      <c r="AP85" s="472">
        <v>8</v>
      </c>
      <c r="AQ85" s="480">
        <f ca="1">IF($AP85=1,IF(INDIRECT(ADDRESS(($AN85-1)*3+$AO85+5,$AP85+7))="",0,INDIRECT(ADDRESS(($AN85-1)*3+$AO85+5,$AP85+7))),IF(INDIRECT(ADDRESS(($AN85-1)*3+$AO85+5,$AP85+7))="",0,IF(COUNTIF(INDIRECT(ADDRESS(($AN85-1)*36+($AO85-1)*12+6,COLUMN())):INDIRECT(ADDRESS(($AN85-1)*36+($AO85-1)*12+$AP85+4,COLUMN())),INDIRECT(ADDRESS(($AN85-1)*3+$AO85+5,$AP85+7)))&gt;=1,0,INDIRECT(ADDRESS(($AN85-1)*3+$AO85+5,$AP85+7)))))</f>
        <v>0</v>
      </c>
      <c r="AR85" s="472">
        <f ca="1">COUNTIF(INDIRECT("H"&amp;(ROW()+12*(($AN85-1)*3+$AO85)-ROW())/12+5):INDIRECT("S"&amp;(ROW()+12*(($AN85-1)*3+$AO85)-ROW())/12+5),AQ85)</f>
        <v>0</v>
      </c>
      <c r="AS85" s="480">
        <f ca="1">IF($AP85=1,IF(INDIRECT(ADDRESS(($AN85-1)*3+$AO85+5,$AP85+20))="",0,INDIRECT(ADDRESS(($AN85-1)*3+$AO85+5,$AP85+20))),IF(INDIRECT(ADDRESS(($AN85-1)*3+$AO85+5,$AP85+20))="",0,IF(COUNTIF(INDIRECT(ADDRESS(($AN85-1)*36+($AO85-1)*12+6,COLUMN())):INDIRECT(ADDRESS(($AN85-1)*36+($AO85-1)*12+$AP85+4,COLUMN())),INDIRECT(ADDRESS(($AN85-1)*3+$AO85+5,$AP85+20)))&gt;=1,0,INDIRECT(ADDRESS(($AN85-1)*3+$AO85+5,$AP85+20)))))</f>
        <v>0</v>
      </c>
      <c r="AT85" s="472">
        <f ca="1">COUNTIF(INDIRECT("U"&amp;(ROW()+12*(($AN85-1)*3+$AO85)-ROW())/12+5):INDIRECT("AF"&amp;(ROW()+12*(($AN85-1)*3+$AO85)-ROW())/12+5),AS85)</f>
        <v>0</v>
      </c>
      <c r="AU85" s="472">
        <f ca="1">IF(AND(AQ85+AS85&gt;0,AR85+AT85&gt;0),COUNTIF(AU$6:AU84,"&gt;0")+1,0)</f>
        <v>0</v>
      </c>
      <c r="BE85" s="472">
        <v>2</v>
      </c>
      <c r="BF85" s="472" t="s">
        <v>319</v>
      </c>
      <c r="BG85" s="488">
        <f>IF(BG84+BT84&gt;マスタ!$C$3,1,0)</f>
        <v>0</v>
      </c>
      <c r="BH85" s="488">
        <f>IF(BH84+BU84&gt;マスタ!$C$3,1,0)</f>
        <v>0</v>
      </c>
      <c r="BI85" s="488">
        <f>IF(BI84+BV84&gt;マスタ!$C$3,1,0)</f>
        <v>0</v>
      </c>
      <c r="BJ85" s="488">
        <f>IF(BJ84+BW84&gt;マスタ!$C$3,1,0)</f>
        <v>0</v>
      </c>
      <c r="BK85" s="488">
        <f>IF(BK84+BX84&gt;マスタ!$C$3,1,0)</f>
        <v>0</v>
      </c>
      <c r="BL85" s="488">
        <f>IF(BL84+BY84&gt;マスタ!$C$3,1,0)</f>
        <v>0</v>
      </c>
      <c r="BM85" s="488">
        <f>IF(BM84+BZ84&gt;マスタ!$C$3,1,0)</f>
        <v>0</v>
      </c>
      <c r="BN85" s="488">
        <f>IF(BN84+CA84&gt;マスタ!$C$3,1,0)</f>
        <v>0</v>
      </c>
      <c r="BO85" s="488">
        <f>IF(BO84+CB84&gt;マスタ!$C$3,1,0)</f>
        <v>0</v>
      </c>
      <c r="BP85" s="488">
        <f>IF(BP84+CC84&gt;マスタ!$C$3,1,0)</f>
        <v>0</v>
      </c>
      <c r="BQ85" s="488">
        <f>IF(BQ84+CD84&gt;マスタ!$C$3,1,0)</f>
        <v>0</v>
      </c>
      <c r="BR85" s="488">
        <f>IF(BR84+CE84&gt;マスタ!$C$3,1,0)</f>
        <v>0</v>
      </c>
      <c r="BT85" s="488"/>
      <c r="BU85" s="488"/>
      <c r="BV85" s="488"/>
      <c r="BW85" s="488"/>
      <c r="BX85" s="488"/>
      <c r="BY85" s="488"/>
      <c r="BZ85" s="488"/>
      <c r="CA85" s="488"/>
      <c r="CB85" s="488"/>
      <c r="CC85" s="488"/>
      <c r="CD85" s="488"/>
      <c r="CE85" s="488"/>
    </row>
    <row r="86" spans="1:98" x14ac:dyDescent="0.15">
      <c r="A86" s="744"/>
      <c r="B86" s="747"/>
      <c r="C86" s="747"/>
      <c r="D86" s="747"/>
      <c r="E86" s="750"/>
      <c r="F86" s="747"/>
      <c r="G86" s="496" t="s">
        <v>462</v>
      </c>
      <c r="H86" s="497"/>
      <c r="I86" s="498"/>
      <c r="J86" s="498"/>
      <c r="K86" s="498"/>
      <c r="L86" s="498"/>
      <c r="M86" s="498"/>
      <c r="N86" s="498"/>
      <c r="O86" s="498"/>
      <c r="P86" s="498"/>
      <c r="Q86" s="498"/>
      <c r="R86" s="498"/>
      <c r="S86" s="498"/>
      <c r="T86" s="499">
        <f t="shared" si="78"/>
        <v>0</v>
      </c>
      <c r="U86" s="500"/>
      <c r="V86" s="501"/>
      <c r="W86" s="501"/>
      <c r="X86" s="501"/>
      <c r="Y86" s="501"/>
      <c r="Z86" s="501"/>
      <c r="AA86" s="501"/>
      <c r="AB86" s="501"/>
      <c r="AC86" s="501"/>
      <c r="AD86" s="501"/>
      <c r="AE86" s="501"/>
      <c r="AF86" s="501"/>
      <c r="AG86" s="499">
        <f t="shared" si="80"/>
        <v>0</v>
      </c>
      <c r="AN86" s="472">
        <v>3</v>
      </c>
      <c r="AO86" s="472">
        <v>1</v>
      </c>
      <c r="AP86" s="472">
        <v>9</v>
      </c>
      <c r="AQ86" s="480">
        <f ca="1">IF($AP86=1,IF(INDIRECT(ADDRESS(($AN86-1)*3+$AO86+5,$AP86+7))="",0,INDIRECT(ADDRESS(($AN86-1)*3+$AO86+5,$AP86+7))),IF(INDIRECT(ADDRESS(($AN86-1)*3+$AO86+5,$AP86+7))="",0,IF(COUNTIF(INDIRECT(ADDRESS(($AN86-1)*36+($AO86-1)*12+6,COLUMN())):INDIRECT(ADDRESS(($AN86-1)*36+($AO86-1)*12+$AP86+4,COLUMN())),INDIRECT(ADDRESS(($AN86-1)*3+$AO86+5,$AP86+7)))&gt;=1,0,INDIRECT(ADDRESS(($AN86-1)*3+$AO86+5,$AP86+7)))))</f>
        <v>0</v>
      </c>
      <c r="AR86" s="472">
        <f ca="1">COUNTIF(INDIRECT("H"&amp;(ROW()+12*(($AN86-1)*3+$AO86)-ROW())/12+5):INDIRECT("S"&amp;(ROW()+12*(($AN86-1)*3+$AO86)-ROW())/12+5),AQ86)</f>
        <v>0</v>
      </c>
      <c r="AS86" s="480">
        <f ca="1">IF($AP86=1,IF(INDIRECT(ADDRESS(($AN86-1)*3+$AO86+5,$AP86+20))="",0,INDIRECT(ADDRESS(($AN86-1)*3+$AO86+5,$AP86+20))),IF(INDIRECT(ADDRESS(($AN86-1)*3+$AO86+5,$AP86+20))="",0,IF(COUNTIF(INDIRECT(ADDRESS(($AN86-1)*36+($AO86-1)*12+6,COLUMN())):INDIRECT(ADDRESS(($AN86-1)*36+($AO86-1)*12+$AP86+4,COLUMN())),INDIRECT(ADDRESS(($AN86-1)*3+$AO86+5,$AP86+20)))&gt;=1,0,INDIRECT(ADDRESS(($AN86-1)*3+$AO86+5,$AP86+20)))))</f>
        <v>0</v>
      </c>
      <c r="AT86" s="472">
        <f ca="1">COUNTIF(INDIRECT("U"&amp;(ROW()+12*(($AN86-1)*3+$AO86)-ROW())/12+5):INDIRECT("AF"&amp;(ROW()+12*(($AN86-1)*3+$AO86)-ROW())/12+5),AS86)</f>
        <v>0</v>
      </c>
      <c r="AU86" s="472">
        <f ca="1">IF(AND(AQ86+AS86&gt;0,AR86+AT86&gt;0),COUNTIF(AU$6:AU85,"&gt;0")+1,0)</f>
        <v>0</v>
      </c>
      <c r="BE86" s="472">
        <v>3</v>
      </c>
      <c r="BF86" s="489"/>
      <c r="BG86" s="488"/>
      <c r="BH86" s="488"/>
      <c r="BI86" s="488"/>
      <c r="BJ86" s="488"/>
      <c r="BK86" s="488"/>
      <c r="BL86" s="488"/>
      <c r="BM86" s="488"/>
      <c r="BN86" s="488"/>
      <c r="BO86" s="488"/>
      <c r="BP86" s="488"/>
      <c r="BQ86" s="488"/>
      <c r="BR86" s="488"/>
      <c r="BT86" s="488"/>
      <c r="BU86" s="488"/>
      <c r="BV86" s="488"/>
      <c r="BW86" s="488"/>
      <c r="BX86" s="488"/>
      <c r="BY86" s="488"/>
      <c r="BZ86" s="488"/>
      <c r="CA86" s="488"/>
      <c r="CB86" s="488"/>
      <c r="CC86" s="488"/>
      <c r="CD86" s="488"/>
      <c r="CE86" s="488"/>
    </row>
    <row r="87" spans="1:98" x14ac:dyDescent="0.15">
      <c r="A87" s="742">
        <v>28</v>
      </c>
      <c r="B87" s="745"/>
      <c r="C87" s="745"/>
      <c r="D87" s="745"/>
      <c r="E87" s="748"/>
      <c r="F87" s="745"/>
      <c r="G87" s="481" t="s">
        <v>321</v>
      </c>
      <c r="H87" s="482"/>
      <c r="I87" s="483" t="str">
        <f t="shared" ref="I87:S94" si="96">IF(H87="","",H87)</f>
        <v/>
      </c>
      <c r="J87" s="483" t="str">
        <f t="shared" si="96"/>
        <v/>
      </c>
      <c r="K87" s="483" t="str">
        <f t="shared" si="96"/>
        <v/>
      </c>
      <c r="L87" s="483" t="str">
        <f t="shared" si="96"/>
        <v/>
      </c>
      <c r="M87" s="483" t="str">
        <f t="shared" si="96"/>
        <v/>
      </c>
      <c r="N87" s="483" t="str">
        <f t="shared" si="96"/>
        <v/>
      </c>
      <c r="O87" s="483" t="str">
        <f t="shared" si="96"/>
        <v/>
      </c>
      <c r="P87" s="483" t="str">
        <f t="shared" si="96"/>
        <v/>
      </c>
      <c r="Q87" s="483" t="str">
        <f t="shared" si="96"/>
        <v/>
      </c>
      <c r="R87" s="483" t="str">
        <f t="shared" si="96"/>
        <v/>
      </c>
      <c r="S87" s="483" t="str">
        <f t="shared" si="96"/>
        <v/>
      </c>
      <c r="T87" s="484">
        <f t="shared" si="78"/>
        <v>0</v>
      </c>
      <c r="U87" s="485"/>
      <c r="V87" s="486" t="str">
        <f t="shared" ref="V87:AF94" si="97">IF(U87="","",U87)</f>
        <v/>
      </c>
      <c r="W87" s="486" t="str">
        <f t="shared" si="97"/>
        <v/>
      </c>
      <c r="X87" s="486" t="str">
        <f t="shared" si="97"/>
        <v/>
      </c>
      <c r="Y87" s="486" t="str">
        <f t="shared" si="97"/>
        <v/>
      </c>
      <c r="Z87" s="486" t="str">
        <f t="shared" si="97"/>
        <v/>
      </c>
      <c r="AA87" s="486" t="str">
        <f t="shared" si="97"/>
        <v/>
      </c>
      <c r="AB87" s="486" t="str">
        <f t="shared" si="97"/>
        <v/>
      </c>
      <c r="AC87" s="486" t="str">
        <f t="shared" si="97"/>
        <v/>
      </c>
      <c r="AD87" s="486" t="str">
        <f t="shared" si="97"/>
        <v/>
      </c>
      <c r="AE87" s="486" t="str">
        <f t="shared" si="97"/>
        <v/>
      </c>
      <c r="AF87" s="486" t="str">
        <f t="shared" si="97"/>
        <v/>
      </c>
      <c r="AG87" s="484">
        <f t="shared" si="80"/>
        <v>0</v>
      </c>
      <c r="AN87" s="472">
        <v>3</v>
      </c>
      <c r="AO87" s="472">
        <v>1</v>
      </c>
      <c r="AP87" s="472">
        <v>10</v>
      </c>
      <c r="AQ87" s="480">
        <f ca="1">IF($AP87=1,IF(INDIRECT(ADDRESS(($AN87-1)*3+$AO87+5,$AP87+7))="",0,INDIRECT(ADDRESS(($AN87-1)*3+$AO87+5,$AP87+7))),IF(INDIRECT(ADDRESS(($AN87-1)*3+$AO87+5,$AP87+7))="",0,IF(COUNTIF(INDIRECT(ADDRESS(($AN87-1)*36+($AO87-1)*12+6,COLUMN())):INDIRECT(ADDRESS(($AN87-1)*36+($AO87-1)*12+$AP87+4,COLUMN())),INDIRECT(ADDRESS(($AN87-1)*3+$AO87+5,$AP87+7)))&gt;=1,0,INDIRECT(ADDRESS(($AN87-1)*3+$AO87+5,$AP87+7)))))</f>
        <v>0</v>
      </c>
      <c r="AR87" s="472">
        <f ca="1">COUNTIF(INDIRECT("H"&amp;(ROW()+12*(($AN87-1)*3+$AO87)-ROW())/12+5):INDIRECT("S"&amp;(ROW()+12*(($AN87-1)*3+$AO87)-ROW())/12+5),AQ87)</f>
        <v>0</v>
      </c>
      <c r="AS87" s="480">
        <f ca="1">IF($AP87=1,IF(INDIRECT(ADDRESS(($AN87-1)*3+$AO87+5,$AP87+20))="",0,INDIRECT(ADDRESS(($AN87-1)*3+$AO87+5,$AP87+20))),IF(INDIRECT(ADDRESS(($AN87-1)*3+$AO87+5,$AP87+20))="",0,IF(COUNTIF(INDIRECT(ADDRESS(($AN87-1)*36+($AO87-1)*12+6,COLUMN())):INDIRECT(ADDRESS(($AN87-1)*36+($AO87-1)*12+$AP87+4,COLUMN())),INDIRECT(ADDRESS(($AN87-1)*3+$AO87+5,$AP87+20)))&gt;=1,0,INDIRECT(ADDRESS(($AN87-1)*3+$AO87+5,$AP87+20)))))</f>
        <v>0</v>
      </c>
      <c r="AT87" s="472">
        <f ca="1">COUNTIF(INDIRECT("U"&amp;(ROW()+12*(($AN87-1)*3+$AO87)-ROW())/12+5):INDIRECT("AF"&amp;(ROW()+12*(($AN87-1)*3+$AO87)-ROW())/12+5),AS87)</f>
        <v>0</v>
      </c>
      <c r="AU87" s="472">
        <f ca="1">IF(AND(AQ87+AS87&gt;0,AR87+AT87&gt;0),COUNTIF(AU$6:AU86,"&gt;0")+1,0)</f>
        <v>0</v>
      </c>
      <c r="BE87" s="472">
        <v>1</v>
      </c>
      <c r="BG87" s="488">
        <f t="shared" ref="BG87:BR87" si="98">SUM(H87:H88)</f>
        <v>0</v>
      </c>
      <c r="BH87" s="488">
        <f t="shared" si="98"/>
        <v>0</v>
      </c>
      <c r="BI87" s="488">
        <f t="shared" si="98"/>
        <v>0</v>
      </c>
      <c r="BJ87" s="488">
        <f t="shared" si="98"/>
        <v>0</v>
      </c>
      <c r="BK87" s="488">
        <f t="shared" si="98"/>
        <v>0</v>
      </c>
      <c r="BL87" s="488">
        <f t="shared" si="98"/>
        <v>0</v>
      </c>
      <c r="BM87" s="488">
        <f t="shared" si="98"/>
        <v>0</v>
      </c>
      <c r="BN87" s="488">
        <f t="shared" si="98"/>
        <v>0</v>
      </c>
      <c r="BO87" s="488">
        <f t="shared" si="98"/>
        <v>0</v>
      </c>
      <c r="BP87" s="488">
        <f t="shared" si="98"/>
        <v>0</v>
      </c>
      <c r="BQ87" s="488">
        <f t="shared" si="98"/>
        <v>0</v>
      </c>
      <c r="BR87" s="488">
        <f t="shared" si="98"/>
        <v>0</v>
      </c>
      <c r="BT87" s="488">
        <f t="shared" ref="BT87:CE87" si="99">SUM(U87:U88)</f>
        <v>0</v>
      </c>
      <c r="BU87" s="488">
        <f t="shared" si="99"/>
        <v>0</v>
      </c>
      <c r="BV87" s="488">
        <f t="shared" si="99"/>
        <v>0</v>
      </c>
      <c r="BW87" s="488">
        <f t="shared" si="99"/>
        <v>0</v>
      </c>
      <c r="BX87" s="488">
        <f t="shared" si="99"/>
        <v>0</v>
      </c>
      <c r="BY87" s="488">
        <f t="shared" si="99"/>
        <v>0</v>
      </c>
      <c r="BZ87" s="488">
        <f t="shared" si="99"/>
        <v>0</v>
      </c>
      <c r="CA87" s="488">
        <f t="shared" si="99"/>
        <v>0</v>
      </c>
      <c r="CB87" s="488">
        <f t="shared" si="99"/>
        <v>0</v>
      </c>
      <c r="CC87" s="488">
        <f t="shared" si="99"/>
        <v>0</v>
      </c>
      <c r="CD87" s="488">
        <f t="shared" si="99"/>
        <v>0</v>
      </c>
      <c r="CE87" s="488">
        <f t="shared" si="99"/>
        <v>0</v>
      </c>
      <c r="CH87" s="489" t="s">
        <v>391</v>
      </c>
      <c r="CI87" s="488">
        <f>IF(OR($D87="副園長",$D87="教頭",$D87="主任保育士",$D87="主幹教諭"),0,BG87)</f>
        <v>0</v>
      </c>
      <c r="CJ87" s="488">
        <f t="shared" ref="CJ87:CT87" si="100">IF(OR($D87="副園長",$D87="教頭",$D87="主任保育士",$D87="主幹教諭"),0,BH87)</f>
        <v>0</v>
      </c>
      <c r="CK87" s="488">
        <f t="shared" si="100"/>
        <v>0</v>
      </c>
      <c r="CL87" s="488">
        <f t="shared" si="100"/>
        <v>0</v>
      </c>
      <c r="CM87" s="488">
        <f t="shared" si="100"/>
        <v>0</v>
      </c>
      <c r="CN87" s="488">
        <f t="shared" si="100"/>
        <v>0</v>
      </c>
      <c r="CO87" s="488">
        <f t="shared" si="100"/>
        <v>0</v>
      </c>
      <c r="CP87" s="488">
        <f t="shared" si="100"/>
        <v>0</v>
      </c>
      <c r="CQ87" s="488">
        <f t="shared" si="100"/>
        <v>0</v>
      </c>
      <c r="CR87" s="488">
        <f t="shared" si="100"/>
        <v>0</v>
      </c>
      <c r="CS87" s="488">
        <f t="shared" si="100"/>
        <v>0</v>
      </c>
      <c r="CT87" s="488">
        <f t="shared" si="100"/>
        <v>0</v>
      </c>
    </row>
    <row r="88" spans="1:98" x14ac:dyDescent="0.15">
      <c r="A88" s="743"/>
      <c r="B88" s="746"/>
      <c r="C88" s="746"/>
      <c r="D88" s="746"/>
      <c r="E88" s="749"/>
      <c r="F88" s="746"/>
      <c r="G88" s="490" t="s">
        <v>320</v>
      </c>
      <c r="H88" s="491"/>
      <c r="I88" s="492" t="str">
        <f t="shared" si="96"/>
        <v/>
      </c>
      <c r="J88" s="492" t="str">
        <f t="shared" si="96"/>
        <v/>
      </c>
      <c r="K88" s="492" t="str">
        <f t="shared" si="96"/>
        <v/>
      </c>
      <c r="L88" s="492" t="str">
        <f t="shared" si="96"/>
        <v/>
      </c>
      <c r="M88" s="492" t="str">
        <f t="shared" si="96"/>
        <v/>
      </c>
      <c r="N88" s="492" t="str">
        <f t="shared" si="96"/>
        <v/>
      </c>
      <c r="O88" s="492" t="str">
        <f t="shared" si="96"/>
        <v/>
      </c>
      <c r="P88" s="492" t="str">
        <f t="shared" si="96"/>
        <v/>
      </c>
      <c r="Q88" s="492" t="str">
        <f t="shared" si="96"/>
        <v/>
      </c>
      <c r="R88" s="492" t="str">
        <f t="shared" si="96"/>
        <v/>
      </c>
      <c r="S88" s="492" t="str">
        <f t="shared" si="96"/>
        <v/>
      </c>
      <c r="T88" s="493">
        <f t="shared" si="78"/>
        <v>0</v>
      </c>
      <c r="U88" s="494"/>
      <c r="V88" s="495" t="str">
        <f t="shared" si="97"/>
        <v/>
      </c>
      <c r="W88" s="495" t="str">
        <f t="shared" si="97"/>
        <v/>
      </c>
      <c r="X88" s="495" t="str">
        <f t="shared" si="97"/>
        <v/>
      </c>
      <c r="Y88" s="495" t="str">
        <f t="shared" si="97"/>
        <v/>
      </c>
      <c r="Z88" s="495" t="str">
        <f t="shared" si="97"/>
        <v/>
      </c>
      <c r="AA88" s="495" t="str">
        <f t="shared" si="97"/>
        <v/>
      </c>
      <c r="AB88" s="495" t="str">
        <f t="shared" si="97"/>
        <v/>
      </c>
      <c r="AC88" s="495" t="str">
        <f t="shared" si="97"/>
        <v/>
      </c>
      <c r="AD88" s="495" t="str">
        <f t="shared" si="97"/>
        <v/>
      </c>
      <c r="AE88" s="495" t="str">
        <f t="shared" si="97"/>
        <v/>
      </c>
      <c r="AF88" s="495" t="str">
        <f t="shared" si="97"/>
        <v/>
      </c>
      <c r="AG88" s="493">
        <f t="shared" si="80"/>
        <v>0</v>
      </c>
      <c r="AN88" s="472">
        <v>3</v>
      </c>
      <c r="AO88" s="472">
        <v>1</v>
      </c>
      <c r="AP88" s="472">
        <v>11</v>
      </c>
      <c r="AQ88" s="480">
        <f ca="1">IF($AP88=1,IF(INDIRECT(ADDRESS(($AN88-1)*3+$AO88+5,$AP88+7))="",0,INDIRECT(ADDRESS(($AN88-1)*3+$AO88+5,$AP88+7))),IF(INDIRECT(ADDRESS(($AN88-1)*3+$AO88+5,$AP88+7))="",0,IF(COUNTIF(INDIRECT(ADDRESS(($AN88-1)*36+($AO88-1)*12+6,COLUMN())):INDIRECT(ADDRESS(($AN88-1)*36+($AO88-1)*12+$AP88+4,COLUMN())),INDIRECT(ADDRESS(($AN88-1)*3+$AO88+5,$AP88+7)))&gt;=1,0,INDIRECT(ADDRESS(($AN88-1)*3+$AO88+5,$AP88+7)))))</f>
        <v>0</v>
      </c>
      <c r="AR88" s="472">
        <f ca="1">COUNTIF(INDIRECT("H"&amp;(ROW()+12*(($AN88-1)*3+$AO88)-ROW())/12+5):INDIRECT("S"&amp;(ROW()+12*(($AN88-1)*3+$AO88)-ROW())/12+5),AQ88)</f>
        <v>0</v>
      </c>
      <c r="AS88" s="480">
        <f ca="1">IF($AP88=1,IF(INDIRECT(ADDRESS(($AN88-1)*3+$AO88+5,$AP88+20))="",0,INDIRECT(ADDRESS(($AN88-1)*3+$AO88+5,$AP88+20))),IF(INDIRECT(ADDRESS(($AN88-1)*3+$AO88+5,$AP88+20))="",0,IF(COUNTIF(INDIRECT(ADDRESS(($AN88-1)*36+($AO88-1)*12+6,COLUMN())):INDIRECT(ADDRESS(($AN88-1)*36+($AO88-1)*12+$AP88+4,COLUMN())),INDIRECT(ADDRESS(($AN88-1)*3+$AO88+5,$AP88+20)))&gt;=1,0,INDIRECT(ADDRESS(($AN88-1)*3+$AO88+5,$AP88+20)))))</f>
        <v>0</v>
      </c>
      <c r="AT88" s="472">
        <f ca="1">COUNTIF(INDIRECT("U"&amp;(ROW()+12*(($AN88-1)*3+$AO88)-ROW())/12+5):INDIRECT("AF"&amp;(ROW()+12*(($AN88-1)*3+$AO88)-ROW())/12+5),AS88)</f>
        <v>0</v>
      </c>
      <c r="AU88" s="472">
        <f ca="1">IF(AND(AQ88+AS88&gt;0,AR88+AT88&gt;0),COUNTIF(AU$6:AU87,"&gt;0")+1,0)</f>
        <v>0</v>
      </c>
      <c r="BE88" s="472">
        <v>2</v>
      </c>
      <c r="BF88" s="472" t="s">
        <v>319</v>
      </c>
      <c r="BG88" s="488">
        <f>IF(BG87+BT87&gt;マスタ!$C$3,1,0)</f>
        <v>0</v>
      </c>
      <c r="BH88" s="488">
        <f>IF(BH87+BU87&gt;マスタ!$C$3,1,0)</f>
        <v>0</v>
      </c>
      <c r="BI88" s="488">
        <f>IF(BI87+BV87&gt;マスタ!$C$3,1,0)</f>
        <v>0</v>
      </c>
      <c r="BJ88" s="488">
        <f>IF(BJ87+BW87&gt;マスタ!$C$3,1,0)</f>
        <v>0</v>
      </c>
      <c r="BK88" s="488">
        <f>IF(BK87+BX87&gt;マスタ!$C$3,1,0)</f>
        <v>0</v>
      </c>
      <c r="BL88" s="488">
        <f>IF(BL87+BY87&gt;マスタ!$C$3,1,0)</f>
        <v>0</v>
      </c>
      <c r="BM88" s="488">
        <f>IF(BM87+BZ87&gt;マスタ!$C$3,1,0)</f>
        <v>0</v>
      </c>
      <c r="BN88" s="488">
        <f>IF(BN87+CA87&gt;マスタ!$C$3,1,0)</f>
        <v>0</v>
      </c>
      <c r="BO88" s="488">
        <f>IF(BO87+CB87&gt;マスタ!$C$3,1,0)</f>
        <v>0</v>
      </c>
      <c r="BP88" s="488">
        <f>IF(BP87+CC87&gt;マスタ!$C$3,1,0)</f>
        <v>0</v>
      </c>
      <c r="BQ88" s="488">
        <f>IF(BQ87+CD87&gt;マスタ!$C$3,1,0)</f>
        <v>0</v>
      </c>
      <c r="BR88" s="488">
        <f>IF(BR87+CE87&gt;マスタ!$C$3,1,0)</f>
        <v>0</v>
      </c>
      <c r="BT88" s="488"/>
      <c r="BU88" s="488"/>
      <c r="BV88" s="488"/>
      <c r="BW88" s="488"/>
      <c r="BX88" s="488"/>
      <c r="BY88" s="488"/>
      <c r="BZ88" s="488"/>
      <c r="CA88" s="488"/>
      <c r="CB88" s="488"/>
      <c r="CC88" s="488"/>
      <c r="CD88" s="488"/>
      <c r="CE88" s="488"/>
    </row>
    <row r="89" spans="1:98" x14ac:dyDescent="0.15">
      <c r="A89" s="744"/>
      <c r="B89" s="747"/>
      <c r="C89" s="747"/>
      <c r="D89" s="747"/>
      <c r="E89" s="750"/>
      <c r="F89" s="747"/>
      <c r="G89" s="496" t="s">
        <v>462</v>
      </c>
      <c r="H89" s="497"/>
      <c r="I89" s="498"/>
      <c r="J89" s="498"/>
      <c r="K89" s="498"/>
      <c r="L89" s="498"/>
      <c r="M89" s="498"/>
      <c r="N89" s="498"/>
      <c r="O89" s="498"/>
      <c r="P89" s="498"/>
      <c r="Q89" s="498"/>
      <c r="R89" s="498"/>
      <c r="S89" s="498"/>
      <c r="T89" s="499">
        <f t="shared" si="78"/>
        <v>0</v>
      </c>
      <c r="U89" s="500"/>
      <c r="V89" s="501"/>
      <c r="W89" s="501"/>
      <c r="X89" s="501"/>
      <c r="Y89" s="501"/>
      <c r="Z89" s="501"/>
      <c r="AA89" s="501"/>
      <c r="AB89" s="501"/>
      <c r="AC89" s="501"/>
      <c r="AD89" s="501"/>
      <c r="AE89" s="501"/>
      <c r="AF89" s="501"/>
      <c r="AG89" s="499">
        <f t="shared" si="80"/>
        <v>0</v>
      </c>
      <c r="AN89" s="472">
        <v>3</v>
      </c>
      <c r="AO89" s="472">
        <v>1</v>
      </c>
      <c r="AP89" s="472">
        <v>12</v>
      </c>
      <c r="AQ89" s="480">
        <f ca="1">IF($AP89=1,IF(INDIRECT(ADDRESS(($AN89-1)*3+$AO89+5,$AP89+7))="",0,INDIRECT(ADDRESS(($AN89-1)*3+$AO89+5,$AP89+7))),IF(INDIRECT(ADDRESS(($AN89-1)*3+$AO89+5,$AP89+7))="",0,IF(COUNTIF(INDIRECT(ADDRESS(($AN89-1)*36+($AO89-1)*12+6,COLUMN())):INDIRECT(ADDRESS(($AN89-1)*36+($AO89-1)*12+$AP89+4,COLUMN())),INDIRECT(ADDRESS(($AN89-1)*3+$AO89+5,$AP89+7)))&gt;=1,0,INDIRECT(ADDRESS(($AN89-1)*3+$AO89+5,$AP89+7)))))</f>
        <v>0</v>
      </c>
      <c r="AR89" s="472">
        <f ca="1">COUNTIF(INDIRECT("H"&amp;(ROW()+12*(($AN89-1)*3+$AO89)-ROW())/12+5):INDIRECT("S"&amp;(ROW()+12*(($AN89-1)*3+$AO89)-ROW())/12+5),AQ89)</f>
        <v>0</v>
      </c>
      <c r="AS89" s="480">
        <f ca="1">IF($AP89=1,IF(INDIRECT(ADDRESS(($AN89-1)*3+$AO89+5,$AP89+20))="",0,INDIRECT(ADDRESS(($AN89-1)*3+$AO89+5,$AP89+20))),IF(INDIRECT(ADDRESS(($AN89-1)*3+$AO89+5,$AP89+20))="",0,IF(COUNTIF(INDIRECT(ADDRESS(($AN89-1)*36+($AO89-1)*12+6,COLUMN())):INDIRECT(ADDRESS(($AN89-1)*36+($AO89-1)*12+$AP89+4,COLUMN())),INDIRECT(ADDRESS(($AN89-1)*3+$AO89+5,$AP89+20)))&gt;=1,0,INDIRECT(ADDRESS(($AN89-1)*3+$AO89+5,$AP89+20)))))</f>
        <v>0</v>
      </c>
      <c r="AT89" s="472">
        <f ca="1">COUNTIF(INDIRECT("U"&amp;(ROW()+12*(($AN89-1)*3+$AO89)-ROW())/12+5):INDIRECT("AF"&amp;(ROW()+12*(($AN89-1)*3+$AO89)-ROW())/12+5),AS89)</f>
        <v>0</v>
      </c>
      <c r="AU89" s="472">
        <f ca="1">IF(AND(AQ89+AS89&gt;0,AR89+AT89&gt;0),COUNTIF(AU$6:AU88,"&gt;0")+1,0)</f>
        <v>0</v>
      </c>
      <c r="BE89" s="472">
        <v>3</v>
      </c>
      <c r="BF89" s="489"/>
      <c r="BG89" s="488"/>
      <c r="BH89" s="488"/>
      <c r="BI89" s="488"/>
      <c r="BJ89" s="488"/>
      <c r="BK89" s="488"/>
      <c r="BL89" s="488"/>
      <c r="BM89" s="488"/>
      <c r="BN89" s="488"/>
      <c r="BO89" s="488"/>
      <c r="BP89" s="488"/>
      <c r="BQ89" s="488"/>
      <c r="BR89" s="488"/>
    </row>
    <row r="90" spans="1:98" x14ac:dyDescent="0.15">
      <c r="A90" s="742">
        <v>29</v>
      </c>
      <c r="B90" s="745"/>
      <c r="C90" s="745"/>
      <c r="D90" s="745"/>
      <c r="E90" s="748"/>
      <c r="F90" s="745"/>
      <c r="G90" s="481" t="s">
        <v>321</v>
      </c>
      <c r="H90" s="482"/>
      <c r="I90" s="483" t="str">
        <f t="shared" si="96"/>
        <v/>
      </c>
      <c r="J90" s="483" t="str">
        <f t="shared" si="96"/>
        <v/>
      </c>
      <c r="K90" s="483" t="str">
        <f t="shared" si="96"/>
        <v/>
      </c>
      <c r="L90" s="483" t="str">
        <f t="shared" si="96"/>
        <v/>
      </c>
      <c r="M90" s="483" t="str">
        <f t="shared" si="96"/>
        <v/>
      </c>
      <c r="N90" s="483" t="str">
        <f t="shared" si="96"/>
        <v/>
      </c>
      <c r="O90" s="483" t="str">
        <f t="shared" si="96"/>
        <v/>
      </c>
      <c r="P90" s="483" t="str">
        <f t="shared" si="96"/>
        <v/>
      </c>
      <c r="Q90" s="483" t="str">
        <f t="shared" si="96"/>
        <v/>
      </c>
      <c r="R90" s="483" t="str">
        <f t="shared" si="96"/>
        <v/>
      </c>
      <c r="S90" s="483" t="str">
        <f t="shared" si="96"/>
        <v/>
      </c>
      <c r="T90" s="484">
        <f t="shared" si="78"/>
        <v>0</v>
      </c>
      <c r="U90" s="485"/>
      <c r="V90" s="486" t="str">
        <f t="shared" si="97"/>
        <v/>
      </c>
      <c r="W90" s="486" t="str">
        <f t="shared" si="97"/>
        <v/>
      </c>
      <c r="X90" s="486" t="str">
        <f t="shared" si="97"/>
        <v/>
      </c>
      <c r="Y90" s="486" t="str">
        <f t="shared" si="97"/>
        <v/>
      </c>
      <c r="Z90" s="486" t="str">
        <f t="shared" si="97"/>
        <v/>
      </c>
      <c r="AA90" s="486" t="str">
        <f t="shared" si="97"/>
        <v/>
      </c>
      <c r="AB90" s="486" t="str">
        <f t="shared" si="97"/>
        <v/>
      </c>
      <c r="AC90" s="486" t="str">
        <f t="shared" si="97"/>
        <v/>
      </c>
      <c r="AD90" s="486" t="str">
        <f t="shared" si="97"/>
        <v/>
      </c>
      <c r="AE90" s="486" t="str">
        <f t="shared" si="97"/>
        <v/>
      </c>
      <c r="AF90" s="486" t="str">
        <f t="shared" si="97"/>
        <v/>
      </c>
      <c r="AG90" s="484">
        <f t="shared" si="80"/>
        <v>0</v>
      </c>
      <c r="AN90" s="472">
        <v>3</v>
      </c>
      <c r="AO90" s="472">
        <v>2</v>
      </c>
      <c r="AP90" s="472">
        <v>1</v>
      </c>
      <c r="AQ90" s="480">
        <f ca="1">IF($AP90=1,IF(INDIRECT(ADDRESS(($AN90-1)*3+$AO90+5,$AP90+7))="",0,INDIRECT(ADDRESS(($AN90-1)*3+$AO90+5,$AP90+7))),IF(INDIRECT(ADDRESS(($AN90-1)*3+$AO90+5,$AP90+7))="",0,IF(COUNTIF(INDIRECT(ADDRESS(($AN90-1)*36+($AO90-1)*12+6,COLUMN())):INDIRECT(ADDRESS(($AN90-1)*36+($AO90-1)*12+$AP90+4,COLUMN())),INDIRECT(ADDRESS(($AN90-1)*3+$AO90+5,$AP90+7)))&gt;=1,0,INDIRECT(ADDRESS(($AN90-1)*3+$AO90+5,$AP90+7)))))</f>
        <v>0</v>
      </c>
      <c r="AR90" s="472">
        <f ca="1">COUNTIF(INDIRECT("H"&amp;(ROW()+12*(($AN90-1)*3+$AO90)-ROW())/12+5):INDIRECT("S"&amp;(ROW()+12*(($AN90-1)*3+$AO90)-ROW())/12+5),AQ90)</f>
        <v>0</v>
      </c>
      <c r="AS90" s="480">
        <f ca="1">IF($AP90=1,IF(INDIRECT(ADDRESS(($AN90-1)*3+$AO90+5,$AP90+20))="",0,INDIRECT(ADDRESS(($AN90-1)*3+$AO90+5,$AP90+20))),IF(INDIRECT(ADDRESS(($AN90-1)*3+$AO90+5,$AP90+20))="",0,IF(COUNTIF(INDIRECT(ADDRESS(($AN90-1)*36+($AO90-1)*12+6,COLUMN())):INDIRECT(ADDRESS(($AN90-1)*36+($AO90-1)*12+$AP90+4,COLUMN())),INDIRECT(ADDRESS(($AN90-1)*3+$AO90+5,$AP90+20)))&gt;=1,0,INDIRECT(ADDRESS(($AN90-1)*3+$AO90+5,$AP90+20)))))</f>
        <v>0</v>
      </c>
      <c r="AT90" s="472">
        <f ca="1">COUNTIF(INDIRECT("U"&amp;(ROW()+12*(($AN90-1)*3+$AO90)-ROW())/12+5):INDIRECT("AF"&amp;(ROW()+12*(($AN90-1)*3+$AO90)-ROW())/12+5),AS90)</f>
        <v>0</v>
      </c>
      <c r="AU90" s="472">
        <f ca="1">IF(AND(AQ90+AS90&gt;0,AR90+AT90&gt;0),COUNTIF(AU$6:AU89,"&gt;0")+1,0)</f>
        <v>0</v>
      </c>
      <c r="BE90" s="472">
        <v>1</v>
      </c>
      <c r="BG90" s="488">
        <f t="shared" ref="BG90:BR90" si="101">SUM(H90:H91)</f>
        <v>0</v>
      </c>
      <c r="BH90" s="488">
        <f t="shared" si="101"/>
        <v>0</v>
      </c>
      <c r="BI90" s="488">
        <f t="shared" si="101"/>
        <v>0</v>
      </c>
      <c r="BJ90" s="488">
        <f t="shared" si="101"/>
        <v>0</v>
      </c>
      <c r="BK90" s="488">
        <f t="shared" si="101"/>
        <v>0</v>
      </c>
      <c r="BL90" s="488">
        <f t="shared" si="101"/>
        <v>0</v>
      </c>
      <c r="BM90" s="488">
        <f t="shared" si="101"/>
        <v>0</v>
      </c>
      <c r="BN90" s="488">
        <f t="shared" si="101"/>
        <v>0</v>
      </c>
      <c r="BO90" s="488">
        <f t="shared" si="101"/>
        <v>0</v>
      </c>
      <c r="BP90" s="488">
        <f t="shared" si="101"/>
        <v>0</v>
      </c>
      <c r="BQ90" s="488">
        <f t="shared" si="101"/>
        <v>0</v>
      </c>
      <c r="BR90" s="488">
        <f t="shared" si="101"/>
        <v>0</v>
      </c>
      <c r="BT90" s="488">
        <f t="shared" ref="BT90:CE90" si="102">SUM(U90:U91)</f>
        <v>0</v>
      </c>
      <c r="BU90" s="488">
        <f t="shared" si="102"/>
        <v>0</v>
      </c>
      <c r="BV90" s="488">
        <f t="shared" si="102"/>
        <v>0</v>
      </c>
      <c r="BW90" s="488">
        <f t="shared" si="102"/>
        <v>0</v>
      </c>
      <c r="BX90" s="488">
        <f t="shared" si="102"/>
        <v>0</v>
      </c>
      <c r="BY90" s="488">
        <f t="shared" si="102"/>
        <v>0</v>
      </c>
      <c r="BZ90" s="488">
        <f t="shared" si="102"/>
        <v>0</v>
      </c>
      <c r="CA90" s="488">
        <f t="shared" si="102"/>
        <v>0</v>
      </c>
      <c r="CB90" s="488">
        <f t="shared" si="102"/>
        <v>0</v>
      </c>
      <c r="CC90" s="488">
        <f t="shared" si="102"/>
        <v>0</v>
      </c>
      <c r="CD90" s="488">
        <f t="shared" si="102"/>
        <v>0</v>
      </c>
      <c r="CE90" s="488">
        <f t="shared" si="102"/>
        <v>0</v>
      </c>
      <c r="CH90" s="489" t="s">
        <v>391</v>
      </c>
      <c r="CI90" s="488">
        <f>IF(OR($D90="副園長",$D90="教頭",$D90="主任保育士",$D90="主幹教諭"),0,BG90)</f>
        <v>0</v>
      </c>
      <c r="CJ90" s="488">
        <f t="shared" ref="CJ90:CT90" si="103">IF(OR($D90="副園長",$D90="教頭",$D90="主任保育士",$D90="主幹教諭"),0,BH90)</f>
        <v>0</v>
      </c>
      <c r="CK90" s="488">
        <f t="shared" si="103"/>
        <v>0</v>
      </c>
      <c r="CL90" s="488">
        <f t="shared" si="103"/>
        <v>0</v>
      </c>
      <c r="CM90" s="488">
        <f t="shared" si="103"/>
        <v>0</v>
      </c>
      <c r="CN90" s="488">
        <f t="shared" si="103"/>
        <v>0</v>
      </c>
      <c r="CO90" s="488">
        <f t="shared" si="103"/>
        <v>0</v>
      </c>
      <c r="CP90" s="488">
        <f t="shared" si="103"/>
        <v>0</v>
      </c>
      <c r="CQ90" s="488">
        <f t="shared" si="103"/>
        <v>0</v>
      </c>
      <c r="CR90" s="488">
        <f t="shared" si="103"/>
        <v>0</v>
      </c>
      <c r="CS90" s="488">
        <f t="shared" si="103"/>
        <v>0</v>
      </c>
      <c r="CT90" s="488">
        <f t="shared" si="103"/>
        <v>0</v>
      </c>
    </row>
    <row r="91" spans="1:98" x14ac:dyDescent="0.15">
      <c r="A91" s="743"/>
      <c r="B91" s="746"/>
      <c r="C91" s="746"/>
      <c r="D91" s="746"/>
      <c r="E91" s="749"/>
      <c r="F91" s="746"/>
      <c r="G91" s="490" t="s">
        <v>320</v>
      </c>
      <c r="H91" s="491"/>
      <c r="I91" s="492" t="str">
        <f t="shared" si="96"/>
        <v/>
      </c>
      <c r="J91" s="492" t="str">
        <f t="shared" si="96"/>
        <v/>
      </c>
      <c r="K91" s="492" t="str">
        <f t="shared" si="96"/>
        <v/>
      </c>
      <c r="L91" s="492" t="str">
        <f t="shared" si="96"/>
        <v/>
      </c>
      <c r="M91" s="492" t="str">
        <f t="shared" si="96"/>
        <v/>
      </c>
      <c r="N91" s="492" t="str">
        <f t="shared" si="96"/>
        <v/>
      </c>
      <c r="O91" s="492" t="str">
        <f t="shared" si="96"/>
        <v/>
      </c>
      <c r="P91" s="492" t="str">
        <f t="shared" si="96"/>
        <v/>
      </c>
      <c r="Q91" s="492" t="str">
        <f t="shared" si="96"/>
        <v/>
      </c>
      <c r="R91" s="492" t="str">
        <f t="shared" si="96"/>
        <v/>
      </c>
      <c r="S91" s="492" t="str">
        <f t="shared" si="96"/>
        <v/>
      </c>
      <c r="T91" s="493">
        <f t="shared" si="78"/>
        <v>0</v>
      </c>
      <c r="U91" s="494"/>
      <c r="V91" s="495" t="str">
        <f t="shared" si="97"/>
        <v/>
      </c>
      <c r="W91" s="495" t="str">
        <f t="shared" si="97"/>
        <v/>
      </c>
      <c r="X91" s="495" t="str">
        <f t="shared" si="97"/>
        <v/>
      </c>
      <c r="Y91" s="495" t="str">
        <f t="shared" si="97"/>
        <v/>
      </c>
      <c r="Z91" s="495" t="str">
        <f t="shared" si="97"/>
        <v/>
      </c>
      <c r="AA91" s="495" t="str">
        <f t="shared" si="97"/>
        <v/>
      </c>
      <c r="AB91" s="495" t="str">
        <f t="shared" si="97"/>
        <v/>
      </c>
      <c r="AC91" s="495" t="str">
        <f t="shared" si="97"/>
        <v/>
      </c>
      <c r="AD91" s="495" t="str">
        <f t="shared" si="97"/>
        <v/>
      </c>
      <c r="AE91" s="495" t="str">
        <f t="shared" si="97"/>
        <v/>
      </c>
      <c r="AF91" s="495" t="str">
        <f t="shared" si="97"/>
        <v/>
      </c>
      <c r="AG91" s="493">
        <f t="shared" si="80"/>
        <v>0</v>
      </c>
      <c r="AN91" s="472">
        <v>3</v>
      </c>
      <c r="AO91" s="472">
        <v>2</v>
      </c>
      <c r="AP91" s="472">
        <v>2</v>
      </c>
      <c r="AQ91" s="480">
        <f ca="1">IF($AP91=1,IF(INDIRECT(ADDRESS(($AN91-1)*3+$AO91+5,$AP91+7))="",0,INDIRECT(ADDRESS(($AN91-1)*3+$AO91+5,$AP91+7))),IF(INDIRECT(ADDRESS(($AN91-1)*3+$AO91+5,$AP91+7))="",0,IF(COUNTIF(INDIRECT(ADDRESS(($AN91-1)*36+($AO91-1)*12+6,COLUMN())):INDIRECT(ADDRESS(($AN91-1)*36+($AO91-1)*12+$AP91+4,COLUMN())),INDIRECT(ADDRESS(($AN91-1)*3+$AO91+5,$AP91+7)))&gt;=1,0,INDIRECT(ADDRESS(($AN91-1)*3+$AO91+5,$AP91+7)))))</f>
        <v>0</v>
      </c>
      <c r="AR91" s="472">
        <f ca="1">COUNTIF(INDIRECT("H"&amp;(ROW()+12*(($AN91-1)*3+$AO91)-ROW())/12+5):INDIRECT("S"&amp;(ROW()+12*(($AN91-1)*3+$AO91)-ROW())/12+5),AQ91)</f>
        <v>0</v>
      </c>
      <c r="AS91" s="480">
        <f ca="1">IF($AP91=1,IF(INDIRECT(ADDRESS(($AN91-1)*3+$AO91+5,$AP91+20))="",0,INDIRECT(ADDRESS(($AN91-1)*3+$AO91+5,$AP91+20))),IF(INDIRECT(ADDRESS(($AN91-1)*3+$AO91+5,$AP91+20))="",0,IF(COUNTIF(INDIRECT(ADDRESS(($AN91-1)*36+($AO91-1)*12+6,COLUMN())):INDIRECT(ADDRESS(($AN91-1)*36+($AO91-1)*12+$AP91+4,COLUMN())),INDIRECT(ADDRESS(($AN91-1)*3+$AO91+5,$AP91+20)))&gt;=1,0,INDIRECT(ADDRESS(($AN91-1)*3+$AO91+5,$AP91+20)))))</f>
        <v>0</v>
      </c>
      <c r="AT91" s="472">
        <f ca="1">COUNTIF(INDIRECT("U"&amp;(ROW()+12*(($AN91-1)*3+$AO91)-ROW())/12+5):INDIRECT("AF"&amp;(ROW()+12*(($AN91-1)*3+$AO91)-ROW())/12+5),AS91)</f>
        <v>0</v>
      </c>
      <c r="AU91" s="472">
        <f ca="1">IF(AND(AQ91+AS91&gt;0,AR91+AT91&gt;0),COUNTIF(AU$6:AU90,"&gt;0")+1,0)</f>
        <v>0</v>
      </c>
      <c r="BE91" s="472">
        <v>2</v>
      </c>
      <c r="BF91" s="472" t="s">
        <v>319</v>
      </c>
      <c r="BG91" s="488">
        <f>IF(BG90+BT90&gt;マスタ!$C$3,1,0)</f>
        <v>0</v>
      </c>
      <c r="BH91" s="488">
        <f>IF(BH90+BU90&gt;マスタ!$C$3,1,0)</f>
        <v>0</v>
      </c>
      <c r="BI91" s="488">
        <f>IF(BI90+BV90&gt;マスタ!$C$3,1,0)</f>
        <v>0</v>
      </c>
      <c r="BJ91" s="488">
        <f>IF(BJ90+BW90&gt;マスタ!$C$3,1,0)</f>
        <v>0</v>
      </c>
      <c r="BK91" s="488">
        <f>IF(BK90+BX90&gt;マスタ!$C$3,1,0)</f>
        <v>0</v>
      </c>
      <c r="BL91" s="488">
        <f>IF(BL90+BY90&gt;マスタ!$C$3,1,0)</f>
        <v>0</v>
      </c>
      <c r="BM91" s="488">
        <f>IF(BM90+BZ90&gt;マスタ!$C$3,1,0)</f>
        <v>0</v>
      </c>
      <c r="BN91" s="488">
        <f>IF(BN90+CA90&gt;マスタ!$C$3,1,0)</f>
        <v>0</v>
      </c>
      <c r="BO91" s="488">
        <f>IF(BO90+CB90&gt;マスタ!$C$3,1,0)</f>
        <v>0</v>
      </c>
      <c r="BP91" s="488">
        <f>IF(BP90+CC90&gt;マスタ!$C$3,1,0)</f>
        <v>0</v>
      </c>
      <c r="BQ91" s="488">
        <f>IF(BQ90+CD90&gt;マスタ!$C$3,1,0)</f>
        <v>0</v>
      </c>
      <c r="BR91" s="488">
        <f>IF(BR90+CE90&gt;マスタ!$C$3,1,0)</f>
        <v>0</v>
      </c>
      <c r="BT91" s="488"/>
      <c r="BU91" s="488"/>
      <c r="BV91" s="488"/>
      <c r="BW91" s="488"/>
      <c r="BX91" s="488"/>
      <c r="BY91" s="488"/>
      <c r="BZ91" s="488"/>
      <c r="CA91" s="488"/>
      <c r="CB91" s="488"/>
      <c r="CC91" s="488"/>
      <c r="CD91" s="488"/>
      <c r="CE91" s="488"/>
    </row>
    <row r="92" spans="1:98" x14ac:dyDescent="0.15">
      <c r="A92" s="744"/>
      <c r="B92" s="747"/>
      <c r="C92" s="747"/>
      <c r="D92" s="747"/>
      <c r="E92" s="750"/>
      <c r="F92" s="747"/>
      <c r="G92" s="496" t="s">
        <v>462</v>
      </c>
      <c r="H92" s="497"/>
      <c r="I92" s="498"/>
      <c r="J92" s="498"/>
      <c r="K92" s="498"/>
      <c r="L92" s="498"/>
      <c r="M92" s="498"/>
      <c r="N92" s="498"/>
      <c r="O92" s="498"/>
      <c r="P92" s="498"/>
      <c r="Q92" s="498"/>
      <c r="R92" s="498"/>
      <c r="S92" s="498"/>
      <c r="T92" s="499">
        <f t="shared" si="78"/>
        <v>0</v>
      </c>
      <c r="U92" s="500"/>
      <c r="V92" s="501"/>
      <c r="W92" s="501"/>
      <c r="X92" s="501"/>
      <c r="Y92" s="501"/>
      <c r="Z92" s="501"/>
      <c r="AA92" s="501"/>
      <c r="AB92" s="501"/>
      <c r="AC92" s="501"/>
      <c r="AD92" s="501"/>
      <c r="AE92" s="501"/>
      <c r="AF92" s="501"/>
      <c r="AG92" s="499">
        <f t="shared" si="80"/>
        <v>0</v>
      </c>
      <c r="AN92" s="472">
        <v>3</v>
      </c>
      <c r="AO92" s="472">
        <v>2</v>
      </c>
      <c r="AP92" s="472">
        <v>3</v>
      </c>
      <c r="AQ92" s="480">
        <f ca="1">IF($AP92=1,IF(INDIRECT(ADDRESS(($AN92-1)*3+$AO92+5,$AP92+7))="",0,INDIRECT(ADDRESS(($AN92-1)*3+$AO92+5,$AP92+7))),IF(INDIRECT(ADDRESS(($AN92-1)*3+$AO92+5,$AP92+7))="",0,IF(COUNTIF(INDIRECT(ADDRESS(($AN92-1)*36+($AO92-1)*12+6,COLUMN())):INDIRECT(ADDRESS(($AN92-1)*36+($AO92-1)*12+$AP92+4,COLUMN())),INDIRECT(ADDRESS(($AN92-1)*3+$AO92+5,$AP92+7)))&gt;=1,0,INDIRECT(ADDRESS(($AN92-1)*3+$AO92+5,$AP92+7)))))</f>
        <v>0</v>
      </c>
      <c r="AR92" s="472">
        <f ca="1">COUNTIF(INDIRECT("H"&amp;(ROW()+12*(($AN92-1)*3+$AO92)-ROW())/12+5):INDIRECT("S"&amp;(ROW()+12*(($AN92-1)*3+$AO92)-ROW())/12+5),AQ92)</f>
        <v>0</v>
      </c>
      <c r="AS92" s="480">
        <f ca="1">IF($AP92=1,IF(INDIRECT(ADDRESS(($AN92-1)*3+$AO92+5,$AP92+20))="",0,INDIRECT(ADDRESS(($AN92-1)*3+$AO92+5,$AP92+20))),IF(INDIRECT(ADDRESS(($AN92-1)*3+$AO92+5,$AP92+20))="",0,IF(COUNTIF(INDIRECT(ADDRESS(($AN92-1)*36+($AO92-1)*12+6,COLUMN())):INDIRECT(ADDRESS(($AN92-1)*36+($AO92-1)*12+$AP92+4,COLUMN())),INDIRECT(ADDRESS(($AN92-1)*3+$AO92+5,$AP92+20)))&gt;=1,0,INDIRECT(ADDRESS(($AN92-1)*3+$AO92+5,$AP92+20)))))</f>
        <v>0</v>
      </c>
      <c r="AT92" s="472">
        <f ca="1">COUNTIF(INDIRECT("U"&amp;(ROW()+12*(($AN92-1)*3+$AO92)-ROW())/12+5):INDIRECT("AF"&amp;(ROW()+12*(($AN92-1)*3+$AO92)-ROW())/12+5),AS92)</f>
        <v>0</v>
      </c>
      <c r="AU92" s="472">
        <f ca="1">IF(AND(AQ92+AS92&gt;0,AR92+AT92&gt;0),COUNTIF(AU$6:AU91,"&gt;0")+1,0)</f>
        <v>0</v>
      </c>
      <c r="BE92" s="472">
        <v>3</v>
      </c>
      <c r="BF92" s="489"/>
      <c r="BG92" s="488"/>
      <c r="BH92" s="488"/>
      <c r="BI92" s="488"/>
      <c r="BJ92" s="488"/>
      <c r="BK92" s="488"/>
      <c r="BL92" s="488"/>
      <c r="BM92" s="488"/>
      <c r="BN92" s="488"/>
      <c r="BO92" s="488"/>
      <c r="BP92" s="488"/>
      <c r="BQ92" s="488"/>
      <c r="BR92" s="488"/>
      <c r="BT92" s="488"/>
      <c r="BU92" s="488"/>
      <c r="BV92" s="488"/>
      <c r="BW92" s="488"/>
      <c r="BX92" s="488"/>
      <c r="BY92" s="488"/>
      <c r="BZ92" s="488"/>
      <c r="CA92" s="488"/>
      <c r="CB92" s="488"/>
      <c r="CC92" s="488"/>
      <c r="CD92" s="488"/>
      <c r="CE92" s="488"/>
    </row>
    <row r="93" spans="1:98" x14ac:dyDescent="0.15">
      <c r="A93" s="742">
        <v>30</v>
      </c>
      <c r="B93" s="745"/>
      <c r="C93" s="745"/>
      <c r="D93" s="745"/>
      <c r="E93" s="748"/>
      <c r="F93" s="745"/>
      <c r="G93" s="481" t="s">
        <v>321</v>
      </c>
      <c r="H93" s="482"/>
      <c r="I93" s="483" t="str">
        <f t="shared" si="96"/>
        <v/>
      </c>
      <c r="J93" s="483" t="str">
        <f t="shared" si="96"/>
        <v/>
      </c>
      <c r="K93" s="483" t="str">
        <f t="shared" si="96"/>
        <v/>
      </c>
      <c r="L93" s="483" t="str">
        <f t="shared" si="96"/>
        <v/>
      </c>
      <c r="M93" s="483" t="str">
        <f t="shared" si="96"/>
        <v/>
      </c>
      <c r="N93" s="483" t="str">
        <f t="shared" si="96"/>
        <v/>
      </c>
      <c r="O93" s="483" t="str">
        <f t="shared" si="96"/>
        <v/>
      </c>
      <c r="P93" s="483" t="str">
        <f t="shared" si="96"/>
        <v/>
      </c>
      <c r="Q93" s="483" t="str">
        <f t="shared" si="96"/>
        <v/>
      </c>
      <c r="R93" s="483" t="str">
        <f t="shared" si="96"/>
        <v/>
      </c>
      <c r="S93" s="483" t="str">
        <f t="shared" si="96"/>
        <v/>
      </c>
      <c r="T93" s="484">
        <f t="shared" si="78"/>
        <v>0</v>
      </c>
      <c r="U93" s="485"/>
      <c r="V93" s="486" t="str">
        <f t="shared" si="97"/>
        <v/>
      </c>
      <c r="W93" s="486" t="str">
        <f t="shared" si="97"/>
        <v/>
      </c>
      <c r="X93" s="486" t="str">
        <f t="shared" si="97"/>
        <v/>
      </c>
      <c r="Y93" s="486" t="str">
        <f t="shared" si="97"/>
        <v/>
      </c>
      <c r="Z93" s="486" t="str">
        <f t="shared" si="97"/>
        <v/>
      </c>
      <c r="AA93" s="486" t="str">
        <f t="shared" si="97"/>
        <v/>
      </c>
      <c r="AB93" s="486" t="str">
        <f t="shared" si="97"/>
        <v/>
      </c>
      <c r="AC93" s="486" t="str">
        <f t="shared" si="97"/>
        <v/>
      </c>
      <c r="AD93" s="486" t="str">
        <f t="shared" si="97"/>
        <v/>
      </c>
      <c r="AE93" s="486" t="str">
        <f t="shared" si="97"/>
        <v/>
      </c>
      <c r="AF93" s="486" t="str">
        <f t="shared" si="97"/>
        <v/>
      </c>
      <c r="AG93" s="484">
        <f t="shared" si="80"/>
        <v>0</v>
      </c>
      <c r="AN93" s="472">
        <v>3</v>
      </c>
      <c r="AO93" s="472">
        <v>2</v>
      </c>
      <c r="AP93" s="472">
        <v>4</v>
      </c>
      <c r="AQ93" s="480">
        <f ca="1">IF($AP93=1,IF(INDIRECT(ADDRESS(($AN93-1)*3+$AO93+5,$AP93+7))="",0,INDIRECT(ADDRESS(($AN93-1)*3+$AO93+5,$AP93+7))),IF(INDIRECT(ADDRESS(($AN93-1)*3+$AO93+5,$AP93+7))="",0,IF(COUNTIF(INDIRECT(ADDRESS(($AN93-1)*36+($AO93-1)*12+6,COLUMN())):INDIRECT(ADDRESS(($AN93-1)*36+($AO93-1)*12+$AP93+4,COLUMN())),INDIRECT(ADDRESS(($AN93-1)*3+$AO93+5,$AP93+7)))&gt;=1,0,INDIRECT(ADDRESS(($AN93-1)*3+$AO93+5,$AP93+7)))))</f>
        <v>0</v>
      </c>
      <c r="AR93" s="472">
        <f ca="1">COUNTIF(INDIRECT("H"&amp;(ROW()+12*(($AN93-1)*3+$AO93)-ROW())/12+5):INDIRECT("S"&amp;(ROW()+12*(($AN93-1)*3+$AO93)-ROW())/12+5),AQ93)</f>
        <v>0</v>
      </c>
      <c r="AS93" s="480">
        <f ca="1">IF($AP93=1,IF(INDIRECT(ADDRESS(($AN93-1)*3+$AO93+5,$AP93+20))="",0,INDIRECT(ADDRESS(($AN93-1)*3+$AO93+5,$AP93+20))),IF(INDIRECT(ADDRESS(($AN93-1)*3+$AO93+5,$AP93+20))="",0,IF(COUNTIF(INDIRECT(ADDRESS(($AN93-1)*36+($AO93-1)*12+6,COLUMN())):INDIRECT(ADDRESS(($AN93-1)*36+($AO93-1)*12+$AP93+4,COLUMN())),INDIRECT(ADDRESS(($AN93-1)*3+$AO93+5,$AP93+20)))&gt;=1,0,INDIRECT(ADDRESS(($AN93-1)*3+$AO93+5,$AP93+20)))))</f>
        <v>0</v>
      </c>
      <c r="AT93" s="472">
        <f ca="1">COUNTIF(INDIRECT("U"&amp;(ROW()+12*(($AN93-1)*3+$AO93)-ROW())/12+5):INDIRECT("AF"&amp;(ROW()+12*(($AN93-1)*3+$AO93)-ROW())/12+5),AS93)</f>
        <v>0</v>
      </c>
      <c r="AU93" s="472">
        <f ca="1">IF(AND(AQ93+AS93&gt;0,AR93+AT93&gt;0),COUNTIF(AU$6:AU92,"&gt;0")+1,0)</f>
        <v>0</v>
      </c>
      <c r="BE93" s="472">
        <v>1</v>
      </c>
      <c r="BG93" s="488">
        <f t="shared" ref="BG93:BR93" si="104">SUM(H93:H94)</f>
        <v>0</v>
      </c>
      <c r="BH93" s="488">
        <f t="shared" si="104"/>
        <v>0</v>
      </c>
      <c r="BI93" s="488">
        <f t="shared" si="104"/>
        <v>0</v>
      </c>
      <c r="BJ93" s="488">
        <f t="shared" si="104"/>
        <v>0</v>
      </c>
      <c r="BK93" s="488">
        <f t="shared" si="104"/>
        <v>0</v>
      </c>
      <c r="BL93" s="488">
        <f t="shared" si="104"/>
        <v>0</v>
      </c>
      <c r="BM93" s="488">
        <f t="shared" si="104"/>
        <v>0</v>
      </c>
      <c r="BN93" s="488">
        <f t="shared" si="104"/>
        <v>0</v>
      </c>
      <c r="BO93" s="488">
        <f t="shared" si="104"/>
        <v>0</v>
      </c>
      <c r="BP93" s="488">
        <f t="shared" si="104"/>
        <v>0</v>
      </c>
      <c r="BQ93" s="488">
        <f t="shared" si="104"/>
        <v>0</v>
      </c>
      <c r="BR93" s="488">
        <f t="shared" si="104"/>
        <v>0</v>
      </c>
      <c r="BT93" s="488">
        <f t="shared" ref="BT93:CE93" si="105">SUM(U93:U94)</f>
        <v>0</v>
      </c>
      <c r="BU93" s="488">
        <f t="shared" si="105"/>
        <v>0</v>
      </c>
      <c r="BV93" s="488">
        <f t="shared" si="105"/>
        <v>0</v>
      </c>
      <c r="BW93" s="488">
        <f t="shared" si="105"/>
        <v>0</v>
      </c>
      <c r="BX93" s="488">
        <f t="shared" si="105"/>
        <v>0</v>
      </c>
      <c r="BY93" s="488">
        <f t="shared" si="105"/>
        <v>0</v>
      </c>
      <c r="BZ93" s="488">
        <f t="shared" si="105"/>
        <v>0</v>
      </c>
      <c r="CA93" s="488">
        <f t="shared" si="105"/>
        <v>0</v>
      </c>
      <c r="CB93" s="488">
        <f t="shared" si="105"/>
        <v>0</v>
      </c>
      <c r="CC93" s="488">
        <f t="shared" si="105"/>
        <v>0</v>
      </c>
      <c r="CD93" s="488">
        <f t="shared" si="105"/>
        <v>0</v>
      </c>
      <c r="CE93" s="488">
        <f t="shared" si="105"/>
        <v>0</v>
      </c>
      <c r="CH93" s="489" t="s">
        <v>391</v>
      </c>
      <c r="CI93" s="488">
        <f>IF(OR($D93="副園長",$D93="教頭",$D93="主任保育士",$D93="主幹教諭"),0,BG93)</f>
        <v>0</v>
      </c>
      <c r="CJ93" s="488">
        <f t="shared" ref="CJ93:CT93" si="106">IF(OR($D93="副園長",$D93="教頭",$D93="主任保育士",$D93="主幹教諭"),0,BH93)</f>
        <v>0</v>
      </c>
      <c r="CK93" s="488">
        <f t="shared" si="106"/>
        <v>0</v>
      </c>
      <c r="CL93" s="488">
        <f t="shared" si="106"/>
        <v>0</v>
      </c>
      <c r="CM93" s="488">
        <f t="shared" si="106"/>
        <v>0</v>
      </c>
      <c r="CN93" s="488">
        <f t="shared" si="106"/>
        <v>0</v>
      </c>
      <c r="CO93" s="488">
        <f t="shared" si="106"/>
        <v>0</v>
      </c>
      <c r="CP93" s="488">
        <f t="shared" si="106"/>
        <v>0</v>
      </c>
      <c r="CQ93" s="488">
        <f t="shared" si="106"/>
        <v>0</v>
      </c>
      <c r="CR93" s="488">
        <f t="shared" si="106"/>
        <v>0</v>
      </c>
      <c r="CS93" s="488">
        <f t="shared" si="106"/>
        <v>0</v>
      </c>
      <c r="CT93" s="488">
        <f t="shared" si="106"/>
        <v>0</v>
      </c>
    </row>
    <row r="94" spans="1:98" x14ac:dyDescent="0.15">
      <c r="A94" s="743"/>
      <c r="B94" s="746"/>
      <c r="C94" s="746"/>
      <c r="D94" s="746"/>
      <c r="E94" s="749"/>
      <c r="F94" s="746"/>
      <c r="G94" s="490" t="s">
        <v>320</v>
      </c>
      <c r="H94" s="491"/>
      <c r="I94" s="492" t="str">
        <f t="shared" si="96"/>
        <v/>
      </c>
      <c r="J94" s="492" t="str">
        <f t="shared" si="96"/>
        <v/>
      </c>
      <c r="K94" s="492" t="str">
        <f t="shared" si="96"/>
        <v/>
      </c>
      <c r="L94" s="492" t="str">
        <f t="shared" si="96"/>
        <v/>
      </c>
      <c r="M94" s="492" t="str">
        <f t="shared" si="96"/>
        <v/>
      </c>
      <c r="N94" s="492" t="str">
        <f t="shared" si="96"/>
        <v/>
      </c>
      <c r="O94" s="492" t="str">
        <f t="shared" si="96"/>
        <v/>
      </c>
      <c r="P94" s="492" t="str">
        <f t="shared" si="96"/>
        <v/>
      </c>
      <c r="Q94" s="492" t="str">
        <f t="shared" si="96"/>
        <v/>
      </c>
      <c r="R94" s="492" t="str">
        <f t="shared" si="96"/>
        <v/>
      </c>
      <c r="S94" s="492" t="str">
        <f t="shared" si="96"/>
        <v/>
      </c>
      <c r="T94" s="493">
        <f t="shared" si="78"/>
        <v>0</v>
      </c>
      <c r="U94" s="494"/>
      <c r="V94" s="495" t="str">
        <f t="shared" si="97"/>
        <v/>
      </c>
      <c r="W94" s="495" t="str">
        <f t="shared" si="97"/>
        <v/>
      </c>
      <c r="X94" s="495" t="str">
        <f t="shared" si="97"/>
        <v/>
      </c>
      <c r="Y94" s="495" t="str">
        <f t="shared" si="97"/>
        <v/>
      </c>
      <c r="Z94" s="495" t="str">
        <f t="shared" si="97"/>
        <v/>
      </c>
      <c r="AA94" s="495" t="str">
        <f t="shared" si="97"/>
        <v/>
      </c>
      <c r="AB94" s="495" t="str">
        <f t="shared" si="97"/>
        <v/>
      </c>
      <c r="AC94" s="495" t="str">
        <f t="shared" si="97"/>
        <v/>
      </c>
      <c r="AD94" s="495" t="str">
        <f t="shared" si="97"/>
        <v/>
      </c>
      <c r="AE94" s="495" t="str">
        <f t="shared" si="97"/>
        <v/>
      </c>
      <c r="AF94" s="495" t="str">
        <f t="shared" si="97"/>
        <v/>
      </c>
      <c r="AG94" s="493">
        <f t="shared" si="80"/>
        <v>0</v>
      </c>
      <c r="AN94" s="472">
        <v>3</v>
      </c>
      <c r="AO94" s="472">
        <v>2</v>
      </c>
      <c r="AP94" s="472">
        <v>5</v>
      </c>
      <c r="AQ94" s="480">
        <f ca="1">IF($AP94=1,IF(INDIRECT(ADDRESS(($AN94-1)*3+$AO94+5,$AP94+7))="",0,INDIRECT(ADDRESS(($AN94-1)*3+$AO94+5,$AP94+7))),IF(INDIRECT(ADDRESS(($AN94-1)*3+$AO94+5,$AP94+7))="",0,IF(COUNTIF(INDIRECT(ADDRESS(($AN94-1)*36+($AO94-1)*12+6,COLUMN())):INDIRECT(ADDRESS(($AN94-1)*36+($AO94-1)*12+$AP94+4,COLUMN())),INDIRECT(ADDRESS(($AN94-1)*3+$AO94+5,$AP94+7)))&gt;=1,0,INDIRECT(ADDRESS(($AN94-1)*3+$AO94+5,$AP94+7)))))</f>
        <v>0</v>
      </c>
      <c r="AR94" s="472">
        <f ca="1">COUNTIF(INDIRECT("H"&amp;(ROW()+12*(($AN94-1)*3+$AO94)-ROW())/12+5):INDIRECT("S"&amp;(ROW()+12*(($AN94-1)*3+$AO94)-ROW())/12+5),AQ94)</f>
        <v>0</v>
      </c>
      <c r="AS94" s="480">
        <f ca="1">IF($AP94=1,IF(INDIRECT(ADDRESS(($AN94-1)*3+$AO94+5,$AP94+20))="",0,INDIRECT(ADDRESS(($AN94-1)*3+$AO94+5,$AP94+20))),IF(INDIRECT(ADDRESS(($AN94-1)*3+$AO94+5,$AP94+20))="",0,IF(COUNTIF(INDIRECT(ADDRESS(($AN94-1)*36+($AO94-1)*12+6,COLUMN())):INDIRECT(ADDRESS(($AN94-1)*36+($AO94-1)*12+$AP94+4,COLUMN())),INDIRECT(ADDRESS(($AN94-1)*3+$AO94+5,$AP94+20)))&gt;=1,0,INDIRECT(ADDRESS(($AN94-1)*3+$AO94+5,$AP94+20)))))</f>
        <v>0</v>
      </c>
      <c r="AT94" s="472">
        <f ca="1">COUNTIF(INDIRECT("U"&amp;(ROW()+12*(($AN94-1)*3+$AO94)-ROW())/12+5):INDIRECT("AF"&amp;(ROW()+12*(($AN94-1)*3+$AO94)-ROW())/12+5),AS94)</f>
        <v>0</v>
      </c>
      <c r="AU94" s="472">
        <f ca="1">IF(AND(AQ94+AS94&gt;0,AR94+AT94&gt;0),COUNTIF(AU$6:AU93,"&gt;0")+1,0)</f>
        <v>0</v>
      </c>
      <c r="BE94" s="472">
        <v>2</v>
      </c>
      <c r="BF94" s="472" t="s">
        <v>319</v>
      </c>
      <c r="BG94" s="488">
        <f>IF(BG93+BT93&gt;マスタ!$C$3,1,0)</f>
        <v>0</v>
      </c>
      <c r="BH94" s="488">
        <f>IF(BH93+BU93&gt;マスタ!$C$3,1,0)</f>
        <v>0</v>
      </c>
      <c r="BI94" s="488">
        <f>IF(BI93+BV93&gt;マスタ!$C$3,1,0)</f>
        <v>0</v>
      </c>
      <c r="BJ94" s="488">
        <f>IF(BJ93+BW93&gt;マスタ!$C$3,1,0)</f>
        <v>0</v>
      </c>
      <c r="BK94" s="488">
        <f>IF(BK93+BX93&gt;マスタ!$C$3,1,0)</f>
        <v>0</v>
      </c>
      <c r="BL94" s="488">
        <f>IF(BL93+BY93&gt;マスタ!$C$3,1,0)</f>
        <v>0</v>
      </c>
      <c r="BM94" s="488">
        <f>IF(BM93+BZ93&gt;マスタ!$C$3,1,0)</f>
        <v>0</v>
      </c>
      <c r="BN94" s="488">
        <f>IF(BN93+CA93&gt;マスタ!$C$3,1,0)</f>
        <v>0</v>
      </c>
      <c r="BO94" s="488">
        <f>IF(BO93+CB93&gt;マスタ!$C$3,1,0)</f>
        <v>0</v>
      </c>
      <c r="BP94" s="488">
        <f>IF(BP93+CC93&gt;マスタ!$C$3,1,0)</f>
        <v>0</v>
      </c>
      <c r="BQ94" s="488">
        <f>IF(BQ93+CD93&gt;マスタ!$C$3,1,0)</f>
        <v>0</v>
      </c>
      <c r="BR94" s="488">
        <f>IF(BR93+CE93&gt;マスタ!$C$3,1,0)</f>
        <v>0</v>
      </c>
    </row>
    <row r="95" spans="1:98" x14ac:dyDescent="0.15">
      <c r="A95" s="744"/>
      <c r="B95" s="747"/>
      <c r="C95" s="747"/>
      <c r="D95" s="747"/>
      <c r="E95" s="750"/>
      <c r="F95" s="747"/>
      <c r="G95" s="496" t="s">
        <v>462</v>
      </c>
      <c r="H95" s="497"/>
      <c r="I95" s="498"/>
      <c r="J95" s="498"/>
      <c r="K95" s="498"/>
      <c r="L95" s="498"/>
      <c r="M95" s="498"/>
      <c r="N95" s="498"/>
      <c r="O95" s="498"/>
      <c r="P95" s="498"/>
      <c r="Q95" s="498"/>
      <c r="R95" s="498"/>
      <c r="S95" s="498"/>
      <c r="T95" s="499">
        <f t="shared" si="78"/>
        <v>0</v>
      </c>
      <c r="U95" s="500"/>
      <c r="V95" s="501"/>
      <c r="W95" s="501"/>
      <c r="X95" s="501"/>
      <c r="Y95" s="501"/>
      <c r="Z95" s="501"/>
      <c r="AA95" s="501"/>
      <c r="AB95" s="501"/>
      <c r="AC95" s="501"/>
      <c r="AD95" s="501"/>
      <c r="AE95" s="501"/>
      <c r="AF95" s="501"/>
      <c r="AG95" s="499">
        <f t="shared" si="80"/>
        <v>0</v>
      </c>
      <c r="AN95" s="472">
        <v>3</v>
      </c>
      <c r="AO95" s="472">
        <v>2</v>
      </c>
      <c r="AP95" s="472">
        <v>6</v>
      </c>
      <c r="AQ95" s="480">
        <f ca="1">IF($AP95=1,IF(INDIRECT(ADDRESS(($AN95-1)*3+$AO95+5,$AP95+7))="",0,INDIRECT(ADDRESS(($AN95-1)*3+$AO95+5,$AP95+7))),IF(INDIRECT(ADDRESS(($AN95-1)*3+$AO95+5,$AP95+7))="",0,IF(COUNTIF(INDIRECT(ADDRESS(($AN95-1)*36+($AO95-1)*12+6,COLUMN())):INDIRECT(ADDRESS(($AN95-1)*36+($AO95-1)*12+$AP95+4,COLUMN())),INDIRECT(ADDRESS(($AN95-1)*3+$AO95+5,$AP95+7)))&gt;=1,0,INDIRECT(ADDRESS(($AN95-1)*3+$AO95+5,$AP95+7)))))</f>
        <v>0</v>
      </c>
      <c r="AR95" s="472">
        <f ca="1">COUNTIF(INDIRECT("H"&amp;(ROW()+12*(($AN95-1)*3+$AO95)-ROW())/12+5):INDIRECT("S"&amp;(ROW()+12*(($AN95-1)*3+$AO95)-ROW())/12+5),AQ95)</f>
        <v>0</v>
      </c>
      <c r="AS95" s="480">
        <f ca="1">IF($AP95=1,IF(INDIRECT(ADDRESS(($AN95-1)*3+$AO95+5,$AP95+20))="",0,INDIRECT(ADDRESS(($AN95-1)*3+$AO95+5,$AP95+20))),IF(INDIRECT(ADDRESS(($AN95-1)*3+$AO95+5,$AP95+20))="",0,IF(COUNTIF(INDIRECT(ADDRESS(($AN95-1)*36+($AO95-1)*12+6,COLUMN())):INDIRECT(ADDRESS(($AN95-1)*36+($AO95-1)*12+$AP95+4,COLUMN())),INDIRECT(ADDRESS(($AN95-1)*3+$AO95+5,$AP95+20)))&gt;=1,0,INDIRECT(ADDRESS(($AN95-1)*3+$AO95+5,$AP95+20)))))</f>
        <v>0</v>
      </c>
      <c r="AT95" s="472">
        <f ca="1">COUNTIF(INDIRECT("U"&amp;(ROW()+12*(($AN95-1)*3+$AO95)-ROW())/12+5):INDIRECT("AF"&amp;(ROW()+12*(($AN95-1)*3+$AO95)-ROW())/12+5),AS95)</f>
        <v>0</v>
      </c>
      <c r="AU95" s="472">
        <f ca="1">IF(AND(AQ95+AS95&gt;0,AR95+AT95&gt;0),COUNTIF(AU$6:AU94,"&gt;0")+1,0)</f>
        <v>0</v>
      </c>
      <c r="BE95" s="472">
        <v>3</v>
      </c>
      <c r="BF95" s="489"/>
      <c r="BG95" s="488"/>
      <c r="BH95" s="488"/>
      <c r="BI95" s="488"/>
      <c r="BJ95" s="488"/>
      <c r="BK95" s="488"/>
      <c r="BL95" s="488"/>
      <c r="BM95" s="488"/>
      <c r="BN95" s="488"/>
      <c r="BO95" s="488"/>
      <c r="BP95" s="488"/>
      <c r="BQ95" s="488"/>
      <c r="BR95" s="488"/>
    </row>
    <row r="96" spans="1:98" x14ac:dyDescent="0.15">
      <c r="AN96" s="472">
        <v>3</v>
      </c>
      <c r="AO96" s="472">
        <v>2</v>
      </c>
      <c r="AP96" s="472">
        <v>7</v>
      </c>
      <c r="AQ96" s="480">
        <f ca="1">IF($AP96=1,IF(INDIRECT(ADDRESS(($AN96-1)*3+$AO96+5,$AP96+7))="",0,INDIRECT(ADDRESS(($AN96-1)*3+$AO96+5,$AP96+7))),IF(INDIRECT(ADDRESS(($AN96-1)*3+$AO96+5,$AP96+7))="",0,IF(COUNTIF(INDIRECT(ADDRESS(($AN96-1)*36+($AO96-1)*12+6,COLUMN())):INDIRECT(ADDRESS(($AN96-1)*36+($AO96-1)*12+$AP96+4,COLUMN())),INDIRECT(ADDRESS(($AN96-1)*3+$AO96+5,$AP96+7)))&gt;=1,0,INDIRECT(ADDRESS(($AN96-1)*3+$AO96+5,$AP96+7)))))</f>
        <v>0</v>
      </c>
      <c r="AR96" s="472">
        <f ca="1">COUNTIF(INDIRECT("H"&amp;(ROW()+12*(($AN96-1)*3+$AO96)-ROW())/12+5):INDIRECT("S"&amp;(ROW()+12*(($AN96-1)*3+$AO96)-ROW())/12+5),AQ96)</f>
        <v>0</v>
      </c>
      <c r="AS96" s="480">
        <f ca="1">IF($AP96=1,IF(INDIRECT(ADDRESS(($AN96-1)*3+$AO96+5,$AP96+20))="",0,INDIRECT(ADDRESS(($AN96-1)*3+$AO96+5,$AP96+20))),IF(INDIRECT(ADDRESS(($AN96-1)*3+$AO96+5,$AP96+20))="",0,IF(COUNTIF(INDIRECT(ADDRESS(($AN96-1)*36+($AO96-1)*12+6,COLUMN())):INDIRECT(ADDRESS(($AN96-1)*36+($AO96-1)*12+$AP96+4,COLUMN())),INDIRECT(ADDRESS(($AN96-1)*3+$AO96+5,$AP96+20)))&gt;=1,0,INDIRECT(ADDRESS(($AN96-1)*3+$AO96+5,$AP96+20)))))</f>
        <v>0</v>
      </c>
      <c r="AT96" s="472">
        <f ca="1">COUNTIF(INDIRECT("U"&amp;(ROW()+12*(($AN96-1)*3+$AO96)-ROW())/12+5):INDIRECT("AF"&amp;(ROW()+12*(($AN96-1)*3+$AO96)-ROW())/12+5),AS96)</f>
        <v>0</v>
      </c>
      <c r="AU96" s="472">
        <f ca="1">IF(AND(AQ96+AS96&gt;0,AR96+AT96&gt;0),COUNTIF(AU$6:AU95,"&gt;0")+1,0)</f>
        <v>0</v>
      </c>
    </row>
    <row r="97" spans="40:47" x14ac:dyDescent="0.15">
      <c r="AN97" s="472">
        <v>3</v>
      </c>
      <c r="AO97" s="472">
        <v>2</v>
      </c>
      <c r="AP97" s="472">
        <v>8</v>
      </c>
      <c r="AQ97" s="480">
        <f ca="1">IF($AP97=1,IF(INDIRECT(ADDRESS(($AN97-1)*3+$AO97+5,$AP97+7))="",0,INDIRECT(ADDRESS(($AN97-1)*3+$AO97+5,$AP97+7))),IF(INDIRECT(ADDRESS(($AN97-1)*3+$AO97+5,$AP97+7))="",0,IF(COUNTIF(INDIRECT(ADDRESS(($AN97-1)*36+($AO97-1)*12+6,COLUMN())):INDIRECT(ADDRESS(($AN97-1)*36+($AO97-1)*12+$AP97+4,COLUMN())),INDIRECT(ADDRESS(($AN97-1)*3+$AO97+5,$AP97+7)))&gt;=1,0,INDIRECT(ADDRESS(($AN97-1)*3+$AO97+5,$AP97+7)))))</f>
        <v>0</v>
      </c>
      <c r="AR97" s="472">
        <f ca="1">COUNTIF(INDIRECT("H"&amp;(ROW()+12*(($AN97-1)*3+$AO97)-ROW())/12+5):INDIRECT("S"&amp;(ROW()+12*(($AN97-1)*3+$AO97)-ROW())/12+5),AQ97)</f>
        <v>0</v>
      </c>
      <c r="AS97" s="480">
        <f ca="1">IF($AP97=1,IF(INDIRECT(ADDRESS(($AN97-1)*3+$AO97+5,$AP97+20))="",0,INDIRECT(ADDRESS(($AN97-1)*3+$AO97+5,$AP97+20))),IF(INDIRECT(ADDRESS(($AN97-1)*3+$AO97+5,$AP97+20))="",0,IF(COUNTIF(INDIRECT(ADDRESS(($AN97-1)*36+($AO97-1)*12+6,COLUMN())):INDIRECT(ADDRESS(($AN97-1)*36+($AO97-1)*12+$AP97+4,COLUMN())),INDIRECT(ADDRESS(($AN97-1)*3+$AO97+5,$AP97+20)))&gt;=1,0,INDIRECT(ADDRESS(($AN97-1)*3+$AO97+5,$AP97+20)))))</f>
        <v>0</v>
      </c>
      <c r="AT97" s="472">
        <f ca="1">COUNTIF(INDIRECT("U"&amp;(ROW()+12*(($AN97-1)*3+$AO97)-ROW())/12+5):INDIRECT("AF"&amp;(ROW()+12*(($AN97-1)*3+$AO97)-ROW())/12+5),AS97)</f>
        <v>0</v>
      </c>
      <c r="AU97" s="472">
        <f ca="1">IF(AND(AQ97+AS97&gt;0,AR97+AT97&gt;0),COUNTIF(AU$6:AU96,"&gt;0")+1,0)</f>
        <v>0</v>
      </c>
    </row>
    <row r="98" spans="40:47" x14ac:dyDescent="0.15">
      <c r="AN98" s="472">
        <v>3</v>
      </c>
      <c r="AO98" s="472">
        <v>2</v>
      </c>
      <c r="AP98" s="472">
        <v>9</v>
      </c>
      <c r="AQ98" s="480">
        <f ca="1">IF($AP98=1,IF(INDIRECT(ADDRESS(($AN98-1)*3+$AO98+5,$AP98+7))="",0,INDIRECT(ADDRESS(($AN98-1)*3+$AO98+5,$AP98+7))),IF(INDIRECT(ADDRESS(($AN98-1)*3+$AO98+5,$AP98+7))="",0,IF(COUNTIF(INDIRECT(ADDRESS(($AN98-1)*36+($AO98-1)*12+6,COLUMN())):INDIRECT(ADDRESS(($AN98-1)*36+($AO98-1)*12+$AP98+4,COLUMN())),INDIRECT(ADDRESS(($AN98-1)*3+$AO98+5,$AP98+7)))&gt;=1,0,INDIRECT(ADDRESS(($AN98-1)*3+$AO98+5,$AP98+7)))))</f>
        <v>0</v>
      </c>
      <c r="AR98" s="472">
        <f ca="1">COUNTIF(INDIRECT("H"&amp;(ROW()+12*(($AN98-1)*3+$AO98)-ROW())/12+5):INDIRECT("S"&amp;(ROW()+12*(($AN98-1)*3+$AO98)-ROW())/12+5),AQ98)</f>
        <v>0</v>
      </c>
      <c r="AS98" s="480">
        <f ca="1">IF($AP98=1,IF(INDIRECT(ADDRESS(($AN98-1)*3+$AO98+5,$AP98+20))="",0,INDIRECT(ADDRESS(($AN98-1)*3+$AO98+5,$AP98+20))),IF(INDIRECT(ADDRESS(($AN98-1)*3+$AO98+5,$AP98+20))="",0,IF(COUNTIF(INDIRECT(ADDRESS(($AN98-1)*36+($AO98-1)*12+6,COLUMN())):INDIRECT(ADDRESS(($AN98-1)*36+($AO98-1)*12+$AP98+4,COLUMN())),INDIRECT(ADDRESS(($AN98-1)*3+$AO98+5,$AP98+20)))&gt;=1,0,INDIRECT(ADDRESS(($AN98-1)*3+$AO98+5,$AP98+20)))))</f>
        <v>0</v>
      </c>
      <c r="AT98" s="472">
        <f ca="1">COUNTIF(INDIRECT("U"&amp;(ROW()+12*(($AN98-1)*3+$AO98)-ROW())/12+5):INDIRECT("AF"&amp;(ROW()+12*(($AN98-1)*3+$AO98)-ROW())/12+5),AS98)</f>
        <v>0</v>
      </c>
      <c r="AU98" s="472">
        <f ca="1">IF(AND(AQ98+AS98&gt;0,AR98+AT98&gt;0),COUNTIF(AU$6:AU97,"&gt;0")+1,0)</f>
        <v>0</v>
      </c>
    </row>
    <row r="99" spans="40:47" x14ac:dyDescent="0.15">
      <c r="AN99" s="472">
        <v>3</v>
      </c>
      <c r="AO99" s="472">
        <v>2</v>
      </c>
      <c r="AP99" s="472">
        <v>10</v>
      </c>
      <c r="AQ99" s="480">
        <f ca="1">IF($AP99=1,IF(INDIRECT(ADDRESS(($AN99-1)*3+$AO99+5,$AP99+7))="",0,INDIRECT(ADDRESS(($AN99-1)*3+$AO99+5,$AP99+7))),IF(INDIRECT(ADDRESS(($AN99-1)*3+$AO99+5,$AP99+7))="",0,IF(COUNTIF(INDIRECT(ADDRESS(($AN99-1)*36+($AO99-1)*12+6,COLUMN())):INDIRECT(ADDRESS(($AN99-1)*36+($AO99-1)*12+$AP99+4,COLUMN())),INDIRECT(ADDRESS(($AN99-1)*3+$AO99+5,$AP99+7)))&gt;=1,0,INDIRECT(ADDRESS(($AN99-1)*3+$AO99+5,$AP99+7)))))</f>
        <v>0</v>
      </c>
      <c r="AR99" s="472">
        <f ca="1">COUNTIF(INDIRECT("H"&amp;(ROW()+12*(($AN99-1)*3+$AO99)-ROW())/12+5):INDIRECT("S"&amp;(ROW()+12*(($AN99-1)*3+$AO99)-ROW())/12+5),AQ99)</f>
        <v>0</v>
      </c>
      <c r="AS99" s="480">
        <f ca="1">IF($AP99=1,IF(INDIRECT(ADDRESS(($AN99-1)*3+$AO99+5,$AP99+20))="",0,INDIRECT(ADDRESS(($AN99-1)*3+$AO99+5,$AP99+20))),IF(INDIRECT(ADDRESS(($AN99-1)*3+$AO99+5,$AP99+20))="",0,IF(COUNTIF(INDIRECT(ADDRESS(($AN99-1)*36+($AO99-1)*12+6,COLUMN())):INDIRECT(ADDRESS(($AN99-1)*36+($AO99-1)*12+$AP99+4,COLUMN())),INDIRECT(ADDRESS(($AN99-1)*3+$AO99+5,$AP99+20)))&gt;=1,0,INDIRECT(ADDRESS(($AN99-1)*3+$AO99+5,$AP99+20)))))</f>
        <v>0</v>
      </c>
      <c r="AT99" s="472">
        <f ca="1">COUNTIF(INDIRECT("U"&amp;(ROW()+12*(($AN99-1)*3+$AO99)-ROW())/12+5):INDIRECT("AF"&amp;(ROW()+12*(($AN99-1)*3+$AO99)-ROW())/12+5),AS99)</f>
        <v>0</v>
      </c>
      <c r="AU99" s="472">
        <f ca="1">IF(AND(AQ99+AS99&gt;0,AR99+AT99&gt;0),COUNTIF(AU$6:AU98,"&gt;0")+1,0)</f>
        <v>0</v>
      </c>
    </row>
    <row r="100" spans="40:47" x14ac:dyDescent="0.15">
      <c r="AN100" s="472">
        <v>3</v>
      </c>
      <c r="AO100" s="472">
        <v>2</v>
      </c>
      <c r="AP100" s="472">
        <v>11</v>
      </c>
      <c r="AQ100" s="480">
        <f ca="1">IF($AP100=1,IF(INDIRECT(ADDRESS(($AN100-1)*3+$AO100+5,$AP100+7))="",0,INDIRECT(ADDRESS(($AN100-1)*3+$AO100+5,$AP100+7))),IF(INDIRECT(ADDRESS(($AN100-1)*3+$AO100+5,$AP100+7))="",0,IF(COUNTIF(INDIRECT(ADDRESS(($AN100-1)*36+($AO100-1)*12+6,COLUMN())):INDIRECT(ADDRESS(($AN100-1)*36+($AO100-1)*12+$AP100+4,COLUMN())),INDIRECT(ADDRESS(($AN100-1)*3+$AO100+5,$AP100+7)))&gt;=1,0,INDIRECT(ADDRESS(($AN100-1)*3+$AO100+5,$AP100+7)))))</f>
        <v>0</v>
      </c>
      <c r="AR100" s="472">
        <f ca="1">COUNTIF(INDIRECT("H"&amp;(ROW()+12*(($AN100-1)*3+$AO100)-ROW())/12+5):INDIRECT("S"&amp;(ROW()+12*(($AN100-1)*3+$AO100)-ROW())/12+5),AQ100)</f>
        <v>0</v>
      </c>
      <c r="AS100" s="480">
        <f ca="1">IF($AP100=1,IF(INDIRECT(ADDRESS(($AN100-1)*3+$AO100+5,$AP100+20))="",0,INDIRECT(ADDRESS(($AN100-1)*3+$AO100+5,$AP100+20))),IF(INDIRECT(ADDRESS(($AN100-1)*3+$AO100+5,$AP100+20))="",0,IF(COUNTIF(INDIRECT(ADDRESS(($AN100-1)*36+($AO100-1)*12+6,COLUMN())):INDIRECT(ADDRESS(($AN100-1)*36+($AO100-1)*12+$AP100+4,COLUMN())),INDIRECT(ADDRESS(($AN100-1)*3+$AO100+5,$AP100+20)))&gt;=1,0,INDIRECT(ADDRESS(($AN100-1)*3+$AO100+5,$AP100+20)))))</f>
        <v>0</v>
      </c>
      <c r="AT100" s="472">
        <f ca="1">COUNTIF(INDIRECT("U"&amp;(ROW()+12*(($AN100-1)*3+$AO100)-ROW())/12+5):INDIRECT("AF"&amp;(ROW()+12*(($AN100-1)*3+$AO100)-ROW())/12+5),AS100)</f>
        <v>0</v>
      </c>
      <c r="AU100" s="472">
        <f ca="1">IF(AND(AQ100+AS100&gt;0,AR100+AT100&gt;0),COUNTIF(AU$6:AU99,"&gt;0")+1,0)</f>
        <v>0</v>
      </c>
    </row>
    <row r="101" spans="40:47" x14ac:dyDescent="0.15">
      <c r="AN101" s="472">
        <v>3</v>
      </c>
      <c r="AO101" s="472">
        <v>2</v>
      </c>
      <c r="AP101" s="472">
        <v>12</v>
      </c>
      <c r="AQ101" s="480">
        <f ca="1">IF($AP101=1,IF(INDIRECT(ADDRESS(($AN101-1)*3+$AO101+5,$AP101+7))="",0,INDIRECT(ADDRESS(($AN101-1)*3+$AO101+5,$AP101+7))),IF(INDIRECT(ADDRESS(($AN101-1)*3+$AO101+5,$AP101+7))="",0,IF(COUNTIF(INDIRECT(ADDRESS(($AN101-1)*36+($AO101-1)*12+6,COLUMN())):INDIRECT(ADDRESS(($AN101-1)*36+($AO101-1)*12+$AP101+4,COLUMN())),INDIRECT(ADDRESS(($AN101-1)*3+$AO101+5,$AP101+7)))&gt;=1,0,INDIRECT(ADDRESS(($AN101-1)*3+$AO101+5,$AP101+7)))))</f>
        <v>0</v>
      </c>
      <c r="AR101" s="472">
        <f ca="1">COUNTIF(INDIRECT("H"&amp;(ROW()+12*(($AN101-1)*3+$AO101)-ROW())/12+5):INDIRECT("S"&amp;(ROW()+12*(($AN101-1)*3+$AO101)-ROW())/12+5),AQ101)</f>
        <v>0</v>
      </c>
      <c r="AS101" s="480">
        <f ca="1">IF($AP101=1,IF(INDIRECT(ADDRESS(($AN101-1)*3+$AO101+5,$AP101+20))="",0,INDIRECT(ADDRESS(($AN101-1)*3+$AO101+5,$AP101+20))),IF(INDIRECT(ADDRESS(($AN101-1)*3+$AO101+5,$AP101+20))="",0,IF(COUNTIF(INDIRECT(ADDRESS(($AN101-1)*36+($AO101-1)*12+6,COLUMN())):INDIRECT(ADDRESS(($AN101-1)*36+($AO101-1)*12+$AP101+4,COLUMN())),INDIRECT(ADDRESS(($AN101-1)*3+$AO101+5,$AP101+20)))&gt;=1,0,INDIRECT(ADDRESS(($AN101-1)*3+$AO101+5,$AP101+20)))))</f>
        <v>0</v>
      </c>
      <c r="AT101" s="472">
        <f ca="1">COUNTIF(INDIRECT("U"&amp;(ROW()+12*(($AN101-1)*3+$AO101)-ROW())/12+5):INDIRECT("AF"&amp;(ROW()+12*(($AN101-1)*3+$AO101)-ROW())/12+5),AS101)</f>
        <v>0</v>
      </c>
      <c r="AU101" s="472">
        <f ca="1">IF(AND(AQ101+AS101&gt;0,AR101+AT101&gt;0),COUNTIF(AU$6:AU100,"&gt;0")+1,0)</f>
        <v>0</v>
      </c>
    </row>
    <row r="102" spans="40:47" x14ac:dyDescent="0.15">
      <c r="AN102" s="472">
        <v>3</v>
      </c>
      <c r="AO102" s="472">
        <v>3</v>
      </c>
      <c r="AP102" s="472">
        <v>1</v>
      </c>
      <c r="AQ102" s="480">
        <f ca="1">IF($AP102=1,IF(INDIRECT(ADDRESS(($AN102-1)*3+$AO102+5,$AP102+7))="",0,INDIRECT(ADDRESS(($AN102-1)*3+$AO102+5,$AP102+7))),IF(INDIRECT(ADDRESS(($AN102-1)*3+$AO102+5,$AP102+7))="",0,IF(COUNTIF(INDIRECT(ADDRESS(($AN102-1)*36+($AO102-1)*12+6,COLUMN())):INDIRECT(ADDRESS(($AN102-1)*36+($AO102-1)*12+$AP102+4,COLUMN())),INDIRECT(ADDRESS(($AN102-1)*3+$AO102+5,$AP102+7)))&gt;=1,0,INDIRECT(ADDRESS(($AN102-1)*3+$AO102+5,$AP102+7)))))</f>
        <v>0</v>
      </c>
      <c r="AR102" s="472">
        <f ca="1">COUNTIF(INDIRECT("H"&amp;(ROW()+12*(($AN102-1)*3+$AO102)-ROW())/12+5):INDIRECT("S"&amp;(ROW()+12*(($AN102-1)*3+$AO102)-ROW())/12+5),AQ102)</f>
        <v>0</v>
      </c>
      <c r="AS102" s="480">
        <f ca="1">IF($AP102=1,IF(INDIRECT(ADDRESS(($AN102-1)*3+$AO102+5,$AP102+20))="",0,INDIRECT(ADDRESS(($AN102-1)*3+$AO102+5,$AP102+20))),IF(INDIRECT(ADDRESS(($AN102-1)*3+$AO102+5,$AP102+20))="",0,IF(COUNTIF(INDIRECT(ADDRESS(($AN102-1)*36+($AO102-1)*12+6,COLUMN())):INDIRECT(ADDRESS(($AN102-1)*36+($AO102-1)*12+$AP102+4,COLUMN())),INDIRECT(ADDRESS(($AN102-1)*3+$AO102+5,$AP102+20)))&gt;=1,0,INDIRECT(ADDRESS(($AN102-1)*3+$AO102+5,$AP102+20)))))</f>
        <v>0</v>
      </c>
      <c r="AT102" s="472">
        <f ca="1">COUNTIF(INDIRECT("U"&amp;(ROW()+12*(($AN102-1)*3+$AO102)-ROW())/12+5):INDIRECT("AF"&amp;(ROW()+12*(($AN102-1)*3+$AO102)-ROW())/12+5),AS102)</f>
        <v>0</v>
      </c>
      <c r="AU102" s="472">
        <f ca="1">IF(AND(AQ102+AS102&gt;0,AR102+AT102&gt;0),COUNTIF(AU$6:AU101,"&gt;0")+1,0)</f>
        <v>0</v>
      </c>
    </row>
    <row r="103" spans="40:47" x14ac:dyDescent="0.15">
      <c r="AN103" s="472">
        <v>3</v>
      </c>
      <c r="AO103" s="472">
        <v>3</v>
      </c>
      <c r="AP103" s="472">
        <v>2</v>
      </c>
      <c r="AQ103" s="480">
        <f ca="1">IF($AP103=1,IF(INDIRECT(ADDRESS(($AN103-1)*3+$AO103+5,$AP103+7))="",0,INDIRECT(ADDRESS(($AN103-1)*3+$AO103+5,$AP103+7))),IF(INDIRECT(ADDRESS(($AN103-1)*3+$AO103+5,$AP103+7))="",0,IF(COUNTIF(INDIRECT(ADDRESS(($AN103-1)*36+($AO103-1)*12+6,COLUMN())):INDIRECT(ADDRESS(($AN103-1)*36+($AO103-1)*12+$AP103+4,COLUMN())),INDIRECT(ADDRESS(($AN103-1)*3+$AO103+5,$AP103+7)))&gt;=1,0,INDIRECT(ADDRESS(($AN103-1)*3+$AO103+5,$AP103+7)))))</f>
        <v>0</v>
      </c>
      <c r="AR103" s="472">
        <f ca="1">COUNTIF(INDIRECT("H"&amp;(ROW()+12*(($AN103-1)*3+$AO103)-ROW())/12+5):INDIRECT("S"&amp;(ROW()+12*(($AN103-1)*3+$AO103)-ROW())/12+5),AQ103)</f>
        <v>0</v>
      </c>
      <c r="AS103" s="480">
        <f ca="1">IF($AP103=1,IF(INDIRECT(ADDRESS(($AN103-1)*3+$AO103+5,$AP103+20))="",0,INDIRECT(ADDRESS(($AN103-1)*3+$AO103+5,$AP103+20))),IF(INDIRECT(ADDRESS(($AN103-1)*3+$AO103+5,$AP103+20))="",0,IF(COUNTIF(INDIRECT(ADDRESS(($AN103-1)*36+($AO103-1)*12+6,COLUMN())):INDIRECT(ADDRESS(($AN103-1)*36+($AO103-1)*12+$AP103+4,COLUMN())),INDIRECT(ADDRESS(($AN103-1)*3+$AO103+5,$AP103+20)))&gt;=1,0,INDIRECT(ADDRESS(($AN103-1)*3+$AO103+5,$AP103+20)))))</f>
        <v>0</v>
      </c>
      <c r="AT103" s="472">
        <f ca="1">COUNTIF(INDIRECT("U"&amp;(ROW()+12*(($AN103-1)*3+$AO103)-ROW())/12+5):INDIRECT("AF"&amp;(ROW()+12*(($AN103-1)*3+$AO103)-ROW())/12+5),AS103)</f>
        <v>0</v>
      </c>
      <c r="AU103" s="472">
        <f ca="1">IF(AND(AQ103+AS103&gt;0,AR103+AT103&gt;0),COUNTIF(AU$6:AU102,"&gt;0")+1,0)</f>
        <v>0</v>
      </c>
    </row>
    <row r="104" spans="40:47" x14ac:dyDescent="0.15">
      <c r="AN104" s="472">
        <v>3</v>
      </c>
      <c r="AO104" s="472">
        <v>3</v>
      </c>
      <c r="AP104" s="472">
        <v>3</v>
      </c>
      <c r="AQ104" s="480">
        <f ca="1">IF($AP104=1,IF(INDIRECT(ADDRESS(($AN104-1)*3+$AO104+5,$AP104+7))="",0,INDIRECT(ADDRESS(($AN104-1)*3+$AO104+5,$AP104+7))),IF(INDIRECT(ADDRESS(($AN104-1)*3+$AO104+5,$AP104+7))="",0,IF(COUNTIF(INDIRECT(ADDRESS(($AN104-1)*36+($AO104-1)*12+6,COLUMN())):INDIRECT(ADDRESS(($AN104-1)*36+($AO104-1)*12+$AP104+4,COLUMN())),INDIRECT(ADDRESS(($AN104-1)*3+$AO104+5,$AP104+7)))&gt;=1,0,INDIRECT(ADDRESS(($AN104-1)*3+$AO104+5,$AP104+7)))))</f>
        <v>0</v>
      </c>
      <c r="AR104" s="472">
        <f ca="1">COUNTIF(INDIRECT("H"&amp;(ROW()+12*(($AN104-1)*3+$AO104)-ROW())/12+5):INDIRECT("S"&amp;(ROW()+12*(($AN104-1)*3+$AO104)-ROW())/12+5),AQ104)</f>
        <v>0</v>
      </c>
      <c r="AS104" s="480">
        <f ca="1">IF($AP104=1,IF(INDIRECT(ADDRESS(($AN104-1)*3+$AO104+5,$AP104+20))="",0,INDIRECT(ADDRESS(($AN104-1)*3+$AO104+5,$AP104+20))),IF(INDIRECT(ADDRESS(($AN104-1)*3+$AO104+5,$AP104+20))="",0,IF(COUNTIF(INDIRECT(ADDRESS(($AN104-1)*36+($AO104-1)*12+6,COLUMN())):INDIRECT(ADDRESS(($AN104-1)*36+($AO104-1)*12+$AP104+4,COLUMN())),INDIRECT(ADDRESS(($AN104-1)*3+$AO104+5,$AP104+20)))&gt;=1,0,INDIRECT(ADDRESS(($AN104-1)*3+$AO104+5,$AP104+20)))))</f>
        <v>0</v>
      </c>
      <c r="AT104" s="472">
        <f ca="1">COUNTIF(INDIRECT("U"&amp;(ROW()+12*(($AN104-1)*3+$AO104)-ROW())/12+5):INDIRECT("AF"&amp;(ROW()+12*(($AN104-1)*3+$AO104)-ROW())/12+5),AS104)</f>
        <v>0</v>
      </c>
      <c r="AU104" s="472">
        <f ca="1">IF(AND(AQ104+AS104&gt;0,AR104+AT104&gt;0),COUNTIF(AU$6:AU103,"&gt;0")+1,0)</f>
        <v>0</v>
      </c>
    </row>
    <row r="105" spans="40:47" x14ac:dyDescent="0.15">
      <c r="AN105" s="472">
        <v>3</v>
      </c>
      <c r="AO105" s="472">
        <v>3</v>
      </c>
      <c r="AP105" s="472">
        <v>4</v>
      </c>
      <c r="AQ105" s="480">
        <f ca="1">IF($AP105=1,IF(INDIRECT(ADDRESS(($AN105-1)*3+$AO105+5,$AP105+7))="",0,INDIRECT(ADDRESS(($AN105-1)*3+$AO105+5,$AP105+7))),IF(INDIRECT(ADDRESS(($AN105-1)*3+$AO105+5,$AP105+7))="",0,IF(COUNTIF(INDIRECT(ADDRESS(($AN105-1)*36+($AO105-1)*12+6,COLUMN())):INDIRECT(ADDRESS(($AN105-1)*36+($AO105-1)*12+$AP105+4,COLUMN())),INDIRECT(ADDRESS(($AN105-1)*3+$AO105+5,$AP105+7)))&gt;=1,0,INDIRECT(ADDRESS(($AN105-1)*3+$AO105+5,$AP105+7)))))</f>
        <v>0</v>
      </c>
      <c r="AR105" s="472">
        <f ca="1">COUNTIF(INDIRECT("H"&amp;(ROW()+12*(($AN105-1)*3+$AO105)-ROW())/12+5):INDIRECT("S"&amp;(ROW()+12*(($AN105-1)*3+$AO105)-ROW())/12+5),AQ105)</f>
        <v>0</v>
      </c>
      <c r="AS105" s="480">
        <f ca="1">IF($AP105=1,IF(INDIRECT(ADDRESS(($AN105-1)*3+$AO105+5,$AP105+20))="",0,INDIRECT(ADDRESS(($AN105-1)*3+$AO105+5,$AP105+20))),IF(INDIRECT(ADDRESS(($AN105-1)*3+$AO105+5,$AP105+20))="",0,IF(COUNTIF(INDIRECT(ADDRESS(($AN105-1)*36+($AO105-1)*12+6,COLUMN())):INDIRECT(ADDRESS(($AN105-1)*36+($AO105-1)*12+$AP105+4,COLUMN())),INDIRECT(ADDRESS(($AN105-1)*3+$AO105+5,$AP105+20)))&gt;=1,0,INDIRECT(ADDRESS(($AN105-1)*3+$AO105+5,$AP105+20)))))</f>
        <v>0</v>
      </c>
      <c r="AT105" s="472">
        <f ca="1">COUNTIF(INDIRECT("U"&amp;(ROW()+12*(($AN105-1)*3+$AO105)-ROW())/12+5):INDIRECT("AF"&amp;(ROW()+12*(($AN105-1)*3+$AO105)-ROW())/12+5),AS105)</f>
        <v>0</v>
      </c>
      <c r="AU105" s="472">
        <f ca="1">IF(AND(AQ105+AS105&gt;0,AR105+AT105&gt;0),COUNTIF(AU$6:AU104,"&gt;0")+1,0)</f>
        <v>0</v>
      </c>
    </row>
    <row r="106" spans="40:47" x14ac:dyDescent="0.15">
      <c r="AN106" s="472">
        <v>3</v>
      </c>
      <c r="AO106" s="472">
        <v>3</v>
      </c>
      <c r="AP106" s="472">
        <v>5</v>
      </c>
      <c r="AQ106" s="480">
        <f ca="1">IF($AP106=1,IF(INDIRECT(ADDRESS(($AN106-1)*3+$AO106+5,$AP106+7))="",0,INDIRECT(ADDRESS(($AN106-1)*3+$AO106+5,$AP106+7))),IF(INDIRECT(ADDRESS(($AN106-1)*3+$AO106+5,$AP106+7))="",0,IF(COUNTIF(INDIRECT(ADDRESS(($AN106-1)*36+($AO106-1)*12+6,COLUMN())):INDIRECT(ADDRESS(($AN106-1)*36+($AO106-1)*12+$AP106+4,COLUMN())),INDIRECT(ADDRESS(($AN106-1)*3+$AO106+5,$AP106+7)))&gt;=1,0,INDIRECT(ADDRESS(($AN106-1)*3+$AO106+5,$AP106+7)))))</f>
        <v>0</v>
      </c>
      <c r="AR106" s="472">
        <f ca="1">COUNTIF(INDIRECT("H"&amp;(ROW()+12*(($AN106-1)*3+$AO106)-ROW())/12+5):INDIRECT("S"&amp;(ROW()+12*(($AN106-1)*3+$AO106)-ROW())/12+5),AQ106)</f>
        <v>0</v>
      </c>
      <c r="AS106" s="480">
        <f ca="1">IF($AP106=1,IF(INDIRECT(ADDRESS(($AN106-1)*3+$AO106+5,$AP106+20))="",0,INDIRECT(ADDRESS(($AN106-1)*3+$AO106+5,$AP106+20))),IF(INDIRECT(ADDRESS(($AN106-1)*3+$AO106+5,$AP106+20))="",0,IF(COUNTIF(INDIRECT(ADDRESS(($AN106-1)*36+($AO106-1)*12+6,COLUMN())):INDIRECT(ADDRESS(($AN106-1)*36+($AO106-1)*12+$AP106+4,COLUMN())),INDIRECT(ADDRESS(($AN106-1)*3+$AO106+5,$AP106+20)))&gt;=1,0,INDIRECT(ADDRESS(($AN106-1)*3+$AO106+5,$AP106+20)))))</f>
        <v>0</v>
      </c>
      <c r="AT106" s="472">
        <f ca="1">COUNTIF(INDIRECT("U"&amp;(ROW()+12*(($AN106-1)*3+$AO106)-ROW())/12+5):INDIRECT("AF"&amp;(ROW()+12*(($AN106-1)*3+$AO106)-ROW())/12+5),AS106)</f>
        <v>0</v>
      </c>
      <c r="AU106" s="472">
        <f ca="1">IF(AND(AQ106+AS106&gt;0,AR106+AT106&gt;0),COUNTIF(AU$6:AU105,"&gt;0")+1,0)</f>
        <v>0</v>
      </c>
    </row>
    <row r="107" spans="40:47" x14ac:dyDescent="0.15">
      <c r="AN107" s="472">
        <v>3</v>
      </c>
      <c r="AO107" s="472">
        <v>3</v>
      </c>
      <c r="AP107" s="472">
        <v>6</v>
      </c>
      <c r="AQ107" s="480">
        <f ca="1">IF($AP107=1,IF(INDIRECT(ADDRESS(($AN107-1)*3+$AO107+5,$AP107+7))="",0,INDIRECT(ADDRESS(($AN107-1)*3+$AO107+5,$AP107+7))),IF(INDIRECT(ADDRESS(($AN107-1)*3+$AO107+5,$AP107+7))="",0,IF(COUNTIF(INDIRECT(ADDRESS(($AN107-1)*36+($AO107-1)*12+6,COLUMN())):INDIRECT(ADDRESS(($AN107-1)*36+($AO107-1)*12+$AP107+4,COLUMN())),INDIRECT(ADDRESS(($AN107-1)*3+$AO107+5,$AP107+7)))&gt;=1,0,INDIRECT(ADDRESS(($AN107-1)*3+$AO107+5,$AP107+7)))))</f>
        <v>0</v>
      </c>
      <c r="AR107" s="472">
        <f ca="1">COUNTIF(INDIRECT("H"&amp;(ROW()+12*(($AN107-1)*3+$AO107)-ROW())/12+5):INDIRECT("S"&amp;(ROW()+12*(($AN107-1)*3+$AO107)-ROW())/12+5),AQ107)</f>
        <v>0</v>
      </c>
      <c r="AS107" s="480">
        <f ca="1">IF($AP107=1,IF(INDIRECT(ADDRESS(($AN107-1)*3+$AO107+5,$AP107+20))="",0,INDIRECT(ADDRESS(($AN107-1)*3+$AO107+5,$AP107+20))),IF(INDIRECT(ADDRESS(($AN107-1)*3+$AO107+5,$AP107+20))="",0,IF(COUNTIF(INDIRECT(ADDRESS(($AN107-1)*36+($AO107-1)*12+6,COLUMN())):INDIRECT(ADDRESS(($AN107-1)*36+($AO107-1)*12+$AP107+4,COLUMN())),INDIRECT(ADDRESS(($AN107-1)*3+$AO107+5,$AP107+20)))&gt;=1,0,INDIRECT(ADDRESS(($AN107-1)*3+$AO107+5,$AP107+20)))))</f>
        <v>0</v>
      </c>
      <c r="AT107" s="472">
        <f ca="1">COUNTIF(INDIRECT("U"&amp;(ROW()+12*(($AN107-1)*3+$AO107)-ROW())/12+5):INDIRECT("AF"&amp;(ROW()+12*(($AN107-1)*3+$AO107)-ROW())/12+5),AS107)</f>
        <v>0</v>
      </c>
      <c r="AU107" s="472">
        <f ca="1">IF(AND(AQ107+AS107&gt;0,AR107+AT107&gt;0),COUNTIF(AU$6:AU106,"&gt;0")+1,0)</f>
        <v>0</v>
      </c>
    </row>
    <row r="108" spans="40:47" x14ac:dyDescent="0.15">
      <c r="AN108" s="472">
        <v>3</v>
      </c>
      <c r="AO108" s="472">
        <v>3</v>
      </c>
      <c r="AP108" s="472">
        <v>7</v>
      </c>
      <c r="AQ108" s="480">
        <f ca="1">IF($AP108=1,IF(INDIRECT(ADDRESS(($AN108-1)*3+$AO108+5,$AP108+7))="",0,INDIRECT(ADDRESS(($AN108-1)*3+$AO108+5,$AP108+7))),IF(INDIRECT(ADDRESS(($AN108-1)*3+$AO108+5,$AP108+7))="",0,IF(COUNTIF(INDIRECT(ADDRESS(($AN108-1)*36+($AO108-1)*12+6,COLUMN())):INDIRECT(ADDRESS(($AN108-1)*36+($AO108-1)*12+$AP108+4,COLUMN())),INDIRECT(ADDRESS(($AN108-1)*3+$AO108+5,$AP108+7)))&gt;=1,0,INDIRECT(ADDRESS(($AN108-1)*3+$AO108+5,$AP108+7)))))</f>
        <v>0</v>
      </c>
      <c r="AR108" s="472">
        <f ca="1">COUNTIF(INDIRECT("H"&amp;(ROW()+12*(($AN108-1)*3+$AO108)-ROW())/12+5):INDIRECT("S"&amp;(ROW()+12*(($AN108-1)*3+$AO108)-ROW())/12+5),AQ108)</f>
        <v>0</v>
      </c>
      <c r="AS108" s="480">
        <f ca="1">IF($AP108=1,IF(INDIRECT(ADDRESS(($AN108-1)*3+$AO108+5,$AP108+20))="",0,INDIRECT(ADDRESS(($AN108-1)*3+$AO108+5,$AP108+20))),IF(INDIRECT(ADDRESS(($AN108-1)*3+$AO108+5,$AP108+20))="",0,IF(COUNTIF(INDIRECT(ADDRESS(($AN108-1)*36+($AO108-1)*12+6,COLUMN())):INDIRECT(ADDRESS(($AN108-1)*36+($AO108-1)*12+$AP108+4,COLUMN())),INDIRECT(ADDRESS(($AN108-1)*3+$AO108+5,$AP108+20)))&gt;=1,0,INDIRECT(ADDRESS(($AN108-1)*3+$AO108+5,$AP108+20)))))</f>
        <v>0</v>
      </c>
      <c r="AT108" s="472">
        <f ca="1">COUNTIF(INDIRECT("U"&amp;(ROW()+12*(($AN108-1)*3+$AO108)-ROW())/12+5):INDIRECT("AF"&amp;(ROW()+12*(($AN108-1)*3+$AO108)-ROW())/12+5),AS108)</f>
        <v>0</v>
      </c>
      <c r="AU108" s="472">
        <f ca="1">IF(AND(AQ108+AS108&gt;0,AR108+AT108&gt;0),COUNTIF(AU$6:AU107,"&gt;0")+1,0)</f>
        <v>0</v>
      </c>
    </row>
    <row r="109" spans="40:47" x14ac:dyDescent="0.15">
      <c r="AN109" s="472">
        <v>3</v>
      </c>
      <c r="AO109" s="472">
        <v>3</v>
      </c>
      <c r="AP109" s="472">
        <v>8</v>
      </c>
      <c r="AQ109" s="480">
        <f ca="1">IF($AP109=1,IF(INDIRECT(ADDRESS(($AN109-1)*3+$AO109+5,$AP109+7))="",0,INDIRECT(ADDRESS(($AN109-1)*3+$AO109+5,$AP109+7))),IF(INDIRECT(ADDRESS(($AN109-1)*3+$AO109+5,$AP109+7))="",0,IF(COUNTIF(INDIRECT(ADDRESS(($AN109-1)*36+($AO109-1)*12+6,COLUMN())):INDIRECT(ADDRESS(($AN109-1)*36+($AO109-1)*12+$AP109+4,COLUMN())),INDIRECT(ADDRESS(($AN109-1)*3+$AO109+5,$AP109+7)))&gt;=1,0,INDIRECT(ADDRESS(($AN109-1)*3+$AO109+5,$AP109+7)))))</f>
        <v>0</v>
      </c>
      <c r="AR109" s="472">
        <f ca="1">COUNTIF(INDIRECT("H"&amp;(ROW()+12*(($AN109-1)*3+$AO109)-ROW())/12+5):INDIRECT("S"&amp;(ROW()+12*(($AN109-1)*3+$AO109)-ROW())/12+5),AQ109)</f>
        <v>0</v>
      </c>
      <c r="AS109" s="480">
        <f ca="1">IF($AP109=1,IF(INDIRECT(ADDRESS(($AN109-1)*3+$AO109+5,$AP109+20))="",0,INDIRECT(ADDRESS(($AN109-1)*3+$AO109+5,$AP109+20))),IF(INDIRECT(ADDRESS(($AN109-1)*3+$AO109+5,$AP109+20))="",0,IF(COUNTIF(INDIRECT(ADDRESS(($AN109-1)*36+($AO109-1)*12+6,COLUMN())):INDIRECT(ADDRESS(($AN109-1)*36+($AO109-1)*12+$AP109+4,COLUMN())),INDIRECT(ADDRESS(($AN109-1)*3+$AO109+5,$AP109+20)))&gt;=1,0,INDIRECT(ADDRESS(($AN109-1)*3+$AO109+5,$AP109+20)))))</f>
        <v>0</v>
      </c>
      <c r="AT109" s="472">
        <f ca="1">COUNTIF(INDIRECT("U"&amp;(ROW()+12*(($AN109-1)*3+$AO109)-ROW())/12+5):INDIRECT("AF"&amp;(ROW()+12*(($AN109-1)*3+$AO109)-ROW())/12+5),AS109)</f>
        <v>0</v>
      </c>
      <c r="AU109" s="472">
        <f ca="1">IF(AND(AQ109+AS109&gt;0,AR109+AT109&gt;0),COUNTIF(AU$6:AU108,"&gt;0")+1,0)</f>
        <v>0</v>
      </c>
    </row>
    <row r="110" spans="40:47" x14ac:dyDescent="0.15">
      <c r="AN110" s="472">
        <v>3</v>
      </c>
      <c r="AO110" s="472">
        <v>3</v>
      </c>
      <c r="AP110" s="472">
        <v>9</v>
      </c>
      <c r="AQ110" s="480">
        <f ca="1">IF($AP110=1,IF(INDIRECT(ADDRESS(($AN110-1)*3+$AO110+5,$AP110+7))="",0,INDIRECT(ADDRESS(($AN110-1)*3+$AO110+5,$AP110+7))),IF(INDIRECT(ADDRESS(($AN110-1)*3+$AO110+5,$AP110+7))="",0,IF(COUNTIF(INDIRECT(ADDRESS(($AN110-1)*36+($AO110-1)*12+6,COLUMN())):INDIRECT(ADDRESS(($AN110-1)*36+($AO110-1)*12+$AP110+4,COLUMN())),INDIRECT(ADDRESS(($AN110-1)*3+$AO110+5,$AP110+7)))&gt;=1,0,INDIRECT(ADDRESS(($AN110-1)*3+$AO110+5,$AP110+7)))))</f>
        <v>0</v>
      </c>
      <c r="AR110" s="472">
        <f ca="1">COUNTIF(INDIRECT("H"&amp;(ROW()+12*(($AN110-1)*3+$AO110)-ROW())/12+5):INDIRECT("S"&amp;(ROW()+12*(($AN110-1)*3+$AO110)-ROW())/12+5),AQ110)</f>
        <v>0</v>
      </c>
      <c r="AS110" s="480">
        <f ca="1">IF($AP110=1,IF(INDIRECT(ADDRESS(($AN110-1)*3+$AO110+5,$AP110+20))="",0,INDIRECT(ADDRESS(($AN110-1)*3+$AO110+5,$AP110+20))),IF(INDIRECT(ADDRESS(($AN110-1)*3+$AO110+5,$AP110+20))="",0,IF(COUNTIF(INDIRECT(ADDRESS(($AN110-1)*36+($AO110-1)*12+6,COLUMN())):INDIRECT(ADDRESS(($AN110-1)*36+($AO110-1)*12+$AP110+4,COLUMN())),INDIRECT(ADDRESS(($AN110-1)*3+$AO110+5,$AP110+20)))&gt;=1,0,INDIRECT(ADDRESS(($AN110-1)*3+$AO110+5,$AP110+20)))))</f>
        <v>0</v>
      </c>
      <c r="AT110" s="472">
        <f ca="1">COUNTIF(INDIRECT("U"&amp;(ROW()+12*(($AN110-1)*3+$AO110)-ROW())/12+5):INDIRECT("AF"&amp;(ROW()+12*(($AN110-1)*3+$AO110)-ROW())/12+5),AS110)</f>
        <v>0</v>
      </c>
      <c r="AU110" s="472">
        <f ca="1">IF(AND(AQ110+AS110&gt;0,AR110+AT110&gt;0),COUNTIF(AU$6:AU109,"&gt;0")+1,0)</f>
        <v>0</v>
      </c>
    </row>
    <row r="111" spans="40:47" x14ac:dyDescent="0.15">
      <c r="AN111" s="472">
        <v>3</v>
      </c>
      <c r="AO111" s="472">
        <v>3</v>
      </c>
      <c r="AP111" s="472">
        <v>10</v>
      </c>
      <c r="AQ111" s="480">
        <f ca="1">IF($AP111=1,IF(INDIRECT(ADDRESS(($AN111-1)*3+$AO111+5,$AP111+7))="",0,INDIRECT(ADDRESS(($AN111-1)*3+$AO111+5,$AP111+7))),IF(INDIRECT(ADDRESS(($AN111-1)*3+$AO111+5,$AP111+7))="",0,IF(COUNTIF(INDIRECT(ADDRESS(($AN111-1)*36+($AO111-1)*12+6,COLUMN())):INDIRECT(ADDRESS(($AN111-1)*36+($AO111-1)*12+$AP111+4,COLUMN())),INDIRECT(ADDRESS(($AN111-1)*3+$AO111+5,$AP111+7)))&gt;=1,0,INDIRECT(ADDRESS(($AN111-1)*3+$AO111+5,$AP111+7)))))</f>
        <v>0</v>
      </c>
      <c r="AR111" s="472">
        <f ca="1">COUNTIF(INDIRECT("H"&amp;(ROW()+12*(($AN111-1)*3+$AO111)-ROW())/12+5):INDIRECT("S"&amp;(ROW()+12*(($AN111-1)*3+$AO111)-ROW())/12+5),AQ111)</f>
        <v>0</v>
      </c>
      <c r="AS111" s="480">
        <f ca="1">IF($AP111=1,IF(INDIRECT(ADDRESS(($AN111-1)*3+$AO111+5,$AP111+20))="",0,INDIRECT(ADDRESS(($AN111-1)*3+$AO111+5,$AP111+20))),IF(INDIRECT(ADDRESS(($AN111-1)*3+$AO111+5,$AP111+20))="",0,IF(COUNTIF(INDIRECT(ADDRESS(($AN111-1)*36+($AO111-1)*12+6,COLUMN())):INDIRECT(ADDRESS(($AN111-1)*36+($AO111-1)*12+$AP111+4,COLUMN())),INDIRECT(ADDRESS(($AN111-1)*3+$AO111+5,$AP111+20)))&gt;=1,0,INDIRECT(ADDRESS(($AN111-1)*3+$AO111+5,$AP111+20)))))</f>
        <v>0</v>
      </c>
      <c r="AT111" s="472">
        <f ca="1">COUNTIF(INDIRECT("U"&amp;(ROW()+12*(($AN111-1)*3+$AO111)-ROW())/12+5):INDIRECT("AF"&amp;(ROW()+12*(($AN111-1)*3+$AO111)-ROW())/12+5),AS111)</f>
        <v>0</v>
      </c>
      <c r="AU111" s="472">
        <f ca="1">IF(AND(AQ111+AS111&gt;0,AR111+AT111&gt;0),COUNTIF(AU$6:AU110,"&gt;0")+1,0)</f>
        <v>0</v>
      </c>
    </row>
    <row r="112" spans="40:47" x14ac:dyDescent="0.15">
      <c r="AN112" s="472">
        <v>3</v>
      </c>
      <c r="AO112" s="472">
        <v>3</v>
      </c>
      <c r="AP112" s="472">
        <v>11</v>
      </c>
      <c r="AQ112" s="480">
        <f ca="1">IF($AP112=1,IF(INDIRECT(ADDRESS(($AN112-1)*3+$AO112+5,$AP112+7))="",0,INDIRECT(ADDRESS(($AN112-1)*3+$AO112+5,$AP112+7))),IF(INDIRECT(ADDRESS(($AN112-1)*3+$AO112+5,$AP112+7))="",0,IF(COUNTIF(INDIRECT(ADDRESS(($AN112-1)*36+($AO112-1)*12+6,COLUMN())):INDIRECT(ADDRESS(($AN112-1)*36+($AO112-1)*12+$AP112+4,COLUMN())),INDIRECT(ADDRESS(($AN112-1)*3+$AO112+5,$AP112+7)))&gt;=1,0,INDIRECT(ADDRESS(($AN112-1)*3+$AO112+5,$AP112+7)))))</f>
        <v>0</v>
      </c>
      <c r="AR112" s="472">
        <f ca="1">COUNTIF(INDIRECT("H"&amp;(ROW()+12*(($AN112-1)*3+$AO112)-ROW())/12+5):INDIRECT("S"&amp;(ROW()+12*(($AN112-1)*3+$AO112)-ROW())/12+5),AQ112)</f>
        <v>0</v>
      </c>
      <c r="AS112" s="480">
        <f ca="1">IF($AP112=1,IF(INDIRECT(ADDRESS(($AN112-1)*3+$AO112+5,$AP112+20))="",0,INDIRECT(ADDRESS(($AN112-1)*3+$AO112+5,$AP112+20))),IF(INDIRECT(ADDRESS(($AN112-1)*3+$AO112+5,$AP112+20))="",0,IF(COUNTIF(INDIRECT(ADDRESS(($AN112-1)*36+($AO112-1)*12+6,COLUMN())):INDIRECT(ADDRESS(($AN112-1)*36+($AO112-1)*12+$AP112+4,COLUMN())),INDIRECT(ADDRESS(($AN112-1)*3+$AO112+5,$AP112+20)))&gt;=1,0,INDIRECT(ADDRESS(($AN112-1)*3+$AO112+5,$AP112+20)))))</f>
        <v>0</v>
      </c>
      <c r="AT112" s="472">
        <f ca="1">COUNTIF(INDIRECT("U"&amp;(ROW()+12*(($AN112-1)*3+$AO112)-ROW())/12+5):INDIRECT("AF"&amp;(ROW()+12*(($AN112-1)*3+$AO112)-ROW())/12+5),AS112)</f>
        <v>0</v>
      </c>
      <c r="AU112" s="472">
        <f ca="1">IF(AND(AQ112+AS112&gt;0,AR112+AT112&gt;0),COUNTIF(AU$6:AU111,"&gt;0")+1,0)</f>
        <v>0</v>
      </c>
    </row>
    <row r="113" spans="40:47" x14ac:dyDescent="0.15">
      <c r="AN113" s="472">
        <v>3</v>
      </c>
      <c r="AO113" s="472">
        <v>3</v>
      </c>
      <c r="AP113" s="472">
        <v>12</v>
      </c>
      <c r="AQ113" s="480">
        <f ca="1">IF($AP113=1,IF(INDIRECT(ADDRESS(($AN113-1)*3+$AO113+5,$AP113+7))="",0,INDIRECT(ADDRESS(($AN113-1)*3+$AO113+5,$AP113+7))),IF(INDIRECT(ADDRESS(($AN113-1)*3+$AO113+5,$AP113+7))="",0,IF(COUNTIF(INDIRECT(ADDRESS(($AN113-1)*36+($AO113-1)*12+6,COLUMN())):INDIRECT(ADDRESS(($AN113-1)*36+($AO113-1)*12+$AP113+4,COLUMN())),INDIRECT(ADDRESS(($AN113-1)*3+$AO113+5,$AP113+7)))&gt;=1,0,INDIRECT(ADDRESS(($AN113-1)*3+$AO113+5,$AP113+7)))))</f>
        <v>0</v>
      </c>
      <c r="AR113" s="472">
        <f ca="1">COUNTIF(INDIRECT("H"&amp;(ROW()+12*(($AN113-1)*3+$AO113)-ROW())/12+5):INDIRECT("S"&amp;(ROW()+12*(($AN113-1)*3+$AO113)-ROW())/12+5),AQ113)</f>
        <v>0</v>
      </c>
      <c r="AS113" s="480">
        <f ca="1">IF($AP113=1,IF(INDIRECT(ADDRESS(($AN113-1)*3+$AO113+5,$AP113+20))="",0,INDIRECT(ADDRESS(($AN113-1)*3+$AO113+5,$AP113+20))),IF(INDIRECT(ADDRESS(($AN113-1)*3+$AO113+5,$AP113+20))="",0,IF(COUNTIF(INDIRECT(ADDRESS(($AN113-1)*36+($AO113-1)*12+6,COLUMN())):INDIRECT(ADDRESS(($AN113-1)*36+($AO113-1)*12+$AP113+4,COLUMN())),INDIRECT(ADDRESS(($AN113-1)*3+$AO113+5,$AP113+20)))&gt;=1,0,INDIRECT(ADDRESS(($AN113-1)*3+$AO113+5,$AP113+20)))))</f>
        <v>0</v>
      </c>
      <c r="AT113" s="472">
        <f ca="1">COUNTIF(INDIRECT("U"&amp;(ROW()+12*(($AN113-1)*3+$AO113)-ROW())/12+5):INDIRECT("AF"&amp;(ROW()+12*(($AN113-1)*3+$AO113)-ROW())/12+5),AS113)</f>
        <v>0</v>
      </c>
      <c r="AU113" s="472">
        <f ca="1">IF(AND(AQ113+AS113&gt;0,AR113+AT113&gt;0),COUNTIF(AU$6:AU112,"&gt;0")+1,0)</f>
        <v>0</v>
      </c>
    </row>
    <row r="114" spans="40:47" x14ac:dyDescent="0.15">
      <c r="AN114" s="472">
        <v>4</v>
      </c>
      <c r="AO114" s="472">
        <v>1</v>
      </c>
      <c r="AP114" s="472">
        <v>1</v>
      </c>
      <c r="AQ114" s="480">
        <f ca="1">IF($AP114=1,IF(INDIRECT(ADDRESS(($AN114-1)*3+$AO114+5,$AP114+7))="",0,INDIRECT(ADDRESS(($AN114-1)*3+$AO114+5,$AP114+7))),IF(INDIRECT(ADDRESS(($AN114-1)*3+$AO114+5,$AP114+7))="",0,IF(COUNTIF(INDIRECT(ADDRESS(($AN114-1)*36+($AO114-1)*12+6,COLUMN())):INDIRECT(ADDRESS(($AN114-1)*36+($AO114-1)*12+$AP114+4,COLUMN())),INDIRECT(ADDRESS(($AN114-1)*3+$AO114+5,$AP114+7)))&gt;=1,0,INDIRECT(ADDRESS(($AN114-1)*3+$AO114+5,$AP114+7)))))</f>
        <v>0</v>
      </c>
      <c r="AR114" s="472">
        <f ca="1">COUNTIF(INDIRECT("H"&amp;(ROW()+12*(($AN114-1)*3+$AO114)-ROW())/12+5):INDIRECT("S"&amp;(ROW()+12*(($AN114-1)*3+$AO114)-ROW())/12+5),AQ114)</f>
        <v>0</v>
      </c>
      <c r="AS114" s="480">
        <f ca="1">IF($AP114=1,IF(INDIRECT(ADDRESS(($AN114-1)*3+$AO114+5,$AP114+20))="",0,INDIRECT(ADDRESS(($AN114-1)*3+$AO114+5,$AP114+20))),IF(INDIRECT(ADDRESS(($AN114-1)*3+$AO114+5,$AP114+20))="",0,IF(COUNTIF(INDIRECT(ADDRESS(($AN114-1)*36+($AO114-1)*12+6,COLUMN())):INDIRECT(ADDRESS(($AN114-1)*36+($AO114-1)*12+$AP114+4,COLUMN())),INDIRECT(ADDRESS(($AN114-1)*3+$AO114+5,$AP114+20)))&gt;=1,0,INDIRECT(ADDRESS(($AN114-1)*3+$AO114+5,$AP114+20)))))</f>
        <v>0</v>
      </c>
      <c r="AT114" s="472">
        <f ca="1">COUNTIF(INDIRECT("U"&amp;(ROW()+12*(($AN114-1)*3+$AO114)-ROW())/12+5):INDIRECT("AF"&amp;(ROW()+12*(($AN114-1)*3+$AO114)-ROW())/12+5),AS114)</f>
        <v>0</v>
      </c>
      <c r="AU114" s="472">
        <f ca="1">IF(AND(AQ114+AS114&gt;0,AR114+AT114&gt;0),COUNTIF(AU$6:AU113,"&gt;0")+1,0)</f>
        <v>0</v>
      </c>
    </row>
    <row r="115" spans="40:47" x14ac:dyDescent="0.15">
      <c r="AN115" s="472">
        <v>4</v>
      </c>
      <c r="AO115" s="472">
        <v>1</v>
      </c>
      <c r="AP115" s="472">
        <v>2</v>
      </c>
      <c r="AQ115" s="480">
        <f ca="1">IF($AP115=1,IF(INDIRECT(ADDRESS(($AN115-1)*3+$AO115+5,$AP115+7))="",0,INDIRECT(ADDRESS(($AN115-1)*3+$AO115+5,$AP115+7))),IF(INDIRECT(ADDRESS(($AN115-1)*3+$AO115+5,$AP115+7))="",0,IF(COUNTIF(INDIRECT(ADDRESS(($AN115-1)*36+($AO115-1)*12+6,COLUMN())):INDIRECT(ADDRESS(($AN115-1)*36+($AO115-1)*12+$AP115+4,COLUMN())),INDIRECT(ADDRESS(($AN115-1)*3+$AO115+5,$AP115+7)))&gt;=1,0,INDIRECT(ADDRESS(($AN115-1)*3+$AO115+5,$AP115+7)))))</f>
        <v>0</v>
      </c>
      <c r="AR115" s="472">
        <f ca="1">COUNTIF(INDIRECT("H"&amp;(ROW()+12*(($AN115-1)*3+$AO115)-ROW())/12+5):INDIRECT("S"&amp;(ROW()+12*(($AN115-1)*3+$AO115)-ROW())/12+5),AQ115)</f>
        <v>0</v>
      </c>
      <c r="AS115" s="480">
        <f ca="1">IF($AP115=1,IF(INDIRECT(ADDRESS(($AN115-1)*3+$AO115+5,$AP115+20))="",0,INDIRECT(ADDRESS(($AN115-1)*3+$AO115+5,$AP115+20))),IF(INDIRECT(ADDRESS(($AN115-1)*3+$AO115+5,$AP115+20))="",0,IF(COUNTIF(INDIRECT(ADDRESS(($AN115-1)*36+($AO115-1)*12+6,COLUMN())):INDIRECT(ADDRESS(($AN115-1)*36+($AO115-1)*12+$AP115+4,COLUMN())),INDIRECT(ADDRESS(($AN115-1)*3+$AO115+5,$AP115+20)))&gt;=1,0,INDIRECT(ADDRESS(($AN115-1)*3+$AO115+5,$AP115+20)))))</f>
        <v>0</v>
      </c>
      <c r="AT115" s="472">
        <f ca="1">COUNTIF(INDIRECT("U"&amp;(ROW()+12*(($AN115-1)*3+$AO115)-ROW())/12+5):INDIRECT("AF"&amp;(ROW()+12*(($AN115-1)*3+$AO115)-ROW())/12+5),AS115)</f>
        <v>0</v>
      </c>
      <c r="AU115" s="472">
        <f ca="1">IF(AND(AQ115+AS115&gt;0,AR115+AT115&gt;0),COUNTIF(AU$6:AU114,"&gt;0")+1,0)</f>
        <v>0</v>
      </c>
    </row>
    <row r="116" spans="40:47" x14ac:dyDescent="0.15">
      <c r="AN116" s="472">
        <v>4</v>
      </c>
      <c r="AO116" s="472">
        <v>1</v>
      </c>
      <c r="AP116" s="472">
        <v>3</v>
      </c>
      <c r="AQ116" s="480">
        <f ca="1">IF($AP116=1,IF(INDIRECT(ADDRESS(($AN116-1)*3+$AO116+5,$AP116+7))="",0,INDIRECT(ADDRESS(($AN116-1)*3+$AO116+5,$AP116+7))),IF(INDIRECT(ADDRESS(($AN116-1)*3+$AO116+5,$AP116+7))="",0,IF(COUNTIF(INDIRECT(ADDRESS(($AN116-1)*36+($AO116-1)*12+6,COLUMN())):INDIRECT(ADDRESS(($AN116-1)*36+($AO116-1)*12+$AP116+4,COLUMN())),INDIRECT(ADDRESS(($AN116-1)*3+$AO116+5,$AP116+7)))&gt;=1,0,INDIRECT(ADDRESS(($AN116-1)*3+$AO116+5,$AP116+7)))))</f>
        <v>0</v>
      </c>
      <c r="AR116" s="472">
        <f ca="1">COUNTIF(INDIRECT("H"&amp;(ROW()+12*(($AN116-1)*3+$AO116)-ROW())/12+5):INDIRECT("S"&amp;(ROW()+12*(($AN116-1)*3+$AO116)-ROW())/12+5),AQ116)</f>
        <v>0</v>
      </c>
      <c r="AS116" s="480">
        <f ca="1">IF($AP116=1,IF(INDIRECT(ADDRESS(($AN116-1)*3+$AO116+5,$AP116+20))="",0,INDIRECT(ADDRESS(($AN116-1)*3+$AO116+5,$AP116+20))),IF(INDIRECT(ADDRESS(($AN116-1)*3+$AO116+5,$AP116+20))="",0,IF(COUNTIF(INDIRECT(ADDRESS(($AN116-1)*36+($AO116-1)*12+6,COLUMN())):INDIRECT(ADDRESS(($AN116-1)*36+($AO116-1)*12+$AP116+4,COLUMN())),INDIRECT(ADDRESS(($AN116-1)*3+$AO116+5,$AP116+20)))&gt;=1,0,INDIRECT(ADDRESS(($AN116-1)*3+$AO116+5,$AP116+20)))))</f>
        <v>0</v>
      </c>
      <c r="AT116" s="472">
        <f ca="1">COUNTIF(INDIRECT("U"&amp;(ROW()+12*(($AN116-1)*3+$AO116)-ROW())/12+5):INDIRECT("AF"&amp;(ROW()+12*(($AN116-1)*3+$AO116)-ROW())/12+5),AS116)</f>
        <v>0</v>
      </c>
      <c r="AU116" s="472">
        <f ca="1">IF(AND(AQ116+AS116&gt;0,AR116+AT116&gt;0),COUNTIF(AU$6:AU115,"&gt;0")+1,0)</f>
        <v>0</v>
      </c>
    </row>
    <row r="117" spans="40:47" x14ac:dyDescent="0.15">
      <c r="AN117" s="472">
        <v>4</v>
      </c>
      <c r="AO117" s="472">
        <v>1</v>
      </c>
      <c r="AP117" s="472">
        <v>4</v>
      </c>
      <c r="AQ117" s="480">
        <f ca="1">IF($AP117=1,IF(INDIRECT(ADDRESS(($AN117-1)*3+$AO117+5,$AP117+7))="",0,INDIRECT(ADDRESS(($AN117-1)*3+$AO117+5,$AP117+7))),IF(INDIRECT(ADDRESS(($AN117-1)*3+$AO117+5,$AP117+7))="",0,IF(COUNTIF(INDIRECT(ADDRESS(($AN117-1)*36+($AO117-1)*12+6,COLUMN())):INDIRECT(ADDRESS(($AN117-1)*36+($AO117-1)*12+$AP117+4,COLUMN())),INDIRECT(ADDRESS(($AN117-1)*3+$AO117+5,$AP117+7)))&gt;=1,0,INDIRECT(ADDRESS(($AN117-1)*3+$AO117+5,$AP117+7)))))</f>
        <v>0</v>
      </c>
      <c r="AR117" s="472">
        <f ca="1">COUNTIF(INDIRECT("H"&amp;(ROW()+12*(($AN117-1)*3+$AO117)-ROW())/12+5):INDIRECT("S"&amp;(ROW()+12*(($AN117-1)*3+$AO117)-ROW())/12+5),AQ117)</f>
        <v>0</v>
      </c>
      <c r="AS117" s="480">
        <f ca="1">IF($AP117=1,IF(INDIRECT(ADDRESS(($AN117-1)*3+$AO117+5,$AP117+20))="",0,INDIRECT(ADDRESS(($AN117-1)*3+$AO117+5,$AP117+20))),IF(INDIRECT(ADDRESS(($AN117-1)*3+$AO117+5,$AP117+20))="",0,IF(COUNTIF(INDIRECT(ADDRESS(($AN117-1)*36+($AO117-1)*12+6,COLUMN())):INDIRECT(ADDRESS(($AN117-1)*36+($AO117-1)*12+$AP117+4,COLUMN())),INDIRECT(ADDRESS(($AN117-1)*3+$AO117+5,$AP117+20)))&gt;=1,0,INDIRECT(ADDRESS(($AN117-1)*3+$AO117+5,$AP117+20)))))</f>
        <v>0</v>
      </c>
      <c r="AT117" s="472">
        <f ca="1">COUNTIF(INDIRECT("U"&amp;(ROW()+12*(($AN117-1)*3+$AO117)-ROW())/12+5):INDIRECT("AF"&amp;(ROW()+12*(($AN117-1)*3+$AO117)-ROW())/12+5),AS117)</f>
        <v>0</v>
      </c>
      <c r="AU117" s="472">
        <f ca="1">IF(AND(AQ117+AS117&gt;0,AR117+AT117&gt;0),COUNTIF(AU$6:AU116,"&gt;0")+1,0)</f>
        <v>0</v>
      </c>
    </row>
    <row r="118" spans="40:47" x14ac:dyDescent="0.15">
      <c r="AN118" s="472">
        <v>4</v>
      </c>
      <c r="AO118" s="472">
        <v>1</v>
      </c>
      <c r="AP118" s="472">
        <v>5</v>
      </c>
      <c r="AQ118" s="480">
        <f ca="1">IF($AP118=1,IF(INDIRECT(ADDRESS(($AN118-1)*3+$AO118+5,$AP118+7))="",0,INDIRECT(ADDRESS(($AN118-1)*3+$AO118+5,$AP118+7))),IF(INDIRECT(ADDRESS(($AN118-1)*3+$AO118+5,$AP118+7))="",0,IF(COUNTIF(INDIRECT(ADDRESS(($AN118-1)*36+($AO118-1)*12+6,COLUMN())):INDIRECT(ADDRESS(($AN118-1)*36+($AO118-1)*12+$AP118+4,COLUMN())),INDIRECT(ADDRESS(($AN118-1)*3+$AO118+5,$AP118+7)))&gt;=1,0,INDIRECT(ADDRESS(($AN118-1)*3+$AO118+5,$AP118+7)))))</f>
        <v>0</v>
      </c>
      <c r="AR118" s="472">
        <f ca="1">COUNTIF(INDIRECT("H"&amp;(ROW()+12*(($AN118-1)*3+$AO118)-ROW())/12+5):INDIRECT("S"&amp;(ROW()+12*(($AN118-1)*3+$AO118)-ROW())/12+5),AQ118)</f>
        <v>0</v>
      </c>
      <c r="AS118" s="480">
        <f ca="1">IF($AP118=1,IF(INDIRECT(ADDRESS(($AN118-1)*3+$AO118+5,$AP118+20))="",0,INDIRECT(ADDRESS(($AN118-1)*3+$AO118+5,$AP118+20))),IF(INDIRECT(ADDRESS(($AN118-1)*3+$AO118+5,$AP118+20))="",0,IF(COUNTIF(INDIRECT(ADDRESS(($AN118-1)*36+($AO118-1)*12+6,COLUMN())):INDIRECT(ADDRESS(($AN118-1)*36+($AO118-1)*12+$AP118+4,COLUMN())),INDIRECT(ADDRESS(($AN118-1)*3+$AO118+5,$AP118+20)))&gt;=1,0,INDIRECT(ADDRESS(($AN118-1)*3+$AO118+5,$AP118+20)))))</f>
        <v>0</v>
      </c>
      <c r="AT118" s="472">
        <f ca="1">COUNTIF(INDIRECT("U"&amp;(ROW()+12*(($AN118-1)*3+$AO118)-ROW())/12+5):INDIRECT("AF"&amp;(ROW()+12*(($AN118-1)*3+$AO118)-ROW())/12+5),AS118)</f>
        <v>0</v>
      </c>
      <c r="AU118" s="472">
        <f ca="1">IF(AND(AQ118+AS118&gt;0,AR118+AT118&gt;0),COUNTIF(AU$6:AU117,"&gt;0")+1,0)</f>
        <v>0</v>
      </c>
    </row>
    <row r="119" spans="40:47" x14ac:dyDescent="0.15">
      <c r="AN119" s="472">
        <v>4</v>
      </c>
      <c r="AO119" s="472">
        <v>1</v>
      </c>
      <c r="AP119" s="472">
        <v>6</v>
      </c>
      <c r="AQ119" s="480">
        <f ca="1">IF($AP119=1,IF(INDIRECT(ADDRESS(($AN119-1)*3+$AO119+5,$AP119+7))="",0,INDIRECT(ADDRESS(($AN119-1)*3+$AO119+5,$AP119+7))),IF(INDIRECT(ADDRESS(($AN119-1)*3+$AO119+5,$AP119+7))="",0,IF(COUNTIF(INDIRECT(ADDRESS(($AN119-1)*36+($AO119-1)*12+6,COLUMN())):INDIRECT(ADDRESS(($AN119-1)*36+($AO119-1)*12+$AP119+4,COLUMN())),INDIRECT(ADDRESS(($AN119-1)*3+$AO119+5,$AP119+7)))&gt;=1,0,INDIRECT(ADDRESS(($AN119-1)*3+$AO119+5,$AP119+7)))))</f>
        <v>0</v>
      </c>
      <c r="AR119" s="472">
        <f ca="1">COUNTIF(INDIRECT("H"&amp;(ROW()+12*(($AN119-1)*3+$AO119)-ROW())/12+5):INDIRECT("S"&amp;(ROW()+12*(($AN119-1)*3+$AO119)-ROW())/12+5),AQ119)</f>
        <v>0</v>
      </c>
      <c r="AS119" s="480">
        <f ca="1">IF($AP119=1,IF(INDIRECT(ADDRESS(($AN119-1)*3+$AO119+5,$AP119+20))="",0,INDIRECT(ADDRESS(($AN119-1)*3+$AO119+5,$AP119+20))),IF(INDIRECT(ADDRESS(($AN119-1)*3+$AO119+5,$AP119+20))="",0,IF(COUNTIF(INDIRECT(ADDRESS(($AN119-1)*36+($AO119-1)*12+6,COLUMN())):INDIRECT(ADDRESS(($AN119-1)*36+($AO119-1)*12+$AP119+4,COLUMN())),INDIRECT(ADDRESS(($AN119-1)*3+$AO119+5,$AP119+20)))&gt;=1,0,INDIRECT(ADDRESS(($AN119-1)*3+$AO119+5,$AP119+20)))))</f>
        <v>0</v>
      </c>
      <c r="AT119" s="472">
        <f ca="1">COUNTIF(INDIRECT("U"&amp;(ROW()+12*(($AN119-1)*3+$AO119)-ROW())/12+5):INDIRECT("AF"&amp;(ROW()+12*(($AN119-1)*3+$AO119)-ROW())/12+5),AS119)</f>
        <v>0</v>
      </c>
      <c r="AU119" s="472">
        <f ca="1">IF(AND(AQ119+AS119&gt;0,AR119+AT119&gt;0),COUNTIF(AU$6:AU118,"&gt;0")+1,0)</f>
        <v>0</v>
      </c>
    </row>
    <row r="120" spans="40:47" x14ac:dyDescent="0.15">
      <c r="AN120" s="472">
        <v>4</v>
      </c>
      <c r="AO120" s="472">
        <v>1</v>
      </c>
      <c r="AP120" s="472">
        <v>7</v>
      </c>
      <c r="AQ120" s="480">
        <f ca="1">IF($AP120=1,IF(INDIRECT(ADDRESS(($AN120-1)*3+$AO120+5,$AP120+7))="",0,INDIRECT(ADDRESS(($AN120-1)*3+$AO120+5,$AP120+7))),IF(INDIRECT(ADDRESS(($AN120-1)*3+$AO120+5,$AP120+7))="",0,IF(COUNTIF(INDIRECT(ADDRESS(($AN120-1)*36+($AO120-1)*12+6,COLUMN())):INDIRECT(ADDRESS(($AN120-1)*36+($AO120-1)*12+$AP120+4,COLUMN())),INDIRECT(ADDRESS(($AN120-1)*3+$AO120+5,$AP120+7)))&gt;=1,0,INDIRECT(ADDRESS(($AN120-1)*3+$AO120+5,$AP120+7)))))</f>
        <v>0</v>
      </c>
      <c r="AR120" s="472">
        <f ca="1">COUNTIF(INDIRECT("H"&amp;(ROW()+12*(($AN120-1)*3+$AO120)-ROW())/12+5):INDIRECT("S"&amp;(ROW()+12*(($AN120-1)*3+$AO120)-ROW())/12+5),AQ120)</f>
        <v>0</v>
      </c>
      <c r="AS120" s="480">
        <f ca="1">IF($AP120=1,IF(INDIRECT(ADDRESS(($AN120-1)*3+$AO120+5,$AP120+20))="",0,INDIRECT(ADDRESS(($AN120-1)*3+$AO120+5,$AP120+20))),IF(INDIRECT(ADDRESS(($AN120-1)*3+$AO120+5,$AP120+20))="",0,IF(COUNTIF(INDIRECT(ADDRESS(($AN120-1)*36+($AO120-1)*12+6,COLUMN())):INDIRECT(ADDRESS(($AN120-1)*36+($AO120-1)*12+$AP120+4,COLUMN())),INDIRECT(ADDRESS(($AN120-1)*3+$AO120+5,$AP120+20)))&gt;=1,0,INDIRECT(ADDRESS(($AN120-1)*3+$AO120+5,$AP120+20)))))</f>
        <v>0</v>
      </c>
      <c r="AT120" s="472">
        <f ca="1">COUNTIF(INDIRECT("U"&amp;(ROW()+12*(($AN120-1)*3+$AO120)-ROW())/12+5):INDIRECT("AF"&amp;(ROW()+12*(($AN120-1)*3+$AO120)-ROW())/12+5),AS120)</f>
        <v>0</v>
      </c>
      <c r="AU120" s="472">
        <f ca="1">IF(AND(AQ120+AS120&gt;0,AR120+AT120&gt;0),COUNTIF(AU$6:AU119,"&gt;0")+1,0)</f>
        <v>0</v>
      </c>
    </row>
    <row r="121" spans="40:47" x14ac:dyDescent="0.15">
      <c r="AN121" s="472">
        <v>4</v>
      </c>
      <c r="AO121" s="472">
        <v>1</v>
      </c>
      <c r="AP121" s="472">
        <v>8</v>
      </c>
      <c r="AQ121" s="480">
        <f ca="1">IF($AP121=1,IF(INDIRECT(ADDRESS(($AN121-1)*3+$AO121+5,$AP121+7))="",0,INDIRECT(ADDRESS(($AN121-1)*3+$AO121+5,$AP121+7))),IF(INDIRECT(ADDRESS(($AN121-1)*3+$AO121+5,$AP121+7))="",0,IF(COUNTIF(INDIRECT(ADDRESS(($AN121-1)*36+($AO121-1)*12+6,COLUMN())):INDIRECT(ADDRESS(($AN121-1)*36+($AO121-1)*12+$AP121+4,COLUMN())),INDIRECT(ADDRESS(($AN121-1)*3+$AO121+5,$AP121+7)))&gt;=1,0,INDIRECT(ADDRESS(($AN121-1)*3+$AO121+5,$AP121+7)))))</f>
        <v>0</v>
      </c>
      <c r="AR121" s="472">
        <f ca="1">COUNTIF(INDIRECT("H"&amp;(ROW()+12*(($AN121-1)*3+$AO121)-ROW())/12+5):INDIRECT("S"&amp;(ROW()+12*(($AN121-1)*3+$AO121)-ROW())/12+5),AQ121)</f>
        <v>0</v>
      </c>
      <c r="AS121" s="480">
        <f ca="1">IF($AP121=1,IF(INDIRECT(ADDRESS(($AN121-1)*3+$AO121+5,$AP121+20))="",0,INDIRECT(ADDRESS(($AN121-1)*3+$AO121+5,$AP121+20))),IF(INDIRECT(ADDRESS(($AN121-1)*3+$AO121+5,$AP121+20))="",0,IF(COUNTIF(INDIRECT(ADDRESS(($AN121-1)*36+($AO121-1)*12+6,COLUMN())):INDIRECT(ADDRESS(($AN121-1)*36+($AO121-1)*12+$AP121+4,COLUMN())),INDIRECT(ADDRESS(($AN121-1)*3+$AO121+5,$AP121+20)))&gt;=1,0,INDIRECT(ADDRESS(($AN121-1)*3+$AO121+5,$AP121+20)))))</f>
        <v>0</v>
      </c>
      <c r="AT121" s="472">
        <f ca="1">COUNTIF(INDIRECT("U"&amp;(ROW()+12*(($AN121-1)*3+$AO121)-ROW())/12+5):INDIRECT("AF"&amp;(ROW()+12*(($AN121-1)*3+$AO121)-ROW())/12+5),AS121)</f>
        <v>0</v>
      </c>
      <c r="AU121" s="472">
        <f ca="1">IF(AND(AQ121+AS121&gt;0,AR121+AT121&gt;0),COUNTIF(AU$6:AU120,"&gt;0")+1,0)</f>
        <v>0</v>
      </c>
    </row>
    <row r="122" spans="40:47" x14ac:dyDescent="0.15">
      <c r="AN122" s="472">
        <v>4</v>
      </c>
      <c r="AO122" s="472">
        <v>1</v>
      </c>
      <c r="AP122" s="472">
        <v>9</v>
      </c>
      <c r="AQ122" s="480">
        <f ca="1">IF($AP122=1,IF(INDIRECT(ADDRESS(($AN122-1)*3+$AO122+5,$AP122+7))="",0,INDIRECT(ADDRESS(($AN122-1)*3+$AO122+5,$AP122+7))),IF(INDIRECT(ADDRESS(($AN122-1)*3+$AO122+5,$AP122+7))="",0,IF(COUNTIF(INDIRECT(ADDRESS(($AN122-1)*36+($AO122-1)*12+6,COLUMN())):INDIRECT(ADDRESS(($AN122-1)*36+($AO122-1)*12+$AP122+4,COLUMN())),INDIRECT(ADDRESS(($AN122-1)*3+$AO122+5,$AP122+7)))&gt;=1,0,INDIRECT(ADDRESS(($AN122-1)*3+$AO122+5,$AP122+7)))))</f>
        <v>0</v>
      </c>
      <c r="AR122" s="472">
        <f ca="1">COUNTIF(INDIRECT("H"&amp;(ROW()+12*(($AN122-1)*3+$AO122)-ROW())/12+5):INDIRECT("S"&amp;(ROW()+12*(($AN122-1)*3+$AO122)-ROW())/12+5),AQ122)</f>
        <v>0</v>
      </c>
      <c r="AS122" s="480">
        <f ca="1">IF($AP122=1,IF(INDIRECT(ADDRESS(($AN122-1)*3+$AO122+5,$AP122+20))="",0,INDIRECT(ADDRESS(($AN122-1)*3+$AO122+5,$AP122+20))),IF(INDIRECT(ADDRESS(($AN122-1)*3+$AO122+5,$AP122+20))="",0,IF(COUNTIF(INDIRECT(ADDRESS(($AN122-1)*36+($AO122-1)*12+6,COLUMN())):INDIRECT(ADDRESS(($AN122-1)*36+($AO122-1)*12+$AP122+4,COLUMN())),INDIRECT(ADDRESS(($AN122-1)*3+$AO122+5,$AP122+20)))&gt;=1,0,INDIRECT(ADDRESS(($AN122-1)*3+$AO122+5,$AP122+20)))))</f>
        <v>0</v>
      </c>
      <c r="AT122" s="472">
        <f ca="1">COUNTIF(INDIRECT("U"&amp;(ROW()+12*(($AN122-1)*3+$AO122)-ROW())/12+5):INDIRECT("AF"&amp;(ROW()+12*(($AN122-1)*3+$AO122)-ROW())/12+5),AS122)</f>
        <v>0</v>
      </c>
      <c r="AU122" s="472">
        <f ca="1">IF(AND(AQ122+AS122&gt;0,AR122+AT122&gt;0),COUNTIF(AU$6:AU121,"&gt;0")+1,0)</f>
        <v>0</v>
      </c>
    </row>
    <row r="123" spans="40:47" x14ac:dyDescent="0.15">
      <c r="AN123" s="472">
        <v>4</v>
      </c>
      <c r="AO123" s="472">
        <v>1</v>
      </c>
      <c r="AP123" s="472">
        <v>10</v>
      </c>
      <c r="AQ123" s="480">
        <f ca="1">IF($AP123=1,IF(INDIRECT(ADDRESS(($AN123-1)*3+$AO123+5,$AP123+7))="",0,INDIRECT(ADDRESS(($AN123-1)*3+$AO123+5,$AP123+7))),IF(INDIRECT(ADDRESS(($AN123-1)*3+$AO123+5,$AP123+7))="",0,IF(COUNTIF(INDIRECT(ADDRESS(($AN123-1)*36+($AO123-1)*12+6,COLUMN())):INDIRECT(ADDRESS(($AN123-1)*36+($AO123-1)*12+$AP123+4,COLUMN())),INDIRECT(ADDRESS(($AN123-1)*3+$AO123+5,$AP123+7)))&gt;=1,0,INDIRECT(ADDRESS(($AN123-1)*3+$AO123+5,$AP123+7)))))</f>
        <v>0</v>
      </c>
      <c r="AR123" s="472">
        <f ca="1">COUNTIF(INDIRECT("H"&amp;(ROW()+12*(($AN123-1)*3+$AO123)-ROW())/12+5):INDIRECT("S"&amp;(ROW()+12*(($AN123-1)*3+$AO123)-ROW())/12+5),AQ123)</f>
        <v>0</v>
      </c>
      <c r="AS123" s="480">
        <f ca="1">IF($AP123=1,IF(INDIRECT(ADDRESS(($AN123-1)*3+$AO123+5,$AP123+20))="",0,INDIRECT(ADDRESS(($AN123-1)*3+$AO123+5,$AP123+20))),IF(INDIRECT(ADDRESS(($AN123-1)*3+$AO123+5,$AP123+20))="",0,IF(COUNTIF(INDIRECT(ADDRESS(($AN123-1)*36+($AO123-1)*12+6,COLUMN())):INDIRECT(ADDRESS(($AN123-1)*36+($AO123-1)*12+$AP123+4,COLUMN())),INDIRECT(ADDRESS(($AN123-1)*3+$AO123+5,$AP123+20)))&gt;=1,0,INDIRECT(ADDRESS(($AN123-1)*3+$AO123+5,$AP123+20)))))</f>
        <v>0</v>
      </c>
      <c r="AT123" s="472">
        <f ca="1">COUNTIF(INDIRECT("U"&amp;(ROW()+12*(($AN123-1)*3+$AO123)-ROW())/12+5):INDIRECT("AF"&amp;(ROW()+12*(($AN123-1)*3+$AO123)-ROW())/12+5),AS123)</f>
        <v>0</v>
      </c>
      <c r="AU123" s="472">
        <f ca="1">IF(AND(AQ123+AS123&gt;0,AR123+AT123&gt;0),COUNTIF(AU$6:AU122,"&gt;0")+1,0)</f>
        <v>0</v>
      </c>
    </row>
    <row r="124" spans="40:47" x14ac:dyDescent="0.15">
      <c r="AN124" s="472">
        <v>4</v>
      </c>
      <c r="AO124" s="472">
        <v>1</v>
      </c>
      <c r="AP124" s="472">
        <v>11</v>
      </c>
      <c r="AQ124" s="480">
        <f ca="1">IF($AP124=1,IF(INDIRECT(ADDRESS(($AN124-1)*3+$AO124+5,$AP124+7))="",0,INDIRECT(ADDRESS(($AN124-1)*3+$AO124+5,$AP124+7))),IF(INDIRECT(ADDRESS(($AN124-1)*3+$AO124+5,$AP124+7))="",0,IF(COUNTIF(INDIRECT(ADDRESS(($AN124-1)*36+($AO124-1)*12+6,COLUMN())):INDIRECT(ADDRESS(($AN124-1)*36+($AO124-1)*12+$AP124+4,COLUMN())),INDIRECT(ADDRESS(($AN124-1)*3+$AO124+5,$AP124+7)))&gt;=1,0,INDIRECT(ADDRESS(($AN124-1)*3+$AO124+5,$AP124+7)))))</f>
        <v>0</v>
      </c>
      <c r="AR124" s="472">
        <f ca="1">COUNTIF(INDIRECT("H"&amp;(ROW()+12*(($AN124-1)*3+$AO124)-ROW())/12+5):INDIRECT("S"&amp;(ROW()+12*(($AN124-1)*3+$AO124)-ROW())/12+5),AQ124)</f>
        <v>0</v>
      </c>
      <c r="AS124" s="480">
        <f ca="1">IF($AP124=1,IF(INDIRECT(ADDRESS(($AN124-1)*3+$AO124+5,$AP124+20))="",0,INDIRECT(ADDRESS(($AN124-1)*3+$AO124+5,$AP124+20))),IF(INDIRECT(ADDRESS(($AN124-1)*3+$AO124+5,$AP124+20))="",0,IF(COUNTIF(INDIRECT(ADDRESS(($AN124-1)*36+($AO124-1)*12+6,COLUMN())):INDIRECT(ADDRESS(($AN124-1)*36+($AO124-1)*12+$AP124+4,COLUMN())),INDIRECT(ADDRESS(($AN124-1)*3+$AO124+5,$AP124+20)))&gt;=1,0,INDIRECT(ADDRESS(($AN124-1)*3+$AO124+5,$AP124+20)))))</f>
        <v>0</v>
      </c>
      <c r="AT124" s="472">
        <f ca="1">COUNTIF(INDIRECT("U"&amp;(ROW()+12*(($AN124-1)*3+$AO124)-ROW())/12+5):INDIRECT("AF"&amp;(ROW()+12*(($AN124-1)*3+$AO124)-ROW())/12+5),AS124)</f>
        <v>0</v>
      </c>
      <c r="AU124" s="472">
        <f ca="1">IF(AND(AQ124+AS124&gt;0,AR124+AT124&gt;0),COUNTIF(AU$6:AU123,"&gt;0")+1,0)</f>
        <v>0</v>
      </c>
    </row>
    <row r="125" spans="40:47" x14ac:dyDescent="0.15">
      <c r="AN125" s="472">
        <v>4</v>
      </c>
      <c r="AO125" s="472">
        <v>1</v>
      </c>
      <c r="AP125" s="472">
        <v>12</v>
      </c>
      <c r="AQ125" s="480">
        <f ca="1">IF($AP125=1,IF(INDIRECT(ADDRESS(($AN125-1)*3+$AO125+5,$AP125+7))="",0,INDIRECT(ADDRESS(($AN125-1)*3+$AO125+5,$AP125+7))),IF(INDIRECT(ADDRESS(($AN125-1)*3+$AO125+5,$AP125+7))="",0,IF(COUNTIF(INDIRECT(ADDRESS(($AN125-1)*36+($AO125-1)*12+6,COLUMN())):INDIRECT(ADDRESS(($AN125-1)*36+($AO125-1)*12+$AP125+4,COLUMN())),INDIRECT(ADDRESS(($AN125-1)*3+$AO125+5,$AP125+7)))&gt;=1,0,INDIRECT(ADDRESS(($AN125-1)*3+$AO125+5,$AP125+7)))))</f>
        <v>0</v>
      </c>
      <c r="AR125" s="472">
        <f ca="1">COUNTIF(INDIRECT("H"&amp;(ROW()+12*(($AN125-1)*3+$AO125)-ROW())/12+5):INDIRECT("S"&amp;(ROW()+12*(($AN125-1)*3+$AO125)-ROW())/12+5),AQ125)</f>
        <v>0</v>
      </c>
      <c r="AS125" s="480">
        <f ca="1">IF($AP125=1,IF(INDIRECT(ADDRESS(($AN125-1)*3+$AO125+5,$AP125+20))="",0,INDIRECT(ADDRESS(($AN125-1)*3+$AO125+5,$AP125+20))),IF(INDIRECT(ADDRESS(($AN125-1)*3+$AO125+5,$AP125+20))="",0,IF(COUNTIF(INDIRECT(ADDRESS(($AN125-1)*36+($AO125-1)*12+6,COLUMN())):INDIRECT(ADDRESS(($AN125-1)*36+($AO125-1)*12+$AP125+4,COLUMN())),INDIRECT(ADDRESS(($AN125-1)*3+$AO125+5,$AP125+20)))&gt;=1,0,INDIRECT(ADDRESS(($AN125-1)*3+$AO125+5,$AP125+20)))))</f>
        <v>0</v>
      </c>
      <c r="AT125" s="472">
        <f ca="1">COUNTIF(INDIRECT("U"&amp;(ROW()+12*(($AN125-1)*3+$AO125)-ROW())/12+5):INDIRECT("AF"&amp;(ROW()+12*(($AN125-1)*3+$AO125)-ROW())/12+5),AS125)</f>
        <v>0</v>
      </c>
      <c r="AU125" s="472">
        <f ca="1">IF(AND(AQ125+AS125&gt;0,AR125+AT125&gt;0),COUNTIF(AU$6:AU124,"&gt;0")+1,0)</f>
        <v>0</v>
      </c>
    </row>
    <row r="126" spans="40:47" x14ac:dyDescent="0.15">
      <c r="AN126" s="472">
        <v>4</v>
      </c>
      <c r="AO126" s="472">
        <v>2</v>
      </c>
      <c r="AP126" s="472">
        <v>1</v>
      </c>
      <c r="AQ126" s="480">
        <f ca="1">IF($AP126=1,IF(INDIRECT(ADDRESS(($AN126-1)*3+$AO126+5,$AP126+7))="",0,INDIRECT(ADDRESS(($AN126-1)*3+$AO126+5,$AP126+7))),IF(INDIRECT(ADDRESS(($AN126-1)*3+$AO126+5,$AP126+7))="",0,IF(COUNTIF(INDIRECT(ADDRESS(($AN126-1)*36+($AO126-1)*12+6,COLUMN())):INDIRECT(ADDRESS(($AN126-1)*36+($AO126-1)*12+$AP126+4,COLUMN())),INDIRECT(ADDRESS(($AN126-1)*3+$AO126+5,$AP126+7)))&gt;=1,0,INDIRECT(ADDRESS(($AN126-1)*3+$AO126+5,$AP126+7)))))</f>
        <v>0</v>
      </c>
      <c r="AR126" s="472">
        <f ca="1">COUNTIF(INDIRECT("H"&amp;(ROW()+12*(($AN126-1)*3+$AO126)-ROW())/12+5):INDIRECT("S"&amp;(ROW()+12*(($AN126-1)*3+$AO126)-ROW())/12+5),AQ126)</f>
        <v>0</v>
      </c>
      <c r="AS126" s="480">
        <f ca="1">IF($AP126=1,IF(INDIRECT(ADDRESS(($AN126-1)*3+$AO126+5,$AP126+20))="",0,INDIRECT(ADDRESS(($AN126-1)*3+$AO126+5,$AP126+20))),IF(INDIRECT(ADDRESS(($AN126-1)*3+$AO126+5,$AP126+20))="",0,IF(COUNTIF(INDIRECT(ADDRESS(($AN126-1)*36+($AO126-1)*12+6,COLUMN())):INDIRECT(ADDRESS(($AN126-1)*36+($AO126-1)*12+$AP126+4,COLUMN())),INDIRECT(ADDRESS(($AN126-1)*3+$AO126+5,$AP126+20)))&gt;=1,0,INDIRECT(ADDRESS(($AN126-1)*3+$AO126+5,$AP126+20)))))</f>
        <v>0</v>
      </c>
      <c r="AT126" s="472">
        <f ca="1">COUNTIF(INDIRECT("U"&amp;(ROW()+12*(($AN126-1)*3+$AO126)-ROW())/12+5):INDIRECT("AF"&amp;(ROW()+12*(($AN126-1)*3+$AO126)-ROW())/12+5),AS126)</f>
        <v>0</v>
      </c>
      <c r="AU126" s="472">
        <f ca="1">IF(AND(AQ126+AS126&gt;0,AR126+AT126&gt;0),COUNTIF(AU$6:AU125,"&gt;0")+1,0)</f>
        <v>0</v>
      </c>
    </row>
    <row r="127" spans="40:47" x14ac:dyDescent="0.15">
      <c r="AN127" s="472">
        <v>4</v>
      </c>
      <c r="AO127" s="472">
        <v>2</v>
      </c>
      <c r="AP127" s="472">
        <v>2</v>
      </c>
      <c r="AQ127" s="480">
        <f ca="1">IF($AP127=1,IF(INDIRECT(ADDRESS(($AN127-1)*3+$AO127+5,$AP127+7))="",0,INDIRECT(ADDRESS(($AN127-1)*3+$AO127+5,$AP127+7))),IF(INDIRECT(ADDRESS(($AN127-1)*3+$AO127+5,$AP127+7))="",0,IF(COUNTIF(INDIRECT(ADDRESS(($AN127-1)*36+($AO127-1)*12+6,COLUMN())):INDIRECT(ADDRESS(($AN127-1)*36+($AO127-1)*12+$AP127+4,COLUMN())),INDIRECT(ADDRESS(($AN127-1)*3+$AO127+5,$AP127+7)))&gt;=1,0,INDIRECT(ADDRESS(($AN127-1)*3+$AO127+5,$AP127+7)))))</f>
        <v>0</v>
      </c>
      <c r="AR127" s="472">
        <f ca="1">COUNTIF(INDIRECT("H"&amp;(ROW()+12*(($AN127-1)*3+$AO127)-ROW())/12+5):INDIRECT("S"&amp;(ROW()+12*(($AN127-1)*3+$AO127)-ROW())/12+5),AQ127)</f>
        <v>0</v>
      </c>
      <c r="AS127" s="480">
        <f ca="1">IF($AP127=1,IF(INDIRECT(ADDRESS(($AN127-1)*3+$AO127+5,$AP127+20))="",0,INDIRECT(ADDRESS(($AN127-1)*3+$AO127+5,$AP127+20))),IF(INDIRECT(ADDRESS(($AN127-1)*3+$AO127+5,$AP127+20))="",0,IF(COUNTIF(INDIRECT(ADDRESS(($AN127-1)*36+($AO127-1)*12+6,COLUMN())):INDIRECT(ADDRESS(($AN127-1)*36+($AO127-1)*12+$AP127+4,COLUMN())),INDIRECT(ADDRESS(($AN127-1)*3+$AO127+5,$AP127+20)))&gt;=1,0,INDIRECT(ADDRESS(($AN127-1)*3+$AO127+5,$AP127+20)))))</f>
        <v>0</v>
      </c>
      <c r="AT127" s="472">
        <f ca="1">COUNTIF(INDIRECT("U"&amp;(ROW()+12*(($AN127-1)*3+$AO127)-ROW())/12+5):INDIRECT("AF"&amp;(ROW()+12*(($AN127-1)*3+$AO127)-ROW())/12+5),AS127)</f>
        <v>0</v>
      </c>
      <c r="AU127" s="472">
        <f ca="1">IF(AND(AQ127+AS127&gt;0,AR127+AT127&gt;0),COUNTIF(AU$6:AU126,"&gt;0")+1,0)</f>
        <v>0</v>
      </c>
    </row>
    <row r="128" spans="40:47" x14ac:dyDescent="0.15">
      <c r="AN128" s="472">
        <v>4</v>
      </c>
      <c r="AO128" s="472">
        <v>2</v>
      </c>
      <c r="AP128" s="472">
        <v>3</v>
      </c>
      <c r="AQ128" s="480">
        <f ca="1">IF($AP128=1,IF(INDIRECT(ADDRESS(($AN128-1)*3+$AO128+5,$AP128+7))="",0,INDIRECT(ADDRESS(($AN128-1)*3+$AO128+5,$AP128+7))),IF(INDIRECT(ADDRESS(($AN128-1)*3+$AO128+5,$AP128+7))="",0,IF(COUNTIF(INDIRECT(ADDRESS(($AN128-1)*36+($AO128-1)*12+6,COLUMN())):INDIRECT(ADDRESS(($AN128-1)*36+($AO128-1)*12+$AP128+4,COLUMN())),INDIRECT(ADDRESS(($AN128-1)*3+$AO128+5,$AP128+7)))&gt;=1,0,INDIRECT(ADDRESS(($AN128-1)*3+$AO128+5,$AP128+7)))))</f>
        <v>0</v>
      </c>
      <c r="AR128" s="472">
        <f ca="1">COUNTIF(INDIRECT("H"&amp;(ROW()+12*(($AN128-1)*3+$AO128)-ROW())/12+5):INDIRECT("S"&amp;(ROW()+12*(($AN128-1)*3+$AO128)-ROW())/12+5),AQ128)</f>
        <v>0</v>
      </c>
      <c r="AS128" s="480">
        <f ca="1">IF($AP128=1,IF(INDIRECT(ADDRESS(($AN128-1)*3+$AO128+5,$AP128+20))="",0,INDIRECT(ADDRESS(($AN128-1)*3+$AO128+5,$AP128+20))),IF(INDIRECT(ADDRESS(($AN128-1)*3+$AO128+5,$AP128+20))="",0,IF(COUNTIF(INDIRECT(ADDRESS(($AN128-1)*36+($AO128-1)*12+6,COLUMN())):INDIRECT(ADDRESS(($AN128-1)*36+($AO128-1)*12+$AP128+4,COLUMN())),INDIRECT(ADDRESS(($AN128-1)*3+$AO128+5,$AP128+20)))&gt;=1,0,INDIRECT(ADDRESS(($AN128-1)*3+$AO128+5,$AP128+20)))))</f>
        <v>0</v>
      </c>
      <c r="AT128" s="472">
        <f ca="1">COUNTIF(INDIRECT("U"&amp;(ROW()+12*(($AN128-1)*3+$AO128)-ROW())/12+5):INDIRECT("AF"&amp;(ROW()+12*(($AN128-1)*3+$AO128)-ROW())/12+5),AS128)</f>
        <v>0</v>
      </c>
      <c r="AU128" s="472">
        <f ca="1">IF(AND(AQ128+AS128&gt;0,AR128+AT128&gt;0),COUNTIF(AU$6:AU127,"&gt;0")+1,0)</f>
        <v>0</v>
      </c>
    </row>
    <row r="129" spans="40:47" x14ac:dyDescent="0.15">
      <c r="AN129" s="472">
        <v>4</v>
      </c>
      <c r="AO129" s="472">
        <v>2</v>
      </c>
      <c r="AP129" s="472">
        <v>4</v>
      </c>
      <c r="AQ129" s="480">
        <f ca="1">IF($AP129=1,IF(INDIRECT(ADDRESS(($AN129-1)*3+$AO129+5,$AP129+7))="",0,INDIRECT(ADDRESS(($AN129-1)*3+$AO129+5,$AP129+7))),IF(INDIRECT(ADDRESS(($AN129-1)*3+$AO129+5,$AP129+7))="",0,IF(COUNTIF(INDIRECT(ADDRESS(($AN129-1)*36+($AO129-1)*12+6,COLUMN())):INDIRECT(ADDRESS(($AN129-1)*36+($AO129-1)*12+$AP129+4,COLUMN())),INDIRECT(ADDRESS(($AN129-1)*3+$AO129+5,$AP129+7)))&gt;=1,0,INDIRECT(ADDRESS(($AN129-1)*3+$AO129+5,$AP129+7)))))</f>
        <v>0</v>
      </c>
      <c r="AR129" s="472">
        <f ca="1">COUNTIF(INDIRECT("H"&amp;(ROW()+12*(($AN129-1)*3+$AO129)-ROW())/12+5):INDIRECT("S"&amp;(ROW()+12*(($AN129-1)*3+$AO129)-ROW())/12+5),AQ129)</f>
        <v>0</v>
      </c>
      <c r="AS129" s="480">
        <f ca="1">IF($AP129=1,IF(INDIRECT(ADDRESS(($AN129-1)*3+$AO129+5,$AP129+20))="",0,INDIRECT(ADDRESS(($AN129-1)*3+$AO129+5,$AP129+20))),IF(INDIRECT(ADDRESS(($AN129-1)*3+$AO129+5,$AP129+20))="",0,IF(COUNTIF(INDIRECT(ADDRESS(($AN129-1)*36+($AO129-1)*12+6,COLUMN())):INDIRECT(ADDRESS(($AN129-1)*36+($AO129-1)*12+$AP129+4,COLUMN())),INDIRECT(ADDRESS(($AN129-1)*3+$AO129+5,$AP129+20)))&gt;=1,0,INDIRECT(ADDRESS(($AN129-1)*3+$AO129+5,$AP129+20)))))</f>
        <v>0</v>
      </c>
      <c r="AT129" s="472">
        <f ca="1">COUNTIF(INDIRECT("U"&amp;(ROW()+12*(($AN129-1)*3+$AO129)-ROW())/12+5):INDIRECT("AF"&amp;(ROW()+12*(($AN129-1)*3+$AO129)-ROW())/12+5),AS129)</f>
        <v>0</v>
      </c>
      <c r="AU129" s="472">
        <f ca="1">IF(AND(AQ129+AS129&gt;0,AR129+AT129&gt;0),COUNTIF(AU$6:AU128,"&gt;0")+1,0)</f>
        <v>0</v>
      </c>
    </row>
    <row r="130" spans="40:47" x14ac:dyDescent="0.15">
      <c r="AN130" s="472">
        <v>4</v>
      </c>
      <c r="AO130" s="472">
        <v>2</v>
      </c>
      <c r="AP130" s="472">
        <v>5</v>
      </c>
      <c r="AQ130" s="480">
        <f ca="1">IF($AP130=1,IF(INDIRECT(ADDRESS(($AN130-1)*3+$AO130+5,$AP130+7))="",0,INDIRECT(ADDRESS(($AN130-1)*3+$AO130+5,$AP130+7))),IF(INDIRECT(ADDRESS(($AN130-1)*3+$AO130+5,$AP130+7))="",0,IF(COUNTIF(INDIRECT(ADDRESS(($AN130-1)*36+($AO130-1)*12+6,COLUMN())):INDIRECT(ADDRESS(($AN130-1)*36+($AO130-1)*12+$AP130+4,COLUMN())),INDIRECT(ADDRESS(($AN130-1)*3+$AO130+5,$AP130+7)))&gt;=1,0,INDIRECT(ADDRESS(($AN130-1)*3+$AO130+5,$AP130+7)))))</f>
        <v>0</v>
      </c>
      <c r="AR130" s="472">
        <f ca="1">COUNTIF(INDIRECT("H"&amp;(ROW()+12*(($AN130-1)*3+$AO130)-ROW())/12+5):INDIRECT("S"&amp;(ROW()+12*(($AN130-1)*3+$AO130)-ROW())/12+5),AQ130)</f>
        <v>0</v>
      </c>
      <c r="AS130" s="480">
        <f ca="1">IF($AP130=1,IF(INDIRECT(ADDRESS(($AN130-1)*3+$AO130+5,$AP130+20))="",0,INDIRECT(ADDRESS(($AN130-1)*3+$AO130+5,$AP130+20))),IF(INDIRECT(ADDRESS(($AN130-1)*3+$AO130+5,$AP130+20))="",0,IF(COUNTIF(INDIRECT(ADDRESS(($AN130-1)*36+($AO130-1)*12+6,COLUMN())):INDIRECT(ADDRESS(($AN130-1)*36+($AO130-1)*12+$AP130+4,COLUMN())),INDIRECT(ADDRESS(($AN130-1)*3+$AO130+5,$AP130+20)))&gt;=1,0,INDIRECT(ADDRESS(($AN130-1)*3+$AO130+5,$AP130+20)))))</f>
        <v>0</v>
      </c>
      <c r="AT130" s="472">
        <f ca="1">COUNTIF(INDIRECT("U"&amp;(ROW()+12*(($AN130-1)*3+$AO130)-ROW())/12+5):INDIRECT("AF"&amp;(ROW()+12*(($AN130-1)*3+$AO130)-ROW())/12+5),AS130)</f>
        <v>0</v>
      </c>
      <c r="AU130" s="472">
        <f ca="1">IF(AND(AQ130+AS130&gt;0,AR130+AT130&gt;0),COUNTIF(AU$6:AU129,"&gt;0")+1,0)</f>
        <v>0</v>
      </c>
    </row>
    <row r="131" spans="40:47" x14ac:dyDescent="0.15">
      <c r="AN131" s="472">
        <v>4</v>
      </c>
      <c r="AO131" s="472">
        <v>2</v>
      </c>
      <c r="AP131" s="472">
        <v>6</v>
      </c>
      <c r="AQ131" s="480">
        <f ca="1">IF($AP131=1,IF(INDIRECT(ADDRESS(($AN131-1)*3+$AO131+5,$AP131+7))="",0,INDIRECT(ADDRESS(($AN131-1)*3+$AO131+5,$AP131+7))),IF(INDIRECT(ADDRESS(($AN131-1)*3+$AO131+5,$AP131+7))="",0,IF(COUNTIF(INDIRECT(ADDRESS(($AN131-1)*36+($AO131-1)*12+6,COLUMN())):INDIRECT(ADDRESS(($AN131-1)*36+($AO131-1)*12+$AP131+4,COLUMN())),INDIRECT(ADDRESS(($AN131-1)*3+$AO131+5,$AP131+7)))&gt;=1,0,INDIRECT(ADDRESS(($AN131-1)*3+$AO131+5,$AP131+7)))))</f>
        <v>0</v>
      </c>
      <c r="AR131" s="472">
        <f ca="1">COUNTIF(INDIRECT("H"&amp;(ROW()+12*(($AN131-1)*3+$AO131)-ROW())/12+5):INDIRECT("S"&amp;(ROW()+12*(($AN131-1)*3+$AO131)-ROW())/12+5),AQ131)</f>
        <v>0</v>
      </c>
      <c r="AS131" s="480">
        <f ca="1">IF($AP131=1,IF(INDIRECT(ADDRESS(($AN131-1)*3+$AO131+5,$AP131+20))="",0,INDIRECT(ADDRESS(($AN131-1)*3+$AO131+5,$AP131+20))),IF(INDIRECT(ADDRESS(($AN131-1)*3+$AO131+5,$AP131+20))="",0,IF(COUNTIF(INDIRECT(ADDRESS(($AN131-1)*36+($AO131-1)*12+6,COLUMN())):INDIRECT(ADDRESS(($AN131-1)*36+($AO131-1)*12+$AP131+4,COLUMN())),INDIRECT(ADDRESS(($AN131-1)*3+$AO131+5,$AP131+20)))&gt;=1,0,INDIRECT(ADDRESS(($AN131-1)*3+$AO131+5,$AP131+20)))))</f>
        <v>0</v>
      </c>
      <c r="AT131" s="472">
        <f ca="1">COUNTIF(INDIRECT("U"&amp;(ROW()+12*(($AN131-1)*3+$AO131)-ROW())/12+5):INDIRECT("AF"&amp;(ROW()+12*(($AN131-1)*3+$AO131)-ROW())/12+5),AS131)</f>
        <v>0</v>
      </c>
      <c r="AU131" s="472">
        <f ca="1">IF(AND(AQ131+AS131&gt;0,AR131+AT131&gt;0),COUNTIF(AU$6:AU130,"&gt;0")+1,0)</f>
        <v>0</v>
      </c>
    </row>
    <row r="132" spans="40:47" x14ac:dyDescent="0.15">
      <c r="AN132" s="472">
        <v>4</v>
      </c>
      <c r="AO132" s="472">
        <v>2</v>
      </c>
      <c r="AP132" s="472">
        <v>7</v>
      </c>
      <c r="AQ132" s="480">
        <f ca="1">IF($AP132=1,IF(INDIRECT(ADDRESS(($AN132-1)*3+$AO132+5,$AP132+7))="",0,INDIRECT(ADDRESS(($AN132-1)*3+$AO132+5,$AP132+7))),IF(INDIRECT(ADDRESS(($AN132-1)*3+$AO132+5,$AP132+7))="",0,IF(COUNTIF(INDIRECT(ADDRESS(($AN132-1)*36+($AO132-1)*12+6,COLUMN())):INDIRECT(ADDRESS(($AN132-1)*36+($AO132-1)*12+$AP132+4,COLUMN())),INDIRECT(ADDRESS(($AN132-1)*3+$AO132+5,$AP132+7)))&gt;=1,0,INDIRECT(ADDRESS(($AN132-1)*3+$AO132+5,$AP132+7)))))</f>
        <v>0</v>
      </c>
      <c r="AR132" s="472">
        <f ca="1">COUNTIF(INDIRECT("H"&amp;(ROW()+12*(($AN132-1)*3+$AO132)-ROW())/12+5):INDIRECT("S"&amp;(ROW()+12*(($AN132-1)*3+$AO132)-ROW())/12+5),AQ132)</f>
        <v>0</v>
      </c>
      <c r="AS132" s="480">
        <f ca="1">IF($AP132=1,IF(INDIRECT(ADDRESS(($AN132-1)*3+$AO132+5,$AP132+20))="",0,INDIRECT(ADDRESS(($AN132-1)*3+$AO132+5,$AP132+20))),IF(INDIRECT(ADDRESS(($AN132-1)*3+$AO132+5,$AP132+20))="",0,IF(COUNTIF(INDIRECT(ADDRESS(($AN132-1)*36+($AO132-1)*12+6,COLUMN())):INDIRECT(ADDRESS(($AN132-1)*36+($AO132-1)*12+$AP132+4,COLUMN())),INDIRECT(ADDRESS(($AN132-1)*3+$AO132+5,$AP132+20)))&gt;=1,0,INDIRECT(ADDRESS(($AN132-1)*3+$AO132+5,$AP132+20)))))</f>
        <v>0</v>
      </c>
      <c r="AT132" s="472">
        <f ca="1">COUNTIF(INDIRECT("U"&amp;(ROW()+12*(($AN132-1)*3+$AO132)-ROW())/12+5):INDIRECT("AF"&amp;(ROW()+12*(($AN132-1)*3+$AO132)-ROW())/12+5),AS132)</f>
        <v>0</v>
      </c>
      <c r="AU132" s="472">
        <f ca="1">IF(AND(AQ132+AS132&gt;0,AR132+AT132&gt;0),COUNTIF(AU$6:AU131,"&gt;0")+1,0)</f>
        <v>0</v>
      </c>
    </row>
    <row r="133" spans="40:47" x14ac:dyDescent="0.15">
      <c r="AN133" s="472">
        <v>4</v>
      </c>
      <c r="AO133" s="472">
        <v>2</v>
      </c>
      <c r="AP133" s="472">
        <v>8</v>
      </c>
      <c r="AQ133" s="480">
        <f ca="1">IF($AP133=1,IF(INDIRECT(ADDRESS(($AN133-1)*3+$AO133+5,$AP133+7))="",0,INDIRECT(ADDRESS(($AN133-1)*3+$AO133+5,$AP133+7))),IF(INDIRECT(ADDRESS(($AN133-1)*3+$AO133+5,$AP133+7))="",0,IF(COUNTIF(INDIRECT(ADDRESS(($AN133-1)*36+($AO133-1)*12+6,COLUMN())):INDIRECT(ADDRESS(($AN133-1)*36+($AO133-1)*12+$AP133+4,COLUMN())),INDIRECT(ADDRESS(($AN133-1)*3+$AO133+5,$AP133+7)))&gt;=1,0,INDIRECT(ADDRESS(($AN133-1)*3+$AO133+5,$AP133+7)))))</f>
        <v>0</v>
      </c>
      <c r="AR133" s="472">
        <f ca="1">COUNTIF(INDIRECT("H"&amp;(ROW()+12*(($AN133-1)*3+$AO133)-ROW())/12+5):INDIRECT("S"&amp;(ROW()+12*(($AN133-1)*3+$AO133)-ROW())/12+5),AQ133)</f>
        <v>0</v>
      </c>
      <c r="AS133" s="480">
        <f ca="1">IF($AP133=1,IF(INDIRECT(ADDRESS(($AN133-1)*3+$AO133+5,$AP133+20))="",0,INDIRECT(ADDRESS(($AN133-1)*3+$AO133+5,$AP133+20))),IF(INDIRECT(ADDRESS(($AN133-1)*3+$AO133+5,$AP133+20))="",0,IF(COUNTIF(INDIRECT(ADDRESS(($AN133-1)*36+($AO133-1)*12+6,COLUMN())):INDIRECT(ADDRESS(($AN133-1)*36+($AO133-1)*12+$AP133+4,COLUMN())),INDIRECT(ADDRESS(($AN133-1)*3+$AO133+5,$AP133+20)))&gt;=1,0,INDIRECT(ADDRESS(($AN133-1)*3+$AO133+5,$AP133+20)))))</f>
        <v>0</v>
      </c>
      <c r="AT133" s="472">
        <f ca="1">COUNTIF(INDIRECT("U"&amp;(ROW()+12*(($AN133-1)*3+$AO133)-ROW())/12+5):INDIRECT("AF"&amp;(ROW()+12*(($AN133-1)*3+$AO133)-ROW())/12+5),AS133)</f>
        <v>0</v>
      </c>
      <c r="AU133" s="472">
        <f ca="1">IF(AND(AQ133+AS133&gt;0,AR133+AT133&gt;0),COUNTIF(AU$6:AU132,"&gt;0")+1,0)</f>
        <v>0</v>
      </c>
    </row>
    <row r="134" spans="40:47" x14ac:dyDescent="0.15">
      <c r="AN134" s="472">
        <v>4</v>
      </c>
      <c r="AO134" s="472">
        <v>2</v>
      </c>
      <c r="AP134" s="472">
        <v>9</v>
      </c>
      <c r="AQ134" s="480">
        <f ca="1">IF($AP134=1,IF(INDIRECT(ADDRESS(($AN134-1)*3+$AO134+5,$AP134+7))="",0,INDIRECT(ADDRESS(($AN134-1)*3+$AO134+5,$AP134+7))),IF(INDIRECT(ADDRESS(($AN134-1)*3+$AO134+5,$AP134+7))="",0,IF(COUNTIF(INDIRECT(ADDRESS(($AN134-1)*36+($AO134-1)*12+6,COLUMN())):INDIRECT(ADDRESS(($AN134-1)*36+($AO134-1)*12+$AP134+4,COLUMN())),INDIRECT(ADDRESS(($AN134-1)*3+$AO134+5,$AP134+7)))&gt;=1,0,INDIRECT(ADDRESS(($AN134-1)*3+$AO134+5,$AP134+7)))))</f>
        <v>0</v>
      </c>
      <c r="AR134" s="472">
        <f ca="1">COUNTIF(INDIRECT("H"&amp;(ROW()+12*(($AN134-1)*3+$AO134)-ROW())/12+5):INDIRECT("S"&amp;(ROW()+12*(($AN134-1)*3+$AO134)-ROW())/12+5),AQ134)</f>
        <v>0</v>
      </c>
      <c r="AS134" s="480">
        <f ca="1">IF($AP134=1,IF(INDIRECT(ADDRESS(($AN134-1)*3+$AO134+5,$AP134+20))="",0,INDIRECT(ADDRESS(($AN134-1)*3+$AO134+5,$AP134+20))),IF(INDIRECT(ADDRESS(($AN134-1)*3+$AO134+5,$AP134+20))="",0,IF(COUNTIF(INDIRECT(ADDRESS(($AN134-1)*36+($AO134-1)*12+6,COLUMN())):INDIRECT(ADDRESS(($AN134-1)*36+($AO134-1)*12+$AP134+4,COLUMN())),INDIRECT(ADDRESS(($AN134-1)*3+$AO134+5,$AP134+20)))&gt;=1,0,INDIRECT(ADDRESS(($AN134-1)*3+$AO134+5,$AP134+20)))))</f>
        <v>0</v>
      </c>
      <c r="AT134" s="472">
        <f ca="1">COUNTIF(INDIRECT("U"&amp;(ROW()+12*(($AN134-1)*3+$AO134)-ROW())/12+5):INDIRECT("AF"&amp;(ROW()+12*(($AN134-1)*3+$AO134)-ROW())/12+5),AS134)</f>
        <v>0</v>
      </c>
      <c r="AU134" s="472">
        <f ca="1">IF(AND(AQ134+AS134&gt;0,AR134+AT134&gt;0),COUNTIF(AU$6:AU133,"&gt;0")+1,0)</f>
        <v>0</v>
      </c>
    </row>
    <row r="135" spans="40:47" x14ac:dyDescent="0.15">
      <c r="AN135" s="472">
        <v>4</v>
      </c>
      <c r="AO135" s="472">
        <v>2</v>
      </c>
      <c r="AP135" s="472">
        <v>10</v>
      </c>
      <c r="AQ135" s="480">
        <f ca="1">IF($AP135=1,IF(INDIRECT(ADDRESS(($AN135-1)*3+$AO135+5,$AP135+7))="",0,INDIRECT(ADDRESS(($AN135-1)*3+$AO135+5,$AP135+7))),IF(INDIRECT(ADDRESS(($AN135-1)*3+$AO135+5,$AP135+7))="",0,IF(COUNTIF(INDIRECT(ADDRESS(($AN135-1)*36+($AO135-1)*12+6,COLUMN())):INDIRECT(ADDRESS(($AN135-1)*36+($AO135-1)*12+$AP135+4,COLUMN())),INDIRECT(ADDRESS(($AN135-1)*3+$AO135+5,$AP135+7)))&gt;=1,0,INDIRECT(ADDRESS(($AN135-1)*3+$AO135+5,$AP135+7)))))</f>
        <v>0</v>
      </c>
      <c r="AR135" s="472">
        <f ca="1">COUNTIF(INDIRECT("H"&amp;(ROW()+12*(($AN135-1)*3+$AO135)-ROW())/12+5):INDIRECT("S"&amp;(ROW()+12*(($AN135-1)*3+$AO135)-ROW())/12+5),AQ135)</f>
        <v>0</v>
      </c>
      <c r="AS135" s="480">
        <f ca="1">IF($AP135=1,IF(INDIRECT(ADDRESS(($AN135-1)*3+$AO135+5,$AP135+20))="",0,INDIRECT(ADDRESS(($AN135-1)*3+$AO135+5,$AP135+20))),IF(INDIRECT(ADDRESS(($AN135-1)*3+$AO135+5,$AP135+20))="",0,IF(COUNTIF(INDIRECT(ADDRESS(($AN135-1)*36+($AO135-1)*12+6,COLUMN())):INDIRECT(ADDRESS(($AN135-1)*36+($AO135-1)*12+$AP135+4,COLUMN())),INDIRECT(ADDRESS(($AN135-1)*3+$AO135+5,$AP135+20)))&gt;=1,0,INDIRECT(ADDRESS(($AN135-1)*3+$AO135+5,$AP135+20)))))</f>
        <v>0</v>
      </c>
      <c r="AT135" s="472">
        <f ca="1">COUNTIF(INDIRECT("U"&amp;(ROW()+12*(($AN135-1)*3+$AO135)-ROW())/12+5):INDIRECT("AF"&amp;(ROW()+12*(($AN135-1)*3+$AO135)-ROW())/12+5),AS135)</f>
        <v>0</v>
      </c>
      <c r="AU135" s="472">
        <f ca="1">IF(AND(AQ135+AS135&gt;0,AR135+AT135&gt;0),COUNTIF(AU$6:AU134,"&gt;0")+1,0)</f>
        <v>0</v>
      </c>
    </row>
    <row r="136" spans="40:47" x14ac:dyDescent="0.15">
      <c r="AN136" s="472">
        <v>4</v>
      </c>
      <c r="AO136" s="472">
        <v>2</v>
      </c>
      <c r="AP136" s="472">
        <v>11</v>
      </c>
      <c r="AQ136" s="480">
        <f ca="1">IF($AP136=1,IF(INDIRECT(ADDRESS(($AN136-1)*3+$AO136+5,$AP136+7))="",0,INDIRECT(ADDRESS(($AN136-1)*3+$AO136+5,$AP136+7))),IF(INDIRECT(ADDRESS(($AN136-1)*3+$AO136+5,$AP136+7))="",0,IF(COUNTIF(INDIRECT(ADDRESS(($AN136-1)*36+($AO136-1)*12+6,COLUMN())):INDIRECT(ADDRESS(($AN136-1)*36+($AO136-1)*12+$AP136+4,COLUMN())),INDIRECT(ADDRESS(($AN136-1)*3+$AO136+5,$AP136+7)))&gt;=1,0,INDIRECT(ADDRESS(($AN136-1)*3+$AO136+5,$AP136+7)))))</f>
        <v>0</v>
      </c>
      <c r="AR136" s="472">
        <f ca="1">COUNTIF(INDIRECT("H"&amp;(ROW()+12*(($AN136-1)*3+$AO136)-ROW())/12+5):INDIRECT("S"&amp;(ROW()+12*(($AN136-1)*3+$AO136)-ROW())/12+5),AQ136)</f>
        <v>0</v>
      </c>
      <c r="AS136" s="480">
        <f ca="1">IF($AP136=1,IF(INDIRECT(ADDRESS(($AN136-1)*3+$AO136+5,$AP136+20))="",0,INDIRECT(ADDRESS(($AN136-1)*3+$AO136+5,$AP136+20))),IF(INDIRECT(ADDRESS(($AN136-1)*3+$AO136+5,$AP136+20))="",0,IF(COUNTIF(INDIRECT(ADDRESS(($AN136-1)*36+($AO136-1)*12+6,COLUMN())):INDIRECT(ADDRESS(($AN136-1)*36+($AO136-1)*12+$AP136+4,COLUMN())),INDIRECT(ADDRESS(($AN136-1)*3+$AO136+5,$AP136+20)))&gt;=1,0,INDIRECT(ADDRESS(($AN136-1)*3+$AO136+5,$AP136+20)))))</f>
        <v>0</v>
      </c>
      <c r="AT136" s="472">
        <f ca="1">COUNTIF(INDIRECT("U"&amp;(ROW()+12*(($AN136-1)*3+$AO136)-ROW())/12+5):INDIRECT("AF"&amp;(ROW()+12*(($AN136-1)*3+$AO136)-ROW())/12+5),AS136)</f>
        <v>0</v>
      </c>
      <c r="AU136" s="472">
        <f ca="1">IF(AND(AQ136+AS136&gt;0,AR136+AT136&gt;0),COUNTIF(AU$6:AU135,"&gt;0")+1,0)</f>
        <v>0</v>
      </c>
    </row>
    <row r="137" spans="40:47" x14ac:dyDescent="0.15">
      <c r="AN137" s="472">
        <v>4</v>
      </c>
      <c r="AO137" s="472">
        <v>2</v>
      </c>
      <c r="AP137" s="472">
        <v>12</v>
      </c>
      <c r="AQ137" s="480">
        <f ca="1">IF($AP137=1,IF(INDIRECT(ADDRESS(($AN137-1)*3+$AO137+5,$AP137+7))="",0,INDIRECT(ADDRESS(($AN137-1)*3+$AO137+5,$AP137+7))),IF(INDIRECT(ADDRESS(($AN137-1)*3+$AO137+5,$AP137+7))="",0,IF(COUNTIF(INDIRECT(ADDRESS(($AN137-1)*36+($AO137-1)*12+6,COLUMN())):INDIRECT(ADDRESS(($AN137-1)*36+($AO137-1)*12+$AP137+4,COLUMN())),INDIRECT(ADDRESS(($AN137-1)*3+$AO137+5,$AP137+7)))&gt;=1,0,INDIRECT(ADDRESS(($AN137-1)*3+$AO137+5,$AP137+7)))))</f>
        <v>0</v>
      </c>
      <c r="AR137" s="472">
        <f ca="1">COUNTIF(INDIRECT("H"&amp;(ROW()+12*(($AN137-1)*3+$AO137)-ROW())/12+5):INDIRECT("S"&amp;(ROW()+12*(($AN137-1)*3+$AO137)-ROW())/12+5),AQ137)</f>
        <v>0</v>
      </c>
      <c r="AS137" s="480">
        <f ca="1">IF($AP137=1,IF(INDIRECT(ADDRESS(($AN137-1)*3+$AO137+5,$AP137+20))="",0,INDIRECT(ADDRESS(($AN137-1)*3+$AO137+5,$AP137+20))),IF(INDIRECT(ADDRESS(($AN137-1)*3+$AO137+5,$AP137+20))="",0,IF(COUNTIF(INDIRECT(ADDRESS(($AN137-1)*36+($AO137-1)*12+6,COLUMN())):INDIRECT(ADDRESS(($AN137-1)*36+($AO137-1)*12+$AP137+4,COLUMN())),INDIRECT(ADDRESS(($AN137-1)*3+$AO137+5,$AP137+20)))&gt;=1,0,INDIRECT(ADDRESS(($AN137-1)*3+$AO137+5,$AP137+20)))))</f>
        <v>0</v>
      </c>
      <c r="AT137" s="472">
        <f ca="1">COUNTIF(INDIRECT("U"&amp;(ROW()+12*(($AN137-1)*3+$AO137)-ROW())/12+5):INDIRECT("AF"&amp;(ROW()+12*(($AN137-1)*3+$AO137)-ROW())/12+5),AS137)</f>
        <v>0</v>
      </c>
      <c r="AU137" s="472">
        <f ca="1">IF(AND(AQ137+AS137&gt;0,AR137+AT137&gt;0),COUNTIF(AU$6:AU136,"&gt;0")+1,0)</f>
        <v>0</v>
      </c>
    </row>
    <row r="138" spans="40:47" x14ac:dyDescent="0.15">
      <c r="AN138" s="472">
        <v>4</v>
      </c>
      <c r="AO138" s="472">
        <v>3</v>
      </c>
      <c r="AP138" s="472">
        <v>1</v>
      </c>
      <c r="AQ138" s="480">
        <f ca="1">IF($AP138=1,IF(INDIRECT(ADDRESS(($AN138-1)*3+$AO138+5,$AP138+7))="",0,INDIRECT(ADDRESS(($AN138-1)*3+$AO138+5,$AP138+7))),IF(INDIRECT(ADDRESS(($AN138-1)*3+$AO138+5,$AP138+7))="",0,IF(COUNTIF(INDIRECT(ADDRESS(($AN138-1)*36+($AO138-1)*12+6,COLUMN())):INDIRECT(ADDRESS(($AN138-1)*36+($AO138-1)*12+$AP138+4,COLUMN())),INDIRECT(ADDRESS(($AN138-1)*3+$AO138+5,$AP138+7)))&gt;=1,0,INDIRECT(ADDRESS(($AN138-1)*3+$AO138+5,$AP138+7)))))</f>
        <v>0</v>
      </c>
      <c r="AR138" s="472">
        <f ca="1">COUNTIF(INDIRECT("H"&amp;(ROW()+12*(($AN138-1)*3+$AO138)-ROW())/12+5):INDIRECT("S"&amp;(ROW()+12*(($AN138-1)*3+$AO138)-ROW())/12+5),AQ138)</f>
        <v>0</v>
      </c>
      <c r="AS138" s="480">
        <f ca="1">IF($AP138=1,IF(INDIRECT(ADDRESS(($AN138-1)*3+$AO138+5,$AP138+20))="",0,INDIRECT(ADDRESS(($AN138-1)*3+$AO138+5,$AP138+20))),IF(INDIRECT(ADDRESS(($AN138-1)*3+$AO138+5,$AP138+20))="",0,IF(COUNTIF(INDIRECT(ADDRESS(($AN138-1)*36+($AO138-1)*12+6,COLUMN())):INDIRECT(ADDRESS(($AN138-1)*36+($AO138-1)*12+$AP138+4,COLUMN())),INDIRECT(ADDRESS(($AN138-1)*3+$AO138+5,$AP138+20)))&gt;=1,0,INDIRECT(ADDRESS(($AN138-1)*3+$AO138+5,$AP138+20)))))</f>
        <v>0</v>
      </c>
      <c r="AT138" s="472">
        <f ca="1">COUNTIF(INDIRECT("U"&amp;(ROW()+12*(($AN138-1)*3+$AO138)-ROW())/12+5):INDIRECT("AF"&amp;(ROW()+12*(($AN138-1)*3+$AO138)-ROW())/12+5),AS138)</f>
        <v>0</v>
      </c>
      <c r="AU138" s="472">
        <f ca="1">IF(AND(AQ138+AS138&gt;0,AR138+AT138&gt;0),COUNTIF(AU$6:AU137,"&gt;0")+1,0)</f>
        <v>0</v>
      </c>
    </row>
    <row r="139" spans="40:47" x14ac:dyDescent="0.15">
      <c r="AN139" s="472">
        <v>4</v>
      </c>
      <c r="AO139" s="472">
        <v>3</v>
      </c>
      <c r="AP139" s="472">
        <v>2</v>
      </c>
      <c r="AQ139" s="480">
        <f ca="1">IF($AP139=1,IF(INDIRECT(ADDRESS(($AN139-1)*3+$AO139+5,$AP139+7))="",0,INDIRECT(ADDRESS(($AN139-1)*3+$AO139+5,$AP139+7))),IF(INDIRECT(ADDRESS(($AN139-1)*3+$AO139+5,$AP139+7))="",0,IF(COUNTIF(INDIRECT(ADDRESS(($AN139-1)*36+($AO139-1)*12+6,COLUMN())):INDIRECT(ADDRESS(($AN139-1)*36+($AO139-1)*12+$AP139+4,COLUMN())),INDIRECT(ADDRESS(($AN139-1)*3+$AO139+5,$AP139+7)))&gt;=1,0,INDIRECT(ADDRESS(($AN139-1)*3+$AO139+5,$AP139+7)))))</f>
        <v>0</v>
      </c>
      <c r="AR139" s="472">
        <f ca="1">COUNTIF(INDIRECT("H"&amp;(ROW()+12*(($AN139-1)*3+$AO139)-ROW())/12+5):INDIRECT("S"&amp;(ROW()+12*(($AN139-1)*3+$AO139)-ROW())/12+5),AQ139)</f>
        <v>0</v>
      </c>
      <c r="AS139" s="480">
        <f ca="1">IF($AP139=1,IF(INDIRECT(ADDRESS(($AN139-1)*3+$AO139+5,$AP139+20))="",0,INDIRECT(ADDRESS(($AN139-1)*3+$AO139+5,$AP139+20))),IF(INDIRECT(ADDRESS(($AN139-1)*3+$AO139+5,$AP139+20))="",0,IF(COUNTIF(INDIRECT(ADDRESS(($AN139-1)*36+($AO139-1)*12+6,COLUMN())):INDIRECT(ADDRESS(($AN139-1)*36+($AO139-1)*12+$AP139+4,COLUMN())),INDIRECT(ADDRESS(($AN139-1)*3+$AO139+5,$AP139+20)))&gt;=1,0,INDIRECT(ADDRESS(($AN139-1)*3+$AO139+5,$AP139+20)))))</f>
        <v>0</v>
      </c>
      <c r="AT139" s="472">
        <f ca="1">COUNTIF(INDIRECT("U"&amp;(ROW()+12*(($AN139-1)*3+$AO139)-ROW())/12+5):INDIRECT("AF"&amp;(ROW()+12*(($AN139-1)*3+$AO139)-ROW())/12+5),AS139)</f>
        <v>0</v>
      </c>
      <c r="AU139" s="472">
        <f ca="1">IF(AND(AQ139+AS139&gt;0,AR139+AT139&gt;0),COUNTIF(AU$6:AU138,"&gt;0")+1,0)</f>
        <v>0</v>
      </c>
    </row>
    <row r="140" spans="40:47" x14ac:dyDescent="0.15">
      <c r="AN140" s="472">
        <v>4</v>
      </c>
      <c r="AO140" s="472">
        <v>3</v>
      </c>
      <c r="AP140" s="472">
        <v>3</v>
      </c>
      <c r="AQ140" s="480">
        <f ca="1">IF($AP140=1,IF(INDIRECT(ADDRESS(($AN140-1)*3+$AO140+5,$AP140+7))="",0,INDIRECT(ADDRESS(($AN140-1)*3+$AO140+5,$AP140+7))),IF(INDIRECT(ADDRESS(($AN140-1)*3+$AO140+5,$AP140+7))="",0,IF(COUNTIF(INDIRECT(ADDRESS(($AN140-1)*36+($AO140-1)*12+6,COLUMN())):INDIRECT(ADDRESS(($AN140-1)*36+($AO140-1)*12+$AP140+4,COLUMN())),INDIRECT(ADDRESS(($AN140-1)*3+$AO140+5,$AP140+7)))&gt;=1,0,INDIRECT(ADDRESS(($AN140-1)*3+$AO140+5,$AP140+7)))))</f>
        <v>0</v>
      </c>
      <c r="AR140" s="472">
        <f ca="1">COUNTIF(INDIRECT("H"&amp;(ROW()+12*(($AN140-1)*3+$AO140)-ROW())/12+5):INDIRECT("S"&amp;(ROW()+12*(($AN140-1)*3+$AO140)-ROW())/12+5),AQ140)</f>
        <v>0</v>
      </c>
      <c r="AS140" s="480">
        <f ca="1">IF($AP140=1,IF(INDIRECT(ADDRESS(($AN140-1)*3+$AO140+5,$AP140+20))="",0,INDIRECT(ADDRESS(($AN140-1)*3+$AO140+5,$AP140+20))),IF(INDIRECT(ADDRESS(($AN140-1)*3+$AO140+5,$AP140+20))="",0,IF(COUNTIF(INDIRECT(ADDRESS(($AN140-1)*36+($AO140-1)*12+6,COLUMN())):INDIRECT(ADDRESS(($AN140-1)*36+($AO140-1)*12+$AP140+4,COLUMN())),INDIRECT(ADDRESS(($AN140-1)*3+$AO140+5,$AP140+20)))&gt;=1,0,INDIRECT(ADDRESS(($AN140-1)*3+$AO140+5,$AP140+20)))))</f>
        <v>0</v>
      </c>
      <c r="AT140" s="472">
        <f ca="1">COUNTIF(INDIRECT("U"&amp;(ROW()+12*(($AN140-1)*3+$AO140)-ROW())/12+5):INDIRECT("AF"&amp;(ROW()+12*(($AN140-1)*3+$AO140)-ROW())/12+5),AS140)</f>
        <v>0</v>
      </c>
      <c r="AU140" s="472">
        <f ca="1">IF(AND(AQ140+AS140&gt;0,AR140+AT140&gt;0),COUNTIF(AU$6:AU139,"&gt;0")+1,0)</f>
        <v>0</v>
      </c>
    </row>
    <row r="141" spans="40:47" x14ac:dyDescent="0.15">
      <c r="AN141" s="472">
        <v>4</v>
      </c>
      <c r="AO141" s="472">
        <v>3</v>
      </c>
      <c r="AP141" s="472">
        <v>4</v>
      </c>
      <c r="AQ141" s="480">
        <f ca="1">IF($AP141=1,IF(INDIRECT(ADDRESS(($AN141-1)*3+$AO141+5,$AP141+7))="",0,INDIRECT(ADDRESS(($AN141-1)*3+$AO141+5,$AP141+7))),IF(INDIRECT(ADDRESS(($AN141-1)*3+$AO141+5,$AP141+7))="",0,IF(COUNTIF(INDIRECT(ADDRESS(($AN141-1)*36+($AO141-1)*12+6,COLUMN())):INDIRECT(ADDRESS(($AN141-1)*36+($AO141-1)*12+$AP141+4,COLUMN())),INDIRECT(ADDRESS(($AN141-1)*3+$AO141+5,$AP141+7)))&gt;=1,0,INDIRECT(ADDRESS(($AN141-1)*3+$AO141+5,$AP141+7)))))</f>
        <v>0</v>
      </c>
      <c r="AR141" s="472">
        <f ca="1">COUNTIF(INDIRECT("H"&amp;(ROW()+12*(($AN141-1)*3+$AO141)-ROW())/12+5):INDIRECT("S"&amp;(ROW()+12*(($AN141-1)*3+$AO141)-ROW())/12+5),AQ141)</f>
        <v>0</v>
      </c>
      <c r="AS141" s="480">
        <f ca="1">IF($AP141=1,IF(INDIRECT(ADDRESS(($AN141-1)*3+$AO141+5,$AP141+20))="",0,INDIRECT(ADDRESS(($AN141-1)*3+$AO141+5,$AP141+20))),IF(INDIRECT(ADDRESS(($AN141-1)*3+$AO141+5,$AP141+20))="",0,IF(COUNTIF(INDIRECT(ADDRESS(($AN141-1)*36+($AO141-1)*12+6,COLUMN())):INDIRECT(ADDRESS(($AN141-1)*36+($AO141-1)*12+$AP141+4,COLUMN())),INDIRECT(ADDRESS(($AN141-1)*3+$AO141+5,$AP141+20)))&gt;=1,0,INDIRECT(ADDRESS(($AN141-1)*3+$AO141+5,$AP141+20)))))</f>
        <v>0</v>
      </c>
      <c r="AT141" s="472">
        <f ca="1">COUNTIF(INDIRECT("U"&amp;(ROW()+12*(($AN141-1)*3+$AO141)-ROW())/12+5):INDIRECT("AF"&amp;(ROW()+12*(($AN141-1)*3+$AO141)-ROW())/12+5),AS141)</f>
        <v>0</v>
      </c>
      <c r="AU141" s="472">
        <f ca="1">IF(AND(AQ141+AS141&gt;0,AR141+AT141&gt;0),COUNTIF(AU$6:AU140,"&gt;0")+1,0)</f>
        <v>0</v>
      </c>
    </row>
    <row r="142" spans="40:47" x14ac:dyDescent="0.15">
      <c r="AN142" s="472">
        <v>4</v>
      </c>
      <c r="AO142" s="472">
        <v>3</v>
      </c>
      <c r="AP142" s="472">
        <v>5</v>
      </c>
      <c r="AQ142" s="480">
        <f ca="1">IF($AP142=1,IF(INDIRECT(ADDRESS(($AN142-1)*3+$AO142+5,$AP142+7))="",0,INDIRECT(ADDRESS(($AN142-1)*3+$AO142+5,$AP142+7))),IF(INDIRECT(ADDRESS(($AN142-1)*3+$AO142+5,$AP142+7))="",0,IF(COUNTIF(INDIRECT(ADDRESS(($AN142-1)*36+($AO142-1)*12+6,COLUMN())):INDIRECT(ADDRESS(($AN142-1)*36+($AO142-1)*12+$AP142+4,COLUMN())),INDIRECT(ADDRESS(($AN142-1)*3+$AO142+5,$AP142+7)))&gt;=1,0,INDIRECT(ADDRESS(($AN142-1)*3+$AO142+5,$AP142+7)))))</f>
        <v>0</v>
      </c>
      <c r="AR142" s="472">
        <f ca="1">COUNTIF(INDIRECT("H"&amp;(ROW()+12*(($AN142-1)*3+$AO142)-ROW())/12+5):INDIRECT("S"&amp;(ROW()+12*(($AN142-1)*3+$AO142)-ROW())/12+5),AQ142)</f>
        <v>0</v>
      </c>
      <c r="AS142" s="480">
        <f ca="1">IF($AP142=1,IF(INDIRECT(ADDRESS(($AN142-1)*3+$AO142+5,$AP142+20))="",0,INDIRECT(ADDRESS(($AN142-1)*3+$AO142+5,$AP142+20))),IF(INDIRECT(ADDRESS(($AN142-1)*3+$AO142+5,$AP142+20))="",0,IF(COUNTIF(INDIRECT(ADDRESS(($AN142-1)*36+($AO142-1)*12+6,COLUMN())):INDIRECT(ADDRESS(($AN142-1)*36+($AO142-1)*12+$AP142+4,COLUMN())),INDIRECT(ADDRESS(($AN142-1)*3+$AO142+5,$AP142+20)))&gt;=1,0,INDIRECT(ADDRESS(($AN142-1)*3+$AO142+5,$AP142+20)))))</f>
        <v>0</v>
      </c>
      <c r="AT142" s="472">
        <f ca="1">COUNTIF(INDIRECT("U"&amp;(ROW()+12*(($AN142-1)*3+$AO142)-ROW())/12+5):INDIRECT("AF"&amp;(ROW()+12*(($AN142-1)*3+$AO142)-ROW())/12+5),AS142)</f>
        <v>0</v>
      </c>
      <c r="AU142" s="472">
        <f ca="1">IF(AND(AQ142+AS142&gt;0,AR142+AT142&gt;0),COUNTIF(AU$6:AU141,"&gt;0")+1,0)</f>
        <v>0</v>
      </c>
    </row>
    <row r="143" spans="40:47" x14ac:dyDescent="0.15">
      <c r="AN143" s="472">
        <v>4</v>
      </c>
      <c r="AO143" s="472">
        <v>3</v>
      </c>
      <c r="AP143" s="472">
        <v>6</v>
      </c>
      <c r="AQ143" s="480">
        <f ca="1">IF($AP143=1,IF(INDIRECT(ADDRESS(($AN143-1)*3+$AO143+5,$AP143+7))="",0,INDIRECT(ADDRESS(($AN143-1)*3+$AO143+5,$AP143+7))),IF(INDIRECT(ADDRESS(($AN143-1)*3+$AO143+5,$AP143+7))="",0,IF(COUNTIF(INDIRECT(ADDRESS(($AN143-1)*36+($AO143-1)*12+6,COLUMN())):INDIRECT(ADDRESS(($AN143-1)*36+($AO143-1)*12+$AP143+4,COLUMN())),INDIRECT(ADDRESS(($AN143-1)*3+$AO143+5,$AP143+7)))&gt;=1,0,INDIRECT(ADDRESS(($AN143-1)*3+$AO143+5,$AP143+7)))))</f>
        <v>0</v>
      </c>
      <c r="AR143" s="472">
        <f ca="1">COUNTIF(INDIRECT("H"&amp;(ROW()+12*(($AN143-1)*3+$AO143)-ROW())/12+5):INDIRECT("S"&amp;(ROW()+12*(($AN143-1)*3+$AO143)-ROW())/12+5),AQ143)</f>
        <v>0</v>
      </c>
      <c r="AS143" s="480">
        <f ca="1">IF($AP143=1,IF(INDIRECT(ADDRESS(($AN143-1)*3+$AO143+5,$AP143+20))="",0,INDIRECT(ADDRESS(($AN143-1)*3+$AO143+5,$AP143+20))),IF(INDIRECT(ADDRESS(($AN143-1)*3+$AO143+5,$AP143+20))="",0,IF(COUNTIF(INDIRECT(ADDRESS(($AN143-1)*36+($AO143-1)*12+6,COLUMN())):INDIRECT(ADDRESS(($AN143-1)*36+($AO143-1)*12+$AP143+4,COLUMN())),INDIRECT(ADDRESS(($AN143-1)*3+$AO143+5,$AP143+20)))&gt;=1,0,INDIRECT(ADDRESS(($AN143-1)*3+$AO143+5,$AP143+20)))))</f>
        <v>0</v>
      </c>
      <c r="AT143" s="472">
        <f ca="1">COUNTIF(INDIRECT("U"&amp;(ROW()+12*(($AN143-1)*3+$AO143)-ROW())/12+5):INDIRECT("AF"&amp;(ROW()+12*(($AN143-1)*3+$AO143)-ROW())/12+5),AS143)</f>
        <v>0</v>
      </c>
      <c r="AU143" s="472">
        <f ca="1">IF(AND(AQ143+AS143&gt;0,AR143+AT143&gt;0),COUNTIF(AU$6:AU142,"&gt;0")+1,0)</f>
        <v>0</v>
      </c>
    </row>
    <row r="144" spans="40:47" x14ac:dyDescent="0.15">
      <c r="AN144" s="472">
        <v>4</v>
      </c>
      <c r="AO144" s="472">
        <v>3</v>
      </c>
      <c r="AP144" s="472">
        <v>7</v>
      </c>
      <c r="AQ144" s="480">
        <f ca="1">IF($AP144=1,IF(INDIRECT(ADDRESS(($AN144-1)*3+$AO144+5,$AP144+7))="",0,INDIRECT(ADDRESS(($AN144-1)*3+$AO144+5,$AP144+7))),IF(INDIRECT(ADDRESS(($AN144-1)*3+$AO144+5,$AP144+7))="",0,IF(COUNTIF(INDIRECT(ADDRESS(($AN144-1)*36+($AO144-1)*12+6,COLUMN())):INDIRECT(ADDRESS(($AN144-1)*36+($AO144-1)*12+$AP144+4,COLUMN())),INDIRECT(ADDRESS(($AN144-1)*3+$AO144+5,$AP144+7)))&gt;=1,0,INDIRECT(ADDRESS(($AN144-1)*3+$AO144+5,$AP144+7)))))</f>
        <v>0</v>
      </c>
      <c r="AR144" s="472">
        <f ca="1">COUNTIF(INDIRECT("H"&amp;(ROW()+12*(($AN144-1)*3+$AO144)-ROW())/12+5):INDIRECT("S"&amp;(ROW()+12*(($AN144-1)*3+$AO144)-ROW())/12+5),AQ144)</f>
        <v>0</v>
      </c>
      <c r="AS144" s="480">
        <f ca="1">IF($AP144=1,IF(INDIRECT(ADDRESS(($AN144-1)*3+$AO144+5,$AP144+20))="",0,INDIRECT(ADDRESS(($AN144-1)*3+$AO144+5,$AP144+20))),IF(INDIRECT(ADDRESS(($AN144-1)*3+$AO144+5,$AP144+20))="",0,IF(COUNTIF(INDIRECT(ADDRESS(($AN144-1)*36+($AO144-1)*12+6,COLUMN())):INDIRECT(ADDRESS(($AN144-1)*36+($AO144-1)*12+$AP144+4,COLUMN())),INDIRECT(ADDRESS(($AN144-1)*3+$AO144+5,$AP144+20)))&gt;=1,0,INDIRECT(ADDRESS(($AN144-1)*3+$AO144+5,$AP144+20)))))</f>
        <v>0</v>
      </c>
      <c r="AT144" s="472">
        <f ca="1">COUNTIF(INDIRECT("U"&amp;(ROW()+12*(($AN144-1)*3+$AO144)-ROW())/12+5):INDIRECT("AF"&amp;(ROW()+12*(($AN144-1)*3+$AO144)-ROW())/12+5),AS144)</f>
        <v>0</v>
      </c>
      <c r="AU144" s="472">
        <f ca="1">IF(AND(AQ144+AS144&gt;0,AR144+AT144&gt;0),COUNTIF(AU$6:AU143,"&gt;0")+1,0)</f>
        <v>0</v>
      </c>
    </row>
    <row r="145" spans="40:47" x14ac:dyDescent="0.15">
      <c r="AN145" s="472">
        <v>4</v>
      </c>
      <c r="AO145" s="472">
        <v>3</v>
      </c>
      <c r="AP145" s="472">
        <v>8</v>
      </c>
      <c r="AQ145" s="480">
        <f ca="1">IF($AP145=1,IF(INDIRECT(ADDRESS(($AN145-1)*3+$AO145+5,$AP145+7))="",0,INDIRECT(ADDRESS(($AN145-1)*3+$AO145+5,$AP145+7))),IF(INDIRECT(ADDRESS(($AN145-1)*3+$AO145+5,$AP145+7))="",0,IF(COUNTIF(INDIRECT(ADDRESS(($AN145-1)*36+($AO145-1)*12+6,COLUMN())):INDIRECT(ADDRESS(($AN145-1)*36+($AO145-1)*12+$AP145+4,COLUMN())),INDIRECT(ADDRESS(($AN145-1)*3+$AO145+5,$AP145+7)))&gt;=1,0,INDIRECT(ADDRESS(($AN145-1)*3+$AO145+5,$AP145+7)))))</f>
        <v>0</v>
      </c>
      <c r="AR145" s="472">
        <f ca="1">COUNTIF(INDIRECT("H"&amp;(ROW()+12*(($AN145-1)*3+$AO145)-ROW())/12+5):INDIRECT("S"&amp;(ROW()+12*(($AN145-1)*3+$AO145)-ROW())/12+5),AQ145)</f>
        <v>0</v>
      </c>
      <c r="AS145" s="480">
        <f ca="1">IF($AP145=1,IF(INDIRECT(ADDRESS(($AN145-1)*3+$AO145+5,$AP145+20))="",0,INDIRECT(ADDRESS(($AN145-1)*3+$AO145+5,$AP145+20))),IF(INDIRECT(ADDRESS(($AN145-1)*3+$AO145+5,$AP145+20))="",0,IF(COUNTIF(INDIRECT(ADDRESS(($AN145-1)*36+($AO145-1)*12+6,COLUMN())):INDIRECT(ADDRESS(($AN145-1)*36+($AO145-1)*12+$AP145+4,COLUMN())),INDIRECT(ADDRESS(($AN145-1)*3+$AO145+5,$AP145+20)))&gt;=1,0,INDIRECT(ADDRESS(($AN145-1)*3+$AO145+5,$AP145+20)))))</f>
        <v>0</v>
      </c>
      <c r="AT145" s="472">
        <f ca="1">COUNTIF(INDIRECT("U"&amp;(ROW()+12*(($AN145-1)*3+$AO145)-ROW())/12+5):INDIRECT("AF"&amp;(ROW()+12*(($AN145-1)*3+$AO145)-ROW())/12+5),AS145)</f>
        <v>0</v>
      </c>
      <c r="AU145" s="472">
        <f ca="1">IF(AND(AQ145+AS145&gt;0,AR145+AT145&gt;0),COUNTIF(AU$6:AU144,"&gt;0")+1,0)</f>
        <v>0</v>
      </c>
    </row>
    <row r="146" spans="40:47" x14ac:dyDescent="0.15">
      <c r="AN146" s="472">
        <v>4</v>
      </c>
      <c r="AO146" s="472">
        <v>3</v>
      </c>
      <c r="AP146" s="472">
        <v>9</v>
      </c>
      <c r="AQ146" s="480">
        <f ca="1">IF($AP146=1,IF(INDIRECT(ADDRESS(($AN146-1)*3+$AO146+5,$AP146+7))="",0,INDIRECT(ADDRESS(($AN146-1)*3+$AO146+5,$AP146+7))),IF(INDIRECT(ADDRESS(($AN146-1)*3+$AO146+5,$AP146+7))="",0,IF(COUNTIF(INDIRECT(ADDRESS(($AN146-1)*36+($AO146-1)*12+6,COLUMN())):INDIRECT(ADDRESS(($AN146-1)*36+($AO146-1)*12+$AP146+4,COLUMN())),INDIRECT(ADDRESS(($AN146-1)*3+$AO146+5,$AP146+7)))&gt;=1,0,INDIRECT(ADDRESS(($AN146-1)*3+$AO146+5,$AP146+7)))))</f>
        <v>0</v>
      </c>
      <c r="AR146" s="472">
        <f ca="1">COUNTIF(INDIRECT("H"&amp;(ROW()+12*(($AN146-1)*3+$AO146)-ROW())/12+5):INDIRECT("S"&amp;(ROW()+12*(($AN146-1)*3+$AO146)-ROW())/12+5),AQ146)</f>
        <v>0</v>
      </c>
      <c r="AS146" s="480">
        <f ca="1">IF($AP146=1,IF(INDIRECT(ADDRESS(($AN146-1)*3+$AO146+5,$AP146+20))="",0,INDIRECT(ADDRESS(($AN146-1)*3+$AO146+5,$AP146+20))),IF(INDIRECT(ADDRESS(($AN146-1)*3+$AO146+5,$AP146+20))="",0,IF(COUNTIF(INDIRECT(ADDRESS(($AN146-1)*36+($AO146-1)*12+6,COLUMN())):INDIRECT(ADDRESS(($AN146-1)*36+($AO146-1)*12+$AP146+4,COLUMN())),INDIRECT(ADDRESS(($AN146-1)*3+$AO146+5,$AP146+20)))&gt;=1,0,INDIRECT(ADDRESS(($AN146-1)*3+$AO146+5,$AP146+20)))))</f>
        <v>0</v>
      </c>
      <c r="AT146" s="472">
        <f ca="1">COUNTIF(INDIRECT("U"&amp;(ROW()+12*(($AN146-1)*3+$AO146)-ROW())/12+5):INDIRECT("AF"&amp;(ROW()+12*(($AN146-1)*3+$AO146)-ROW())/12+5),AS146)</f>
        <v>0</v>
      </c>
      <c r="AU146" s="472">
        <f ca="1">IF(AND(AQ146+AS146&gt;0,AR146+AT146&gt;0),COUNTIF(AU$6:AU145,"&gt;0")+1,0)</f>
        <v>0</v>
      </c>
    </row>
    <row r="147" spans="40:47" x14ac:dyDescent="0.15">
      <c r="AN147" s="472">
        <v>4</v>
      </c>
      <c r="AO147" s="472">
        <v>3</v>
      </c>
      <c r="AP147" s="472">
        <v>10</v>
      </c>
      <c r="AQ147" s="480">
        <f ca="1">IF($AP147=1,IF(INDIRECT(ADDRESS(($AN147-1)*3+$AO147+5,$AP147+7))="",0,INDIRECT(ADDRESS(($AN147-1)*3+$AO147+5,$AP147+7))),IF(INDIRECT(ADDRESS(($AN147-1)*3+$AO147+5,$AP147+7))="",0,IF(COUNTIF(INDIRECT(ADDRESS(($AN147-1)*36+($AO147-1)*12+6,COLUMN())):INDIRECT(ADDRESS(($AN147-1)*36+($AO147-1)*12+$AP147+4,COLUMN())),INDIRECT(ADDRESS(($AN147-1)*3+$AO147+5,$AP147+7)))&gt;=1,0,INDIRECT(ADDRESS(($AN147-1)*3+$AO147+5,$AP147+7)))))</f>
        <v>0</v>
      </c>
      <c r="AR147" s="472">
        <f ca="1">COUNTIF(INDIRECT("H"&amp;(ROW()+12*(($AN147-1)*3+$AO147)-ROW())/12+5):INDIRECT("S"&amp;(ROW()+12*(($AN147-1)*3+$AO147)-ROW())/12+5),AQ147)</f>
        <v>0</v>
      </c>
      <c r="AS147" s="480">
        <f ca="1">IF($AP147=1,IF(INDIRECT(ADDRESS(($AN147-1)*3+$AO147+5,$AP147+20))="",0,INDIRECT(ADDRESS(($AN147-1)*3+$AO147+5,$AP147+20))),IF(INDIRECT(ADDRESS(($AN147-1)*3+$AO147+5,$AP147+20))="",0,IF(COUNTIF(INDIRECT(ADDRESS(($AN147-1)*36+($AO147-1)*12+6,COLUMN())):INDIRECT(ADDRESS(($AN147-1)*36+($AO147-1)*12+$AP147+4,COLUMN())),INDIRECT(ADDRESS(($AN147-1)*3+$AO147+5,$AP147+20)))&gt;=1,0,INDIRECT(ADDRESS(($AN147-1)*3+$AO147+5,$AP147+20)))))</f>
        <v>0</v>
      </c>
      <c r="AT147" s="472">
        <f ca="1">COUNTIF(INDIRECT("U"&amp;(ROW()+12*(($AN147-1)*3+$AO147)-ROW())/12+5):INDIRECT("AF"&amp;(ROW()+12*(($AN147-1)*3+$AO147)-ROW())/12+5),AS147)</f>
        <v>0</v>
      </c>
      <c r="AU147" s="472">
        <f ca="1">IF(AND(AQ147+AS147&gt;0,AR147+AT147&gt;0),COUNTIF(AU$6:AU146,"&gt;0")+1,0)</f>
        <v>0</v>
      </c>
    </row>
    <row r="148" spans="40:47" x14ac:dyDescent="0.15">
      <c r="AN148" s="472">
        <v>4</v>
      </c>
      <c r="AO148" s="472">
        <v>3</v>
      </c>
      <c r="AP148" s="472">
        <v>11</v>
      </c>
      <c r="AQ148" s="480">
        <f ca="1">IF($AP148=1,IF(INDIRECT(ADDRESS(($AN148-1)*3+$AO148+5,$AP148+7))="",0,INDIRECT(ADDRESS(($AN148-1)*3+$AO148+5,$AP148+7))),IF(INDIRECT(ADDRESS(($AN148-1)*3+$AO148+5,$AP148+7))="",0,IF(COUNTIF(INDIRECT(ADDRESS(($AN148-1)*36+($AO148-1)*12+6,COLUMN())):INDIRECT(ADDRESS(($AN148-1)*36+($AO148-1)*12+$AP148+4,COLUMN())),INDIRECT(ADDRESS(($AN148-1)*3+$AO148+5,$AP148+7)))&gt;=1,0,INDIRECT(ADDRESS(($AN148-1)*3+$AO148+5,$AP148+7)))))</f>
        <v>0</v>
      </c>
      <c r="AR148" s="472">
        <f ca="1">COUNTIF(INDIRECT("H"&amp;(ROW()+12*(($AN148-1)*3+$AO148)-ROW())/12+5):INDIRECT("S"&amp;(ROW()+12*(($AN148-1)*3+$AO148)-ROW())/12+5),AQ148)</f>
        <v>0</v>
      </c>
      <c r="AS148" s="480">
        <f ca="1">IF($AP148=1,IF(INDIRECT(ADDRESS(($AN148-1)*3+$AO148+5,$AP148+20))="",0,INDIRECT(ADDRESS(($AN148-1)*3+$AO148+5,$AP148+20))),IF(INDIRECT(ADDRESS(($AN148-1)*3+$AO148+5,$AP148+20))="",0,IF(COUNTIF(INDIRECT(ADDRESS(($AN148-1)*36+($AO148-1)*12+6,COLUMN())):INDIRECT(ADDRESS(($AN148-1)*36+($AO148-1)*12+$AP148+4,COLUMN())),INDIRECT(ADDRESS(($AN148-1)*3+$AO148+5,$AP148+20)))&gt;=1,0,INDIRECT(ADDRESS(($AN148-1)*3+$AO148+5,$AP148+20)))))</f>
        <v>0</v>
      </c>
      <c r="AT148" s="472">
        <f ca="1">COUNTIF(INDIRECT("U"&amp;(ROW()+12*(($AN148-1)*3+$AO148)-ROW())/12+5):INDIRECT("AF"&amp;(ROW()+12*(($AN148-1)*3+$AO148)-ROW())/12+5),AS148)</f>
        <v>0</v>
      </c>
      <c r="AU148" s="472">
        <f ca="1">IF(AND(AQ148+AS148&gt;0,AR148+AT148&gt;0),COUNTIF(AU$6:AU147,"&gt;0")+1,0)</f>
        <v>0</v>
      </c>
    </row>
    <row r="149" spans="40:47" x14ac:dyDescent="0.15">
      <c r="AN149" s="472">
        <v>4</v>
      </c>
      <c r="AO149" s="472">
        <v>3</v>
      </c>
      <c r="AP149" s="472">
        <v>12</v>
      </c>
      <c r="AQ149" s="480">
        <f ca="1">IF($AP149=1,IF(INDIRECT(ADDRESS(($AN149-1)*3+$AO149+5,$AP149+7))="",0,INDIRECT(ADDRESS(($AN149-1)*3+$AO149+5,$AP149+7))),IF(INDIRECT(ADDRESS(($AN149-1)*3+$AO149+5,$AP149+7))="",0,IF(COUNTIF(INDIRECT(ADDRESS(($AN149-1)*36+($AO149-1)*12+6,COLUMN())):INDIRECT(ADDRESS(($AN149-1)*36+($AO149-1)*12+$AP149+4,COLUMN())),INDIRECT(ADDRESS(($AN149-1)*3+$AO149+5,$AP149+7)))&gt;=1,0,INDIRECT(ADDRESS(($AN149-1)*3+$AO149+5,$AP149+7)))))</f>
        <v>0</v>
      </c>
      <c r="AR149" s="472">
        <f ca="1">COUNTIF(INDIRECT("H"&amp;(ROW()+12*(($AN149-1)*3+$AO149)-ROW())/12+5):INDIRECT("S"&amp;(ROW()+12*(($AN149-1)*3+$AO149)-ROW())/12+5),AQ149)</f>
        <v>0</v>
      </c>
      <c r="AS149" s="480">
        <f ca="1">IF($AP149=1,IF(INDIRECT(ADDRESS(($AN149-1)*3+$AO149+5,$AP149+20))="",0,INDIRECT(ADDRESS(($AN149-1)*3+$AO149+5,$AP149+20))),IF(INDIRECT(ADDRESS(($AN149-1)*3+$AO149+5,$AP149+20))="",0,IF(COUNTIF(INDIRECT(ADDRESS(($AN149-1)*36+($AO149-1)*12+6,COLUMN())):INDIRECT(ADDRESS(($AN149-1)*36+($AO149-1)*12+$AP149+4,COLUMN())),INDIRECT(ADDRESS(($AN149-1)*3+$AO149+5,$AP149+20)))&gt;=1,0,INDIRECT(ADDRESS(($AN149-1)*3+$AO149+5,$AP149+20)))))</f>
        <v>0</v>
      </c>
      <c r="AT149" s="472">
        <f ca="1">COUNTIF(INDIRECT("U"&amp;(ROW()+12*(($AN149-1)*3+$AO149)-ROW())/12+5):INDIRECT("AF"&amp;(ROW()+12*(($AN149-1)*3+$AO149)-ROW())/12+5),AS149)</f>
        <v>0</v>
      </c>
      <c r="AU149" s="472">
        <f ca="1">IF(AND(AQ149+AS149&gt;0,AR149+AT149&gt;0),COUNTIF(AU$6:AU148,"&gt;0")+1,0)</f>
        <v>0</v>
      </c>
    </row>
    <row r="150" spans="40:47" x14ac:dyDescent="0.15">
      <c r="AN150" s="472">
        <v>5</v>
      </c>
      <c r="AO150" s="472">
        <v>1</v>
      </c>
      <c r="AP150" s="472">
        <v>1</v>
      </c>
      <c r="AQ150" s="480">
        <f ca="1">IF($AP150=1,IF(INDIRECT(ADDRESS(($AN150-1)*3+$AO150+5,$AP150+7))="",0,INDIRECT(ADDRESS(($AN150-1)*3+$AO150+5,$AP150+7))),IF(INDIRECT(ADDRESS(($AN150-1)*3+$AO150+5,$AP150+7))="",0,IF(COUNTIF(INDIRECT(ADDRESS(($AN150-1)*36+($AO150-1)*12+6,COLUMN())):INDIRECT(ADDRESS(($AN150-1)*36+($AO150-1)*12+$AP150+4,COLUMN())),INDIRECT(ADDRESS(($AN150-1)*3+$AO150+5,$AP150+7)))&gt;=1,0,INDIRECT(ADDRESS(($AN150-1)*3+$AO150+5,$AP150+7)))))</f>
        <v>0</v>
      </c>
      <c r="AR150" s="472">
        <f ca="1">COUNTIF(INDIRECT("H"&amp;(ROW()+12*(($AN150-1)*3+$AO150)-ROW())/12+5):INDIRECT("S"&amp;(ROW()+12*(($AN150-1)*3+$AO150)-ROW())/12+5),AQ150)</f>
        <v>0</v>
      </c>
      <c r="AS150" s="480">
        <f ca="1">IF($AP150=1,IF(INDIRECT(ADDRESS(($AN150-1)*3+$AO150+5,$AP150+20))="",0,INDIRECT(ADDRESS(($AN150-1)*3+$AO150+5,$AP150+20))),IF(INDIRECT(ADDRESS(($AN150-1)*3+$AO150+5,$AP150+20))="",0,IF(COUNTIF(INDIRECT(ADDRESS(($AN150-1)*36+($AO150-1)*12+6,COLUMN())):INDIRECT(ADDRESS(($AN150-1)*36+($AO150-1)*12+$AP150+4,COLUMN())),INDIRECT(ADDRESS(($AN150-1)*3+$AO150+5,$AP150+20)))&gt;=1,0,INDIRECT(ADDRESS(($AN150-1)*3+$AO150+5,$AP150+20)))))</f>
        <v>0</v>
      </c>
      <c r="AT150" s="472">
        <f ca="1">COUNTIF(INDIRECT("U"&amp;(ROW()+12*(($AN150-1)*3+$AO150)-ROW())/12+5):INDIRECT("AF"&amp;(ROW()+12*(($AN150-1)*3+$AO150)-ROW())/12+5),AS150)</f>
        <v>0</v>
      </c>
      <c r="AU150" s="472">
        <f ca="1">IF(AND(AQ150+AS150&gt;0,AR150+AT150&gt;0),COUNTIF(AU$6:AU149,"&gt;0")+1,0)</f>
        <v>0</v>
      </c>
    </row>
    <row r="151" spans="40:47" x14ac:dyDescent="0.15">
      <c r="AN151" s="472">
        <v>5</v>
      </c>
      <c r="AO151" s="472">
        <v>1</v>
      </c>
      <c r="AP151" s="472">
        <v>2</v>
      </c>
      <c r="AQ151" s="480">
        <f ca="1">IF($AP151=1,IF(INDIRECT(ADDRESS(($AN151-1)*3+$AO151+5,$AP151+7))="",0,INDIRECT(ADDRESS(($AN151-1)*3+$AO151+5,$AP151+7))),IF(INDIRECT(ADDRESS(($AN151-1)*3+$AO151+5,$AP151+7))="",0,IF(COUNTIF(INDIRECT(ADDRESS(($AN151-1)*36+($AO151-1)*12+6,COLUMN())):INDIRECT(ADDRESS(($AN151-1)*36+($AO151-1)*12+$AP151+4,COLUMN())),INDIRECT(ADDRESS(($AN151-1)*3+$AO151+5,$AP151+7)))&gt;=1,0,INDIRECT(ADDRESS(($AN151-1)*3+$AO151+5,$AP151+7)))))</f>
        <v>0</v>
      </c>
      <c r="AR151" s="472">
        <f ca="1">COUNTIF(INDIRECT("H"&amp;(ROW()+12*(($AN151-1)*3+$AO151)-ROW())/12+5):INDIRECT("S"&amp;(ROW()+12*(($AN151-1)*3+$AO151)-ROW())/12+5),AQ151)</f>
        <v>0</v>
      </c>
      <c r="AS151" s="480">
        <f ca="1">IF($AP151=1,IF(INDIRECT(ADDRESS(($AN151-1)*3+$AO151+5,$AP151+20))="",0,INDIRECT(ADDRESS(($AN151-1)*3+$AO151+5,$AP151+20))),IF(INDIRECT(ADDRESS(($AN151-1)*3+$AO151+5,$AP151+20))="",0,IF(COUNTIF(INDIRECT(ADDRESS(($AN151-1)*36+($AO151-1)*12+6,COLUMN())):INDIRECT(ADDRESS(($AN151-1)*36+($AO151-1)*12+$AP151+4,COLUMN())),INDIRECT(ADDRESS(($AN151-1)*3+$AO151+5,$AP151+20)))&gt;=1,0,INDIRECT(ADDRESS(($AN151-1)*3+$AO151+5,$AP151+20)))))</f>
        <v>0</v>
      </c>
      <c r="AT151" s="472">
        <f ca="1">COUNTIF(INDIRECT("U"&amp;(ROW()+12*(($AN151-1)*3+$AO151)-ROW())/12+5):INDIRECT("AF"&amp;(ROW()+12*(($AN151-1)*3+$AO151)-ROW())/12+5),AS151)</f>
        <v>0</v>
      </c>
      <c r="AU151" s="472">
        <f ca="1">IF(AND(AQ151+AS151&gt;0,AR151+AT151&gt;0),COUNTIF(AU$6:AU150,"&gt;0")+1,0)</f>
        <v>0</v>
      </c>
    </row>
    <row r="152" spans="40:47" x14ac:dyDescent="0.15">
      <c r="AN152" s="472">
        <v>5</v>
      </c>
      <c r="AO152" s="472">
        <v>1</v>
      </c>
      <c r="AP152" s="472">
        <v>3</v>
      </c>
      <c r="AQ152" s="480">
        <f ca="1">IF($AP152=1,IF(INDIRECT(ADDRESS(($AN152-1)*3+$AO152+5,$AP152+7))="",0,INDIRECT(ADDRESS(($AN152-1)*3+$AO152+5,$AP152+7))),IF(INDIRECT(ADDRESS(($AN152-1)*3+$AO152+5,$AP152+7))="",0,IF(COUNTIF(INDIRECT(ADDRESS(($AN152-1)*36+($AO152-1)*12+6,COLUMN())):INDIRECT(ADDRESS(($AN152-1)*36+($AO152-1)*12+$AP152+4,COLUMN())),INDIRECT(ADDRESS(($AN152-1)*3+$AO152+5,$AP152+7)))&gt;=1,0,INDIRECT(ADDRESS(($AN152-1)*3+$AO152+5,$AP152+7)))))</f>
        <v>0</v>
      </c>
      <c r="AR152" s="472">
        <f ca="1">COUNTIF(INDIRECT("H"&amp;(ROW()+12*(($AN152-1)*3+$AO152)-ROW())/12+5):INDIRECT("S"&amp;(ROW()+12*(($AN152-1)*3+$AO152)-ROW())/12+5),AQ152)</f>
        <v>0</v>
      </c>
      <c r="AS152" s="480">
        <f ca="1">IF($AP152=1,IF(INDIRECT(ADDRESS(($AN152-1)*3+$AO152+5,$AP152+20))="",0,INDIRECT(ADDRESS(($AN152-1)*3+$AO152+5,$AP152+20))),IF(INDIRECT(ADDRESS(($AN152-1)*3+$AO152+5,$AP152+20))="",0,IF(COUNTIF(INDIRECT(ADDRESS(($AN152-1)*36+($AO152-1)*12+6,COLUMN())):INDIRECT(ADDRESS(($AN152-1)*36+($AO152-1)*12+$AP152+4,COLUMN())),INDIRECT(ADDRESS(($AN152-1)*3+$AO152+5,$AP152+20)))&gt;=1,0,INDIRECT(ADDRESS(($AN152-1)*3+$AO152+5,$AP152+20)))))</f>
        <v>0</v>
      </c>
      <c r="AT152" s="472">
        <f ca="1">COUNTIF(INDIRECT("U"&amp;(ROW()+12*(($AN152-1)*3+$AO152)-ROW())/12+5):INDIRECT("AF"&amp;(ROW()+12*(($AN152-1)*3+$AO152)-ROW())/12+5),AS152)</f>
        <v>0</v>
      </c>
      <c r="AU152" s="472">
        <f ca="1">IF(AND(AQ152+AS152&gt;0,AR152+AT152&gt;0),COUNTIF(AU$6:AU151,"&gt;0")+1,0)</f>
        <v>0</v>
      </c>
    </row>
    <row r="153" spans="40:47" x14ac:dyDescent="0.15">
      <c r="AN153" s="472">
        <v>5</v>
      </c>
      <c r="AO153" s="472">
        <v>1</v>
      </c>
      <c r="AP153" s="472">
        <v>4</v>
      </c>
      <c r="AQ153" s="480">
        <f ca="1">IF($AP153=1,IF(INDIRECT(ADDRESS(($AN153-1)*3+$AO153+5,$AP153+7))="",0,INDIRECT(ADDRESS(($AN153-1)*3+$AO153+5,$AP153+7))),IF(INDIRECT(ADDRESS(($AN153-1)*3+$AO153+5,$AP153+7))="",0,IF(COUNTIF(INDIRECT(ADDRESS(($AN153-1)*36+($AO153-1)*12+6,COLUMN())):INDIRECT(ADDRESS(($AN153-1)*36+($AO153-1)*12+$AP153+4,COLUMN())),INDIRECT(ADDRESS(($AN153-1)*3+$AO153+5,$AP153+7)))&gt;=1,0,INDIRECT(ADDRESS(($AN153-1)*3+$AO153+5,$AP153+7)))))</f>
        <v>0</v>
      </c>
      <c r="AR153" s="472">
        <f ca="1">COUNTIF(INDIRECT("H"&amp;(ROW()+12*(($AN153-1)*3+$AO153)-ROW())/12+5):INDIRECT("S"&amp;(ROW()+12*(($AN153-1)*3+$AO153)-ROW())/12+5),AQ153)</f>
        <v>0</v>
      </c>
      <c r="AS153" s="480">
        <f ca="1">IF($AP153=1,IF(INDIRECT(ADDRESS(($AN153-1)*3+$AO153+5,$AP153+20))="",0,INDIRECT(ADDRESS(($AN153-1)*3+$AO153+5,$AP153+20))),IF(INDIRECT(ADDRESS(($AN153-1)*3+$AO153+5,$AP153+20))="",0,IF(COUNTIF(INDIRECT(ADDRESS(($AN153-1)*36+($AO153-1)*12+6,COLUMN())):INDIRECT(ADDRESS(($AN153-1)*36+($AO153-1)*12+$AP153+4,COLUMN())),INDIRECT(ADDRESS(($AN153-1)*3+$AO153+5,$AP153+20)))&gt;=1,0,INDIRECT(ADDRESS(($AN153-1)*3+$AO153+5,$AP153+20)))))</f>
        <v>0</v>
      </c>
      <c r="AT153" s="472">
        <f ca="1">COUNTIF(INDIRECT("U"&amp;(ROW()+12*(($AN153-1)*3+$AO153)-ROW())/12+5):INDIRECT("AF"&amp;(ROW()+12*(($AN153-1)*3+$AO153)-ROW())/12+5),AS153)</f>
        <v>0</v>
      </c>
      <c r="AU153" s="472">
        <f ca="1">IF(AND(AQ153+AS153&gt;0,AR153+AT153&gt;0),COUNTIF(AU$6:AU152,"&gt;0")+1,0)</f>
        <v>0</v>
      </c>
    </row>
    <row r="154" spans="40:47" x14ac:dyDescent="0.15">
      <c r="AN154" s="472">
        <v>5</v>
      </c>
      <c r="AO154" s="472">
        <v>1</v>
      </c>
      <c r="AP154" s="472">
        <v>5</v>
      </c>
      <c r="AQ154" s="480">
        <f ca="1">IF($AP154=1,IF(INDIRECT(ADDRESS(($AN154-1)*3+$AO154+5,$AP154+7))="",0,INDIRECT(ADDRESS(($AN154-1)*3+$AO154+5,$AP154+7))),IF(INDIRECT(ADDRESS(($AN154-1)*3+$AO154+5,$AP154+7))="",0,IF(COUNTIF(INDIRECT(ADDRESS(($AN154-1)*36+($AO154-1)*12+6,COLUMN())):INDIRECT(ADDRESS(($AN154-1)*36+($AO154-1)*12+$AP154+4,COLUMN())),INDIRECT(ADDRESS(($AN154-1)*3+$AO154+5,$AP154+7)))&gt;=1,0,INDIRECT(ADDRESS(($AN154-1)*3+$AO154+5,$AP154+7)))))</f>
        <v>0</v>
      </c>
      <c r="AR154" s="472">
        <f ca="1">COUNTIF(INDIRECT("H"&amp;(ROW()+12*(($AN154-1)*3+$AO154)-ROW())/12+5):INDIRECT("S"&amp;(ROW()+12*(($AN154-1)*3+$AO154)-ROW())/12+5),AQ154)</f>
        <v>0</v>
      </c>
      <c r="AS154" s="480">
        <f ca="1">IF($AP154=1,IF(INDIRECT(ADDRESS(($AN154-1)*3+$AO154+5,$AP154+20))="",0,INDIRECT(ADDRESS(($AN154-1)*3+$AO154+5,$AP154+20))),IF(INDIRECT(ADDRESS(($AN154-1)*3+$AO154+5,$AP154+20))="",0,IF(COUNTIF(INDIRECT(ADDRESS(($AN154-1)*36+($AO154-1)*12+6,COLUMN())):INDIRECT(ADDRESS(($AN154-1)*36+($AO154-1)*12+$AP154+4,COLUMN())),INDIRECT(ADDRESS(($AN154-1)*3+$AO154+5,$AP154+20)))&gt;=1,0,INDIRECT(ADDRESS(($AN154-1)*3+$AO154+5,$AP154+20)))))</f>
        <v>0</v>
      </c>
      <c r="AT154" s="472">
        <f ca="1">COUNTIF(INDIRECT("U"&amp;(ROW()+12*(($AN154-1)*3+$AO154)-ROW())/12+5):INDIRECT("AF"&amp;(ROW()+12*(($AN154-1)*3+$AO154)-ROW())/12+5),AS154)</f>
        <v>0</v>
      </c>
      <c r="AU154" s="472">
        <f ca="1">IF(AND(AQ154+AS154&gt;0,AR154+AT154&gt;0),COUNTIF(AU$6:AU153,"&gt;0")+1,0)</f>
        <v>0</v>
      </c>
    </row>
    <row r="155" spans="40:47" x14ac:dyDescent="0.15">
      <c r="AN155" s="472">
        <v>5</v>
      </c>
      <c r="AO155" s="472">
        <v>1</v>
      </c>
      <c r="AP155" s="472">
        <v>6</v>
      </c>
      <c r="AQ155" s="480">
        <f ca="1">IF($AP155=1,IF(INDIRECT(ADDRESS(($AN155-1)*3+$AO155+5,$AP155+7))="",0,INDIRECT(ADDRESS(($AN155-1)*3+$AO155+5,$AP155+7))),IF(INDIRECT(ADDRESS(($AN155-1)*3+$AO155+5,$AP155+7))="",0,IF(COUNTIF(INDIRECT(ADDRESS(($AN155-1)*36+($AO155-1)*12+6,COLUMN())):INDIRECT(ADDRESS(($AN155-1)*36+($AO155-1)*12+$AP155+4,COLUMN())),INDIRECT(ADDRESS(($AN155-1)*3+$AO155+5,$AP155+7)))&gt;=1,0,INDIRECT(ADDRESS(($AN155-1)*3+$AO155+5,$AP155+7)))))</f>
        <v>0</v>
      </c>
      <c r="AR155" s="472">
        <f ca="1">COUNTIF(INDIRECT("H"&amp;(ROW()+12*(($AN155-1)*3+$AO155)-ROW())/12+5):INDIRECT("S"&amp;(ROW()+12*(($AN155-1)*3+$AO155)-ROW())/12+5),AQ155)</f>
        <v>0</v>
      </c>
      <c r="AS155" s="480">
        <f ca="1">IF($AP155=1,IF(INDIRECT(ADDRESS(($AN155-1)*3+$AO155+5,$AP155+20))="",0,INDIRECT(ADDRESS(($AN155-1)*3+$AO155+5,$AP155+20))),IF(INDIRECT(ADDRESS(($AN155-1)*3+$AO155+5,$AP155+20))="",0,IF(COUNTIF(INDIRECT(ADDRESS(($AN155-1)*36+($AO155-1)*12+6,COLUMN())):INDIRECT(ADDRESS(($AN155-1)*36+($AO155-1)*12+$AP155+4,COLUMN())),INDIRECT(ADDRESS(($AN155-1)*3+$AO155+5,$AP155+20)))&gt;=1,0,INDIRECT(ADDRESS(($AN155-1)*3+$AO155+5,$AP155+20)))))</f>
        <v>0</v>
      </c>
      <c r="AT155" s="472">
        <f ca="1">COUNTIF(INDIRECT("U"&amp;(ROW()+12*(($AN155-1)*3+$AO155)-ROW())/12+5):INDIRECT("AF"&amp;(ROW()+12*(($AN155-1)*3+$AO155)-ROW())/12+5),AS155)</f>
        <v>0</v>
      </c>
      <c r="AU155" s="472">
        <f ca="1">IF(AND(AQ155+AS155&gt;0,AR155+AT155&gt;0),COUNTIF(AU$6:AU154,"&gt;0")+1,0)</f>
        <v>0</v>
      </c>
    </row>
    <row r="156" spans="40:47" x14ac:dyDescent="0.15">
      <c r="AN156" s="472">
        <v>5</v>
      </c>
      <c r="AO156" s="472">
        <v>1</v>
      </c>
      <c r="AP156" s="472">
        <v>7</v>
      </c>
      <c r="AQ156" s="480">
        <f ca="1">IF($AP156=1,IF(INDIRECT(ADDRESS(($AN156-1)*3+$AO156+5,$AP156+7))="",0,INDIRECT(ADDRESS(($AN156-1)*3+$AO156+5,$AP156+7))),IF(INDIRECT(ADDRESS(($AN156-1)*3+$AO156+5,$AP156+7))="",0,IF(COUNTIF(INDIRECT(ADDRESS(($AN156-1)*36+($AO156-1)*12+6,COLUMN())):INDIRECT(ADDRESS(($AN156-1)*36+($AO156-1)*12+$AP156+4,COLUMN())),INDIRECT(ADDRESS(($AN156-1)*3+$AO156+5,$AP156+7)))&gt;=1,0,INDIRECT(ADDRESS(($AN156-1)*3+$AO156+5,$AP156+7)))))</f>
        <v>0</v>
      </c>
      <c r="AR156" s="472">
        <f ca="1">COUNTIF(INDIRECT("H"&amp;(ROW()+12*(($AN156-1)*3+$AO156)-ROW())/12+5):INDIRECT("S"&amp;(ROW()+12*(($AN156-1)*3+$AO156)-ROW())/12+5),AQ156)</f>
        <v>0</v>
      </c>
      <c r="AS156" s="480">
        <f ca="1">IF($AP156=1,IF(INDIRECT(ADDRESS(($AN156-1)*3+$AO156+5,$AP156+20))="",0,INDIRECT(ADDRESS(($AN156-1)*3+$AO156+5,$AP156+20))),IF(INDIRECT(ADDRESS(($AN156-1)*3+$AO156+5,$AP156+20))="",0,IF(COUNTIF(INDIRECT(ADDRESS(($AN156-1)*36+($AO156-1)*12+6,COLUMN())):INDIRECT(ADDRESS(($AN156-1)*36+($AO156-1)*12+$AP156+4,COLUMN())),INDIRECT(ADDRESS(($AN156-1)*3+$AO156+5,$AP156+20)))&gt;=1,0,INDIRECT(ADDRESS(($AN156-1)*3+$AO156+5,$AP156+20)))))</f>
        <v>0</v>
      </c>
      <c r="AT156" s="472">
        <f ca="1">COUNTIF(INDIRECT("U"&amp;(ROW()+12*(($AN156-1)*3+$AO156)-ROW())/12+5):INDIRECT("AF"&amp;(ROW()+12*(($AN156-1)*3+$AO156)-ROW())/12+5),AS156)</f>
        <v>0</v>
      </c>
      <c r="AU156" s="472">
        <f ca="1">IF(AND(AQ156+AS156&gt;0,AR156+AT156&gt;0),COUNTIF(AU$6:AU155,"&gt;0")+1,0)</f>
        <v>0</v>
      </c>
    </row>
    <row r="157" spans="40:47" x14ac:dyDescent="0.15">
      <c r="AN157" s="472">
        <v>5</v>
      </c>
      <c r="AO157" s="472">
        <v>1</v>
      </c>
      <c r="AP157" s="472">
        <v>8</v>
      </c>
      <c r="AQ157" s="480">
        <f ca="1">IF($AP157=1,IF(INDIRECT(ADDRESS(($AN157-1)*3+$AO157+5,$AP157+7))="",0,INDIRECT(ADDRESS(($AN157-1)*3+$AO157+5,$AP157+7))),IF(INDIRECT(ADDRESS(($AN157-1)*3+$AO157+5,$AP157+7))="",0,IF(COUNTIF(INDIRECT(ADDRESS(($AN157-1)*36+($AO157-1)*12+6,COLUMN())):INDIRECT(ADDRESS(($AN157-1)*36+($AO157-1)*12+$AP157+4,COLUMN())),INDIRECT(ADDRESS(($AN157-1)*3+$AO157+5,$AP157+7)))&gt;=1,0,INDIRECT(ADDRESS(($AN157-1)*3+$AO157+5,$AP157+7)))))</f>
        <v>0</v>
      </c>
      <c r="AR157" s="472">
        <f ca="1">COUNTIF(INDIRECT("H"&amp;(ROW()+12*(($AN157-1)*3+$AO157)-ROW())/12+5):INDIRECT("S"&amp;(ROW()+12*(($AN157-1)*3+$AO157)-ROW())/12+5),AQ157)</f>
        <v>0</v>
      </c>
      <c r="AS157" s="480">
        <f ca="1">IF($AP157=1,IF(INDIRECT(ADDRESS(($AN157-1)*3+$AO157+5,$AP157+20))="",0,INDIRECT(ADDRESS(($AN157-1)*3+$AO157+5,$AP157+20))),IF(INDIRECT(ADDRESS(($AN157-1)*3+$AO157+5,$AP157+20))="",0,IF(COUNTIF(INDIRECT(ADDRESS(($AN157-1)*36+($AO157-1)*12+6,COLUMN())):INDIRECT(ADDRESS(($AN157-1)*36+($AO157-1)*12+$AP157+4,COLUMN())),INDIRECT(ADDRESS(($AN157-1)*3+$AO157+5,$AP157+20)))&gt;=1,0,INDIRECT(ADDRESS(($AN157-1)*3+$AO157+5,$AP157+20)))))</f>
        <v>0</v>
      </c>
      <c r="AT157" s="472">
        <f ca="1">COUNTIF(INDIRECT("U"&amp;(ROW()+12*(($AN157-1)*3+$AO157)-ROW())/12+5):INDIRECT("AF"&amp;(ROW()+12*(($AN157-1)*3+$AO157)-ROW())/12+5),AS157)</f>
        <v>0</v>
      </c>
      <c r="AU157" s="472">
        <f ca="1">IF(AND(AQ157+AS157&gt;0,AR157+AT157&gt;0),COUNTIF(AU$6:AU156,"&gt;0")+1,0)</f>
        <v>0</v>
      </c>
    </row>
    <row r="158" spans="40:47" x14ac:dyDescent="0.15">
      <c r="AN158" s="472">
        <v>5</v>
      </c>
      <c r="AO158" s="472">
        <v>1</v>
      </c>
      <c r="AP158" s="472">
        <v>9</v>
      </c>
      <c r="AQ158" s="480">
        <f ca="1">IF($AP158=1,IF(INDIRECT(ADDRESS(($AN158-1)*3+$AO158+5,$AP158+7))="",0,INDIRECT(ADDRESS(($AN158-1)*3+$AO158+5,$AP158+7))),IF(INDIRECT(ADDRESS(($AN158-1)*3+$AO158+5,$AP158+7))="",0,IF(COUNTIF(INDIRECT(ADDRESS(($AN158-1)*36+($AO158-1)*12+6,COLUMN())):INDIRECT(ADDRESS(($AN158-1)*36+($AO158-1)*12+$AP158+4,COLUMN())),INDIRECT(ADDRESS(($AN158-1)*3+$AO158+5,$AP158+7)))&gt;=1,0,INDIRECT(ADDRESS(($AN158-1)*3+$AO158+5,$AP158+7)))))</f>
        <v>0</v>
      </c>
      <c r="AR158" s="472">
        <f ca="1">COUNTIF(INDIRECT("H"&amp;(ROW()+12*(($AN158-1)*3+$AO158)-ROW())/12+5):INDIRECT("S"&amp;(ROW()+12*(($AN158-1)*3+$AO158)-ROW())/12+5),AQ158)</f>
        <v>0</v>
      </c>
      <c r="AS158" s="480">
        <f ca="1">IF($AP158=1,IF(INDIRECT(ADDRESS(($AN158-1)*3+$AO158+5,$AP158+20))="",0,INDIRECT(ADDRESS(($AN158-1)*3+$AO158+5,$AP158+20))),IF(INDIRECT(ADDRESS(($AN158-1)*3+$AO158+5,$AP158+20))="",0,IF(COUNTIF(INDIRECT(ADDRESS(($AN158-1)*36+($AO158-1)*12+6,COLUMN())):INDIRECT(ADDRESS(($AN158-1)*36+($AO158-1)*12+$AP158+4,COLUMN())),INDIRECT(ADDRESS(($AN158-1)*3+$AO158+5,$AP158+20)))&gt;=1,0,INDIRECT(ADDRESS(($AN158-1)*3+$AO158+5,$AP158+20)))))</f>
        <v>0</v>
      </c>
      <c r="AT158" s="472">
        <f ca="1">COUNTIF(INDIRECT("U"&amp;(ROW()+12*(($AN158-1)*3+$AO158)-ROW())/12+5):INDIRECT("AF"&amp;(ROW()+12*(($AN158-1)*3+$AO158)-ROW())/12+5),AS158)</f>
        <v>0</v>
      </c>
      <c r="AU158" s="472">
        <f ca="1">IF(AND(AQ158+AS158&gt;0,AR158+AT158&gt;0),COUNTIF(AU$6:AU157,"&gt;0")+1,0)</f>
        <v>0</v>
      </c>
    </row>
    <row r="159" spans="40:47" x14ac:dyDescent="0.15">
      <c r="AN159" s="472">
        <v>5</v>
      </c>
      <c r="AO159" s="472">
        <v>1</v>
      </c>
      <c r="AP159" s="472">
        <v>10</v>
      </c>
      <c r="AQ159" s="480">
        <f ca="1">IF($AP159=1,IF(INDIRECT(ADDRESS(($AN159-1)*3+$AO159+5,$AP159+7))="",0,INDIRECT(ADDRESS(($AN159-1)*3+$AO159+5,$AP159+7))),IF(INDIRECT(ADDRESS(($AN159-1)*3+$AO159+5,$AP159+7))="",0,IF(COUNTIF(INDIRECT(ADDRESS(($AN159-1)*36+($AO159-1)*12+6,COLUMN())):INDIRECT(ADDRESS(($AN159-1)*36+($AO159-1)*12+$AP159+4,COLUMN())),INDIRECT(ADDRESS(($AN159-1)*3+$AO159+5,$AP159+7)))&gt;=1,0,INDIRECT(ADDRESS(($AN159-1)*3+$AO159+5,$AP159+7)))))</f>
        <v>0</v>
      </c>
      <c r="AR159" s="472">
        <f ca="1">COUNTIF(INDIRECT("H"&amp;(ROW()+12*(($AN159-1)*3+$AO159)-ROW())/12+5):INDIRECT("S"&amp;(ROW()+12*(($AN159-1)*3+$AO159)-ROW())/12+5),AQ159)</f>
        <v>0</v>
      </c>
      <c r="AS159" s="480">
        <f ca="1">IF($AP159=1,IF(INDIRECT(ADDRESS(($AN159-1)*3+$AO159+5,$AP159+20))="",0,INDIRECT(ADDRESS(($AN159-1)*3+$AO159+5,$AP159+20))),IF(INDIRECT(ADDRESS(($AN159-1)*3+$AO159+5,$AP159+20))="",0,IF(COUNTIF(INDIRECT(ADDRESS(($AN159-1)*36+($AO159-1)*12+6,COLUMN())):INDIRECT(ADDRESS(($AN159-1)*36+($AO159-1)*12+$AP159+4,COLUMN())),INDIRECT(ADDRESS(($AN159-1)*3+$AO159+5,$AP159+20)))&gt;=1,0,INDIRECT(ADDRESS(($AN159-1)*3+$AO159+5,$AP159+20)))))</f>
        <v>0</v>
      </c>
      <c r="AT159" s="472">
        <f ca="1">COUNTIF(INDIRECT("U"&amp;(ROW()+12*(($AN159-1)*3+$AO159)-ROW())/12+5):INDIRECT("AF"&amp;(ROW()+12*(($AN159-1)*3+$AO159)-ROW())/12+5),AS159)</f>
        <v>0</v>
      </c>
      <c r="AU159" s="472">
        <f ca="1">IF(AND(AQ159+AS159&gt;0,AR159+AT159&gt;0),COUNTIF(AU$6:AU158,"&gt;0")+1,0)</f>
        <v>0</v>
      </c>
    </row>
    <row r="160" spans="40:47" x14ac:dyDescent="0.15">
      <c r="AN160" s="472">
        <v>5</v>
      </c>
      <c r="AO160" s="472">
        <v>1</v>
      </c>
      <c r="AP160" s="472">
        <v>11</v>
      </c>
      <c r="AQ160" s="480">
        <f ca="1">IF($AP160=1,IF(INDIRECT(ADDRESS(($AN160-1)*3+$AO160+5,$AP160+7))="",0,INDIRECT(ADDRESS(($AN160-1)*3+$AO160+5,$AP160+7))),IF(INDIRECT(ADDRESS(($AN160-1)*3+$AO160+5,$AP160+7))="",0,IF(COUNTIF(INDIRECT(ADDRESS(($AN160-1)*36+($AO160-1)*12+6,COLUMN())):INDIRECT(ADDRESS(($AN160-1)*36+($AO160-1)*12+$AP160+4,COLUMN())),INDIRECT(ADDRESS(($AN160-1)*3+$AO160+5,$AP160+7)))&gt;=1,0,INDIRECT(ADDRESS(($AN160-1)*3+$AO160+5,$AP160+7)))))</f>
        <v>0</v>
      </c>
      <c r="AR160" s="472">
        <f ca="1">COUNTIF(INDIRECT("H"&amp;(ROW()+12*(($AN160-1)*3+$AO160)-ROW())/12+5):INDIRECT("S"&amp;(ROW()+12*(($AN160-1)*3+$AO160)-ROW())/12+5),AQ160)</f>
        <v>0</v>
      </c>
      <c r="AS160" s="480">
        <f ca="1">IF($AP160=1,IF(INDIRECT(ADDRESS(($AN160-1)*3+$AO160+5,$AP160+20))="",0,INDIRECT(ADDRESS(($AN160-1)*3+$AO160+5,$AP160+20))),IF(INDIRECT(ADDRESS(($AN160-1)*3+$AO160+5,$AP160+20))="",0,IF(COUNTIF(INDIRECT(ADDRESS(($AN160-1)*36+($AO160-1)*12+6,COLUMN())):INDIRECT(ADDRESS(($AN160-1)*36+($AO160-1)*12+$AP160+4,COLUMN())),INDIRECT(ADDRESS(($AN160-1)*3+$AO160+5,$AP160+20)))&gt;=1,0,INDIRECT(ADDRESS(($AN160-1)*3+$AO160+5,$AP160+20)))))</f>
        <v>0</v>
      </c>
      <c r="AT160" s="472">
        <f ca="1">COUNTIF(INDIRECT("U"&amp;(ROW()+12*(($AN160-1)*3+$AO160)-ROW())/12+5):INDIRECT("AF"&amp;(ROW()+12*(($AN160-1)*3+$AO160)-ROW())/12+5),AS160)</f>
        <v>0</v>
      </c>
      <c r="AU160" s="472">
        <f ca="1">IF(AND(AQ160+AS160&gt;0,AR160+AT160&gt;0),COUNTIF(AU$6:AU159,"&gt;0")+1,0)</f>
        <v>0</v>
      </c>
    </row>
    <row r="161" spans="40:47" x14ac:dyDescent="0.15">
      <c r="AN161" s="472">
        <v>5</v>
      </c>
      <c r="AO161" s="472">
        <v>1</v>
      </c>
      <c r="AP161" s="472">
        <v>12</v>
      </c>
      <c r="AQ161" s="480">
        <f ca="1">IF($AP161=1,IF(INDIRECT(ADDRESS(($AN161-1)*3+$AO161+5,$AP161+7))="",0,INDIRECT(ADDRESS(($AN161-1)*3+$AO161+5,$AP161+7))),IF(INDIRECT(ADDRESS(($AN161-1)*3+$AO161+5,$AP161+7))="",0,IF(COUNTIF(INDIRECT(ADDRESS(($AN161-1)*36+($AO161-1)*12+6,COLUMN())):INDIRECT(ADDRESS(($AN161-1)*36+($AO161-1)*12+$AP161+4,COLUMN())),INDIRECT(ADDRESS(($AN161-1)*3+$AO161+5,$AP161+7)))&gt;=1,0,INDIRECT(ADDRESS(($AN161-1)*3+$AO161+5,$AP161+7)))))</f>
        <v>0</v>
      </c>
      <c r="AR161" s="472">
        <f ca="1">COUNTIF(INDIRECT("H"&amp;(ROW()+12*(($AN161-1)*3+$AO161)-ROW())/12+5):INDIRECT("S"&amp;(ROW()+12*(($AN161-1)*3+$AO161)-ROW())/12+5),AQ161)</f>
        <v>0</v>
      </c>
      <c r="AS161" s="480">
        <f ca="1">IF($AP161=1,IF(INDIRECT(ADDRESS(($AN161-1)*3+$AO161+5,$AP161+20))="",0,INDIRECT(ADDRESS(($AN161-1)*3+$AO161+5,$AP161+20))),IF(INDIRECT(ADDRESS(($AN161-1)*3+$AO161+5,$AP161+20))="",0,IF(COUNTIF(INDIRECT(ADDRESS(($AN161-1)*36+($AO161-1)*12+6,COLUMN())):INDIRECT(ADDRESS(($AN161-1)*36+($AO161-1)*12+$AP161+4,COLUMN())),INDIRECT(ADDRESS(($AN161-1)*3+$AO161+5,$AP161+20)))&gt;=1,0,INDIRECT(ADDRESS(($AN161-1)*3+$AO161+5,$AP161+20)))))</f>
        <v>0</v>
      </c>
      <c r="AT161" s="472">
        <f ca="1">COUNTIF(INDIRECT("U"&amp;(ROW()+12*(($AN161-1)*3+$AO161)-ROW())/12+5):INDIRECT("AF"&amp;(ROW()+12*(($AN161-1)*3+$AO161)-ROW())/12+5),AS161)</f>
        <v>0</v>
      </c>
      <c r="AU161" s="472">
        <f ca="1">IF(AND(AQ161+AS161&gt;0,AR161+AT161&gt;0),COUNTIF(AU$6:AU160,"&gt;0")+1,0)</f>
        <v>0</v>
      </c>
    </row>
    <row r="162" spans="40:47" x14ac:dyDescent="0.15">
      <c r="AN162" s="472">
        <v>5</v>
      </c>
      <c r="AO162" s="472">
        <v>2</v>
      </c>
      <c r="AP162" s="472">
        <v>1</v>
      </c>
      <c r="AQ162" s="480">
        <f ca="1">IF($AP162=1,IF(INDIRECT(ADDRESS(($AN162-1)*3+$AO162+5,$AP162+7))="",0,INDIRECT(ADDRESS(($AN162-1)*3+$AO162+5,$AP162+7))),IF(INDIRECT(ADDRESS(($AN162-1)*3+$AO162+5,$AP162+7))="",0,IF(COUNTIF(INDIRECT(ADDRESS(($AN162-1)*36+($AO162-1)*12+6,COLUMN())):INDIRECT(ADDRESS(($AN162-1)*36+($AO162-1)*12+$AP162+4,COLUMN())),INDIRECT(ADDRESS(($AN162-1)*3+$AO162+5,$AP162+7)))&gt;=1,0,INDIRECT(ADDRESS(($AN162-1)*3+$AO162+5,$AP162+7)))))</f>
        <v>0</v>
      </c>
      <c r="AR162" s="472">
        <f ca="1">COUNTIF(INDIRECT("H"&amp;(ROW()+12*(($AN162-1)*3+$AO162)-ROW())/12+5):INDIRECT("S"&amp;(ROW()+12*(($AN162-1)*3+$AO162)-ROW())/12+5),AQ162)</f>
        <v>0</v>
      </c>
      <c r="AS162" s="480">
        <f ca="1">IF($AP162=1,IF(INDIRECT(ADDRESS(($AN162-1)*3+$AO162+5,$AP162+20))="",0,INDIRECT(ADDRESS(($AN162-1)*3+$AO162+5,$AP162+20))),IF(INDIRECT(ADDRESS(($AN162-1)*3+$AO162+5,$AP162+20))="",0,IF(COUNTIF(INDIRECT(ADDRESS(($AN162-1)*36+($AO162-1)*12+6,COLUMN())):INDIRECT(ADDRESS(($AN162-1)*36+($AO162-1)*12+$AP162+4,COLUMN())),INDIRECT(ADDRESS(($AN162-1)*3+$AO162+5,$AP162+20)))&gt;=1,0,INDIRECT(ADDRESS(($AN162-1)*3+$AO162+5,$AP162+20)))))</f>
        <v>0</v>
      </c>
      <c r="AT162" s="472">
        <f ca="1">COUNTIF(INDIRECT("U"&amp;(ROW()+12*(($AN162-1)*3+$AO162)-ROW())/12+5):INDIRECT("AF"&amp;(ROW()+12*(($AN162-1)*3+$AO162)-ROW())/12+5),AS162)</f>
        <v>0</v>
      </c>
      <c r="AU162" s="472">
        <f ca="1">IF(AND(AQ162+AS162&gt;0,AR162+AT162&gt;0),COUNTIF(AU$6:AU161,"&gt;0")+1,0)</f>
        <v>0</v>
      </c>
    </row>
    <row r="163" spans="40:47" x14ac:dyDescent="0.15">
      <c r="AN163" s="472">
        <v>5</v>
      </c>
      <c r="AO163" s="472">
        <v>2</v>
      </c>
      <c r="AP163" s="472">
        <v>2</v>
      </c>
      <c r="AQ163" s="480">
        <f ca="1">IF($AP163=1,IF(INDIRECT(ADDRESS(($AN163-1)*3+$AO163+5,$AP163+7))="",0,INDIRECT(ADDRESS(($AN163-1)*3+$AO163+5,$AP163+7))),IF(INDIRECT(ADDRESS(($AN163-1)*3+$AO163+5,$AP163+7))="",0,IF(COUNTIF(INDIRECT(ADDRESS(($AN163-1)*36+($AO163-1)*12+6,COLUMN())):INDIRECT(ADDRESS(($AN163-1)*36+($AO163-1)*12+$AP163+4,COLUMN())),INDIRECT(ADDRESS(($AN163-1)*3+$AO163+5,$AP163+7)))&gt;=1,0,INDIRECT(ADDRESS(($AN163-1)*3+$AO163+5,$AP163+7)))))</f>
        <v>0</v>
      </c>
      <c r="AR163" s="472">
        <f ca="1">COUNTIF(INDIRECT("H"&amp;(ROW()+12*(($AN163-1)*3+$AO163)-ROW())/12+5):INDIRECT("S"&amp;(ROW()+12*(($AN163-1)*3+$AO163)-ROW())/12+5),AQ163)</f>
        <v>0</v>
      </c>
      <c r="AS163" s="480">
        <f ca="1">IF($AP163=1,IF(INDIRECT(ADDRESS(($AN163-1)*3+$AO163+5,$AP163+20))="",0,INDIRECT(ADDRESS(($AN163-1)*3+$AO163+5,$AP163+20))),IF(INDIRECT(ADDRESS(($AN163-1)*3+$AO163+5,$AP163+20))="",0,IF(COUNTIF(INDIRECT(ADDRESS(($AN163-1)*36+($AO163-1)*12+6,COLUMN())):INDIRECT(ADDRESS(($AN163-1)*36+($AO163-1)*12+$AP163+4,COLUMN())),INDIRECT(ADDRESS(($AN163-1)*3+$AO163+5,$AP163+20)))&gt;=1,0,INDIRECT(ADDRESS(($AN163-1)*3+$AO163+5,$AP163+20)))))</f>
        <v>0</v>
      </c>
      <c r="AT163" s="472">
        <f ca="1">COUNTIF(INDIRECT("U"&amp;(ROW()+12*(($AN163-1)*3+$AO163)-ROW())/12+5):INDIRECT("AF"&amp;(ROW()+12*(($AN163-1)*3+$AO163)-ROW())/12+5),AS163)</f>
        <v>0</v>
      </c>
      <c r="AU163" s="472">
        <f ca="1">IF(AND(AQ163+AS163&gt;0,AR163+AT163&gt;0),COUNTIF(AU$6:AU162,"&gt;0")+1,0)</f>
        <v>0</v>
      </c>
    </row>
    <row r="164" spans="40:47" x14ac:dyDescent="0.15">
      <c r="AN164" s="472">
        <v>5</v>
      </c>
      <c r="AO164" s="472">
        <v>2</v>
      </c>
      <c r="AP164" s="472">
        <v>3</v>
      </c>
      <c r="AQ164" s="480">
        <f ca="1">IF($AP164=1,IF(INDIRECT(ADDRESS(($AN164-1)*3+$AO164+5,$AP164+7))="",0,INDIRECT(ADDRESS(($AN164-1)*3+$AO164+5,$AP164+7))),IF(INDIRECT(ADDRESS(($AN164-1)*3+$AO164+5,$AP164+7))="",0,IF(COUNTIF(INDIRECT(ADDRESS(($AN164-1)*36+($AO164-1)*12+6,COLUMN())):INDIRECT(ADDRESS(($AN164-1)*36+($AO164-1)*12+$AP164+4,COLUMN())),INDIRECT(ADDRESS(($AN164-1)*3+$AO164+5,$AP164+7)))&gt;=1,0,INDIRECT(ADDRESS(($AN164-1)*3+$AO164+5,$AP164+7)))))</f>
        <v>0</v>
      </c>
      <c r="AR164" s="472">
        <f ca="1">COUNTIF(INDIRECT("H"&amp;(ROW()+12*(($AN164-1)*3+$AO164)-ROW())/12+5):INDIRECT("S"&amp;(ROW()+12*(($AN164-1)*3+$AO164)-ROW())/12+5),AQ164)</f>
        <v>0</v>
      </c>
      <c r="AS164" s="480">
        <f ca="1">IF($AP164=1,IF(INDIRECT(ADDRESS(($AN164-1)*3+$AO164+5,$AP164+20))="",0,INDIRECT(ADDRESS(($AN164-1)*3+$AO164+5,$AP164+20))),IF(INDIRECT(ADDRESS(($AN164-1)*3+$AO164+5,$AP164+20))="",0,IF(COUNTIF(INDIRECT(ADDRESS(($AN164-1)*36+($AO164-1)*12+6,COLUMN())):INDIRECT(ADDRESS(($AN164-1)*36+($AO164-1)*12+$AP164+4,COLUMN())),INDIRECT(ADDRESS(($AN164-1)*3+$AO164+5,$AP164+20)))&gt;=1,0,INDIRECT(ADDRESS(($AN164-1)*3+$AO164+5,$AP164+20)))))</f>
        <v>0</v>
      </c>
      <c r="AT164" s="472">
        <f ca="1">COUNTIF(INDIRECT("U"&amp;(ROW()+12*(($AN164-1)*3+$AO164)-ROW())/12+5):INDIRECT("AF"&amp;(ROW()+12*(($AN164-1)*3+$AO164)-ROW())/12+5),AS164)</f>
        <v>0</v>
      </c>
      <c r="AU164" s="472">
        <f ca="1">IF(AND(AQ164+AS164&gt;0,AR164+AT164&gt;0),COUNTIF(AU$6:AU163,"&gt;0")+1,0)</f>
        <v>0</v>
      </c>
    </row>
    <row r="165" spans="40:47" x14ac:dyDescent="0.15">
      <c r="AN165" s="472">
        <v>5</v>
      </c>
      <c r="AO165" s="472">
        <v>2</v>
      </c>
      <c r="AP165" s="472">
        <v>4</v>
      </c>
      <c r="AQ165" s="480">
        <f ca="1">IF($AP165=1,IF(INDIRECT(ADDRESS(($AN165-1)*3+$AO165+5,$AP165+7))="",0,INDIRECT(ADDRESS(($AN165-1)*3+$AO165+5,$AP165+7))),IF(INDIRECT(ADDRESS(($AN165-1)*3+$AO165+5,$AP165+7))="",0,IF(COUNTIF(INDIRECT(ADDRESS(($AN165-1)*36+($AO165-1)*12+6,COLUMN())):INDIRECT(ADDRESS(($AN165-1)*36+($AO165-1)*12+$AP165+4,COLUMN())),INDIRECT(ADDRESS(($AN165-1)*3+$AO165+5,$AP165+7)))&gt;=1,0,INDIRECT(ADDRESS(($AN165-1)*3+$AO165+5,$AP165+7)))))</f>
        <v>0</v>
      </c>
      <c r="AR165" s="472">
        <f ca="1">COUNTIF(INDIRECT("H"&amp;(ROW()+12*(($AN165-1)*3+$AO165)-ROW())/12+5):INDIRECT("S"&amp;(ROW()+12*(($AN165-1)*3+$AO165)-ROW())/12+5),AQ165)</f>
        <v>0</v>
      </c>
      <c r="AS165" s="480">
        <f ca="1">IF($AP165=1,IF(INDIRECT(ADDRESS(($AN165-1)*3+$AO165+5,$AP165+20))="",0,INDIRECT(ADDRESS(($AN165-1)*3+$AO165+5,$AP165+20))),IF(INDIRECT(ADDRESS(($AN165-1)*3+$AO165+5,$AP165+20))="",0,IF(COUNTIF(INDIRECT(ADDRESS(($AN165-1)*36+($AO165-1)*12+6,COLUMN())):INDIRECT(ADDRESS(($AN165-1)*36+($AO165-1)*12+$AP165+4,COLUMN())),INDIRECT(ADDRESS(($AN165-1)*3+$AO165+5,$AP165+20)))&gt;=1,0,INDIRECT(ADDRESS(($AN165-1)*3+$AO165+5,$AP165+20)))))</f>
        <v>0</v>
      </c>
      <c r="AT165" s="472">
        <f ca="1">COUNTIF(INDIRECT("U"&amp;(ROW()+12*(($AN165-1)*3+$AO165)-ROW())/12+5):INDIRECT("AF"&amp;(ROW()+12*(($AN165-1)*3+$AO165)-ROW())/12+5),AS165)</f>
        <v>0</v>
      </c>
      <c r="AU165" s="472">
        <f ca="1">IF(AND(AQ165+AS165&gt;0,AR165+AT165&gt;0),COUNTIF(AU$6:AU164,"&gt;0")+1,0)</f>
        <v>0</v>
      </c>
    </row>
    <row r="166" spans="40:47" x14ac:dyDescent="0.15">
      <c r="AN166" s="472">
        <v>5</v>
      </c>
      <c r="AO166" s="472">
        <v>2</v>
      </c>
      <c r="AP166" s="472">
        <v>5</v>
      </c>
      <c r="AQ166" s="480">
        <f ca="1">IF($AP166=1,IF(INDIRECT(ADDRESS(($AN166-1)*3+$AO166+5,$AP166+7))="",0,INDIRECT(ADDRESS(($AN166-1)*3+$AO166+5,$AP166+7))),IF(INDIRECT(ADDRESS(($AN166-1)*3+$AO166+5,$AP166+7))="",0,IF(COUNTIF(INDIRECT(ADDRESS(($AN166-1)*36+($AO166-1)*12+6,COLUMN())):INDIRECT(ADDRESS(($AN166-1)*36+($AO166-1)*12+$AP166+4,COLUMN())),INDIRECT(ADDRESS(($AN166-1)*3+$AO166+5,$AP166+7)))&gt;=1,0,INDIRECT(ADDRESS(($AN166-1)*3+$AO166+5,$AP166+7)))))</f>
        <v>0</v>
      </c>
      <c r="AR166" s="472">
        <f ca="1">COUNTIF(INDIRECT("H"&amp;(ROW()+12*(($AN166-1)*3+$AO166)-ROW())/12+5):INDIRECT("S"&amp;(ROW()+12*(($AN166-1)*3+$AO166)-ROW())/12+5),AQ166)</f>
        <v>0</v>
      </c>
      <c r="AS166" s="480">
        <f ca="1">IF($AP166=1,IF(INDIRECT(ADDRESS(($AN166-1)*3+$AO166+5,$AP166+20))="",0,INDIRECT(ADDRESS(($AN166-1)*3+$AO166+5,$AP166+20))),IF(INDIRECT(ADDRESS(($AN166-1)*3+$AO166+5,$AP166+20))="",0,IF(COUNTIF(INDIRECT(ADDRESS(($AN166-1)*36+($AO166-1)*12+6,COLUMN())):INDIRECT(ADDRESS(($AN166-1)*36+($AO166-1)*12+$AP166+4,COLUMN())),INDIRECT(ADDRESS(($AN166-1)*3+$AO166+5,$AP166+20)))&gt;=1,0,INDIRECT(ADDRESS(($AN166-1)*3+$AO166+5,$AP166+20)))))</f>
        <v>0</v>
      </c>
      <c r="AT166" s="472">
        <f ca="1">COUNTIF(INDIRECT("U"&amp;(ROW()+12*(($AN166-1)*3+$AO166)-ROW())/12+5):INDIRECT("AF"&amp;(ROW()+12*(($AN166-1)*3+$AO166)-ROW())/12+5),AS166)</f>
        <v>0</v>
      </c>
      <c r="AU166" s="472">
        <f ca="1">IF(AND(AQ166+AS166&gt;0,AR166+AT166&gt;0),COUNTIF(AU$6:AU165,"&gt;0")+1,0)</f>
        <v>0</v>
      </c>
    </row>
    <row r="167" spans="40:47" x14ac:dyDescent="0.15">
      <c r="AN167" s="472">
        <v>5</v>
      </c>
      <c r="AO167" s="472">
        <v>2</v>
      </c>
      <c r="AP167" s="472">
        <v>6</v>
      </c>
      <c r="AQ167" s="480">
        <f ca="1">IF($AP167=1,IF(INDIRECT(ADDRESS(($AN167-1)*3+$AO167+5,$AP167+7))="",0,INDIRECT(ADDRESS(($AN167-1)*3+$AO167+5,$AP167+7))),IF(INDIRECT(ADDRESS(($AN167-1)*3+$AO167+5,$AP167+7))="",0,IF(COUNTIF(INDIRECT(ADDRESS(($AN167-1)*36+($AO167-1)*12+6,COLUMN())):INDIRECT(ADDRESS(($AN167-1)*36+($AO167-1)*12+$AP167+4,COLUMN())),INDIRECT(ADDRESS(($AN167-1)*3+$AO167+5,$AP167+7)))&gt;=1,0,INDIRECT(ADDRESS(($AN167-1)*3+$AO167+5,$AP167+7)))))</f>
        <v>0</v>
      </c>
      <c r="AR167" s="472">
        <f ca="1">COUNTIF(INDIRECT("H"&amp;(ROW()+12*(($AN167-1)*3+$AO167)-ROW())/12+5):INDIRECT("S"&amp;(ROW()+12*(($AN167-1)*3+$AO167)-ROW())/12+5),AQ167)</f>
        <v>0</v>
      </c>
      <c r="AS167" s="480">
        <f ca="1">IF($AP167=1,IF(INDIRECT(ADDRESS(($AN167-1)*3+$AO167+5,$AP167+20))="",0,INDIRECT(ADDRESS(($AN167-1)*3+$AO167+5,$AP167+20))),IF(INDIRECT(ADDRESS(($AN167-1)*3+$AO167+5,$AP167+20))="",0,IF(COUNTIF(INDIRECT(ADDRESS(($AN167-1)*36+($AO167-1)*12+6,COLUMN())):INDIRECT(ADDRESS(($AN167-1)*36+($AO167-1)*12+$AP167+4,COLUMN())),INDIRECT(ADDRESS(($AN167-1)*3+$AO167+5,$AP167+20)))&gt;=1,0,INDIRECT(ADDRESS(($AN167-1)*3+$AO167+5,$AP167+20)))))</f>
        <v>0</v>
      </c>
      <c r="AT167" s="472">
        <f ca="1">COUNTIF(INDIRECT("U"&amp;(ROW()+12*(($AN167-1)*3+$AO167)-ROW())/12+5):INDIRECT("AF"&amp;(ROW()+12*(($AN167-1)*3+$AO167)-ROW())/12+5),AS167)</f>
        <v>0</v>
      </c>
      <c r="AU167" s="472">
        <f ca="1">IF(AND(AQ167+AS167&gt;0,AR167+AT167&gt;0),COUNTIF(AU$6:AU166,"&gt;0")+1,0)</f>
        <v>0</v>
      </c>
    </row>
    <row r="168" spans="40:47" x14ac:dyDescent="0.15">
      <c r="AN168" s="472">
        <v>5</v>
      </c>
      <c r="AO168" s="472">
        <v>2</v>
      </c>
      <c r="AP168" s="472">
        <v>7</v>
      </c>
      <c r="AQ168" s="480">
        <f ca="1">IF($AP168=1,IF(INDIRECT(ADDRESS(($AN168-1)*3+$AO168+5,$AP168+7))="",0,INDIRECT(ADDRESS(($AN168-1)*3+$AO168+5,$AP168+7))),IF(INDIRECT(ADDRESS(($AN168-1)*3+$AO168+5,$AP168+7))="",0,IF(COUNTIF(INDIRECT(ADDRESS(($AN168-1)*36+($AO168-1)*12+6,COLUMN())):INDIRECT(ADDRESS(($AN168-1)*36+($AO168-1)*12+$AP168+4,COLUMN())),INDIRECT(ADDRESS(($AN168-1)*3+$AO168+5,$AP168+7)))&gt;=1,0,INDIRECT(ADDRESS(($AN168-1)*3+$AO168+5,$AP168+7)))))</f>
        <v>0</v>
      </c>
      <c r="AR168" s="472">
        <f ca="1">COUNTIF(INDIRECT("H"&amp;(ROW()+12*(($AN168-1)*3+$AO168)-ROW())/12+5):INDIRECT("S"&amp;(ROW()+12*(($AN168-1)*3+$AO168)-ROW())/12+5),AQ168)</f>
        <v>0</v>
      </c>
      <c r="AS168" s="480">
        <f ca="1">IF($AP168=1,IF(INDIRECT(ADDRESS(($AN168-1)*3+$AO168+5,$AP168+20))="",0,INDIRECT(ADDRESS(($AN168-1)*3+$AO168+5,$AP168+20))),IF(INDIRECT(ADDRESS(($AN168-1)*3+$AO168+5,$AP168+20))="",0,IF(COUNTIF(INDIRECT(ADDRESS(($AN168-1)*36+($AO168-1)*12+6,COLUMN())):INDIRECT(ADDRESS(($AN168-1)*36+($AO168-1)*12+$AP168+4,COLUMN())),INDIRECT(ADDRESS(($AN168-1)*3+$AO168+5,$AP168+20)))&gt;=1,0,INDIRECT(ADDRESS(($AN168-1)*3+$AO168+5,$AP168+20)))))</f>
        <v>0</v>
      </c>
      <c r="AT168" s="472">
        <f ca="1">COUNTIF(INDIRECT("U"&amp;(ROW()+12*(($AN168-1)*3+$AO168)-ROW())/12+5):INDIRECT("AF"&amp;(ROW()+12*(($AN168-1)*3+$AO168)-ROW())/12+5),AS168)</f>
        <v>0</v>
      </c>
      <c r="AU168" s="472">
        <f ca="1">IF(AND(AQ168+AS168&gt;0,AR168+AT168&gt;0),COUNTIF(AU$6:AU167,"&gt;0")+1,0)</f>
        <v>0</v>
      </c>
    </row>
    <row r="169" spans="40:47" x14ac:dyDescent="0.15">
      <c r="AN169" s="472">
        <v>5</v>
      </c>
      <c r="AO169" s="472">
        <v>2</v>
      </c>
      <c r="AP169" s="472">
        <v>8</v>
      </c>
      <c r="AQ169" s="480">
        <f ca="1">IF($AP169=1,IF(INDIRECT(ADDRESS(($AN169-1)*3+$AO169+5,$AP169+7))="",0,INDIRECT(ADDRESS(($AN169-1)*3+$AO169+5,$AP169+7))),IF(INDIRECT(ADDRESS(($AN169-1)*3+$AO169+5,$AP169+7))="",0,IF(COUNTIF(INDIRECT(ADDRESS(($AN169-1)*36+($AO169-1)*12+6,COLUMN())):INDIRECT(ADDRESS(($AN169-1)*36+($AO169-1)*12+$AP169+4,COLUMN())),INDIRECT(ADDRESS(($AN169-1)*3+$AO169+5,$AP169+7)))&gt;=1,0,INDIRECT(ADDRESS(($AN169-1)*3+$AO169+5,$AP169+7)))))</f>
        <v>0</v>
      </c>
      <c r="AR169" s="472">
        <f ca="1">COUNTIF(INDIRECT("H"&amp;(ROW()+12*(($AN169-1)*3+$AO169)-ROW())/12+5):INDIRECT("S"&amp;(ROW()+12*(($AN169-1)*3+$AO169)-ROW())/12+5),AQ169)</f>
        <v>0</v>
      </c>
      <c r="AS169" s="480">
        <f ca="1">IF($AP169=1,IF(INDIRECT(ADDRESS(($AN169-1)*3+$AO169+5,$AP169+20))="",0,INDIRECT(ADDRESS(($AN169-1)*3+$AO169+5,$AP169+20))),IF(INDIRECT(ADDRESS(($AN169-1)*3+$AO169+5,$AP169+20))="",0,IF(COUNTIF(INDIRECT(ADDRESS(($AN169-1)*36+($AO169-1)*12+6,COLUMN())):INDIRECT(ADDRESS(($AN169-1)*36+($AO169-1)*12+$AP169+4,COLUMN())),INDIRECT(ADDRESS(($AN169-1)*3+$AO169+5,$AP169+20)))&gt;=1,0,INDIRECT(ADDRESS(($AN169-1)*3+$AO169+5,$AP169+20)))))</f>
        <v>0</v>
      </c>
      <c r="AT169" s="472">
        <f ca="1">COUNTIF(INDIRECT("U"&amp;(ROW()+12*(($AN169-1)*3+$AO169)-ROW())/12+5):INDIRECT("AF"&amp;(ROW()+12*(($AN169-1)*3+$AO169)-ROW())/12+5),AS169)</f>
        <v>0</v>
      </c>
      <c r="AU169" s="472">
        <f ca="1">IF(AND(AQ169+AS169&gt;0,AR169+AT169&gt;0),COUNTIF(AU$6:AU168,"&gt;0")+1,0)</f>
        <v>0</v>
      </c>
    </row>
    <row r="170" spans="40:47" x14ac:dyDescent="0.15">
      <c r="AN170" s="472">
        <v>5</v>
      </c>
      <c r="AO170" s="472">
        <v>2</v>
      </c>
      <c r="AP170" s="472">
        <v>9</v>
      </c>
      <c r="AQ170" s="480">
        <f ca="1">IF($AP170=1,IF(INDIRECT(ADDRESS(($AN170-1)*3+$AO170+5,$AP170+7))="",0,INDIRECT(ADDRESS(($AN170-1)*3+$AO170+5,$AP170+7))),IF(INDIRECT(ADDRESS(($AN170-1)*3+$AO170+5,$AP170+7))="",0,IF(COUNTIF(INDIRECT(ADDRESS(($AN170-1)*36+($AO170-1)*12+6,COLUMN())):INDIRECT(ADDRESS(($AN170-1)*36+($AO170-1)*12+$AP170+4,COLUMN())),INDIRECT(ADDRESS(($AN170-1)*3+$AO170+5,$AP170+7)))&gt;=1,0,INDIRECT(ADDRESS(($AN170-1)*3+$AO170+5,$AP170+7)))))</f>
        <v>0</v>
      </c>
      <c r="AR170" s="472">
        <f ca="1">COUNTIF(INDIRECT("H"&amp;(ROW()+12*(($AN170-1)*3+$AO170)-ROW())/12+5):INDIRECT("S"&amp;(ROW()+12*(($AN170-1)*3+$AO170)-ROW())/12+5),AQ170)</f>
        <v>0</v>
      </c>
      <c r="AS170" s="480">
        <f ca="1">IF($AP170=1,IF(INDIRECT(ADDRESS(($AN170-1)*3+$AO170+5,$AP170+20))="",0,INDIRECT(ADDRESS(($AN170-1)*3+$AO170+5,$AP170+20))),IF(INDIRECT(ADDRESS(($AN170-1)*3+$AO170+5,$AP170+20))="",0,IF(COUNTIF(INDIRECT(ADDRESS(($AN170-1)*36+($AO170-1)*12+6,COLUMN())):INDIRECT(ADDRESS(($AN170-1)*36+($AO170-1)*12+$AP170+4,COLUMN())),INDIRECT(ADDRESS(($AN170-1)*3+$AO170+5,$AP170+20)))&gt;=1,0,INDIRECT(ADDRESS(($AN170-1)*3+$AO170+5,$AP170+20)))))</f>
        <v>0</v>
      </c>
      <c r="AT170" s="472">
        <f ca="1">COUNTIF(INDIRECT("U"&amp;(ROW()+12*(($AN170-1)*3+$AO170)-ROW())/12+5):INDIRECT("AF"&amp;(ROW()+12*(($AN170-1)*3+$AO170)-ROW())/12+5),AS170)</f>
        <v>0</v>
      </c>
      <c r="AU170" s="472">
        <f ca="1">IF(AND(AQ170+AS170&gt;0,AR170+AT170&gt;0),COUNTIF(AU$6:AU169,"&gt;0")+1,0)</f>
        <v>0</v>
      </c>
    </row>
    <row r="171" spans="40:47" x14ac:dyDescent="0.15">
      <c r="AN171" s="472">
        <v>5</v>
      </c>
      <c r="AO171" s="472">
        <v>2</v>
      </c>
      <c r="AP171" s="472">
        <v>10</v>
      </c>
      <c r="AQ171" s="480">
        <f ca="1">IF($AP171=1,IF(INDIRECT(ADDRESS(($AN171-1)*3+$AO171+5,$AP171+7))="",0,INDIRECT(ADDRESS(($AN171-1)*3+$AO171+5,$AP171+7))),IF(INDIRECT(ADDRESS(($AN171-1)*3+$AO171+5,$AP171+7))="",0,IF(COUNTIF(INDIRECT(ADDRESS(($AN171-1)*36+($AO171-1)*12+6,COLUMN())):INDIRECT(ADDRESS(($AN171-1)*36+($AO171-1)*12+$AP171+4,COLUMN())),INDIRECT(ADDRESS(($AN171-1)*3+$AO171+5,$AP171+7)))&gt;=1,0,INDIRECT(ADDRESS(($AN171-1)*3+$AO171+5,$AP171+7)))))</f>
        <v>0</v>
      </c>
      <c r="AR171" s="472">
        <f ca="1">COUNTIF(INDIRECT("H"&amp;(ROW()+12*(($AN171-1)*3+$AO171)-ROW())/12+5):INDIRECT("S"&amp;(ROW()+12*(($AN171-1)*3+$AO171)-ROW())/12+5),AQ171)</f>
        <v>0</v>
      </c>
      <c r="AS171" s="480">
        <f ca="1">IF($AP171=1,IF(INDIRECT(ADDRESS(($AN171-1)*3+$AO171+5,$AP171+20))="",0,INDIRECT(ADDRESS(($AN171-1)*3+$AO171+5,$AP171+20))),IF(INDIRECT(ADDRESS(($AN171-1)*3+$AO171+5,$AP171+20))="",0,IF(COUNTIF(INDIRECT(ADDRESS(($AN171-1)*36+($AO171-1)*12+6,COLUMN())):INDIRECT(ADDRESS(($AN171-1)*36+($AO171-1)*12+$AP171+4,COLUMN())),INDIRECT(ADDRESS(($AN171-1)*3+$AO171+5,$AP171+20)))&gt;=1,0,INDIRECT(ADDRESS(($AN171-1)*3+$AO171+5,$AP171+20)))))</f>
        <v>0</v>
      </c>
      <c r="AT171" s="472">
        <f ca="1">COUNTIF(INDIRECT("U"&amp;(ROW()+12*(($AN171-1)*3+$AO171)-ROW())/12+5):INDIRECT("AF"&amp;(ROW()+12*(($AN171-1)*3+$AO171)-ROW())/12+5),AS171)</f>
        <v>0</v>
      </c>
      <c r="AU171" s="472">
        <f ca="1">IF(AND(AQ171+AS171&gt;0,AR171+AT171&gt;0),COUNTIF(AU$6:AU170,"&gt;0")+1,0)</f>
        <v>0</v>
      </c>
    </row>
    <row r="172" spans="40:47" x14ac:dyDescent="0.15">
      <c r="AN172" s="472">
        <v>5</v>
      </c>
      <c r="AO172" s="472">
        <v>2</v>
      </c>
      <c r="AP172" s="472">
        <v>11</v>
      </c>
      <c r="AQ172" s="480">
        <f ca="1">IF($AP172=1,IF(INDIRECT(ADDRESS(($AN172-1)*3+$AO172+5,$AP172+7))="",0,INDIRECT(ADDRESS(($AN172-1)*3+$AO172+5,$AP172+7))),IF(INDIRECT(ADDRESS(($AN172-1)*3+$AO172+5,$AP172+7))="",0,IF(COUNTIF(INDIRECT(ADDRESS(($AN172-1)*36+($AO172-1)*12+6,COLUMN())):INDIRECT(ADDRESS(($AN172-1)*36+($AO172-1)*12+$AP172+4,COLUMN())),INDIRECT(ADDRESS(($AN172-1)*3+$AO172+5,$AP172+7)))&gt;=1,0,INDIRECT(ADDRESS(($AN172-1)*3+$AO172+5,$AP172+7)))))</f>
        <v>0</v>
      </c>
      <c r="AR172" s="472">
        <f ca="1">COUNTIF(INDIRECT("H"&amp;(ROW()+12*(($AN172-1)*3+$AO172)-ROW())/12+5):INDIRECT("S"&amp;(ROW()+12*(($AN172-1)*3+$AO172)-ROW())/12+5),AQ172)</f>
        <v>0</v>
      </c>
      <c r="AS172" s="480">
        <f ca="1">IF($AP172=1,IF(INDIRECT(ADDRESS(($AN172-1)*3+$AO172+5,$AP172+20))="",0,INDIRECT(ADDRESS(($AN172-1)*3+$AO172+5,$AP172+20))),IF(INDIRECT(ADDRESS(($AN172-1)*3+$AO172+5,$AP172+20))="",0,IF(COUNTIF(INDIRECT(ADDRESS(($AN172-1)*36+($AO172-1)*12+6,COLUMN())):INDIRECT(ADDRESS(($AN172-1)*36+($AO172-1)*12+$AP172+4,COLUMN())),INDIRECT(ADDRESS(($AN172-1)*3+$AO172+5,$AP172+20)))&gt;=1,0,INDIRECT(ADDRESS(($AN172-1)*3+$AO172+5,$AP172+20)))))</f>
        <v>0</v>
      </c>
      <c r="AT172" s="472">
        <f ca="1">COUNTIF(INDIRECT("U"&amp;(ROW()+12*(($AN172-1)*3+$AO172)-ROW())/12+5):INDIRECT("AF"&amp;(ROW()+12*(($AN172-1)*3+$AO172)-ROW())/12+5),AS172)</f>
        <v>0</v>
      </c>
      <c r="AU172" s="472">
        <f ca="1">IF(AND(AQ172+AS172&gt;0,AR172+AT172&gt;0),COUNTIF(AU$6:AU171,"&gt;0")+1,0)</f>
        <v>0</v>
      </c>
    </row>
    <row r="173" spans="40:47" x14ac:dyDescent="0.15">
      <c r="AN173" s="472">
        <v>5</v>
      </c>
      <c r="AO173" s="472">
        <v>2</v>
      </c>
      <c r="AP173" s="472">
        <v>12</v>
      </c>
      <c r="AQ173" s="480">
        <f ca="1">IF($AP173=1,IF(INDIRECT(ADDRESS(($AN173-1)*3+$AO173+5,$AP173+7))="",0,INDIRECT(ADDRESS(($AN173-1)*3+$AO173+5,$AP173+7))),IF(INDIRECT(ADDRESS(($AN173-1)*3+$AO173+5,$AP173+7))="",0,IF(COUNTIF(INDIRECT(ADDRESS(($AN173-1)*36+($AO173-1)*12+6,COLUMN())):INDIRECT(ADDRESS(($AN173-1)*36+($AO173-1)*12+$AP173+4,COLUMN())),INDIRECT(ADDRESS(($AN173-1)*3+$AO173+5,$AP173+7)))&gt;=1,0,INDIRECT(ADDRESS(($AN173-1)*3+$AO173+5,$AP173+7)))))</f>
        <v>0</v>
      </c>
      <c r="AR173" s="472">
        <f ca="1">COUNTIF(INDIRECT("H"&amp;(ROW()+12*(($AN173-1)*3+$AO173)-ROW())/12+5):INDIRECT("S"&amp;(ROW()+12*(($AN173-1)*3+$AO173)-ROW())/12+5),AQ173)</f>
        <v>0</v>
      </c>
      <c r="AS173" s="480">
        <f ca="1">IF($AP173=1,IF(INDIRECT(ADDRESS(($AN173-1)*3+$AO173+5,$AP173+20))="",0,INDIRECT(ADDRESS(($AN173-1)*3+$AO173+5,$AP173+20))),IF(INDIRECT(ADDRESS(($AN173-1)*3+$AO173+5,$AP173+20))="",0,IF(COUNTIF(INDIRECT(ADDRESS(($AN173-1)*36+($AO173-1)*12+6,COLUMN())):INDIRECT(ADDRESS(($AN173-1)*36+($AO173-1)*12+$AP173+4,COLUMN())),INDIRECT(ADDRESS(($AN173-1)*3+$AO173+5,$AP173+20)))&gt;=1,0,INDIRECT(ADDRESS(($AN173-1)*3+$AO173+5,$AP173+20)))))</f>
        <v>0</v>
      </c>
      <c r="AT173" s="472">
        <f ca="1">COUNTIF(INDIRECT("U"&amp;(ROW()+12*(($AN173-1)*3+$AO173)-ROW())/12+5):INDIRECT("AF"&amp;(ROW()+12*(($AN173-1)*3+$AO173)-ROW())/12+5),AS173)</f>
        <v>0</v>
      </c>
      <c r="AU173" s="472">
        <f ca="1">IF(AND(AQ173+AS173&gt;0,AR173+AT173&gt;0),COUNTIF(AU$6:AU172,"&gt;0")+1,0)</f>
        <v>0</v>
      </c>
    </row>
    <row r="174" spans="40:47" x14ac:dyDescent="0.15">
      <c r="AN174" s="472">
        <v>5</v>
      </c>
      <c r="AO174" s="472">
        <v>3</v>
      </c>
      <c r="AP174" s="472">
        <v>1</v>
      </c>
      <c r="AQ174" s="480">
        <f ca="1">IF($AP174=1,IF(INDIRECT(ADDRESS(($AN174-1)*3+$AO174+5,$AP174+7))="",0,INDIRECT(ADDRESS(($AN174-1)*3+$AO174+5,$AP174+7))),IF(INDIRECT(ADDRESS(($AN174-1)*3+$AO174+5,$AP174+7))="",0,IF(COUNTIF(INDIRECT(ADDRESS(($AN174-1)*36+($AO174-1)*12+6,COLUMN())):INDIRECT(ADDRESS(($AN174-1)*36+($AO174-1)*12+$AP174+4,COLUMN())),INDIRECT(ADDRESS(($AN174-1)*3+$AO174+5,$AP174+7)))&gt;=1,0,INDIRECT(ADDRESS(($AN174-1)*3+$AO174+5,$AP174+7)))))</f>
        <v>0</v>
      </c>
      <c r="AR174" s="472">
        <f ca="1">COUNTIF(INDIRECT("H"&amp;(ROW()+12*(($AN174-1)*3+$AO174)-ROW())/12+5):INDIRECT("S"&amp;(ROW()+12*(($AN174-1)*3+$AO174)-ROW())/12+5),AQ174)</f>
        <v>0</v>
      </c>
      <c r="AS174" s="480">
        <f ca="1">IF($AP174=1,IF(INDIRECT(ADDRESS(($AN174-1)*3+$AO174+5,$AP174+20))="",0,INDIRECT(ADDRESS(($AN174-1)*3+$AO174+5,$AP174+20))),IF(INDIRECT(ADDRESS(($AN174-1)*3+$AO174+5,$AP174+20))="",0,IF(COUNTIF(INDIRECT(ADDRESS(($AN174-1)*36+($AO174-1)*12+6,COLUMN())):INDIRECT(ADDRESS(($AN174-1)*36+($AO174-1)*12+$AP174+4,COLUMN())),INDIRECT(ADDRESS(($AN174-1)*3+$AO174+5,$AP174+20)))&gt;=1,0,INDIRECT(ADDRESS(($AN174-1)*3+$AO174+5,$AP174+20)))))</f>
        <v>0</v>
      </c>
      <c r="AT174" s="472">
        <f ca="1">COUNTIF(INDIRECT("U"&amp;(ROW()+12*(($AN174-1)*3+$AO174)-ROW())/12+5):INDIRECT("AF"&amp;(ROW()+12*(($AN174-1)*3+$AO174)-ROW())/12+5),AS174)</f>
        <v>0</v>
      </c>
      <c r="AU174" s="472">
        <f ca="1">IF(AND(AQ174+AS174&gt;0,AR174+AT174&gt;0),COUNTIF(AU$6:AU173,"&gt;0")+1,0)</f>
        <v>0</v>
      </c>
    </row>
    <row r="175" spans="40:47" x14ac:dyDescent="0.15">
      <c r="AN175" s="472">
        <v>5</v>
      </c>
      <c r="AO175" s="472">
        <v>3</v>
      </c>
      <c r="AP175" s="472">
        <v>2</v>
      </c>
      <c r="AQ175" s="480">
        <f ca="1">IF($AP175=1,IF(INDIRECT(ADDRESS(($AN175-1)*3+$AO175+5,$AP175+7))="",0,INDIRECT(ADDRESS(($AN175-1)*3+$AO175+5,$AP175+7))),IF(INDIRECT(ADDRESS(($AN175-1)*3+$AO175+5,$AP175+7))="",0,IF(COUNTIF(INDIRECT(ADDRESS(($AN175-1)*36+($AO175-1)*12+6,COLUMN())):INDIRECT(ADDRESS(($AN175-1)*36+($AO175-1)*12+$AP175+4,COLUMN())),INDIRECT(ADDRESS(($AN175-1)*3+$AO175+5,$AP175+7)))&gt;=1,0,INDIRECT(ADDRESS(($AN175-1)*3+$AO175+5,$AP175+7)))))</f>
        <v>0</v>
      </c>
      <c r="AR175" s="472">
        <f ca="1">COUNTIF(INDIRECT("H"&amp;(ROW()+12*(($AN175-1)*3+$AO175)-ROW())/12+5):INDIRECT("S"&amp;(ROW()+12*(($AN175-1)*3+$AO175)-ROW())/12+5),AQ175)</f>
        <v>0</v>
      </c>
      <c r="AS175" s="480">
        <f ca="1">IF($AP175=1,IF(INDIRECT(ADDRESS(($AN175-1)*3+$AO175+5,$AP175+20))="",0,INDIRECT(ADDRESS(($AN175-1)*3+$AO175+5,$AP175+20))),IF(INDIRECT(ADDRESS(($AN175-1)*3+$AO175+5,$AP175+20))="",0,IF(COUNTIF(INDIRECT(ADDRESS(($AN175-1)*36+($AO175-1)*12+6,COLUMN())):INDIRECT(ADDRESS(($AN175-1)*36+($AO175-1)*12+$AP175+4,COLUMN())),INDIRECT(ADDRESS(($AN175-1)*3+$AO175+5,$AP175+20)))&gt;=1,0,INDIRECT(ADDRESS(($AN175-1)*3+$AO175+5,$AP175+20)))))</f>
        <v>0</v>
      </c>
      <c r="AT175" s="472">
        <f ca="1">COUNTIF(INDIRECT("U"&amp;(ROW()+12*(($AN175-1)*3+$AO175)-ROW())/12+5):INDIRECT("AF"&amp;(ROW()+12*(($AN175-1)*3+$AO175)-ROW())/12+5),AS175)</f>
        <v>0</v>
      </c>
      <c r="AU175" s="472">
        <f ca="1">IF(AND(AQ175+AS175&gt;0,AR175+AT175&gt;0),COUNTIF(AU$6:AU174,"&gt;0")+1,0)</f>
        <v>0</v>
      </c>
    </row>
    <row r="176" spans="40:47" x14ac:dyDescent="0.15">
      <c r="AN176" s="472">
        <v>5</v>
      </c>
      <c r="AO176" s="472">
        <v>3</v>
      </c>
      <c r="AP176" s="472">
        <v>3</v>
      </c>
      <c r="AQ176" s="480">
        <f ca="1">IF($AP176=1,IF(INDIRECT(ADDRESS(($AN176-1)*3+$AO176+5,$AP176+7))="",0,INDIRECT(ADDRESS(($AN176-1)*3+$AO176+5,$AP176+7))),IF(INDIRECT(ADDRESS(($AN176-1)*3+$AO176+5,$AP176+7))="",0,IF(COUNTIF(INDIRECT(ADDRESS(($AN176-1)*36+($AO176-1)*12+6,COLUMN())):INDIRECT(ADDRESS(($AN176-1)*36+($AO176-1)*12+$AP176+4,COLUMN())),INDIRECT(ADDRESS(($AN176-1)*3+$AO176+5,$AP176+7)))&gt;=1,0,INDIRECT(ADDRESS(($AN176-1)*3+$AO176+5,$AP176+7)))))</f>
        <v>0</v>
      </c>
      <c r="AR176" s="472">
        <f ca="1">COUNTIF(INDIRECT("H"&amp;(ROW()+12*(($AN176-1)*3+$AO176)-ROW())/12+5):INDIRECT("S"&amp;(ROW()+12*(($AN176-1)*3+$AO176)-ROW())/12+5),AQ176)</f>
        <v>0</v>
      </c>
      <c r="AS176" s="480">
        <f ca="1">IF($AP176=1,IF(INDIRECT(ADDRESS(($AN176-1)*3+$AO176+5,$AP176+20))="",0,INDIRECT(ADDRESS(($AN176-1)*3+$AO176+5,$AP176+20))),IF(INDIRECT(ADDRESS(($AN176-1)*3+$AO176+5,$AP176+20))="",0,IF(COUNTIF(INDIRECT(ADDRESS(($AN176-1)*36+($AO176-1)*12+6,COLUMN())):INDIRECT(ADDRESS(($AN176-1)*36+($AO176-1)*12+$AP176+4,COLUMN())),INDIRECT(ADDRESS(($AN176-1)*3+$AO176+5,$AP176+20)))&gt;=1,0,INDIRECT(ADDRESS(($AN176-1)*3+$AO176+5,$AP176+20)))))</f>
        <v>0</v>
      </c>
      <c r="AT176" s="472">
        <f ca="1">COUNTIF(INDIRECT("U"&amp;(ROW()+12*(($AN176-1)*3+$AO176)-ROW())/12+5):INDIRECT("AF"&amp;(ROW()+12*(($AN176-1)*3+$AO176)-ROW())/12+5),AS176)</f>
        <v>0</v>
      </c>
      <c r="AU176" s="472">
        <f ca="1">IF(AND(AQ176+AS176&gt;0,AR176+AT176&gt;0),COUNTIF(AU$6:AU175,"&gt;0")+1,0)</f>
        <v>0</v>
      </c>
    </row>
    <row r="177" spans="40:47" x14ac:dyDescent="0.15">
      <c r="AN177" s="472">
        <v>5</v>
      </c>
      <c r="AO177" s="472">
        <v>3</v>
      </c>
      <c r="AP177" s="472">
        <v>4</v>
      </c>
      <c r="AQ177" s="480">
        <f ca="1">IF($AP177=1,IF(INDIRECT(ADDRESS(($AN177-1)*3+$AO177+5,$AP177+7))="",0,INDIRECT(ADDRESS(($AN177-1)*3+$AO177+5,$AP177+7))),IF(INDIRECT(ADDRESS(($AN177-1)*3+$AO177+5,$AP177+7))="",0,IF(COUNTIF(INDIRECT(ADDRESS(($AN177-1)*36+($AO177-1)*12+6,COLUMN())):INDIRECT(ADDRESS(($AN177-1)*36+($AO177-1)*12+$AP177+4,COLUMN())),INDIRECT(ADDRESS(($AN177-1)*3+$AO177+5,$AP177+7)))&gt;=1,0,INDIRECT(ADDRESS(($AN177-1)*3+$AO177+5,$AP177+7)))))</f>
        <v>0</v>
      </c>
      <c r="AR177" s="472">
        <f ca="1">COUNTIF(INDIRECT("H"&amp;(ROW()+12*(($AN177-1)*3+$AO177)-ROW())/12+5):INDIRECT("S"&amp;(ROW()+12*(($AN177-1)*3+$AO177)-ROW())/12+5),AQ177)</f>
        <v>0</v>
      </c>
      <c r="AS177" s="480">
        <f ca="1">IF($AP177=1,IF(INDIRECT(ADDRESS(($AN177-1)*3+$AO177+5,$AP177+20))="",0,INDIRECT(ADDRESS(($AN177-1)*3+$AO177+5,$AP177+20))),IF(INDIRECT(ADDRESS(($AN177-1)*3+$AO177+5,$AP177+20))="",0,IF(COUNTIF(INDIRECT(ADDRESS(($AN177-1)*36+($AO177-1)*12+6,COLUMN())):INDIRECT(ADDRESS(($AN177-1)*36+($AO177-1)*12+$AP177+4,COLUMN())),INDIRECT(ADDRESS(($AN177-1)*3+$AO177+5,$AP177+20)))&gt;=1,0,INDIRECT(ADDRESS(($AN177-1)*3+$AO177+5,$AP177+20)))))</f>
        <v>0</v>
      </c>
      <c r="AT177" s="472">
        <f ca="1">COUNTIF(INDIRECT("U"&amp;(ROW()+12*(($AN177-1)*3+$AO177)-ROW())/12+5):INDIRECT("AF"&amp;(ROW()+12*(($AN177-1)*3+$AO177)-ROW())/12+5),AS177)</f>
        <v>0</v>
      </c>
      <c r="AU177" s="472">
        <f ca="1">IF(AND(AQ177+AS177&gt;0,AR177+AT177&gt;0),COUNTIF(AU$6:AU176,"&gt;0")+1,0)</f>
        <v>0</v>
      </c>
    </row>
    <row r="178" spans="40:47" x14ac:dyDescent="0.15">
      <c r="AN178" s="472">
        <v>5</v>
      </c>
      <c r="AO178" s="472">
        <v>3</v>
      </c>
      <c r="AP178" s="472">
        <v>5</v>
      </c>
      <c r="AQ178" s="480">
        <f ca="1">IF($AP178=1,IF(INDIRECT(ADDRESS(($AN178-1)*3+$AO178+5,$AP178+7))="",0,INDIRECT(ADDRESS(($AN178-1)*3+$AO178+5,$AP178+7))),IF(INDIRECT(ADDRESS(($AN178-1)*3+$AO178+5,$AP178+7))="",0,IF(COUNTIF(INDIRECT(ADDRESS(($AN178-1)*36+($AO178-1)*12+6,COLUMN())):INDIRECT(ADDRESS(($AN178-1)*36+($AO178-1)*12+$AP178+4,COLUMN())),INDIRECT(ADDRESS(($AN178-1)*3+$AO178+5,$AP178+7)))&gt;=1,0,INDIRECT(ADDRESS(($AN178-1)*3+$AO178+5,$AP178+7)))))</f>
        <v>0</v>
      </c>
      <c r="AR178" s="472">
        <f ca="1">COUNTIF(INDIRECT("H"&amp;(ROW()+12*(($AN178-1)*3+$AO178)-ROW())/12+5):INDIRECT("S"&amp;(ROW()+12*(($AN178-1)*3+$AO178)-ROW())/12+5),AQ178)</f>
        <v>0</v>
      </c>
      <c r="AS178" s="480">
        <f ca="1">IF($AP178=1,IF(INDIRECT(ADDRESS(($AN178-1)*3+$AO178+5,$AP178+20))="",0,INDIRECT(ADDRESS(($AN178-1)*3+$AO178+5,$AP178+20))),IF(INDIRECT(ADDRESS(($AN178-1)*3+$AO178+5,$AP178+20))="",0,IF(COUNTIF(INDIRECT(ADDRESS(($AN178-1)*36+($AO178-1)*12+6,COLUMN())):INDIRECT(ADDRESS(($AN178-1)*36+($AO178-1)*12+$AP178+4,COLUMN())),INDIRECT(ADDRESS(($AN178-1)*3+$AO178+5,$AP178+20)))&gt;=1,0,INDIRECT(ADDRESS(($AN178-1)*3+$AO178+5,$AP178+20)))))</f>
        <v>0</v>
      </c>
      <c r="AT178" s="472">
        <f ca="1">COUNTIF(INDIRECT("U"&amp;(ROW()+12*(($AN178-1)*3+$AO178)-ROW())/12+5):INDIRECT("AF"&amp;(ROW()+12*(($AN178-1)*3+$AO178)-ROW())/12+5),AS178)</f>
        <v>0</v>
      </c>
      <c r="AU178" s="472">
        <f ca="1">IF(AND(AQ178+AS178&gt;0,AR178+AT178&gt;0),COUNTIF(AU$6:AU177,"&gt;0")+1,0)</f>
        <v>0</v>
      </c>
    </row>
    <row r="179" spans="40:47" x14ac:dyDescent="0.15">
      <c r="AN179" s="472">
        <v>5</v>
      </c>
      <c r="AO179" s="472">
        <v>3</v>
      </c>
      <c r="AP179" s="472">
        <v>6</v>
      </c>
      <c r="AQ179" s="480">
        <f ca="1">IF($AP179=1,IF(INDIRECT(ADDRESS(($AN179-1)*3+$AO179+5,$AP179+7))="",0,INDIRECT(ADDRESS(($AN179-1)*3+$AO179+5,$AP179+7))),IF(INDIRECT(ADDRESS(($AN179-1)*3+$AO179+5,$AP179+7))="",0,IF(COUNTIF(INDIRECT(ADDRESS(($AN179-1)*36+($AO179-1)*12+6,COLUMN())):INDIRECT(ADDRESS(($AN179-1)*36+($AO179-1)*12+$AP179+4,COLUMN())),INDIRECT(ADDRESS(($AN179-1)*3+$AO179+5,$AP179+7)))&gt;=1,0,INDIRECT(ADDRESS(($AN179-1)*3+$AO179+5,$AP179+7)))))</f>
        <v>0</v>
      </c>
      <c r="AR179" s="472">
        <f ca="1">COUNTIF(INDIRECT("H"&amp;(ROW()+12*(($AN179-1)*3+$AO179)-ROW())/12+5):INDIRECT("S"&amp;(ROW()+12*(($AN179-1)*3+$AO179)-ROW())/12+5),AQ179)</f>
        <v>0</v>
      </c>
      <c r="AS179" s="480">
        <f ca="1">IF($AP179=1,IF(INDIRECT(ADDRESS(($AN179-1)*3+$AO179+5,$AP179+20))="",0,INDIRECT(ADDRESS(($AN179-1)*3+$AO179+5,$AP179+20))),IF(INDIRECT(ADDRESS(($AN179-1)*3+$AO179+5,$AP179+20))="",0,IF(COUNTIF(INDIRECT(ADDRESS(($AN179-1)*36+($AO179-1)*12+6,COLUMN())):INDIRECT(ADDRESS(($AN179-1)*36+($AO179-1)*12+$AP179+4,COLUMN())),INDIRECT(ADDRESS(($AN179-1)*3+$AO179+5,$AP179+20)))&gt;=1,0,INDIRECT(ADDRESS(($AN179-1)*3+$AO179+5,$AP179+20)))))</f>
        <v>0</v>
      </c>
      <c r="AT179" s="472">
        <f ca="1">COUNTIF(INDIRECT("U"&amp;(ROW()+12*(($AN179-1)*3+$AO179)-ROW())/12+5):INDIRECT("AF"&amp;(ROW()+12*(($AN179-1)*3+$AO179)-ROW())/12+5),AS179)</f>
        <v>0</v>
      </c>
      <c r="AU179" s="472">
        <f ca="1">IF(AND(AQ179+AS179&gt;0,AR179+AT179&gt;0),COUNTIF(AU$6:AU178,"&gt;0")+1,0)</f>
        <v>0</v>
      </c>
    </row>
    <row r="180" spans="40:47" x14ac:dyDescent="0.15">
      <c r="AN180" s="472">
        <v>5</v>
      </c>
      <c r="AO180" s="472">
        <v>3</v>
      </c>
      <c r="AP180" s="472">
        <v>7</v>
      </c>
      <c r="AQ180" s="480">
        <f ca="1">IF($AP180=1,IF(INDIRECT(ADDRESS(($AN180-1)*3+$AO180+5,$AP180+7))="",0,INDIRECT(ADDRESS(($AN180-1)*3+$AO180+5,$AP180+7))),IF(INDIRECT(ADDRESS(($AN180-1)*3+$AO180+5,$AP180+7))="",0,IF(COUNTIF(INDIRECT(ADDRESS(($AN180-1)*36+($AO180-1)*12+6,COLUMN())):INDIRECT(ADDRESS(($AN180-1)*36+($AO180-1)*12+$AP180+4,COLUMN())),INDIRECT(ADDRESS(($AN180-1)*3+$AO180+5,$AP180+7)))&gt;=1,0,INDIRECT(ADDRESS(($AN180-1)*3+$AO180+5,$AP180+7)))))</f>
        <v>0</v>
      </c>
      <c r="AR180" s="472">
        <f ca="1">COUNTIF(INDIRECT("H"&amp;(ROW()+12*(($AN180-1)*3+$AO180)-ROW())/12+5):INDIRECT("S"&amp;(ROW()+12*(($AN180-1)*3+$AO180)-ROW())/12+5),AQ180)</f>
        <v>0</v>
      </c>
      <c r="AS180" s="480">
        <f ca="1">IF($AP180=1,IF(INDIRECT(ADDRESS(($AN180-1)*3+$AO180+5,$AP180+20))="",0,INDIRECT(ADDRESS(($AN180-1)*3+$AO180+5,$AP180+20))),IF(INDIRECT(ADDRESS(($AN180-1)*3+$AO180+5,$AP180+20))="",0,IF(COUNTIF(INDIRECT(ADDRESS(($AN180-1)*36+($AO180-1)*12+6,COLUMN())):INDIRECT(ADDRESS(($AN180-1)*36+($AO180-1)*12+$AP180+4,COLUMN())),INDIRECT(ADDRESS(($AN180-1)*3+$AO180+5,$AP180+20)))&gt;=1,0,INDIRECT(ADDRESS(($AN180-1)*3+$AO180+5,$AP180+20)))))</f>
        <v>0</v>
      </c>
      <c r="AT180" s="472">
        <f ca="1">COUNTIF(INDIRECT("U"&amp;(ROW()+12*(($AN180-1)*3+$AO180)-ROW())/12+5):INDIRECT("AF"&amp;(ROW()+12*(($AN180-1)*3+$AO180)-ROW())/12+5),AS180)</f>
        <v>0</v>
      </c>
      <c r="AU180" s="472">
        <f ca="1">IF(AND(AQ180+AS180&gt;0,AR180+AT180&gt;0),COUNTIF(AU$6:AU179,"&gt;0")+1,0)</f>
        <v>0</v>
      </c>
    </row>
    <row r="181" spans="40:47" x14ac:dyDescent="0.15">
      <c r="AN181" s="472">
        <v>5</v>
      </c>
      <c r="AO181" s="472">
        <v>3</v>
      </c>
      <c r="AP181" s="472">
        <v>8</v>
      </c>
      <c r="AQ181" s="480">
        <f ca="1">IF($AP181=1,IF(INDIRECT(ADDRESS(($AN181-1)*3+$AO181+5,$AP181+7))="",0,INDIRECT(ADDRESS(($AN181-1)*3+$AO181+5,$AP181+7))),IF(INDIRECT(ADDRESS(($AN181-1)*3+$AO181+5,$AP181+7))="",0,IF(COUNTIF(INDIRECT(ADDRESS(($AN181-1)*36+($AO181-1)*12+6,COLUMN())):INDIRECT(ADDRESS(($AN181-1)*36+($AO181-1)*12+$AP181+4,COLUMN())),INDIRECT(ADDRESS(($AN181-1)*3+$AO181+5,$AP181+7)))&gt;=1,0,INDIRECT(ADDRESS(($AN181-1)*3+$AO181+5,$AP181+7)))))</f>
        <v>0</v>
      </c>
      <c r="AR181" s="472">
        <f ca="1">COUNTIF(INDIRECT("H"&amp;(ROW()+12*(($AN181-1)*3+$AO181)-ROW())/12+5):INDIRECT("S"&amp;(ROW()+12*(($AN181-1)*3+$AO181)-ROW())/12+5),AQ181)</f>
        <v>0</v>
      </c>
      <c r="AS181" s="480">
        <f ca="1">IF($AP181=1,IF(INDIRECT(ADDRESS(($AN181-1)*3+$AO181+5,$AP181+20))="",0,INDIRECT(ADDRESS(($AN181-1)*3+$AO181+5,$AP181+20))),IF(INDIRECT(ADDRESS(($AN181-1)*3+$AO181+5,$AP181+20))="",0,IF(COUNTIF(INDIRECT(ADDRESS(($AN181-1)*36+($AO181-1)*12+6,COLUMN())):INDIRECT(ADDRESS(($AN181-1)*36+($AO181-1)*12+$AP181+4,COLUMN())),INDIRECT(ADDRESS(($AN181-1)*3+$AO181+5,$AP181+20)))&gt;=1,0,INDIRECT(ADDRESS(($AN181-1)*3+$AO181+5,$AP181+20)))))</f>
        <v>0</v>
      </c>
      <c r="AT181" s="472">
        <f ca="1">COUNTIF(INDIRECT("U"&amp;(ROW()+12*(($AN181-1)*3+$AO181)-ROW())/12+5):INDIRECT("AF"&amp;(ROW()+12*(($AN181-1)*3+$AO181)-ROW())/12+5),AS181)</f>
        <v>0</v>
      </c>
      <c r="AU181" s="472">
        <f ca="1">IF(AND(AQ181+AS181&gt;0,AR181+AT181&gt;0),COUNTIF(AU$6:AU180,"&gt;0")+1,0)</f>
        <v>0</v>
      </c>
    </row>
    <row r="182" spans="40:47" x14ac:dyDescent="0.15">
      <c r="AN182" s="472">
        <v>5</v>
      </c>
      <c r="AO182" s="472">
        <v>3</v>
      </c>
      <c r="AP182" s="472">
        <v>9</v>
      </c>
      <c r="AQ182" s="480">
        <f ca="1">IF($AP182=1,IF(INDIRECT(ADDRESS(($AN182-1)*3+$AO182+5,$AP182+7))="",0,INDIRECT(ADDRESS(($AN182-1)*3+$AO182+5,$AP182+7))),IF(INDIRECT(ADDRESS(($AN182-1)*3+$AO182+5,$AP182+7))="",0,IF(COUNTIF(INDIRECT(ADDRESS(($AN182-1)*36+($AO182-1)*12+6,COLUMN())):INDIRECT(ADDRESS(($AN182-1)*36+($AO182-1)*12+$AP182+4,COLUMN())),INDIRECT(ADDRESS(($AN182-1)*3+$AO182+5,$AP182+7)))&gt;=1,0,INDIRECT(ADDRESS(($AN182-1)*3+$AO182+5,$AP182+7)))))</f>
        <v>0</v>
      </c>
      <c r="AR182" s="472">
        <f ca="1">COUNTIF(INDIRECT("H"&amp;(ROW()+12*(($AN182-1)*3+$AO182)-ROW())/12+5):INDIRECT("S"&amp;(ROW()+12*(($AN182-1)*3+$AO182)-ROW())/12+5),AQ182)</f>
        <v>0</v>
      </c>
      <c r="AS182" s="480">
        <f ca="1">IF($AP182=1,IF(INDIRECT(ADDRESS(($AN182-1)*3+$AO182+5,$AP182+20))="",0,INDIRECT(ADDRESS(($AN182-1)*3+$AO182+5,$AP182+20))),IF(INDIRECT(ADDRESS(($AN182-1)*3+$AO182+5,$AP182+20))="",0,IF(COUNTIF(INDIRECT(ADDRESS(($AN182-1)*36+($AO182-1)*12+6,COLUMN())):INDIRECT(ADDRESS(($AN182-1)*36+($AO182-1)*12+$AP182+4,COLUMN())),INDIRECT(ADDRESS(($AN182-1)*3+$AO182+5,$AP182+20)))&gt;=1,0,INDIRECT(ADDRESS(($AN182-1)*3+$AO182+5,$AP182+20)))))</f>
        <v>0</v>
      </c>
      <c r="AT182" s="472">
        <f ca="1">COUNTIF(INDIRECT("U"&amp;(ROW()+12*(($AN182-1)*3+$AO182)-ROW())/12+5):INDIRECT("AF"&amp;(ROW()+12*(($AN182-1)*3+$AO182)-ROW())/12+5),AS182)</f>
        <v>0</v>
      </c>
      <c r="AU182" s="472">
        <f ca="1">IF(AND(AQ182+AS182&gt;0,AR182+AT182&gt;0),COUNTIF(AU$6:AU181,"&gt;0")+1,0)</f>
        <v>0</v>
      </c>
    </row>
    <row r="183" spans="40:47" x14ac:dyDescent="0.15">
      <c r="AN183" s="472">
        <v>5</v>
      </c>
      <c r="AO183" s="472">
        <v>3</v>
      </c>
      <c r="AP183" s="472">
        <v>10</v>
      </c>
      <c r="AQ183" s="480">
        <f ca="1">IF($AP183=1,IF(INDIRECT(ADDRESS(($AN183-1)*3+$AO183+5,$AP183+7))="",0,INDIRECT(ADDRESS(($AN183-1)*3+$AO183+5,$AP183+7))),IF(INDIRECT(ADDRESS(($AN183-1)*3+$AO183+5,$AP183+7))="",0,IF(COUNTIF(INDIRECT(ADDRESS(($AN183-1)*36+($AO183-1)*12+6,COLUMN())):INDIRECT(ADDRESS(($AN183-1)*36+($AO183-1)*12+$AP183+4,COLUMN())),INDIRECT(ADDRESS(($AN183-1)*3+$AO183+5,$AP183+7)))&gt;=1,0,INDIRECT(ADDRESS(($AN183-1)*3+$AO183+5,$AP183+7)))))</f>
        <v>0</v>
      </c>
      <c r="AR183" s="472">
        <f ca="1">COUNTIF(INDIRECT("H"&amp;(ROW()+12*(($AN183-1)*3+$AO183)-ROW())/12+5):INDIRECT("S"&amp;(ROW()+12*(($AN183-1)*3+$AO183)-ROW())/12+5),AQ183)</f>
        <v>0</v>
      </c>
      <c r="AS183" s="480">
        <f ca="1">IF($AP183=1,IF(INDIRECT(ADDRESS(($AN183-1)*3+$AO183+5,$AP183+20))="",0,INDIRECT(ADDRESS(($AN183-1)*3+$AO183+5,$AP183+20))),IF(INDIRECT(ADDRESS(($AN183-1)*3+$AO183+5,$AP183+20))="",0,IF(COUNTIF(INDIRECT(ADDRESS(($AN183-1)*36+($AO183-1)*12+6,COLUMN())):INDIRECT(ADDRESS(($AN183-1)*36+($AO183-1)*12+$AP183+4,COLUMN())),INDIRECT(ADDRESS(($AN183-1)*3+$AO183+5,$AP183+20)))&gt;=1,0,INDIRECT(ADDRESS(($AN183-1)*3+$AO183+5,$AP183+20)))))</f>
        <v>0</v>
      </c>
      <c r="AT183" s="472">
        <f ca="1">COUNTIF(INDIRECT("U"&amp;(ROW()+12*(($AN183-1)*3+$AO183)-ROW())/12+5):INDIRECT("AF"&amp;(ROW()+12*(($AN183-1)*3+$AO183)-ROW())/12+5),AS183)</f>
        <v>0</v>
      </c>
      <c r="AU183" s="472">
        <f ca="1">IF(AND(AQ183+AS183&gt;0,AR183+AT183&gt;0),COUNTIF(AU$6:AU182,"&gt;0")+1,0)</f>
        <v>0</v>
      </c>
    </row>
    <row r="184" spans="40:47" x14ac:dyDescent="0.15">
      <c r="AN184" s="472">
        <v>5</v>
      </c>
      <c r="AO184" s="472">
        <v>3</v>
      </c>
      <c r="AP184" s="472">
        <v>11</v>
      </c>
      <c r="AQ184" s="480">
        <f ca="1">IF($AP184=1,IF(INDIRECT(ADDRESS(($AN184-1)*3+$AO184+5,$AP184+7))="",0,INDIRECT(ADDRESS(($AN184-1)*3+$AO184+5,$AP184+7))),IF(INDIRECT(ADDRESS(($AN184-1)*3+$AO184+5,$AP184+7))="",0,IF(COUNTIF(INDIRECT(ADDRESS(($AN184-1)*36+($AO184-1)*12+6,COLUMN())):INDIRECT(ADDRESS(($AN184-1)*36+($AO184-1)*12+$AP184+4,COLUMN())),INDIRECT(ADDRESS(($AN184-1)*3+$AO184+5,$AP184+7)))&gt;=1,0,INDIRECT(ADDRESS(($AN184-1)*3+$AO184+5,$AP184+7)))))</f>
        <v>0</v>
      </c>
      <c r="AR184" s="472">
        <f ca="1">COUNTIF(INDIRECT("H"&amp;(ROW()+12*(($AN184-1)*3+$AO184)-ROW())/12+5):INDIRECT("S"&amp;(ROW()+12*(($AN184-1)*3+$AO184)-ROW())/12+5),AQ184)</f>
        <v>0</v>
      </c>
      <c r="AS184" s="480">
        <f ca="1">IF($AP184=1,IF(INDIRECT(ADDRESS(($AN184-1)*3+$AO184+5,$AP184+20))="",0,INDIRECT(ADDRESS(($AN184-1)*3+$AO184+5,$AP184+20))),IF(INDIRECT(ADDRESS(($AN184-1)*3+$AO184+5,$AP184+20))="",0,IF(COUNTIF(INDIRECT(ADDRESS(($AN184-1)*36+($AO184-1)*12+6,COLUMN())):INDIRECT(ADDRESS(($AN184-1)*36+($AO184-1)*12+$AP184+4,COLUMN())),INDIRECT(ADDRESS(($AN184-1)*3+$AO184+5,$AP184+20)))&gt;=1,0,INDIRECT(ADDRESS(($AN184-1)*3+$AO184+5,$AP184+20)))))</f>
        <v>0</v>
      </c>
      <c r="AT184" s="472">
        <f ca="1">COUNTIF(INDIRECT("U"&amp;(ROW()+12*(($AN184-1)*3+$AO184)-ROW())/12+5):INDIRECT("AF"&amp;(ROW()+12*(($AN184-1)*3+$AO184)-ROW())/12+5),AS184)</f>
        <v>0</v>
      </c>
      <c r="AU184" s="472">
        <f ca="1">IF(AND(AQ184+AS184&gt;0,AR184+AT184&gt;0),COUNTIF(AU$6:AU183,"&gt;0")+1,0)</f>
        <v>0</v>
      </c>
    </row>
    <row r="185" spans="40:47" x14ac:dyDescent="0.15">
      <c r="AN185" s="472">
        <v>5</v>
      </c>
      <c r="AO185" s="472">
        <v>3</v>
      </c>
      <c r="AP185" s="472">
        <v>12</v>
      </c>
      <c r="AQ185" s="480">
        <f ca="1">IF($AP185=1,IF(INDIRECT(ADDRESS(($AN185-1)*3+$AO185+5,$AP185+7))="",0,INDIRECT(ADDRESS(($AN185-1)*3+$AO185+5,$AP185+7))),IF(INDIRECT(ADDRESS(($AN185-1)*3+$AO185+5,$AP185+7))="",0,IF(COUNTIF(INDIRECT(ADDRESS(($AN185-1)*36+($AO185-1)*12+6,COLUMN())):INDIRECT(ADDRESS(($AN185-1)*36+($AO185-1)*12+$AP185+4,COLUMN())),INDIRECT(ADDRESS(($AN185-1)*3+$AO185+5,$AP185+7)))&gt;=1,0,INDIRECT(ADDRESS(($AN185-1)*3+$AO185+5,$AP185+7)))))</f>
        <v>0</v>
      </c>
      <c r="AR185" s="472">
        <f ca="1">COUNTIF(INDIRECT("H"&amp;(ROW()+12*(($AN185-1)*3+$AO185)-ROW())/12+5):INDIRECT("S"&amp;(ROW()+12*(($AN185-1)*3+$AO185)-ROW())/12+5),AQ185)</f>
        <v>0</v>
      </c>
      <c r="AS185" s="480">
        <f ca="1">IF($AP185=1,IF(INDIRECT(ADDRESS(($AN185-1)*3+$AO185+5,$AP185+20))="",0,INDIRECT(ADDRESS(($AN185-1)*3+$AO185+5,$AP185+20))),IF(INDIRECT(ADDRESS(($AN185-1)*3+$AO185+5,$AP185+20))="",0,IF(COUNTIF(INDIRECT(ADDRESS(($AN185-1)*36+($AO185-1)*12+6,COLUMN())):INDIRECT(ADDRESS(($AN185-1)*36+($AO185-1)*12+$AP185+4,COLUMN())),INDIRECT(ADDRESS(($AN185-1)*3+$AO185+5,$AP185+20)))&gt;=1,0,INDIRECT(ADDRESS(($AN185-1)*3+$AO185+5,$AP185+20)))))</f>
        <v>0</v>
      </c>
      <c r="AT185" s="472">
        <f ca="1">COUNTIF(INDIRECT("U"&amp;(ROW()+12*(($AN185-1)*3+$AO185)-ROW())/12+5):INDIRECT("AF"&amp;(ROW()+12*(($AN185-1)*3+$AO185)-ROW())/12+5),AS185)</f>
        <v>0</v>
      </c>
      <c r="AU185" s="472">
        <f ca="1">IF(AND(AQ185+AS185&gt;0,AR185+AT185&gt;0),COUNTIF(AU$6:AU184,"&gt;0")+1,0)</f>
        <v>0</v>
      </c>
    </row>
    <row r="186" spans="40:47" x14ac:dyDescent="0.15">
      <c r="AN186" s="472">
        <v>6</v>
      </c>
      <c r="AO186" s="472">
        <v>1</v>
      </c>
      <c r="AP186" s="472">
        <v>1</v>
      </c>
      <c r="AQ186" s="480">
        <f ca="1">IF($AP186=1,IF(INDIRECT(ADDRESS(($AN186-1)*3+$AO186+5,$AP186+7))="",0,INDIRECT(ADDRESS(($AN186-1)*3+$AO186+5,$AP186+7))),IF(INDIRECT(ADDRESS(($AN186-1)*3+$AO186+5,$AP186+7))="",0,IF(COUNTIF(INDIRECT(ADDRESS(($AN186-1)*36+($AO186-1)*12+6,COLUMN())):INDIRECT(ADDRESS(($AN186-1)*36+($AO186-1)*12+$AP186+4,COLUMN())),INDIRECT(ADDRESS(($AN186-1)*3+$AO186+5,$AP186+7)))&gt;=1,0,INDIRECT(ADDRESS(($AN186-1)*3+$AO186+5,$AP186+7)))))</f>
        <v>0</v>
      </c>
      <c r="AR186" s="472">
        <f ca="1">COUNTIF(INDIRECT("H"&amp;(ROW()+12*(($AN186-1)*3+$AO186)-ROW())/12+5):INDIRECT("S"&amp;(ROW()+12*(($AN186-1)*3+$AO186)-ROW())/12+5),AQ186)</f>
        <v>0</v>
      </c>
      <c r="AS186" s="480">
        <f ca="1">IF($AP186=1,IF(INDIRECT(ADDRESS(($AN186-1)*3+$AO186+5,$AP186+20))="",0,INDIRECT(ADDRESS(($AN186-1)*3+$AO186+5,$AP186+20))),IF(INDIRECT(ADDRESS(($AN186-1)*3+$AO186+5,$AP186+20))="",0,IF(COUNTIF(INDIRECT(ADDRESS(($AN186-1)*36+($AO186-1)*12+6,COLUMN())):INDIRECT(ADDRESS(($AN186-1)*36+($AO186-1)*12+$AP186+4,COLUMN())),INDIRECT(ADDRESS(($AN186-1)*3+$AO186+5,$AP186+20)))&gt;=1,0,INDIRECT(ADDRESS(($AN186-1)*3+$AO186+5,$AP186+20)))))</f>
        <v>0</v>
      </c>
      <c r="AT186" s="472">
        <f ca="1">COUNTIF(INDIRECT("U"&amp;(ROW()+12*(($AN186-1)*3+$AO186)-ROW())/12+5):INDIRECT("AF"&amp;(ROW()+12*(($AN186-1)*3+$AO186)-ROW())/12+5),AS186)</f>
        <v>0</v>
      </c>
      <c r="AU186" s="472">
        <f ca="1">IF(AND(AQ186+AS186&gt;0,AR186+AT186&gt;0),COUNTIF(AU$6:AU185,"&gt;0")+1,0)</f>
        <v>0</v>
      </c>
    </row>
    <row r="187" spans="40:47" x14ac:dyDescent="0.15">
      <c r="AN187" s="472">
        <v>6</v>
      </c>
      <c r="AO187" s="472">
        <v>1</v>
      </c>
      <c r="AP187" s="472">
        <v>2</v>
      </c>
      <c r="AQ187" s="480">
        <f ca="1">IF($AP187=1,IF(INDIRECT(ADDRESS(($AN187-1)*3+$AO187+5,$AP187+7))="",0,INDIRECT(ADDRESS(($AN187-1)*3+$AO187+5,$AP187+7))),IF(INDIRECT(ADDRESS(($AN187-1)*3+$AO187+5,$AP187+7))="",0,IF(COUNTIF(INDIRECT(ADDRESS(($AN187-1)*36+($AO187-1)*12+6,COLUMN())):INDIRECT(ADDRESS(($AN187-1)*36+($AO187-1)*12+$AP187+4,COLUMN())),INDIRECT(ADDRESS(($AN187-1)*3+$AO187+5,$AP187+7)))&gt;=1,0,INDIRECT(ADDRESS(($AN187-1)*3+$AO187+5,$AP187+7)))))</f>
        <v>0</v>
      </c>
      <c r="AR187" s="472">
        <f ca="1">COUNTIF(INDIRECT("H"&amp;(ROW()+12*(($AN187-1)*3+$AO187)-ROW())/12+5):INDIRECT("S"&amp;(ROW()+12*(($AN187-1)*3+$AO187)-ROW())/12+5),AQ187)</f>
        <v>0</v>
      </c>
      <c r="AS187" s="480">
        <f ca="1">IF($AP187=1,IF(INDIRECT(ADDRESS(($AN187-1)*3+$AO187+5,$AP187+20))="",0,INDIRECT(ADDRESS(($AN187-1)*3+$AO187+5,$AP187+20))),IF(INDIRECT(ADDRESS(($AN187-1)*3+$AO187+5,$AP187+20))="",0,IF(COUNTIF(INDIRECT(ADDRESS(($AN187-1)*36+($AO187-1)*12+6,COLUMN())):INDIRECT(ADDRESS(($AN187-1)*36+($AO187-1)*12+$AP187+4,COLUMN())),INDIRECT(ADDRESS(($AN187-1)*3+$AO187+5,$AP187+20)))&gt;=1,0,INDIRECT(ADDRESS(($AN187-1)*3+$AO187+5,$AP187+20)))))</f>
        <v>0</v>
      </c>
      <c r="AT187" s="472">
        <f ca="1">COUNTIF(INDIRECT("U"&amp;(ROW()+12*(($AN187-1)*3+$AO187)-ROW())/12+5):INDIRECT("AF"&amp;(ROW()+12*(($AN187-1)*3+$AO187)-ROW())/12+5),AS187)</f>
        <v>0</v>
      </c>
      <c r="AU187" s="472">
        <f ca="1">IF(AND(AQ187+AS187&gt;0,AR187+AT187&gt;0),COUNTIF(AU$6:AU186,"&gt;0")+1,0)</f>
        <v>0</v>
      </c>
    </row>
    <row r="188" spans="40:47" x14ac:dyDescent="0.15">
      <c r="AN188" s="472">
        <v>6</v>
      </c>
      <c r="AO188" s="472">
        <v>1</v>
      </c>
      <c r="AP188" s="472">
        <v>3</v>
      </c>
      <c r="AQ188" s="480">
        <f ca="1">IF($AP188=1,IF(INDIRECT(ADDRESS(($AN188-1)*3+$AO188+5,$AP188+7))="",0,INDIRECT(ADDRESS(($AN188-1)*3+$AO188+5,$AP188+7))),IF(INDIRECT(ADDRESS(($AN188-1)*3+$AO188+5,$AP188+7))="",0,IF(COUNTIF(INDIRECT(ADDRESS(($AN188-1)*36+($AO188-1)*12+6,COLUMN())):INDIRECT(ADDRESS(($AN188-1)*36+($AO188-1)*12+$AP188+4,COLUMN())),INDIRECT(ADDRESS(($AN188-1)*3+$AO188+5,$AP188+7)))&gt;=1,0,INDIRECT(ADDRESS(($AN188-1)*3+$AO188+5,$AP188+7)))))</f>
        <v>0</v>
      </c>
      <c r="AR188" s="472">
        <f ca="1">COUNTIF(INDIRECT("H"&amp;(ROW()+12*(($AN188-1)*3+$AO188)-ROW())/12+5):INDIRECT("S"&amp;(ROW()+12*(($AN188-1)*3+$AO188)-ROW())/12+5),AQ188)</f>
        <v>0</v>
      </c>
      <c r="AS188" s="480">
        <f ca="1">IF($AP188=1,IF(INDIRECT(ADDRESS(($AN188-1)*3+$AO188+5,$AP188+20))="",0,INDIRECT(ADDRESS(($AN188-1)*3+$AO188+5,$AP188+20))),IF(INDIRECT(ADDRESS(($AN188-1)*3+$AO188+5,$AP188+20))="",0,IF(COUNTIF(INDIRECT(ADDRESS(($AN188-1)*36+($AO188-1)*12+6,COLUMN())):INDIRECT(ADDRESS(($AN188-1)*36+($AO188-1)*12+$AP188+4,COLUMN())),INDIRECT(ADDRESS(($AN188-1)*3+$AO188+5,$AP188+20)))&gt;=1,0,INDIRECT(ADDRESS(($AN188-1)*3+$AO188+5,$AP188+20)))))</f>
        <v>0</v>
      </c>
      <c r="AT188" s="472">
        <f ca="1">COUNTIF(INDIRECT("U"&amp;(ROW()+12*(($AN188-1)*3+$AO188)-ROW())/12+5):INDIRECT("AF"&amp;(ROW()+12*(($AN188-1)*3+$AO188)-ROW())/12+5),AS188)</f>
        <v>0</v>
      </c>
      <c r="AU188" s="472">
        <f ca="1">IF(AND(AQ188+AS188&gt;0,AR188+AT188&gt;0),COUNTIF(AU$6:AU187,"&gt;0")+1,0)</f>
        <v>0</v>
      </c>
    </row>
    <row r="189" spans="40:47" x14ac:dyDescent="0.15">
      <c r="AN189" s="472">
        <v>6</v>
      </c>
      <c r="AO189" s="472">
        <v>1</v>
      </c>
      <c r="AP189" s="472">
        <v>4</v>
      </c>
      <c r="AQ189" s="480">
        <f ca="1">IF($AP189=1,IF(INDIRECT(ADDRESS(($AN189-1)*3+$AO189+5,$AP189+7))="",0,INDIRECT(ADDRESS(($AN189-1)*3+$AO189+5,$AP189+7))),IF(INDIRECT(ADDRESS(($AN189-1)*3+$AO189+5,$AP189+7))="",0,IF(COUNTIF(INDIRECT(ADDRESS(($AN189-1)*36+($AO189-1)*12+6,COLUMN())):INDIRECT(ADDRESS(($AN189-1)*36+($AO189-1)*12+$AP189+4,COLUMN())),INDIRECT(ADDRESS(($AN189-1)*3+$AO189+5,$AP189+7)))&gt;=1,0,INDIRECT(ADDRESS(($AN189-1)*3+$AO189+5,$AP189+7)))))</f>
        <v>0</v>
      </c>
      <c r="AR189" s="472">
        <f ca="1">COUNTIF(INDIRECT("H"&amp;(ROW()+12*(($AN189-1)*3+$AO189)-ROW())/12+5):INDIRECT("S"&amp;(ROW()+12*(($AN189-1)*3+$AO189)-ROW())/12+5),AQ189)</f>
        <v>0</v>
      </c>
      <c r="AS189" s="480">
        <f ca="1">IF($AP189=1,IF(INDIRECT(ADDRESS(($AN189-1)*3+$AO189+5,$AP189+20))="",0,INDIRECT(ADDRESS(($AN189-1)*3+$AO189+5,$AP189+20))),IF(INDIRECT(ADDRESS(($AN189-1)*3+$AO189+5,$AP189+20))="",0,IF(COUNTIF(INDIRECT(ADDRESS(($AN189-1)*36+($AO189-1)*12+6,COLUMN())):INDIRECT(ADDRESS(($AN189-1)*36+($AO189-1)*12+$AP189+4,COLUMN())),INDIRECT(ADDRESS(($AN189-1)*3+$AO189+5,$AP189+20)))&gt;=1,0,INDIRECT(ADDRESS(($AN189-1)*3+$AO189+5,$AP189+20)))))</f>
        <v>0</v>
      </c>
      <c r="AT189" s="472">
        <f ca="1">COUNTIF(INDIRECT("U"&amp;(ROW()+12*(($AN189-1)*3+$AO189)-ROW())/12+5):INDIRECT("AF"&amp;(ROW()+12*(($AN189-1)*3+$AO189)-ROW())/12+5),AS189)</f>
        <v>0</v>
      </c>
      <c r="AU189" s="472">
        <f ca="1">IF(AND(AQ189+AS189&gt;0,AR189+AT189&gt;0),COUNTIF(AU$6:AU188,"&gt;0")+1,0)</f>
        <v>0</v>
      </c>
    </row>
    <row r="190" spans="40:47" x14ac:dyDescent="0.15">
      <c r="AN190" s="472">
        <v>6</v>
      </c>
      <c r="AO190" s="472">
        <v>1</v>
      </c>
      <c r="AP190" s="472">
        <v>5</v>
      </c>
      <c r="AQ190" s="480">
        <f ca="1">IF($AP190=1,IF(INDIRECT(ADDRESS(($AN190-1)*3+$AO190+5,$AP190+7))="",0,INDIRECT(ADDRESS(($AN190-1)*3+$AO190+5,$AP190+7))),IF(INDIRECT(ADDRESS(($AN190-1)*3+$AO190+5,$AP190+7))="",0,IF(COUNTIF(INDIRECT(ADDRESS(($AN190-1)*36+($AO190-1)*12+6,COLUMN())):INDIRECT(ADDRESS(($AN190-1)*36+($AO190-1)*12+$AP190+4,COLUMN())),INDIRECT(ADDRESS(($AN190-1)*3+$AO190+5,$AP190+7)))&gt;=1,0,INDIRECT(ADDRESS(($AN190-1)*3+$AO190+5,$AP190+7)))))</f>
        <v>0</v>
      </c>
      <c r="AR190" s="472">
        <f ca="1">COUNTIF(INDIRECT("H"&amp;(ROW()+12*(($AN190-1)*3+$AO190)-ROW())/12+5):INDIRECT("S"&amp;(ROW()+12*(($AN190-1)*3+$AO190)-ROW())/12+5),AQ190)</f>
        <v>0</v>
      </c>
      <c r="AS190" s="480">
        <f ca="1">IF($AP190=1,IF(INDIRECT(ADDRESS(($AN190-1)*3+$AO190+5,$AP190+20))="",0,INDIRECT(ADDRESS(($AN190-1)*3+$AO190+5,$AP190+20))),IF(INDIRECT(ADDRESS(($AN190-1)*3+$AO190+5,$AP190+20))="",0,IF(COUNTIF(INDIRECT(ADDRESS(($AN190-1)*36+($AO190-1)*12+6,COLUMN())):INDIRECT(ADDRESS(($AN190-1)*36+($AO190-1)*12+$AP190+4,COLUMN())),INDIRECT(ADDRESS(($AN190-1)*3+$AO190+5,$AP190+20)))&gt;=1,0,INDIRECT(ADDRESS(($AN190-1)*3+$AO190+5,$AP190+20)))))</f>
        <v>0</v>
      </c>
      <c r="AT190" s="472">
        <f ca="1">COUNTIF(INDIRECT("U"&amp;(ROW()+12*(($AN190-1)*3+$AO190)-ROW())/12+5):INDIRECT("AF"&amp;(ROW()+12*(($AN190-1)*3+$AO190)-ROW())/12+5),AS190)</f>
        <v>0</v>
      </c>
      <c r="AU190" s="472">
        <f ca="1">IF(AND(AQ190+AS190&gt;0,AR190+AT190&gt;0),COUNTIF(AU$6:AU189,"&gt;0")+1,0)</f>
        <v>0</v>
      </c>
    </row>
    <row r="191" spans="40:47" x14ac:dyDescent="0.15">
      <c r="AN191" s="472">
        <v>6</v>
      </c>
      <c r="AO191" s="472">
        <v>1</v>
      </c>
      <c r="AP191" s="472">
        <v>6</v>
      </c>
      <c r="AQ191" s="480">
        <f ca="1">IF($AP191=1,IF(INDIRECT(ADDRESS(($AN191-1)*3+$AO191+5,$AP191+7))="",0,INDIRECT(ADDRESS(($AN191-1)*3+$AO191+5,$AP191+7))),IF(INDIRECT(ADDRESS(($AN191-1)*3+$AO191+5,$AP191+7))="",0,IF(COUNTIF(INDIRECT(ADDRESS(($AN191-1)*36+($AO191-1)*12+6,COLUMN())):INDIRECT(ADDRESS(($AN191-1)*36+($AO191-1)*12+$AP191+4,COLUMN())),INDIRECT(ADDRESS(($AN191-1)*3+$AO191+5,$AP191+7)))&gt;=1,0,INDIRECT(ADDRESS(($AN191-1)*3+$AO191+5,$AP191+7)))))</f>
        <v>0</v>
      </c>
      <c r="AR191" s="472">
        <f ca="1">COUNTIF(INDIRECT("H"&amp;(ROW()+12*(($AN191-1)*3+$AO191)-ROW())/12+5):INDIRECT("S"&amp;(ROW()+12*(($AN191-1)*3+$AO191)-ROW())/12+5),AQ191)</f>
        <v>0</v>
      </c>
      <c r="AS191" s="480">
        <f ca="1">IF($AP191=1,IF(INDIRECT(ADDRESS(($AN191-1)*3+$AO191+5,$AP191+20))="",0,INDIRECT(ADDRESS(($AN191-1)*3+$AO191+5,$AP191+20))),IF(INDIRECT(ADDRESS(($AN191-1)*3+$AO191+5,$AP191+20))="",0,IF(COUNTIF(INDIRECT(ADDRESS(($AN191-1)*36+($AO191-1)*12+6,COLUMN())):INDIRECT(ADDRESS(($AN191-1)*36+($AO191-1)*12+$AP191+4,COLUMN())),INDIRECT(ADDRESS(($AN191-1)*3+$AO191+5,$AP191+20)))&gt;=1,0,INDIRECT(ADDRESS(($AN191-1)*3+$AO191+5,$AP191+20)))))</f>
        <v>0</v>
      </c>
      <c r="AT191" s="472">
        <f ca="1">COUNTIF(INDIRECT("U"&amp;(ROW()+12*(($AN191-1)*3+$AO191)-ROW())/12+5):INDIRECT("AF"&amp;(ROW()+12*(($AN191-1)*3+$AO191)-ROW())/12+5),AS191)</f>
        <v>0</v>
      </c>
      <c r="AU191" s="472">
        <f ca="1">IF(AND(AQ191+AS191&gt;0,AR191+AT191&gt;0),COUNTIF(AU$6:AU190,"&gt;0")+1,0)</f>
        <v>0</v>
      </c>
    </row>
    <row r="192" spans="40:47" x14ac:dyDescent="0.15">
      <c r="AN192" s="472">
        <v>6</v>
      </c>
      <c r="AO192" s="472">
        <v>1</v>
      </c>
      <c r="AP192" s="472">
        <v>7</v>
      </c>
      <c r="AQ192" s="480">
        <f ca="1">IF($AP192=1,IF(INDIRECT(ADDRESS(($AN192-1)*3+$AO192+5,$AP192+7))="",0,INDIRECT(ADDRESS(($AN192-1)*3+$AO192+5,$AP192+7))),IF(INDIRECT(ADDRESS(($AN192-1)*3+$AO192+5,$AP192+7))="",0,IF(COUNTIF(INDIRECT(ADDRESS(($AN192-1)*36+($AO192-1)*12+6,COLUMN())):INDIRECT(ADDRESS(($AN192-1)*36+($AO192-1)*12+$AP192+4,COLUMN())),INDIRECT(ADDRESS(($AN192-1)*3+$AO192+5,$AP192+7)))&gt;=1,0,INDIRECT(ADDRESS(($AN192-1)*3+$AO192+5,$AP192+7)))))</f>
        <v>0</v>
      </c>
      <c r="AR192" s="472">
        <f ca="1">COUNTIF(INDIRECT("H"&amp;(ROW()+12*(($AN192-1)*3+$AO192)-ROW())/12+5):INDIRECT("S"&amp;(ROW()+12*(($AN192-1)*3+$AO192)-ROW())/12+5),AQ192)</f>
        <v>0</v>
      </c>
      <c r="AS192" s="480">
        <f ca="1">IF($AP192=1,IF(INDIRECT(ADDRESS(($AN192-1)*3+$AO192+5,$AP192+20))="",0,INDIRECT(ADDRESS(($AN192-1)*3+$AO192+5,$AP192+20))),IF(INDIRECT(ADDRESS(($AN192-1)*3+$AO192+5,$AP192+20))="",0,IF(COUNTIF(INDIRECT(ADDRESS(($AN192-1)*36+($AO192-1)*12+6,COLUMN())):INDIRECT(ADDRESS(($AN192-1)*36+($AO192-1)*12+$AP192+4,COLUMN())),INDIRECT(ADDRESS(($AN192-1)*3+$AO192+5,$AP192+20)))&gt;=1,0,INDIRECT(ADDRESS(($AN192-1)*3+$AO192+5,$AP192+20)))))</f>
        <v>0</v>
      </c>
      <c r="AT192" s="472">
        <f ca="1">COUNTIF(INDIRECT("U"&amp;(ROW()+12*(($AN192-1)*3+$AO192)-ROW())/12+5):INDIRECT("AF"&amp;(ROW()+12*(($AN192-1)*3+$AO192)-ROW())/12+5),AS192)</f>
        <v>0</v>
      </c>
      <c r="AU192" s="472">
        <f ca="1">IF(AND(AQ192+AS192&gt;0,AR192+AT192&gt;0),COUNTIF(AU$6:AU191,"&gt;0")+1,0)</f>
        <v>0</v>
      </c>
    </row>
    <row r="193" spans="40:47" x14ac:dyDescent="0.15">
      <c r="AN193" s="472">
        <v>6</v>
      </c>
      <c r="AO193" s="472">
        <v>1</v>
      </c>
      <c r="AP193" s="472">
        <v>8</v>
      </c>
      <c r="AQ193" s="480">
        <f ca="1">IF($AP193=1,IF(INDIRECT(ADDRESS(($AN193-1)*3+$AO193+5,$AP193+7))="",0,INDIRECT(ADDRESS(($AN193-1)*3+$AO193+5,$AP193+7))),IF(INDIRECT(ADDRESS(($AN193-1)*3+$AO193+5,$AP193+7))="",0,IF(COUNTIF(INDIRECT(ADDRESS(($AN193-1)*36+($AO193-1)*12+6,COLUMN())):INDIRECT(ADDRESS(($AN193-1)*36+($AO193-1)*12+$AP193+4,COLUMN())),INDIRECT(ADDRESS(($AN193-1)*3+$AO193+5,$AP193+7)))&gt;=1,0,INDIRECT(ADDRESS(($AN193-1)*3+$AO193+5,$AP193+7)))))</f>
        <v>0</v>
      </c>
      <c r="AR193" s="472">
        <f ca="1">COUNTIF(INDIRECT("H"&amp;(ROW()+12*(($AN193-1)*3+$AO193)-ROW())/12+5):INDIRECT("S"&amp;(ROW()+12*(($AN193-1)*3+$AO193)-ROW())/12+5),AQ193)</f>
        <v>0</v>
      </c>
      <c r="AS193" s="480">
        <f ca="1">IF($AP193=1,IF(INDIRECT(ADDRESS(($AN193-1)*3+$AO193+5,$AP193+20))="",0,INDIRECT(ADDRESS(($AN193-1)*3+$AO193+5,$AP193+20))),IF(INDIRECT(ADDRESS(($AN193-1)*3+$AO193+5,$AP193+20))="",0,IF(COUNTIF(INDIRECT(ADDRESS(($AN193-1)*36+($AO193-1)*12+6,COLUMN())):INDIRECT(ADDRESS(($AN193-1)*36+($AO193-1)*12+$AP193+4,COLUMN())),INDIRECT(ADDRESS(($AN193-1)*3+$AO193+5,$AP193+20)))&gt;=1,0,INDIRECT(ADDRESS(($AN193-1)*3+$AO193+5,$AP193+20)))))</f>
        <v>0</v>
      </c>
      <c r="AT193" s="472">
        <f ca="1">COUNTIF(INDIRECT("U"&amp;(ROW()+12*(($AN193-1)*3+$AO193)-ROW())/12+5):INDIRECT("AF"&amp;(ROW()+12*(($AN193-1)*3+$AO193)-ROW())/12+5),AS193)</f>
        <v>0</v>
      </c>
      <c r="AU193" s="472">
        <f ca="1">IF(AND(AQ193+AS193&gt;0,AR193+AT193&gt;0),COUNTIF(AU$6:AU192,"&gt;0")+1,0)</f>
        <v>0</v>
      </c>
    </row>
    <row r="194" spans="40:47" x14ac:dyDescent="0.15">
      <c r="AN194" s="472">
        <v>6</v>
      </c>
      <c r="AO194" s="472">
        <v>1</v>
      </c>
      <c r="AP194" s="472">
        <v>9</v>
      </c>
      <c r="AQ194" s="480">
        <f ca="1">IF($AP194=1,IF(INDIRECT(ADDRESS(($AN194-1)*3+$AO194+5,$AP194+7))="",0,INDIRECT(ADDRESS(($AN194-1)*3+$AO194+5,$AP194+7))),IF(INDIRECT(ADDRESS(($AN194-1)*3+$AO194+5,$AP194+7))="",0,IF(COUNTIF(INDIRECT(ADDRESS(($AN194-1)*36+($AO194-1)*12+6,COLUMN())):INDIRECT(ADDRESS(($AN194-1)*36+($AO194-1)*12+$AP194+4,COLUMN())),INDIRECT(ADDRESS(($AN194-1)*3+$AO194+5,$AP194+7)))&gt;=1,0,INDIRECT(ADDRESS(($AN194-1)*3+$AO194+5,$AP194+7)))))</f>
        <v>0</v>
      </c>
      <c r="AR194" s="472">
        <f ca="1">COUNTIF(INDIRECT("H"&amp;(ROW()+12*(($AN194-1)*3+$AO194)-ROW())/12+5):INDIRECT("S"&amp;(ROW()+12*(($AN194-1)*3+$AO194)-ROW())/12+5),AQ194)</f>
        <v>0</v>
      </c>
      <c r="AS194" s="480">
        <f ca="1">IF($AP194=1,IF(INDIRECT(ADDRESS(($AN194-1)*3+$AO194+5,$AP194+20))="",0,INDIRECT(ADDRESS(($AN194-1)*3+$AO194+5,$AP194+20))),IF(INDIRECT(ADDRESS(($AN194-1)*3+$AO194+5,$AP194+20))="",0,IF(COUNTIF(INDIRECT(ADDRESS(($AN194-1)*36+($AO194-1)*12+6,COLUMN())):INDIRECT(ADDRESS(($AN194-1)*36+($AO194-1)*12+$AP194+4,COLUMN())),INDIRECT(ADDRESS(($AN194-1)*3+$AO194+5,$AP194+20)))&gt;=1,0,INDIRECT(ADDRESS(($AN194-1)*3+$AO194+5,$AP194+20)))))</f>
        <v>0</v>
      </c>
      <c r="AT194" s="472">
        <f ca="1">COUNTIF(INDIRECT("U"&amp;(ROW()+12*(($AN194-1)*3+$AO194)-ROW())/12+5):INDIRECT("AF"&amp;(ROW()+12*(($AN194-1)*3+$AO194)-ROW())/12+5),AS194)</f>
        <v>0</v>
      </c>
      <c r="AU194" s="472">
        <f ca="1">IF(AND(AQ194+AS194&gt;0,AR194+AT194&gt;0),COUNTIF(AU$6:AU193,"&gt;0")+1,0)</f>
        <v>0</v>
      </c>
    </row>
    <row r="195" spans="40:47" x14ac:dyDescent="0.15">
      <c r="AN195" s="472">
        <v>6</v>
      </c>
      <c r="AO195" s="472">
        <v>1</v>
      </c>
      <c r="AP195" s="472">
        <v>10</v>
      </c>
      <c r="AQ195" s="480">
        <f ca="1">IF($AP195=1,IF(INDIRECT(ADDRESS(($AN195-1)*3+$AO195+5,$AP195+7))="",0,INDIRECT(ADDRESS(($AN195-1)*3+$AO195+5,$AP195+7))),IF(INDIRECT(ADDRESS(($AN195-1)*3+$AO195+5,$AP195+7))="",0,IF(COUNTIF(INDIRECT(ADDRESS(($AN195-1)*36+($AO195-1)*12+6,COLUMN())):INDIRECT(ADDRESS(($AN195-1)*36+($AO195-1)*12+$AP195+4,COLUMN())),INDIRECT(ADDRESS(($AN195-1)*3+$AO195+5,$AP195+7)))&gt;=1,0,INDIRECT(ADDRESS(($AN195-1)*3+$AO195+5,$AP195+7)))))</f>
        <v>0</v>
      </c>
      <c r="AR195" s="472">
        <f ca="1">COUNTIF(INDIRECT("H"&amp;(ROW()+12*(($AN195-1)*3+$AO195)-ROW())/12+5):INDIRECT("S"&amp;(ROW()+12*(($AN195-1)*3+$AO195)-ROW())/12+5),AQ195)</f>
        <v>0</v>
      </c>
      <c r="AS195" s="480">
        <f ca="1">IF($AP195=1,IF(INDIRECT(ADDRESS(($AN195-1)*3+$AO195+5,$AP195+20))="",0,INDIRECT(ADDRESS(($AN195-1)*3+$AO195+5,$AP195+20))),IF(INDIRECT(ADDRESS(($AN195-1)*3+$AO195+5,$AP195+20))="",0,IF(COUNTIF(INDIRECT(ADDRESS(($AN195-1)*36+($AO195-1)*12+6,COLUMN())):INDIRECT(ADDRESS(($AN195-1)*36+($AO195-1)*12+$AP195+4,COLUMN())),INDIRECT(ADDRESS(($AN195-1)*3+$AO195+5,$AP195+20)))&gt;=1,0,INDIRECT(ADDRESS(($AN195-1)*3+$AO195+5,$AP195+20)))))</f>
        <v>0</v>
      </c>
      <c r="AT195" s="472">
        <f ca="1">COUNTIF(INDIRECT("U"&amp;(ROW()+12*(($AN195-1)*3+$AO195)-ROW())/12+5):INDIRECT("AF"&amp;(ROW()+12*(($AN195-1)*3+$AO195)-ROW())/12+5),AS195)</f>
        <v>0</v>
      </c>
      <c r="AU195" s="472">
        <f ca="1">IF(AND(AQ195+AS195&gt;0,AR195+AT195&gt;0),COUNTIF(AU$6:AU194,"&gt;0")+1,0)</f>
        <v>0</v>
      </c>
    </row>
    <row r="196" spans="40:47" x14ac:dyDescent="0.15">
      <c r="AN196" s="472">
        <v>6</v>
      </c>
      <c r="AO196" s="472">
        <v>1</v>
      </c>
      <c r="AP196" s="472">
        <v>11</v>
      </c>
      <c r="AQ196" s="480">
        <f ca="1">IF($AP196=1,IF(INDIRECT(ADDRESS(($AN196-1)*3+$AO196+5,$AP196+7))="",0,INDIRECT(ADDRESS(($AN196-1)*3+$AO196+5,$AP196+7))),IF(INDIRECT(ADDRESS(($AN196-1)*3+$AO196+5,$AP196+7))="",0,IF(COUNTIF(INDIRECT(ADDRESS(($AN196-1)*36+($AO196-1)*12+6,COLUMN())):INDIRECT(ADDRESS(($AN196-1)*36+($AO196-1)*12+$AP196+4,COLUMN())),INDIRECT(ADDRESS(($AN196-1)*3+$AO196+5,$AP196+7)))&gt;=1,0,INDIRECT(ADDRESS(($AN196-1)*3+$AO196+5,$AP196+7)))))</f>
        <v>0</v>
      </c>
      <c r="AR196" s="472">
        <f ca="1">COUNTIF(INDIRECT("H"&amp;(ROW()+12*(($AN196-1)*3+$AO196)-ROW())/12+5):INDIRECT("S"&amp;(ROW()+12*(($AN196-1)*3+$AO196)-ROW())/12+5),AQ196)</f>
        <v>0</v>
      </c>
      <c r="AS196" s="480">
        <f ca="1">IF($AP196=1,IF(INDIRECT(ADDRESS(($AN196-1)*3+$AO196+5,$AP196+20))="",0,INDIRECT(ADDRESS(($AN196-1)*3+$AO196+5,$AP196+20))),IF(INDIRECT(ADDRESS(($AN196-1)*3+$AO196+5,$AP196+20))="",0,IF(COUNTIF(INDIRECT(ADDRESS(($AN196-1)*36+($AO196-1)*12+6,COLUMN())):INDIRECT(ADDRESS(($AN196-1)*36+($AO196-1)*12+$AP196+4,COLUMN())),INDIRECT(ADDRESS(($AN196-1)*3+$AO196+5,$AP196+20)))&gt;=1,0,INDIRECT(ADDRESS(($AN196-1)*3+$AO196+5,$AP196+20)))))</f>
        <v>0</v>
      </c>
      <c r="AT196" s="472">
        <f ca="1">COUNTIF(INDIRECT("U"&amp;(ROW()+12*(($AN196-1)*3+$AO196)-ROW())/12+5):INDIRECT("AF"&amp;(ROW()+12*(($AN196-1)*3+$AO196)-ROW())/12+5),AS196)</f>
        <v>0</v>
      </c>
      <c r="AU196" s="472">
        <f ca="1">IF(AND(AQ196+AS196&gt;0,AR196+AT196&gt;0),COUNTIF(AU$6:AU195,"&gt;0")+1,0)</f>
        <v>0</v>
      </c>
    </row>
    <row r="197" spans="40:47" x14ac:dyDescent="0.15">
      <c r="AN197" s="472">
        <v>6</v>
      </c>
      <c r="AO197" s="472">
        <v>1</v>
      </c>
      <c r="AP197" s="472">
        <v>12</v>
      </c>
      <c r="AQ197" s="480">
        <f ca="1">IF($AP197=1,IF(INDIRECT(ADDRESS(($AN197-1)*3+$AO197+5,$AP197+7))="",0,INDIRECT(ADDRESS(($AN197-1)*3+$AO197+5,$AP197+7))),IF(INDIRECT(ADDRESS(($AN197-1)*3+$AO197+5,$AP197+7))="",0,IF(COUNTIF(INDIRECT(ADDRESS(($AN197-1)*36+($AO197-1)*12+6,COLUMN())):INDIRECT(ADDRESS(($AN197-1)*36+($AO197-1)*12+$AP197+4,COLUMN())),INDIRECT(ADDRESS(($AN197-1)*3+$AO197+5,$AP197+7)))&gt;=1,0,INDIRECT(ADDRESS(($AN197-1)*3+$AO197+5,$AP197+7)))))</f>
        <v>0</v>
      </c>
      <c r="AR197" s="472">
        <f ca="1">COUNTIF(INDIRECT("H"&amp;(ROW()+12*(($AN197-1)*3+$AO197)-ROW())/12+5):INDIRECT("S"&amp;(ROW()+12*(($AN197-1)*3+$AO197)-ROW())/12+5),AQ197)</f>
        <v>0</v>
      </c>
      <c r="AS197" s="480">
        <f ca="1">IF($AP197=1,IF(INDIRECT(ADDRESS(($AN197-1)*3+$AO197+5,$AP197+20))="",0,INDIRECT(ADDRESS(($AN197-1)*3+$AO197+5,$AP197+20))),IF(INDIRECT(ADDRESS(($AN197-1)*3+$AO197+5,$AP197+20))="",0,IF(COUNTIF(INDIRECT(ADDRESS(($AN197-1)*36+($AO197-1)*12+6,COLUMN())):INDIRECT(ADDRESS(($AN197-1)*36+($AO197-1)*12+$AP197+4,COLUMN())),INDIRECT(ADDRESS(($AN197-1)*3+$AO197+5,$AP197+20)))&gt;=1,0,INDIRECT(ADDRESS(($AN197-1)*3+$AO197+5,$AP197+20)))))</f>
        <v>0</v>
      </c>
      <c r="AT197" s="472">
        <f ca="1">COUNTIF(INDIRECT("U"&amp;(ROW()+12*(($AN197-1)*3+$AO197)-ROW())/12+5):INDIRECT("AF"&amp;(ROW()+12*(($AN197-1)*3+$AO197)-ROW())/12+5),AS197)</f>
        <v>0</v>
      </c>
      <c r="AU197" s="472">
        <f ca="1">IF(AND(AQ197+AS197&gt;0,AR197+AT197&gt;0),COUNTIF(AU$6:AU196,"&gt;0")+1,0)</f>
        <v>0</v>
      </c>
    </row>
    <row r="198" spans="40:47" x14ac:dyDescent="0.15">
      <c r="AN198" s="472">
        <v>6</v>
      </c>
      <c r="AO198" s="472">
        <v>2</v>
      </c>
      <c r="AP198" s="472">
        <v>1</v>
      </c>
      <c r="AQ198" s="480">
        <f ca="1">IF($AP198=1,IF(INDIRECT(ADDRESS(($AN198-1)*3+$AO198+5,$AP198+7))="",0,INDIRECT(ADDRESS(($AN198-1)*3+$AO198+5,$AP198+7))),IF(INDIRECT(ADDRESS(($AN198-1)*3+$AO198+5,$AP198+7))="",0,IF(COUNTIF(INDIRECT(ADDRESS(($AN198-1)*36+($AO198-1)*12+6,COLUMN())):INDIRECT(ADDRESS(($AN198-1)*36+($AO198-1)*12+$AP198+4,COLUMN())),INDIRECT(ADDRESS(($AN198-1)*3+$AO198+5,$AP198+7)))&gt;=1,0,INDIRECT(ADDRESS(($AN198-1)*3+$AO198+5,$AP198+7)))))</f>
        <v>0</v>
      </c>
      <c r="AR198" s="472">
        <f ca="1">COUNTIF(INDIRECT("H"&amp;(ROW()+12*(($AN198-1)*3+$AO198)-ROW())/12+5):INDIRECT("S"&amp;(ROW()+12*(($AN198-1)*3+$AO198)-ROW())/12+5),AQ198)</f>
        <v>0</v>
      </c>
      <c r="AS198" s="480">
        <f ca="1">IF($AP198=1,IF(INDIRECT(ADDRESS(($AN198-1)*3+$AO198+5,$AP198+20))="",0,INDIRECT(ADDRESS(($AN198-1)*3+$AO198+5,$AP198+20))),IF(INDIRECT(ADDRESS(($AN198-1)*3+$AO198+5,$AP198+20))="",0,IF(COUNTIF(INDIRECT(ADDRESS(($AN198-1)*36+($AO198-1)*12+6,COLUMN())):INDIRECT(ADDRESS(($AN198-1)*36+($AO198-1)*12+$AP198+4,COLUMN())),INDIRECT(ADDRESS(($AN198-1)*3+$AO198+5,$AP198+20)))&gt;=1,0,INDIRECT(ADDRESS(($AN198-1)*3+$AO198+5,$AP198+20)))))</f>
        <v>0</v>
      </c>
      <c r="AT198" s="472">
        <f ca="1">COUNTIF(INDIRECT("U"&amp;(ROW()+12*(($AN198-1)*3+$AO198)-ROW())/12+5):INDIRECT("AF"&amp;(ROW()+12*(($AN198-1)*3+$AO198)-ROW())/12+5),AS198)</f>
        <v>0</v>
      </c>
      <c r="AU198" s="472">
        <f ca="1">IF(AND(AQ198+AS198&gt;0,AR198+AT198&gt;0),COUNTIF(AU$6:AU197,"&gt;0")+1,0)</f>
        <v>0</v>
      </c>
    </row>
    <row r="199" spans="40:47" x14ac:dyDescent="0.15">
      <c r="AN199" s="472">
        <v>6</v>
      </c>
      <c r="AO199" s="472">
        <v>2</v>
      </c>
      <c r="AP199" s="472">
        <v>2</v>
      </c>
      <c r="AQ199" s="480">
        <f ca="1">IF($AP199=1,IF(INDIRECT(ADDRESS(($AN199-1)*3+$AO199+5,$AP199+7))="",0,INDIRECT(ADDRESS(($AN199-1)*3+$AO199+5,$AP199+7))),IF(INDIRECT(ADDRESS(($AN199-1)*3+$AO199+5,$AP199+7))="",0,IF(COUNTIF(INDIRECT(ADDRESS(($AN199-1)*36+($AO199-1)*12+6,COLUMN())):INDIRECT(ADDRESS(($AN199-1)*36+($AO199-1)*12+$AP199+4,COLUMN())),INDIRECT(ADDRESS(($AN199-1)*3+$AO199+5,$AP199+7)))&gt;=1,0,INDIRECT(ADDRESS(($AN199-1)*3+$AO199+5,$AP199+7)))))</f>
        <v>0</v>
      </c>
      <c r="AR199" s="472">
        <f ca="1">COUNTIF(INDIRECT("H"&amp;(ROW()+12*(($AN199-1)*3+$AO199)-ROW())/12+5):INDIRECT("S"&amp;(ROW()+12*(($AN199-1)*3+$AO199)-ROW())/12+5),AQ199)</f>
        <v>0</v>
      </c>
      <c r="AS199" s="480">
        <f ca="1">IF($AP199=1,IF(INDIRECT(ADDRESS(($AN199-1)*3+$AO199+5,$AP199+20))="",0,INDIRECT(ADDRESS(($AN199-1)*3+$AO199+5,$AP199+20))),IF(INDIRECT(ADDRESS(($AN199-1)*3+$AO199+5,$AP199+20))="",0,IF(COUNTIF(INDIRECT(ADDRESS(($AN199-1)*36+($AO199-1)*12+6,COLUMN())):INDIRECT(ADDRESS(($AN199-1)*36+($AO199-1)*12+$AP199+4,COLUMN())),INDIRECT(ADDRESS(($AN199-1)*3+$AO199+5,$AP199+20)))&gt;=1,0,INDIRECT(ADDRESS(($AN199-1)*3+$AO199+5,$AP199+20)))))</f>
        <v>0</v>
      </c>
      <c r="AT199" s="472">
        <f ca="1">COUNTIF(INDIRECT("U"&amp;(ROW()+12*(($AN199-1)*3+$AO199)-ROW())/12+5):INDIRECT("AF"&amp;(ROW()+12*(($AN199-1)*3+$AO199)-ROW())/12+5),AS199)</f>
        <v>0</v>
      </c>
      <c r="AU199" s="472">
        <f ca="1">IF(AND(AQ199+AS199&gt;0,AR199+AT199&gt;0),COUNTIF(AU$6:AU198,"&gt;0")+1,0)</f>
        <v>0</v>
      </c>
    </row>
    <row r="200" spans="40:47" x14ac:dyDescent="0.15">
      <c r="AN200" s="472">
        <v>6</v>
      </c>
      <c r="AO200" s="472">
        <v>2</v>
      </c>
      <c r="AP200" s="472">
        <v>3</v>
      </c>
      <c r="AQ200" s="480">
        <f ca="1">IF($AP200=1,IF(INDIRECT(ADDRESS(($AN200-1)*3+$AO200+5,$AP200+7))="",0,INDIRECT(ADDRESS(($AN200-1)*3+$AO200+5,$AP200+7))),IF(INDIRECT(ADDRESS(($AN200-1)*3+$AO200+5,$AP200+7))="",0,IF(COUNTIF(INDIRECT(ADDRESS(($AN200-1)*36+($AO200-1)*12+6,COLUMN())):INDIRECT(ADDRESS(($AN200-1)*36+($AO200-1)*12+$AP200+4,COLUMN())),INDIRECT(ADDRESS(($AN200-1)*3+$AO200+5,$AP200+7)))&gt;=1,0,INDIRECT(ADDRESS(($AN200-1)*3+$AO200+5,$AP200+7)))))</f>
        <v>0</v>
      </c>
      <c r="AR200" s="472">
        <f ca="1">COUNTIF(INDIRECT("H"&amp;(ROW()+12*(($AN200-1)*3+$AO200)-ROW())/12+5):INDIRECT("S"&amp;(ROW()+12*(($AN200-1)*3+$AO200)-ROW())/12+5),AQ200)</f>
        <v>0</v>
      </c>
      <c r="AS200" s="480">
        <f ca="1">IF($AP200=1,IF(INDIRECT(ADDRESS(($AN200-1)*3+$AO200+5,$AP200+20))="",0,INDIRECT(ADDRESS(($AN200-1)*3+$AO200+5,$AP200+20))),IF(INDIRECT(ADDRESS(($AN200-1)*3+$AO200+5,$AP200+20))="",0,IF(COUNTIF(INDIRECT(ADDRESS(($AN200-1)*36+($AO200-1)*12+6,COLUMN())):INDIRECT(ADDRESS(($AN200-1)*36+($AO200-1)*12+$AP200+4,COLUMN())),INDIRECT(ADDRESS(($AN200-1)*3+$AO200+5,$AP200+20)))&gt;=1,0,INDIRECT(ADDRESS(($AN200-1)*3+$AO200+5,$AP200+20)))))</f>
        <v>0</v>
      </c>
      <c r="AT200" s="472">
        <f ca="1">COUNTIF(INDIRECT("U"&amp;(ROW()+12*(($AN200-1)*3+$AO200)-ROW())/12+5):INDIRECT("AF"&amp;(ROW()+12*(($AN200-1)*3+$AO200)-ROW())/12+5),AS200)</f>
        <v>0</v>
      </c>
      <c r="AU200" s="472">
        <f ca="1">IF(AND(AQ200+AS200&gt;0,AR200+AT200&gt;0),COUNTIF(AU$6:AU199,"&gt;0")+1,0)</f>
        <v>0</v>
      </c>
    </row>
    <row r="201" spans="40:47" x14ac:dyDescent="0.15">
      <c r="AN201" s="472">
        <v>6</v>
      </c>
      <c r="AO201" s="472">
        <v>2</v>
      </c>
      <c r="AP201" s="472">
        <v>4</v>
      </c>
      <c r="AQ201" s="480">
        <f ca="1">IF($AP201=1,IF(INDIRECT(ADDRESS(($AN201-1)*3+$AO201+5,$AP201+7))="",0,INDIRECT(ADDRESS(($AN201-1)*3+$AO201+5,$AP201+7))),IF(INDIRECT(ADDRESS(($AN201-1)*3+$AO201+5,$AP201+7))="",0,IF(COUNTIF(INDIRECT(ADDRESS(($AN201-1)*36+($AO201-1)*12+6,COLUMN())):INDIRECT(ADDRESS(($AN201-1)*36+($AO201-1)*12+$AP201+4,COLUMN())),INDIRECT(ADDRESS(($AN201-1)*3+$AO201+5,$AP201+7)))&gt;=1,0,INDIRECT(ADDRESS(($AN201-1)*3+$AO201+5,$AP201+7)))))</f>
        <v>0</v>
      </c>
      <c r="AR201" s="472">
        <f ca="1">COUNTIF(INDIRECT("H"&amp;(ROW()+12*(($AN201-1)*3+$AO201)-ROW())/12+5):INDIRECT("S"&amp;(ROW()+12*(($AN201-1)*3+$AO201)-ROW())/12+5),AQ201)</f>
        <v>0</v>
      </c>
      <c r="AS201" s="480">
        <f ca="1">IF($AP201=1,IF(INDIRECT(ADDRESS(($AN201-1)*3+$AO201+5,$AP201+20))="",0,INDIRECT(ADDRESS(($AN201-1)*3+$AO201+5,$AP201+20))),IF(INDIRECT(ADDRESS(($AN201-1)*3+$AO201+5,$AP201+20))="",0,IF(COUNTIF(INDIRECT(ADDRESS(($AN201-1)*36+($AO201-1)*12+6,COLUMN())):INDIRECT(ADDRESS(($AN201-1)*36+($AO201-1)*12+$AP201+4,COLUMN())),INDIRECT(ADDRESS(($AN201-1)*3+$AO201+5,$AP201+20)))&gt;=1,0,INDIRECT(ADDRESS(($AN201-1)*3+$AO201+5,$AP201+20)))))</f>
        <v>0</v>
      </c>
      <c r="AT201" s="472">
        <f ca="1">COUNTIF(INDIRECT("U"&amp;(ROW()+12*(($AN201-1)*3+$AO201)-ROW())/12+5):INDIRECT("AF"&amp;(ROW()+12*(($AN201-1)*3+$AO201)-ROW())/12+5),AS201)</f>
        <v>0</v>
      </c>
      <c r="AU201" s="472">
        <f ca="1">IF(AND(AQ201+AS201&gt;0,AR201+AT201&gt;0),COUNTIF(AU$6:AU200,"&gt;0")+1,0)</f>
        <v>0</v>
      </c>
    </row>
    <row r="202" spans="40:47" x14ac:dyDescent="0.15">
      <c r="AN202" s="472">
        <v>6</v>
      </c>
      <c r="AO202" s="472">
        <v>2</v>
      </c>
      <c r="AP202" s="472">
        <v>5</v>
      </c>
      <c r="AQ202" s="480">
        <f ca="1">IF($AP202=1,IF(INDIRECT(ADDRESS(($AN202-1)*3+$AO202+5,$AP202+7))="",0,INDIRECT(ADDRESS(($AN202-1)*3+$AO202+5,$AP202+7))),IF(INDIRECT(ADDRESS(($AN202-1)*3+$AO202+5,$AP202+7))="",0,IF(COUNTIF(INDIRECT(ADDRESS(($AN202-1)*36+($AO202-1)*12+6,COLUMN())):INDIRECT(ADDRESS(($AN202-1)*36+($AO202-1)*12+$AP202+4,COLUMN())),INDIRECT(ADDRESS(($AN202-1)*3+$AO202+5,$AP202+7)))&gt;=1,0,INDIRECT(ADDRESS(($AN202-1)*3+$AO202+5,$AP202+7)))))</f>
        <v>0</v>
      </c>
      <c r="AR202" s="472">
        <f ca="1">COUNTIF(INDIRECT("H"&amp;(ROW()+12*(($AN202-1)*3+$AO202)-ROW())/12+5):INDIRECT("S"&amp;(ROW()+12*(($AN202-1)*3+$AO202)-ROW())/12+5),AQ202)</f>
        <v>0</v>
      </c>
      <c r="AS202" s="480">
        <f ca="1">IF($AP202=1,IF(INDIRECT(ADDRESS(($AN202-1)*3+$AO202+5,$AP202+20))="",0,INDIRECT(ADDRESS(($AN202-1)*3+$AO202+5,$AP202+20))),IF(INDIRECT(ADDRESS(($AN202-1)*3+$AO202+5,$AP202+20))="",0,IF(COUNTIF(INDIRECT(ADDRESS(($AN202-1)*36+($AO202-1)*12+6,COLUMN())):INDIRECT(ADDRESS(($AN202-1)*36+($AO202-1)*12+$AP202+4,COLUMN())),INDIRECT(ADDRESS(($AN202-1)*3+$AO202+5,$AP202+20)))&gt;=1,0,INDIRECT(ADDRESS(($AN202-1)*3+$AO202+5,$AP202+20)))))</f>
        <v>0</v>
      </c>
      <c r="AT202" s="472">
        <f ca="1">COUNTIF(INDIRECT("U"&amp;(ROW()+12*(($AN202-1)*3+$AO202)-ROW())/12+5):INDIRECT("AF"&amp;(ROW()+12*(($AN202-1)*3+$AO202)-ROW())/12+5),AS202)</f>
        <v>0</v>
      </c>
      <c r="AU202" s="472">
        <f ca="1">IF(AND(AQ202+AS202&gt;0,AR202+AT202&gt;0),COUNTIF(AU$6:AU201,"&gt;0")+1,0)</f>
        <v>0</v>
      </c>
    </row>
    <row r="203" spans="40:47" x14ac:dyDescent="0.15">
      <c r="AN203" s="472">
        <v>6</v>
      </c>
      <c r="AO203" s="472">
        <v>2</v>
      </c>
      <c r="AP203" s="472">
        <v>6</v>
      </c>
      <c r="AQ203" s="480">
        <f ca="1">IF($AP203=1,IF(INDIRECT(ADDRESS(($AN203-1)*3+$AO203+5,$AP203+7))="",0,INDIRECT(ADDRESS(($AN203-1)*3+$AO203+5,$AP203+7))),IF(INDIRECT(ADDRESS(($AN203-1)*3+$AO203+5,$AP203+7))="",0,IF(COUNTIF(INDIRECT(ADDRESS(($AN203-1)*36+($AO203-1)*12+6,COLUMN())):INDIRECT(ADDRESS(($AN203-1)*36+($AO203-1)*12+$AP203+4,COLUMN())),INDIRECT(ADDRESS(($AN203-1)*3+$AO203+5,$AP203+7)))&gt;=1,0,INDIRECT(ADDRESS(($AN203-1)*3+$AO203+5,$AP203+7)))))</f>
        <v>0</v>
      </c>
      <c r="AR203" s="472">
        <f ca="1">COUNTIF(INDIRECT("H"&amp;(ROW()+12*(($AN203-1)*3+$AO203)-ROW())/12+5):INDIRECT("S"&amp;(ROW()+12*(($AN203-1)*3+$AO203)-ROW())/12+5),AQ203)</f>
        <v>0</v>
      </c>
      <c r="AS203" s="480">
        <f ca="1">IF($AP203=1,IF(INDIRECT(ADDRESS(($AN203-1)*3+$AO203+5,$AP203+20))="",0,INDIRECT(ADDRESS(($AN203-1)*3+$AO203+5,$AP203+20))),IF(INDIRECT(ADDRESS(($AN203-1)*3+$AO203+5,$AP203+20))="",0,IF(COUNTIF(INDIRECT(ADDRESS(($AN203-1)*36+($AO203-1)*12+6,COLUMN())):INDIRECT(ADDRESS(($AN203-1)*36+($AO203-1)*12+$AP203+4,COLUMN())),INDIRECT(ADDRESS(($AN203-1)*3+$AO203+5,$AP203+20)))&gt;=1,0,INDIRECT(ADDRESS(($AN203-1)*3+$AO203+5,$AP203+20)))))</f>
        <v>0</v>
      </c>
      <c r="AT203" s="472">
        <f ca="1">COUNTIF(INDIRECT("U"&amp;(ROW()+12*(($AN203-1)*3+$AO203)-ROW())/12+5):INDIRECT("AF"&amp;(ROW()+12*(($AN203-1)*3+$AO203)-ROW())/12+5),AS203)</f>
        <v>0</v>
      </c>
      <c r="AU203" s="472">
        <f ca="1">IF(AND(AQ203+AS203&gt;0,AR203+AT203&gt;0),COUNTIF(AU$6:AU202,"&gt;0")+1,0)</f>
        <v>0</v>
      </c>
    </row>
    <row r="204" spans="40:47" x14ac:dyDescent="0.15">
      <c r="AN204" s="472">
        <v>6</v>
      </c>
      <c r="AO204" s="472">
        <v>2</v>
      </c>
      <c r="AP204" s="472">
        <v>7</v>
      </c>
      <c r="AQ204" s="480">
        <f ca="1">IF($AP204=1,IF(INDIRECT(ADDRESS(($AN204-1)*3+$AO204+5,$AP204+7))="",0,INDIRECT(ADDRESS(($AN204-1)*3+$AO204+5,$AP204+7))),IF(INDIRECT(ADDRESS(($AN204-1)*3+$AO204+5,$AP204+7))="",0,IF(COUNTIF(INDIRECT(ADDRESS(($AN204-1)*36+($AO204-1)*12+6,COLUMN())):INDIRECT(ADDRESS(($AN204-1)*36+($AO204-1)*12+$AP204+4,COLUMN())),INDIRECT(ADDRESS(($AN204-1)*3+$AO204+5,$AP204+7)))&gt;=1,0,INDIRECT(ADDRESS(($AN204-1)*3+$AO204+5,$AP204+7)))))</f>
        <v>0</v>
      </c>
      <c r="AR204" s="472">
        <f ca="1">COUNTIF(INDIRECT("H"&amp;(ROW()+12*(($AN204-1)*3+$AO204)-ROW())/12+5):INDIRECT("S"&amp;(ROW()+12*(($AN204-1)*3+$AO204)-ROW())/12+5),AQ204)</f>
        <v>0</v>
      </c>
      <c r="AS204" s="480">
        <f ca="1">IF($AP204=1,IF(INDIRECT(ADDRESS(($AN204-1)*3+$AO204+5,$AP204+20))="",0,INDIRECT(ADDRESS(($AN204-1)*3+$AO204+5,$AP204+20))),IF(INDIRECT(ADDRESS(($AN204-1)*3+$AO204+5,$AP204+20))="",0,IF(COUNTIF(INDIRECT(ADDRESS(($AN204-1)*36+($AO204-1)*12+6,COLUMN())):INDIRECT(ADDRESS(($AN204-1)*36+($AO204-1)*12+$AP204+4,COLUMN())),INDIRECT(ADDRESS(($AN204-1)*3+$AO204+5,$AP204+20)))&gt;=1,0,INDIRECT(ADDRESS(($AN204-1)*3+$AO204+5,$AP204+20)))))</f>
        <v>0</v>
      </c>
      <c r="AT204" s="472">
        <f ca="1">COUNTIF(INDIRECT("U"&amp;(ROW()+12*(($AN204-1)*3+$AO204)-ROW())/12+5):INDIRECT("AF"&amp;(ROW()+12*(($AN204-1)*3+$AO204)-ROW())/12+5),AS204)</f>
        <v>0</v>
      </c>
      <c r="AU204" s="472">
        <f ca="1">IF(AND(AQ204+AS204&gt;0,AR204+AT204&gt;0),COUNTIF(AU$6:AU203,"&gt;0")+1,0)</f>
        <v>0</v>
      </c>
    </row>
    <row r="205" spans="40:47" x14ac:dyDescent="0.15">
      <c r="AN205" s="472">
        <v>6</v>
      </c>
      <c r="AO205" s="472">
        <v>2</v>
      </c>
      <c r="AP205" s="472">
        <v>8</v>
      </c>
      <c r="AQ205" s="480">
        <f ca="1">IF($AP205=1,IF(INDIRECT(ADDRESS(($AN205-1)*3+$AO205+5,$AP205+7))="",0,INDIRECT(ADDRESS(($AN205-1)*3+$AO205+5,$AP205+7))),IF(INDIRECT(ADDRESS(($AN205-1)*3+$AO205+5,$AP205+7))="",0,IF(COUNTIF(INDIRECT(ADDRESS(($AN205-1)*36+($AO205-1)*12+6,COLUMN())):INDIRECT(ADDRESS(($AN205-1)*36+($AO205-1)*12+$AP205+4,COLUMN())),INDIRECT(ADDRESS(($AN205-1)*3+$AO205+5,$AP205+7)))&gt;=1,0,INDIRECT(ADDRESS(($AN205-1)*3+$AO205+5,$AP205+7)))))</f>
        <v>0</v>
      </c>
      <c r="AR205" s="472">
        <f ca="1">COUNTIF(INDIRECT("H"&amp;(ROW()+12*(($AN205-1)*3+$AO205)-ROW())/12+5):INDIRECT("S"&amp;(ROW()+12*(($AN205-1)*3+$AO205)-ROW())/12+5),AQ205)</f>
        <v>0</v>
      </c>
      <c r="AS205" s="480">
        <f ca="1">IF($AP205=1,IF(INDIRECT(ADDRESS(($AN205-1)*3+$AO205+5,$AP205+20))="",0,INDIRECT(ADDRESS(($AN205-1)*3+$AO205+5,$AP205+20))),IF(INDIRECT(ADDRESS(($AN205-1)*3+$AO205+5,$AP205+20))="",0,IF(COUNTIF(INDIRECT(ADDRESS(($AN205-1)*36+($AO205-1)*12+6,COLUMN())):INDIRECT(ADDRESS(($AN205-1)*36+($AO205-1)*12+$AP205+4,COLUMN())),INDIRECT(ADDRESS(($AN205-1)*3+$AO205+5,$AP205+20)))&gt;=1,0,INDIRECT(ADDRESS(($AN205-1)*3+$AO205+5,$AP205+20)))))</f>
        <v>0</v>
      </c>
      <c r="AT205" s="472">
        <f ca="1">COUNTIF(INDIRECT("U"&amp;(ROW()+12*(($AN205-1)*3+$AO205)-ROW())/12+5):INDIRECT("AF"&amp;(ROW()+12*(($AN205-1)*3+$AO205)-ROW())/12+5),AS205)</f>
        <v>0</v>
      </c>
      <c r="AU205" s="472">
        <f ca="1">IF(AND(AQ205+AS205&gt;0,AR205+AT205&gt;0),COUNTIF(AU$6:AU204,"&gt;0")+1,0)</f>
        <v>0</v>
      </c>
    </row>
    <row r="206" spans="40:47" x14ac:dyDescent="0.15">
      <c r="AN206" s="472">
        <v>6</v>
      </c>
      <c r="AO206" s="472">
        <v>2</v>
      </c>
      <c r="AP206" s="472">
        <v>9</v>
      </c>
      <c r="AQ206" s="480">
        <f ca="1">IF($AP206=1,IF(INDIRECT(ADDRESS(($AN206-1)*3+$AO206+5,$AP206+7))="",0,INDIRECT(ADDRESS(($AN206-1)*3+$AO206+5,$AP206+7))),IF(INDIRECT(ADDRESS(($AN206-1)*3+$AO206+5,$AP206+7))="",0,IF(COUNTIF(INDIRECT(ADDRESS(($AN206-1)*36+($AO206-1)*12+6,COLUMN())):INDIRECT(ADDRESS(($AN206-1)*36+($AO206-1)*12+$AP206+4,COLUMN())),INDIRECT(ADDRESS(($AN206-1)*3+$AO206+5,$AP206+7)))&gt;=1,0,INDIRECT(ADDRESS(($AN206-1)*3+$AO206+5,$AP206+7)))))</f>
        <v>0</v>
      </c>
      <c r="AR206" s="472">
        <f ca="1">COUNTIF(INDIRECT("H"&amp;(ROW()+12*(($AN206-1)*3+$AO206)-ROW())/12+5):INDIRECT("S"&amp;(ROW()+12*(($AN206-1)*3+$AO206)-ROW())/12+5),AQ206)</f>
        <v>0</v>
      </c>
      <c r="AS206" s="480">
        <f ca="1">IF($AP206=1,IF(INDIRECT(ADDRESS(($AN206-1)*3+$AO206+5,$AP206+20))="",0,INDIRECT(ADDRESS(($AN206-1)*3+$AO206+5,$AP206+20))),IF(INDIRECT(ADDRESS(($AN206-1)*3+$AO206+5,$AP206+20))="",0,IF(COUNTIF(INDIRECT(ADDRESS(($AN206-1)*36+($AO206-1)*12+6,COLUMN())):INDIRECT(ADDRESS(($AN206-1)*36+($AO206-1)*12+$AP206+4,COLUMN())),INDIRECT(ADDRESS(($AN206-1)*3+$AO206+5,$AP206+20)))&gt;=1,0,INDIRECT(ADDRESS(($AN206-1)*3+$AO206+5,$AP206+20)))))</f>
        <v>0</v>
      </c>
      <c r="AT206" s="472">
        <f ca="1">COUNTIF(INDIRECT("U"&amp;(ROW()+12*(($AN206-1)*3+$AO206)-ROW())/12+5):INDIRECT("AF"&amp;(ROW()+12*(($AN206-1)*3+$AO206)-ROW())/12+5),AS206)</f>
        <v>0</v>
      </c>
      <c r="AU206" s="472">
        <f ca="1">IF(AND(AQ206+AS206&gt;0,AR206+AT206&gt;0),COUNTIF(AU$6:AU205,"&gt;0")+1,0)</f>
        <v>0</v>
      </c>
    </row>
    <row r="207" spans="40:47" x14ac:dyDescent="0.15">
      <c r="AN207" s="472">
        <v>6</v>
      </c>
      <c r="AO207" s="472">
        <v>2</v>
      </c>
      <c r="AP207" s="472">
        <v>10</v>
      </c>
      <c r="AQ207" s="480">
        <f ca="1">IF($AP207=1,IF(INDIRECT(ADDRESS(($AN207-1)*3+$AO207+5,$AP207+7))="",0,INDIRECT(ADDRESS(($AN207-1)*3+$AO207+5,$AP207+7))),IF(INDIRECT(ADDRESS(($AN207-1)*3+$AO207+5,$AP207+7))="",0,IF(COUNTIF(INDIRECT(ADDRESS(($AN207-1)*36+($AO207-1)*12+6,COLUMN())):INDIRECT(ADDRESS(($AN207-1)*36+($AO207-1)*12+$AP207+4,COLUMN())),INDIRECT(ADDRESS(($AN207-1)*3+$AO207+5,$AP207+7)))&gt;=1,0,INDIRECT(ADDRESS(($AN207-1)*3+$AO207+5,$AP207+7)))))</f>
        <v>0</v>
      </c>
      <c r="AR207" s="472">
        <f ca="1">COUNTIF(INDIRECT("H"&amp;(ROW()+12*(($AN207-1)*3+$AO207)-ROW())/12+5):INDIRECT("S"&amp;(ROW()+12*(($AN207-1)*3+$AO207)-ROW())/12+5),AQ207)</f>
        <v>0</v>
      </c>
      <c r="AS207" s="480">
        <f ca="1">IF($AP207=1,IF(INDIRECT(ADDRESS(($AN207-1)*3+$AO207+5,$AP207+20))="",0,INDIRECT(ADDRESS(($AN207-1)*3+$AO207+5,$AP207+20))),IF(INDIRECT(ADDRESS(($AN207-1)*3+$AO207+5,$AP207+20))="",0,IF(COUNTIF(INDIRECT(ADDRESS(($AN207-1)*36+($AO207-1)*12+6,COLUMN())):INDIRECT(ADDRESS(($AN207-1)*36+($AO207-1)*12+$AP207+4,COLUMN())),INDIRECT(ADDRESS(($AN207-1)*3+$AO207+5,$AP207+20)))&gt;=1,0,INDIRECT(ADDRESS(($AN207-1)*3+$AO207+5,$AP207+20)))))</f>
        <v>0</v>
      </c>
      <c r="AT207" s="472">
        <f ca="1">COUNTIF(INDIRECT("U"&amp;(ROW()+12*(($AN207-1)*3+$AO207)-ROW())/12+5):INDIRECT("AF"&amp;(ROW()+12*(($AN207-1)*3+$AO207)-ROW())/12+5),AS207)</f>
        <v>0</v>
      </c>
      <c r="AU207" s="472">
        <f ca="1">IF(AND(AQ207+AS207&gt;0,AR207+AT207&gt;0),COUNTIF(AU$6:AU206,"&gt;0")+1,0)</f>
        <v>0</v>
      </c>
    </row>
    <row r="208" spans="40:47" x14ac:dyDescent="0.15">
      <c r="AN208" s="472">
        <v>6</v>
      </c>
      <c r="AO208" s="472">
        <v>2</v>
      </c>
      <c r="AP208" s="472">
        <v>11</v>
      </c>
      <c r="AQ208" s="480">
        <f ca="1">IF($AP208=1,IF(INDIRECT(ADDRESS(($AN208-1)*3+$AO208+5,$AP208+7))="",0,INDIRECT(ADDRESS(($AN208-1)*3+$AO208+5,$AP208+7))),IF(INDIRECT(ADDRESS(($AN208-1)*3+$AO208+5,$AP208+7))="",0,IF(COUNTIF(INDIRECT(ADDRESS(($AN208-1)*36+($AO208-1)*12+6,COLUMN())):INDIRECT(ADDRESS(($AN208-1)*36+($AO208-1)*12+$AP208+4,COLUMN())),INDIRECT(ADDRESS(($AN208-1)*3+$AO208+5,$AP208+7)))&gt;=1,0,INDIRECT(ADDRESS(($AN208-1)*3+$AO208+5,$AP208+7)))))</f>
        <v>0</v>
      </c>
      <c r="AR208" s="472">
        <f ca="1">COUNTIF(INDIRECT("H"&amp;(ROW()+12*(($AN208-1)*3+$AO208)-ROW())/12+5):INDIRECT("S"&amp;(ROW()+12*(($AN208-1)*3+$AO208)-ROW())/12+5),AQ208)</f>
        <v>0</v>
      </c>
      <c r="AS208" s="480">
        <f ca="1">IF($AP208=1,IF(INDIRECT(ADDRESS(($AN208-1)*3+$AO208+5,$AP208+20))="",0,INDIRECT(ADDRESS(($AN208-1)*3+$AO208+5,$AP208+20))),IF(INDIRECT(ADDRESS(($AN208-1)*3+$AO208+5,$AP208+20))="",0,IF(COUNTIF(INDIRECT(ADDRESS(($AN208-1)*36+($AO208-1)*12+6,COLUMN())):INDIRECT(ADDRESS(($AN208-1)*36+($AO208-1)*12+$AP208+4,COLUMN())),INDIRECT(ADDRESS(($AN208-1)*3+$AO208+5,$AP208+20)))&gt;=1,0,INDIRECT(ADDRESS(($AN208-1)*3+$AO208+5,$AP208+20)))))</f>
        <v>0</v>
      </c>
      <c r="AT208" s="472">
        <f ca="1">COUNTIF(INDIRECT("U"&amp;(ROW()+12*(($AN208-1)*3+$AO208)-ROW())/12+5):INDIRECT("AF"&amp;(ROW()+12*(($AN208-1)*3+$AO208)-ROW())/12+5),AS208)</f>
        <v>0</v>
      </c>
      <c r="AU208" s="472">
        <f ca="1">IF(AND(AQ208+AS208&gt;0,AR208+AT208&gt;0),COUNTIF(AU$6:AU207,"&gt;0")+1,0)</f>
        <v>0</v>
      </c>
    </row>
    <row r="209" spans="40:47" x14ac:dyDescent="0.15">
      <c r="AN209" s="472">
        <v>6</v>
      </c>
      <c r="AO209" s="472">
        <v>2</v>
      </c>
      <c r="AP209" s="472">
        <v>12</v>
      </c>
      <c r="AQ209" s="480">
        <f ca="1">IF($AP209=1,IF(INDIRECT(ADDRESS(($AN209-1)*3+$AO209+5,$AP209+7))="",0,INDIRECT(ADDRESS(($AN209-1)*3+$AO209+5,$AP209+7))),IF(INDIRECT(ADDRESS(($AN209-1)*3+$AO209+5,$AP209+7))="",0,IF(COUNTIF(INDIRECT(ADDRESS(($AN209-1)*36+($AO209-1)*12+6,COLUMN())):INDIRECT(ADDRESS(($AN209-1)*36+($AO209-1)*12+$AP209+4,COLUMN())),INDIRECT(ADDRESS(($AN209-1)*3+$AO209+5,$AP209+7)))&gt;=1,0,INDIRECT(ADDRESS(($AN209-1)*3+$AO209+5,$AP209+7)))))</f>
        <v>0</v>
      </c>
      <c r="AR209" s="472">
        <f ca="1">COUNTIF(INDIRECT("H"&amp;(ROW()+12*(($AN209-1)*3+$AO209)-ROW())/12+5):INDIRECT("S"&amp;(ROW()+12*(($AN209-1)*3+$AO209)-ROW())/12+5),AQ209)</f>
        <v>0</v>
      </c>
      <c r="AS209" s="480">
        <f ca="1">IF($AP209=1,IF(INDIRECT(ADDRESS(($AN209-1)*3+$AO209+5,$AP209+20))="",0,INDIRECT(ADDRESS(($AN209-1)*3+$AO209+5,$AP209+20))),IF(INDIRECT(ADDRESS(($AN209-1)*3+$AO209+5,$AP209+20))="",0,IF(COUNTIF(INDIRECT(ADDRESS(($AN209-1)*36+($AO209-1)*12+6,COLUMN())):INDIRECT(ADDRESS(($AN209-1)*36+($AO209-1)*12+$AP209+4,COLUMN())),INDIRECT(ADDRESS(($AN209-1)*3+$AO209+5,$AP209+20)))&gt;=1,0,INDIRECT(ADDRESS(($AN209-1)*3+$AO209+5,$AP209+20)))))</f>
        <v>0</v>
      </c>
      <c r="AT209" s="472">
        <f ca="1">COUNTIF(INDIRECT("U"&amp;(ROW()+12*(($AN209-1)*3+$AO209)-ROW())/12+5):INDIRECT("AF"&amp;(ROW()+12*(($AN209-1)*3+$AO209)-ROW())/12+5),AS209)</f>
        <v>0</v>
      </c>
      <c r="AU209" s="472">
        <f ca="1">IF(AND(AQ209+AS209&gt;0,AR209+AT209&gt;0),COUNTIF(AU$6:AU208,"&gt;0")+1,0)</f>
        <v>0</v>
      </c>
    </row>
    <row r="210" spans="40:47" x14ac:dyDescent="0.15">
      <c r="AN210" s="472">
        <v>6</v>
      </c>
      <c r="AO210" s="472">
        <v>3</v>
      </c>
      <c r="AP210" s="472">
        <v>1</v>
      </c>
      <c r="AQ210" s="480">
        <f ca="1">IF($AP210=1,IF(INDIRECT(ADDRESS(($AN210-1)*3+$AO210+5,$AP210+7))="",0,INDIRECT(ADDRESS(($AN210-1)*3+$AO210+5,$AP210+7))),IF(INDIRECT(ADDRESS(($AN210-1)*3+$AO210+5,$AP210+7))="",0,IF(COUNTIF(INDIRECT(ADDRESS(($AN210-1)*36+($AO210-1)*12+6,COLUMN())):INDIRECT(ADDRESS(($AN210-1)*36+($AO210-1)*12+$AP210+4,COLUMN())),INDIRECT(ADDRESS(($AN210-1)*3+$AO210+5,$AP210+7)))&gt;=1,0,INDIRECT(ADDRESS(($AN210-1)*3+$AO210+5,$AP210+7)))))</f>
        <v>0</v>
      </c>
      <c r="AR210" s="472">
        <f ca="1">COUNTIF(INDIRECT("H"&amp;(ROW()+12*(($AN210-1)*3+$AO210)-ROW())/12+5):INDIRECT("S"&amp;(ROW()+12*(($AN210-1)*3+$AO210)-ROW())/12+5),AQ210)</f>
        <v>0</v>
      </c>
      <c r="AS210" s="480">
        <f ca="1">IF($AP210=1,IF(INDIRECT(ADDRESS(($AN210-1)*3+$AO210+5,$AP210+20))="",0,INDIRECT(ADDRESS(($AN210-1)*3+$AO210+5,$AP210+20))),IF(INDIRECT(ADDRESS(($AN210-1)*3+$AO210+5,$AP210+20))="",0,IF(COUNTIF(INDIRECT(ADDRESS(($AN210-1)*36+($AO210-1)*12+6,COLUMN())):INDIRECT(ADDRESS(($AN210-1)*36+($AO210-1)*12+$AP210+4,COLUMN())),INDIRECT(ADDRESS(($AN210-1)*3+$AO210+5,$AP210+20)))&gt;=1,0,INDIRECT(ADDRESS(($AN210-1)*3+$AO210+5,$AP210+20)))))</f>
        <v>0</v>
      </c>
      <c r="AT210" s="472">
        <f ca="1">COUNTIF(INDIRECT("U"&amp;(ROW()+12*(($AN210-1)*3+$AO210)-ROW())/12+5):INDIRECT("AF"&amp;(ROW()+12*(($AN210-1)*3+$AO210)-ROW())/12+5),AS210)</f>
        <v>0</v>
      </c>
      <c r="AU210" s="472">
        <f ca="1">IF(AND(AQ210+AS210&gt;0,AR210+AT210&gt;0),COUNTIF(AU$6:AU209,"&gt;0")+1,0)</f>
        <v>0</v>
      </c>
    </row>
    <row r="211" spans="40:47" x14ac:dyDescent="0.15">
      <c r="AN211" s="472">
        <v>6</v>
      </c>
      <c r="AO211" s="472">
        <v>3</v>
      </c>
      <c r="AP211" s="472">
        <v>2</v>
      </c>
      <c r="AQ211" s="480">
        <f ca="1">IF($AP211=1,IF(INDIRECT(ADDRESS(($AN211-1)*3+$AO211+5,$AP211+7))="",0,INDIRECT(ADDRESS(($AN211-1)*3+$AO211+5,$AP211+7))),IF(INDIRECT(ADDRESS(($AN211-1)*3+$AO211+5,$AP211+7))="",0,IF(COUNTIF(INDIRECT(ADDRESS(($AN211-1)*36+($AO211-1)*12+6,COLUMN())):INDIRECT(ADDRESS(($AN211-1)*36+($AO211-1)*12+$AP211+4,COLUMN())),INDIRECT(ADDRESS(($AN211-1)*3+$AO211+5,$AP211+7)))&gt;=1,0,INDIRECT(ADDRESS(($AN211-1)*3+$AO211+5,$AP211+7)))))</f>
        <v>0</v>
      </c>
      <c r="AR211" s="472">
        <f ca="1">COUNTIF(INDIRECT("H"&amp;(ROW()+12*(($AN211-1)*3+$AO211)-ROW())/12+5):INDIRECT("S"&amp;(ROW()+12*(($AN211-1)*3+$AO211)-ROW())/12+5),AQ211)</f>
        <v>0</v>
      </c>
      <c r="AS211" s="480">
        <f ca="1">IF($AP211=1,IF(INDIRECT(ADDRESS(($AN211-1)*3+$AO211+5,$AP211+20))="",0,INDIRECT(ADDRESS(($AN211-1)*3+$AO211+5,$AP211+20))),IF(INDIRECT(ADDRESS(($AN211-1)*3+$AO211+5,$AP211+20))="",0,IF(COUNTIF(INDIRECT(ADDRESS(($AN211-1)*36+($AO211-1)*12+6,COLUMN())):INDIRECT(ADDRESS(($AN211-1)*36+($AO211-1)*12+$AP211+4,COLUMN())),INDIRECT(ADDRESS(($AN211-1)*3+$AO211+5,$AP211+20)))&gt;=1,0,INDIRECT(ADDRESS(($AN211-1)*3+$AO211+5,$AP211+20)))))</f>
        <v>0</v>
      </c>
      <c r="AT211" s="472">
        <f ca="1">COUNTIF(INDIRECT("U"&amp;(ROW()+12*(($AN211-1)*3+$AO211)-ROW())/12+5):INDIRECT("AF"&amp;(ROW()+12*(($AN211-1)*3+$AO211)-ROW())/12+5),AS211)</f>
        <v>0</v>
      </c>
      <c r="AU211" s="472">
        <f ca="1">IF(AND(AQ211+AS211&gt;0,AR211+AT211&gt;0),COUNTIF(AU$6:AU210,"&gt;0")+1,0)</f>
        <v>0</v>
      </c>
    </row>
    <row r="212" spans="40:47" x14ac:dyDescent="0.15">
      <c r="AN212" s="472">
        <v>6</v>
      </c>
      <c r="AO212" s="472">
        <v>3</v>
      </c>
      <c r="AP212" s="472">
        <v>3</v>
      </c>
      <c r="AQ212" s="480">
        <f ca="1">IF($AP212=1,IF(INDIRECT(ADDRESS(($AN212-1)*3+$AO212+5,$AP212+7))="",0,INDIRECT(ADDRESS(($AN212-1)*3+$AO212+5,$AP212+7))),IF(INDIRECT(ADDRESS(($AN212-1)*3+$AO212+5,$AP212+7))="",0,IF(COUNTIF(INDIRECT(ADDRESS(($AN212-1)*36+($AO212-1)*12+6,COLUMN())):INDIRECT(ADDRESS(($AN212-1)*36+($AO212-1)*12+$AP212+4,COLUMN())),INDIRECT(ADDRESS(($AN212-1)*3+$AO212+5,$AP212+7)))&gt;=1,0,INDIRECT(ADDRESS(($AN212-1)*3+$AO212+5,$AP212+7)))))</f>
        <v>0</v>
      </c>
      <c r="AR212" s="472">
        <f ca="1">COUNTIF(INDIRECT("H"&amp;(ROW()+12*(($AN212-1)*3+$AO212)-ROW())/12+5):INDIRECT("S"&amp;(ROW()+12*(($AN212-1)*3+$AO212)-ROW())/12+5),AQ212)</f>
        <v>0</v>
      </c>
      <c r="AS212" s="480">
        <f ca="1">IF($AP212=1,IF(INDIRECT(ADDRESS(($AN212-1)*3+$AO212+5,$AP212+20))="",0,INDIRECT(ADDRESS(($AN212-1)*3+$AO212+5,$AP212+20))),IF(INDIRECT(ADDRESS(($AN212-1)*3+$AO212+5,$AP212+20))="",0,IF(COUNTIF(INDIRECT(ADDRESS(($AN212-1)*36+($AO212-1)*12+6,COLUMN())):INDIRECT(ADDRESS(($AN212-1)*36+($AO212-1)*12+$AP212+4,COLUMN())),INDIRECT(ADDRESS(($AN212-1)*3+$AO212+5,$AP212+20)))&gt;=1,0,INDIRECT(ADDRESS(($AN212-1)*3+$AO212+5,$AP212+20)))))</f>
        <v>0</v>
      </c>
      <c r="AT212" s="472">
        <f ca="1">COUNTIF(INDIRECT("U"&amp;(ROW()+12*(($AN212-1)*3+$AO212)-ROW())/12+5):INDIRECT("AF"&amp;(ROW()+12*(($AN212-1)*3+$AO212)-ROW())/12+5),AS212)</f>
        <v>0</v>
      </c>
      <c r="AU212" s="472">
        <f ca="1">IF(AND(AQ212+AS212&gt;0,AR212+AT212&gt;0),COUNTIF(AU$6:AU211,"&gt;0")+1,0)</f>
        <v>0</v>
      </c>
    </row>
    <row r="213" spans="40:47" x14ac:dyDescent="0.15">
      <c r="AN213" s="472">
        <v>6</v>
      </c>
      <c r="AO213" s="472">
        <v>3</v>
      </c>
      <c r="AP213" s="472">
        <v>4</v>
      </c>
      <c r="AQ213" s="480">
        <f ca="1">IF($AP213=1,IF(INDIRECT(ADDRESS(($AN213-1)*3+$AO213+5,$AP213+7))="",0,INDIRECT(ADDRESS(($AN213-1)*3+$AO213+5,$AP213+7))),IF(INDIRECT(ADDRESS(($AN213-1)*3+$AO213+5,$AP213+7))="",0,IF(COUNTIF(INDIRECT(ADDRESS(($AN213-1)*36+($AO213-1)*12+6,COLUMN())):INDIRECT(ADDRESS(($AN213-1)*36+($AO213-1)*12+$AP213+4,COLUMN())),INDIRECT(ADDRESS(($AN213-1)*3+$AO213+5,$AP213+7)))&gt;=1,0,INDIRECT(ADDRESS(($AN213-1)*3+$AO213+5,$AP213+7)))))</f>
        <v>0</v>
      </c>
      <c r="AR213" s="472">
        <f ca="1">COUNTIF(INDIRECT("H"&amp;(ROW()+12*(($AN213-1)*3+$AO213)-ROW())/12+5):INDIRECT("S"&amp;(ROW()+12*(($AN213-1)*3+$AO213)-ROW())/12+5),AQ213)</f>
        <v>0</v>
      </c>
      <c r="AS213" s="480">
        <f ca="1">IF($AP213=1,IF(INDIRECT(ADDRESS(($AN213-1)*3+$AO213+5,$AP213+20))="",0,INDIRECT(ADDRESS(($AN213-1)*3+$AO213+5,$AP213+20))),IF(INDIRECT(ADDRESS(($AN213-1)*3+$AO213+5,$AP213+20))="",0,IF(COUNTIF(INDIRECT(ADDRESS(($AN213-1)*36+($AO213-1)*12+6,COLUMN())):INDIRECT(ADDRESS(($AN213-1)*36+($AO213-1)*12+$AP213+4,COLUMN())),INDIRECT(ADDRESS(($AN213-1)*3+$AO213+5,$AP213+20)))&gt;=1,0,INDIRECT(ADDRESS(($AN213-1)*3+$AO213+5,$AP213+20)))))</f>
        <v>0</v>
      </c>
      <c r="AT213" s="472">
        <f ca="1">COUNTIF(INDIRECT("U"&amp;(ROW()+12*(($AN213-1)*3+$AO213)-ROW())/12+5):INDIRECT("AF"&amp;(ROW()+12*(($AN213-1)*3+$AO213)-ROW())/12+5),AS213)</f>
        <v>0</v>
      </c>
      <c r="AU213" s="472">
        <f ca="1">IF(AND(AQ213+AS213&gt;0,AR213+AT213&gt;0),COUNTIF(AU$6:AU212,"&gt;0")+1,0)</f>
        <v>0</v>
      </c>
    </row>
    <row r="214" spans="40:47" x14ac:dyDescent="0.15">
      <c r="AN214" s="472">
        <v>6</v>
      </c>
      <c r="AO214" s="472">
        <v>3</v>
      </c>
      <c r="AP214" s="472">
        <v>5</v>
      </c>
      <c r="AQ214" s="480">
        <f ca="1">IF($AP214=1,IF(INDIRECT(ADDRESS(($AN214-1)*3+$AO214+5,$AP214+7))="",0,INDIRECT(ADDRESS(($AN214-1)*3+$AO214+5,$AP214+7))),IF(INDIRECT(ADDRESS(($AN214-1)*3+$AO214+5,$AP214+7))="",0,IF(COUNTIF(INDIRECT(ADDRESS(($AN214-1)*36+($AO214-1)*12+6,COLUMN())):INDIRECT(ADDRESS(($AN214-1)*36+($AO214-1)*12+$AP214+4,COLUMN())),INDIRECT(ADDRESS(($AN214-1)*3+$AO214+5,$AP214+7)))&gt;=1,0,INDIRECT(ADDRESS(($AN214-1)*3+$AO214+5,$AP214+7)))))</f>
        <v>0</v>
      </c>
      <c r="AR214" s="472">
        <f ca="1">COUNTIF(INDIRECT("H"&amp;(ROW()+12*(($AN214-1)*3+$AO214)-ROW())/12+5):INDIRECT("S"&amp;(ROW()+12*(($AN214-1)*3+$AO214)-ROW())/12+5),AQ214)</f>
        <v>0</v>
      </c>
      <c r="AS214" s="480">
        <f ca="1">IF($AP214=1,IF(INDIRECT(ADDRESS(($AN214-1)*3+$AO214+5,$AP214+20))="",0,INDIRECT(ADDRESS(($AN214-1)*3+$AO214+5,$AP214+20))),IF(INDIRECT(ADDRESS(($AN214-1)*3+$AO214+5,$AP214+20))="",0,IF(COUNTIF(INDIRECT(ADDRESS(($AN214-1)*36+($AO214-1)*12+6,COLUMN())):INDIRECT(ADDRESS(($AN214-1)*36+($AO214-1)*12+$AP214+4,COLUMN())),INDIRECT(ADDRESS(($AN214-1)*3+$AO214+5,$AP214+20)))&gt;=1,0,INDIRECT(ADDRESS(($AN214-1)*3+$AO214+5,$AP214+20)))))</f>
        <v>0</v>
      </c>
      <c r="AT214" s="472">
        <f ca="1">COUNTIF(INDIRECT("U"&amp;(ROW()+12*(($AN214-1)*3+$AO214)-ROW())/12+5):INDIRECT("AF"&amp;(ROW()+12*(($AN214-1)*3+$AO214)-ROW())/12+5),AS214)</f>
        <v>0</v>
      </c>
      <c r="AU214" s="472">
        <f ca="1">IF(AND(AQ214+AS214&gt;0,AR214+AT214&gt;0),COUNTIF(AU$6:AU213,"&gt;0")+1,0)</f>
        <v>0</v>
      </c>
    </row>
    <row r="215" spans="40:47" x14ac:dyDescent="0.15">
      <c r="AN215" s="472">
        <v>6</v>
      </c>
      <c r="AO215" s="472">
        <v>3</v>
      </c>
      <c r="AP215" s="472">
        <v>6</v>
      </c>
      <c r="AQ215" s="480">
        <f ca="1">IF($AP215=1,IF(INDIRECT(ADDRESS(($AN215-1)*3+$AO215+5,$AP215+7))="",0,INDIRECT(ADDRESS(($AN215-1)*3+$AO215+5,$AP215+7))),IF(INDIRECT(ADDRESS(($AN215-1)*3+$AO215+5,$AP215+7))="",0,IF(COUNTIF(INDIRECT(ADDRESS(($AN215-1)*36+($AO215-1)*12+6,COLUMN())):INDIRECT(ADDRESS(($AN215-1)*36+($AO215-1)*12+$AP215+4,COLUMN())),INDIRECT(ADDRESS(($AN215-1)*3+$AO215+5,$AP215+7)))&gt;=1,0,INDIRECT(ADDRESS(($AN215-1)*3+$AO215+5,$AP215+7)))))</f>
        <v>0</v>
      </c>
      <c r="AR215" s="472">
        <f ca="1">COUNTIF(INDIRECT("H"&amp;(ROW()+12*(($AN215-1)*3+$AO215)-ROW())/12+5):INDIRECT("S"&amp;(ROW()+12*(($AN215-1)*3+$AO215)-ROW())/12+5),AQ215)</f>
        <v>0</v>
      </c>
      <c r="AS215" s="480">
        <f ca="1">IF($AP215=1,IF(INDIRECT(ADDRESS(($AN215-1)*3+$AO215+5,$AP215+20))="",0,INDIRECT(ADDRESS(($AN215-1)*3+$AO215+5,$AP215+20))),IF(INDIRECT(ADDRESS(($AN215-1)*3+$AO215+5,$AP215+20))="",0,IF(COUNTIF(INDIRECT(ADDRESS(($AN215-1)*36+($AO215-1)*12+6,COLUMN())):INDIRECT(ADDRESS(($AN215-1)*36+($AO215-1)*12+$AP215+4,COLUMN())),INDIRECT(ADDRESS(($AN215-1)*3+$AO215+5,$AP215+20)))&gt;=1,0,INDIRECT(ADDRESS(($AN215-1)*3+$AO215+5,$AP215+20)))))</f>
        <v>0</v>
      </c>
      <c r="AT215" s="472">
        <f ca="1">COUNTIF(INDIRECT("U"&amp;(ROW()+12*(($AN215-1)*3+$AO215)-ROW())/12+5):INDIRECT("AF"&amp;(ROW()+12*(($AN215-1)*3+$AO215)-ROW())/12+5),AS215)</f>
        <v>0</v>
      </c>
      <c r="AU215" s="472">
        <f ca="1">IF(AND(AQ215+AS215&gt;0,AR215+AT215&gt;0),COUNTIF(AU$6:AU214,"&gt;0")+1,0)</f>
        <v>0</v>
      </c>
    </row>
    <row r="216" spans="40:47" x14ac:dyDescent="0.15">
      <c r="AN216" s="472">
        <v>6</v>
      </c>
      <c r="AO216" s="472">
        <v>3</v>
      </c>
      <c r="AP216" s="472">
        <v>7</v>
      </c>
      <c r="AQ216" s="480">
        <f ca="1">IF($AP216=1,IF(INDIRECT(ADDRESS(($AN216-1)*3+$AO216+5,$AP216+7))="",0,INDIRECT(ADDRESS(($AN216-1)*3+$AO216+5,$AP216+7))),IF(INDIRECT(ADDRESS(($AN216-1)*3+$AO216+5,$AP216+7))="",0,IF(COUNTIF(INDIRECT(ADDRESS(($AN216-1)*36+($AO216-1)*12+6,COLUMN())):INDIRECT(ADDRESS(($AN216-1)*36+($AO216-1)*12+$AP216+4,COLUMN())),INDIRECT(ADDRESS(($AN216-1)*3+$AO216+5,$AP216+7)))&gt;=1,0,INDIRECT(ADDRESS(($AN216-1)*3+$AO216+5,$AP216+7)))))</f>
        <v>0</v>
      </c>
      <c r="AR216" s="472">
        <f ca="1">COUNTIF(INDIRECT("H"&amp;(ROW()+12*(($AN216-1)*3+$AO216)-ROW())/12+5):INDIRECT("S"&amp;(ROW()+12*(($AN216-1)*3+$AO216)-ROW())/12+5),AQ216)</f>
        <v>0</v>
      </c>
      <c r="AS216" s="480">
        <f ca="1">IF($AP216=1,IF(INDIRECT(ADDRESS(($AN216-1)*3+$AO216+5,$AP216+20))="",0,INDIRECT(ADDRESS(($AN216-1)*3+$AO216+5,$AP216+20))),IF(INDIRECT(ADDRESS(($AN216-1)*3+$AO216+5,$AP216+20))="",0,IF(COUNTIF(INDIRECT(ADDRESS(($AN216-1)*36+($AO216-1)*12+6,COLUMN())):INDIRECT(ADDRESS(($AN216-1)*36+($AO216-1)*12+$AP216+4,COLUMN())),INDIRECT(ADDRESS(($AN216-1)*3+$AO216+5,$AP216+20)))&gt;=1,0,INDIRECT(ADDRESS(($AN216-1)*3+$AO216+5,$AP216+20)))))</f>
        <v>0</v>
      </c>
      <c r="AT216" s="472">
        <f ca="1">COUNTIF(INDIRECT("U"&amp;(ROW()+12*(($AN216-1)*3+$AO216)-ROW())/12+5):INDIRECT("AF"&amp;(ROW()+12*(($AN216-1)*3+$AO216)-ROW())/12+5),AS216)</f>
        <v>0</v>
      </c>
      <c r="AU216" s="472">
        <f ca="1">IF(AND(AQ216+AS216&gt;0,AR216+AT216&gt;0),COUNTIF(AU$6:AU215,"&gt;0")+1,0)</f>
        <v>0</v>
      </c>
    </row>
    <row r="217" spans="40:47" x14ac:dyDescent="0.15">
      <c r="AN217" s="472">
        <v>6</v>
      </c>
      <c r="AO217" s="472">
        <v>3</v>
      </c>
      <c r="AP217" s="472">
        <v>8</v>
      </c>
      <c r="AQ217" s="480">
        <f ca="1">IF($AP217=1,IF(INDIRECT(ADDRESS(($AN217-1)*3+$AO217+5,$AP217+7))="",0,INDIRECT(ADDRESS(($AN217-1)*3+$AO217+5,$AP217+7))),IF(INDIRECT(ADDRESS(($AN217-1)*3+$AO217+5,$AP217+7))="",0,IF(COUNTIF(INDIRECT(ADDRESS(($AN217-1)*36+($AO217-1)*12+6,COLUMN())):INDIRECT(ADDRESS(($AN217-1)*36+($AO217-1)*12+$AP217+4,COLUMN())),INDIRECT(ADDRESS(($AN217-1)*3+$AO217+5,$AP217+7)))&gt;=1,0,INDIRECT(ADDRESS(($AN217-1)*3+$AO217+5,$AP217+7)))))</f>
        <v>0</v>
      </c>
      <c r="AR217" s="472">
        <f ca="1">COUNTIF(INDIRECT("H"&amp;(ROW()+12*(($AN217-1)*3+$AO217)-ROW())/12+5):INDIRECT("S"&amp;(ROW()+12*(($AN217-1)*3+$AO217)-ROW())/12+5),AQ217)</f>
        <v>0</v>
      </c>
      <c r="AS217" s="480">
        <f ca="1">IF($AP217=1,IF(INDIRECT(ADDRESS(($AN217-1)*3+$AO217+5,$AP217+20))="",0,INDIRECT(ADDRESS(($AN217-1)*3+$AO217+5,$AP217+20))),IF(INDIRECT(ADDRESS(($AN217-1)*3+$AO217+5,$AP217+20))="",0,IF(COUNTIF(INDIRECT(ADDRESS(($AN217-1)*36+($AO217-1)*12+6,COLUMN())):INDIRECT(ADDRESS(($AN217-1)*36+($AO217-1)*12+$AP217+4,COLUMN())),INDIRECT(ADDRESS(($AN217-1)*3+$AO217+5,$AP217+20)))&gt;=1,0,INDIRECT(ADDRESS(($AN217-1)*3+$AO217+5,$AP217+20)))))</f>
        <v>0</v>
      </c>
      <c r="AT217" s="472">
        <f ca="1">COUNTIF(INDIRECT("U"&amp;(ROW()+12*(($AN217-1)*3+$AO217)-ROW())/12+5):INDIRECT("AF"&amp;(ROW()+12*(($AN217-1)*3+$AO217)-ROW())/12+5),AS217)</f>
        <v>0</v>
      </c>
      <c r="AU217" s="472">
        <f ca="1">IF(AND(AQ217+AS217&gt;0,AR217+AT217&gt;0),COUNTIF(AU$6:AU216,"&gt;0")+1,0)</f>
        <v>0</v>
      </c>
    </row>
    <row r="218" spans="40:47" x14ac:dyDescent="0.15">
      <c r="AN218" s="472">
        <v>6</v>
      </c>
      <c r="AO218" s="472">
        <v>3</v>
      </c>
      <c r="AP218" s="472">
        <v>9</v>
      </c>
      <c r="AQ218" s="480">
        <f ca="1">IF($AP218=1,IF(INDIRECT(ADDRESS(($AN218-1)*3+$AO218+5,$AP218+7))="",0,INDIRECT(ADDRESS(($AN218-1)*3+$AO218+5,$AP218+7))),IF(INDIRECT(ADDRESS(($AN218-1)*3+$AO218+5,$AP218+7))="",0,IF(COUNTIF(INDIRECT(ADDRESS(($AN218-1)*36+($AO218-1)*12+6,COLUMN())):INDIRECT(ADDRESS(($AN218-1)*36+($AO218-1)*12+$AP218+4,COLUMN())),INDIRECT(ADDRESS(($AN218-1)*3+$AO218+5,$AP218+7)))&gt;=1,0,INDIRECT(ADDRESS(($AN218-1)*3+$AO218+5,$AP218+7)))))</f>
        <v>0</v>
      </c>
      <c r="AR218" s="472">
        <f ca="1">COUNTIF(INDIRECT("H"&amp;(ROW()+12*(($AN218-1)*3+$AO218)-ROW())/12+5):INDIRECT("S"&amp;(ROW()+12*(($AN218-1)*3+$AO218)-ROW())/12+5),AQ218)</f>
        <v>0</v>
      </c>
      <c r="AS218" s="480">
        <f ca="1">IF($AP218=1,IF(INDIRECT(ADDRESS(($AN218-1)*3+$AO218+5,$AP218+20))="",0,INDIRECT(ADDRESS(($AN218-1)*3+$AO218+5,$AP218+20))),IF(INDIRECT(ADDRESS(($AN218-1)*3+$AO218+5,$AP218+20))="",0,IF(COUNTIF(INDIRECT(ADDRESS(($AN218-1)*36+($AO218-1)*12+6,COLUMN())):INDIRECT(ADDRESS(($AN218-1)*36+($AO218-1)*12+$AP218+4,COLUMN())),INDIRECT(ADDRESS(($AN218-1)*3+$AO218+5,$AP218+20)))&gt;=1,0,INDIRECT(ADDRESS(($AN218-1)*3+$AO218+5,$AP218+20)))))</f>
        <v>0</v>
      </c>
      <c r="AT218" s="472">
        <f ca="1">COUNTIF(INDIRECT("U"&amp;(ROW()+12*(($AN218-1)*3+$AO218)-ROW())/12+5):INDIRECT("AF"&amp;(ROW()+12*(($AN218-1)*3+$AO218)-ROW())/12+5),AS218)</f>
        <v>0</v>
      </c>
      <c r="AU218" s="472">
        <f ca="1">IF(AND(AQ218+AS218&gt;0,AR218+AT218&gt;0),COUNTIF(AU$6:AU217,"&gt;0")+1,0)</f>
        <v>0</v>
      </c>
    </row>
    <row r="219" spans="40:47" x14ac:dyDescent="0.15">
      <c r="AN219" s="472">
        <v>6</v>
      </c>
      <c r="AO219" s="472">
        <v>3</v>
      </c>
      <c r="AP219" s="472">
        <v>10</v>
      </c>
      <c r="AQ219" s="480">
        <f ca="1">IF($AP219=1,IF(INDIRECT(ADDRESS(($AN219-1)*3+$AO219+5,$AP219+7))="",0,INDIRECT(ADDRESS(($AN219-1)*3+$AO219+5,$AP219+7))),IF(INDIRECT(ADDRESS(($AN219-1)*3+$AO219+5,$AP219+7))="",0,IF(COUNTIF(INDIRECT(ADDRESS(($AN219-1)*36+($AO219-1)*12+6,COLUMN())):INDIRECT(ADDRESS(($AN219-1)*36+($AO219-1)*12+$AP219+4,COLUMN())),INDIRECT(ADDRESS(($AN219-1)*3+$AO219+5,$AP219+7)))&gt;=1,0,INDIRECT(ADDRESS(($AN219-1)*3+$AO219+5,$AP219+7)))))</f>
        <v>0</v>
      </c>
      <c r="AR219" s="472">
        <f ca="1">COUNTIF(INDIRECT("H"&amp;(ROW()+12*(($AN219-1)*3+$AO219)-ROW())/12+5):INDIRECT("S"&amp;(ROW()+12*(($AN219-1)*3+$AO219)-ROW())/12+5),AQ219)</f>
        <v>0</v>
      </c>
      <c r="AS219" s="480">
        <f ca="1">IF($AP219=1,IF(INDIRECT(ADDRESS(($AN219-1)*3+$AO219+5,$AP219+20))="",0,INDIRECT(ADDRESS(($AN219-1)*3+$AO219+5,$AP219+20))),IF(INDIRECT(ADDRESS(($AN219-1)*3+$AO219+5,$AP219+20))="",0,IF(COUNTIF(INDIRECT(ADDRESS(($AN219-1)*36+($AO219-1)*12+6,COLUMN())):INDIRECT(ADDRESS(($AN219-1)*36+($AO219-1)*12+$AP219+4,COLUMN())),INDIRECT(ADDRESS(($AN219-1)*3+$AO219+5,$AP219+20)))&gt;=1,0,INDIRECT(ADDRESS(($AN219-1)*3+$AO219+5,$AP219+20)))))</f>
        <v>0</v>
      </c>
      <c r="AT219" s="472">
        <f ca="1">COUNTIF(INDIRECT("U"&amp;(ROW()+12*(($AN219-1)*3+$AO219)-ROW())/12+5):INDIRECT("AF"&amp;(ROW()+12*(($AN219-1)*3+$AO219)-ROW())/12+5),AS219)</f>
        <v>0</v>
      </c>
      <c r="AU219" s="472">
        <f ca="1">IF(AND(AQ219+AS219&gt;0,AR219+AT219&gt;0),COUNTIF(AU$6:AU218,"&gt;0")+1,0)</f>
        <v>0</v>
      </c>
    </row>
    <row r="220" spans="40:47" x14ac:dyDescent="0.15">
      <c r="AN220" s="472">
        <v>6</v>
      </c>
      <c r="AO220" s="472">
        <v>3</v>
      </c>
      <c r="AP220" s="472">
        <v>11</v>
      </c>
      <c r="AQ220" s="480">
        <f ca="1">IF($AP220=1,IF(INDIRECT(ADDRESS(($AN220-1)*3+$AO220+5,$AP220+7))="",0,INDIRECT(ADDRESS(($AN220-1)*3+$AO220+5,$AP220+7))),IF(INDIRECT(ADDRESS(($AN220-1)*3+$AO220+5,$AP220+7))="",0,IF(COUNTIF(INDIRECT(ADDRESS(($AN220-1)*36+($AO220-1)*12+6,COLUMN())):INDIRECT(ADDRESS(($AN220-1)*36+($AO220-1)*12+$AP220+4,COLUMN())),INDIRECT(ADDRESS(($AN220-1)*3+$AO220+5,$AP220+7)))&gt;=1,0,INDIRECT(ADDRESS(($AN220-1)*3+$AO220+5,$AP220+7)))))</f>
        <v>0</v>
      </c>
      <c r="AR220" s="472">
        <f ca="1">COUNTIF(INDIRECT("H"&amp;(ROW()+12*(($AN220-1)*3+$AO220)-ROW())/12+5):INDIRECT("S"&amp;(ROW()+12*(($AN220-1)*3+$AO220)-ROW())/12+5),AQ220)</f>
        <v>0</v>
      </c>
      <c r="AS220" s="480">
        <f ca="1">IF($AP220=1,IF(INDIRECT(ADDRESS(($AN220-1)*3+$AO220+5,$AP220+20))="",0,INDIRECT(ADDRESS(($AN220-1)*3+$AO220+5,$AP220+20))),IF(INDIRECT(ADDRESS(($AN220-1)*3+$AO220+5,$AP220+20))="",0,IF(COUNTIF(INDIRECT(ADDRESS(($AN220-1)*36+($AO220-1)*12+6,COLUMN())):INDIRECT(ADDRESS(($AN220-1)*36+($AO220-1)*12+$AP220+4,COLUMN())),INDIRECT(ADDRESS(($AN220-1)*3+$AO220+5,$AP220+20)))&gt;=1,0,INDIRECT(ADDRESS(($AN220-1)*3+$AO220+5,$AP220+20)))))</f>
        <v>0</v>
      </c>
      <c r="AT220" s="472">
        <f ca="1">COUNTIF(INDIRECT("U"&amp;(ROW()+12*(($AN220-1)*3+$AO220)-ROW())/12+5):INDIRECT("AF"&amp;(ROW()+12*(($AN220-1)*3+$AO220)-ROW())/12+5),AS220)</f>
        <v>0</v>
      </c>
      <c r="AU220" s="472">
        <f ca="1">IF(AND(AQ220+AS220&gt;0,AR220+AT220&gt;0),COUNTIF(AU$6:AU219,"&gt;0")+1,0)</f>
        <v>0</v>
      </c>
    </row>
    <row r="221" spans="40:47" x14ac:dyDescent="0.15">
      <c r="AN221" s="472">
        <v>6</v>
      </c>
      <c r="AO221" s="472">
        <v>3</v>
      </c>
      <c r="AP221" s="472">
        <v>12</v>
      </c>
      <c r="AQ221" s="480">
        <f ca="1">IF($AP221=1,IF(INDIRECT(ADDRESS(($AN221-1)*3+$AO221+5,$AP221+7))="",0,INDIRECT(ADDRESS(($AN221-1)*3+$AO221+5,$AP221+7))),IF(INDIRECT(ADDRESS(($AN221-1)*3+$AO221+5,$AP221+7))="",0,IF(COUNTIF(INDIRECT(ADDRESS(($AN221-1)*36+($AO221-1)*12+6,COLUMN())):INDIRECT(ADDRESS(($AN221-1)*36+($AO221-1)*12+$AP221+4,COLUMN())),INDIRECT(ADDRESS(($AN221-1)*3+$AO221+5,$AP221+7)))&gt;=1,0,INDIRECT(ADDRESS(($AN221-1)*3+$AO221+5,$AP221+7)))))</f>
        <v>0</v>
      </c>
      <c r="AR221" s="472">
        <f ca="1">COUNTIF(INDIRECT("H"&amp;(ROW()+12*(($AN221-1)*3+$AO221)-ROW())/12+5):INDIRECT("S"&amp;(ROW()+12*(($AN221-1)*3+$AO221)-ROW())/12+5),AQ221)</f>
        <v>0</v>
      </c>
      <c r="AS221" s="480">
        <f ca="1">IF($AP221=1,IF(INDIRECT(ADDRESS(($AN221-1)*3+$AO221+5,$AP221+20))="",0,INDIRECT(ADDRESS(($AN221-1)*3+$AO221+5,$AP221+20))),IF(INDIRECT(ADDRESS(($AN221-1)*3+$AO221+5,$AP221+20))="",0,IF(COUNTIF(INDIRECT(ADDRESS(($AN221-1)*36+($AO221-1)*12+6,COLUMN())):INDIRECT(ADDRESS(($AN221-1)*36+($AO221-1)*12+$AP221+4,COLUMN())),INDIRECT(ADDRESS(($AN221-1)*3+$AO221+5,$AP221+20)))&gt;=1,0,INDIRECT(ADDRESS(($AN221-1)*3+$AO221+5,$AP221+20)))))</f>
        <v>0</v>
      </c>
      <c r="AT221" s="472">
        <f ca="1">COUNTIF(INDIRECT("U"&amp;(ROW()+12*(($AN221-1)*3+$AO221)-ROW())/12+5):INDIRECT("AF"&amp;(ROW()+12*(($AN221-1)*3+$AO221)-ROW())/12+5),AS221)</f>
        <v>0</v>
      </c>
      <c r="AU221" s="472">
        <f ca="1">IF(AND(AQ221+AS221&gt;0,AR221+AT221&gt;0),COUNTIF(AU$6:AU220,"&gt;0")+1,0)</f>
        <v>0</v>
      </c>
    </row>
    <row r="222" spans="40:47" x14ac:dyDescent="0.15">
      <c r="AN222" s="472">
        <v>7</v>
      </c>
      <c r="AO222" s="472">
        <v>1</v>
      </c>
      <c r="AP222" s="472">
        <v>1</v>
      </c>
      <c r="AQ222" s="480">
        <f ca="1">IF($AP222=1,IF(INDIRECT(ADDRESS(($AN222-1)*3+$AO222+5,$AP222+7))="",0,INDIRECT(ADDRESS(($AN222-1)*3+$AO222+5,$AP222+7))),IF(INDIRECT(ADDRESS(($AN222-1)*3+$AO222+5,$AP222+7))="",0,IF(COUNTIF(INDIRECT(ADDRESS(($AN222-1)*36+($AO222-1)*12+6,COLUMN())):INDIRECT(ADDRESS(($AN222-1)*36+($AO222-1)*12+$AP222+4,COLUMN())),INDIRECT(ADDRESS(($AN222-1)*3+$AO222+5,$AP222+7)))&gt;=1,0,INDIRECT(ADDRESS(($AN222-1)*3+$AO222+5,$AP222+7)))))</f>
        <v>0</v>
      </c>
      <c r="AR222" s="472">
        <f ca="1">COUNTIF(INDIRECT("H"&amp;(ROW()+12*(($AN222-1)*3+$AO222)-ROW())/12+5):INDIRECT("S"&amp;(ROW()+12*(($AN222-1)*3+$AO222)-ROW())/12+5),AQ222)</f>
        <v>0</v>
      </c>
      <c r="AS222" s="480">
        <f ca="1">IF($AP222=1,IF(INDIRECT(ADDRESS(($AN222-1)*3+$AO222+5,$AP222+20))="",0,INDIRECT(ADDRESS(($AN222-1)*3+$AO222+5,$AP222+20))),IF(INDIRECT(ADDRESS(($AN222-1)*3+$AO222+5,$AP222+20))="",0,IF(COUNTIF(INDIRECT(ADDRESS(($AN222-1)*36+($AO222-1)*12+6,COLUMN())):INDIRECT(ADDRESS(($AN222-1)*36+($AO222-1)*12+$AP222+4,COLUMN())),INDIRECT(ADDRESS(($AN222-1)*3+$AO222+5,$AP222+20)))&gt;=1,0,INDIRECT(ADDRESS(($AN222-1)*3+$AO222+5,$AP222+20)))))</f>
        <v>0</v>
      </c>
      <c r="AT222" s="472">
        <f ca="1">COUNTIF(INDIRECT("U"&amp;(ROW()+12*(($AN222-1)*3+$AO222)-ROW())/12+5):INDIRECT("AF"&amp;(ROW()+12*(($AN222-1)*3+$AO222)-ROW())/12+5),AS222)</f>
        <v>0</v>
      </c>
      <c r="AU222" s="472">
        <f ca="1">IF(AND(AQ222+AS222&gt;0,AR222+AT222&gt;0),COUNTIF(AU$6:AU221,"&gt;0")+1,0)</f>
        <v>0</v>
      </c>
    </row>
    <row r="223" spans="40:47" x14ac:dyDescent="0.15">
      <c r="AN223" s="472">
        <v>7</v>
      </c>
      <c r="AO223" s="472">
        <v>1</v>
      </c>
      <c r="AP223" s="472">
        <v>2</v>
      </c>
      <c r="AQ223" s="480">
        <f ca="1">IF($AP223=1,IF(INDIRECT(ADDRESS(($AN223-1)*3+$AO223+5,$AP223+7))="",0,INDIRECT(ADDRESS(($AN223-1)*3+$AO223+5,$AP223+7))),IF(INDIRECT(ADDRESS(($AN223-1)*3+$AO223+5,$AP223+7))="",0,IF(COUNTIF(INDIRECT(ADDRESS(($AN223-1)*36+($AO223-1)*12+6,COLUMN())):INDIRECT(ADDRESS(($AN223-1)*36+($AO223-1)*12+$AP223+4,COLUMN())),INDIRECT(ADDRESS(($AN223-1)*3+$AO223+5,$AP223+7)))&gt;=1,0,INDIRECT(ADDRESS(($AN223-1)*3+$AO223+5,$AP223+7)))))</f>
        <v>0</v>
      </c>
      <c r="AR223" s="472">
        <f ca="1">COUNTIF(INDIRECT("H"&amp;(ROW()+12*(($AN223-1)*3+$AO223)-ROW())/12+5):INDIRECT("S"&amp;(ROW()+12*(($AN223-1)*3+$AO223)-ROW())/12+5),AQ223)</f>
        <v>0</v>
      </c>
      <c r="AS223" s="480">
        <f ca="1">IF($AP223=1,IF(INDIRECT(ADDRESS(($AN223-1)*3+$AO223+5,$AP223+20))="",0,INDIRECT(ADDRESS(($AN223-1)*3+$AO223+5,$AP223+20))),IF(INDIRECT(ADDRESS(($AN223-1)*3+$AO223+5,$AP223+20))="",0,IF(COUNTIF(INDIRECT(ADDRESS(($AN223-1)*36+($AO223-1)*12+6,COLUMN())):INDIRECT(ADDRESS(($AN223-1)*36+($AO223-1)*12+$AP223+4,COLUMN())),INDIRECT(ADDRESS(($AN223-1)*3+$AO223+5,$AP223+20)))&gt;=1,0,INDIRECT(ADDRESS(($AN223-1)*3+$AO223+5,$AP223+20)))))</f>
        <v>0</v>
      </c>
      <c r="AT223" s="472">
        <f ca="1">COUNTIF(INDIRECT("U"&amp;(ROW()+12*(($AN223-1)*3+$AO223)-ROW())/12+5):INDIRECT("AF"&amp;(ROW()+12*(($AN223-1)*3+$AO223)-ROW())/12+5),AS223)</f>
        <v>0</v>
      </c>
      <c r="AU223" s="472">
        <f ca="1">IF(AND(AQ223+AS223&gt;0,AR223+AT223&gt;0),COUNTIF(AU$6:AU222,"&gt;0")+1,0)</f>
        <v>0</v>
      </c>
    </row>
    <row r="224" spans="40:47" x14ac:dyDescent="0.15">
      <c r="AN224" s="472">
        <v>7</v>
      </c>
      <c r="AO224" s="472">
        <v>1</v>
      </c>
      <c r="AP224" s="472">
        <v>3</v>
      </c>
      <c r="AQ224" s="480">
        <f ca="1">IF($AP224=1,IF(INDIRECT(ADDRESS(($AN224-1)*3+$AO224+5,$AP224+7))="",0,INDIRECT(ADDRESS(($AN224-1)*3+$AO224+5,$AP224+7))),IF(INDIRECT(ADDRESS(($AN224-1)*3+$AO224+5,$AP224+7))="",0,IF(COUNTIF(INDIRECT(ADDRESS(($AN224-1)*36+($AO224-1)*12+6,COLUMN())):INDIRECT(ADDRESS(($AN224-1)*36+($AO224-1)*12+$AP224+4,COLUMN())),INDIRECT(ADDRESS(($AN224-1)*3+$AO224+5,$AP224+7)))&gt;=1,0,INDIRECT(ADDRESS(($AN224-1)*3+$AO224+5,$AP224+7)))))</f>
        <v>0</v>
      </c>
      <c r="AR224" s="472">
        <f ca="1">COUNTIF(INDIRECT("H"&amp;(ROW()+12*(($AN224-1)*3+$AO224)-ROW())/12+5):INDIRECT("S"&amp;(ROW()+12*(($AN224-1)*3+$AO224)-ROW())/12+5),AQ224)</f>
        <v>0</v>
      </c>
      <c r="AS224" s="480">
        <f ca="1">IF($AP224=1,IF(INDIRECT(ADDRESS(($AN224-1)*3+$AO224+5,$AP224+20))="",0,INDIRECT(ADDRESS(($AN224-1)*3+$AO224+5,$AP224+20))),IF(INDIRECT(ADDRESS(($AN224-1)*3+$AO224+5,$AP224+20))="",0,IF(COUNTIF(INDIRECT(ADDRESS(($AN224-1)*36+($AO224-1)*12+6,COLUMN())):INDIRECT(ADDRESS(($AN224-1)*36+($AO224-1)*12+$AP224+4,COLUMN())),INDIRECT(ADDRESS(($AN224-1)*3+$AO224+5,$AP224+20)))&gt;=1,0,INDIRECT(ADDRESS(($AN224-1)*3+$AO224+5,$AP224+20)))))</f>
        <v>0</v>
      </c>
      <c r="AT224" s="472">
        <f ca="1">COUNTIF(INDIRECT("U"&amp;(ROW()+12*(($AN224-1)*3+$AO224)-ROW())/12+5):INDIRECT("AF"&amp;(ROW()+12*(($AN224-1)*3+$AO224)-ROW())/12+5),AS224)</f>
        <v>0</v>
      </c>
      <c r="AU224" s="472">
        <f ca="1">IF(AND(AQ224+AS224&gt;0,AR224+AT224&gt;0),COUNTIF(AU$6:AU223,"&gt;0")+1,0)</f>
        <v>0</v>
      </c>
    </row>
    <row r="225" spans="40:47" x14ac:dyDescent="0.15">
      <c r="AN225" s="472">
        <v>7</v>
      </c>
      <c r="AO225" s="472">
        <v>1</v>
      </c>
      <c r="AP225" s="472">
        <v>4</v>
      </c>
      <c r="AQ225" s="480">
        <f ca="1">IF($AP225=1,IF(INDIRECT(ADDRESS(($AN225-1)*3+$AO225+5,$AP225+7))="",0,INDIRECT(ADDRESS(($AN225-1)*3+$AO225+5,$AP225+7))),IF(INDIRECT(ADDRESS(($AN225-1)*3+$AO225+5,$AP225+7))="",0,IF(COUNTIF(INDIRECT(ADDRESS(($AN225-1)*36+($AO225-1)*12+6,COLUMN())):INDIRECT(ADDRESS(($AN225-1)*36+($AO225-1)*12+$AP225+4,COLUMN())),INDIRECT(ADDRESS(($AN225-1)*3+$AO225+5,$AP225+7)))&gt;=1,0,INDIRECT(ADDRESS(($AN225-1)*3+$AO225+5,$AP225+7)))))</f>
        <v>0</v>
      </c>
      <c r="AR225" s="472">
        <f ca="1">COUNTIF(INDIRECT("H"&amp;(ROW()+12*(($AN225-1)*3+$AO225)-ROW())/12+5):INDIRECT("S"&amp;(ROW()+12*(($AN225-1)*3+$AO225)-ROW())/12+5),AQ225)</f>
        <v>0</v>
      </c>
      <c r="AS225" s="480">
        <f ca="1">IF($AP225=1,IF(INDIRECT(ADDRESS(($AN225-1)*3+$AO225+5,$AP225+20))="",0,INDIRECT(ADDRESS(($AN225-1)*3+$AO225+5,$AP225+20))),IF(INDIRECT(ADDRESS(($AN225-1)*3+$AO225+5,$AP225+20))="",0,IF(COUNTIF(INDIRECT(ADDRESS(($AN225-1)*36+($AO225-1)*12+6,COLUMN())):INDIRECT(ADDRESS(($AN225-1)*36+($AO225-1)*12+$AP225+4,COLUMN())),INDIRECT(ADDRESS(($AN225-1)*3+$AO225+5,$AP225+20)))&gt;=1,0,INDIRECT(ADDRESS(($AN225-1)*3+$AO225+5,$AP225+20)))))</f>
        <v>0</v>
      </c>
      <c r="AT225" s="472">
        <f ca="1">COUNTIF(INDIRECT("U"&amp;(ROW()+12*(($AN225-1)*3+$AO225)-ROW())/12+5):INDIRECT("AF"&amp;(ROW()+12*(($AN225-1)*3+$AO225)-ROW())/12+5),AS225)</f>
        <v>0</v>
      </c>
      <c r="AU225" s="472">
        <f ca="1">IF(AND(AQ225+AS225&gt;0,AR225+AT225&gt;0),COUNTIF(AU$6:AU224,"&gt;0")+1,0)</f>
        <v>0</v>
      </c>
    </row>
    <row r="226" spans="40:47" x14ac:dyDescent="0.15">
      <c r="AN226" s="472">
        <v>7</v>
      </c>
      <c r="AO226" s="472">
        <v>1</v>
      </c>
      <c r="AP226" s="472">
        <v>5</v>
      </c>
      <c r="AQ226" s="480">
        <f ca="1">IF($AP226=1,IF(INDIRECT(ADDRESS(($AN226-1)*3+$AO226+5,$AP226+7))="",0,INDIRECT(ADDRESS(($AN226-1)*3+$AO226+5,$AP226+7))),IF(INDIRECT(ADDRESS(($AN226-1)*3+$AO226+5,$AP226+7))="",0,IF(COUNTIF(INDIRECT(ADDRESS(($AN226-1)*36+($AO226-1)*12+6,COLUMN())):INDIRECT(ADDRESS(($AN226-1)*36+($AO226-1)*12+$AP226+4,COLUMN())),INDIRECT(ADDRESS(($AN226-1)*3+$AO226+5,$AP226+7)))&gt;=1,0,INDIRECT(ADDRESS(($AN226-1)*3+$AO226+5,$AP226+7)))))</f>
        <v>0</v>
      </c>
      <c r="AR226" s="472">
        <f ca="1">COUNTIF(INDIRECT("H"&amp;(ROW()+12*(($AN226-1)*3+$AO226)-ROW())/12+5):INDIRECT("S"&amp;(ROW()+12*(($AN226-1)*3+$AO226)-ROW())/12+5),AQ226)</f>
        <v>0</v>
      </c>
      <c r="AS226" s="480">
        <f ca="1">IF($AP226=1,IF(INDIRECT(ADDRESS(($AN226-1)*3+$AO226+5,$AP226+20))="",0,INDIRECT(ADDRESS(($AN226-1)*3+$AO226+5,$AP226+20))),IF(INDIRECT(ADDRESS(($AN226-1)*3+$AO226+5,$AP226+20))="",0,IF(COUNTIF(INDIRECT(ADDRESS(($AN226-1)*36+($AO226-1)*12+6,COLUMN())):INDIRECT(ADDRESS(($AN226-1)*36+($AO226-1)*12+$AP226+4,COLUMN())),INDIRECT(ADDRESS(($AN226-1)*3+$AO226+5,$AP226+20)))&gt;=1,0,INDIRECT(ADDRESS(($AN226-1)*3+$AO226+5,$AP226+20)))))</f>
        <v>0</v>
      </c>
      <c r="AT226" s="472">
        <f ca="1">COUNTIF(INDIRECT("U"&amp;(ROW()+12*(($AN226-1)*3+$AO226)-ROW())/12+5):INDIRECT("AF"&amp;(ROW()+12*(($AN226-1)*3+$AO226)-ROW())/12+5),AS226)</f>
        <v>0</v>
      </c>
      <c r="AU226" s="472">
        <f ca="1">IF(AND(AQ226+AS226&gt;0,AR226+AT226&gt;0),COUNTIF(AU$6:AU225,"&gt;0")+1,0)</f>
        <v>0</v>
      </c>
    </row>
    <row r="227" spans="40:47" x14ac:dyDescent="0.15">
      <c r="AN227" s="472">
        <v>7</v>
      </c>
      <c r="AO227" s="472">
        <v>1</v>
      </c>
      <c r="AP227" s="472">
        <v>6</v>
      </c>
      <c r="AQ227" s="480">
        <f ca="1">IF($AP227=1,IF(INDIRECT(ADDRESS(($AN227-1)*3+$AO227+5,$AP227+7))="",0,INDIRECT(ADDRESS(($AN227-1)*3+$AO227+5,$AP227+7))),IF(INDIRECT(ADDRESS(($AN227-1)*3+$AO227+5,$AP227+7))="",0,IF(COUNTIF(INDIRECT(ADDRESS(($AN227-1)*36+($AO227-1)*12+6,COLUMN())):INDIRECT(ADDRESS(($AN227-1)*36+($AO227-1)*12+$AP227+4,COLUMN())),INDIRECT(ADDRESS(($AN227-1)*3+$AO227+5,$AP227+7)))&gt;=1,0,INDIRECT(ADDRESS(($AN227-1)*3+$AO227+5,$AP227+7)))))</f>
        <v>0</v>
      </c>
      <c r="AR227" s="472">
        <f ca="1">COUNTIF(INDIRECT("H"&amp;(ROW()+12*(($AN227-1)*3+$AO227)-ROW())/12+5):INDIRECT("S"&amp;(ROW()+12*(($AN227-1)*3+$AO227)-ROW())/12+5),AQ227)</f>
        <v>0</v>
      </c>
      <c r="AS227" s="480">
        <f ca="1">IF($AP227=1,IF(INDIRECT(ADDRESS(($AN227-1)*3+$AO227+5,$AP227+20))="",0,INDIRECT(ADDRESS(($AN227-1)*3+$AO227+5,$AP227+20))),IF(INDIRECT(ADDRESS(($AN227-1)*3+$AO227+5,$AP227+20))="",0,IF(COUNTIF(INDIRECT(ADDRESS(($AN227-1)*36+($AO227-1)*12+6,COLUMN())):INDIRECT(ADDRESS(($AN227-1)*36+($AO227-1)*12+$AP227+4,COLUMN())),INDIRECT(ADDRESS(($AN227-1)*3+$AO227+5,$AP227+20)))&gt;=1,0,INDIRECT(ADDRESS(($AN227-1)*3+$AO227+5,$AP227+20)))))</f>
        <v>0</v>
      </c>
      <c r="AT227" s="472">
        <f ca="1">COUNTIF(INDIRECT("U"&amp;(ROW()+12*(($AN227-1)*3+$AO227)-ROW())/12+5):INDIRECT("AF"&amp;(ROW()+12*(($AN227-1)*3+$AO227)-ROW())/12+5),AS227)</f>
        <v>0</v>
      </c>
      <c r="AU227" s="472">
        <f ca="1">IF(AND(AQ227+AS227&gt;0,AR227+AT227&gt;0),COUNTIF(AU$6:AU226,"&gt;0")+1,0)</f>
        <v>0</v>
      </c>
    </row>
    <row r="228" spans="40:47" x14ac:dyDescent="0.15">
      <c r="AN228" s="472">
        <v>7</v>
      </c>
      <c r="AO228" s="472">
        <v>1</v>
      </c>
      <c r="AP228" s="472">
        <v>7</v>
      </c>
      <c r="AQ228" s="480">
        <f ca="1">IF($AP228=1,IF(INDIRECT(ADDRESS(($AN228-1)*3+$AO228+5,$AP228+7))="",0,INDIRECT(ADDRESS(($AN228-1)*3+$AO228+5,$AP228+7))),IF(INDIRECT(ADDRESS(($AN228-1)*3+$AO228+5,$AP228+7))="",0,IF(COUNTIF(INDIRECT(ADDRESS(($AN228-1)*36+($AO228-1)*12+6,COLUMN())):INDIRECT(ADDRESS(($AN228-1)*36+($AO228-1)*12+$AP228+4,COLUMN())),INDIRECT(ADDRESS(($AN228-1)*3+$AO228+5,$AP228+7)))&gt;=1,0,INDIRECT(ADDRESS(($AN228-1)*3+$AO228+5,$AP228+7)))))</f>
        <v>0</v>
      </c>
      <c r="AR228" s="472">
        <f ca="1">COUNTIF(INDIRECT("H"&amp;(ROW()+12*(($AN228-1)*3+$AO228)-ROW())/12+5):INDIRECT("S"&amp;(ROW()+12*(($AN228-1)*3+$AO228)-ROW())/12+5),AQ228)</f>
        <v>0</v>
      </c>
      <c r="AS228" s="480">
        <f ca="1">IF($AP228=1,IF(INDIRECT(ADDRESS(($AN228-1)*3+$AO228+5,$AP228+20))="",0,INDIRECT(ADDRESS(($AN228-1)*3+$AO228+5,$AP228+20))),IF(INDIRECT(ADDRESS(($AN228-1)*3+$AO228+5,$AP228+20))="",0,IF(COUNTIF(INDIRECT(ADDRESS(($AN228-1)*36+($AO228-1)*12+6,COLUMN())):INDIRECT(ADDRESS(($AN228-1)*36+($AO228-1)*12+$AP228+4,COLUMN())),INDIRECT(ADDRESS(($AN228-1)*3+$AO228+5,$AP228+20)))&gt;=1,0,INDIRECT(ADDRESS(($AN228-1)*3+$AO228+5,$AP228+20)))))</f>
        <v>0</v>
      </c>
      <c r="AT228" s="472">
        <f ca="1">COUNTIF(INDIRECT("U"&amp;(ROW()+12*(($AN228-1)*3+$AO228)-ROW())/12+5):INDIRECT("AF"&amp;(ROW()+12*(($AN228-1)*3+$AO228)-ROW())/12+5),AS228)</f>
        <v>0</v>
      </c>
      <c r="AU228" s="472">
        <f ca="1">IF(AND(AQ228+AS228&gt;0,AR228+AT228&gt;0),COUNTIF(AU$6:AU227,"&gt;0")+1,0)</f>
        <v>0</v>
      </c>
    </row>
    <row r="229" spans="40:47" x14ac:dyDescent="0.15">
      <c r="AN229" s="472">
        <v>7</v>
      </c>
      <c r="AO229" s="472">
        <v>1</v>
      </c>
      <c r="AP229" s="472">
        <v>8</v>
      </c>
      <c r="AQ229" s="480">
        <f ca="1">IF($AP229=1,IF(INDIRECT(ADDRESS(($AN229-1)*3+$AO229+5,$AP229+7))="",0,INDIRECT(ADDRESS(($AN229-1)*3+$AO229+5,$AP229+7))),IF(INDIRECT(ADDRESS(($AN229-1)*3+$AO229+5,$AP229+7))="",0,IF(COUNTIF(INDIRECT(ADDRESS(($AN229-1)*36+($AO229-1)*12+6,COLUMN())):INDIRECT(ADDRESS(($AN229-1)*36+($AO229-1)*12+$AP229+4,COLUMN())),INDIRECT(ADDRESS(($AN229-1)*3+$AO229+5,$AP229+7)))&gt;=1,0,INDIRECT(ADDRESS(($AN229-1)*3+$AO229+5,$AP229+7)))))</f>
        <v>0</v>
      </c>
      <c r="AR229" s="472">
        <f ca="1">COUNTIF(INDIRECT("H"&amp;(ROW()+12*(($AN229-1)*3+$AO229)-ROW())/12+5):INDIRECT("S"&amp;(ROW()+12*(($AN229-1)*3+$AO229)-ROW())/12+5),AQ229)</f>
        <v>0</v>
      </c>
      <c r="AS229" s="480">
        <f ca="1">IF($AP229=1,IF(INDIRECT(ADDRESS(($AN229-1)*3+$AO229+5,$AP229+20))="",0,INDIRECT(ADDRESS(($AN229-1)*3+$AO229+5,$AP229+20))),IF(INDIRECT(ADDRESS(($AN229-1)*3+$AO229+5,$AP229+20))="",0,IF(COUNTIF(INDIRECT(ADDRESS(($AN229-1)*36+($AO229-1)*12+6,COLUMN())):INDIRECT(ADDRESS(($AN229-1)*36+($AO229-1)*12+$AP229+4,COLUMN())),INDIRECT(ADDRESS(($AN229-1)*3+$AO229+5,$AP229+20)))&gt;=1,0,INDIRECT(ADDRESS(($AN229-1)*3+$AO229+5,$AP229+20)))))</f>
        <v>0</v>
      </c>
      <c r="AT229" s="472">
        <f ca="1">COUNTIF(INDIRECT("U"&amp;(ROW()+12*(($AN229-1)*3+$AO229)-ROW())/12+5):INDIRECT("AF"&amp;(ROW()+12*(($AN229-1)*3+$AO229)-ROW())/12+5),AS229)</f>
        <v>0</v>
      </c>
      <c r="AU229" s="472">
        <f ca="1">IF(AND(AQ229+AS229&gt;0,AR229+AT229&gt;0),COUNTIF(AU$6:AU228,"&gt;0")+1,0)</f>
        <v>0</v>
      </c>
    </row>
    <row r="230" spans="40:47" x14ac:dyDescent="0.15">
      <c r="AN230" s="472">
        <v>7</v>
      </c>
      <c r="AO230" s="472">
        <v>1</v>
      </c>
      <c r="AP230" s="472">
        <v>9</v>
      </c>
      <c r="AQ230" s="480">
        <f ca="1">IF($AP230=1,IF(INDIRECT(ADDRESS(($AN230-1)*3+$AO230+5,$AP230+7))="",0,INDIRECT(ADDRESS(($AN230-1)*3+$AO230+5,$AP230+7))),IF(INDIRECT(ADDRESS(($AN230-1)*3+$AO230+5,$AP230+7))="",0,IF(COUNTIF(INDIRECT(ADDRESS(($AN230-1)*36+($AO230-1)*12+6,COLUMN())):INDIRECT(ADDRESS(($AN230-1)*36+($AO230-1)*12+$AP230+4,COLUMN())),INDIRECT(ADDRESS(($AN230-1)*3+$AO230+5,$AP230+7)))&gt;=1,0,INDIRECT(ADDRESS(($AN230-1)*3+$AO230+5,$AP230+7)))))</f>
        <v>0</v>
      </c>
      <c r="AR230" s="472">
        <f ca="1">COUNTIF(INDIRECT("H"&amp;(ROW()+12*(($AN230-1)*3+$AO230)-ROW())/12+5):INDIRECT("S"&amp;(ROW()+12*(($AN230-1)*3+$AO230)-ROW())/12+5),AQ230)</f>
        <v>0</v>
      </c>
      <c r="AS230" s="480">
        <f ca="1">IF($AP230=1,IF(INDIRECT(ADDRESS(($AN230-1)*3+$AO230+5,$AP230+20))="",0,INDIRECT(ADDRESS(($AN230-1)*3+$AO230+5,$AP230+20))),IF(INDIRECT(ADDRESS(($AN230-1)*3+$AO230+5,$AP230+20))="",0,IF(COUNTIF(INDIRECT(ADDRESS(($AN230-1)*36+($AO230-1)*12+6,COLUMN())):INDIRECT(ADDRESS(($AN230-1)*36+($AO230-1)*12+$AP230+4,COLUMN())),INDIRECT(ADDRESS(($AN230-1)*3+$AO230+5,$AP230+20)))&gt;=1,0,INDIRECT(ADDRESS(($AN230-1)*3+$AO230+5,$AP230+20)))))</f>
        <v>0</v>
      </c>
      <c r="AT230" s="472">
        <f ca="1">COUNTIF(INDIRECT("U"&amp;(ROW()+12*(($AN230-1)*3+$AO230)-ROW())/12+5):INDIRECT("AF"&amp;(ROW()+12*(($AN230-1)*3+$AO230)-ROW())/12+5),AS230)</f>
        <v>0</v>
      </c>
      <c r="AU230" s="472">
        <f ca="1">IF(AND(AQ230+AS230&gt;0,AR230+AT230&gt;0),COUNTIF(AU$6:AU229,"&gt;0")+1,0)</f>
        <v>0</v>
      </c>
    </row>
    <row r="231" spans="40:47" x14ac:dyDescent="0.15">
      <c r="AN231" s="472">
        <v>7</v>
      </c>
      <c r="AO231" s="472">
        <v>1</v>
      </c>
      <c r="AP231" s="472">
        <v>10</v>
      </c>
      <c r="AQ231" s="480">
        <f ca="1">IF($AP231=1,IF(INDIRECT(ADDRESS(($AN231-1)*3+$AO231+5,$AP231+7))="",0,INDIRECT(ADDRESS(($AN231-1)*3+$AO231+5,$AP231+7))),IF(INDIRECT(ADDRESS(($AN231-1)*3+$AO231+5,$AP231+7))="",0,IF(COUNTIF(INDIRECT(ADDRESS(($AN231-1)*36+($AO231-1)*12+6,COLUMN())):INDIRECT(ADDRESS(($AN231-1)*36+($AO231-1)*12+$AP231+4,COLUMN())),INDIRECT(ADDRESS(($AN231-1)*3+$AO231+5,$AP231+7)))&gt;=1,0,INDIRECT(ADDRESS(($AN231-1)*3+$AO231+5,$AP231+7)))))</f>
        <v>0</v>
      </c>
      <c r="AR231" s="472">
        <f ca="1">COUNTIF(INDIRECT("H"&amp;(ROW()+12*(($AN231-1)*3+$AO231)-ROW())/12+5):INDIRECT("S"&amp;(ROW()+12*(($AN231-1)*3+$AO231)-ROW())/12+5),AQ231)</f>
        <v>0</v>
      </c>
      <c r="AS231" s="480">
        <f ca="1">IF($AP231=1,IF(INDIRECT(ADDRESS(($AN231-1)*3+$AO231+5,$AP231+20))="",0,INDIRECT(ADDRESS(($AN231-1)*3+$AO231+5,$AP231+20))),IF(INDIRECT(ADDRESS(($AN231-1)*3+$AO231+5,$AP231+20))="",0,IF(COUNTIF(INDIRECT(ADDRESS(($AN231-1)*36+($AO231-1)*12+6,COLUMN())):INDIRECT(ADDRESS(($AN231-1)*36+($AO231-1)*12+$AP231+4,COLUMN())),INDIRECT(ADDRESS(($AN231-1)*3+$AO231+5,$AP231+20)))&gt;=1,0,INDIRECT(ADDRESS(($AN231-1)*3+$AO231+5,$AP231+20)))))</f>
        <v>0</v>
      </c>
      <c r="AT231" s="472">
        <f ca="1">COUNTIF(INDIRECT("U"&amp;(ROW()+12*(($AN231-1)*3+$AO231)-ROW())/12+5):INDIRECT("AF"&amp;(ROW()+12*(($AN231-1)*3+$AO231)-ROW())/12+5),AS231)</f>
        <v>0</v>
      </c>
      <c r="AU231" s="472">
        <f ca="1">IF(AND(AQ231+AS231&gt;0,AR231+AT231&gt;0),COUNTIF(AU$6:AU230,"&gt;0")+1,0)</f>
        <v>0</v>
      </c>
    </row>
    <row r="232" spans="40:47" x14ac:dyDescent="0.15">
      <c r="AN232" s="472">
        <v>7</v>
      </c>
      <c r="AO232" s="472">
        <v>1</v>
      </c>
      <c r="AP232" s="472">
        <v>11</v>
      </c>
      <c r="AQ232" s="480">
        <f ca="1">IF($AP232=1,IF(INDIRECT(ADDRESS(($AN232-1)*3+$AO232+5,$AP232+7))="",0,INDIRECT(ADDRESS(($AN232-1)*3+$AO232+5,$AP232+7))),IF(INDIRECT(ADDRESS(($AN232-1)*3+$AO232+5,$AP232+7))="",0,IF(COUNTIF(INDIRECT(ADDRESS(($AN232-1)*36+($AO232-1)*12+6,COLUMN())):INDIRECT(ADDRESS(($AN232-1)*36+($AO232-1)*12+$AP232+4,COLUMN())),INDIRECT(ADDRESS(($AN232-1)*3+$AO232+5,$AP232+7)))&gt;=1,0,INDIRECT(ADDRESS(($AN232-1)*3+$AO232+5,$AP232+7)))))</f>
        <v>0</v>
      </c>
      <c r="AR232" s="472">
        <f ca="1">COUNTIF(INDIRECT("H"&amp;(ROW()+12*(($AN232-1)*3+$AO232)-ROW())/12+5):INDIRECT("S"&amp;(ROW()+12*(($AN232-1)*3+$AO232)-ROW())/12+5),AQ232)</f>
        <v>0</v>
      </c>
      <c r="AS232" s="480">
        <f ca="1">IF($AP232=1,IF(INDIRECT(ADDRESS(($AN232-1)*3+$AO232+5,$AP232+20))="",0,INDIRECT(ADDRESS(($AN232-1)*3+$AO232+5,$AP232+20))),IF(INDIRECT(ADDRESS(($AN232-1)*3+$AO232+5,$AP232+20))="",0,IF(COUNTIF(INDIRECT(ADDRESS(($AN232-1)*36+($AO232-1)*12+6,COLUMN())):INDIRECT(ADDRESS(($AN232-1)*36+($AO232-1)*12+$AP232+4,COLUMN())),INDIRECT(ADDRESS(($AN232-1)*3+$AO232+5,$AP232+20)))&gt;=1,0,INDIRECT(ADDRESS(($AN232-1)*3+$AO232+5,$AP232+20)))))</f>
        <v>0</v>
      </c>
      <c r="AT232" s="472">
        <f ca="1">COUNTIF(INDIRECT("U"&amp;(ROW()+12*(($AN232-1)*3+$AO232)-ROW())/12+5):INDIRECT("AF"&amp;(ROW()+12*(($AN232-1)*3+$AO232)-ROW())/12+5),AS232)</f>
        <v>0</v>
      </c>
      <c r="AU232" s="472">
        <f ca="1">IF(AND(AQ232+AS232&gt;0,AR232+AT232&gt;0),COUNTIF(AU$6:AU231,"&gt;0")+1,0)</f>
        <v>0</v>
      </c>
    </row>
    <row r="233" spans="40:47" x14ac:dyDescent="0.15">
      <c r="AN233" s="472">
        <v>7</v>
      </c>
      <c r="AO233" s="472">
        <v>1</v>
      </c>
      <c r="AP233" s="472">
        <v>12</v>
      </c>
      <c r="AQ233" s="480">
        <f ca="1">IF($AP233=1,IF(INDIRECT(ADDRESS(($AN233-1)*3+$AO233+5,$AP233+7))="",0,INDIRECT(ADDRESS(($AN233-1)*3+$AO233+5,$AP233+7))),IF(INDIRECT(ADDRESS(($AN233-1)*3+$AO233+5,$AP233+7))="",0,IF(COUNTIF(INDIRECT(ADDRESS(($AN233-1)*36+($AO233-1)*12+6,COLUMN())):INDIRECT(ADDRESS(($AN233-1)*36+($AO233-1)*12+$AP233+4,COLUMN())),INDIRECT(ADDRESS(($AN233-1)*3+$AO233+5,$AP233+7)))&gt;=1,0,INDIRECT(ADDRESS(($AN233-1)*3+$AO233+5,$AP233+7)))))</f>
        <v>0</v>
      </c>
      <c r="AR233" s="472">
        <f ca="1">COUNTIF(INDIRECT("H"&amp;(ROW()+12*(($AN233-1)*3+$AO233)-ROW())/12+5):INDIRECT("S"&amp;(ROW()+12*(($AN233-1)*3+$AO233)-ROW())/12+5),AQ233)</f>
        <v>0</v>
      </c>
      <c r="AS233" s="480">
        <f ca="1">IF($AP233=1,IF(INDIRECT(ADDRESS(($AN233-1)*3+$AO233+5,$AP233+20))="",0,INDIRECT(ADDRESS(($AN233-1)*3+$AO233+5,$AP233+20))),IF(INDIRECT(ADDRESS(($AN233-1)*3+$AO233+5,$AP233+20))="",0,IF(COUNTIF(INDIRECT(ADDRESS(($AN233-1)*36+($AO233-1)*12+6,COLUMN())):INDIRECT(ADDRESS(($AN233-1)*36+($AO233-1)*12+$AP233+4,COLUMN())),INDIRECT(ADDRESS(($AN233-1)*3+$AO233+5,$AP233+20)))&gt;=1,0,INDIRECT(ADDRESS(($AN233-1)*3+$AO233+5,$AP233+20)))))</f>
        <v>0</v>
      </c>
      <c r="AT233" s="472">
        <f ca="1">COUNTIF(INDIRECT("U"&amp;(ROW()+12*(($AN233-1)*3+$AO233)-ROW())/12+5):INDIRECT("AF"&amp;(ROW()+12*(($AN233-1)*3+$AO233)-ROW())/12+5),AS233)</f>
        <v>0</v>
      </c>
      <c r="AU233" s="472">
        <f ca="1">IF(AND(AQ233+AS233&gt;0,AR233+AT233&gt;0),COUNTIF(AU$6:AU232,"&gt;0")+1,0)</f>
        <v>0</v>
      </c>
    </row>
    <row r="234" spans="40:47" x14ac:dyDescent="0.15">
      <c r="AN234" s="472">
        <v>7</v>
      </c>
      <c r="AO234" s="472">
        <v>2</v>
      </c>
      <c r="AP234" s="472">
        <v>1</v>
      </c>
      <c r="AQ234" s="480">
        <f ca="1">IF($AP234=1,IF(INDIRECT(ADDRESS(($AN234-1)*3+$AO234+5,$AP234+7))="",0,INDIRECT(ADDRESS(($AN234-1)*3+$AO234+5,$AP234+7))),IF(INDIRECT(ADDRESS(($AN234-1)*3+$AO234+5,$AP234+7))="",0,IF(COUNTIF(INDIRECT(ADDRESS(($AN234-1)*36+($AO234-1)*12+6,COLUMN())):INDIRECT(ADDRESS(($AN234-1)*36+($AO234-1)*12+$AP234+4,COLUMN())),INDIRECT(ADDRESS(($AN234-1)*3+$AO234+5,$AP234+7)))&gt;=1,0,INDIRECT(ADDRESS(($AN234-1)*3+$AO234+5,$AP234+7)))))</f>
        <v>0</v>
      </c>
      <c r="AR234" s="472">
        <f ca="1">COUNTIF(INDIRECT("H"&amp;(ROW()+12*(($AN234-1)*3+$AO234)-ROW())/12+5):INDIRECT("S"&amp;(ROW()+12*(($AN234-1)*3+$AO234)-ROW())/12+5),AQ234)</f>
        <v>0</v>
      </c>
      <c r="AS234" s="480">
        <f ca="1">IF($AP234=1,IF(INDIRECT(ADDRESS(($AN234-1)*3+$AO234+5,$AP234+20))="",0,INDIRECT(ADDRESS(($AN234-1)*3+$AO234+5,$AP234+20))),IF(INDIRECT(ADDRESS(($AN234-1)*3+$AO234+5,$AP234+20))="",0,IF(COUNTIF(INDIRECT(ADDRESS(($AN234-1)*36+($AO234-1)*12+6,COLUMN())):INDIRECT(ADDRESS(($AN234-1)*36+($AO234-1)*12+$AP234+4,COLUMN())),INDIRECT(ADDRESS(($AN234-1)*3+$AO234+5,$AP234+20)))&gt;=1,0,INDIRECT(ADDRESS(($AN234-1)*3+$AO234+5,$AP234+20)))))</f>
        <v>0</v>
      </c>
      <c r="AT234" s="472">
        <f ca="1">COUNTIF(INDIRECT("U"&amp;(ROW()+12*(($AN234-1)*3+$AO234)-ROW())/12+5):INDIRECT("AF"&amp;(ROW()+12*(($AN234-1)*3+$AO234)-ROW())/12+5),AS234)</f>
        <v>0</v>
      </c>
      <c r="AU234" s="472">
        <f ca="1">IF(AND(AQ234+AS234&gt;0,AR234+AT234&gt;0),COUNTIF(AU$6:AU233,"&gt;0")+1,0)</f>
        <v>0</v>
      </c>
    </row>
    <row r="235" spans="40:47" x14ac:dyDescent="0.15">
      <c r="AN235" s="472">
        <v>7</v>
      </c>
      <c r="AO235" s="472">
        <v>2</v>
      </c>
      <c r="AP235" s="472">
        <v>2</v>
      </c>
      <c r="AQ235" s="480">
        <f ca="1">IF($AP235=1,IF(INDIRECT(ADDRESS(($AN235-1)*3+$AO235+5,$AP235+7))="",0,INDIRECT(ADDRESS(($AN235-1)*3+$AO235+5,$AP235+7))),IF(INDIRECT(ADDRESS(($AN235-1)*3+$AO235+5,$AP235+7))="",0,IF(COUNTIF(INDIRECT(ADDRESS(($AN235-1)*36+($AO235-1)*12+6,COLUMN())):INDIRECT(ADDRESS(($AN235-1)*36+($AO235-1)*12+$AP235+4,COLUMN())),INDIRECT(ADDRESS(($AN235-1)*3+$AO235+5,$AP235+7)))&gt;=1,0,INDIRECT(ADDRESS(($AN235-1)*3+$AO235+5,$AP235+7)))))</f>
        <v>0</v>
      </c>
      <c r="AR235" s="472">
        <f ca="1">COUNTIF(INDIRECT("H"&amp;(ROW()+12*(($AN235-1)*3+$AO235)-ROW())/12+5):INDIRECT("S"&amp;(ROW()+12*(($AN235-1)*3+$AO235)-ROW())/12+5),AQ235)</f>
        <v>0</v>
      </c>
      <c r="AS235" s="480">
        <f ca="1">IF($AP235=1,IF(INDIRECT(ADDRESS(($AN235-1)*3+$AO235+5,$AP235+20))="",0,INDIRECT(ADDRESS(($AN235-1)*3+$AO235+5,$AP235+20))),IF(INDIRECT(ADDRESS(($AN235-1)*3+$AO235+5,$AP235+20))="",0,IF(COUNTIF(INDIRECT(ADDRESS(($AN235-1)*36+($AO235-1)*12+6,COLUMN())):INDIRECT(ADDRESS(($AN235-1)*36+($AO235-1)*12+$AP235+4,COLUMN())),INDIRECT(ADDRESS(($AN235-1)*3+$AO235+5,$AP235+20)))&gt;=1,0,INDIRECT(ADDRESS(($AN235-1)*3+$AO235+5,$AP235+20)))))</f>
        <v>0</v>
      </c>
      <c r="AT235" s="472">
        <f ca="1">COUNTIF(INDIRECT("U"&amp;(ROW()+12*(($AN235-1)*3+$AO235)-ROW())/12+5):INDIRECT("AF"&amp;(ROW()+12*(($AN235-1)*3+$AO235)-ROW())/12+5),AS235)</f>
        <v>0</v>
      </c>
      <c r="AU235" s="472">
        <f ca="1">IF(AND(AQ235+AS235&gt;0,AR235+AT235&gt;0),COUNTIF(AU$6:AU234,"&gt;0")+1,0)</f>
        <v>0</v>
      </c>
    </row>
    <row r="236" spans="40:47" x14ac:dyDescent="0.15">
      <c r="AN236" s="472">
        <v>7</v>
      </c>
      <c r="AO236" s="472">
        <v>2</v>
      </c>
      <c r="AP236" s="472">
        <v>3</v>
      </c>
      <c r="AQ236" s="480">
        <f ca="1">IF($AP236=1,IF(INDIRECT(ADDRESS(($AN236-1)*3+$AO236+5,$AP236+7))="",0,INDIRECT(ADDRESS(($AN236-1)*3+$AO236+5,$AP236+7))),IF(INDIRECT(ADDRESS(($AN236-1)*3+$AO236+5,$AP236+7))="",0,IF(COUNTIF(INDIRECT(ADDRESS(($AN236-1)*36+($AO236-1)*12+6,COLUMN())):INDIRECT(ADDRESS(($AN236-1)*36+($AO236-1)*12+$AP236+4,COLUMN())),INDIRECT(ADDRESS(($AN236-1)*3+$AO236+5,$AP236+7)))&gt;=1,0,INDIRECT(ADDRESS(($AN236-1)*3+$AO236+5,$AP236+7)))))</f>
        <v>0</v>
      </c>
      <c r="AR236" s="472">
        <f ca="1">COUNTIF(INDIRECT("H"&amp;(ROW()+12*(($AN236-1)*3+$AO236)-ROW())/12+5):INDIRECT("S"&amp;(ROW()+12*(($AN236-1)*3+$AO236)-ROW())/12+5),AQ236)</f>
        <v>0</v>
      </c>
      <c r="AS236" s="480">
        <f ca="1">IF($AP236=1,IF(INDIRECT(ADDRESS(($AN236-1)*3+$AO236+5,$AP236+20))="",0,INDIRECT(ADDRESS(($AN236-1)*3+$AO236+5,$AP236+20))),IF(INDIRECT(ADDRESS(($AN236-1)*3+$AO236+5,$AP236+20))="",0,IF(COUNTIF(INDIRECT(ADDRESS(($AN236-1)*36+($AO236-1)*12+6,COLUMN())):INDIRECT(ADDRESS(($AN236-1)*36+($AO236-1)*12+$AP236+4,COLUMN())),INDIRECT(ADDRESS(($AN236-1)*3+$AO236+5,$AP236+20)))&gt;=1,0,INDIRECT(ADDRESS(($AN236-1)*3+$AO236+5,$AP236+20)))))</f>
        <v>0</v>
      </c>
      <c r="AT236" s="472">
        <f ca="1">COUNTIF(INDIRECT("U"&amp;(ROW()+12*(($AN236-1)*3+$AO236)-ROW())/12+5):INDIRECT("AF"&amp;(ROW()+12*(($AN236-1)*3+$AO236)-ROW())/12+5),AS236)</f>
        <v>0</v>
      </c>
      <c r="AU236" s="472">
        <f ca="1">IF(AND(AQ236+AS236&gt;0,AR236+AT236&gt;0),COUNTIF(AU$6:AU235,"&gt;0")+1,0)</f>
        <v>0</v>
      </c>
    </row>
    <row r="237" spans="40:47" x14ac:dyDescent="0.15">
      <c r="AN237" s="472">
        <v>7</v>
      </c>
      <c r="AO237" s="472">
        <v>2</v>
      </c>
      <c r="AP237" s="472">
        <v>4</v>
      </c>
      <c r="AQ237" s="480">
        <f ca="1">IF($AP237=1,IF(INDIRECT(ADDRESS(($AN237-1)*3+$AO237+5,$AP237+7))="",0,INDIRECT(ADDRESS(($AN237-1)*3+$AO237+5,$AP237+7))),IF(INDIRECT(ADDRESS(($AN237-1)*3+$AO237+5,$AP237+7))="",0,IF(COUNTIF(INDIRECT(ADDRESS(($AN237-1)*36+($AO237-1)*12+6,COLUMN())):INDIRECT(ADDRESS(($AN237-1)*36+($AO237-1)*12+$AP237+4,COLUMN())),INDIRECT(ADDRESS(($AN237-1)*3+$AO237+5,$AP237+7)))&gt;=1,0,INDIRECT(ADDRESS(($AN237-1)*3+$AO237+5,$AP237+7)))))</f>
        <v>0</v>
      </c>
      <c r="AR237" s="472">
        <f ca="1">COUNTIF(INDIRECT("H"&amp;(ROW()+12*(($AN237-1)*3+$AO237)-ROW())/12+5):INDIRECT("S"&amp;(ROW()+12*(($AN237-1)*3+$AO237)-ROW())/12+5),AQ237)</f>
        <v>0</v>
      </c>
      <c r="AS237" s="480">
        <f ca="1">IF($AP237=1,IF(INDIRECT(ADDRESS(($AN237-1)*3+$AO237+5,$AP237+20))="",0,INDIRECT(ADDRESS(($AN237-1)*3+$AO237+5,$AP237+20))),IF(INDIRECT(ADDRESS(($AN237-1)*3+$AO237+5,$AP237+20))="",0,IF(COUNTIF(INDIRECT(ADDRESS(($AN237-1)*36+($AO237-1)*12+6,COLUMN())):INDIRECT(ADDRESS(($AN237-1)*36+($AO237-1)*12+$AP237+4,COLUMN())),INDIRECT(ADDRESS(($AN237-1)*3+$AO237+5,$AP237+20)))&gt;=1,0,INDIRECT(ADDRESS(($AN237-1)*3+$AO237+5,$AP237+20)))))</f>
        <v>0</v>
      </c>
      <c r="AT237" s="472">
        <f ca="1">COUNTIF(INDIRECT("U"&amp;(ROW()+12*(($AN237-1)*3+$AO237)-ROW())/12+5):INDIRECT("AF"&amp;(ROW()+12*(($AN237-1)*3+$AO237)-ROW())/12+5),AS237)</f>
        <v>0</v>
      </c>
      <c r="AU237" s="472">
        <f ca="1">IF(AND(AQ237+AS237&gt;0,AR237+AT237&gt;0),COUNTIF(AU$6:AU236,"&gt;0")+1,0)</f>
        <v>0</v>
      </c>
    </row>
    <row r="238" spans="40:47" x14ac:dyDescent="0.15">
      <c r="AN238" s="472">
        <v>7</v>
      </c>
      <c r="AO238" s="472">
        <v>2</v>
      </c>
      <c r="AP238" s="472">
        <v>5</v>
      </c>
      <c r="AQ238" s="480">
        <f ca="1">IF($AP238=1,IF(INDIRECT(ADDRESS(($AN238-1)*3+$AO238+5,$AP238+7))="",0,INDIRECT(ADDRESS(($AN238-1)*3+$AO238+5,$AP238+7))),IF(INDIRECT(ADDRESS(($AN238-1)*3+$AO238+5,$AP238+7))="",0,IF(COUNTIF(INDIRECT(ADDRESS(($AN238-1)*36+($AO238-1)*12+6,COLUMN())):INDIRECT(ADDRESS(($AN238-1)*36+($AO238-1)*12+$AP238+4,COLUMN())),INDIRECT(ADDRESS(($AN238-1)*3+$AO238+5,$AP238+7)))&gt;=1,0,INDIRECT(ADDRESS(($AN238-1)*3+$AO238+5,$AP238+7)))))</f>
        <v>0</v>
      </c>
      <c r="AR238" s="472">
        <f ca="1">COUNTIF(INDIRECT("H"&amp;(ROW()+12*(($AN238-1)*3+$AO238)-ROW())/12+5):INDIRECT("S"&amp;(ROW()+12*(($AN238-1)*3+$AO238)-ROW())/12+5),AQ238)</f>
        <v>0</v>
      </c>
      <c r="AS238" s="480">
        <f ca="1">IF($AP238=1,IF(INDIRECT(ADDRESS(($AN238-1)*3+$AO238+5,$AP238+20))="",0,INDIRECT(ADDRESS(($AN238-1)*3+$AO238+5,$AP238+20))),IF(INDIRECT(ADDRESS(($AN238-1)*3+$AO238+5,$AP238+20))="",0,IF(COUNTIF(INDIRECT(ADDRESS(($AN238-1)*36+($AO238-1)*12+6,COLUMN())):INDIRECT(ADDRESS(($AN238-1)*36+($AO238-1)*12+$AP238+4,COLUMN())),INDIRECT(ADDRESS(($AN238-1)*3+$AO238+5,$AP238+20)))&gt;=1,0,INDIRECT(ADDRESS(($AN238-1)*3+$AO238+5,$AP238+20)))))</f>
        <v>0</v>
      </c>
      <c r="AT238" s="472">
        <f ca="1">COUNTIF(INDIRECT("U"&amp;(ROW()+12*(($AN238-1)*3+$AO238)-ROW())/12+5):INDIRECT("AF"&amp;(ROW()+12*(($AN238-1)*3+$AO238)-ROW())/12+5),AS238)</f>
        <v>0</v>
      </c>
      <c r="AU238" s="472">
        <f ca="1">IF(AND(AQ238+AS238&gt;0,AR238+AT238&gt;0),COUNTIF(AU$6:AU237,"&gt;0")+1,0)</f>
        <v>0</v>
      </c>
    </row>
    <row r="239" spans="40:47" x14ac:dyDescent="0.15">
      <c r="AN239" s="472">
        <v>7</v>
      </c>
      <c r="AO239" s="472">
        <v>2</v>
      </c>
      <c r="AP239" s="472">
        <v>6</v>
      </c>
      <c r="AQ239" s="480">
        <f ca="1">IF($AP239=1,IF(INDIRECT(ADDRESS(($AN239-1)*3+$AO239+5,$AP239+7))="",0,INDIRECT(ADDRESS(($AN239-1)*3+$AO239+5,$AP239+7))),IF(INDIRECT(ADDRESS(($AN239-1)*3+$AO239+5,$AP239+7))="",0,IF(COUNTIF(INDIRECT(ADDRESS(($AN239-1)*36+($AO239-1)*12+6,COLUMN())):INDIRECT(ADDRESS(($AN239-1)*36+($AO239-1)*12+$AP239+4,COLUMN())),INDIRECT(ADDRESS(($AN239-1)*3+$AO239+5,$AP239+7)))&gt;=1,0,INDIRECT(ADDRESS(($AN239-1)*3+$AO239+5,$AP239+7)))))</f>
        <v>0</v>
      </c>
      <c r="AR239" s="472">
        <f ca="1">COUNTIF(INDIRECT("H"&amp;(ROW()+12*(($AN239-1)*3+$AO239)-ROW())/12+5):INDIRECT("S"&amp;(ROW()+12*(($AN239-1)*3+$AO239)-ROW())/12+5),AQ239)</f>
        <v>0</v>
      </c>
      <c r="AS239" s="480">
        <f ca="1">IF($AP239=1,IF(INDIRECT(ADDRESS(($AN239-1)*3+$AO239+5,$AP239+20))="",0,INDIRECT(ADDRESS(($AN239-1)*3+$AO239+5,$AP239+20))),IF(INDIRECT(ADDRESS(($AN239-1)*3+$AO239+5,$AP239+20))="",0,IF(COUNTIF(INDIRECT(ADDRESS(($AN239-1)*36+($AO239-1)*12+6,COLUMN())):INDIRECT(ADDRESS(($AN239-1)*36+($AO239-1)*12+$AP239+4,COLUMN())),INDIRECT(ADDRESS(($AN239-1)*3+$AO239+5,$AP239+20)))&gt;=1,0,INDIRECT(ADDRESS(($AN239-1)*3+$AO239+5,$AP239+20)))))</f>
        <v>0</v>
      </c>
      <c r="AT239" s="472">
        <f ca="1">COUNTIF(INDIRECT("U"&amp;(ROW()+12*(($AN239-1)*3+$AO239)-ROW())/12+5):INDIRECT("AF"&amp;(ROW()+12*(($AN239-1)*3+$AO239)-ROW())/12+5),AS239)</f>
        <v>0</v>
      </c>
      <c r="AU239" s="472">
        <f ca="1">IF(AND(AQ239+AS239&gt;0,AR239+AT239&gt;0),COUNTIF(AU$6:AU238,"&gt;0")+1,0)</f>
        <v>0</v>
      </c>
    </row>
    <row r="240" spans="40:47" x14ac:dyDescent="0.15">
      <c r="AN240" s="472">
        <v>7</v>
      </c>
      <c r="AO240" s="472">
        <v>2</v>
      </c>
      <c r="AP240" s="472">
        <v>7</v>
      </c>
      <c r="AQ240" s="480">
        <f ca="1">IF($AP240=1,IF(INDIRECT(ADDRESS(($AN240-1)*3+$AO240+5,$AP240+7))="",0,INDIRECT(ADDRESS(($AN240-1)*3+$AO240+5,$AP240+7))),IF(INDIRECT(ADDRESS(($AN240-1)*3+$AO240+5,$AP240+7))="",0,IF(COUNTIF(INDIRECT(ADDRESS(($AN240-1)*36+($AO240-1)*12+6,COLUMN())):INDIRECT(ADDRESS(($AN240-1)*36+($AO240-1)*12+$AP240+4,COLUMN())),INDIRECT(ADDRESS(($AN240-1)*3+$AO240+5,$AP240+7)))&gt;=1,0,INDIRECT(ADDRESS(($AN240-1)*3+$AO240+5,$AP240+7)))))</f>
        <v>0</v>
      </c>
      <c r="AR240" s="472">
        <f ca="1">COUNTIF(INDIRECT("H"&amp;(ROW()+12*(($AN240-1)*3+$AO240)-ROW())/12+5):INDIRECT("S"&amp;(ROW()+12*(($AN240-1)*3+$AO240)-ROW())/12+5),AQ240)</f>
        <v>0</v>
      </c>
      <c r="AS240" s="480">
        <f ca="1">IF($AP240=1,IF(INDIRECT(ADDRESS(($AN240-1)*3+$AO240+5,$AP240+20))="",0,INDIRECT(ADDRESS(($AN240-1)*3+$AO240+5,$AP240+20))),IF(INDIRECT(ADDRESS(($AN240-1)*3+$AO240+5,$AP240+20))="",0,IF(COUNTIF(INDIRECT(ADDRESS(($AN240-1)*36+($AO240-1)*12+6,COLUMN())):INDIRECT(ADDRESS(($AN240-1)*36+($AO240-1)*12+$AP240+4,COLUMN())),INDIRECT(ADDRESS(($AN240-1)*3+$AO240+5,$AP240+20)))&gt;=1,0,INDIRECT(ADDRESS(($AN240-1)*3+$AO240+5,$AP240+20)))))</f>
        <v>0</v>
      </c>
      <c r="AT240" s="472">
        <f ca="1">COUNTIF(INDIRECT("U"&amp;(ROW()+12*(($AN240-1)*3+$AO240)-ROW())/12+5):INDIRECT("AF"&amp;(ROW()+12*(($AN240-1)*3+$AO240)-ROW())/12+5),AS240)</f>
        <v>0</v>
      </c>
      <c r="AU240" s="472">
        <f ca="1">IF(AND(AQ240+AS240&gt;0,AR240+AT240&gt;0),COUNTIF(AU$6:AU239,"&gt;0")+1,0)</f>
        <v>0</v>
      </c>
    </row>
    <row r="241" spans="40:47" x14ac:dyDescent="0.15">
      <c r="AN241" s="472">
        <v>7</v>
      </c>
      <c r="AO241" s="472">
        <v>2</v>
      </c>
      <c r="AP241" s="472">
        <v>8</v>
      </c>
      <c r="AQ241" s="480">
        <f ca="1">IF($AP241=1,IF(INDIRECT(ADDRESS(($AN241-1)*3+$AO241+5,$AP241+7))="",0,INDIRECT(ADDRESS(($AN241-1)*3+$AO241+5,$AP241+7))),IF(INDIRECT(ADDRESS(($AN241-1)*3+$AO241+5,$AP241+7))="",0,IF(COUNTIF(INDIRECT(ADDRESS(($AN241-1)*36+($AO241-1)*12+6,COLUMN())):INDIRECT(ADDRESS(($AN241-1)*36+($AO241-1)*12+$AP241+4,COLUMN())),INDIRECT(ADDRESS(($AN241-1)*3+$AO241+5,$AP241+7)))&gt;=1,0,INDIRECT(ADDRESS(($AN241-1)*3+$AO241+5,$AP241+7)))))</f>
        <v>0</v>
      </c>
      <c r="AR241" s="472">
        <f ca="1">COUNTIF(INDIRECT("H"&amp;(ROW()+12*(($AN241-1)*3+$AO241)-ROW())/12+5):INDIRECT("S"&amp;(ROW()+12*(($AN241-1)*3+$AO241)-ROW())/12+5),AQ241)</f>
        <v>0</v>
      </c>
      <c r="AS241" s="480">
        <f ca="1">IF($AP241=1,IF(INDIRECT(ADDRESS(($AN241-1)*3+$AO241+5,$AP241+20))="",0,INDIRECT(ADDRESS(($AN241-1)*3+$AO241+5,$AP241+20))),IF(INDIRECT(ADDRESS(($AN241-1)*3+$AO241+5,$AP241+20))="",0,IF(COUNTIF(INDIRECT(ADDRESS(($AN241-1)*36+($AO241-1)*12+6,COLUMN())):INDIRECT(ADDRESS(($AN241-1)*36+($AO241-1)*12+$AP241+4,COLUMN())),INDIRECT(ADDRESS(($AN241-1)*3+$AO241+5,$AP241+20)))&gt;=1,0,INDIRECT(ADDRESS(($AN241-1)*3+$AO241+5,$AP241+20)))))</f>
        <v>0</v>
      </c>
      <c r="AT241" s="472">
        <f ca="1">COUNTIF(INDIRECT("U"&amp;(ROW()+12*(($AN241-1)*3+$AO241)-ROW())/12+5):INDIRECT("AF"&amp;(ROW()+12*(($AN241-1)*3+$AO241)-ROW())/12+5),AS241)</f>
        <v>0</v>
      </c>
      <c r="AU241" s="472">
        <f ca="1">IF(AND(AQ241+AS241&gt;0,AR241+AT241&gt;0),COUNTIF(AU$6:AU240,"&gt;0")+1,0)</f>
        <v>0</v>
      </c>
    </row>
    <row r="242" spans="40:47" x14ac:dyDescent="0.15">
      <c r="AN242" s="472">
        <v>7</v>
      </c>
      <c r="AO242" s="472">
        <v>2</v>
      </c>
      <c r="AP242" s="472">
        <v>9</v>
      </c>
      <c r="AQ242" s="480">
        <f ca="1">IF($AP242=1,IF(INDIRECT(ADDRESS(($AN242-1)*3+$AO242+5,$AP242+7))="",0,INDIRECT(ADDRESS(($AN242-1)*3+$AO242+5,$AP242+7))),IF(INDIRECT(ADDRESS(($AN242-1)*3+$AO242+5,$AP242+7))="",0,IF(COUNTIF(INDIRECT(ADDRESS(($AN242-1)*36+($AO242-1)*12+6,COLUMN())):INDIRECT(ADDRESS(($AN242-1)*36+($AO242-1)*12+$AP242+4,COLUMN())),INDIRECT(ADDRESS(($AN242-1)*3+$AO242+5,$AP242+7)))&gt;=1,0,INDIRECT(ADDRESS(($AN242-1)*3+$AO242+5,$AP242+7)))))</f>
        <v>0</v>
      </c>
      <c r="AR242" s="472">
        <f ca="1">COUNTIF(INDIRECT("H"&amp;(ROW()+12*(($AN242-1)*3+$AO242)-ROW())/12+5):INDIRECT("S"&amp;(ROW()+12*(($AN242-1)*3+$AO242)-ROW())/12+5),AQ242)</f>
        <v>0</v>
      </c>
      <c r="AS242" s="480">
        <f ca="1">IF($AP242=1,IF(INDIRECT(ADDRESS(($AN242-1)*3+$AO242+5,$AP242+20))="",0,INDIRECT(ADDRESS(($AN242-1)*3+$AO242+5,$AP242+20))),IF(INDIRECT(ADDRESS(($AN242-1)*3+$AO242+5,$AP242+20))="",0,IF(COUNTIF(INDIRECT(ADDRESS(($AN242-1)*36+($AO242-1)*12+6,COLUMN())):INDIRECT(ADDRESS(($AN242-1)*36+($AO242-1)*12+$AP242+4,COLUMN())),INDIRECT(ADDRESS(($AN242-1)*3+$AO242+5,$AP242+20)))&gt;=1,0,INDIRECT(ADDRESS(($AN242-1)*3+$AO242+5,$AP242+20)))))</f>
        <v>0</v>
      </c>
      <c r="AT242" s="472">
        <f ca="1">COUNTIF(INDIRECT("U"&amp;(ROW()+12*(($AN242-1)*3+$AO242)-ROW())/12+5):INDIRECT("AF"&amp;(ROW()+12*(($AN242-1)*3+$AO242)-ROW())/12+5),AS242)</f>
        <v>0</v>
      </c>
      <c r="AU242" s="472">
        <f ca="1">IF(AND(AQ242+AS242&gt;0,AR242+AT242&gt;0),COUNTIF(AU$6:AU241,"&gt;0")+1,0)</f>
        <v>0</v>
      </c>
    </row>
    <row r="243" spans="40:47" x14ac:dyDescent="0.15">
      <c r="AN243" s="472">
        <v>7</v>
      </c>
      <c r="AO243" s="472">
        <v>2</v>
      </c>
      <c r="AP243" s="472">
        <v>10</v>
      </c>
      <c r="AQ243" s="480">
        <f ca="1">IF($AP243=1,IF(INDIRECT(ADDRESS(($AN243-1)*3+$AO243+5,$AP243+7))="",0,INDIRECT(ADDRESS(($AN243-1)*3+$AO243+5,$AP243+7))),IF(INDIRECT(ADDRESS(($AN243-1)*3+$AO243+5,$AP243+7))="",0,IF(COUNTIF(INDIRECT(ADDRESS(($AN243-1)*36+($AO243-1)*12+6,COLUMN())):INDIRECT(ADDRESS(($AN243-1)*36+($AO243-1)*12+$AP243+4,COLUMN())),INDIRECT(ADDRESS(($AN243-1)*3+$AO243+5,$AP243+7)))&gt;=1,0,INDIRECT(ADDRESS(($AN243-1)*3+$AO243+5,$AP243+7)))))</f>
        <v>0</v>
      </c>
      <c r="AR243" s="472">
        <f ca="1">COUNTIF(INDIRECT("H"&amp;(ROW()+12*(($AN243-1)*3+$AO243)-ROW())/12+5):INDIRECT("S"&amp;(ROW()+12*(($AN243-1)*3+$AO243)-ROW())/12+5),AQ243)</f>
        <v>0</v>
      </c>
      <c r="AS243" s="480">
        <f ca="1">IF($AP243=1,IF(INDIRECT(ADDRESS(($AN243-1)*3+$AO243+5,$AP243+20))="",0,INDIRECT(ADDRESS(($AN243-1)*3+$AO243+5,$AP243+20))),IF(INDIRECT(ADDRESS(($AN243-1)*3+$AO243+5,$AP243+20))="",0,IF(COUNTIF(INDIRECT(ADDRESS(($AN243-1)*36+($AO243-1)*12+6,COLUMN())):INDIRECT(ADDRESS(($AN243-1)*36+($AO243-1)*12+$AP243+4,COLUMN())),INDIRECT(ADDRESS(($AN243-1)*3+$AO243+5,$AP243+20)))&gt;=1,0,INDIRECT(ADDRESS(($AN243-1)*3+$AO243+5,$AP243+20)))))</f>
        <v>0</v>
      </c>
      <c r="AT243" s="472">
        <f ca="1">COUNTIF(INDIRECT("U"&amp;(ROW()+12*(($AN243-1)*3+$AO243)-ROW())/12+5):INDIRECT("AF"&amp;(ROW()+12*(($AN243-1)*3+$AO243)-ROW())/12+5),AS243)</f>
        <v>0</v>
      </c>
      <c r="AU243" s="472">
        <f ca="1">IF(AND(AQ243+AS243&gt;0,AR243+AT243&gt;0),COUNTIF(AU$6:AU242,"&gt;0")+1,0)</f>
        <v>0</v>
      </c>
    </row>
    <row r="244" spans="40:47" x14ac:dyDescent="0.15">
      <c r="AN244" s="472">
        <v>7</v>
      </c>
      <c r="AO244" s="472">
        <v>2</v>
      </c>
      <c r="AP244" s="472">
        <v>11</v>
      </c>
      <c r="AQ244" s="480">
        <f ca="1">IF($AP244=1,IF(INDIRECT(ADDRESS(($AN244-1)*3+$AO244+5,$AP244+7))="",0,INDIRECT(ADDRESS(($AN244-1)*3+$AO244+5,$AP244+7))),IF(INDIRECT(ADDRESS(($AN244-1)*3+$AO244+5,$AP244+7))="",0,IF(COUNTIF(INDIRECT(ADDRESS(($AN244-1)*36+($AO244-1)*12+6,COLUMN())):INDIRECT(ADDRESS(($AN244-1)*36+($AO244-1)*12+$AP244+4,COLUMN())),INDIRECT(ADDRESS(($AN244-1)*3+$AO244+5,$AP244+7)))&gt;=1,0,INDIRECT(ADDRESS(($AN244-1)*3+$AO244+5,$AP244+7)))))</f>
        <v>0</v>
      </c>
      <c r="AR244" s="472">
        <f ca="1">COUNTIF(INDIRECT("H"&amp;(ROW()+12*(($AN244-1)*3+$AO244)-ROW())/12+5):INDIRECT("S"&amp;(ROW()+12*(($AN244-1)*3+$AO244)-ROW())/12+5),AQ244)</f>
        <v>0</v>
      </c>
      <c r="AS244" s="480">
        <f ca="1">IF($AP244=1,IF(INDIRECT(ADDRESS(($AN244-1)*3+$AO244+5,$AP244+20))="",0,INDIRECT(ADDRESS(($AN244-1)*3+$AO244+5,$AP244+20))),IF(INDIRECT(ADDRESS(($AN244-1)*3+$AO244+5,$AP244+20))="",0,IF(COUNTIF(INDIRECT(ADDRESS(($AN244-1)*36+($AO244-1)*12+6,COLUMN())):INDIRECT(ADDRESS(($AN244-1)*36+($AO244-1)*12+$AP244+4,COLUMN())),INDIRECT(ADDRESS(($AN244-1)*3+$AO244+5,$AP244+20)))&gt;=1,0,INDIRECT(ADDRESS(($AN244-1)*3+$AO244+5,$AP244+20)))))</f>
        <v>0</v>
      </c>
      <c r="AT244" s="472">
        <f ca="1">COUNTIF(INDIRECT("U"&amp;(ROW()+12*(($AN244-1)*3+$AO244)-ROW())/12+5):INDIRECT("AF"&amp;(ROW()+12*(($AN244-1)*3+$AO244)-ROW())/12+5),AS244)</f>
        <v>0</v>
      </c>
      <c r="AU244" s="472">
        <f ca="1">IF(AND(AQ244+AS244&gt;0,AR244+AT244&gt;0),COUNTIF(AU$6:AU243,"&gt;0")+1,0)</f>
        <v>0</v>
      </c>
    </row>
    <row r="245" spans="40:47" x14ac:dyDescent="0.15">
      <c r="AN245" s="472">
        <v>7</v>
      </c>
      <c r="AO245" s="472">
        <v>2</v>
      </c>
      <c r="AP245" s="472">
        <v>12</v>
      </c>
      <c r="AQ245" s="480">
        <f ca="1">IF($AP245=1,IF(INDIRECT(ADDRESS(($AN245-1)*3+$AO245+5,$AP245+7))="",0,INDIRECT(ADDRESS(($AN245-1)*3+$AO245+5,$AP245+7))),IF(INDIRECT(ADDRESS(($AN245-1)*3+$AO245+5,$AP245+7))="",0,IF(COUNTIF(INDIRECT(ADDRESS(($AN245-1)*36+($AO245-1)*12+6,COLUMN())):INDIRECT(ADDRESS(($AN245-1)*36+($AO245-1)*12+$AP245+4,COLUMN())),INDIRECT(ADDRESS(($AN245-1)*3+$AO245+5,$AP245+7)))&gt;=1,0,INDIRECT(ADDRESS(($AN245-1)*3+$AO245+5,$AP245+7)))))</f>
        <v>0</v>
      </c>
      <c r="AR245" s="472">
        <f ca="1">COUNTIF(INDIRECT("H"&amp;(ROW()+12*(($AN245-1)*3+$AO245)-ROW())/12+5):INDIRECT("S"&amp;(ROW()+12*(($AN245-1)*3+$AO245)-ROW())/12+5),AQ245)</f>
        <v>0</v>
      </c>
      <c r="AS245" s="480">
        <f ca="1">IF($AP245=1,IF(INDIRECT(ADDRESS(($AN245-1)*3+$AO245+5,$AP245+20))="",0,INDIRECT(ADDRESS(($AN245-1)*3+$AO245+5,$AP245+20))),IF(INDIRECT(ADDRESS(($AN245-1)*3+$AO245+5,$AP245+20))="",0,IF(COUNTIF(INDIRECT(ADDRESS(($AN245-1)*36+($AO245-1)*12+6,COLUMN())):INDIRECT(ADDRESS(($AN245-1)*36+($AO245-1)*12+$AP245+4,COLUMN())),INDIRECT(ADDRESS(($AN245-1)*3+$AO245+5,$AP245+20)))&gt;=1,0,INDIRECT(ADDRESS(($AN245-1)*3+$AO245+5,$AP245+20)))))</f>
        <v>0</v>
      </c>
      <c r="AT245" s="472">
        <f ca="1">COUNTIF(INDIRECT("U"&amp;(ROW()+12*(($AN245-1)*3+$AO245)-ROW())/12+5):INDIRECT("AF"&amp;(ROW()+12*(($AN245-1)*3+$AO245)-ROW())/12+5),AS245)</f>
        <v>0</v>
      </c>
      <c r="AU245" s="472">
        <f ca="1">IF(AND(AQ245+AS245&gt;0,AR245+AT245&gt;0),COUNTIF(AU$6:AU244,"&gt;0")+1,0)</f>
        <v>0</v>
      </c>
    </row>
    <row r="246" spans="40:47" x14ac:dyDescent="0.15">
      <c r="AN246" s="472">
        <v>7</v>
      </c>
      <c r="AO246" s="472">
        <v>3</v>
      </c>
      <c r="AP246" s="472">
        <v>1</v>
      </c>
      <c r="AQ246" s="480">
        <f ca="1">IF($AP246=1,IF(INDIRECT(ADDRESS(($AN246-1)*3+$AO246+5,$AP246+7))="",0,INDIRECT(ADDRESS(($AN246-1)*3+$AO246+5,$AP246+7))),IF(INDIRECT(ADDRESS(($AN246-1)*3+$AO246+5,$AP246+7))="",0,IF(COUNTIF(INDIRECT(ADDRESS(($AN246-1)*36+($AO246-1)*12+6,COLUMN())):INDIRECT(ADDRESS(($AN246-1)*36+($AO246-1)*12+$AP246+4,COLUMN())),INDIRECT(ADDRESS(($AN246-1)*3+$AO246+5,$AP246+7)))&gt;=1,0,INDIRECT(ADDRESS(($AN246-1)*3+$AO246+5,$AP246+7)))))</f>
        <v>0</v>
      </c>
      <c r="AR246" s="472">
        <f ca="1">COUNTIF(INDIRECT("H"&amp;(ROW()+12*(($AN246-1)*3+$AO246)-ROW())/12+5):INDIRECT("S"&amp;(ROW()+12*(($AN246-1)*3+$AO246)-ROW())/12+5),AQ246)</f>
        <v>0</v>
      </c>
      <c r="AS246" s="480">
        <f ca="1">IF($AP246=1,IF(INDIRECT(ADDRESS(($AN246-1)*3+$AO246+5,$AP246+20))="",0,INDIRECT(ADDRESS(($AN246-1)*3+$AO246+5,$AP246+20))),IF(INDIRECT(ADDRESS(($AN246-1)*3+$AO246+5,$AP246+20))="",0,IF(COUNTIF(INDIRECT(ADDRESS(($AN246-1)*36+($AO246-1)*12+6,COLUMN())):INDIRECT(ADDRESS(($AN246-1)*36+($AO246-1)*12+$AP246+4,COLUMN())),INDIRECT(ADDRESS(($AN246-1)*3+$AO246+5,$AP246+20)))&gt;=1,0,INDIRECT(ADDRESS(($AN246-1)*3+$AO246+5,$AP246+20)))))</f>
        <v>0</v>
      </c>
      <c r="AT246" s="472">
        <f ca="1">COUNTIF(INDIRECT("U"&amp;(ROW()+12*(($AN246-1)*3+$AO246)-ROW())/12+5):INDIRECT("AF"&amp;(ROW()+12*(($AN246-1)*3+$AO246)-ROW())/12+5),AS246)</f>
        <v>0</v>
      </c>
      <c r="AU246" s="472">
        <f ca="1">IF(AND(AQ246+AS246&gt;0,AR246+AT246&gt;0),COUNTIF(AU$6:AU245,"&gt;0")+1,0)</f>
        <v>0</v>
      </c>
    </row>
    <row r="247" spans="40:47" x14ac:dyDescent="0.15">
      <c r="AN247" s="472">
        <v>7</v>
      </c>
      <c r="AO247" s="472">
        <v>3</v>
      </c>
      <c r="AP247" s="472">
        <v>2</v>
      </c>
      <c r="AQ247" s="480">
        <f ca="1">IF($AP247=1,IF(INDIRECT(ADDRESS(($AN247-1)*3+$AO247+5,$AP247+7))="",0,INDIRECT(ADDRESS(($AN247-1)*3+$AO247+5,$AP247+7))),IF(INDIRECT(ADDRESS(($AN247-1)*3+$AO247+5,$AP247+7))="",0,IF(COUNTIF(INDIRECT(ADDRESS(($AN247-1)*36+($AO247-1)*12+6,COLUMN())):INDIRECT(ADDRESS(($AN247-1)*36+($AO247-1)*12+$AP247+4,COLUMN())),INDIRECT(ADDRESS(($AN247-1)*3+$AO247+5,$AP247+7)))&gt;=1,0,INDIRECT(ADDRESS(($AN247-1)*3+$AO247+5,$AP247+7)))))</f>
        <v>0</v>
      </c>
      <c r="AR247" s="472">
        <f ca="1">COUNTIF(INDIRECT("H"&amp;(ROW()+12*(($AN247-1)*3+$AO247)-ROW())/12+5):INDIRECT("S"&amp;(ROW()+12*(($AN247-1)*3+$AO247)-ROW())/12+5),AQ247)</f>
        <v>0</v>
      </c>
      <c r="AS247" s="480">
        <f ca="1">IF($AP247=1,IF(INDIRECT(ADDRESS(($AN247-1)*3+$AO247+5,$AP247+20))="",0,INDIRECT(ADDRESS(($AN247-1)*3+$AO247+5,$AP247+20))),IF(INDIRECT(ADDRESS(($AN247-1)*3+$AO247+5,$AP247+20))="",0,IF(COUNTIF(INDIRECT(ADDRESS(($AN247-1)*36+($AO247-1)*12+6,COLUMN())):INDIRECT(ADDRESS(($AN247-1)*36+($AO247-1)*12+$AP247+4,COLUMN())),INDIRECT(ADDRESS(($AN247-1)*3+$AO247+5,$AP247+20)))&gt;=1,0,INDIRECT(ADDRESS(($AN247-1)*3+$AO247+5,$AP247+20)))))</f>
        <v>0</v>
      </c>
      <c r="AT247" s="472">
        <f ca="1">COUNTIF(INDIRECT("U"&amp;(ROW()+12*(($AN247-1)*3+$AO247)-ROW())/12+5):INDIRECT("AF"&amp;(ROW()+12*(($AN247-1)*3+$AO247)-ROW())/12+5),AS247)</f>
        <v>0</v>
      </c>
      <c r="AU247" s="472">
        <f ca="1">IF(AND(AQ247+AS247&gt;0,AR247+AT247&gt;0),COUNTIF(AU$6:AU246,"&gt;0")+1,0)</f>
        <v>0</v>
      </c>
    </row>
    <row r="248" spans="40:47" x14ac:dyDescent="0.15">
      <c r="AN248" s="472">
        <v>7</v>
      </c>
      <c r="AO248" s="472">
        <v>3</v>
      </c>
      <c r="AP248" s="472">
        <v>3</v>
      </c>
      <c r="AQ248" s="480">
        <f ca="1">IF($AP248=1,IF(INDIRECT(ADDRESS(($AN248-1)*3+$AO248+5,$AP248+7))="",0,INDIRECT(ADDRESS(($AN248-1)*3+$AO248+5,$AP248+7))),IF(INDIRECT(ADDRESS(($AN248-1)*3+$AO248+5,$AP248+7))="",0,IF(COUNTIF(INDIRECT(ADDRESS(($AN248-1)*36+($AO248-1)*12+6,COLUMN())):INDIRECT(ADDRESS(($AN248-1)*36+($AO248-1)*12+$AP248+4,COLUMN())),INDIRECT(ADDRESS(($AN248-1)*3+$AO248+5,$AP248+7)))&gt;=1,0,INDIRECT(ADDRESS(($AN248-1)*3+$AO248+5,$AP248+7)))))</f>
        <v>0</v>
      </c>
      <c r="AR248" s="472">
        <f ca="1">COUNTIF(INDIRECT("H"&amp;(ROW()+12*(($AN248-1)*3+$AO248)-ROW())/12+5):INDIRECT("S"&amp;(ROW()+12*(($AN248-1)*3+$AO248)-ROW())/12+5),AQ248)</f>
        <v>0</v>
      </c>
      <c r="AS248" s="480">
        <f ca="1">IF($AP248=1,IF(INDIRECT(ADDRESS(($AN248-1)*3+$AO248+5,$AP248+20))="",0,INDIRECT(ADDRESS(($AN248-1)*3+$AO248+5,$AP248+20))),IF(INDIRECT(ADDRESS(($AN248-1)*3+$AO248+5,$AP248+20))="",0,IF(COUNTIF(INDIRECT(ADDRESS(($AN248-1)*36+($AO248-1)*12+6,COLUMN())):INDIRECT(ADDRESS(($AN248-1)*36+($AO248-1)*12+$AP248+4,COLUMN())),INDIRECT(ADDRESS(($AN248-1)*3+$AO248+5,$AP248+20)))&gt;=1,0,INDIRECT(ADDRESS(($AN248-1)*3+$AO248+5,$AP248+20)))))</f>
        <v>0</v>
      </c>
      <c r="AT248" s="472">
        <f ca="1">COUNTIF(INDIRECT("U"&amp;(ROW()+12*(($AN248-1)*3+$AO248)-ROW())/12+5):INDIRECT("AF"&amp;(ROW()+12*(($AN248-1)*3+$AO248)-ROW())/12+5),AS248)</f>
        <v>0</v>
      </c>
      <c r="AU248" s="472">
        <f ca="1">IF(AND(AQ248+AS248&gt;0,AR248+AT248&gt;0),COUNTIF(AU$6:AU247,"&gt;0")+1,0)</f>
        <v>0</v>
      </c>
    </row>
    <row r="249" spans="40:47" x14ac:dyDescent="0.15">
      <c r="AN249" s="472">
        <v>7</v>
      </c>
      <c r="AO249" s="472">
        <v>3</v>
      </c>
      <c r="AP249" s="472">
        <v>4</v>
      </c>
      <c r="AQ249" s="480">
        <f ca="1">IF($AP249=1,IF(INDIRECT(ADDRESS(($AN249-1)*3+$AO249+5,$AP249+7))="",0,INDIRECT(ADDRESS(($AN249-1)*3+$AO249+5,$AP249+7))),IF(INDIRECT(ADDRESS(($AN249-1)*3+$AO249+5,$AP249+7))="",0,IF(COUNTIF(INDIRECT(ADDRESS(($AN249-1)*36+($AO249-1)*12+6,COLUMN())):INDIRECT(ADDRESS(($AN249-1)*36+($AO249-1)*12+$AP249+4,COLUMN())),INDIRECT(ADDRESS(($AN249-1)*3+$AO249+5,$AP249+7)))&gt;=1,0,INDIRECT(ADDRESS(($AN249-1)*3+$AO249+5,$AP249+7)))))</f>
        <v>0</v>
      </c>
      <c r="AR249" s="472">
        <f ca="1">COUNTIF(INDIRECT("H"&amp;(ROW()+12*(($AN249-1)*3+$AO249)-ROW())/12+5):INDIRECT("S"&amp;(ROW()+12*(($AN249-1)*3+$AO249)-ROW())/12+5),AQ249)</f>
        <v>0</v>
      </c>
      <c r="AS249" s="480">
        <f ca="1">IF($AP249=1,IF(INDIRECT(ADDRESS(($AN249-1)*3+$AO249+5,$AP249+20))="",0,INDIRECT(ADDRESS(($AN249-1)*3+$AO249+5,$AP249+20))),IF(INDIRECT(ADDRESS(($AN249-1)*3+$AO249+5,$AP249+20))="",0,IF(COUNTIF(INDIRECT(ADDRESS(($AN249-1)*36+($AO249-1)*12+6,COLUMN())):INDIRECT(ADDRESS(($AN249-1)*36+($AO249-1)*12+$AP249+4,COLUMN())),INDIRECT(ADDRESS(($AN249-1)*3+$AO249+5,$AP249+20)))&gt;=1,0,INDIRECT(ADDRESS(($AN249-1)*3+$AO249+5,$AP249+20)))))</f>
        <v>0</v>
      </c>
      <c r="AT249" s="472">
        <f ca="1">COUNTIF(INDIRECT("U"&amp;(ROW()+12*(($AN249-1)*3+$AO249)-ROW())/12+5):INDIRECT("AF"&amp;(ROW()+12*(($AN249-1)*3+$AO249)-ROW())/12+5),AS249)</f>
        <v>0</v>
      </c>
      <c r="AU249" s="472">
        <f ca="1">IF(AND(AQ249+AS249&gt;0,AR249+AT249&gt;0),COUNTIF(AU$6:AU248,"&gt;0")+1,0)</f>
        <v>0</v>
      </c>
    </row>
    <row r="250" spans="40:47" x14ac:dyDescent="0.15">
      <c r="AN250" s="472">
        <v>7</v>
      </c>
      <c r="AO250" s="472">
        <v>3</v>
      </c>
      <c r="AP250" s="472">
        <v>5</v>
      </c>
      <c r="AQ250" s="480">
        <f ca="1">IF($AP250=1,IF(INDIRECT(ADDRESS(($AN250-1)*3+$AO250+5,$AP250+7))="",0,INDIRECT(ADDRESS(($AN250-1)*3+$AO250+5,$AP250+7))),IF(INDIRECT(ADDRESS(($AN250-1)*3+$AO250+5,$AP250+7))="",0,IF(COUNTIF(INDIRECT(ADDRESS(($AN250-1)*36+($AO250-1)*12+6,COLUMN())):INDIRECT(ADDRESS(($AN250-1)*36+($AO250-1)*12+$AP250+4,COLUMN())),INDIRECT(ADDRESS(($AN250-1)*3+$AO250+5,$AP250+7)))&gt;=1,0,INDIRECT(ADDRESS(($AN250-1)*3+$AO250+5,$AP250+7)))))</f>
        <v>0</v>
      </c>
      <c r="AR250" s="472">
        <f ca="1">COUNTIF(INDIRECT("H"&amp;(ROW()+12*(($AN250-1)*3+$AO250)-ROW())/12+5):INDIRECT("S"&amp;(ROW()+12*(($AN250-1)*3+$AO250)-ROW())/12+5),AQ250)</f>
        <v>0</v>
      </c>
      <c r="AS250" s="480">
        <f ca="1">IF($AP250=1,IF(INDIRECT(ADDRESS(($AN250-1)*3+$AO250+5,$AP250+20))="",0,INDIRECT(ADDRESS(($AN250-1)*3+$AO250+5,$AP250+20))),IF(INDIRECT(ADDRESS(($AN250-1)*3+$AO250+5,$AP250+20))="",0,IF(COUNTIF(INDIRECT(ADDRESS(($AN250-1)*36+($AO250-1)*12+6,COLUMN())):INDIRECT(ADDRESS(($AN250-1)*36+($AO250-1)*12+$AP250+4,COLUMN())),INDIRECT(ADDRESS(($AN250-1)*3+$AO250+5,$AP250+20)))&gt;=1,0,INDIRECT(ADDRESS(($AN250-1)*3+$AO250+5,$AP250+20)))))</f>
        <v>0</v>
      </c>
      <c r="AT250" s="472">
        <f ca="1">COUNTIF(INDIRECT("U"&amp;(ROW()+12*(($AN250-1)*3+$AO250)-ROW())/12+5):INDIRECT("AF"&amp;(ROW()+12*(($AN250-1)*3+$AO250)-ROW())/12+5),AS250)</f>
        <v>0</v>
      </c>
      <c r="AU250" s="472">
        <f ca="1">IF(AND(AQ250+AS250&gt;0,AR250+AT250&gt;0),COUNTIF(AU$6:AU249,"&gt;0")+1,0)</f>
        <v>0</v>
      </c>
    </row>
    <row r="251" spans="40:47" x14ac:dyDescent="0.15">
      <c r="AN251" s="472">
        <v>7</v>
      </c>
      <c r="AO251" s="472">
        <v>3</v>
      </c>
      <c r="AP251" s="472">
        <v>6</v>
      </c>
      <c r="AQ251" s="480">
        <f ca="1">IF($AP251=1,IF(INDIRECT(ADDRESS(($AN251-1)*3+$AO251+5,$AP251+7))="",0,INDIRECT(ADDRESS(($AN251-1)*3+$AO251+5,$AP251+7))),IF(INDIRECT(ADDRESS(($AN251-1)*3+$AO251+5,$AP251+7))="",0,IF(COUNTIF(INDIRECT(ADDRESS(($AN251-1)*36+($AO251-1)*12+6,COLUMN())):INDIRECT(ADDRESS(($AN251-1)*36+($AO251-1)*12+$AP251+4,COLUMN())),INDIRECT(ADDRESS(($AN251-1)*3+$AO251+5,$AP251+7)))&gt;=1,0,INDIRECT(ADDRESS(($AN251-1)*3+$AO251+5,$AP251+7)))))</f>
        <v>0</v>
      </c>
      <c r="AR251" s="472">
        <f ca="1">COUNTIF(INDIRECT("H"&amp;(ROW()+12*(($AN251-1)*3+$AO251)-ROW())/12+5):INDIRECT("S"&amp;(ROW()+12*(($AN251-1)*3+$AO251)-ROW())/12+5),AQ251)</f>
        <v>0</v>
      </c>
      <c r="AS251" s="480">
        <f ca="1">IF($AP251=1,IF(INDIRECT(ADDRESS(($AN251-1)*3+$AO251+5,$AP251+20))="",0,INDIRECT(ADDRESS(($AN251-1)*3+$AO251+5,$AP251+20))),IF(INDIRECT(ADDRESS(($AN251-1)*3+$AO251+5,$AP251+20))="",0,IF(COUNTIF(INDIRECT(ADDRESS(($AN251-1)*36+($AO251-1)*12+6,COLUMN())):INDIRECT(ADDRESS(($AN251-1)*36+($AO251-1)*12+$AP251+4,COLUMN())),INDIRECT(ADDRESS(($AN251-1)*3+$AO251+5,$AP251+20)))&gt;=1,0,INDIRECT(ADDRESS(($AN251-1)*3+$AO251+5,$AP251+20)))))</f>
        <v>0</v>
      </c>
      <c r="AT251" s="472">
        <f ca="1">COUNTIF(INDIRECT("U"&amp;(ROW()+12*(($AN251-1)*3+$AO251)-ROW())/12+5):INDIRECT("AF"&amp;(ROW()+12*(($AN251-1)*3+$AO251)-ROW())/12+5),AS251)</f>
        <v>0</v>
      </c>
      <c r="AU251" s="472">
        <f ca="1">IF(AND(AQ251+AS251&gt;0,AR251+AT251&gt;0),COUNTIF(AU$6:AU250,"&gt;0")+1,0)</f>
        <v>0</v>
      </c>
    </row>
    <row r="252" spans="40:47" x14ac:dyDescent="0.15">
      <c r="AN252" s="472">
        <v>7</v>
      </c>
      <c r="AO252" s="472">
        <v>3</v>
      </c>
      <c r="AP252" s="472">
        <v>7</v>
      </c>
      <c r="AQ252" s="480">
        <f ca="1">IF($AP252=1,IF(INDIRECT(ADDRESS(($AN252-1)*3+$AO252+5,$AP252+7))="",0,INDIRECT(ADDRESS(($AN252-1)*3+$AO252+5,$AP252+7))),IF(INDIRECT(ADDRESS(($AN252-1)*3+$AO252+5,$AP252+7))="",0,IF(COUNTIF(INDIRECT(ADDRESS(($AN252-1)*36+($AO252-1)*12+6,COLUMN())):INDIRECT(ADDRESS(($AN252-1)*36+($AO252-1)*12+$AP252+4,COLUMN())),INDIRECT(ADDRESS(($AN252-1)*3+$AO252+5,$AP252+7)))&gt;=1,0,INDIRECT(ADDRESS(($AN252-1)*3+$AO252+5,$AP252+7)))))</f>
        <v>0</v>
      </c>
      <c r="AR252" s="472">
        <f ca="1">COUNTIF(INDIRECT("H"&amp;(ROW()+12*(($AN252-1)*3+$AO252)-ROW())/12+5):INDIRECT("S"&amp;(ROW()+12*(($AN252-1)*3+$AO252)-ROW())/12+5),AQ252)</f>
        <v>0</v>
      </c>
      <c r="AS252" s="480">
        <f ca="1">IF($AP252=1,IF(INDIRECT(ADDRESS(($AN252-1)*3+$AO252+5,$AP252+20))="",0,INDIRECT(ADDRESS(($AN252-1)*3+$AO252+5,$AP252+20))),IF(INDIRECT(ADDRESS(($AN252-1)*3+$AO252+5,$AP252+20))="",0,IF(COUNTIF(INDIRECT(ADDRESS(($AN252-1)*36+($AO252-1)*12+6,COLUMN())):INDIRECT(ADDRESS(($AN252-1)*36+($AO252-1)*12+$AP252+4,COLUMN())),INDIRECT(ADDRESS(($AN252-1)*3+$AO252+5,$AP252+20)))&gt;=1,0,INDIRECT(ADDRESS(($AN252-1)*3+$AO252+5,$AP252+20)))))</f>
        <v>0</v>
      </c>
      <c r="AT252" s="472">
        <f ca="1">COUNTIF(INDIRECT("U"&amp;(ROW()+12*(($AN252-1)*3+$AO252)-ROW())/12+5):INDIRECT("AF"&amp;(ROW()+12*(($AN252-1)*3+$AO252)-ROW())/12+5),AS252)</f>
        <v>0</v>
      </c>
      <c r="AU252" s="472">
        <f ca="1">IF(AND(AQ252+AS252&gt;0,AR252+AT252&gt;0),COUNTIF(AU$6:AU251,"&gt;0")+1,0)</f>
        <v>0</v>
      </c>
    </row>
    <row r="253" spans="40:47" x14ac:dyDescent="0.15">
      <c r="AN253" s="472">
        <v>7</v>
      </c>
      <c r="AO253" s="472">
        <v>3</v>
      </c>
      <c r="AP253" s="472">
        <v>8</v>
      </c>
      <c r="AQ253" s="480">
        <f ca="1">IF($AP253=1,IF(INDIRECT(ADDRESS(($AN253-1)*3+$AO253+5,$AP253+7))="",0,INDIRECT(ADDRESS(($AN253-1)*3+$AO253+5,$AP253+7))),IF(INDIRECT(ADDRESS(($AN253-1)*3+$AO253+5,$AP253+7))="",0,IF(COUNTIF(INDIRECT(ADDRESS(($AN253-1)*36+($AO253-1)*12+6,COLUMN())):INDIRECT(ADDRESS(($AN253-1)*36+($AO253-1)*12+$AP253+4,COLUMN())),INDIRECT(ADDRESS(($AN253-1)*3+$AO253+5,$AP253+7)))&gt;=1,0,INDIRECT(ADDRESS(($AN253-1)*3+$AO253+5,$AP253+7)))))</f>
        <v>0</v>
      </c>
      <c r="AR253" s="472">
        <f ca="1">COUNTIF(INDIRECT("H"&amp;(ROW()+12*(($AN253-1)*3+$AO253)-ROW())/12+5):INDIRECT("S"&amp;(ROW()+12*(($AN253-1)*3+$AO253)-ROW())/12+5),AQ253)</f>
        <v>0</v>
      </c>
      <c r="AS253" s="480">
        <f ca="1">IF($AP253=1,IF(INDIRECT(ADDRESS(($AN253-1)*3+$AO253+5,$AP253+20))="",0,INDIRECT(ADDRESS(($AN253-1)*3+$AO253+5,$AP253+20))),IF(INDIRECT(ADDRESS(($AN253-1)*3+$AO253+5,$AP253+20))="",0,IF(COUNTIF(INDIRECT(ADDRESS(($AN253-1)*36+($AO253-1)*12+6,COLUMN())):INDIRECT(ADDRESS(($AN253-1)*36+($AO253-1)*12+$AP253+4,COLUMN())),INDIRECT(ADDRESS(($AN253-1)*3+$AO253+5,$AP253+20)))&gt;=1,0,INDIRECT(ADDRESS(($AN253-1)*3+$AO253+5,$AP253+20)))))</f>
        <v>0</v>
      </c>
      <c r="AT253" s="472">
        <f ca="1">COUNTIF(INDIRECT("U"&amp;(ROW()+12*(($AN253-1)*3+$AO253)-ROW())/12+5):INDIRECT("AF"&amp;(ROW()+12*(($AN253-1)*3+$AO253)-ROW())/12+5),AS253)</f>
        <v>0</v>
      </c>
      <c r="AU253" s="472">
        <f ca="1">IF(AND(AQ253+AS253&gt;0,AR253+AT253&gt;0),COUNTIF(AU$6:AU252,"&gt;0")+1,0)</f>
        <v>0</v>
      </c>
    </row>
    <row r="254" spans="40:47" x14ac:dyDescent="0.15">
      <c r="AN254" s="472">
        <v>7</v>
      </c>
      <c r="AO254" s="472">
        <v>3</v>
      </c>
      <c r="AP254" s="472">
        <v>9</v>
      </c>
      <c r="AQ254" s="480">
        <f ca="1">IF($AP254=1,IF(INDIRECT(ADDRESS(($AN254-1)*3+$AO254+5,$AP254+7))="",0,INDIRECT(ADDRESS(($AN254-1)*3+$AO254+5,$AP254+7))),IF(INDIRECT(ADDRESS(($AN254-1)*3+$AO254+5,$AP254+7))="",0,IF(COUNTIF(INDIRECT(ADDRESS(($AN254-1)*36+($AO254-1)*12+6,COLUMN())):INDIRECT(ADDRESS(($AN254-1)*36+($AO254-1)*12+$AP254+4,COLUMN())),INDIRECT(ADDRESS(($AN254-1)*3+$AO254+5,$AP254+7)))&gt;=1,0,INDIRECT(ADDRESS(($AN254-1)*3+$AO254+5,$AP254+7)))))</f>
        <v>0</v>
      </c>
      <c r="AR254" s="472">
        <f ca="1">COUNTIF(INDIRECT("H"&amp;(ROW()+12*(($AN254-1)*3+$AO254)-ROW())/12+5):INDIRECT("S"&amp;(ROW()+12*(($AN254-1)*3+$AO254)-ROW())/12+5),AQ254)</f>
        <v>0</v>
      </c>
      <c r="AS254" s="480">
        <f ca="1">IF($AP254=1,IF(INDIRECT(ADDRESS(($AN254-1)*3+$AO254+5,$AP254+20))="",0,INDIRECT(ADDRESS(($AN254-1)*3+$AO254+5,$AP254+20))),IF(INDIRECT(ADDRESS(($AN254-1)*3+$AO254+5,$AP254+20))="",0,IF(COUNTIF(INDIRECT(ADDRESS(($AN254-1)*36+($AO254-1)*12+6,COLUMN())):INDIRECT(ADDRESS(($AN254-1)*36+($AO254-1)*12+$AP254+4,COLUMN())),INDIRECT(ADDRESS(($AN254-1)*3+$AO254+5,$AP254+20)))&gt;=1,0,INDIRECT(ADDRESS(($AN254-1)*3+$AO254+5,$AP254+20)))))</f>
        <v>0</v>
      </c>
      <c r="AT254" s="472">
        <f ca="1">COUNTIF(INDIRECT("U"&amp;(ROW()+12*(($AN254-1)*3+$AO254)-ROW())/12+5):INDIRECT("AF"&amp;(ROW()+12*(($AN254-1)*3+$AO254)-ROW())/12+5),AS254)</f>
        <v>0</v>
      </c>
      <c r="AU254" s="472">
        <f ca="1">IF(AND(AQ254+AS254&gt;0,AR254+AT254&gt;0),COUNTIF(AU$6:AU253,"&gt;0")+1,0)</f>
        <v>0</v>
      </c>
    </row>
    <row r="255" spans="40:47" x14ac:dyDescent="0.15">
      <c r="AN255" s="472">
        <v>7</v>
      </c>
      <c r="AO255" s="472">
        <v>3</v>
      </c>
      <c r="AP255" s="472">
        <v>10</v>
      </c>
      <c r="AQ255" s="480">
        <f ca="1">IF($AP255=1,IF(INDIRECT(ADDRESS(($AN255-1)*3+$AO255+5,$AP255+7))="",0,INDIRECT(ADDRESS(($AN255-1)*3+$AO255+5,$AP255+7))),IF(INDIRECT(ADDRESS(($AN255-1)*3+$AO255+5,$AP255+7))="",0,IF(COUNTIF(INDIRECT(ADDRESS(($AN255-1)*36+($AO255-1)*12+6,COLUMN())):INDIRECT(ADDRESS(($AN255-1)*36+($AO255-1)*12+$AP255+4,COLUMN())),INDIRECT(ADDRESS(($AN255-1)*3+$AO255+5,$AP255+7)))&gt;=1,0,INDIRECT(ADDRESS(($AN255-1)*3+$AO255+5,$AP255+7)))))</f>
        <v>0</v>
      </c>
      <c r="AR255" s="472">
        <f ca="1">COUNTIF(INDIRECT("H"&amp;(ROW()+12*(($AN255-1)*3+$AO255)-ROW())/12+5):INDIRECT("S"&amp;(ROW()+12*(($AN255-1)*3+$AO255)-ROW())/12+5),AQ255)</f>
        <v>0</v>
      </c>
      <c r="AS255" s="480">
        <f ca="1">IF($AP255=1,IF(INDIRECT(ADDRESS(($AN255-1)*3+$AO255+5,$AP255+20))="",0,INDIRECT(ADDRESS(($AN255-1)*3+$AO255+5,$AP255+20))),IF(INDIRECT(ADDRESS(($AN255-1)*3+$AO255+5,$AP255+20))="",0,IF(COUNTIF(INDIRECT(ADDRESS(($AN255-1)*36+($AO255-1)*12+6,COLUMN())):INDIRECT(ADDRESS(($AN255-1)*36+($AO255-1)*12+$AP255+4,COLUMN())),INDIRECT(ADDRESS(($AN255-1)*3+$AO255+5,$AP255+20)))&gt;=1,0,INDIRECT(ADDRESS(($AN255-1)*3+$AO255+5,$AP255+20)))))</f>
        <v>0</v>
      </c>
      <c r="AT255" s="472">
        <f ca="1">COUNTIF(INDIRECT("U"&amp;(ROW()+12*(($AN255-1)*3+$AO255)-ROW())/12+5):INDIRECT("AF"&amp;(ROW()+12*(($AN255-1)*3+$AO255)-ROW())/12+5),AS255)</f>
        <v>0</v>
      </c>
      <c r="AU255" s="472">
        <f ca="1">IF(AND(AQ255+AS255&gt;0,AR255+AT255&gt;0),COUNTIF(AU$6:AU254,"&gt;0")+1,0)</f>
        <v>0</v>
      </c>
    </row>
    <row r="256" spans="40:47" x14ac:dyDescent="0.15">
      <c r="AN256" s="472">
        <v>7</v>
      </c>
      <c r="AO256" s="472">
        <v>3</v>
      </c>
      <c r="AP256" s="472">
        <v>11</v>
      </c>
      <c r="AQ256" s="480">
        <f ca="1">IF($AP256=1,IF(INDIRECT(ADDRESS(($AN256-1)*3+$AO256+5,$AP256+7))="",0,INDIRECT(ADDRESS(($AN256-1)*3+$AO256+5,$AP256+7))),IF(INDIRECT(ADDRESS(($AN256-1)*3+$AO256+5,$AP256+7))="",0,IF(COUNTIF(INDIRECT(ADDRESS(($AN256-1)*36+($AO256-1)*12+6,COLUMN())):INDIRECT(ADDRESS(($AN256-1)*36+($AO256-1)*12+$AP256+4,COLUMN())),INDIRECT(ADDRESS(($AN256-1)*3+$AO256+5,$AP256+7)))&gt;=1,0,INDIRECT(ADDRESS(($AN256-1)*3+$AO256+5,$AP256+7)))))</f>
        <v>0</v>
      </c>
      <c r="AR256" s="472">
        <f ca="1">COUNTIF(INDIRECT("H"&amp;(ROW()+12*(($AN256-1)*3+$AO256)-ROW())/12+5):INDIRECT("S"&amp;(ROW()+12*(($AN256-1)*3+$AO256)-ROW())/12+5),AQ256)</f>
        <v>0</v>
      </c>
      <c r="AS256" s="480">
        <f ca="1">IF($AP256=1,IF(INDIRECT(ADDRESS(($AN256-1)*3+$AO256+5,$AP256+20))="",0,INDIRECT(ADDRESS(($AN256-1)*3+$AO256+5,$AP256+20))),IF(INDIRECT(ADDRESS(($AN256-1)*3+$AO256+5,$AP256+20))="",0,IF(COUNTIF(INDIRECT(ADDRESS(($AN256-1)*36+($AO256-1)*12+6,COLUMN())):INDIRECT(ADDRESS(($AN256-1)*36+($AO256-1)*12+$AP256+4,COLUMN())),INDIRECT(ADDRESS(($AN256-1)*3+$AO256+5,$AP256+20)))&gt;=1,0,INDIRECT(ADDRESS(($AN256-1)*3+$AO256+5,$AP256+20)))))</f>
        <v>0</v>
      </c>
      <c r="AT256" s="472">
        <f ca="1">COUNTIF(INDIRECT("U"&amp;(ROW()+12*(($AN256-1)*3+$AO256)-ROW())/12+5):INDIRECT("AF"&amp;(ROW()+12*(($AN256-1)*3+$AO256)-ROW())/12+5),AS256)</f>
        <v>0</v>
      </c>
      <c r="AU256" s="472">
        <f ca="1">IF(AND(AQ256+AS256&gt;0,AR256+AT256&gt;0),COUNTIF(AU$6:AU255,"&gt;0")+1,0)</f>
        <v>0</v>
      </c>
    </row>
    <row r="257" spans="40:47" x14ac:dyDescent="0.15">
      <c r="AN257" s="472">
        <v>7</v>
      </c>
      <c r="AO257" s="472">
        <v>3</v>
      </c>
      <c r="AP257" s="472">
        <v>12</v>
      </c>
      <c r="AQ257" s="480">
        <f ca="1">IF($AP257=1,IF(INDIRECT(ADDRESS(($AN257-1)*3+$AO257+5,$AP257+7))="",0,INDIRECT(ADDRESS(($AN257-1)*3+$AO257+5,$AP257+7))),IF(INDIRECT(ADDRESS(($AN257-1)*3+$AO257+5,$AP257+7))="",0,IF(COUNTIF(INDIRECT(ADDRESS(($AN257-1)*36+($AO257-1)*12+6,COLUMN())):INDIRECT(ADDRESS(($AN257-1)*36+($AO257-1)*12+$AP257+4,COLUMN())),INDIRECT(ADDRESS(($AN257-1)*3+$AO257+5,$AP257+7)))&gt;=1,0,INDIRECT(ADDRESS(($AN257-1)*3+$AO257+5,$AP257+7)))))</f>
        <v>0</v>
      </c>
      <c r="AR257" s="472">
        <f ca="1">COUNTIF(INDIRECT("H"&amp;(ROW()+12*(($AN257-1)*3+$AO257)-ROW())/12+5):INDIRECT("S"&amp;(ROW()+12*(($AN257-1)*3+$AO257)-ROW())/12+5),AQ257)</f>
        <v>0</v>
      </c>
      <c r="AS257" s="480">
        <f ca="1">IF($AP257=1,IF(INDIRECT(ADDRESS(($AN257-1)*3+$AO257+5,$AP257+20))="",0,INDIRECT(ADDRESS(($AN257-1)*3+$AO257+5,$AP257+20))),IF(INDIRECT(ADDRESS(($AN257-1)*3+$AO257+5,$AP257+20))="",0,IF(COUNTIF(INDIRECT(ADDRESS(($AN257-1)*36+($AO257-1)*12+6,COLUMN())):INDIRECT(ADDRESS(($AN257-1)*36+($AO257-1)*12+$AP257+4,COLUMN())),INDIRECT(ADDRESS(($AN257-1)*3+$AO257+5,$AP257+20)))&gt;=1,0,INDIRECT(ADDRESS(($AN257-1)*3+$AO257+5,$AP257+20)))))</f>
        <v>0</v>
      </c>
      <c r="AT257" s="472">
        <f ca="1">COUNTIF(INDIRECT("U"&amp;(ROW()+12*(($AN257-1)*3+$AO257)-ROW())/12+5):INDIRECT("AF"&amp;(ROW()+12*(($AN257-1)*3+$AO257)-ROW())/12+5),AS257)</f>
        <v>0</v>
      </c>
      <c r="AU257" s="472">
        <f ca="1">IF(AND(AQ257+AS257&gt;0,AR257+AT257&gt;0),COUNTIF(AU$6:AU256,"&gt;0")+1,0)</f>
        <v>0</v>
      </c>
    </row>
    <row r="258" spans="40:47" x14ac:dyDescent="0.15">
      <c r="AN258" s="472">
        <v>8</v>
      </c>
      <c r="AO258" s="472">
        <v>1</v>
      </c>
      <c r="AP258" s="472">
        <v>1</v>
      </c>
      <c r="AQ258" s="480">
        <f ca="1">IF($AP258=1,IF(INDIRECT(ADDRESS(($AN258-1)*3+$AO258+5,$AP258+7))="",0,INDIRECT(ADDRESS(($AN258-1)*3+$AO258+5,$AP258+7))),IF(INDIRECT(ADDRESS(($AN258-1)*3+$AO258+5,$AP258+7))="",0,IF(COUNTIF(INDIRECT(ADDRESS(($AN258-1)*36+($AO258-1)*12+6,COLUMN())):INDIRECT(ADDRESS(($AN258-1)*36+($AO258-1)*12+$AP258+4,COLUMN())),INDIRECT(ADDRESS(($AN258-1)*3+$AO258+5,$AP258+7)))&gt;=1,0,INDIRECT(ADDRESS(($AN258-1)*3+$AO258+5,$AP258+7)))))</f>
        <v>0</v>
      </c>
      <c r="AR258" s="472">
        <f ca="1">COUNTIF(INDIRECT("H"&amp;(ROW()+12*(($AN258-1)*3+$AO258)-ROW())/12+5):INDIRECT("S"&amp;(ROW()+12*(($AN258-1)*3+$AO258)-ROW())/12+5),AQ258)</f>
        <v>0</v>
      </c>
      <c r="AS258" s="480">
        <f ca="1">IF($AP258=1,IF(INDIRECT(ADDRESS(($AN258-1)*3+$AO258+5,$AP258+20))="",0,INDIRECT(ADDRESS(($AN258-1)*3+$AO258+5,$AP258+20))),IF(INDIRECT(ADDRESS(($AN258-1)*3+$AO258+5,$AP258+20))="",0,IF(COUNTIF(INDIRECT(ADDRESS(($AN258-1)*36+($AO258-1)*12+6,COLUMN())):INDIRECT(ADDRESS(($AN258-1)*36+($AO258-1)*12+$AP258+4,COLUMN())),INDIRECT(ADDRESS(($AN258-1)*3+$AO258+5,$AP258+20)))&gt;=1,0,INDIRECT(ADDRESS(($AN258-1)*3+$AO258+5,$AP258+20)))))</f>
        <v>0</v>
      </c>
      <c r="AT258" s="472">
        <f ca="1">COUNTIF(INDIRECT("U"&amp;(ROW()+12*(($AN258-1)*3+$AO258)-ROW())/12+5):INDIRECT("AF"&amp;(ROW()+12*(($AN258-1)*3+$AO258)-ROW())/12+5),AS258)</f>
        <v>0</v>
      </c>
      <c r="AU258" s="472">
        <f ca="1">IF(AND(AQ258+AS258&gt;0,AR258+AT258&gt;0),COUNTIF(AU$6:AU257,"&gt;0")+1,0)</f>
        <v>0</v>
      </c>
    </row>
    <row r="259" spans="40:47" x14ac:dyDescent="0.15">
      <c r="AN259" s="472">
        <v>8</v>
      </c>
      <c r="AO259" s="472">
        <v>1</v>
      </c>
      <c r="AP259" s="472">
        <v>2</v>
      </c>
      <c r="AQ259" s="480">
        <f ca="1">IF($AP259=1,IF(INDIRECT(ADDRESS(($AN259-1)*3+$AO259+5,$AP259+7))="",0,INDIRECT(ADDRESS(($AN259-1)*3+$AO259+5,$AP259+7))),IF(INDIRECT(ADDRESS(($AN259-1)*3+$AO259+5,$AP259+7))="",0,IF(COUNTIF(INDIRECT(ADDRESS(($AN259-1)*36+($AO259-1)*12+6,COLUMN())):INDIRECT(ADDRESS(($AN259-1)*36+($AO259-1)*12+$AP259+4,COLUMN())),INDIRECT(ADDRESS(($AN259-1)*3+$AO259+5,$AP259+7)))&gt;=1,0,INDIRECT(ADDRESS(($AN259-1)*3+$AO259+5,$AP259+7)))))</f>
        <v>0</v>
      </c>
      <c r="AR259" s="472">
        <f ca="1">COUNTIF(INDIRECT("H"&amp;(ROW()+12*(($AN259-1)*3+$AO259)-ROW())/12+5):INDIRECT("S"&amp;(ROW()+12*(($AN259-1)*3+$AO259)-ROW())/12+5),AQ259)</f>
        <v>0</v>
      </c>
      <c r="AS259" s="480">
        <f ca="1">IF($AP259=1,IF(INDIRECT(ADDRESS(($AN259-1)*3+$AO259+5,$AP259+20))="",0,INDIRECT(ADDRESS(($AN259-1)*3+$AO259+5,$AP259+20))),IF(INDIRECT(ADDRESS(($AN259-1)*3+$AO259+5,$AP259+20))="",0,IF(COUNTIF(INDIRECT(ADDRESS(($AN259-1)*36+($AO259-1)*12+6,COLUMN())):INDIRECT(ADDRESS(($AN259-1)*36+($AO259-1)*12+$AP259+4,COLUMN())),INDIRECT(ADDRESS(($AN259-1)*3+$AO259+5,$AP259+20)))&gt;=1,0,INDIRECT(ADDRESS(($AN259-1)*3+$AO259+5,$AP259+20)))))</f>
        <v>0</v>
      </c>
      <c r="AT259" s="472">
        <f ca="1">COUNTIF(INDIRECT("U"&amp;(ROW()+12*(($AN259-1)*3+$AO259)-ROW())/12+5):INDIRECT("AF"&amp;(ROW()+12*(($AN259-1)*3+$AO259)-ROW())/12+5),AS259)</f>
        <v>0</v>
      </c>
      <c r="AU259" s="472">
        <f ca="1">IF(AND(AQ259+AS259&gt;0,AR259+AT259&gt;0),COUNTIF(AU$6:AU258,"&gt;0")+1,0)</f>
        <v>0</v>
      </c>
    </row>
    <row r="260" spans="40:47" x14ac:dyDescent="0.15">
      <c r="AN260" s="472">
        <v>8</v>
      </c>
      <c r="AO260" s="472">
        <v>1</v>
      </c>
      <c r="AP260" s="472">
        <v>3</v>
      </c>
      <c r="AQ260" s="480">
        <f ca="1">IF($AP260=1,IF(INDIRECT(ADDRESS(($AN260-1)*3+$AO260+5,$AP260+7))="",0,INDIRECT(ADDRESS(($AN260-1)*3+$AO260+5,$AP260+7))),IF(INDIRECT(ADDRESS(($AN260-1)*3+$AO260+5,$AP260+7))="",0,IF(COUNTIF(INDIRECT(ADDRESS(($AN260-1)*36+($AO260-1)*12+6,COLUMN())):INDIRECT(ADDRESS(($AN260-1)*36+($AO260-1)*12+$AP260+4,COLUMN())),INDIRECT(ADDRESS(($AN260-1)*3+$AO260+5,$AP260+7)))&gt;=1,0,INDIRECT(ADDRESS(($AN260-1)*3+$AO260+5,$AP260+7)))))</f>
        <v>0</v>
      </c>
      <c r="AR260" s="472">
        <f ca="1">COUNTIF(INDIRECT("H"&amp;(ROW()+12*(($AN260-1)*3+$AO260)-ROW())/12+5):INDIRECT("S"&amp;(ROW()+12*(($AN260-1)*3+$AO260)-ROW())/12+5),AQ260)</f>
        <v>0</v>
      </c>
      <c r="AS260" s="480">
        <f ca="1">IF($AP260=1,IF(INDIRECT(ADDRESS(($AN260-1)*3+$AO260+5,$AP260+20))="",0,INDIRECT(ADDRESS(($AN260-1)*3+$AO260+5,$AP260+20))),IF(INDIRECT(ADDRESS(($AN260-1)*3+$AO260+5,$AP260+20))="",0,IF(COUNTIF(INDIRECT(ADDRESS(($AN260-1)*36+($AO260-1)*12+6,COLUMN())):INDIRECT(ADDRESS(($AN260-1)*36+($AO260-1)*12+$AP260+4,COLUMN())),INDIRECT(ADDRESS(($AN260-1)*3+$AO260+5,$AP260+20)))&gt;=1,0,INDIRECT(ADDRESS(($AN260-1)*3+$AO260+5,$AP260+20)))))</f>
        <v>0</v>
      </c>
      <c r="AT260" s="472">
        <f ca="1">COUNTIF(INDIRECT("U"&amp;(ROW()+12*(($AN260-1)*3+$AO260)-ROW())/12+5):INDIRECT("AF"&amp;(ROW()+12*(($AN260-1)*3+$AO260)-ROW())/12+5),AS260)</f>
        <v>0</v>
      </c>
      <c r="AU260" s="472">
        <f ca="1">IF(AND(AQ260+AS260&gt;0,AR260+AT260&gt;0),COUNTIF(AU$6:AU259,"&gt;0")+1,0)</f>
        <v>0</v>
      </c>
    </row>
    <row r="261" spans="40:47" x14ac:dyDescent="0.15">
      <c r="AN261" s="472">
        <v>8</v>
      </c>
      <c r="AO261" s="472">
        <v>1</v>
      </c>
      <c r="AP261" s="472">
        <v>4</v>
      </c>
      <c r="AQ261" s="480">
        <f ca="1">IF($AP261=1,IF(INDIRECT(ADDRESS(($AN261-1)*3+$AO261+5,$AP261+7))="",0,INDIRECT(ADDRESS(($AN261-1)*3+$AO261+5,$AP261+7))),IF(INDIRECT(ADDRESS(($AN261-1)*3+$AO261+5,$AP261+7))="",0,IF(COUNTIF(INDIRECT(ADDRESS(($AN261-1)*36+($AO261-1)*12+6,COLUMN())):INDIRECT(ADDRESS(($AN261-1)*36+($AO261-1)*12+$AP261+4,COLUMN())),INDIRECT(ADDRESS(($AN261-1)*3+$AO261+5,$AP261+7)))&gt;=1,0,INDIRECT(ADDRESS(($AN261-1)*3+$AO261+5,$AP261+7)))))</f>
        <v>0</v>
      </c>
      <c r="AR261" s="472">
        <f ca="1">COUNTIF(INDIRECT("H"&amp;(ROW()+12*(($AN261-1)*3+$AO261)-ROW())/12+5):INDIRECT("S"&amp;(ROW()+12*(($AN261-1)*3+$AO261)-ROW())/12+5),AQ261)</f>
        <v>0</v>
      </c>
      <c r="AS261" s="480">
        <f ca="1">IF($AP261=1,IF(INDIRECT(ADDRESS(($AN261-1)*3+$AO261+5,$AP261+20))="",0,INDIRECT(ADDRESS(($AN261-1)*3+$AO261+5,$AP261+20))),IF(INDIRECT(ADDRESS(($AN261-1)*3+$AO261+5,$AP261+20))="",0,IF(COUNTIF(INDIRECT(ADDRESS(($AN261-1)*36+($AO261-1)*12+6,COLUMN())):INDIRECT(ADDRESS(($AN261-1)*36+($AO261-1)*12+$AP261+4,COLUMN())),INDIRECT(ADDRESS(($AN261-1)*3+$AO261+5,$AP261+20)))&gt;=1,0,INDIRECT(ADDRESS(($AN261-1)*3+$AO261+5,$AP261+20)))))</f>
        <v>0</v>
      </c>
      <c r="AT261" s="472">
        <f ca="1">COUNTIF(INDIRECT("U"&amp;(ROW()+12*(($AN261-1)*3+$AO261)-ROW())/12+5):INDIRECT("AF"&amp;(ROW()+12*(($AN261-1)*3+$AO261)-ROW())/12+5),AS261)</f>
        <v>0</v>
      </c>
      <c r="AU261" s="472">
        <f ca="1">IF(AND(AQ261+AS261&gt;0,AR261+AT261&gt;0),COUNTIF(AU$6:AU260,"&gt;0")+1,0)</f>
        <v>0</v>
      </c>
    </row>
    <row r="262" spans="40:47" x14ac:dyDescent="0.15">
      <c r="AN262" s="472">
        <v>8</v>
      </c>
      <c r="AO262" s="472">
        <v>1</v>
      </c>
      <c r="AP262" s="472">
        <v>5</v>
      </c>
      <c r="AQ262" s="480">
        <f ca="1">IF($AP262=1,IF(INDIRECT(ADDRESS(($AN262-1)*3+$AO262+5,$AP262+7))="",0,INDIRECT(ADDRESS(($AN262-1)*3+$AO262+5,$AP262+7))),IF(INDIRECT(ADDRESS(($AN262-1)*3+$AO262+5,$AP262+7))="",0,IF(COUNTIF(INDIRECT(ADDRESS(($AN262-1)*36+($AO262-1)*12+6,COLUMN())):INDIRECT(ADDRESS(($AN262-1)*36+($AO262-1)*12+$AP262+4,COLUMN())),INDIRECT(ADDRESS(($AN262-1)*3+$AO262+5,$AP262+7)))&gt;=1,0,INDIRECT(ADDRESS(($AN262-1)*3+$AO262+5,$AP262+7)))))</f>
        <v>0</v>
      </c>
      <c r="AR262" s="472">
        <f ca="1">COUNTIF(INDIRECT("H"&amp;(ROW()+12*(($AN262-1)*3+$AO262)-ROW())/12+5):INDIRECT("S"&amp;(ROW()+12*(($AN262-1)*3+$AO262)-ROW())/12+5),AQ262)</f>
        <v>0</v>
      </c>
      <c r="AS262" s="480">
        <f ca="1">IF($AP262=1,IF(INDIRECT(ADDRESS(($AN262-1)*3+$AO262+5,$AP262+20))="",0,INDIRECT(ADDRESS(($AN262-1)*3+$AO262+5,$AP262+20))),IF(INDIRECT(ADDRESS(($AN262-1)*3+$AO262+5,$AP262+20))="",0,IF(COUNTIF(INDIRECT(ADDRESS(($AN262-1)*36+($AO262-1)*12+6,COLUMN())):INDIRECT(ADDRESS(($AN262-1)*36+($AO262-1)*12+$AP262+4,COLUMN())),INDIRECT(ADDRESS(($AN262-1)*3+$AO262+5,$AP262+20)))&gt;=1,0,INDIRECT(ADDRESS(($AN262-1)*3+$AO262+5,$AP262+20)))))</f>
        <v>0</v>
      </c>
      <c r="AT262" s="472">
        <f ca="1">COUNTIF(INDIRECT("U"&amp;(ROW()+12*(($AN262-1)*3+$AO262)-ROW())/12+5):INDIRECT("AF"&amp;(ROW()+12*(($AN262-1)*3+$AO262)-ROW())/12+5),AS262)</f>
        <v>0</v>
      </c>
      <c r="AU262" s="472">
        <f ca="1">IF(AND(AQ262+AS262&gt;0,AR262+AT262&gt;0),COUNTIF(AU$6:AU261,"&gt;0")+1,0)</f>
        <v>0</v>
      </c>
    </row>
    <row r="263" spans="40:47" x14ac:dyDescent="0.15">
      <c r="AN263" s="472">
        <v>8</v>
      </c>
      <c r="AO263" s="472">
        <v>1</v>
      </c>
      <c r="AP263" s="472">
        <v>6</v>
      </c>
      <c r="AQ263" s="480">
        <f ca="1">IF($AP263=1,IF(INDIRECT(ADDRESS(($AN263-1)*3+$AO263+5,$AP263+7))="",0,INDIRECT(ADDRESS(($AN263-1)*3+$AO263+5,$AP263+7))),IF(INDIRECT(ADDRESS(($AN263-1)*3+$AO263+5,$AP263+7))="",0,IF(COUNTIF(INDIRECT(ADDRESS(($AN263-1)*36+($AO263-1)*12+6,COLUMN())):INDIRECT(ADDRESS(($AN263-1)*36+($AO263-1)*12+$AP263+4,COLUMN())),INDIRECT(ADDRESS(($AN263-1)*3+$AO263+5,$AP263+7)))&gt;=1,0,INDIRECT(ADDRESS(($AN263-1)*3+$AO263+5,$AP263+7)))))</f>
        <v>0</v>
      </c>
      <c r="AR263" s="472">
        <f ca="1">COUNTIF(INDIRECT("H"&amp;(ROW()+12*(($AN263-1)*3+$AO263)-ROW())/12+5):INDIRECT("S"&amp;(ROW()+12*(($AN263-1)*3+$AO263)-ROW())/12+5),AQ263)</f>
        <v>0</v>
      </c>
      <c r="AS263" s="480">
        <f ca="1">IF($AP263=1,IF(INDIRECT(ADDRESS(($AN263-1)*3+$AO263+5,$AP263+20))="",0,INDIRECT(ADDRESS(($AN263-1)*3+$AO263+5,$AP263+20))),IF(INDIRECT(ADDRESS(($AN263-1)*3+$AO263+5,$AP263+20))="",0,IF(COUNTIF(INDIRECT(ADDRESS(($AN263-1)*36+($AO263-1)*12+6,COLUMN())):INDIRECT(ADDRESS(($AN263-1)*36+($AO263-1)*12+$AP263+4,COLUMN())),INDIRECT(ADDRESS(($AN263-1)*3+$AO263+5,$AP263+20)))&gt;=1,0,INDIRECT(ADDRESS(($AN263-1)*3+$AO263+5,$AP263+20)))))</f>
        <v>0</v>
      </c>
      <c r="AT263" s="472">
        <f ca="1">COUNTIF(INDIRECT("U"&amp;(ROW()+12*(($AN263-1)*3+$AO263)-ROW())/12+5):INDIRECT("AF"&amp;(ROW()+12*(($AN263-1)*3+$AO263)-ROW())/12+5),AS263)</f>
        <v>0</v>
      </c>
      <c r="AU263" s="472">
        <f ca="1">IF(AND(AQ263+AS263&gt;0,AR263+AT263&gt;0),COUNTIF(AU$6:AU262,"&gt;0")+1,0)</f>
        <v>0</v>
      </c>
    </row>
    <row r="264" spans="40:47" x14ac:dyDescent="0.15">
      <c r="AN264" s="472">
        <v>8</v>
      </c>
      <c r="AO264" s="472">
        <v>1</v>
      </c>
      <c r="AP264" s="472">
        <v>7</v>
      </c>
      <c r="AQ264" s="480">
        <f ca="1">IF($AP264=1,IF(INDIRECT(ADDRESS(($AN264-1)*3+$AO264+5,$AP264+7))="",0,INDIRECT(ADDRESS(($AN264-1)*3+$AO264+5,$AP264+7))),IF(INDIRECT(ADDRESS(($AN264-1)*3+$AO264+5,$AP264+7))="",0,IF(COUNTIF(INDIRECT(ADDRESS(($AN264-1)*36+($AO264-1)*12+6,COLUMN())):INDIRECT(ADDRESS(($AN264-1)*36+($AO264-1)*12+$AP264+4,COLUMN())),INDIRECT(ADDRESS(($AN264-1)*3+$AO264+5,$AP264+7)))&gt;=1,0,INDIRECT(ADDRESS(($AN264-1)*3+$AO264+5,$AP264+7)))))</f>
        <v>0</v>
      </c>
      <c r="AR264" s="472">
        <f ca="1">COUNTIF(INDIRECT("H"&amp;(ROW()+12*(($AN264-1)*3+$AO264)-ROW())/12+5):INDIRECT("S"&amp;(ROW()+12*(($AN264-1)*3+$AO264)-ROW())/12+5),AQ264)</f>
        <v>0</v>
      </c>
      <c r="AS264" s="480">
        <f ca="1">IF($AP264=1,IF(INDIRECT(ADDRESS(($AN264-1)*3+$AO264+5,$AP264+20))="",0,INDIRECT(ADDRESS(($AN264-1)*3+$AO264+5,$AP264+20))),IF(INDIRECT(ADDRESS(($AN264-1)*3+$AO264+5,$AP264+20))="",0,IF(COUNTIF(INDIRECT(ADDRESS(($AN264-1)*36+($AO264-1)*12+6,COLUMN())):INDIRECT(ADDRESS(($AN264-1)*36+($AO264-1)*12+$AP264+4,COLUMN())),INDIRECT(ADDRESS(($AN264-1)*3+$AO264+5,$AP264+20)))&gt;=1,0,INDIRECT(ADDRESS(($AN264-1)*3+$AO264+5,$AP264+20)))))</f>
        <v>0</v>
      </c>
      <c r="AT264" s="472">
        <f ca="1">COUNTIF(INDIRECT("U"&amp;(ROW()+12*(($AN264-1)*3+$AO264)-ROW())/12+5):INDIRECT("AF"&amp;(ROW()+12*(($AN264-1)*3+$AO264)-ROW())/12+5),AS264)</f>
        <v>0</v>
      </c>
      <c r="AU264" s="472">
        <f ca="1">IF(AND(AQ264+AS264&gt;0,AR264+AT264&gt;0),COUNTIF(AU$6:AU263,"&gt;0")+1,0)</f>
        <v>0</v>
      </c>
    </row>
    <row r="265" spans="40:47" x14ac:dyDescent="0.15">
      <c r="AN265" s="472">
        <v>8</v>
      </c>
      <c r="AO265" s="472">
        <v>1</v>
      </c>
      <c r="AP265" s="472">
        <v>8</v>
      </c>
      <c r="AQ265" s="480">
        <f ca="1">IF($AP265=1,IF(INDIRECT(ADDRESS(($AN265-1)*3+$AO265+5,$AP265+7))="",0,INDIRECT(ADDRESS(($AN265-1)*3+$AO265+5,$AP265+7))),IF(INDIRECT(ADDRESS(($AN265-1)*3+$AO265+5,$AP265+7))="",0,IF(COUNTIF(INDIRECT(ADDRESS(($AN265-1)*36+($AO265-1)*12+6,COLUMN())):INDIRECT(ADDRESS(($AN265-1)*36+($AO265-1)*12+$AP265+4,COLUMN())),INDIRECT(ADDRESS(($AN265-1)*3+$AO265+5,$AP265+7)))&gt;=1,0,INDIRECT(ADDRESS(($AN265-1)*3+$AO265+5,$AP265+7)))))</f>
        <v>0</v>
      </c>
      <c r="AR265" s="472">
        <f ca="1">COUNTIF(INDIRECT("H"&amp;(ROW()+12*(($AN265-1)*3+$AO265)-ROW())/12+5):INDIRECT("S"&amp;(ROW()+12*(($AN265-1)*3+$AO265)-ROW())/12+5),AQ265)</f>
        <v>0</v>
      </c>
      <c r="AS265" s="480">
        <f ca="1">IF($AP265=1,IF(INDIRECT(ADDRESS(($AN265-1)*3+$AO265+5,$AP265+20))="",0,INDIRECT(ADDRESS(($AN265-1)*3+$AO265+5,$AP265+20))),IF(INDIRECT(ADDRESS(($AN265-1)*3+$AO265+5,$AP265+20))="",0,IF(COUNTIF(INDIRECT(ADDRESS(($AN265-1)*36+($AO265-1)*12+6,COLUMN())):INDIRECT(ADDRESS(($AN265-1)*36+($AO265-1)*12+$AP265+4,COLUMN())),INDIRECT(ADDRESS(($AN265-1)*3+$AO265+5,$AP265+20)))&gt;=1,0,INDIRECT(ADDRESS(($AN265-1)*3+$AO265+5,$AP265+20)))))</f>
        <v>0</v>
      </c>
      <c r="AT265" s="472">
        <f ca="1">COUNTIF(INDIRECT("U"&amp;(ROW()+12*(($AN265-1)*3+$AO265)-ROW())/12+5):INDIRECT("AF"&amp;(ROW()+12*(($AN265-1)*3+$AO265)-ROW())/12+5),AS265)</f>
        <v>0</v>
      </c>
      <c r="AU265" s="472">
        <f ca="1">IF(AND(AQ265+AS265&gt;0,AR265+AT265&gt;0),COUNTIF(AU$6:AU264,"&gt;0")+1,0)</f>
        <v>0</v>
      </c>
    </row>
    <row r="266" spans="40:47" x14ac:dyDescent="0.15">
      <c r="AN266" s="472">
        <v>8</v>
      </c>
      <c r="AO266" s="472">
        <v>1</v>
      </c>
      <c r="AP266" s="472">
        <v>9</v>
      </c>
      <c r="AQ266" s="480">
        <f ca="1">IF($AP266=1,IF(INDIRECT(ADDRESS(($AN266-1)*3+$AO266+5,$AP266+7))="",0,INDIRECT(ADDRESS(($AN266-1)*3+$AO266+5,$AP266+7))),IF(INDIRECT(ADDRESS(($AN266-1)*3+$AO266+5,$AP266+7))="",0,IF(COUNTIF(INDIRECT(ADDRESS(($AN266-1)*36+($AO266-1)*12+6,COLUMN())):INDIRECT(ADDRESS(($AN266-1)*36+($AO266-1)*12+$AP266+4,COLUMN())),INDIRECT(ADDRESS(($AN266-1)*3+$AO266+5,$AP266+7)))&gt;=1,0,INDIRECT(ADDRESS(($AN266-1)*3+$AO266+5,$AP266+7)))))</f>
        <v>0</v>
      </c>
      <c r="AR266" s="472">
        <f ca="1">COUNTIF(INDIRECT("H"&amp;(ROW()+12*(($AN266-1)*3+$AO266)-ROW())/12+5):INDIRECT("S"&amp;(ROW()+12*(($AN266-1)*3+$AO266)-ROW())/12+5),AQ266)</f>
        <v>0</v>
      </c>
      <c r="AS266" s="480">
        <f ca="1">IF($AP266=1,IF(INDIRECT(ADDRESS(($AN266-1)*3+$AO266+5,$AP266+20))="",0,INDIRECT(ADDRESS(($AN266-1)*3+$AO266+5,$AP266+20))),IF(INDIRECT(ADDRESS(($AN266-1)*3+$AO266+5,$AP266+20))="",0,IF(COUNTIF(INDIRECT(ADDRESS(($AN266-1)*36+($AO266-1)*12+6,COLUMN())):INDIRECT(ADDRESS(($AN266-1)*36+($AO266-1)*12+$AP266+4,COLUMN())),INDIRECT(ADDRESS(($AN266-1)*3+$AO266+5,$AP266+20)))&gt;=1,0,INDIRECT(ADDRESS(($AN266-1)*3+$AO266+5,$AP266+20)))))</f>
        <v>0</v>
      </c>
      <c r="AT266" s="472">
        <f ca="1">COUNTIF(INDIRECT("U"&amp;(ROW()+12*(($AN266-1)*3+$AO266)-ROW())/12+5):INDIRECT("AF"&amp;(ROW()+12*(($AN266-1)*3+$AO266)-ROW())/12+5),AS266)</f>
        <v>0</v>
      </c>
      <c r="AU266" s="472">
        <f ca="1">IF(AND(AQ266+AS266&gt;0,AR266+AT266&gt;0),COUNTIF(AU$6:AU265,"&gt;0")+1,0)</f>
        <v>0</v>
      </c>
    </row>
    <row r="267" spans="40:47" x14ac:dyDescent="0.15">
      <c r="AN267" s="472">
        <v>8</v>
      </c>
      <c r="AO267" s="472">
        <v>1</v>
      </c>
      <c r="AP267" s="472">
        <v>10</v>
      </c>
      <c r="AQ267" s="480">
        <f ca="1">IF($AP267=1,IF(INDIRECT(ADDRESS(($AN267-1)*3+$AO267+5,$AP267+7))="",0,INDIRECT(ADDRESS(($AN267-1)*3+$AO267+5,$AP267+7))),IF(INDIRECT(ADDRESS(($AN267-1)*3+$AO267+5,$AP267+7))="",0,IF(COUNTIF(INDIRECT(ADDRESS(($AN267-1)*36+($AO267-1)*12+6,COLUMN())):INDIRECT(ADDRESS(($AN267-1)*36+($AO267-1)*12+$AP267+4,COLUMN())),INDIRECT(ADDRESS(($AN267-1)*3+$AO267+5,$AP267+7)))&gt;=1,0,INDIRECT(ADDRESS(($AN267-1)*3+$AO267+5,$AP267+7)))))</f>
        <v>0</v>
      </c>
      <c r="AR267" s="472">
        <f ca="1">COUNTIF(INDIRECT("H"&amp;(ROW()+12*(($AN267-1)*3+$AO267)-ROW())/12+5):INDIRECT("S"&amp;(ROW()+12*(($AN267-1)*3+$AO267)-ROW())/12+5),AQ267)</f>
        <v>0</v>
      </c>
      <c r="AS267" s="480">
        <f ca="1">IF($AP267=1,IF(INDIRECT(ADDRESS(($AN267-1)*3+$AO267+5,$AP267+20))="",0,INDIRECT(ADDRESS(($AN267-1)*3+$AO267+5,$AP267+20))),IF(INDIRECT(ADDRESS(($AN267-1)*3+$AO267+5,$AP267+20))="",0,IF(COUNTIF(INDIRECT(ADDRESS(($AN267-1)*36+($AO267-1)*12+6,COLUMN())):INDIRECT(ADDRESS(($AN267-1)*36+($AO267-1)*12+$AP267+4,COLUMN())),INDIRECT(ADDRESS(($AN267-1)*3+$AO267+5,$AP267+20)))&gt;=1,0,INDIRECT(ADDRESS(($AN267-1)*3+$AO267+5,$AP267+20)))))</f>
        <v>0</v>
      </c>
      <c r="AT267" s="472">
        <f ca="1">COUNTIF(INDIRECT("U"&amp;(ROW()+12*(($AN267-1)*3+$AO267)-ROW())/12+5):INDIRECT("AF"&amp;(ROW()+12*(($AN267-1)*3+$AO267)-ROW())/12+5),AS267)</f>
        <v>0</v>
      </c>
      <c r="AU267" s="472">
        <f ca="1">IF(AND(AQ267+AS267&gt;0,AR267+AT267&gt;0),COUNTIF(AU$6:AU266,"&gt;0")+1,0)</f>
        <v>0</v>
      </c>
    </row>
    <row r="268" spans="40:47" x14ac:dyDescent="0.15">
      <c r="AN268" s="472">
        <v>8</v>
      </c>
      <c r="AO268" s="472">
        <v>1</v>
      </c>
      <c r="AP268" s="472">
        <v>11</v>
      </c>
      <c r="AQ268" s="480">
        <f ca="1">IF($AP268=1,IF(INDIRECT(ADDRESS(($AN268-1)*3+$AO268+5,$AP268+7))="",0,INDIRECT(ADDRESS(($AN268-1)*3+$AO268+5,$AP268+7))),IF(INDIRECT(ADDRESS(($AN268-1)*3+$AO268+5,$AP268+7))="",0,IF(COUNTIF(INDIRECT(ADDRESS(($AN268-1)*36+($AO268-1)*12+6,COLUMN())):INDIRECT(ADDRESS(($AN268-1)*36+($AO268-1)*12+$AP268+4,COLUMN())),INDIRECT(ADDRESS(($AN268-1)*3+$AO268+5,$AP268+7)))&gt;=1,0,INDIRECT(ADDRESS(($AN268-1)*3+$AO268+5,$AP268+7)))))</f>
        <v>0</v>
      </c>
      <c r="AR268" s="472">
        <f ca="1">COUNTIF(INDIRECT("H"&amp;(ROW()+12*(($AN268-1)*3+$AO268)-ROW())/12+5):INDIRECT("S"&amp;(ROW()+12*(($AN268-1)*3+$AO268)-ROW())/12+5),AQ268)</f>
        <v>0</v>
      </c>
      <c r="AS268" s="480">
        <f ca="1">IF($AP268=1,IF(INDIRECT(ADDRESS(($AN268-1)*3+$AO268+5,$AP268+20))="",0,INDIRECT(ADDRESS(($AN268-1)*3+$AO268+5,$AP268+20))),IF(INDIRECT(ADDRESS(($AN268-1)*3+$AO268+5,$AP268+20))="",0,IF(COUNTIF(INDIRECT(ADDRESS(($AN268-1)*36+($AO268-1)*12+6,COLUMN())):INDIRECT(ADDRESS(($AN268-1)*36+($AO268-1)*12+$AP268+4,COLUMN())),INDIRECT(ADDRESS(($AN268-1)*3+$AO268+5,$AP268+20)))&gt;=1,0,INDIRECT(ADDRESS(($AN268-1)*3+$AO268+5,$AP268+20)))))</f>
        <v>0</v>
      </c>
      <c r="AT268" s="472">
        <f ca="1">COUNTIF(INDIRECT("U"&amp;(ROW()+12*(($AN268-1)*3+$AO268)-ROW())/12+5):INDIRECT("AF"&amp;(ROW()+12*(($AN268-1)*3+$AO268)-ROW())/12+5),AS268)</f>
        <v>0</v>
      </c>
      <c r="AU268" s="472">
        <f ca="1">IF(AND(AQ268+AS268&gt;0,AR268+AT268&gt;0),COUNTIF(AU$6:AU267,"&gt;0")+1,0)</f>
        <v>0</v>
      </c>
    </row>
    <row r="269" spans="40:47" x14ac:dyDescent="0.15">
      <c r="AN269" s="472">
        <v>8</v>
      </c>
      <c r="AO269" s="472">
        <v>1</v>
      </c>
      <c r="AP269" s="472">
        <v>12</v>
      </c>
      <c r="AQ269" s="480">
        <f ca="1">IF($AP269=1,IF(INDIRECT(ADDRESS(($AN269-1)*3+$AO269+5,$AP269+7))="",0,INDIRECT(ADDRESS(($AN269-1)*3+$AO269+5,$AP269+7))),IF(INDIRECT(ADDRESS(($AN269-1)*3+$AO269+5,$AP269+7))="",0,IF(COUNTIF(INDIRECT(ADDRESS(($AN269-1)*36+($AO269-1)*12+6,COLUMN())):INDIRECT(ADDRESS(($AN269-1)*36+($AO269-1)*12+$AP269+4,COLUMN())),INDIRECT(ADDRESS(($AN269-1)*3+$AO269+5,$AP269+7)))&gt;=1,0,INDIRECT(ADDRESS(($AN269-1)*3+$AO269+5,$AP269+7)))))</f>
        <v>0</v>
      </c>
      <c r="AR269" s="472">
        <f ca="1">COUNTIF(INDIRECT("H"&amp;(ROW()+12*(($AN269-1)*3+$AO269)-ROW())/12+5):INDIRECT("S"&amp;(ROW()+12*(($AN269-1)*3+$AO269)-ROW())/12+5),AQ269)</f>
        <v>0</v>
      </c>
      <c r="AS269" s="480">
        <f ca="1">IF($AP269=1,IF(INDIRECT(ADDRESS(($AN269-1)*3+$AO269+5,$AP269+20))="",0,INDIRECT(ADDRESS(($AN269-1)*3+$AO269+5,$AP269+20))),IF(INDIRECT(ADDRESS(($AN269-1)*3+$AO269+5,$AP269+20))="",0,IF(COUNTIF(INDIRECT(ADDRESS(($AN269-1)*36+($AO269-1)*12+6,COLUMN())):INDIRECT(ADDRESS(($AN269-1)*36+($AO269-1)*12+$AP269+4,COLUMN())),INDIRECT(ADDRESS(($AN269-1)*3+$AO269+5,$AP269+20)))&gt;=1,0,INDIRECT(ADDRESS(($AN269-1)*3+$AO269+5,$AP269+20)))))</f>
        <v>0</v>
      </c>
      <c r="AT269" s="472">
        <f ca="1">COUNTIF(INDIRECT("U"&amp;(ROW()+12*(($AN269-1)*3+$AO269)-ROW())/12+5):INDIRECT("AF"&amp;(ROW()+12*(($AN269-1)*3+$AO269)-ROW())/12+5),AS269)</f>
        <v>0</v>
      </c>
      <c r="AU269" s="472">
        <f ca="1">IF(AND(AQ269+AS269&gt;0,AR269+AT269&gt;0),COUNTIF(AU$6:AU268,"&gt;0")+1,0)</f>
        <v>0</v>
      </c>
    </row>
    <row r="270" spans="40:47" x14ac:dyDescent="0.15">
      <c r="AN270" s="472">
        <v>8</v>
      </c>
      <c r="AO270" s="472">
        <v>2</v>
      </c>
      <c r="AP270" s="472">
        <v>1</v>
      </c>
      <c r="AQ270" s="480">
        <f ca="1">IF($AP270=1,IF(INDIRECT(ADDRESS(($AN270-1)*3+$AO270+5,$AP270+7))="",0,INDIRECT(ADDRESS(($AN270-1)*3+$AO270+5,$AP270+7))),IF(INDIRECT(ADDRESS(($AN270-1)*3+$AO270+5,$AP270+7))="",0,IF(COUNTIF(INDIRECT(ADDRESS(($AN270-1)*36+($AO270-1)*12+6,COLUMN())):INDIRECT(ADDRESS(($AN270-1)*36+($AO270-1)*12+$AP270+4,COLUMN())),INDIRECT(ADDRESS(($AN270-1)*3+$AO270+5,$AP270+7)))&gt;=1,0,INDIRECT(ADDRESS(($AN270-1)*3+$AO270+5,$AP270+7)))))</f>
        <v>0</v>
      </c>
      <c r="AR270" s="472">
        <f ca="1">COUNTIF(INDIRECT("H"&amp;(ROW()+12*(($AN270-1)*3+$AO270)-ROW())/12+5):INDIRECT("S"&amp;(ROW()+12*(($AN270-1)*3+$AO270)-ROW())/12+5),AQ270)</f>
        <v>0</v>
      </c>
      <c r="AS270" s="480">
        <f ca="1">IF($AP270=1,IF(INDIRECT(ADDRESS(($AN270-1)*3+$AO270+5,$AP270+20))="",0,INDIRECT(ADDRESS(($AN270-1)*3+$AO270+5,$AP270+20))),IF(INDIRECT(ADDRESS(($AN270-1)*3+$AO270+5,$AP270+20))="",0,IF(COUNTIF(INDIRECT(ADDRESS(($AN270-1)*36+($AO270-1)*12+6,COLUMN())):INDIRECT(ADDRESS(($AN270-1)*36+($AO270-1)*12+$AP270+4,COLUMN())),INDIRECT(ADDRESS(($AN270-1)*3+$AO270+5,$AP270+20)))&gt;=1,0,INDIRECT(ADDRESS(($AN270-1)*3+$AO270+5,$AP270+20)))))</f>
        <v>0</v>
      </c>
      <c r="AT270" s="472">
        <f ca="1">COUNTIF(INDIRECT("U"&amp;(ROW()+12*(($AN270-1)*3+$AO270)-ROW())/12+5):INDIRECT("AF"&amp;(ROW()+12*(($AN270-1)*3+$AO270)-ROW())/12+5),AS270)</f>
        <v>0</v>
      </c>
      <c r="AU270" s="472">
        <f ca="1">IF(AND(AQ270+AS270&gt;0,AR270+AT270&gt;0),COUNTIF(AU$6:AU269,"&gt;0")+1,0)</f>
        <v>0</v>
      </c>
    </row>
    <row r="271" spans="40:47" x14ac:dyDescent="0.15">
      <c r="AN271" s="472">
        <v>8</v>
      </c>
      <c r="AO271" s="472">
        <v>2</v>
      </c>
      <c r="AP271" s="472">
        <v>2</v>
      </c>
      <c r="AQ271" s="480">
        <f ca="1">IF($AP271=1,IF(INDIRECT(ADDRESS(($AN271-1)*3+$AO271+5,$AP271+7))="",0,INDIRECT(ADDRESS(($AN271-1)*3+$AO271+5,$AP271+7))),IF(INDIRECT(ADDRESS(($AN271-1)*3+$AO271+5,$AP271+7))="",0,IF(COUNTIF(INDIRECT(ADDRESS(($AN271-1)*36+($AO271-1)*12+6,COLUMN())):INDIRECT(ADDRESS(($AN271-1)*36+($AO271-1)*12+$AP271+4,COLUMN())),INDIRECT(ADDRESS(($AN271-1)*3+$AO271+5,$AP271+7)))&gt;=1,0,INDIRECT(ADDRESS(($AN271-1)*3+$AO271+5,$AP271+7)))))</f>
        <v>0</v>
      </c>
      <c r="AR271" s="472">
        <f ca="1">COUNTIF(INDIRECT("H"&amp;(ROW()+12*(($AN271-1)*3+$AO271)-ROW())/12+5):INDIRECT("S"&amp;(ROW()+12*(($AN271-1)*3+$AO271)-ROW())/12+5),AQ271)</f>
        <v>0</v>
      </c>
      <c r="AS271" s="480">
        <f ca="1">IF($AP271=1,IF(INDIRECT(ADDRESS(($AN271-1)*3+$AO271+5,$AP271+20))="",0,INDIRECT(ADDRESS(($AN271-1)*3+$AO271+5,$AP271+20))),IF(INDIRECT(ADDRESS(($AN271-1)*3+$AO271+5,$AP271+20))="",0,IF(COUNTIF(INDIRECT(ADDRESS(($AN271-1)*36+($AO271-1)*12+6,COLUMN())):INDIRECT(ADDRESS(($AN271-1)*36+($AO271-1)*12+$AP271+4,COLUMN())),INDIRECT(ADDRESS(($AN271-1)*3+$AO271+5,$AP271+20)))&gt;=1,0,INDIRECT(ADDRESS(($AN271-1)*3+$AO271+5,$AP271+20)))))</f>
        <v>0</v>
      </c>
      <c r="AT271" s="472">
        <f ca="1">COUNTIF(INDIRECT("U"&amp;(ROW()+12*(($AN271-1)*3+$AO271)-ROW())/12+5):INDIRECT("AF"&amp;(ROW()+12*(($AN271-1)*3+$AO271)-ROW())/12+5),AS271)</f>
        <v>0</v>
      </c>
      <c r="AU271" s="472">
        <f ca="1">IF(AND(AQ271+AS271&gt;0,AR271+AT271&gt;0),COUNTIF(AU$6:AU270,"&gt;0")+1,0)</f>
        <v>0</v>
      </c>
    </row>
    <row r="272" spans="40:47" x14ac:dyDescent="0.15">
      <c r="AN272" s="472">
        <v>8</v>
      </c>
      <c r="AO272" s="472">
        <v>2</v>
      </c>
      <c r="AP272" s="472">
        <v>3</v>
      </c>
      <c r="AQ272" s="480">
        <f ca="1">IF($AP272=1,IF(INDIRECT(ADDRESS(($AN272-1)*3+$AO272+5,$AP272+7))="",0,INDIRECT(ADDRESS(($AN272-1)*3+$AO272+5,$AP272+7))),IF(INDIRECT(ADDRESS(($AN272-1)*3+$AO272+5,$AP272+7))="",0,IF(COUNTIF(INDIRECT(ADDRESS(($AN272-1)*36+($AO272-1)*12+6,COLUMN())):INDIRECT(ADDRESS(($AN272-1)*36+($AO272-1)*12+$AP272+4,COLUMN())),INDIRECT(ADDRESS(($AN272-1)*3+$AO272+5,$AP272+7)))&gt;=1,0,INDIRECT(ADDRESS(($AN272-1)*3+$AO272+5,$AP272+7)))))</f>
        <v>0</v>
      </c>
      <c r="AR272" s="472">
        <f ca="1">COUNTIF(INDIRECT("H"&amp;(ROW()+12*(($AN272-1)*3+$AO272)-ROW())/12+5):INDIRECT("S"&amp;(ROW()+12*(($AN272-1)*3+$AO272)-ROW())/12+5),AQ272)</f>
        <v>0</v>
      </c>
      <c r="AS272" s="480">
        <f ca="1">IF($AP272=1,IF(INDIRECT(ADDRESS(($AN272-1)*3+$AO272+5,$AP272+20))="",0,INDIRECT(ADDRESS(($AN272-1)*3+$AO272+5,$AP272+20))),IF(INDIRECT(ADDRESS(($AN272-1)*3+$AO272+5,$AP272+20))="",0,IF(COUNTIF(INDIRECT(ADDRESS(($AN272-1)*36+($AO272-1)*12+6,COLUMN())):INDIRECT(ADDRESS(($AN272-1)*36+($AO272-1)*12+$AP272+4,COLUMN())),INDIRECT(ADDRESS(($AN272-1)*3+$AO272+5,$AP272+20)))&gt;=1,0,INDIRECT(ADDRESS(($AN272-1)*3+$AO272+5,$AP272+20)))))</f>
        <v>0</v>
      </c>
      <c r="AT272" s="472">
        <f ca="1">COUNTIF(INDIRECT("U"&amp;(ROW()+12*(($AN272-1)*3+$AO272)-ROW())/12+5):INDIRECT("AF"&amp;(ROW()+12*(($AN272-1)*3+$AO272)-ROW())/12+5),AS272)</f>
        <v>0</v>
      </c>
      <c r="AU272" s="472">
        <f ca="1">IF(AND(AQ272+AS272&gt;0,AR272+AT272&gt;0),COUNTIF(AU$6:AU271,"&gt;0")+1,0)</f>
        <v>0</v>
      </c>
    </row>
    <row r="273" spans="40:47" x14ac:dyDescent="0.15">
      <c r="AN273" s="472">
        <v>8</v>
      </c>
      <c r="AO273" s="472">
        <v>2</v>
      </c>
      <c r="AP273" s="472">
        <v>4</v>
      </c>
      <c r="AQ273" s="480">
        <f ca="1">IF($AP273=1,IF(INDIRECT(ADDRESS(($AN273-1)*3+$AO273+5,$AP273+7))="",0,INDIRECT(ADDRESS(($AN273-1)*3+$AO273+5,$AP273+7))),IF(INDIRECT(ADDRESS(($AN273-1)*3+$AO273+5,$AP273+7))="",0,IF(COUNTIF(INDIRECT(ADDRESS(($AN273-1)*36+($AO273-1)*12+6,COLUMN())):INDIRECT(ADDRESS(($AN273-1)*36+($AO273-1)*12+$AP273+4,COLUMN())),INDIRECT(ADDRESS(($AN273-1)*3+$AO273+5,$AP273+7)))&gt;=1,0,INDIRECT(ADDRESS(($AN273-1)*3+$AO273+5,$AP273+7)))))</f>
        <v>0</v>
      </c>
      <c r="AR273" s="472">
        <f ca="1">COUNTIF(INDIRECT("H"&amp;(ROW()+12*(($AN273-1)*3+$AO273)-ROW())/12+5):INDIRECT("S"&amp;(ROW()+12*(($AN273-1)*3+$AO273)-ROW())/12+5),AQ273)</f>
        <v>0</v>
      </c>
      <c r="AS273" s="480">
        <f ca="1">IF($AP273=1,IF(INDIRECT(ADDRESS(($AN273-1)*3+$AO273+5,$AP273+20))="",0,INDIRECT(ADDRESS(($AN273-1)*3+$AO273+5,$AP273+20))),IF(INDIRECT(ADDRESS(($AN273-1)*3+$AO273+5,$AP273+20))="",0,IF(COUNTIF(INDIRECT(ADDRESS(($AN273-1)*36+($AO273-1)*12+6,COLUMN())):INDIRECT(ADDRESS(($AN273-1)*36+($AO273-1)*12+$AP273+4,COLUMN())),INDIRECT(ADDRESS(($AN273-1)*3+$AO273+5,$AP273+20)))&gt;=1,0,INDIRECT(ADDRESS(($AN273-1)*3+$AO273+5,$AP273+20)))))</f>
        <v>0</v>
      </c>
      <c r="AT273" s="472">
        <f ca="1">COUNTIF(INDIRECT("U"&amp;(ROW()+12*(($AN273-1)*3+$AO273)-ROW())/12+5):INDIRECT("AF"&amp;(ROW()+12*(($AN273-1)*3+$AO273)-ROW())/12+5),AS273)</f>
        <v>0</v>
      </c>
      <c r="AU273" s="472">
        <f ca="1">IF(AND(AQ273+AS273&gt;0,AR273+AT273&gt;0),COUNTIF(AU$6:AU272,"&gt;0")+1,0)</f>
        <v>0</v>
      </c>
    </row>
    <row r="274" spans="40:47" x14ac:dyDescent="0.15">
      <c r="AN274" s="472">
        <v>8</v>
      </c>
      <c r="AO274" s="472">
        <v>2</v>
      </c>
      <c r="AP274" s="472">
        <v>5</v>
      </c>
      <c r="AQ274" s="480">
        <f ca="1">IF($AP274=1,IF(INDIRECT(ADDRESS(($AN274-1)*3+$AO274+5,$AP274+7))="",0,INDIRECT(ADDRESS(($AN274-1)*3+$AO274+5,$AP274+7))),IF(INDIRECT(ADDRESS(($AN274-1)*3+$AO274+5,$AP274+7))="",0,IF(COUNTIF(INDIRECT(ADDRESS(($AN274-1)*36+($AO274-1)*12+6,COLUMN())):INDIRECT(ADDRESS(($AN274-1)*36+($AO274-1)*12+$AP274+4,COLUMN())),INDIRECT(ADDRESS(($AN274-1)*3+$AO274+5,$AP274+7)))&gt;=1,0,INDIRECT(ADDRESS(($AN274-1)*3+$AO274+5,$AP274+7)))))</f>
        <v>0</v>
      </c>
      <c r="AR274" s="472">
        <f ca="1">COUNTIF(INDIRECT("H"&amp;(ROW()+12*(($AN274-1)*3+$AO274)-ROW())/12+5):INDIRECT("S"&amp;(ROW()+12*(($AN274-1)*3+$AO274)-ROW())/12+5),AQ274)</f>
        <v>0</v>
      </c>
      <c r="AS274" s="480">
        <f ca="1">IF($AP274=1,IF(INDIRECT(ADDRESS(($AN274-1)*3+$AO274+5,$AP274+20))="",0,INDIRECT(ADDRESS(($AN274-1)*3+$AO274+5,$AP274+20))),IF(INDIRECT(ADDRESS(($AN274-1)*3+$AO274+5,$AP274+20))="",0,IF(COUNTIF(INDIRECT(ADDRESS(($AN274-1)*36+($AO274-1)*12+6,COLUMN())):INDIRECT(ADDRESS(($AN274-1)*36+($AO274-1)*12+$AP274+4,COLUMN())),INDIRECT(ADDRESS(($AN274-1)*3+$AO274+5,$AP274+20)))&gt;=1,0,INDIRECT(ADDRESS(($AN274-1)*3+$AO274+5,$AP274+20)))))</f>
        <v>0</v>
      </c>
      <c r="AT274" s="472">
        <f ca="1">COUNTIF(INDIRECT("U"&amp;(ROW()+12*(($AN274-1)*3+$AO274)-ROW())/12+5):INDIRECT("AF"&amp;(ROW()+12*(($AN274-1)*3+$AO274)-ROW())/12+5),AS274)</f>
        <v>0</v>
      </c>
      <c r="AU274" s="472">
        <f ca="1">IF(AND(AQ274+AS274&gt;0,AR274+AT274&gt;0),COUNTIF(AU$6:AU273,"&gt;0")+1,0)</f>
        <v>0</v>
      </c>
    </row>
    <row r="275" spans="40:47" x14ac:dyDescent="0.15">
      <c r="AN275" s="472">
        <v>8</v>
      </c>
      <c r="AO275" s="472">
        <v>2</v>
      </c>
      <c r="AP275" s="472">
        <v>6</v>
      </c>
      <c r="AQ275" s="480">
        <f ca="1">IF($AP275=1,IF(INDIRECT(ADDRESS(($AN275-1)*3+$AO275+5,$AP275+7))="",0,INDIRECT(ADDRESS(($AN275-1)*3+$AO275+5,$AP275+7))),IF(INDIRECT(ADDRESS(($AN275-1)*3+$AO275+5,$AP275+7))="",0,IF(COUNTIF(INDIRECT(ADDRESS(($AN275-1)*36+($AO275-1)*12+6,COLUMN())):INDIRECT(ADDRESS(($AN275-1)*36+($AO275-1)*12+$AP275+4,COLUMN())),INDIRECT(ADDRESS(($AN275-1)*3+$AO275+5,$AP275+7)))&gt;=1,0,INDIRECT(ADDRESS(($AN275-1)*3+$AO275+5,$AP275+7)))))</f>
        <v>0</v>
      </c>
      <c r="AR275" s="472">
        <f ca="1">COUNTIF(INDIRECT("H"&amp;(ROW()+12*(($AN275-1)*3+$AO275)-ROW())/12+5):INDIRECT("S"&amp;(ROW()+12*(($AN275-1)*3+$AO275)-ROW())/12+5),AQ275)</f>
        <v>0</v>
      </c>
      <c r="AS275" s="480">
        <f ca="1">IF($AP275=1,IF(INDIRECT(ADDRESS(($AN275-1)*3+$AO275+5,$AP275+20))="",0,INDIRECT(ADDRESS(($AN275-1)*3+$AO275+5,$AP275+20))),IF(INDIRECT(ADDRESS(($AN275-1)*3+$AO275+5,$AP275+20))="",0,IF(COUNTIF(INDIRECT(ADDRESS(($AN275-1)*36+($AO275-1)*12+6,COLUMN())):INDIRECT(ADDRESS(($AN275-1)*36+($AO275-1)*12+$AP275+4,COLUMN())),INDIRECT(ADDRESS(($AN275-1)*3+$AO275+5,$AP275+20)))&gt;=1,0,INDIRECT(ADDRESS(($AN275-1)*3+$AO275+5,$AP275+20)))))</f>
        <v>0</v>
      </c>
      <c r="AT275" s="472">
        <f ca="1">COUNTIF(INDIRECT("U"&amp;(ROW()+12*(($AN275-1)*3+$AO275)-ROW())/12+5):INDIRECT("AF"&amp;(ROW()+12*(($AN275-1)*3+$AO275)-ROW())/12+5),AS275)</f>
        <v>0</v>
      </c>
      <c r="AU275" s="472">
        <f ca="1">IF(AND(AQ275+AS275&gt;0,AR275+AT275&gt;0),COUNTIF(AU$6:AU274,"&gt;0")+1,0)</f>
        <v>0</v>
      </c>
    </row>
    <row r="276" spans="40:47" x14ac:dyDescent="0.15">
      <c r="AN276" s="472">
        <v>8</v>
      </c>
      <c r="AO276" s="472">
        <v>2</v>
      </c>
      <c r="AP276" s="472">
        <v>7</v>
      </c>
      <c r="AQ276" s="480">
        <f ca="1">IF($AP276=1,IF(INDIRECT(ADDRESS(($AN276-1)*3+$AO276+5,$AP276+7))="",0,INDIRECT(ADDRESS(($AN276-1)*3+$AO276+5,$AP276+7))),IF(INDIRECT(ADDRESS(($AN276-1)*3+$AO276+5,$AP276+7))="",0,IF(COUNTIF(INDIRECT(ADDRESS(($AN276-1)*36+($AO276-1)*12+6,COLUMN())):INDIRECT(ADDRESS(($AN276-1)*36+($AO276-1)*12+$AP276+4,COLUMN())),INDIRECT(ADDRESS(($AN276-1)*3+$AO276+5,$AP276+7)))&gt;=1,0,INDIRECT(ADDRESS(($AN276-1)*3+$AO276+5,$AP276+7)))))</f>
        <v>0</v>
      </c>
      <c r="AR276" s="472">
        <f ca="1">COUNTIF(INDIRECT("H"&amp;(ROW()+12*(($AN276-1)*3+$AO276)-ROW())/12+5):INDIRECT("S"&amp;(ROW()+12*(($AN276-1)*3+$AO276)-ROW())/12+5),AQ276)</f>
        <v>0</v>
      </c>
      <c r="AS276" s="480">
        <f ca="1">IF($AP276=1,IF(INDIRECT(ADDRESS(($AN276-1)*3+$AO276+5,$AP276+20))="",0,INDIRECT(ADDRESS(($AN276-1)*3+$AO276+5,$AP276+20))),IF(INDIRECT(ADDRESS(($AN276-1)*3+$AO276+5,$AP276+20))="",0,IF(COUNTIF(INDIRECT(ADDRESS(($AN276-1)*36+($AO276-1)*12+6,COLUMN())):INDIRECT(ADDRESS(($AN276-1)*36+($AO276-1)*12+$AP276+4,COLUMN())),INDIRECT(ADDRESS(($AN276-1)*3+$AO276+5,$AP276+20)))&gt;=1,0,INDIRECT(ADDRESS(($AN276-1)*3+$AO276+5,$AP276+20)))))</f>
        <v>0</v>
      </c>
      <c r="AT276" s="472">
        <f ca="1">COUNTIF(INDIRECT("U"&amp;(ROW()+12*(($AN276-1)*3+$AO276)-ROW())/12+5):INDIRECT("AF"&amp;(ROW()+12*(($AN276-1)*3+$AO276)-ROW())/12+5),AS276)</f>
        <v>0</v>
      </c>
      <c r="AU276" s="472">
        <f ca="1">IF(AND(AQ276+AS276&gt;0,AR276+AT276&gt;0),COUNTIF(AU$6:AU275,"&gt;0")+1,0)</f>
        <v>0</v>
      </c>
    </row>
    <row r="277" spans="40:47" x14ac:dyDescent="0.15">
      <c r="AN277" s="472">
        <v>8</v>
      </c>
      <c r="AO277" s="472">
        <v>2</v>
      </c>
      <c r="AP277" s="472">
        <v>8</v>
      </c>
      <c r="AQ277" s="480">
        <f ca="1">IF($AP277=1,IF(INDIRECT(ADDRESS(($AN277-1)*3+$AO277+5,$AP277+7))="",0,INDIRECT(ADDRESS(($AN277-1)*3+$AO277+5,$AP277+7))),IF(INDIRECT(ADDRESS(($AN277-1)*3+$AO277+5,$AP277+7))="",0,IF(COUNTIF(INDIRECT(ADDRESS(($AN277-1)*36+($AO277-1)*12+6,COLUMN())):INDIRECT(ADDRESS(($AN277-1)*36+($AO277-1)*12+$AP277+4,COLUMN())),INDIRECT(ADDRESS(($AN277-1)*3+$AO277+5,$AP277+7)))&gt;=1,0,INDIRECT(ADDRESS(($AN277-1)*3+$AO277+5,$AP277+7)))))</f>
        <v>0</v>
      </c>
      <c r="AR277" s="472">
        <f ca="1">COUNTIF(INDIRECT("H"&amp;(ROW()+12*(($AN277-1)*3+$AO277)-ROW())/12+5):INDIRECT("S"&amp;(ROW()+12*(($AN277-1)*3+$AO277)-ROW())/12+5),AQ277)</f>
        <v>0</v>
      </c>
      <c r="AS277" s="480">
        <f ca="1">IF($AP277=1,IF(INDIRECT(ADDRESS(($AN277-1)*3+$AO277+5,$AP277+20))="",0,INDIRECT(ADDRESS(($AN277-1)*3+$AO277+5,$AP277+20))),IF(INDIRECT(ADDRESS(($AN277-1)*3+$AO277+5,$AP277+20))="",0,IF(COUNTIF(INDIRECT(ADDRESS(($AN277-1)*36+($AO277-1)*12+6,COLUMN())):INDIRECT(ADDRESS(($AN277-1)*36+($AO277-1)*12+$AP277+4,COLUMN())),INDIRECT(ADDRESS(($AN277-1)*3+$AO277+5,$AP277+20)))&gt;=1,0,INDIRECT(ADDRESS(($AN277-1)*3+$AO277+5,$AP277+20)))))</f>
        <v>0</v>
      </c>
      <c r="AT277" s="472">
        <f ca="1">COUNTIF(INDIRECT("U"&amp;(ROW()+12*(($AN277-1)*3+$AO277)-ROW())/12+5):INDIRECT("AF"&amp;(ROW()+12*(($AN277-1)*3+$AO277)-ROW())/12+5),AS277)</f>
        <v>0</v>
      </c>
      <c r="AU277" s="472">
        <f ca="1">IF(AND(AQ277+AS277&gt;0,AR277+AT277&gt;0),COUNTIF(AU$6:AU276,"&gt;0")+1,0)</f>
        <v>0</v>
      </c>
    </row>
    <row r="278" spans="40:47" x14ac:dyDescent="0.15">
      <c r="AN278" s="472">
        <v>8</v>
      </c>
      <c r="AO278" s="472">
        <v>2</v>
      </c>
      <c r="AP278" s="472">
        <v>9</v>
      </c>
      <c r="AQ278" s="480">
        <f ca="1">IF($AP278=1,IF(INDIRECT(ADDRESS(($AN278-1)*3+$AO278+5,$AP278+7))="",0,INDIRECT(ADDRESS(($AN278-1)*3+$AO278+5,$AP278+7))),IF(INDIRECT(ADDRESS(($AN278-1)*3+$AO278+5,$AP278+7))="",0,IF(COUNTIF(INDIRECT(ADDRESS(($AN278-1)*36+($AO278-1)*12+6,COLUMN())):INDIRECT(ADDRESS(($AN278-1)*36+($AO278-1)*12+$AP278+4,COLUMN())),INDIRECT(ADDRESS(($AN278-1)*3+$AO278+5,$AP278+7)))&gt;=1,0,INDIRECT(ADDRESS(($AN278-1)*3+$AO278+5,$AP278+7)))))</f>
        <v>0</v>
      </c>
      <c r="AR278" s="472">
        <f ca="1">COUNTIF(INDIRECT("H"&amp;(ROW()+12*(($AN278-1)*3+$AO278)-ROW())/12+5):INDIRECT("S"&amp;(ROW()+12*(($AN278-1)*3+$AO278)-ROW())/12+5),AQ278)</f>
        <v>0</v>
      </c>
      <c r="AS278" s="480">
        <f ca="1">IF($AP278=1,IF(INDIRECT(ADDRESS(($AN278-1)*3+$AO278+5,$AP278+20))="",0,INDIRECT(ADDRESS(($AN278-1)*3+$AO278+5,$AP278+20))),IF(INDIRECT(ADDRESS(($AN278-1)*3+$AO278+5,$AP278+20))="",0,IF(COUNTIF(INDIRECT(ADDRESS(($AN278-1)*36+($AO278-1)*12+6,COLUMN())):INDIRECT(ADDRESS(($AN278-1)*36+($AO278-1)*12+$AP278+4,COLUMN())),INDIRECT(ADDRESS(($AN278-1)*3+$AO278+5,$AP278+20)))&gt;=1,0,INDIRECT(ADDRESS(($AN278-1)*3+$AO278+5,$AP278+20)))))</f>
        <v>0</v>
      </c>
      <c r="AT278" s="472">
        <f ca="1">COUNTIF(INDIRECT("U"&amp;(ROW()+12*(($AN278-1)*3+$AO278)-ROW())/12+5):INDIRECT("AF"&amp;(ROW()+12*(($AN278-1)*3+$AO278)-ROW())/12+5),AS278)</f>
        <v>0</v>
      </c>
      <c r="AU278" s="472">
        <f ca="1">IF(AND(AQ278+AS278&gt;0,AR278+AT278&gt;0),COUNTIF(AU$6:AU277,"&gt;0")+1,0)</f>
        <v>0</v>
      </c>
    </row>
    <row r="279" spans="40:47" x14ac:dyDescent="0.15">
      <c r="AN279" s="472">
        <v>8</v>
      </c>
      <c r="AO279" s="472">
        <v>2</v>
      </c>
      <c r="AP279" s="472">
        <v>10</v>
      </c>
      <c r="AQ279" s="480">
        <f ca="1">IF($AP279=1,IF(INDIRECT(ADDRESS(($AN279-1)*3+$AO279+5,$AP279+7))="",0,INDIRECT(ADDRESS(($AN279-1)*3+$AO279+5,$AP279+7))),IF(INDIRECT(ADDRESS(($AN279-1)*3+$AO279+5,$AP279+7))="",0,IF(COUNTIF(INDIRECT(ADDRESS(($AN279-1)*36+($AO279-1)*12+6,COLUMN())):INDIRECT(ADDRESS(($AN279-1)*36+($AO279-1)*12+$AP279+4,COLUMN())),INDIRECT(ADDRESS(($AN279-1)*3+$AO279+5,$AP279+7)))&gt;=1,0,INDIRECT(ADDRESS(($AN279-1)*3+$AO279+5,$AP279+7)))))</f>
        <v>0</v>
      </c>
      <c r="AR279" s="472">
        <f ca="1">COUNTIF(INDIRECT("H"&amp;(ROW()+12*(($AN279-1)*3+$AO279)-ROW())/12+5):INDIRECT("S"&amp;(ROW()+12*(($AN279-1)*3+$AO279)-ROW())/12+5),AQ279)</f>
        <v>0</v>
      </c>
      <c r="AS279" s="480">
        <f ca="1">IF($AP279=1,IF(INDIRECT(ADDRESS(($AN279-1)*3+$AO279+5,$AP279+20))="",0,INDIRECT(ADDRESS(($AN279-1)*3+$AO279+5,$AP279+20))),IF(INDIRECT(ADDRESS(($AN279-1)*3+$AO279+5,$AP279+20))="",0,IF(COUNTIF(INDIRECT(ADDRESS(($AN279-1)*36+($AO279-1)*12+6,COLUMN())):INDIRECT(ADDRESS(($AN279-1)*36+($AO279-1)*12+$AP279+4,COLUMN())),INDIRECT(ADDRESS(($AN279-1)*3+$AO279+5,$AP279+20)))&gt;=1,0,INDIRECT(ADDRESS(($AN279-1)*3+$AO279+5,$AP279+20)))))</f>
        <v>0</v>
      </c>
      <c r="AT279" s="472">
        <f ca="1">COUNTIF(INDIRECT("U"&amp;(ROW()+12*(($AN279-1)*3+$AO279)-ROW())/12+5):INDIRECT("AF"&amp;(ROW()+12*(($AN279-1)*3+$AO279)-ROW())/12+5),AS279)</f>
        <v>0</v>
      </c>
      <c r="AU279" s="472">
        <f ca="1">IF(AND(AQ279+AS279&gt;0,AR279+AT279&gt;0),COUNTIF(AU$6:AU278,"&gt;0")+1,0)</f>
        <v>0</v>
      </c>
    </row>
    <row r="280" spans="40:47" x14ac:dyDescent="0.15">
      <c r="AN280" s="472">
        <v>8</v>
      </c>
      <c r="AO280" s="472">
        <v>2</v>
      </c>
      <c r="AP280" s="472">
        <v>11</v>
      </c>
      <c r="AQ280" s="480">
        <f ca="1">IF($AP280=1,IF(INDIRECT(ADDRESS(($AN280-1)*3+$AO280+5,$AP280+7))="",0,INDIRECT(ADDRESS(($AN280-1)*3+$AO280+5,$AP280+7))),IF(INDIRECT(ADDRESS(($AN280-1)*3+$AO280+5,$AP280+7))="",0,IF(COUNTIF(INDIRECT(ADDRESS(($AN280-1)*36+($AO280-1)*12+6,COLUMN())):INDIRECT(ADDRESS(($AN280-1)*36+($AO280-1)*12+$AP280+4,COLUMN())),INDIRECT(ADDRESS(($AN280-1)*3+$AO280+5,$AP280+7)))&gt;=1,0,INDIRECT(ADDRESS(($AN280-1)*3+$AO280+5,$AP280+7)))))</f>
        <v>0</v>
      </c>
      <c r="AR280" s="472">
        <f ca="1">COUNTIF(INDIRECT("H"&amp;(ROW()+12*(($AN280-1)*3+$AO280)-ROW())/12+5):INDIRECT("S"&amp;(ROW()+12*(($AN280-1)*3+$AO280)-ROW())/12+5),AQ280)</f>
        <v>0</v>
      </c>
      <c r="AS280" s="480">
        <f ca="1">IF($AP280=1,IF(INDIRECT(ADDRESS(($AN280-1)*3+$AO280+5,$AP280+20))="",0,INDIRECT(ADDRESS(($AN280-1)*3+$AO280+5,$AP280+20))),IF(INDIRECT(ADDRESS(($AN280-1)*3+$AO280+5,$AP280+20))="",0,IF(COUNTIF(INDIRECT(ADDRESS(($AN280-1)*36+($AO280-1)*12+6,COLUMN())):INDIRECT(ADDRESS(($AN280-1)*36+($AO280-1)*12+$AP280+4,COLUMN())),INDIRECT(ADDRESS(($AN280-1)*3+$AO280+5,$AP280+20)))&gt;=1,0,INDIRECT(ADDRESS(($AN280-1)*3+$AO280+5,$AP280+20)))))</f>
        <v>0</v>
      </c>
      <c r="AT280" s="472">
        <f ca="1">COUNTIF(INDIRECT("U"&amp;(ROW()+12*(($AN280-1)*3+$AO280)-ROW())/12+5):INDIRECT("AF"&amp;(ROW()+12*(($AN280-1)*3+$AO280)-ROW())/12+5),AS280)</f>
        <v>0</v>
      </c>
      <c r="AU280" s="472">
        <f ca="1">IF(AND(AQ280+AS280&gt;0,AR280+AT280&gt;0),COUNTIF(AU$6:AU279,"&gt;0")+1,0)</f>
        <v>0</v>
      </c>
    </row>
    <row r="281" spans="40:47" x14ac:dyDescent="0.15">
      <c r="AN281" s="472">
        <v>8</v>
      </c>
      <c r="AO281" s="472">
        <v>2</v>
      </c>
      <c r="AP281" s="472">
        <v>12</v>
      </c>
      <c r="AQ281" s="480">
        <f ca="1">IF($AP281=1,IF(INDIRECT(ADDRESS(($AN281-1)*3+$AO281+5,$AP281+7))="",0,INDIRECT(ADDRESS(($AN281-1)*3+$AO281+5,$AP281+7))),IF(INDIRECT(ADDRESS(($AN281-1)*3+$AO281+5,$AP281+7))="",0,IF(COUNTIF(INDIRECT(ADDRESS(($AN281-1)*36+($AO281-1)*12+6,COLUMN())):INDIRECT(ADDRESS(($AN281-1)*36+($AO281-1)*12+$AP281+4,COLUMN())),INDIRECT(ADDRESS(($AN281-1)*3+$AO281+5,$AP281+7)))&gt;=1,0,INDIRECT(ADDRESS(($AN281-1)*3+$AO281+5,$AP281+7)))))</f>
        <v>0</v>
      </c>
      <c r="AR281" s="472">
        <f ca="1">COUNTIF(INDIRECT("H"&amp;(ROW()+12*(($AN281-1)*3+$AO281)-ROW())/12+5):INDIRECT("S"&amp;(ROW()+12*(($AN281-1)*3+$AO281)-ROW())/12+5),AQ281)</f>
        <v>0</v>
      </c>
      <c r="AS281" s="480">
        <f ca="1">IF($AP281=1,IF(INDIRECT(ADDRESS(($AN281-1)*3+$AO281+5,$AP281+20))="",0,INDIRECT(ADDRESS(($AN281-1)*3+$AO281+5,$AP281+20))),IF(INDIRECT(ADDRESS(($AN281-1)*3+$AO281+5,$AP281+20))="",0,IF(COUNTIF(INDIRECT(ADDRESS(($AN281-1)*36+($AO281-1)*12+6,COLUMN())):INDIRECT(ADDRESS(($AN281-1)*36+($AO281-1)*12+$AP281+4,COLUMN())),INDIRECT(ADDRESS(($AN281-1)*3+$AO281+5,$AP281+20)))&gt;=1,0,INDIRECT(ADDRESS(($AN281-1)*3+$AO281+5,$AP281+20)))))</f>
        <v>0</v>
      </c>
      <c r="AT281" s="472">
        <f ca="1">COUNTIF(INDIRECT("U"&amp;(ROW()+12*(($AN281-1)*3+$AO281)-ROW())/12+5):INDIRECT("AF"&amp;(ROW()+12*(($AN281-1)*3+$AO281)-ROW())/12+5),AS281)</f>
        <v>0</v>
      </c>
      <c r="AU281" s="472">
        <f ca="1">IF(AND(AQ281+AS281&gt;0,AR281+AT281&gt;0),COUNTIF(AU$6:AU280,"&gt;0")+1,0)</f>
        <v>0</v>
      </c>
    </row>
    <row r="282" spans="40:47" x14ac:dyDescent="0.15">
      <c r="AN282" s="472">
        <v>8</v>
      </c>
      <c r="AO282" s="472">
        <v>3</v>
      </c>
      <c r="AP282" s="472">
        <v>1</v>
      </c>
      <c r="AQ282" s="480">
        <f ca="1">IF($AP282=1,IF(INDIRECT(ADDRESS(($AN282-1)*3+$AO282+5,$AP282+7))="",0,INDIRECT(ADDRESS(($AN282-1)*3+$AO282+5,$AP282+7))),IF(INDIRECT(ADDRESS(($AN282-1)*3+$AO282+5,$AP282+7))="",0,IF(COUNTIF(INDIRECT(ADDRESS(($AN282-1)*36+($AO282-1)*12+6,COLUMN())):INDIRECT(ADDRESS(($AN282-1)*36+($AO282-1)*12+$AP282+4,COLUMN())),INDIRECT(ADDRESS(($AN282-1)*3+$AO282+5,$AP282+7)))&gt;=1,0,INDIRECT(ADDRESS(($AN282-1)*3+$AO282+5,$AP282+7)))))</f>
        <v>0</v>
      </c>
      <c r="AR282" s="472">
        <f ca="1">COUNTIF(INDIRECT("H"&amp;(ROW()+12*(($AN282-1)*3+$AO282)-ROW())/12+5):INDIRECT("S"&amp;(ROW()+12*(($AN282-1)*3+$AO282)-ROW())/12+5),AQ282)</f>
        <v>0</v>
      </c>
      <c r="AS282" s="480">
        <f ca="1">IF($AP282=1,IF(INDIRECT(ADDRESS(($AN282-1)*3+$AO282+5,$AP282+20))="",0,INDIRECT(ADDRESS(($AN282-1)*3+$AO282+5,$AP282+20))),IF(INDIRECT(ADDRESS(($AN282-1)*3+$AO282+5,$AP282+20))="",0,IF(COUNTIF(INDIRECT(ADDRESS(($AN282-1)*36+($AO282-1)*12+6,COLUMN())):INDIRECT(ADDRESS(($AN282-1)*36+($AO282-1)*12+$AP282+4,COLUMN())),INDIRECT(ADDRESS(($AN282-1)*3+$AO282+5,$AP282+20)))&gt;=1,0,INDIRECT(ADDRESS(($AN282-1)*3+$AO282+5,$AP282+20)))))</f>
        <v>0</v>
      </c>
      <c r="AT282" s="472">
        <f ca="1">COUNTIF(INDIRECT("U"&amp;(ROW()+12*(($AN282-1)*3+$AO282)-ROW())/12+5):INDIRECT("AF"&amp;(ROW()+12*(($AN282-1)*3+$AO282)-ROW())/12+5),AS282)</f>
        <v>0</v>
      </c>
      <c r="AU282" s="472">
        <f ca="1">IF(AND(AQ282+AS282&gt;0,AR282+AT282&gt;0),COUNTIF(AU$6:AU281,"&gt;0")+1,0)</f>
        <v>0</v>
      </c>
    </row>
    <row r="283" spans="40:47" x14ac:dyDescent="0.15">
      <c r="AN283" s="472">
        <v>8</v>
      </c>
      <c r="AO283" s="472">
        <v>3</v>
      </c>
      <c r="AP283" s="472">
        <v>2</v>
      </c>
      <c r="AQ283" s="480">
        <f ca="1">IF($AP283=1,IF(INDIRECT(ADDRESS(($AN283-1)*3+$AO283+5,$AP283+7))="",0,INDIRECT(ADDRESS(($AN283-1)*3+$AO283+5,$AP283+7))),IF(INDIRECT(ADDRESS(($AN283-1)*3+$AO283+5,$AP283+7))="",0,IF(COUNTIF(INDIRECT(ADDRESS(($AN283-1)*36+($AO283-1)*12+6,COLUMN())):INDIRECT(ADDRESS(($AN283-1)*36+($AO283-1)*12+$AP283+4,COLUMN())),INDIRECT(ADDRESS(($AN283-1)*3+$AO283+5,$AP283+7)))&gt;=1,0,INDIRECT(ADDRESS(($AN283-1)*3+$AO283+5,$AP283+7)))))</f>
        <v>0</v>
      </c>
      <c r="AR283" s="472">
        <f ca="1">COUNTIF(INDIRECT("H"&amp;(ROW()+12*(($AN283-1)*3+$AO283)-ROW())/12+5):INDIRECT("S"&amp;(ROW()+12*(($AN283-1)*3+$AO283)-ROW())/12+5),AQ283)</f>
        <v>0</v>
      </c>
      <c r="AS283" s="480">
        <f ca="1">IF($AP283=1,IF(INDIRECT(ADDRESS(($AN283-1)*3+$AO283+5,$AP283+20))="",0,INDIRECT(ADDRESS(($AN283-1)*3+$AO283+5,$AP283+20))),IF(INDIRECT(ADDRESS(($AN283-1)*3+$AO283+5,$AP283+20))="",0,IF(COUNTIF(INDIRECT(ADDRESS(($AN283-1)*36+($AO283-1)*12+6,COLUMN())):INDIRECT(ADDRESS(($AN283-1)*36+($AO283-1)*12+$AP283+4,COLUMN())),INDIRECT(ADDRESS(($AN283-1)*3+$AO283+5,$AP283+20)))&gt;=1,0,INDIRECT(ADDRESS(($AN283-1)*3+$AO283+5,$AP283+20)))))</f>
        <v>0</v>
      </c>
      <c r="AT283" s="472">
        <f ca="1">COUNTIF(INDIRECT("U"&amp;(ROW()+12*(($AN283-1)*3+$AO283)-ROW())/12+5):INDIRECT("AF"&amp;(ROW()+12*(($AN283-1)*3+$AO283)-ROW())/12+5),AS283)</f>
        <v>0</v>
      </c>
      <c r="AU283" s="472">
        <f ca="1">IF(AND(AQ283+AS283&gt;0,AR283+AT283&gt;0),COUNTIF(AU$6:AU282,"&gt;0")+1,0)</f>
        <v>0</v>
      </c>
    </row>
    <row r="284" spans="40:47" x14ac:dyDescent="0.15">
      <c r="AN284" s="472">
        <v>8</v>
      </c>
      <c r="AO284" s="472">
        <v>3</v>
      </c>
      <c r="AP284" s="472">
        <v>3</v>
      </c>
      <c r="AQ284" s="480">
        <f ca="1">IF($AP284=1,IF(INDIRECT(ADDRESS(($AN284-1)*3+$AO284+5,$AP284+7))="",0,INDIRECT(ADDRESS(($AN284-1)*3+$AO284+5,$AP284+7))),IF(INDIRECT(ADDRESS(($AN284-1)*3+$AO284+5,$AP284+7))="",0,IF(COUNTIF(INDIRECT(ADDRESS(($AN284-1)*36+($AO284-1)*12+6,COLUMN())):INDIRECT(ADDRESS(($AN284-1)*36+($AO284-1)*12+$AP284+4,COLUMN())),INDIRECT(ADDRESS(($AN284-1)*3+$AO284+5,$AP284+7)))&gt;=1,0,INDIRECT(ADDRESS(($AN284-1)*3+$AO284+5,$AP284+7)))))</f>
        <v>0</v>
      </c>
      <c r="AR284" s="472">
        <f ca="1">COUNTIF(INDIRECT("H"&amp;(ROW()+12*(($AN284-1)*3+$AO284)-ROW())/12+5):INDIRECT("S"&amp;(ROW()+12*(($AN284-1)*3+$AO284)-ROW())/12+5),AQ284)</f>
        <v>0</v>
      </c>
      <c r="AS284" s="480">
        <f ca="1">IF($AP284=1,IF(INDIRECT(ADDRESS(($AN284-1)*3+$AO284+5,$AP284+20))="",0,INDIRECT(ADDRESS(($AN284-1)*3+$AO284+5,$AP284+20))),IF(INDIRECT(ADDRESS(($AN284-1)*3+$AO284+5,$AP284+20))="",0,IF(COUNTIF(INDIRECT(ADDRESS(($AN284-1)*36+($AO284-1)*12+6,COLUMN())):INDIRECT(ADDRESS(($AN284-1)*36+($AO284-1)*12+$AP284+4,COLUMN())),INDIRECT(ADDRESS(($AN284-1)*3+$AO284+5,$AP284+20)))&gt;=1,0,INDIRECT(ADDRESS(($AN284-1)*3+$AO284+5,$AP284+20)))))</f>
        <v>0</v>
      </c>
      <c r="AT284" s="472">
        <f ca="1">COUNTIF(INDIRECT("U"&amp;(ROW()+12*(($AN284-1)*3+$AO284)-ROW())/12+5):INDIRECT("AF"&amp;(ROW()+12*(($AN284-1)*3+$AO284)-ROW())/12+5),AS284)</f>
        <v>0</v>
      </c>
      <c r="AU284" s="472">
        <f ca="1">IF(AND(AQ284+AS284&gt;0,AR284+AT284&gt;0),COUNTIF(AU$6:AU283,"&gt;0")+1,0)</f>
        <v>0</v>
      </c>
    </row>
    <row r="285" spans="40:47" x14ac:dyDescent="0.15">
      <c r="AN285" s="472">
        <v>8</v>
      </c>
      <c r="AO285" s="472">
        <v>3</v>
      </c>
      <c r="AP285" s="472">
        <v>4</v>
      </c>
      <c r="AQ285" s="480">
        <f ca="1">IF($AP285=1,IF(INDIRECT(ADDRESS(($AN285-1)*3+$AO285+5,$AP285+7))="",0,INDIRECT(ADDRESS(($AN285-1)*3+$AO285+5,$AP285+7))),IF(INDIRECT(ADDRESS(($AN285-1)*3+$AO285+5,$AP285+7))="",0,IF(COUNTIF(INDIRECT(ADDRESS(($AN285-1)*36+($AO285-1)*12+6,COLUMN())):INDIRECT(ADDRESS(($AN285-1)*36+($AO285-1)*12+$AP285+4,COLUMN())),INDIRECT(ADDRESS(($AN285-1)*3+$AO285+5,$AP285+7)))&gt;=1,0,INDIRECT(ADDRESS(($AN285-1)*3+$AO285+5,$AP285+7)))))</f>
        <v>0</v>
      </c>
      <c r="AR285" s="472">
        <f ca="1">COUNTIF(INDIRECT("H"&amp;(ROW()+12*(($AN285-1)*3+$AO285)-ROW())/12+5):INDIRECT("S"&amp;(ROW()+12*(($AN285-1)*3+$AO285)-ROW())/12+5),AQ285)</f>
        <v>0</v>
      </c>
      <c r="AS285" s="480">
        <f ca="1">IF($AP285=1,IF(INDIRECT(ADDRESS(($AN285-1)*3+$AO285+5,$AP285+20))="",0,INDIRECT(ADDRESS(($AN285-1)*3+$AO285+5,$AP285+20))),IF(INDIRECT(ADDRESS(($AN285-1)*3+$AO285+5,$AP285+20))="",0,IF(COUNTIF(INDIRECT(ADDRESS(($AN285-1)*36+($AO285-1)*12+6,COLUMN())):INDIRECT(ADDRESS(($AN285-1)*36+($AO285-1)*12+$AP285+4,COLUMN())),INDIRECT(ADDRESS(($AN285-1)*3+$AO285+5,$AP285+20)))&gt;=1,0,INDIRECT(ADDRESS(($AN285-1)*3+$AO285+5,$AP285+20)))))</f>
        <v>0</v>
      </c>
      <c r="AT285" s="472">
        <f ca="1">COUNTIF(INDIRECT("U"&amp;(ROW()+12*(($AN285-1)*3+$AO285)-ROW())/12+5):INDIRECT("AF"&amp;(ROW()+12*(($AN285-1)*3+$AO285)-ROW())/12+5),AS285)</f>
        <v>0</v>
      </c>
      <c r="AU285" s="472">
        <f ca="1">IF(AND(AQ285+AS285&gt;0,AR285+AT285&gt;0),COUNTIF(AU$6:AU284,"&gt;0")+1,0)</f>
        <v>0</v>
      </c>
    </row>
    <row r="286" spans="40:47" x14ac:dyDescent="0.15">
      <c r="AN286" s="472">
        <v>8</v>
      </c>
      <c r="AO286" s="472">
        <v>3</v>
      </c>
      <c r="AP286" s="472">
        <v>5</v>
      </c>
      <c r="AQ286" s="480">
        <f ca="1">IF($AP286=1,IF(INDIRECT(ADDRESS(($AN286-1)*3+$AO286+5,$AP286+7))="",0,INDIRECT(ADDRESS(($AN286-1)*3+$AO286+5,$AP286+7))),IF(INDIRECT(ADDRESS(($AN286-1)*3+$AO286+5,$AP286+7))="",0,IF(COUNTIF(INDIRECT(ADDRESS(($AN286-1)*36+($AO286-1)*12+6,COLUMN())):INDIRECT(ADDRESS(($AN286-1)*36+($AO286-1)*12+$AP286+4,COLUMN())),INDIRECT(ADDRESS(($AN286-1)*3+$AO286+5,$AP286+7)))&gt;=1,0,INDIRECT(ADDRESS(($AN286-1)*3+$AO286+5,$AP286+7)))))</f>
        <v>0</v>
      </c>
      <c r="AR286" s="472">
        <f ca="1">COUNTIF(INDIRECT("H"&amp;(ROW()+12*(($AN286-1)*3+$AO286)-ROW())/12+5):INDIRECT("S"&amp;(ROW()+12*(($AN286-1)*3+$AO286)-ROW())/12+5),AQ286)</f>
        <v>0</v>
      </c>
      <c r="AS286" s="480">
        <f ca="1">IF($AP286=1,IF(INDIRECT(ADDRESS(($AN286-1)*3+$AO286+5,$AP286+20))="",0,INDIRECT(ADDRESS(($AN286-1)*3+$AO286+5,$AP286+20))),IF(INDIRECT(ADDRESS(($AN286-1)*3+$AO286+5,$AP286+20))="",0,IF(COUNTIF(INDIRECT(ADDRESS(($AN286-1)*36+($AO286-1)*12+6,COLUMN())):INDIRECT(ADDRESS(($AN286-1)*36+($AO286-1)*12+$AP286+4,COLUMN())),INDIRECT(ADDRESS(($AN286-1)*3+$AO286+5,$AP286+20)))&gt;=1,0,INDIRECT(ADDRESS(($AN286-1)*3+$AO286+5,$AP286+20)))))</f>
        <v>0</v>
      </c>
      <c r="AT286" s="472">
        <f ca="1">COUNTIF(INDIRECT("U"&amp;(ROW()+12*(($AN286-1)*3+$AO286)-ROW())/12+5):INDIRECT("AF"&amp;(ROW()+12*(($AN286-1)*3+$AO286)-ROW())/12+5),AS286)</f>
        <v>0</v>
      </c>
      <c r="AU286" s="472">
        <f ca="1">IF(AND(AQ286+AS286&gt;0,AR286+AT286&gt;0),COUNTIF(AU$6:AU285,"&gt;0")+1,0)</f>
        <v>0</v>
      </c>
    </row>
    <row r="287" spans="40:47" x14ac:dyDescent="0.15">
      <c r="AN287" s="472">
        <v>8</v>
      </c>
      <c r="AO287" s="472">
        <v>3</v>
      </c>
      <c r="AP287" s="472">
        <v>6</v>
      </c>
      <c r="AQ287" s="480">
        <f ca="1">IF($AP287=1,IF(INDIRECT(ADDRESS(($AN287-1)*3+$AO287+5,$AP287+7))="",0,INDIRECT(ADDRESS(($AN287-1)*3+$AO287+5,$AP287+7))),IF(INDIRECT(ADDRESS(($AN287-1)*3+$AO287+5,$AP287+7))="",0,IF(COUNTIF(INDIRECT(ADDRESS(($AN287-1)*36+($AO287-1)*12+6,COLUMN())):INDIRECT(ADDRESS(($AN287-1)*36+($AO287-1)*12+$AP287+4,COLUMN())),INDIRECT(ADDRESS(($AN287-1)*3+$AO287+5,$AP287+7)))&gt;=1,0,INDIRECT(ADDRESS(($AN287-1)*3+$AO287+5,$AP287+7)))))</f>
        <v>0</v>
      </c>
      <c r="AR287" s="472">
        <f ca="1">COUNTIF(INDIRECT("H"&amp;(ROW()+12*(($AN287-1)*3+$AO287)-ROW())/12+5):INDIRECT("S"&amp;(ROW()+12*(($AN287-1)*3+$AO287)-ROW())/12+5),AQ287)</f>
        <v>0</v>
      </c>
      <c r="AS287" s="480">
        <f ca="1">IF($AP287=1,IF(INDIRECT(ADDRESS(($AN287-1)*3+$AO287+5,$AP287+20))="",0,INDIRECT(ADDRESS(($AN287-1)*3+$AO287+5,$AP287+20))),IF(INDIRECT(ADDRESS(($AN287-1)*3+$AO287+5,$AP287+20))="",0,IF(COUNTIF(INDIRECT(ADDRESS(($AN287-1)*36+($AO287-1)*12+6,COLUMN())):INDIRECT(ADDRESS(($AN287-1)*36+($AO287-1)*12+$AP287+4,COLUMN())),INDIRECT(ADDRESS(($AN287-1)*3+$AO287+5,$AP287+20)))&gt;=1,0,INDIRECT(ADDRESS(($AN287-1)*3+$AO287+5,$AP287+20)))))</f>
        <v>0</v>
      </c>
      <c r="AT287" s="472">
        <f ca="1">COUNTIF(INDIRECT("U"&amp;(ROW()+12*(($AN287-1)*3+$AO287)-ROW())/12+5):INDIRECT("AF"&amp;(ROW()+12*(($AN287-1)*3+$AO287)-ROW())/12+5),AS287)</f>
        <v>0</v>
      </c>
      <c r="AU287" s="472">
        <f ca="1">IF(AND(AQ287+AS287&gt;0,AR287+AT287&gt;0),COUNTIF(AU$6:AU286,"&gt;0")+1,0)</f>
        <v>0</v>
      </c>
    </row>
    <row r="288" spans="40:47" x14ac:dyDescent="0.15">
      <c r="AN288" s="472">
        <v>8</v>
      </c>
      <c r="AO288" s="472">
        <v>3</v>
      </c>
      <c r="AP288" s="472">
        <v>7</v>
      </c>
      <c r="AQ288" s="480">
        <f ca="1">IF($AP288=1,IF(INDIRECT(ADDRESS(($AN288-1)*3+$AO288+5,$AP288+7))="",0,INDIRECT(ADDRESS(($AN288-1)*3+$AO288+5,$AP288+7))),IF(INDIRECT(ADDRESS(($AN288-1)*3+$AO288+5,$AP288+7))="",0,IF(COUNTIF(INDIRECT(ADDRESS(($AN288-1)*36+($AO288-1)*12+6,COLUMN())):INDIRECT(ADDRESS(($AN288-1)*36+($AO288-1)*12+$AP288+4,COLUMN())),INDIRECT(ADDRESS(($AN288-1)*3+$AO288+5,$AP288+7)))&gt;=1,0,INDIRECT(ADDRESS(($AN288-1)*3+$AO288+5,$AP288+7)))))</f>
        <v>0</v>
      </c>
      <c r="AR288" s="472">
        <f ca="1">COUNTIF(INDIRECT("H"&amp;(ROW()+12*(($AN288-1)*3+$AO288)-ROW())/12+5):INDIRECT("S"&amp;(ROW()+12*(($AN288-1)*3+$AO288)-ROW())/12+5),AQ288)</f>
        <v>0</v>
      </c>
      <c r="AS288" s="480">
        <f ca="1">IF($AP288=1,IF(INDIRECT(ADDRESS(($AN288-1)*3+$AO288+5,$AP288+20))="",0,INDIRECT(ADDRESS(($AN288-1)*3+$AO288+5,$AP288+20))),IF(INDIRECT(ADDRESS(($AN288-1)*3+$AO288+5,$AP288+20))="",0,IF(COUNTIF(INDIRECT(ADDRESS(($AN288-1)*36+($AO288-1)*12+6,COLUMN())):INDIRECT(ADDRESS(($AN288-1)*36+($AO288-1)*12+$AP288+4,COLUMN())),INDIRECT(ADDRESS(($AN288-1)*3+$AO288+5,$AP288+20)))&gt;=1,0,INDIRECT(ADDRESS(($AN288-1)*3+$AO288+5,$AP288+20)))))</f>
        <v>0</v>
      </c>
      <c r="AT288" s="472">
        <f ca="1">COUNTIF(INDIRECT("U"&amp;(ROW()+12*(($AN288-1)*3+$AO288)-ROW())/12+5):INDIRECT("AF"&amp;(ROW()+12*(($AN288-1)*3+$AO288)-ROW())/12+5),AS288)</f>
        <v>0</v>
      </c>
      <c r="AU288" s="472">
        <f ca="1">IF(AND(AQ288+AS288&gt;0,AR288+AT288&gt;0),COUNTIF(AU$6:AU287,"&gt;0")+1,0)</f>
        <v>0</v>
      </c>
    </row>
    <row r="289" spans="40:47" x14ac:dyDescent="0.15">
      <c r="AN289" s="472">
        <v>8</v>
      </c>
      <c r="AO289" s="472">
        <v>3</v>
      </c>
      <c r="AP289" s="472">
        <v>8</v>
      </c>
      <c r="AQ289" s="480">
        <f ca="1">IF($AP289=1,IF(INDIRECT(ADDRESS(($AN289-1)*3+$AO289+5,$AP289+7))="",0,INDIRECT(ADDRESS(($AN289-1)*3+$AO289+5,$AP289+7))),IF(INDIRECT(ADDRESS(($AN289-1)*3+$AO289+5,$AP289+7))="",0,IF(COUNTIF(INDIRECT(ADDRESS(($AN289-1)*36+($AO289-1)*12+6,COLUMN())):INDIRECT(ADDRESS(($AN289-1)*36+($AO289-1)*12+$AP289+4,COLUMN())),INDIRECT(ADDRESS(($AN289-1)*3+$AO289+5,$AP289+7)))&gt;=1,0,INDIRECT(ADDRESS(($AN289-1)*3+$AO289+5,$AP289+7)))))</f>
        <v>0</v>
      </c>
      <c r="AR289" s="472">
        <f ca="1">COUNTIF(INDIRECT("H"&amp;(ROW()+12*(($AN289-1)*3+$AO289)-ROW())/12+5):INDIRECT("S"&amp;(ROW()+12*(($AN289-1)*3+$AO289)-ROW())/12+5),AQ289)</f>
        <v>0</v>
      </c>
      <c r="AS289" s="480">
        <f ca="1">IF($AP289=1,IF(INDIRECT(ADDRESS(($AN289-1)*3+$AO289+5,$AP289+20))="",0,INDIRECT(ADDRESS(($AN289-1)*3+$AO289+5,$AP289+20))),IF(INDIRECT(ADDRESS(($AN289-1)*3+$AO289+5,$AP289+20))="",0,IF(COUNTIF(INDIRECT(ADDRESS(($AN289-1)*36+($AO289-1)*12+6,COLUMN())):INDIRECT(ADDRESS(($AN289-1)*36+($AO289-1)*12+$AP289+4,COLUMN())),INDIRECT(ADDRESS(($AN289-1)*3+$AO289+5,$AP289+20)))&gt;=1,0,INDIRECT(ADDRESS(($AN289-1)*3+$AO289+5,$AP289+20)))))</f>
        <v>0</v>
      </c>
      <c r="AT289" s="472">
        <f ca="1">COUNTIF(INDIRECT("U"&amp;(ROW()+12*(($AN289-1)*3+$AO289)-ROW())/12+5):INDIRECT("AF"&amp;(ROW()+12*(($AN289-1)*3+$AO289)-ROW())/12+5),AS289)</f>
        <v>0</v>
      </c>
      <c r="AU289" s="472">
        <f ca="1">IF(AND(AQ289+AS289&gt;0,AR289+AT289&gt;0),COUNTIF(AU$6:AU288,"&gt;0")+1,0)</f>
        <v>0</v>
      </c>
    </row>
    <row r="290" spans="40:47" x14ac:dyDescent="0.15">
      <c r="AN290" s="472">
        <v>8</v>
      </c>
      <c r="AO290" s="472">
        <v>3</v>
      </c>
      <c r="AP290" s="472">
        <v>9</v>
      </c>
      <c r="AQ290" s="480">
        <f ca="1">IF($AP290=1,IF(INDIRECT(ADDRESS(($AN290-1)*3+$AO290+5,$AP290+7))="",0,INDIRECT(ADDRESS(($AN290-1)*3+$AO290+5,$AP290+7))),IF(INDIRECT(ADDRESS(($AN290-1)*3+$AO290+5,$AP290+7))="",0,IF(COUNTIF(INDIRECT(ADDRESS(($AN290-1)*36+($AO290-1)*12+6,COLUMN())):INDIRECT(ADDRESS(($AN290-1)*36+($AO290-1)*12+$AP290+4,COLUMN())),INDIRECT(ADDRESS(($AN290-1)*3+$AO290+5,$AP290+7)))&gt;=1,0,INDIRECT(ADDRESS(($AN290-1)*3+$AO290+5,$AP290+7)))))</f>
        <v>0</v>
      </c>
      <c r="AR290" s="472">
        <f ca="1">COUNTIF(INDIRECT("H"&amp;(ROW()+12*(($AN290-1)*3+$AO290)-ROW())/12+5):INDIRECT("S"&amp;(ROW()+12*(($AN290-1)*3+$AO290)-ROW())/12+5),AQ290)</f>
        <v>0</v>
      </c>
      <c r="AS290" s="480">
        <f ca="1">IF($AP290=1,IF(INDIRECT(ADDRESS(($AN290-1)*3+$AO290+5,$AP290+20))="",0,INDIRECT(ADDRESS(($AN290-1)*3+$AO290+5,$AP290+20))),IF(INDIRECT(ADDRESS(($AN290-1)*3+$AO290+5,$AP290+20))="",0,IF(COUNTIF(INDIRECT(ADDRESS(($AN290-1)*36+($AO290-1)*12+6,COLUMN())):INDIRECT(ADDRESS(($AN290-1)*36+($AO290-1)*12+$AP290+4,COLUMN())),INDIRECT(ADDRESS(($AN290-1)*3+$AO290+5,$AP290+20)))&gt;=1,0,INDIRECT(ADDRESS(($AN290-1)*3+$AO290+5,$AP290+20)))))</f>
        <v>0</v>
      </c>
      <c r="AT290" s="472">
        <f ca="1">COUNTIF(INDIRECT("U"&amp;(ROW()+12*(($AN290-1)*3+$AO290)-ROW())/12+5):INDIRECT("AF"&amp;(ROW()+12*(($AN290-1)*3+$AO290)-ROW())/12+5),AS290)</f>
        <v>0</v>
      </c>
      <c r="AU290" s="472">
        <f ca="1">IF(AND(AQ290+AS290&gt;0,AR290+AT290&gt;0),COUNTIF(AU$6:AU289,"&gt;0")+1,0)</f>
        <v>0</v>
      </c>
    </row>
    <row r="291" spans="40:47" x14ac:dyDescent="0.15">
      <c r="AN291" s="472">
        <v>8</v>
      </c>
      <c r="AO291" s="472">
        <v>3</v>
      </c>
      <c r="AP291" s="472">
        <v>10</v>
      </c>
      <c r="AQ291" s="480">
        <f ca="1">IF($AP291=1,IF(INDIRECT(ADDRESS(($AN291-1)*3+$AO291+5,$AP291+7))="",0,INDIRECT(ADDRESS(($AN291-1)*3+$AO291+5,$AP291+7))),IF(INDIRECT(ADDRESS(($AN291-1)*3+$AO291+5,$AP291+7))="",0,IF(COUNTIF(INDIRECT(ADDRESS(($AN291-1)*36+($AO291-1)*12+6,COLUMN())):INDIRECT(ADDRESS(($AN291-1)*36+($AO291-1)*12+$AP291+4,COLUMN())),INDIRECT(ADDRESS(($AN291-1)*3+$AO291+5,$AP291+7)))&gt;=1,0,INDIRECT(ADDRESS(($AN291-1)*3+$AO291+5,$AP291+7)))))</f>
        <v>0</v>
      </c>
      <c r="AR291" s="472">
        <f ca="1">COUNTIF(INDIRECT("H"&amp;(ROW()+12*(($AN291-1)*3+$AO291)-ROW())/12+5):INDIRECT("S"&amp;(ROW()+12*(($AN291-1)*3+$AO291)-ROW())/12+5),AQ291)</f>
        <v>0</v>
      </c>
      <c r="AS291" s="480">
        <f ca="1">IF($AP291=1,IF(INDIRECT(ADDRESS(($AN291-1)*3+$AO291+5,$AP291+20))="",0,INDIRECT(ADDRESS(($AN291-1)*3+$AO291+5,$AP291+20))),IF(INDIRECT(ADDRESS(($AN291-1)*3+$AO291+5,$AP291+20))="",0,IF(COUNTIF(INDIRECT(ADDRESS(($AN291-1)*36+($AO291-1)*12+6,COLUMN())):INDIRECT(ADDRESS(($AN291-1)*36+($AO291-1)*12+$AP291+4,COLUMN())),INDIRECT(ADDRESS(($AN291-1)*3+$AO291+5,$AP291+20)))&gt;=1,0,INDIRECT(ADDRESS(($AN291-1)*3+$AO291+5,$AP291+20)))))</f>
        <v>0</v>
      </c>
      <c r="AT291" s="472">
        <f ca="1">COUNTIF(INDIRECT("U"&amp;(ROW()+12*(($AN291-1)*3+$AO291)-ROW())/12+5):INDIRECT("AF"&amp;(ROW()+12*(($AN291-1)*3+$AO291)-ROW())/12+5),AS291)</f>
        <v>0</v>
      </c>
      <c r="AU291" s="472">
        <f ca="1">IF(AND(AQ291+AS291&gt;0,AR291+AT291&gt;0),COUNTIF(AU$6:AU290,"&gt;0")+1,0)</f>
        <v>0</v>
      </c>
    </row>
    <row r="292" spans="40:47" x14ac:dyDescent="0.15">
      <c r="AN292" s="472">
        <v>8</v>
      </c>
      <c r="AO292" s="472">
        <v>3</v>
      </c>
      <c r="AP292" s="472">
        <v>11</v>
      </c>
      <c r="AQ292" s="480">
        <f ca="1">IF($AP292=1,IF(INDIRECT(ADDRESS(($AN292-1)*3+$AO292+5,$AP292+7))="",0,INDIRECT(ADDRESS(($AN292-1)*3+$AO292+5,$AP292+7))),IF(INDIRECT(ADDRESS(($AN292-1)*3+$AO292+5,$AP292+7))="",0,IF(COUNTIF(INDIRECT(ADDRESS(($AN292-1)*36+($AO292-1)*12+6,COLUMN())):INDIRECT(ADDRESS(($AN292-1)*36+($AO292-1)*12+$AP292+4,COLUMN())),INDIRECT(ADDRESS(($AN292-1)*3+$AO292+5,$AP292+7)))&gt;=1,0,INDIRECT(ADDRESS(($AN292-1)*3+$AO292+5,$AP292+7)))))</f>
        <v>0</v>
      </c>
      <c r="AR292" s="472">
        <f ca="1">COUNTIF(INDIRECT("H"&amp;(ROW()+12*(($AN292-1)*3+$AO292)-ROW())/12+5):INDIRECT("S"&amp;(ROW()+12*(($AN292-1)*3+$AO292)-ROW())/12+5),AQ292)</f>
        <v>0</v>
      </c>
      <c r="AS292" s="480">
        <f ca="1">IF($AP292=1,IF(INDIRECT(ADDRESS(($AN292-1)*3+$AO292+5,$AP292+20))="",0,INDIRECT(ADDRESS(($AN292-1)*3+$AO292+5,$AP292+20))),IF(INDIRECT(ADDRESS(($AN292-1)*3+$AO292+5,$AP292+20))="",0,IF(COUNTIF(INDIRECT(ADDRESS(($AN292-1)*36+($AO292-1)*12+6,COLUMN())):INDIRECT(ADDRESS(($AN292-1)*36+($AO292-1)*12+$AP292+4,COLUMN())),INDIRECT(ADDRESS(($AN292-1)*3+$AO292+5,$AP292+20)))&gt;=1,0,INDIRECT(ADDRESS(($AN292-1)*3+$AO292+5,$AP292+20)))))</f>
        <v>0</v>
      </c>
      <c r="AT292" s="472">
        <f ca="1">COUNTIF(INDIRECT("U"&amp;(ROW()+12*(($AN292-1)*3+$AO292)-ROW())/12+5):INDIRECT("AF"&amp;(ROW()+12*(($AN292-1)*3+$AO292)-ROW())/12+5),AS292)</f>
        <v>0</v>
      </c>
      <c r="AU292" s="472">
        <f ca="1">IF(AND(AQ292+AS292&gt;0,AR292+AT292&gt;0),COUNTIF(AU$6:AU291,"&gt;0")+1,0)</f>
        <v>0</v>
      </c>
    </row>
    <row r="293" spans="40:47" x14ac:dyDescent="0.15">
      <c r="AN293" s="472">
        <v>8</v>
      </c>
      <c r="AO293" s="472">
        <v>3</v>
      </c>
      <c r="AP293" s="472">
        <v>12</v>
      </c>
      <c r="AQ293" s="480">
        <f ca="1">IF($AP293=1,IF(INDIRECT(ADDRESS(($AN293-1)*3+$AO293+5,$AP293+7))="",0,INDIRECT(ADDRESS(($AN293-1)*3+$AO293+5,$AP293+7))),IF(INDIRECT(ADDRESS(($AN293-1)*3+$AO293+5,$AP293+7))="",0,IF(COUNTIF(INDIRECT(ADDRESS(($AN293-1)*36+($AO293-1)*12+6,COLUMN())):INDIRECT(ADDRESS(($AN293-1)*36+($AO293-1)*12+$AP293+4,COLUMN())),INDIRECT(ADDRESS(($AN293-1)*3+$AO293+5,$AP293+7)))&gt;=1,0,INDIRECT(ADDRESS(($AN293-1)*3+$AO293+5,$AP293+7)))))</f>
        <v>0</v>
      </c>
      <c r="AR293" s="472">
        <f ca="1">COUNTIF(INDIRECT("H"&amp;(ROW()+12*(($AN293-1)*3+$AO293)-ROW())/12+5):INDIRECT("S"&amp;(ROW()+12*(($AN293-1)*3+$AO293)-ROW())/12+5),AQ293)</f>
        <v>0</v>
      </c>
      <c r="AS293" s="480">
        <f ca="1">IF($AP293=1,IF(INDIRECT(ADDRESS(($AN293-1)*3+$AO293+5,$AP293+20))="",0,INDIRECT(ADDRESS(($AN293-1)*3+$AO293+5,$AP293+20))),IF(INDIRECT(ADDRESS(($AN293-1)*3+$AO293+5,$AP293+20))="",0,IF(COUNTIF(INDIRECT(ADDRESS(($AN293-1)*36+($AO293-1)*12+6,COLUMN())):INDIRECT(ADDRESS(($AN293-1)*36+($AO293-1)*12+$AP293+4,COLUMN())),INDIRECT(ADDRESS(($AN293-1)*3+$AO293+5,$AP293+20)))&gt;=1,0,INDIRECT(ADDRESS(($AN293-1)*3+$AO293+5,$AP293+20)))))</f>
        <v>0</v>
      </c>
      <c r="AT293" s="472">
        <f ca="1">COUNTIF(INDIRECT("U"&amp;(ROW()+12*(($AN293-1)*3+$AO293)-ROW())/12+5):INDIRECT("AF"&amp;(ROW()+12*(($AN293-1)*3+$AO293)-ROW())/12+5),AS293)</f>
        <v>0</v>
      </c>
      <c r="AU293" s="472">
        <f ca="1">IF(AND(AQ293+AS293&gt;0,AR293+AT293&gt;0),COUNTIF(AU$6:AU292,"&gt;0")+1,0)</f>
        <v>0</v>
      </c>
    </row>
    <row r="294" spans="40:47" x14ac:dyDescent="0.15">
      <c r="AN294" s="472">
        <v>9</v>
      </c>
      <c r="AO294" s="472">
        <v>1</v>
      </c>
      <c r="AP294" s="472">
        <v>1</v>
      </c>
      <c r="AQ294" s="480">
        <f ca="1">IF($AP294=1,IF(INDIRECT(ADDRESS(($AN294-1)*3+$AO294+5,$AP294+7))="",0,INDIRECT(ADDRESS(($AN294-1)*3+$AO294+5,$AP294+7))),IF(INDIRECT(ADDRESS(($AN294-1)*3+$AO294+5,$AP294+7))="",0,IF(COUNTIF(INDIRECT(ADDRESS(($AN294-1)*36+($AO294-1)*12+6,COLUMN())):INDIRECT(ADDRESS(($AN294-1)*36+($AO294-1)*12+$AP294+4,COLUMN())),INDIRECT(ADDRESS(($AN294-1)*3+$AO294+5,$AP294+7)))&gt;=1,0,INDIRECT(ADDRESS(($AN294-1)*3+$AO294+5,$AP294+7)))))</f>
        <v>0</v>
      </c>
      <c r="AR294" s="472">
        <f ca="1">COUNTIF(INDIRECT("H"&amp;(ROW()+12*(($AN294-1)*3+$AO294)-ROW())/12+5):INDIRECT("S"&amp;(ROW()+12*(($AN294-1)*3+$AO294)-ROW())/12+5),AQ294)</f>
        <v>0</v>
      </c>
      <c r="AS294" s="480">
        <f ca="1">IF($AP294=1,IF(INDIRECT(ADDRESS(($AN294-1)*3+$AO294+5,$AP294+20))="",0,INDIRECT(ADDRESS(($AN294-1)*3+$AO294+5,$AP294+20))),IF(INDIRECT(ADDRESS(($AN294-1)*3+$AO294+5,$AP294+20))="",0,IF(COUNTIF(INDIRECT(ADDRESS(($AN294-1)*36+($AO294-1)*12+6,COLUMN())):INDIRECT(ADDRESS(($AN294-1)*36+($AO294-1)*12+$AP294+4,COLUMN())),INDIRECT(ADDRESS(($AN294-1)*3+$AO294+5,$AP294+20)))&gt;=1,0,INDIRECT(ADDRESS(($AN294-1)*3+$AO294+5,$AP294+20)))))</f>
        <v>0</v>
      </c>
      <c r="AT294" s="472">
        <f ca="1">COUNTIF(INDIRECT("U"&amp;(ROW()+12*(($AN294-1)*3+$AO294)-ROW())/12+5):INDIRECT("AF"&amp;(ROW()+12*(($AN294-1)*3+$AO294)-ROW())/12+5),AS294)</f>
        <v>0</v>
      </c>
      <c r="AU294" s="472">
        <f ca="1">IF(AND(AQ294+AS294&gt;0,AR294+AT294&gt;0),COUNTIF(AU$6:AU293,"&gt;0")+1,0)</f>
        <v>0</v>
      </c>
    </row>
    <row r="295" spans="40:47" x14ac:dyDescent="0.15">
      <c r="AN295" s="472">
        <v>9</v>
      </c>
      <c r="AO295" s="472">
        <v>1</v>
      </c>
      <c r="AP295" s="472">
        <v>2</v>
      </c>
      <c r="AQ295" s="480">
        <f ca="1">IF($AP295=1,IF(INDIRECT(ADDRESS(($AN295-1)*3+$AO295+5,$AP295+7))="",0,INDIRECT(ADDRESS(($AN295-1)*3+$AO295+5,$AP295+7))),IF(INDIRECT(ADDRESS(($AN295-1)*3+$AO295+5,$AP295+7))="",0,IF(COUNTIF(INDIRECT(ADDRESS(($AN295-1)*36+($AO295-1)*12+6,COLUMN())):INDIRECT(ADDRESS(($AN295-1)*36+($AO295-1)*12+$AP295+4,COLUMN())),INDIRECT(ADDRESS(($AN295-1)*3+$AO295+5,$AP295+7)))&gt;=1,0,INDIRECT(ADDRESS(($AN295-1)*3+$AO295+5,$AP295+7)))))</f>
        <v>0</v>
      </c>
      <c r="AR295" s="472">
        <f ca="1">COUNTIF(INDIRECT("H"&amp;(ROW()+12*(($AN295-1)*3+$AO295)-ROW())/12+5):INDIRECT("S"&amp;(ROW()+12*(($AN295-1)*3+$AO295)-ROW())/12+5),AQ295)</f>
        <v>0</v>
      </c>
      <c r="AS295" s="480">
        <f ca="1">IF($AP295=1,IF(INDIRECT(ADDRESS(($AN295-1)*3+$AO295+5,$AP295+20))="",0,INDIRECT(ADDRESS(($AN295-1)*3+$AO295+5,$AP295+20))),IF(INDIRECT(ADDRESS(($AN295-1)*3+$AO295+5,$AP295+20))="",0,IF(COUNTIF(INDIRECT(ADDRESS(($AN295-1)*36+($AO295-1)*12+6,COLUMN())):INDIRECT(ADDRESS(($AN295-1)*36+($AO295-1)*12+$AP295+4,COLUMN())),INDIRECT(ADDRESS(($AN295-1)*3+$AO295+5,$AP295+20)))&gt;=1,0,INDIRECT(ADDRESS(($AN295-1)*3+$AO295+5,$AP295+20)))))</f>
        <v>0</v>
      </c>
      <c r="AT295" s="472">
        <f ca="1">COUNTIF(INDIRECT("U"&amp;(ROW()+12*(($AN295-1)*3+$AO295)-ROW())/12+5):INDIRECT("AF"&amp;(ROW()+12*(($AN295-1)*3+$AO295)-ROW())/12+5),AS295)</f>
        <v>0</v>
      </c>
      <c r="AU295" s="472">
        <f ca="1">IF(AND(AQ295+AS295&gt;0,AR295+AT295&gt;0),COUNTIF(AU$6:AU294,"&gt;0")+1,0)</f>
        <v>0</v>
      </c>
    </row>
    <row r="296" spans="40:47" x14ac:dyDescent="0.15">
      <c r="AN296" s="472">
        <v>9</v>
      </c>
      <c r="AO296" s="472">
        <v>1</v>
      </c>
      <c r="AP296" s="472">
        <v>3</v>
      </c>
      <c r="AQ296" s="480">
        <f ca="1">IF($AP296=1,IF(INDIRECT(ADDRESS(($AN296-1)*3+$AO296+5,$AP296+7))="",0,INDIRECT(ADDRESS(($AN296-1)*3+$AO296+5,$AP296+7))),IF(INDIRECT(ADDRESS(($AN296-1)*3+$AO296+5,$AP296+7))="",0,IF(COUNTIF(INDIRECT(ADDRESS(($AN296-1)*36+($AO296-1)*12+6,COLUMN())):INDIRECT(ADDRESS(($AN296-1)*36+($AO296-1)*12+$AP296+4,COLUMN())),INDIRECT(ADDRESS(($AN296-1)*3+$AO296+5,$AP296+7)))&gt;=1,0,INDIRECT(ADDRESS(($AN296-1)*3+$AO296+5,$AP296+7)))))</f>
        <v>0</v>
      </c>
      <c r="AR296" s="472">
        <f ca="1">COUNTIF(INDIRECT("H"&amp;(ROW()+12*(($AN296-1)*3+$AO296)-ROW())/12+5):INDIRECT("S"&amp;(ROW()+12*(($AN296-1)*3+$AO296)-ROW())/12+5),AQ296)</f>
        <v>0</v>
      </c>
      <c r="AS296" s="480">
        <f ca="1">IF($AP296=1,IF(INDIRECT(ADDRESS(($AN296-1)*3+$AO296+5,$AP296+20))="",0,INDIRECT(ADDRESS(($AN296-1)*3+$AO296+5,$AP296+20))),IF(INDIRECT(ADDRESS(($AN296-1)*3+$AO296+5,$AP296+20))="",0,IF(COUNTIF(INDIRECT(ADDRESS(($AN296-1)*36+($AO296-1)*12+6,COLUMN())):INDIRECT(ADDRESS(($AN296-1)*36+($AO296-1)*12+$AP296+4,COLUMN())),INDIRECT(ADDRESS(($AN296-1)*3+$AO296+5,$AP296+20)))&gt;=1,0,INDIRECT(ADDRESS(($AN296-1)*3+$AO296+5,$AP296+20)))))</f>
        <v>0</v>
      </c>
      <c r="AT296" s="472">
        <f ca="1">COUNTIF(INDIRECT("U"&amp;(ROW()+12*(($AN296-1)*3+$AO296)-ROW())/12+5):INDIRECT("AF"&amp;(ROW()+12*(($AN296-1)*3+$AO296)-ROW())/12+5),AS296)</f>
        <v>0</v>
      </c>
      <c r="AU296" s="472">
        <f ca="1">IF(AND(AQ296+AS296&gt;0,AR296+AT296&gt;0),COUNTIF(AU$6:AU295,"&gt;0")+1,0)</f>
        <v>0</v>
      </c>
    </row>
    <row r="297" spans="40:47" x14ac:dyDescent="0.15">
      <c r="AN297" s="472">
        <v>9</v>
      </c>
      <c r="AO297" s="472">
        <v>1</v>
      </c>
      <c r="AP297" s="472">
        <v>4</v>
      </c>
      <c r="AQ297" s="480">
        <f ca="1">IF($AP297=1,IF(INDIRECT(ADDRESS(($AN297-1)*3+$AO297+5,$AP297+7))="",0,INDIRECT(ADDRESS(($AN297-1)*3+$AO297+5,$AP297+7))),IF(INDIRECT(ADDRESS(($AN297-1)*3+$AO297+5,$AP297+7))="",0,IF(COUNTIF(INDIRECT(ADDRESS(($AN297-1)*36+($AO297-1)*12+6,COLUMN())):INDIRECT(ADDRESS(($AN297-1)*36+($AO297-1)*12+$AP297+4,COLUMN())),INDIRECT(ADDRESS(($AN297-1)*3+$AO297+5,$AP297+7)))&gt;=1,0,INDIRECT(ADDRESS(($AN297-1)*3+$AO297+5,$AP297+7)))))</f>
        <v>0</v>
      </c>
      <c r="AR297" s="472">
        <f ca="1">COUNTIF(INDIRECT("H"&amp;(ROW()+12*(($AN297-1)*3+$AO297)-ROW())/12+5):INDIRECT("S"&amp;(ROW()+12*(($AN297-1)*3+$AO297)-ROW())/12+5),AQ297)</f>
        <v>0</v>
      </c>
      <c r="AS297" s="480">
        <f ca="1">IF($AP297=1,IF(INDIRECT(ADDRESS(($AN297-1)*3+$AO297+5,$AP297+20))="",0,INDIRECT(ADDRESS(($AN297-1)*3+$AO297+5,$AP297+20))),IF(INDIRECT(ADDRESS(($AN297-1)*3+$AO297+5,$AP297+20))="",0,IF(COUNTIF(INDIRECT(ADDRESS(($AN297-1)*36+($AO297-1)*12+6,COLUMN())):INDIRECT(ADDRESS(($AN297-1)*36+($AO297-1)*12+$AP297+4,COLUMN())),INDIRECT(ADDRESS(($AN297-1)*3+$AO297+5,$AP297+20)))&gt;=1,0,INDIRECT(ADDRESS(($AN297-1)*3+$AO297+5,$AP297+20)))))</f>
        <v>0</v>
      </c>
      <c r="AT297" s="472">
        <f ca="1">COUNTIF(INDIRECT("U"&amp;(ROW()+12*(($AN297-1)*3+$AO297)-ROW())/12+5):INDIRECT("AF"&amp;(ROW()+12*(($AN297-1)*3+$AO297)-ROW())/12+5),AS297)</f>
        <v>0</v>
      </c>
      <c r="AU297" s="472">
        <f ca="1">IF(AND(AQ297+AS297&gt;0,AR297+AT297&gt;0),COUNTIF(AU$6:AU296,"&gt;0")+1,0)</f>
        <v>0</v>
      </c>
    </row>
    <row r="298" spans="40:47" x14ac:dyDescent="0.15">
      <c r="AN298" s="472">
        <v>9</v>
      </c>
      <c r="AO298" s="472">
        <v>1</v>
      </c>
      <c r="AP298" s="472">
        <v>5</v>
      </c>
      <c r="AQ298" s="480">
        <f ca="1">IF($AP298=1,IF(INDIRECT(ADDRESS(($AN298-1)*3+$AO298+5,$AP298+7))="",0,INDIRECT(ADDRESS(($AN298-1)*3+$AO298+5,$AP298+7))),IF(INDIRECT(ADDRESS(($AN298-1)*3+$AO298+5,$AP298+7))="",0,IF(COUNTIF(INDIRECT(ADDRESS(($AN298-1)*36+($AO298-1)*12+6,COLUMN())):INDIRECT(ADDRESS(($AN298-1)*36+($AO298-1)*12+$AP298+4,COLUMN())),INDIRECT(ADDRESS(($AN298-1)*3+$AO298+5,$AP298+7)))&gt;=1,0,INDIRECT(ADDRESS(($AN298-1)*3+$AO298+5,$AP298+7)))))</f>
        <v>0</v>
      </c>
      <c r="AR298" s="472">
        <f ca="1">COUNTIF(INDIRECT("H"&amp;(ROW()+12*(($AN298-1)*3+$AO298)-ROW())/12+5):INDIRECT("S"&amp;(ROW()+12*(($AN298-1)*3+$AO298)-ROW())/12+5),AQ298)</f>
        <v>0</v>
      </c>
      <c r="AS298" s="480">
        <f ca="1">IF($AP298=1,IF(INDIRECT(ADDRESS(($AN298-1)*3+$AO298+5,$AP298+20))="",0,INDIRECT(ADDRESS(($AN298-1)*3+$AO298+5,$AP298+20))),IF(INDIRECT(ADDRESS(($AN298-1)*3+$AO298+5,$AP298+20))="",0,IF(COUNTIF(INDIRECT(ADDRESS(($AN298-1)*36+($AO298-1)*12+6,COLUMN())):INDIRECT(ADDRESS(($AN298-1)*36+($AO298-1)*12+$AP298+4,COLUMN())),INDIRECT(ADDRESS(($AN298-1)*3+$AO298+5,$AP298+20)))&gt;=1,0,INDIRECT(ADDRESS(($AN298-1)*3+$AO298+5,$AP298+20)))))</f>
        <v>0</v>
      </c>
      <c r="AT298" s="472">
        <f ca="1">COUNTIF(INDIRECT("U"&amp;(ROW()+12*(($AN298-1)*3+$AO298)-ROW())/12+5):INDIRECT("AF"&amp;(ROW()+12*(($AN298-1)*3+$AO298)-ROW())/12+5),AS298)</f>
        <v>0</v>
      </c>
      <c r="AU298" s="472">
        <f ca="1">IF(AND(AQ298+AS298&gt;0,AR298+AT298&gt;0),COUNTIF(AU$6:AU297,"&gt;0")+1,0)</f>
        <v>0</v>
      </c>
    </row>
    <row r="299" spans="40:47" x14ac:dyDescent="0.15">
      <c r="AN299" s="472">
        <v>9</v>
      </c>
      <c r="AO299" s="472">
        <v>1</v>
      </c>
      <c r="AP299" s="472">
        <v>6</v>
      </c>
      <c r="AQ299" s="480">
        <f ca="1">IF($AP299=1,IF(INDIRECT(ADDRESS(($AN299-1)*3+$AO299+5,$AP299+7))="",0,INDIRECT(ADDRESS(($AN299-1)*3+$AO299+5,$AP299+7))),IF(INDIRECT(ADDRESS(($AN299-1)*3+$AO299+5,$AP299+7))="",0,IF(COUNTIF(INDIRECT(ADDRESS(($AN299-1)*36+($AO299-1)*12+6,COLUMN())):INDIRECT(ADDRESS(($AN299-1)*36+($AO299-1)*12+$AP299+4,COLUMN())),INDIRECT(ADDRESS(($AN299-1)*3+$AO299+5,$AP299+7)))&gt;=1,0,INDIRECT(ADDRESS(($AN299-1)*3+$AO299+5,$AP299+7)))))</f>
        <v>0</v>
      </c>
      <c r="AR299" s="472">
        <f ca="1">COUNTIF(INDIRECT("H"&amp;(ROW()+12*(($AN299-1)*3+$AO299)-ROW())/12+5):INDIRECT("S"&amp;(ROW()+12*(($AN299-1)*3+$AO299)-ROW())/12+5),AQ299)</f>
        <v>0</v>
      </c>
      <c r="AS299" s="480">
        <f ca="1">IF($AP299=1,IF(INDIRECT(ADDRESS(($AN299-1)*3+$AO299+5,$AP299+20))="",0,INDIRECT(ADDRESS(($AN299-1)*3+$AO299+5,$AP299+20))),IF(INDIRECT(ADDRESS(($AN299-1)*3+$AO299+5,$AP299+20))="",0,IF(COUNTIF(INDIRECT(ADDRESS(($AN299-1)*36+($AO299-1)*12+6,COLUMN())):INDIRECT(ADDRESS(($AN299-1)*36+($AO299-1)*12+$AP299+4,COLUMN())),INDIRECT(ADDRESS(($AN299-1)*3+$AO299+5,$AP299+20)))&gt;=1,0,INDIRECT(ADDRESS(($AN299-1)*3+$AO299+5,$AP299+20)))))</f>
        <v>0</v>
      </c>
      <c r="AT299" s="472">
        <f ca="1">COUNTIF(INDIRECT("U"&amp;(ROW()+12*(($AN299-1)*3+$AO299)-ROW())/12+5):INDIRECT("AF"&amp;(ROW()+12*(($AN299-1)*3+$AO299)-ROW())/12+5),AS299)</f>
        <v>0</v>
      </c>
      <c r="AU299" s="472">
        <f ca="1">IF(AND(AQ299+AS299&gt;0,AR299+AT299&gt;0),COUNTIF(AU$6:AU298,"&gt;0")+1,0)</f>
        <v>0</v>
      </c>
    </row>
    <row r="300" spans="40:47" x14ac:dyDescent="0.15">
      <c r="AN300" s="472">
        <v>9</v>
      </c>
      <c r="AO300" s="472">
        <v>1</v>
      </c>
      <c r="AP300" s="472">
        <v>7</v>
      </c>
      <c r="AQ300" s="480">
        <f ca="1">IF($AP300=1,IF(INDIRECT(ADDRESS(($AN300-1)*3+$AO300+5,$AP300+7))="",0,INDIRECT(ADDRESS(($AN300-1)*3+$AO300+5,$AP300+7))),IF(INDIRECT(ADDRESS(($AN300-1)*3+$AO300+5,$AP300+7))="",0,IF(COUNTIF(INDIRECT(ADDRESS(($AN300-1)*36+($AO300-1)*12+6,COLUMN())):INDIRECT(ADDRESS(($AN300-1)*36+($AO300-1)*12+$AP300+4,COLUMN())),INDIRECT(ADDRESS(($AN300-1)*3+$AO300+5,$AP300+7)))&gt;=1,0,INDIRECT(ADDRESS(($AN300-1)*3+$AO300+5,$AP300+7)))))</f>
        <v>0</v>
      </c>
      <c r="AR300" s="472">
        <f ca="1">COUNTIF(INDIRECT("H"&amp;(ROW()+12*(($AN300-1)*3+$AO300)-ROW())/12+5):INDIRECT("S"&amp;(ROW()+12*(($AN300-1)*3+$AO300)-ROW())/12+5),AQ300)</f>
        <v>0</v>
      </c>
      <c r="AS300" s="480">
        <f ca="1">IF($AP300=1,IF(INDIRECT(ADDRESS(($AN300-1)*3+$AO300+5,$AP300+20))="",0,INDIRECT(ADDRESS(($AN300-1)*3+$AO300+5,$AP300+20))),IF(INDIRECT(ADDRESS(($AN300-1)*3+$AO300+5,$AP300+20))="",0,IF(COUNTIF(INDIRECT(ADDRESS(($AN300-1)*36+($AO300-1)*12+6,COLUMN())):INDIRECT(ADDRESS(($AN300-1)*36+($AO300-1)*12+$AP300+4,COLUMN())),INDIRECT(ADDRESS(($AN300-1)*3+$AO300+5,$AP300+20)))&gt;=1,0,INDIRECT(ADDRESS(($AN300-1)*3+$AO300+5,$AP300+20)))))</f>
        <v>0</v>
      </c>
      <c r="AT300" s="472">
        <f ca="1">COUNTIF(INDIRECT("U"&amp;(ROW()+12*(($AN300-1)*3+$AO300)-ROW())/12+5):INDIRECT("AF"&amp;(ROW()+12*(($AN300-1)*3+$AO300)-ROW())/12+5),AS300)</f>
        <v>0</v>
      </c>
      <c r="AU300" s="472">
        <f ca="1">IF(AND(AQ300+AS300&gt;0,AR300+AT300&gt;0),COUNTIF(AU$6:AU299,"&gt;0")+1,0)</f>
        <v>0</v>
      </c>
    </row>
    <row r="301" spans="40:47" x14ac:dyDescent="0.15">
      <c r="AN301" s="472">
        <v>9</v>
      </c>
      <c r="AO301" s="472">
        <v>1</v>
      </c>
      <c r="AP301" s="472">
        <v>8</v>
      </c>
      <c r="AQ301" s="480">
        <f ca="1">IF($AP301=1,IF(INDIRECT(ADDRESS(($AN301-1)*3+$AO301+5,$AP301+7))="",0,INDIRECT(ADDRESS(($AN301-1)*3+$AO301+5,$AP301+7))),IF(INDIRECT(ADDRESS(($AN301-1)*3+$AO301+5,$AP301+7))="",0,IF(COUNTIF(INDIRECT(ADDRESS(($AN301-1)*36+($AO301-1)*12+6,COLUMN())):INDIRECT(ADDRESS(($AN301-1)*36+($AO301-1)*12+$AP301+4,COLUMN())),INDIRECT(ADDRESS(($AN301-1)*3+$AO301+5,$AP301+7)))&gt;=1,0,INDIRECT(ADDRESS(($AN301-1)*3+$AO301+5,$AP301+7)))))</f>
        <v>0</v>
      </c>
      <c r="AR301" s="472">
        <f ca="1">COUNTIF(INDIRECT("H"&amp;(ROW()+12*(($AN301-1)*3+$AO301)-ROW())/12+5):INDIRECT("S"&amp;(ROW()+12*(($AN301-1)*3+$AO301)-ROW())/12+5),AQ301)</f>
        <v>0</v>
      </c>
      <c r="AS301" s="480">
        <f ca="1">IF($AP301=1,IF(INDIRECT(ADDRESS(($AN301-1)*3+$AO301+5,$AP301+20))="",0,INDIRECT(ADDRESS(($AN301-1)*3+$AO301+5,$AP301+20))),IF(INDIRECT(ADDRESS(($AN301-1)*3+$AO301+5,$AP301+20))="",0,IF(COUNTIF(INDIRECT(ADDRESS(($AN301-1)*36+($AO301-1)*12+6,COLUMN())):INDIRECT(ADDRESS(($AN301-1)*36+($AO301-1)*12+$AP301+4,COLUMN())),INDIRECT(ADDRESS(($AN301-1)*3+$AO301+5,$AP301+20)))&gt;=1,0,INDIRECT(ADDRESS(($AN301-1)*3+$AO301+5,$AP301+20)))))</f>
        <v>0</v>
      </c>
      <c r="AT301" s="472">
        <f ca="1">COUNTIF(INDIRECT("U"&amp;(ROW()+12*(($AN301-1)*3+$AO301)-ROW())/12+5):INDIRECT("AF"&amp;(ROW()+12*(($AN301-1)*3+$AO301)-ROW())/12+5),AS301)</f>
        <v>0</v>
      </c>
      <c r="AU301" s="472">
        <f ca="1">IF(AND(AQ301+AS301&gt;0,AR301+AT301&gt;0),COUNTIF(AU$6:AU300,"&gt;0")+1,0)</f>
        <v>0</v>
      </c>
    </row>
    <row r="302" spans="40:47" x14ac:dyDescent="0.15">
      <c r="AN302" s="472">
        <v>9</v>
      </c>
      <c r="AO302" s="472">
        <v>1</v>
      </c>
      <c r="AP302" s="472">
        <v>9</v>
      </c>
      <c r="AQ302" s="480">
        <f ca="1">IF($AP302=1,IF(INDIRECT(ADDRESS(($AN302-1)*3+$AO302+5,$AP302+7))="",0,INDIRECT(ADDRESS(($AN302-1)*3+$AO302+5,$AP302+7))),IF(INDIRECT(ADDRESS(($AN302-1)*3+$AO302+5,$AP302+7))="",0,IF(COUNTIF(INDIRECT(ADDRESS(($AN302-1)*36+($AO302-1)*12+6,COLUMN())):INDIRECT(ADDRESS(($AN302-1)*36+($AO302-1)*12+$AP302+4,COLUMN())),INDIRECT(ADDRESS(($AN302-1)*3+$AO302+5,$AP302+7)))&gt;=1,0,INDIRECT(ADDRESS(($AN302-1)*3+$AO302+5,$AP302+7)))))</f>
        <v>0</v>
      </c>
      <c r="AR302" s="472">
        <f ca="1">COUNTIF(INDIRECT("H"&amp;(ROW()+12*(($AN302-1)*3+$AO302)-ROW())/12+5):INDIRECT("S"&amp;(ROW()+12*(($AN302-1)*3+$AO302)-ROW())/12+5),AQ302)</f>
        <v>0</v>
      </c>
      <c r="AS302" s="480">
        <f ca="1">IF($AP302=1,IF(INDIRECT(ADDRESS(($AN302-1)*3+$AO302+5,$AP302+20))="",0,INDIRECT(ADDRESS(($AN302-1)*3+$AO302+5,$AP302+20))),IF(INDIRECT(ADDRESS(($AN302-1)*3+$AO302+5,$AP302+20))="",0,IF(COUNTIF(INDIRECT(ADDRESS(($AN302-1)*36+($AO302-1)*12+6,COLUMN())):INDIRECT(ADDRESS(($AN302-1)*36+($AO302-1)*12+$AP302+4,COLUMN())),INDIRECT(ADDRESS(($AN302-1)*3+$AO302+5,$AP302+20)))&gt;=1,0,INDIRECT(ADDRESS(($AN302-1)*3+$AO302+5,$AP302+20)))))</f>
        <v>0</v>
      </c>
      <c r="AT302" s="472">
        <f ca="1">COUNTIF(INDIRECT("U"&amp;(ROW()+12*(($AN302-1)*3+$AO302)-ROW())/12+5):INDIRECT("AF"&amp;(ROW()+12*(($AN302-1)*3+$AO302)-ROW())/12+5),AS302)</f>
        <v>0</v>
      </c>
      <c r="AU302" s="472">
        <f ca="1">IF(AND(AQ302+AS302&gt;0,AR302+AT302&gt;0),COUNTIF(AU$6:AU301,"&gt;0")+1,0)</f>
        <v>0</v>
      </c>
    </row>
    <row r="303" spans="40:47" x14ac:dyDescent="0.15">
      <c r="AN303" s="472">
        <v>9</v>
      </c>
      <c r="AO303" s="472">
        <v>1</v>
      </c>
      <c r="AP303" s="472">
        <v>10</v>
      </c>
      <c r="AQ303" s="480">
        <f ca="1">IF($AP303=1,IF(INDIRECT(ADDRESS(($AN303-1)*3+$AO303+5,$AP303+7))="",0,INDIRECT(ADDRESS(($AN303-1)*3+$AO303+5,$AP303+7))),IF(INDIRECT(ADDRESS(($AN303-1)*3+$AO303+5,$AP303+7))="",0,IF(COUNTIF(INDIRECT(ADDRESS(($AN303-1)*36+($AO303-1)*12+6,COLUMN())):INDIRECT(ADDRESS(($AN303-1)*36+($AO303-1)*12+$AP303+4,COLUMN())),INDIRECT(ADDRESS(($AN303-1)*3+$AO303+5,$AP303+7)))&gt;=1,0,INDIRECT(ADDRESS(($AN303-1)*3+$AO303+5,$AP303+7)))))</f>
        <v>0</v>
      </c>
      <c r="AR303" s="472">
        <f ca="1">COUNTIF(INDIRECT("H"&amp;(ROW()+12*(($AN303-1)*3+$AO303)-ROW())/12+5):INDIRECT("S"&amp;(ROW()+12*(($AN303-1)*3+$AO303)-ROW())/12+5),AQ303)</f>
        <v>0</v>
      </c>
      <c r="AS303" s="480">
        <f ca="1">IF($AP303=1,IF(INDIRECT(ADDRESS(($AN303-1)*3+$AO303+5,$AP303+20))="",0,INDIRECT(ADDRESS(($AN303-1)*3+$AO303+5,$AP303+20))),IF(INDIRECT(ADDRESS(($AN303-1)*3+$AO303+5,$AP303+20))="",0,IF(COUNTIF(INDIRECT(ADDRESS(($AN303-1)*36+($AO303-1)*12+6,COLUMN())):INDIRECT(ADDRESS(($AN303-1)*36+($AO303-1)*12+$AP303+4,COLUMN())),INDIRECT(ADDRESS(($AN303-1)*3+$AO303+5,$AP303+20)))&gt;=1,0,INDIRECT(ADDRESS(($AN303-1)*3+$AO303+5,$AP303+20)))))</f>
        <v>0</v>
      </c>
      <c r="AT303" s="472">
        <f ca="1">COUNTIF(INDIRECT("U"&amp;(ROW()+12*(($AN303-1)*3+$AO303)-ROW())/12+5):INDIRECT("AF"&amp;(ROW()+12*(($AN303-1)*3+$AO303)-ROW())/12+5),AS303)</f>
        <v>0</v>
      </c>
      <c r="AU303" s="472">
        <f ca="1">IF(AND(AQ303+AS303&gt;0,AR303+AT303&gt;0),COUNTIF(AU$6:AU302,"&gt;0")+1,0)</f>
        <v>0</v>
      </c>
    </row>
    <row r="304" spans="40:47" x14ac:dyDescent="0.15">
      <c r="AN304" s="472">
        <v>9</v>
      </c>
      <c r="AO304" s="472">
        <v>1</v>
      </c>
      <c r="AP304" s="472">
        <v>11</v>
      </c>
      <c r="AQ304" s="480">
        <f ca="1">IF($AP304=1,IF(INDIRECT(ADDRESS(($AN304-1)*3+$AO304+5,$AP304+7))="",0,INDIRECT(ADDRESS(($AN304-1)*3+$AO304+5,$AP304+7))),IF(INDIRECT(ADDRESS(($AN304-1)*3+$AO304+5,$AP304+7))="",0,IF(COUNTIF(INDIRECT(ADDRESS(($AN304-1)*36+($AO304-1)*12+6,COLUMN())):INDIRECT(ADDRESS(($AN304-1)*36+($AO304-1)*12+$AP304+4,COLUMN())),INDIRECT(ADDRESS(($AN304-1)*3+$AO304+5,$AP304+7)))&gt;=1,0,INDIRECT(ADDRESS(($AN304-1)*3+$AO304+5,$AP304+7)))))</f>
        <v>0</v>
      </c>
      <c r="AR304" s="472">
        <f ca="1">COUNTIF(INDIRECT("H"&amp;(ROW()+12*(($AN304-1)*3+$AO304)-ROW())/12+5):INDIRECT("S"&amp;(ROW()+12*(($AN304-1)*3+$AO304)-ROW())/12+5),AQ304)</f>
        <v>0</v>
      </c>
      <c r="AS304" s="480">
        <f ca="1">IF($AP304=1,IF(INDIRECT(ADDRESS(($AN304-1)*3+$AO304+5,$AP304+20))="",0,INDIRECT(ADDRESS(($AN304-1)*3+$AO304+5,$AP304+20))),IF(INDIRECT(ADDRESS(($AN304-1)*3+$AO304+5,$AP304+20))="",0,IF(COUNTIF(INDIRECT(ADDRESS(($AN304-1)*36+($AO304-1)*12+6,COLUMN())):INDIRECT(ADDRESS(($AN304-1)*36+($AO304-1)*12+$AP304+4,COLUMN())),INDIRECT(ADDRESS(($AN304-1)*3+$AO304+5,$AP304+20)))&gt;=1,0,INDIRECT(ADDRESS(($AN304-1)*3+$AO304+5,$AP304+20)))))</f>
        <v>0</v>
      </c>
      <c r="AT304" s="472">
        <f ca="1">COUNTIF(INDIRECT("U"&amp;(ROW()+12*(($AN304-1)*3+$AO304)-ROW())/12+5):INDIRECT("AF"&amp;(ROW()+12*(($AN304-1)*3+$AO304)-ROW())/12+5),AS304)</f>
        <v>0</v>
      </c>
      <c r="AU304" s="472">
        <f ca="1">IF(AND(AQ304+AS304&gt;0,AR304+AT304&gt;0),COUNTIF(AU$6:AU303,"&gt;0")+1,0)</f>
        <v>0</v>
      </c>
    </row>
    <row r="305" spans="40:47" x14ac:dyDescent="0.15">
      <c r="AN305" s="472">
        <v>9</v>
      </c>
      <c r="AO305" s="472">
        <v>1</v>
      </c>
      <c r="AP305" s="472">
        <v>12</v>
      </c>
      <c r="AQ305" s="480">
        <f ca="1">IF($AP305=1,IF(INDIRECT(ADDRESS(($AN305-1)*3+$AO305+5,$AP305+7))="",0,INDIRECT(ADDRESS(($AN305-1)*3+$AO305+5,$AP305+7))),IF(INDIRECT(ADDRESS(($AN305-1)*3+$AO305+5,$AP305+7))="",0,IF(COUNTIF(INDIRECT(ADDRESS(($AN305-1)*36+($AO305-1)*12+6,COLUMN())):INDIRECT(ADDRESS(($AN305-1)*36+($AO305-1)*12+$AP305+4,COLUMN())),INDIRECT(ADDRESS(($AN305-1)*3+$AO305+5,$AP305+7)))&gt;=1,0,INDIRECT(ADDRESS(($AN305-1)*3+$AO305+5,$AP305+7)))))</f>
        <v>0</v>
      </c>
      <c r="AR305" s="472">
        <f ca="1">COUNTIF(INDIRECT("H"&amp;(ROW()+12*(($AN305-1)*3+$AO305)-ROW())/12+5):INDIRECT("S"&amp;(ROW()+12*(($AN305-1)*3+$AO305)-ROW())/12+5),AQ305)</f>
        <v>0</v>
      </c>
      <c r="AS305" s="480">
        <f ca="1">IF($AP305=1,IF(INDIRECT(ADDRESS(($AN305-1)*3+$AO305+5,$AP305+20))="",0,INDIRECT(ADDRESS(($AN305-1)*3+$AO305+5,$AP305+20))),IF(INDIRECT(ADDRESS(($AN305-1)*3+$AO305+5,$AP305+20))="",0,IF(COUNTIF(INDIRECT(ADDRESS(($AN305-1)*36+($AO305-1)*12+6,COLUMN())):INDIRECT(ADDRESS(($AN305-1)*36+($AO305-1)*12+$AP305+4,COLUMN())),INDIRECT(ADDRESS(($AN305-1)*3+$AO305+5,$AP305+20)))&gt;=1,0,INDIRECT(ADDRESS(($AN305-1)*3+$AO305+5,$AP305+20)))))</f>
        <v>0</v>
      </c>
      <c r="AT305" s="472">
        <f ca="1">COUNTIF(INDIRECT("U"&amp;(ROW()+12*(($AN305-1)*3+$AO305)-ROW())/12+5):INDIRECT("AF"&amp;(ROW()+12*(($AN305-1)*3+$AO305)-ROW())/12+5),AS305)</f>
        <v>0</v>
      </c>
      <c r="AU305" s="472">
        <f ca="1">IF(AND(AQ305+AS305&gt;0,AR305+AT305&gt;0),COUNTIF(AU$6:AU304,"&gt;0")+1,0)</f>
        <v>0</v>
      </c>
    </row>
    <row r="306" spans="40:47" x14ac:dyDescent="0.15">
      <c r="AN306" s="472">
        <v>9</v>
      </c>
      <c r="AO306" s="472">
        <v>2</v>
      </c>
      <c r="AP306" s="472">
        <v>1</v>
      </c>
      <c r="AQ306" s="480">
        <f ca="1">IF($AP306=1,IF(INDIRECT(ADDRESS(($AN306-1)*3+$AO306+5,$AP306+7))="",0,INDIRECT(ADDRESS(($AN306-1)*3+$AO306+5,$AP306+7))),IF(INDIRECT(ADDRESS(($AN306-1)*3+$AO306+5,$AP306+7))="",0,IF(COUNTIF(INDIRECT(ADDRESS(($AN306-1)*36+($AO306-1)*12+6,COLUMN())):INDIRECT(ADDRESS(($AN306-1)*36+($AO306-1)*12+$AP306+4,COLUMN())),INDIRECT(ADDRESS(($AN306-1)*3+$AO306+5,$AP306+7)))&gt;=1,0,INDIRECT(ADDRESS(($AN306-1)*3+$AO306+5,$AP306+7)))))</f>
        <v>0</v>
      </c>
      <c r="AR306" s="472">
        <f ca="1">COUNTIF(INDIRECT("H"&amp;(ROW()+12*(($AN306-1)*3+$AO306)-ROW())/12+5):INDIRECT("S"&amp;(ROW()+12*(($AN306-1)*3+$AO306)-ROW())/12+5),AQ306)</f>
        <v>0</v>
      </c>
      <c r="AS306" s="480">
        <f ca="1">IF($AP306=1,IF(INDIRECT(ADDRESS(($AN306-1)*3+$AO306+5,$AP306+20))="",0,INDIRECT(ADDRESS(($AN306-1)*3+$AO306+5,$AP306+20))),IF(INDIRECT(ADDRESS(($AN306-1)*3+$AO306+5,$AP306+20))="",0,IF(COUNTIF(INDIRECT(ADDRESS(($AN306-1)*36+($AO306-1)*12+6,COLUMN())):INDIRECT(ADDRESS(($AN306-1)*36+($AO306-1)*12+$AP306+4,COLUMN())),INDIRECT(ADDRESS(($AN306-1)*3+$AO306+5,$AP306+20)))&gt;=1,0,INDIRECT(ADDRESS(($AN306-1)*3+$AO306+5,$AP306+20)))))</f>
        <v>0</v>
      </c>
      <c r="AT306" s="472">
        <f ca="1">COUNTIF(INDIRECT("U"&amp;(ROW()+12*(($AN306-1)*3+$AO306)-ROW())/12+5):INDIRECT("AF"&amp;(ROW()+12*(($AN306-1)*3+$AO306)-ROW())/12+5),AS306)</f>
        <v>0</v>
      </c>
      <c r="AU306" s="472">
        <f ca="1">IF(AND(AQ306+AS306&gt;0,AR306+AT306&gt;0),COUNTIF(AU$6:AU305,"&gt;0")+1,0)</f>
        <v>0</v>
      </c>
    </row>
    <row r="307" spans="40:47" x14ac:dyDescent="0.15">
      <c r="AN307" s="472">
        <v>9</v>
      </c>
      <c r="AO307" s="472">
        <v>2</v>
      </c>
      <c r="AP307" s="472">
        <v>2</v>
      </c>
      <c r="AQ307" s="480">
        <f ca="1">IF($AP307=1,IF(INDIRECT(ADDRESS(($AN307-1)*3+$AO307+5,$AP307+7))="",0,INDIRECT(ADDRESS(($AN307-1)*3+$AO307+5,$AP307+7))),IF(INDIRECT(ADDRESS(($AN307-1)*3+$AO307+5,$AP307+7))="",0,IF(COUNTIF(INDIRECT(ADDRESS(($AN307-1)*36+($AO307-1)*12+6,COLUMN())):INDIRECT(ADDRESS(($AN307-1)*36+($AO307-1)*12+$AP307+4,COLUMN())),INDIRECT(ADDRESS(($AN307-1)*3+$AO307+5,$AP307+7)))&gt;=1,0,INDIRECT(ADDRESS(($AN307-1)*3+$AO307+5,$AP307+7)))))</f>
        <v>0</v>
      </c>
      <c r="AR307" s="472">
        <f ca="1">COUNTIF(INDIRECT("H"&amp;(ROW()+12*(($AN307-1)*3+$AO307)-ROW())/12+5):INDIRECT("S"&amp;(ROW()+12*(($AN307-1)*3+$AO307)-ROW())/12+5),AQ307)</f>
        <v>0</v>
      </c>
      <c r="AS307" s="480">
        <f ca="1">IF($AP307=1,IF(INDIRECT(ADDRESS(($AN307-1)*3+$AO307+5,$AP307+20))="",0,INDIRECT(ADDRESS(($AN307-1)*3+$AO307+5,$AP307+20))),IF(INDIRECT(ADDRESS(($AN307-1)*3+$AO307+5,$AP307+20))="",0,IF(COUNTIF(INDIRECT(ADDRESS(($AN307-1)*36+($AO307-1)*12+6,COLUMN())):INDIRECT(ADDRESS(($AN307-1)*36+($AO307-1)*12+$AP307+4,COLUMN())),INDIRECT(ADDRESS(($AN307-1)*3+$AO307+5,$AP307+20)))&gt;=1,0,INDIRECT(ADDRESS(($AN307-1)*3+$AO307+5,$AP307+20)))))</f>
        <v>0</v>
      </c>
      <c r="AT307" s="472">
        <f ca="1">COUNTIF(INDIRECT("U"&amp;(ROW()+12*(($AN307-1)*3+$AO307)-ROW())/12+5):INDIRECT("AF"&amp;(ROW()+12*(($AN307-1)*3+$AO307)-ROW())/12+5),AS307)</f>
        <v>0</v>
      </c>
      <c r="AU307" s="472">
        <f ca="1">IF(AND(AQ307+AS307&gt;0,AR307+AT307&gt;0),COUNTIF(AU$6:AU306,"&gt;0")+1,0)</f>
        <v>0</v>
      </c>
    </row>
    <row r="308" spans="40:47" x14ac:dyDescent="0.15">
      <c r="AN308" s="472">
        <v>9</v>
      </c>
      <c r="AO308" s="472">
        <v>2</v>
      </c>
      <c r="AP308" s="472">
        <v>3</v>
      </c>
      <c r="AQ308" s="480">
        <f ca="1">IF($AP308=1,IF(INDIRECT(ADDRESS(($AN308-1)*3+$AO308+5,$AP308+7))="",0,INDIRECT(ADDRESS(($AN308-1)*3+$AO308+5,$AP308+7))),IF(INDIRECT(ADDRESS(($AN308-1)*3+$AO308+5,$AP308+7))="",0,IF(COUNTIF(INDIRECT(ADDRESS(($AN308-1)*36+($AO308-1)*12+6,COLUMN())):INDIRECT(ADDRESS(($AN308-1)*36+($AO308-1)*12+$AP308+4,COLUMN())),INDIRECT(ADDRESS(($AN308-1)*3+$AO308+5,$AP308+7)))&gt;=1,0,INDIRECT(ADDRESS(($AN308-1)*3+$AO308+5,$AP308+7)))))</f>
        <v>0</v>
      </c>
      <c r="AR308" s="472">
        <f ca="1">COUNTIF(INDIRECT("H"&amp;(ROW()+12*(($AN308-1)*3+$AO308)-ROW())/12+5):INDIRECT("S"&amp;(ROW()+12*(($AN308-1)*3+$AO308)-ROW())/12+5),AQ308)</f>
        <v>0</v>
      </c>
      <c r="AS308" s="480">
        <f ca="1">IF($AP308=1,IF(INDIRECT(ADDRESS(($AN308-1)*3+$AO308+5,$AP308+20))="",0,INDIRECT(ADDRESS(($AN308-1)*3+$AO308+5,$AP308+20))),IF(INDIRECT(ADDRESS(($AN308-1)*3+$AO308+5,$AP308+20))="",0,IF(COUNTIF(INDIRECT(ADDRESS(($AN308-1)*36+($AO308-1)*12+6,COLUMN())):INDIRECT(ADDRESS(($AN308-1)*36+($AO308-1)*12+$AP308+4,COLUMN())),INDIRECT(ADDRESS(($AN308-1)*3+$AO308+5,$AP308+20)))&gt;=1,0,INDIRECT(ADDRESS(($AN308-1)*3+$AO308+5,$AP308+20)))))</f>
        <v>0</v>
      </c>
      <c r="AT308" s="472">
        <f ca="1">COUNTIF(INDIRECT("U"&amp;(ROW()+12*(($AN308-1)*3+$AO308)-ROW())/12+5):INDIRECT("AF"&amp;(ROW()+12*(($AN308-1)*3+$AO308)-ROW())/12+5),AS308)</f>
        <v>0</v>
      </c>
      <c r="AU308" s="472">
        <f ca="1">IF(AND(AQ308+AS308&gt;0,AR308+AT308&gt;0),COUNTIF(AU$6:AU307,"&gt;0")+1,0)</f>
        <v>0</v>
      </c>
    </row>
    <row r="309" spans="40:47" x14ac:dyDescent="0.15">
      <c r="AN309" s="472">
        <v>9</v>
      </c>
      <c r="AO309" s="472">
        <v>2</v>
      </c>
      <c r="AP309" s="472">
        <v>4</v>
      </c>
      <c r="AQ309" s="480">
        <f ca="1">IF($AP309=1,IF(INDIRECT(ADDRESS(($AN309-1)*3+$AO309+5,$AP309+7))="",0,INDIRECT(ADDRESS(($AN309-1)*3+$AO309+5,$AP309+7))),IF(INDIRECT(ADDRESS(($AN309-1)*3+$AO309+5,$AP309+7))="",0,IF(COUNTIF(INDIRECT(ADDRESS(($AN309-1)*36+($AO309-1)*12+6,COLUMN())):INDIRECT(ADDRESS(($AN309-1)*36+($AO309-1)*12+$AP309+4,COLUMN())),INDIRECT(ADDRESS(($AN309-1)*3+$AO309+5,$AP309+7)))&gt;=1,0,INDIRECT(ADDRESS(($AN309-1)*3+$AO309+5,$AP309+7)))))</f>
        <v>0</v>
      </c>
      <c r="AR309" s="472">
        <f ca="1">COUNTIF(INDIRECT("H"&amp;(ROW()+12*(($AN309-1)*3+$AO309)-ROW())/12+5):INDIRECT("S"&amp;(ROW()+12*(($AN309-1)*3+$AO309)-ROW())/12+5),AQ309)</f>
        <v>0</v>
      </c>
      <c r="AS309" s="480">
        <f ca="1">IF($AP309=1,IF(INDIRECT(ADDRESS(($AN309-1)*3+$AO309+5,$AP309+20))="",0,INDIRECT(ADDRESS(($AN309-1)*3+$AO309+5,$AP309+20))),IF(INDIRECT(ADDRESS(($AN309-1)*3+$AO309+5,$AP309+20))="",0,IF(COUNTIF(INDIRECT(ADDRESS(($AN309-1)*36+($AO309-1)*12+6,COLUMN())):INDIRECT(ADDRESS(($AN309-1)*36+($AO309-1)*12+$AP309+4,COLUMN())),INDIRECT(ADDRESS(($AN309-1)*3+$AO309+5,$AP309+20)))&gt;=1,0,INDIRECT(ADDRESS(($AN309-1)*3+$AO309+5,$AP309+20)))))</f>
        <v>0</v>
      </c>
      <c r="AT309" s="472">
        <f ca="1">COUNTIF(INDIRECT("U"&amp;(ROW()+12*(($AN309-1)*3+$AO309)-ROW())/12+5):INDIRECT("AF"&amp;(ROW()+12*(($AN309-1)*3+$AO309)-ROW())/12+5),AS309)</f>
        <v>0</v>
      </c>
      <c r="AU309" s="472">
        <f ca="1">IF(AND(AQ309+AS309&gt;0,AR309+AT309&gt;0),COUNTIF(AU$6:AU308,"&gt;0")+1,0)</f>
        <v>0</v>
      </c>
    </row>
    <row r="310" spans="40:47" x14ac:dyDescent="0.15">
      <c r="AN310" s="472">
        <v>9</v>
      </c>
      <c r="AO310" s="472">
        <v>2</v>
      </c>
      <c r="AP310" s="472">
        <v>5</v>
      </c>
      <c r="AQ310" s="480">
        <f ca="1">IF($AP310=1,IF(INDIRECT(ADDRESS(($AN310-1)*3+$AO310+5,$AP310+7))="",0,INDIRECT(ADDRESS(($AN310-1)*3+$AO310+5,$AP310+7))),IF(INDIRECT(ADDRESS(($AN310-1)*3+$AO310+5,$AP310+7))="",0,IF(COUNTIF(INDIRECT(ADDRESS(($AN310-1)*36+($AO310-1)*12+6,COLUMN())):INDIRECT(ADDRESS(($AN310-1)*36+($AO310-1)*12+$AP310+4,COLUMN())),INDIRECT(ADDRESS(($AN310-1)*3+$AO310+5,$AP310+7)))&gt;=1,0,INDIRECT(ADDRESS(($AN310-1)*3+$AO310+5,$AP310+7)))))</f>
        <v>0</v>
      </c>
      <c r="AR310" s="472">
        <f ca="1">COUNTIF(INDIRECT("H"&amp;(ROW()+12*(($AN310-1)*3+$AO310)-ROW())/12+5):INDIRECT("S"&amp;(ROW()+12*(($AN310-1)*3+$AO310)-ROW())/12+5),AQ310)</f>
        <v>0</v>
      </c>
      <c r="AS310" s="480">
        <f ca="1">IF($AP310=1,IF(INDIRECT(ADDRESS(($AN310-1)*3+$AO310+5,$AP310+20))="",0,INDIRECT(ADDRESS(($AN310-1)*3+$AO310+5,$AP310+20))),IF(INDIRECT(ADDRESS(($AN310-1)*3+$AO310+5,$AP310+20))="",0,IF(COUNTIF(INDIRECT(ADDRESS(($AN310-1)*36+($AO310-1)*12+6,COLUMN())):INDIRECT(ADDRESS(($AN310-1)*36+($AO310-1)*12+$AP310+4,COLUMN())),INDIRECT(ADDRESS(($AN310-1)*3+$AO310+5,$AP310+20)))&gt;=1,0,INDIRECT(ADDRESS(($AN310-1)*3+$AO310+5,$AP310+20)))))</f>
        <v>0</v>
      </c>
      <c r="AT310" s="472">
        <f ca="1">COUNTIF(INDIRECT("U"&amp;(ROW()+12*(($AN310-1)*3+$AO310)-ROW())/12+5):INDIRECT("AF"&amp;(ROW()+12*(($AN310-1)*3+$AO310)-ROW())/12+5),AS310)</f>
        <v>0</v>
      </c>
      <c r="AU310" s="472">
        <f ca="1">IF(AND(AQ310+AS310&gt;0,AR310+AT310&gt;0),COUNTIF(AU$6:AU309,"&gt;0")+1,0)</f>
        <v>0</v>
      </c>
    </row>
    <row r="311" spans="40:47" x14ac:dyDescent="0.15">
      <c r="AN311" s="472">
        <v>9</v>
      </c>
      <c r="AO311" s="472">
        <v>2</v>
      </c>
      <c r="AP311" s="472">
        <v>6</v>
      </c>
      <c r="AQ311" s="480">
        <f ca="1">IF($AP311=1,IF(INDIRECT(ADDRESS(($AN311-1)*3+$AO311+5,$AP311+7))="",0,INDIRECT(ADDRESS(($AN311-1)*3+$AO311+5,$AP311+7))),IF(INDIRECT(ADDRESS(($AN311-1)*3+$AO311+5,$AP311+7))="",0,IF(COUNTIF(INDIRECT(ADDRESS(($AN311-1)*36+($AO311-1)*12+6,COLUMN())):INDIRECT(ADDRESS(($AN311-1)*36+($AO311-1)*12+$AP311+4,COLUMN())),INDIRECT(ADDRESS(($AN311-1)*3+$AO311+5,$AP311+7)))&gt;=1,0,INDIRECT(ADDRESS(($AN311-1)*3+$AO311+5,$AP311+7)))))</f>
        <v>0</v>
      </c>
      <c r="AR311" s="472">
        <f ca="1">COUNTIF(INDIRECT("H"&amp;(ROW()+12*(($AN311-1)*3+$AO311)-ROW())/12+5):INDIRECT("S"&amp;(ROW()+12*(($AN311-1)*3+$AO311)-ROW())/12+5),AQ311)</f>
        <v>0</v>
      </c>
      <c r="AS311" s="480">
        <f ca="1">IF($AP311=1,IF(INDIRECT(ADDRESS(($AN311-1)*3+$AO311+5,$AP311+20))="",0,INDIRECT(ADDRESS(($AN311-1)*3+$AO311+5,$AP311+20))),IF(INDIRECT(ADDRESS(($AN311-1)*3+$AO311+5,$AP311+20))="",0,IF(COUNTIF(INDIRECT(ADDRESS(($AN311-1)*36+($AO311-1)*12+6,COLUMN())):INDIRECT(ADDRESS(($AN311-1)*36+($AO311-1)*12+$AP311+4,COLUMN())),INDIRECT(ADDRESS(($AN311-1)*3+$AO311+5,$AP311+20)))&gt;=1,0,INDIRECT(ADDRESS(($AN311-1)*3+$AO311+5,$AP311+20)))))</f>
        <v>0</v>
      </c>
      <c r="AT311" s="472">
        <f ca="1">COUNTIF(INDIRECT("U"&amp;(ROW()+12*(($AN311-1)*3+$AO311)-ROW())/12+5):INDIRECT("AF"&amp;(ROW()+12*(($AN311-1)*3+$AO311)-ROW())/12+5),AS311)</f>
        <v>0</v>
      </c>
      <c r="AU311" s="472">
        <f ca="1">IF(AND(AQ311+AS311&gt;0,AR311+AT311&gt;0),COUNTIF(AU$6:AU310,"&gt;0")+1,0)</f>
        <v>0</v>
      </c>
    </row>
    <row r="312" spans="40:47" x14ac:dyDescent="0.15">
      <c r="AN312" s="472">
        <v>9</v>
      </c>
      <c r="AO312" s="472">
        <v>2</v>
      </c>
      <c r="AP312" s="472">
        <v>7</v>
      </c>
      <c r="AQ312" s="480">
        <f ca="1">IF($AP312=1,IF(INDIRECT(ADDRESS(($AN312-1)*3+$AO312+5,$AP312+7))="",0,INDIRECT(ADDRESS(($AN312-1)*3+$AO312+5,$AP312+7))),IF(INDIRECT(ADDRESS(($AN312-1)*3+$AO312+5,$AP312+7))="",0,IF(COUNTIF(INDIRECT(ADDRESS(($AN312-1)*36+($AO312-1)*12+6,COLUMN())):INDIRECT(ADDRESS(($AN312-1)*36+($AO312-1)*12+$AP312+4,COLUMN())),INDIRECT(ADDRESS(($AN312-1)*3+$AO312+5,$AP312+7)))&gt;=1,0,INDIRECT(ADDRESS(($AN312-1)*3+$AO312+5,$AP312+7)))))</f>
        <v>0</v>
      </c>
      <c r="AR312" s="472">
        <f ca="1">COUNTIF(INDIRECT("H"&amp;(ROW()+12*(($AN312-1)*3+$AO312)-ROW())/12+5):INDIRECT("S"&amp;(ROW()+12*(($AN312-1)*3+$AO312)-ROW())/12+5),AQ312)</f>
        <v>0</v>
      </c>
      <c r="AS312" s="480">
        <f ca="1">IF($AP312=1,IF(INDIRECT(ADDRESS(($AN312-1)*3+$AO312+5,$AP312+20))="",0,INDIRECT(ADDRESS(($AN312-1)*3+$AO312+5,$AP312+20))),IF(INDIRECT(ADDRESS(($AN312-1)*3+$AO312+5,$AP312+20))="",0,IF(COUNTIF(INDIRECT(ADDRESS(($AN312-1)*36+($AO312-1)*12+6,COLUMN())):INDIRECT(ADDRESS(($AN312-1)*36+($AO312-1)*12+$AP312+4,COLUMN())),INDIRECT(ADDRESS(($AN312-1)*3+$AO312+5,$AP312+20)))&gt;=1,0,INDIRECT(ADDRESS(($AN312-1)*3+$AO312+5,$AP312+20)))))</f>
        <v>0</v>
      </c>
      <c r="AT312" s="472">
        <f ca="1">COUNTIF(INDIRECT("U"&amp;(ROW()+12*(($AN312-1)*3+$AO312)-ROW())/12+5):INDIRECT("AF"&amp;(ROW()+12*(($AN312-1)*3+$AO312)-ROW())/12+5),AS312)</f>
        <v>0</v>
      </c>
      <c r="AU312" s="472">
        <f ca="1">IF(AND(AQ312+AS312&gt;0,AR312+AT312&gt;0),COUNTIF(AU$6:AU311,"&gt;0")+1,0)</f>
        <v>0</v>
      </c>
    </row>
    <row r="313" spans="40:47" x14ac:dyDescent="0.15">
      <c r="AN313" s="472">
        <v>9</v>
      </c>
      <c r="AO313" s="472">
        <v>2</v>
      </c>
      <c r="AP313" s="472">
        <v>8</v>
      </c>
      <c r="AQ313" s="480">
        <f ca="1">IF($AP313=1,IF(INDIRECT(ADDRESS(($AN313-1)*3+$AO313+5,$AP313+7))="",0,INDIRECT(ADDRESS(($AN313-1)*3+$AO313+5,$AP313+7))),IF(INDIRECT(ADDRESS(($AN313-1)*3+$AO313+5,$AP313+7))="",0,IF(COUNTIF(INDIRECT(ADDRESS(($AN313-1)*36+($AO313-1)*12+6,COLUMN())):INDIRECT(ADDRESS(($AN313-1)*36+($AO313-1)*12+$AP313+4,COLUMN())),INDIRECT(ADDRESS(($AN313-1)*3+$AO313+5,$AP313+7)))&gt;=1,0,INDIRECT(ADDRESS(($AN313-1)*3+$AO313+5,$AP313+7)))))</f>
        <v>0</v>
      </c>
      <c r="AR313" s="472">
        <f ca="1">COUNTIF(INDIRECT("H"&amp;(ROW()+12*(($AN313-1)*3+$AO313)-ROW())/12+5):INDIRECT("S"&amp;(ROW()+12*(($AN313-1)*3+$AO313)-ROW())/12+5),AQ313)</f>
        <v>0</v>
      </c>
      <c r="AS313" s="480">
        <f ca="1">IF($AP313=1,IF(INDIRECT(ADDRESS(($AN313-1)*3+$AO313+5,$AP313+20))="",0,INDIRECT(ADDRESS(($AN313-1)*3+$AO313+5,$AP313+20))),IF(INDIRECT(ADDRESS(($AN313-1)*3+$AO313+5,$AP313+20))="",0,IF(COUNTIF(INDIRECT(ADDRESS(($AN313-1)*36+($AO313-1)*12+6,COLUMN())):INDIRECT(ADDRESS(($AN313-1)*36+($AO313-1)*12+$AP313+4,COLUMN())),INDIRECT(ADDRESS(($AN313-1)*3+$AO313+5,$AP313+20)))&gt;=1,0,INDIRECT(ADDRESS(($AN313-1)*3+$AO313+5,$AP313+20)))))</f>
        <v>0</v>
      </c>
      <c r="AT313" s="472">
        <f ca="1">COUNTIF(INDIRECT("U"&amp;(ROW()+12*(($AN313-1)*3+$AO313)-ROW())/12+5):INDIRECT("AF"&amp;(ROW()+12*(($AN313-1)*3+$AO313)-ROW())/12+5),AS313)</f>
        <v>0</v>
      </c>
      <c r="AU313" s="472">
        <f ca="1">IF(AND(AQ313+AS313&gt;0,AR313+AT313&gt;0),COUNTIF(AU$6:AU312,"&gt;0")+1,0)</f>
        <v>0</v>
      </c>
    </row>
    <row r="314" spans="40:47" x14ac:dyDescent="0.15">
      <c r="AN314" s="472">
        <v>9</v>
      </c>
      <c r="AO314" s="472">
        <v>2</v>
      </c>
      <c r="AP314" s="472">
        <v>9</v>
      </c>
      <c r="AQ314" s="480">
        <f ca="1">IF($AP314=1,IF(INDIRECT(ADDRESS(($AN314-1)*3+$AO314+5,$AP314+7))="",0,INDIRECT(ADDRESS(($AN314-1)*3+$AO314+5,$AP314+7))),IF(INDIRECT(ADDRESS(($AN314-1)*3+$AO314+5,$AP314+7))="",0,IF(COUNTIF(INDIRECT(ADDRESS(($AN314-1)*36+($AO314-1)*12+6,COLUMN())):INDIRECT(ADDRESS(($AN314-1)*36+($AO314-1)*12+$AP314+4,COLUMN())),INDIRECT(ADDRESS(($AN314-1)*3+$AO314+5,$AP314+7)))&gt;=1,0,INDIRECT(ADDRESS(($AN314-1)*3+$AO314+5,$AP314+7)))))</f>
        <v>0</v>
      </c>
      <c r="AR314" s="472">
        <f ca="1">COUNTIF(INDIRECT("H"&amp;(ROW()+12*(($AN314-1)*3+$AO314)-ROW())/12+5):INDIRECT("S"&amp;(ROW()+12*(($AN314-1)*3+$AO314)-ROW())/12+5),AQ314)</f>
        <v>0</v>
      </c>
      <c r="AS314" s="480">
        <f ca="1">IF($AP314=1,IF(INDIRECT(ADDRESS(($AN314-1)*3+$AO314+5,$AP314+20))="",0,INDIRECT(ADDRESS(($AN314-1)*3+$AO314+5,$AP314+20))),IF(INDIRECT(ADDRESS(($AN314-1)*3+$AO314+5,$AP314+20))="",0,IF(COUNTIF(INDIRECT(ADDRESS(($AN314-1)*36+($AO314-1)*12+6,COLUMN())):INDIRECT(ADDRESS(($AN314-1)*36+($AO314-1)*12+$AP314+4,COLUMN())),INDIRECT(ADDRESS(($AN314-1)*3+$AO314+5,$AP314+20)))&gt;=1,0,INDIRECT(ADDRESS(($AN314-1)*3+$AO314+5,$AP314+20)))))</f>
        <v>0</v>
      </c>
      <c r="AT314" s="472">
        <f ca="1">COUNTIF(INDIRECT("U"&amp;(ROW()+12*(($AN314-1)*3+$AO314)-ROW())/12+5):INDIRECT("AF"&amp;(ROW()+12*(($AN314-1)*3+$AO314)-ROW())/12+5),AS314)</f>
        <v>0</v>
      </c>
      <c r="AU314" s="472">
        <f ca="1">IF(AND(AQ314+AS314&gt;0,AR314+AT314&gt;0),COUNTIF(AU$6:AU313,"&gt;0")+1,0)</f>
        <v>0</v>
      </c>
    </row>
    <row r="315" spans="40:47" x14ac:dyDescent="0.15">
      <c r="AN315" s="472">
        <v>9</v>
      </c>
      <c r="AO315" s="472">
        <v>2</v>
      </c>
      <c r="AP315" s="472">
        <v>10</v>
      </c>
      <c r="AQ315" s="480">
        <f ca="1">IF($AP315=1,IF(INDIRECT(ADDRESS(($AN315-1)*3+$AO315+5,$AP315+7))="",0,INDIRECT(ADDRESS(($AN315-1)*3+$AO315+5,$AP315+7))),IF(INDIRECT(ADDRESS(($AN315-1)*3+$AO315+5,$AP315+7))="",0,IF(COUNTIF(INDIRECT(ADDRESS(($AN315-1)*36+($AO315-1)*12+6,COLUMN())):INDIRECT(ADDRESS(($AN315-1)*36+($AO315-1)*12+$AP315+4,COLUMN())),INDIRECT(ADDRESS(($AN315-1)*3+$AO315+5,$AP315+7)))&gt;=1,0,INDIRECT(ADDRESS(($AN315-1)*3+$AO315+5,$AP315+7)))))</f>
        <v>0</v>
      </c>
      <c r="AR315" s="472">
        <f ca="1">COUNTIF(INDIRECT("H"&amp;(ROW()+12*(($AN315-1)*3+$AO315)-ROW())/12+5):INDIRECT("S"&amp;(ROW()+12*(($AN315-1)*3+$AO315)-ROW())/12+5),AQ315)</f>
        <v>0</v>
      </c>
      <c r="AS315" s="480">
        <f ca="1">IF($AP315=1,IF(INDIRECT(ADDRESS(($AN315-1)*3+$AO315+5,$AP315+20))="",0,INDIRECT(ADDRESS(($AN315-1)*3+$AO315+5,$AP315+20))),IF(INDIRECT(ADDRESS(($AN315-1)*3+$AO315+5,$AP315+20))="",0,IF(COUNTIF(INDIRECT(ADDRESS(($AN315-1)*36+($AO315-1)*12+6,COLUMN())):INDIRECT(ADDRESS(($AN315-1)*36+($AO315-1)*12+$AP315+4,COLUMN())),INDIRECT(ADDRESS(($AN315-1)*3+$AO315+5,$AP315+20)))&gt;=1,0,INDIRECT(ADDRESS(($AN315-1)*3+$AO315+5,$AP315+20)))))</f>
        <v>0</v>
      </c>
      <c r="AT315" s="472">
        <f ca="1">COUNTIF(INDIRECT("U"&amp;(ROW()+12*(($AN315-1)*3+$AO315)-ROW())/12+5):INDIRECT("AF"&amp;(ROW()+12*(($AN315-1)*3+$AO315)-ROW())/12+5),AS315)</f>
        <v>0</v>
      </c>
      <c r="AU315" s="472">
        <f ca="1">IF(AND(AQ315+AS315&gt;0,AR315+AT315&gt;0),COUNTIF(AU$6:AU314,"&gt;0")+1,0)</f>
        <v>0</v>
      </c>
    </row>
    <row r="316" spans="40:47" x14ac:dyDescent="0.15">
      <c r="AN316" s="472">
        <v>9</v>
      </c>
      <c r="AO316" s="472">
        <v>2</v>
      </c>
      <c r="AP316" s="472">
        <v>11</v>
      </c>
      <c r="AQ316" s="480">
        <f ca="1">IF($AP316=1,IF(INDIRECT(ADDRESS(($AN316-1)*3+$AO316+5,$AP316+7))="",0,INDIRECT(ADDRESS(($AN316-1)*3+$AO316+5,$AP316+7))),IF(INDIRECT(ADDRESS(($AN316-1)*3+$AO316+5,$AP316+7))="",0,IF(COUNTIF(INDIRECT(ADDRESS(($AN316-1)*36+($AO316-1)*12+6,COLUMN())):INDIRECT(ADDRESS(($AN316-1)*36+($AO316-1)*12+$AP316+4,COLUMN())),INDIRECT(ADDRESS(($AN316-1)*3+$AO316+5,$AP316+7)))&gt;=1,0,INDIRECT(ADDRESS(($AN316-1)*3+$AO316+5,$AP316+7)))))</f>
        <v>0</v>
      </c>
      <c r="AR316" s="472">
        <f ca="1">COUNTIF(INDIRECT("H"&amp;(ROW()+12*(($AN316-1)*3+$AO316)-ROW())/12+5):INDIRECT("S"&amp;(ROW()+12*(($AN316-1)*3+$AO316)-ROW())/12+5),AQ316)</f>
        <v>0</v>
      </c>
      <c r="AS316" s="480">
        <f ca="1">IF($AP316=1,IF(INDIRECT(ADDRESS(($AN316-1)*3+$AO316+5,$AP316+20))="",0,INDIRECT(ADDRESS(($AN316-1)*3+$AO316+5,$AP316+20))),IF(INDIRECT(ADDRESS(($AN316-1)*3+$AO316+5,$AP316+20))="",0,IF(COUNTIF(INDIRECT(ADDRESS(($AN316-1)*36+($AO316-1)*12+6,COLUMN())):INDIRECT(ADDRESS(($AN316-1)*36+($AO316-1)*12+$AP316+4,COLUMN())),INDIRECT(ADDRESS(($AN316-1)*3+$AO316+5,$AP316+20)))&gt;=1,0,INDIRECT(ADDRESS(($AN316-1)*3+$AO316+5,$AP316+20)))))</f>
        <v>0</v>
      </c>
      <c r="AT316" s="472">
        <f ca="1">COUNTIF(INDIRECT("U"&amp;(ROW()+12*(($AN316-1)*3+$AO316)-ROW())/12+5):INDIRECT("AF"&amp;(ROW()+12*(($AN316-1)*3+$AO316)-ROW())/12+5),AS316)</f>
        <v>0</v>
      </c>
      <c r="AU316" s="472">
        <f ca="1">IF(AND(AQ316+AS316&gt;0,AR316+AT316&gt;0),COUNTIF(AU$6:AU315,"&gt;0")+1,0)</f>
        <v>0</v>
      </c>
    </row>
    <row r="317" spans="40:47" x14ac:dyDescent="0.15">
      <c r="AN317" s="472">
        <v>9</v>
      </c>
      <c r="AO317" s="472">
        <v>2</v>
      </c>
      <c r="AP317" s="472">
        <v>12</v>
      </c>
      <c r="AQ317" s="480">
        <f ca="1">IF($AP317=1,IF(INDIRECT(ADDRESS(($AN317-1)*3+$AO317+5,$AP317+7))="",0,INDIRECT(ADDRESS(($AN317-1)*3+$AO317+5,$AP317+7))),IF(INDIRECT(ADDRESS(($AN317-1)*3+$AO317+5,$AP317+7))="",0,IF(COUNTIF(INDIRECT(ADDRESS(($AN317-1)*36+($AO317-1)*12+6,COLUMN())):INDIRECT(ADDRESS(($AN317-1)*36+($AO317-1)*12+$AP317+4,COLUMN())),INDIRECT(ADDRESS(($AN317-1)*3+$AO317+5,$AP317+7)))&gt;=1,0,INDIRECT(ADDRESS(($AN317-1)*3+$AO317+5,$AP317+7)))))</f>
        <v>0</v>
      </c>
      <c r="AR317" s="472">
        <f ca="1">COUNTIF(INDIRECT("H"&amp;(ROW()+12*(($AN317-1)*3+$AO317)-ROW())/12+5):INDIRECT("S"&amp;(ROW()+12*(($AN317-1)*3+$AO317)-ROW())/12+5),AQ317)</f>
        <v>0</v>
      </c>
      <c r="AS317" s="480">
        <f ca="1">IF($AP317=1,IF(INDIRECT(ADDRESS(($AN317-1)*3+$AO317+5,$AP317+20))="",0,INDIRECT(ADDRESS(($AN317-1)*3+$AO317+5,$AP317+20))),IF(INDIRECT(ADDRESS(($AN317-1)*3+$AO317+5,$AP317+20))="",0,IF(COUNTIF(INDIRECT(ADDRESS(($AN317-1)*36+($AO317-1)*12+6,COLUMN())):INDIRECT(ADDRESS(($AN317-1)*36+($AO317-1)*12+$AP317+4,COLUMN())),INDIRECT(ADDRESS(($AN317-1)*3+$AO317+5,$AP317+20)))&gt;=1,0,INDIRECT(ADDRESS(($AN317-1)*3+$AO317+5,$AP317+20)))))</f>
        <v>0</v>
      </c>
      <c r="AT317" s="472">
        <f ca="1">COUNTIF(INDIRECT("U"&amp;(ROW()+12*(($AN317-1)*3+$AO317)-ROW())/12+5):INDIRECT("AF"&amp;(ROW()+12*(($AN317-1)*3+$AO317)-ROW())/12+5),AS317)</f>
        <v>0</v>
      </c>
      <c r="AU317" s="472">
        <f ca="1">IF(AND(AQ317+AS317&gt;0,AR317+AT317&gt;0),COUNTIF(AU$6:AU316,"&gt;0")+1,0)</f>
        <v>0</v>
      </c>
    </row>
    <row r="318" spans="40:47" x14ac:dyDescent="0.15">
      <c r="AN318" s="472">
        <v>9</v>
      </c>
      <c r="AO318" s="472">
        <v>3</v>
      </c>
      <c r="AP318" s="472">
        <v>1</v>
      </c>
      <c r="AQ318" s="480">
        <f ca="1">IF($AP318=1,IF(INDIRECT(ADDRESS(($AN318-1)*3+$AO318+5,$AP318+7))="",0,INDIRECT(ADDRESS(($AN318-1)*3+$AO318+5,$AP318+7))),IF(INDIRECT(ADDRESS(($AN318-1)*3+$AO318+5,$AP318+7))="",0,IF(COUNTIF(INDIRECT(ADDRESS(($AN318-1)*36+($AO318-1)*12+6,COLUMN())):INDIRECT(ADDRESS(($AN318-1)*36+($AO318-1)*12+$AP318+4,COLUMN())),INDIRECT(ADDRESS(($AN318-1)*3+$AO318+5,$AP318+7)))&gt;=1,0,INDIRECT(ADDRESS(($AN318-1)*3+$AO318+5,$AP318+7)))))</f>
        <v>0</v>
      </c>
      <c r="AR318" s="472">
        <f ca="1">COUNTIF(INDIRECT("H"&amp;(ROW()+12*(($AN318-1)*3+$AO318)-ROW())/12+5):INDIRECT("S"&amp;(ROW()+12*(($AN318-1)*3+$AO318)-ROW())/12+5),AQ318)</f>
        <v>0</v>
      </c>
      <c r="AS318" s="480">
        <f ca="1">IF($AP318=1,IF(INDIRECT(ADDRESS(($AN318-1)*3+$AO318+5,$AP318+20))="",0,INDIRECT(ADDRESS(($AN318-1)*3+$AO318+5,$AP318+20))),IF(INDIRECT(ADDRESS(($AN318-1)*3+$AO318+5,$AP318+20))="",0,IF(COUNTIF(INDIRECT(ADDRESS(($AN318-1)*36+($AO318-1)*12+6,COLUMN())):INDIRECT(ADDRESS(($AN318-1)*36+($AO318-1)*12+$AP318+4,COLUMN())),INDIRECT(ADDRESS(($AN318-1)*3+$AO318+5,$AP318+20)))&gt;=1,0,INDIRECT(ADDRESS(($AN318-1)*3+$AO318+5,$AP318+20)))))</f>
        <v>0</v>
      </c>
      <c r="AT318" s="472">
        <f ca="1">COUNTIF(INDIRECT("U"&amp;(ROW()+12*(($AN318-1)*3+$AO318)-ROW())/12+5):INDIRECT("AF"&amp;(ROW()+12*(($AN318-1)*3+$AO318)-ROW())/12+5),AS318)</f>
        <v>0</v>
      </c>
      <c r="AU318" s="472">
        <f ca="1">IF(AND(AQ318+AS318&gt;0,AR318+AT318&gt;0),COUNTIF(AU$6:AU317,"&gt;0")+1,0)</f>
        <v>0</v>
      </c>
    </row>
    <row r="319" spans="40:47" x14ac:dyDescent="0.15">
      <c r="AN319" s="472">
        <v>9</v>
      </c>
      <c r="AO319" s="472">
        <v>3</v>
      </c>
      <c r="AP319" s="472">
        <v>2</v>
      </c>
      <c r="AQ319" s="480">
        <f ca="1">IF($AP319=1,IF(INDIRECT(ADDRESS(($AN319-1)*3+$AO319+5,$AP319+7))="",0,INDIRECT(ADDRESS(($AN319-1)*3+$AO319+5,$AP319+7))),IF(INDIRECT(ADDRESS(($AN319-1)*3+$AO319+5,$AP319+7))="",0,IF(COUNTIF(INDIRECT(ADDRESS(($AN319-1)*36+($AO319-1)*12+6,COLUMN())):INDIRECT(ADDRESS(($AN319-1)*36+($AO319-1)*12+$AP319+4,COLUMN())),INDIRECT(ADDRESS(($AN319-1)*3+$AO319+5,$AP319+7)))&gt;=1,0,INDIRECT(ADDRESS(($AN319-1)*3+$AO319+5,$AP319+7)))))</f>
        <v>0</v>
      </c>
      <c r="AR319" s="472">
        <f ca="1">COUNTIF(INDIRECT("H"&amp;(ROW()+12*(($AN319-1)*3+$AO319)-ROW())/12+5):INDIRECT("S"&amp;(ROW()+12*(($AN319-1)*3+$AO319)-ROW())/12+5),AQ319)</f>
        <v>0</v>
      </c>
      <c r="AS319" s="480">
        <f ca="1">IF($AP319=1,IF(INDIRECT(ADDRESS(($AN319-1)*3+$AO319+5,$AP319+20))="",0,INDIRECT(ADDRESS(($AN319-1)*3+$AO319+5,$AP319+20))),IF(INDIRECT(ADDRESS(($AN319-1)*3+$AO319+5,$AP319+20))="",0,IF(COUNTIF(INDIRECT(ADDRESS(($AN319-1)*36+($AO319-1)*12+6,COLUMN())):INDIRECT(ADDRESS(($AN319-1)*36+($AO319-1)*12+$AP319+4,COLUMN())),INDIRECT(ADDRESS(($AN319-1)*3+$AO319+5,$AP319+20)))&gt;=1,0,INDIRECT(ADDRESS(($AN319-1)*3+$AO319+5,$AP319+20)))))</f>
        <v>0</v>
      </c>
      <c r="AT319" s="472">
        <f ca="1">COUNTIF(INDIRECT("U"&amp;(ROW()+12*(($AN319-1)*3+$AO319)-ROW())/12+5):INDIRECT("AF"&amp;(ROW()+12*(($AN319-1)*3+$AO319)-ROW())/12+5),AS319)</f>
        <v>0</v>
      </c>
      <c r="AU319" s="472">
        <f ca="1">IF(AND(AQ319+AS319&gt;0,AR319+AT319&gt;0),COUNTIF(AU$6:AU318,"&gt;0")+1,0)</f>
        <v>0</v>
      </c>
    </row>
    <row r="320" spans="40:47" x14ac:dyDescent="0.15">
      <c r="AN320" s="472">
        <v>9</v>
      </c>
      <c r="AO320" s="472">
        <v>3</v>
      </c>
      <c r="AP320" s="472">
        <v>3</v>
      </c>
      <c r="AQ320" s="480">
        <f ca="1">IF($AP320=1,IF(INDIRECT(ADDRESS(($AN320-1)*3+$AO320+5,$AP320+7))="",0,INDIRECT(ADDRESS(($AN320-1)*3+$AO320+5,$AP320+7))),IF(INDIRECT(ADDRESS(($AN320-1)*3+$AO320+5,$AP320+7))="",0,IF(COUNTIF(INDIRECT(ADDRESS(($AN320-1)*36+($AO320-1)*12+6,COLUMN())):INDIRECT(ADDRESS(($AN320-1)*36+($AO320-1)*12+$AP320+4,COLUMN())),INDIRECT(ADDRESS(($AN320-1)*3+$AO320+5,$AP320+7)))&gt;=1,0,INDIRECT(ADDRESS(($AN320-1)*3+$AO320+5,$AP320+7)))))</f>
        <v>0</v>
      </c>
      <c r="AR320" s="472">
        <f ca="1">COUNTIF(INDIRECT("H"&amp;(ROW()+12*(($AN320-1)*3+$AO320)-ROW())/12+5):INDIRECT("S"&amp;(ROW()+12*(($AN320-1)*3+$AO320)-ROW())/12+5),AQ320)</f>
        <v>0</v>
      </c>
      <c r="AS320" s="480">
        <f ca="1">IF($AP320=1,IF(INDIRECT(ADDRESS(($AN320-1)*3+$AO320+5,$AP320+20))="",0,INDIRECT(ADDRESS(($AN320-1)*3+$AO320+5,$AP320+20))),IF(INDIRECT(ADDRESS(($AN320-1)*3+$AO320+5,$AP320+20))="",0,IF(COUNTIF(INDIRECT(ADDRESS(($AN320-1)*36+($AO320-1)*12+6,COLUMN())):INDIRECT(ADDRESS(($AN320-1)*36+($AO320-1)*12+$AP320+4,COLUMN())),INDIRECT(ADDRESS(($AN320-1)*3+$AO320+5,$AP320+20)))&gt;=1,0,INDIRECT(ADDRESS(($AN320-1)*3+$AO320+5,$AP320+20)))))</f>
        <v>0</v>
      </c>
      <c r="AT320" s="472">
        <f ca="1">COUNTIF(INDIRECT("U"&amp;(ROW()+12*(($AN320-1)*3+$AO320)-ROW())/12+5):INDIRECT("AF"&amp;(ROW()+12*(($AN320-1)*3+$AO320)-ROW())/12+5),AS320)</f>
        <v>0</v>
      </c>
      <c r="AU320" s="472">
        <f ca="1">IF(AND(AQ320+AS320&gt;0,AR320+AT320&gt;0),COUNTIF(AU$6:AU319,"&gt;0")+1,0)</f>
        <v>0</v>
      </c>
    </row>
    <row r="321" spans="40:47" x14ac:dyDescent="0.15">
      <c r="AN321" s="472">
        <v>9</v>
      </c>
      <c r="AO321" s="472">
        <v>3</v>
      </c>
      <c r="AP321" s="472">
        <v>4</v>
      </c>
      <c r="AQ321" s="480">
        <f ca="1">IF($AP321=1,IF(INDIRECT(ADDRESS(($AN321-1)*3+$AO321+5,$AP321+7))="",0,INDIRECT(ADDRESS(($AN321-1)*3+$AO321+5,$AP321+7))),IF(INDIRECT(ADDRESS(($AN321-1)*3+$AO321+5,$AP321+7))="",0,IF(COUNTIF(INDIRECT(ADDRESS(($AN321-1)*36+($AO321-1)*12+6,COLUMN())):INDIRECT(ADDRESS(($AN321-1)*36+($AO321-1)*12+$AP321+4,COLUMN())),INDIRECT(ADDRESS(($AN321-1)*3+$AO321+5,$AP321+7)))&gt;=1,0,INDIRECT(ADDRESS(($AN321-1)*3+$AO321+5,$AP321+7)))))</f>
        <v>0</v>
      </c>
      <c r="AR321" s="472">
        <f ca="1">COUNTIF(INDIRECT("H"&amp;(ROW()+12*(($AN321-1)*3+$AO321)-ROW())/12+5):INDIRECT("S"&amp;(ROW()+12*(($AN321-1)*3+$AO321)-ROW())/12+5),AQ321)</f>
        <v>0</v>
      </c>
      <c r="AS321" s="480">
        <f ca="1">IF($AP321=1,IF(INDIRECT(ADDRESS(($AN321-1)*3+$AO321+5,$AP321+20))="",0,INDIRECT(ADDRESS(($AN321-1)*3+$AO321+5,$AP321+20))),IF(INDIRECT(ADDRESS(($AN321-1)*3+$AO321+5,$AP321+20))="",0,IF(COUNTIF(INDIRECT(ADDRESS(($AN321-1)*36+($AO321-1)*12+6,COLUMN())):INDIRECT(ADDRESS(($AN321-1)*36+($AO321-1)*12+$AP321+4,COLUMN())),INDIRECT(ADDRESS(($AN321-1)*3+$AO321+5,$AP321+20)))&gt;=1,0,INDIRECT(ADDRESS(($AN321-1)*3+$AO321+5,$AP321+20)))))</f>
        <v>0</v>
      </c>
      <c r="AT321" s="472">
        <f ca="1">COUNTIF(INDIRECT("U"&amp;(ROW()+12*(($AN321-1)*3+$AO321)-ROW())/12+5):INDIRECT("AF"&amp;(ROW()+12*(($AN321-1)*3+$AO321)-ROW())/12+5),AS321)</f>
        <v>0</v>
      </c>
      <c r="AU321" s="472">
        <f ca="1">IF(AND(AQ321+AS321&gt;0,AR321+AT321&gt;0),COUNTIF(AU$6:AU320,"&gt;0")+1,0)</f>
        <v>0</v>
      </c>
    </row>
    <row r="322" spans="40:47" x14ac:dyDescent="0.15">
      <c r="AN322" s="472">
        <v>9</v>
      </c>
      <c r="AO322" s="472">
        <v>3</v>
      </c>
      <c r="AP322" s="472">
        <v>5</v>
      </c>
      <c r="AQ322" s="480">
        <f ca="1">IF($AP322=1,IF(INDIRECT(ADDRESS(($AN322-1)*3+$AO322+5,$AP322+7))="",0,INDIRECT(ADDRESS(($AN322-1)*3+$AO322+5,$AP322+7))),IF(INDIRECT(ADDRESS(($AN322-1)*3+$AO322+5,$AP322+7))="",0,IF(COUNTIF(INDIRECT(ADDRESS(($AN322-1)*36+($AO322-1)*12+6,COLUMN())):INDIRECT(ADDRESS(($AN322-1)*36+($AO322-1)*12+$AP322+4,COLUMN())),INDIRECT(ADDRESS(($AN322-1)*3+$AO322+5,$AP322+7)))&gt;=1,0,INDIRECT(ADDRESS(($AN322-1)*3+$AO322+5,$AP322+7)))))</f>
        <v>0</v>
      </c>
      <c r="AR322" s="472">
        <f ca="1">COUNTIF(INDIRECT("H"&amp;(ROW()+12*(($AN322-1)*3+$AO322)-ROW())/12+5):INDIRECT("S"&amp;(ROW()+12*(($AN322-1)*3+$AO322)-ROW())/12+5),AQ322)</f>
        <v>0</v>
      </c>
      <c r="AS322" s="480">
        <f ca="1">IF($AP322=1,IF(INDIRECT(ADDRESS(($AN322-1)*3+$AO322+5,$AP322+20))="",0,INDIRECT(ADDRESS(($AN322-1)*3+$AO322+5,$AP322+20))),IF(INDIRECT(ADDRESS(($AN322-1)*3+$AO322+5,$AP322+20))="",0,IF(COUNTIF(INDIRECT(ADDRESS(($AN322-1)*36+($AO322-1)*12+6,COLUMN())):INDIRECT(ADDRESS(($AN322-1)*36+($AO322-1)*12+$AP322+4,COLUMN())),INDIRECT(ADDRESS(($AN322-1)*3+$AO322+5,$AP322+20)))&gt;=1,0,INDIRECT(ADDRESS(($AN322-1)*3+$AO322+5,$AP322+20)))))</f>
        <v>0</v>
      </c>
      <c r="AT322" s="472">
        <f ca="1">COUNTIF(INDIRECT("U"&amp;(ROW()+12*(($AN322-1)*3+$AO322)-ROW())/12+5):INDIRECT("AF"&amp;(ROW()+12*(($AN322-1)*3+$AO322)-ROW())/12+5),AS322)</f>
        <v>0</v>
      </c>
      <c r="AU322" s="472">
        <f ca="1">IF(AND(AQ322+AS322&gt;0,AR322+AT322&gt;0),COUNTIF(AU$6:AU321,"&gt;0")+1,0)</f>
        <v>0</v>
      </c>
    </row>
    <row r="323" spans="40:47" x14ac:dyDescent="0.15">
      <c r="AN323" s="472">
        <v>9</v>
      </c>
      <c r="AO323" s="472">
        <v>3</v>
      </c>
      <c r="AP323" s="472">
        <v>6</v>
      </c>
      <c r="AQ323" s="480">
        <f ca="1">IF($AP323=1,IF(INDIRECT(ADDRESS(($AN323-1)*3+$AO323+5,$AP323+7))="",0,INDIRECT(ADDRESS(($AN323-1)*3+$AO323+5,$AP323+7))),IF(INDIRECT(ADDRESS(($AN323-1)*3+$AO323+5,$AP323+7))="",0,IF(COUNTIF(INDIRECT(ADDRESS(($AN323-1)*36+($AO323-1)*12+6,COLUMN())):INDIRECT(ADDRESS(($AN323-1)*36+($AO323-1)*12+$AP323+4,COLUMN())),INDIRECT(ADDRESS(($AN323-1)*3+$AO323+5,$AP323+7)))&gt;=1,0,INDIRECT(ADDRESS(($AN323-1)*3+$AO323+5,$AP323+7)))))</f>
        <v>0</v>
      </c>
      <c r="AR323" s="472">
        <f ca="1">COUNTIF(INDIRECT("H"&amp;(ROW()+12*(($AN323-1)*3+$AO323)-ROW())/12+5):INDIRECT("S"&amp;(ROW()+12*(($AN323-1)*3+$AO323)-ROW())/12+5),AQ323)</f>
        <v>0</v>
      </c>
      <c r="AS323" s="480">
        <f ca="1">IF($AP323=1,IF(INDIRECT(ADDRESS(($AN323-1)*3+$AO323+5,$AP323+20))="",0,INDIRECT(ADDRESS(($AN323-1)*3+$AO323+5,$AP323+20))),IF(INDIRECT(ADDRESS(($AN323-1)*3+$AO323+5,$AP323+20))="",0,IF(COUNTIF(INDIRECT(ADDRESS(($AN323-1)*36+($AO323-1)*12+6,COLUMN())):INDIRECT(ADDRESS(($AN323-1)*36+($AO323-1)*12+$AP323+4,COLUMN())),INDIRECT(ADDRESS(($AN323-1)*3+$AO323+5,$AP323+20)))&gt;=1,0,INDIRECT(ADDRESS(($AN323-1)*3+$AO323+5,$AP323+20)))))</f>
        <v>0</v>
      </c>
      <c r="AT323" s="472">
        <f ca="1">COUNTIF(INDIRECT("U"&amp;(ROW()+12*(($AN323-1)*3+$AO323)-ROW())/12+5):INDIRECT("AF"&amp;(ROW()+12*(($AN323-1)*3+$AO323)-ROW())/12+5),AS323)</f>
        <v>0</v>
      </c>
      <c r="AU323" s="472">
        <f ca="1">IF(AND(AQ323+AS323&gt;0,AR323+AT323&gt;0),COUNTIF(AU$6:AU322,"&gt;0")+1,0)</f>
        <v>0</v>
      </c>
    </row>
    <row r="324" spans="40:47" x14ac:dyDescent="0.15">
      <c r="AN324" s="472">
        <v>9</v>
      </c>
      <c r="AO324" s="472">
        <v>3</v>
      </c>
      <c r="AP324" s="472">
        <v>7</v>
      </c>
      <c r="AQ324" s="480">
        <f ca="1">IF($AP324=1,IF(INDIRECT(ADDRESS(($AN324-1)*3+$AO324+5,$AP324+7))="",0,INDIRECT(ADDRESS(($AN324-1)*3+$AO324+5,$AP324+7))),IF(INDIRECT(ADDRESS(($AN324-1)*3+$AO324+5,$AP324+7))="",0,IF(COUNTIF(INDIRECT(ADDRESS(($AN324-1)*36+($AO324-1)*12+6,COLUMN())):INDIRECT(ADDRESS(($AN324-1)*36+($AO324-1)*12+$AP324+4,COLUMN())),INDIRECT(ADDRESS(($AN324-1)*3+$AO324+5,$AP324+7)))&gt;=1,0,INDIRECT(ADDRESS(($AN324-1)*3+$AO324+5,$AP324+7)))))</f>
        <v>0</v>
      </c>
      <c r="AR324" s="472">
        <f ca="1">COUNTIF(INDIRECT("H"&amp;(ROW()+12*(($AN324-1)*3+$AO324)-ROW())/12+5):INDIRECT("S"&amp;(ROW()+12*(($AN324-1)*3+$AO324)-ROW())/12+5),AQ324)</f>
        <v>0</v>
      </c>
      <c r="AS324" s="480">
        <f ca="1">IF($AP324=1,IF(INDIRECT(ADDRESS(($AN324-1)*3+$AO324+5,$AP324+20))="",0,INDIRECT(ADDRESS(($AN324-1)*3+$AO324+5,$AP324+20))),IF(INDIRECT(ADDRESS(($AN324-1)*3+$AO324+5,$AP324+20))="",0,IF(COUNTIF(INDIRECT(ADDRESS(($AN324-1)*36+($AO324-1)*12+6,COLUMN())):INDIRECT(ADDRESS(($AN324-1)*36+($AO324-1)*12+$AP324+4,COLUMN())),INDIRECT(ADDRESS(($AN324-1)*3+$AO324+5,$AP324+20)))&gt;=1,0,INDIRECT(ADDRESS(($AN324-1)*3+$AO324+5,$AP324+20)))))</f>
        <v>0</v>
      </c>
      <c r="AT324" s="472">
        <f ca="1">COUNTIF(INDIRECT("U"&amp;(ROW()+12*(($AN324-1)*3+$AO324)-ROW())/12+5):INDIRECT("AF"&amp;(ROW()+12*(($AN324-1)*3+$AO324)-ROW())/12+5),AS324)</f>
        <v>0</v>
      </c>
      <c r="AU324" s="472">
        <f ca="1">IF(AND(AQ324+AS324&gt;0,AR324+AT324&gt;0),COUNTIF(AU$6:AU323,"&gt;0")+1,0)</f>
        <v>0</v>
      </c>
    </row>
    <row r="325" spans="40:47" x14ac:dyDescent="0.15">
      <c r="AN325" s="472">
        <v>9</v>
      </c>
      <c r="AO325" s="472">
        <v>3</v>
      </c>
      <c r="AP325" s="472">
        <v>8</v>
      </c>
      <c r="AQ325" s="480">
        <f ca="1">IF($AP325=1,IF(INDIRECT(ADDRESS(($AN325-1)*3+$AO325+5,$AP325+7))="",0,INDIRECT(ADDRESS(($AN325-1)*3+$AO325+5,$AP325+7))),IF(INDIRECT(ADDRESS(($AN325-1)*3+$AO325+5,$AP325+7))="",0,IF(COUNTIF(INDIRECT(ADDRESS(($AN325-1)*36+($AO325-1)*12+6,COLUMN())):INDIRECT(ADDRESS(($AN325-1)*36+($AO325-1)*12+$AP325+4,COLUMN())),INDIRECT(ADDRESS(($AN325-1)*3+$AO325+5,$AP325+7)))&gt;=1,0,INDIRECT(ADDRESS(($AN325-1)*3+$AO325+5,$AP325+7)))))</f>
        <v>0</v>
      </c>
      <c r="AR325" s="472">
        <f ca="1">COUNTIF(INDIRECT("H"&amp;(ROW()+12*(($AN325-1)*3+$AO325)-ROW())/12+5):INDIRECT("S"&amp;(ROW()+12*(($AN325-1)*3+$AO325)-ROW())/12+5),AQ325)</f>
        <v>0</v>
      </c>
      <c r="AS325" s="480">
        <f ca="1">IF($AP325=1,IF(INDIRECT(ADDRESS(($AN325-1)*3+$AO325+5,$AP325+20))="",0,INDIRECT(ADDRESS(($AN325-1)*3+$AO325+5,$AP325+20))),IF(INDIRECT(ADDRESS(($AN325-1)*3+$AO325+5,$AP325+20))="",0,IF(COUNTIF(INDIRECT(ADDRESS(($AN325-1)*36+($AO325-1)*12+6,COLUMN())):INDIRECT(ADDRESS(($AN325-1)*36+($AO325-1)*12+$AP325+4,COLUMN())),INDIRECT(ADDRESS(($AN325-1)*3+$AO325+5,$AP325+20)))&gt;=1,0,INDIRECT(ADDRESS(($AN325-1)*3+$AO325+5,$AP325+20)))))</f>
        <v>0</v>
      </c>
      <c r="AT325" s="472">
        <f ca="1">COUNTIF(INDIRECT("U"&amp;(ROW()+12*(($AN325-1)*3+$AO325)-ROW())/12+5):INDIRECT("AF"&amp;(ROW()+12*(($AN325-1)*3+$AO325)-ROW())/12+5),AS325)</f>
        <v>0</v>
      </c>
      <c r="AU325" s="472">
        <f ca="1">IF(AND(AQ325+AS325&gt;0,AR325+AT325&gt;0),COUNTIF(AU$6:AU324,"&gt;0")+1,0)</f>
        <v>0</v>
      </c>
    </row>
    <row r="326" spans="40:47" x14ac:dyDescent="0.15">
      <c r="AN326" s="472">
        <v>9</v>
      </c>
      <c r="AO326" s="472">
        <v>3</v>
      </c>
      <c r="AP326" s="472">
        <v>9</v>
      </c>
      <c r="AQ326" s="480">
        <f ca="1">IF($AP326=1,IF(INDIRECT(ADDRESS(($AN326-1)*3+$AO326+5,$AP326+7))="",0,INDIRECT(ADDRESS(($AN326-1)*3+$AO326+5,$AP326+7))),IF(INDIRECT(ADDRESS(($AN326-1)*3+$AO326+5,$AP326+7))="",0,IF(COUNTIF(INDIRECT(ADDRESS(($AN326-1)*36+($AO326-1)*12+6,COLUMN())):INDIRECT(ADDRESS(($AN326-1)*36+($AO326-1)*12+$AP326+4,COLUMN())),INDIRECT(ADDRESS(($AN326-1)*3+$AO326+5,$AP326+7)))&gt;=1,0,INDIRECT(ADDRESS(($AN326-1)*3+$AO326+5,$AP326+7)))))</f>
        <v>0</v>
      </c>
      <c r="AR326" s="472">
        <f ca="1">COUNTIF(INDIRECT("H"&amp;(ROW()+12*(($AN326-1)*3+$AO326)-ROW())/12+5):INDIRECT("S"&amp;(ROW()+12*(($AN326-1)*3+$AO326)-ROW())/12+5),AQ326)</f>
        <v>0</v>
      </c>
      <c r="AS326" s="480">
        <f ca="1">IF($AP326=1,IF(INDIRECT(ADDRESS(($AN326-1)*3+$AO326+5,$AP326+20))="",0,INDIRECT(ADDRESS(($AN326-1)*3+$AO326+5,$AP326+20))),IF(INDIRECT(ADDRESS(($AN326-1)*3+$AO326+5,$AP326+20))="",0,IF(COUNTIF(INDIRECT(ADDRESS(($AN326-1)*36+($AO326-1)*12+6,COLUMN())):INDIRECT(ADDRESS(($AN326-1)*36+($AO326-1)*12+$AP326+4,COLUMN())),INDIRECT(ADDRESS(($AN326-1)*3+$AO326+5,$AP326+20)))&gt;=1,0,INDIRECT(ADDRESS(($AN326-1)*3+$AO326+5,$AP326+20)))))</f>
        <v>0</v>
      </c>
      <c r="AT326" s="472">
        <f ca="1">COUNTIF(INDIRECT("U"&amp;(ROW()+12*(($AN326-1)*3+$AO326)-ROW())/12+5):INDIRECT("AF"&amp;(ROW()+12*(($AN326-1)*3+$AO326)-ROW())/12+5),AS326)</f>
        <v>0</v>
      </c>
      <c r="AU326" s="472">
        <f ca="1">IF(AND(AQ326+AS326&gt;0,AR326+AT326&gt;0),COUNTIF(AU$6:AU325,"&gt;0")+1,0)</f>
        <v>0</v>
      </c>
    </row>
    <row r="327" spans="40:47" x14ac:dyDescent="0.15">
      <c r="AN327" s="472">
        <v>9</v>
      </c>
      <c r="AO327" s="472">
        <v>3</v>
      </c>
      <c r="AP327" s="472">
        <v>10</v>
      </c>
      <c r="AQ327" s="480">
        <f ca="1">IF($AP327=1,IF(INDIRECT(ADDRESS(($AN327-1)*3+$AO327+5,$AP327+7))="",0,INDIRECT(ADDRESS(($AN327-1)*3+$AO327+5,$AP327+7))),IF(INDIRECT(ADDRESS(($AN327-1)*3+$AO327+5,$AP327+7))="",0,IF(COUNTIF(INDIRECT(ADDRESS(($AN327-1)*36+($AO327-1)*12+6,COLUMN())):INDIRECT(ADDRESS(($AN327-1)*36+($AO327-1)*12+$AP327+4,COLUMN())),INDIRECT(ADDRESS(($AN327-1)*3+$AO327+5,$AP327+7)))&gt;=1,0,INDIRECT(ADDRESS(($AN327-1)*3+$AO327+5,$AP327+7)))))</f>
        <v>0</v>
      </c>
      <c r="AR327" s="472">
        <f ca="1">COUNTIF(INDIRECT("H"&amp;(ROW()+12*(($AN327-1)*3+$AO327)-ROW())/12+5):INDIRECT("S"&amp;(ROW()+12*(($AN327-1)*3+$AO327)-ROW())/12+5),AQ327)</f>
        <v>0</v>
      </c>
      <c r="AS327" s="480">
        <f ca="1">IF($AP327=1,IF(INDIRECT(ADDRESS(($AN327-1)*3+$AO327+5,$AP327+20))="",0,INDIRECT(ADDRESS(($AN327-1)*3+$AO327+5,$AP327+20))),IF(INDIRECT(ADDRESS(($AN327-1)*3+$AO327+5,$AP327+20))="",0,IF(COUNTIF(INDIRECT(ADDRESS(($AN327-1)*36+($AO327-1)*12+6,COLUMN())):INDIRECT(ADDRESS(($AN327-1)*36+($AO327-1)*12+$AP327+4,COLUMN())),INDIRECT(ADDRESS(($AN327-1)*3+$AO327+5,$AP327+20)))&gt;=1,0,INDIRECT(ADDRESS(($AN327-1)*3+$AO327+5,$AP327+20)))))</f>
        <v>0</v>
      </c>
      <c r="AT327" s="472">
        <f ca="1">COUNTIF(INDIRECT("U"&amp;(ROW()+12*(($AN327-1)*3+$AO327)-ROW())/12+5):INDIRECT("AF"&amp;(ROW()+12*(($AN327-1)*3+$AO327)-ROW())/12+5),AS327)</f>
        <v>0</v>
      </c>
      <c r="AU327" s="472">
        <f ca="1">IF(AND(AQ327+AS327&gt;0,AR327+AT327&gt;0),COUNTIF(AU$6:AU326,"&gt;0")+1,0)</f>
        <v>0</v>
      </c>
    </row>
    <row r="328" spans="40:47" x14ac:dyDescent="0.15">
      <c r="AN328" s="472">
        <v>9</v>
      </c>
      <c r="AO328" s="472">
        <v>3</v>
      </c>
      <c r="AP328" s="472">
        <v>11</v>
      </c>
      <c r="AQ328" s="480">
        <f ca="1">IF($AP328=1,IF(INDIRECT(ADDRESS(($AN328-1)*3+$AO328+5,$AP328+7))="",0,INDIRECT(ADDRESS(($AN328-1)*3+$AO328+5,$AP328+7))),IF(INDIRECT(ADDRESS(($AN328-1)*3+$AO328+5,$AP328+7))="",0,IF(COUNTIF(INDIRECT(ADDRESS(($AN328-1)*36+($AO328-1)*12+6,COLUMN())):INDIRECT(ADDRESS(($AN328-1)*36+($AO328-1)*12+$AP328+4,COLUMN())),INDIRECT(ADDRESS(($AN328-1)*3+$AO328+5,$AP328+7)))&gt;=1,0,INDIRECT(ADDRESS(($AN328-1)*3+$AO328+5,$AP328+7)))))</f>
        <v>0</v>
      </c>
      <c r="AR328" s="472">
        <f ca="1">COUNTIF(INDIRECT("H"&amp;(ROW()+12*(($AN328-1)*3+$AO328)-ROW())/12+5):INDIRECT("S"&amp;(ROW()+12*(($AN328-1)*3+$AO328)-ROW())/12+5),AQ328)</f>
        <v>0</v>
      </c>
      <c r="AS328" s="480">
        <f ca="1">IF($AP328=1,IF(INDIRECT(ADDRESS(($AN328-1)*3+$AO328+5,$AP328+20))="",0,INDIRECT(ADDRESS(($AN328-1)*3+$AO328+5,$AP328+20))),IF(INDIRECT(ADDRESS(($AN328-1)*3+$AO328+5,$AP328+20))="",0,IF(COUNTIF(INDIRECT(ADDRESS(($AN328-1)*36+($AO328-1)*12+6,COLUMN())):INDIRECT(ADDRESS(($AN328-1)*36+($AO328-1)*12+$AP328+4,COLUMN())),INDIRECT(ADDRESS(($AN328-1)*3+$AO328+5,$AP328+20)))&gt;=1,0,INDIRECT(ADDRESS(($AN328-1)*3+$AO328+5,$AP328+20)))))</f>
        <v>0</v>
      </c>
      <c r="AT328" s="472">
        <f ca="1">COUNTIF(INDIRECT("U"&amp;(ROW()+12*(($AN328-1)*3+$AO328)-ROW())/12+5):INDIRECT("AF"&amp;(ROW()+12*(($AN328-1)*3+$AO328)-ROW())/12+5),AS328)</f>
        <v>0</v>
      </c>
      <c r="AU328" s="472">
        <f ca="1">IF(AND(AQ328+AS328&gt;0,AR328+AT328&gt;0),COUNTIF(AU$6:AU327,"&gt;0")+1,0)</f>
        <v>0</v>
      </c>
    </row>
    <row r="329" spans="40:47" x14ac:dyDescent="0.15">
      <c r="AN329" s="472">
        <v>9</v>
      </c>
      <c r="AO329" s="472">
        <v>3</v>
      </c>
      <c r="AP329" s="472">
        <v>12</v>
      </c>
      <c r="AQ329" s="480">
        <f ca="1">IF($AP329=1,IF(INDIRECT(ADDRESS(($AN329-1)*3+$AO329+5,$AP329+7))="",0,INDIRECT(ADDRESS(($AN329-1)*3+$AO329+5,$AP329+7))),IF(INDIRECT(ADDRESS(($AN329-1)*3+$AO329+5,$AP329+7))="",0,IF(COUNTIF(INDIRECT(ADDRESS(($AN329-1)*36+($AO329-1)*12+6,COLUMN())):INDIRECT(ADDRESS(($AN329-1)*36+($AO329-1)*12+$AP329+4,COLUMN())),INDIRECT(ADDRESS(($AN329-1)*3+$AO329+5,$AP329+7)))&gt;=1,0,INDIRECT(ADDRESS(($AN329-1)*3+$AO329+5,$AP329+7)))))</f>
        <v>0</v>
      </c>
      <c r="AR329" s="472">
        <f ca="1">COUNTIF(INDIRECT("H"&amp;(ROW()+12*(($AN329-1)*3+$AO329)-ROW())/12+5):INDIRECT("S"&amp;(ROW()+12*(($AN329-1)*3+$AO329)-ROW())/12+5),AQ329)</f>
        <v>0</v>
      </c>
      <c r="AS329" s="480">
        <f ca="1">IF($AP329=1,IF(INDIRECT(ADDRESS(($AN329-1)*3+$AO329+5,$AP329+20))="",0,INDIRECT(ADDRESS(($AN329-1)*3+$AO329+5,$AP329+20))),IF(INDIRECT(ADDRESS(($AN329-1)*3+$AO329+5,$AP329+20))="",0,IF(COUNTIF(INDIRECT(ADDRESS(($AN329-1)*36+($AO329-1)*12+6,COLUMN())):INDIRECT(ADDRESS(($AN329-1)*36+($AO329-1)*12+$AP329+4,COLUMN())),INDIRECT(ADDRESS(($AN329-1)*3+$AO329+5,$AP329+20)))&gt;=1,0,INDIRECT(ADDRESS(($AN329-1)*3+$AO329+5,$AP329+20)))))</f>
        <v>0</v>
      </c>
      <c r="AT329" s="472">
        <f ca="1">COUNTIF(INDIRECT("U"&amp;(ROW()+12*(($AN329-1)*3+$AO329)-ROW())/12+5):INDIRECT("AF"&amp;(ROW()+12*(($AN329-1)*3+$AO329)-ROW())/12+5),AS329)</f>
        <v>0</v>
      </c>
      <c r="AU329" s="472">
        <f ca="1">IF(AND(AQ329+AS329&gt;0,AR329+AT329&gt;0),COUNTIF(AU$6:AU328,"&gt;0")+1,0)</f>
        <v>0</v>
      </c>
    </row>
    <row r="330" spans="40:47" x14ac:dyDescent="0.15">
      <c r="AN330" s="472">
        <v>10</v>
      </c>
      <c r="AO330" s="472">
        <v>1</v>
      </c>
      <c r="AP330" s="472">
        <v>1</v>
      </c>
      <c r="AQ330" s="480">
        <f ca="1">IF($AP330=1,IF(INDIRECT(ADDRESS(($AN330-1)*3+$AO330+5,$AP330+7))="",0,INDIRECT(ADDRESS(($AN330-1)*3+$AO330+5,$AP330+7))),IF(INDIRECT(ADDRESS(($AN330-1)*3+$AO330+5,$AP330+7))="",0,IF(COUNTIF(INDIRECT(ADDRESS(($AN330-1)*36+($AO330-1)*12+6,COLUMN())):INDIRECT(ADDRESS(($AN330-1)*36+($AO330-1)*12+$AP330+4,COLUMN())),INDIRECT(ADDRESS(($AN330-1)*3+$AO330+5,$AP330+7)))&gt;=1,0,INDIRECT(ADDRESS(($AN330-1)*3+$AO330+5,$AP330+7)))))</f>
        <v>0</v>
      </c>
      <c r="AR330" s="472">
        <f ca="1">COUNTIF(INDIRECT("H"&amp;(ROW()+12*(($AN330-1)*3+$AO330)-ROW())/12+5):INDIRECT("S"&amp;(ROW()+12*(($AN330-1)*3+$AO330)-ROW())/12+5),AQ330)</f>
        <v>0</v>
      </c>
      <c r="AS330" s="480">
        <f ca="1">IF($AP330=1,IF(INDIRECT(ADDRESS(($AN330-1)*3+$AO330+5,$AP330+20))="",0,INDIRECT(ADDRESS(($AN330-1)*3+$AO330+5,$AP330+20))),IF(INDIRECT(ADDRESS(($AN330-1)*3+$AO330+5,$AP330+20))="",0,IF(COUNTIF(INDIRECT(ADDRESS(($AN330-1)*36+($AO330-1)*12+6,COLUMN())):INDIRECT(ADDRESS(($AN330-1)*36+($AO330-1)*12+$AP330+4,COLUMN())),INDIRECT(ADDRESS(($AN330-1)*3+$AO330+5,$AP330+20)))&gt;=1,0,INDIRECT(ADDRESS(($AN330-1)*3+$AO330+5,$AP330+20)))))</f>
        <v>0</v>
      </c>
      <c r="AT330" s="472">
        <f ca="1">COUNTIF(INDIRECT("U"&amp;(ROW()+12*(($AN330-1)*3+$AO330)-ROW())/12+5):INDIRECT("AF"&amp;(ROW()+12*(($AN330-1)*3+$AO330)-ROW())/12+5),AS330)</f>
        <v>0</v>
      </c>
      <c r="AU330" s="472">
        <f ca="1">IF(AND(AQ330+AS330&gt;0,AR330+AT330&gt;0),COUNTIF(AU$6:AU329,"&gt;0")+1,0)</f>
        <v>0</v>
      </c>
    </row>
    <row r="331" spans="40:47" x14ac:dyDescent="0.15">
      <c r="AN331" s="472">
        <v>10</v>
      </c>
      <c r="AO331" s="472">
        <v>1</v>
      </c>
      <c r="AP331" s="472">
        <v>2</v>
      </c>
      <c r="AQ331" s="480">
        <f ca="1">IF($AP331=1,IF(INDIRECT(ADDRESS(($AN331-1)*3+$AO331+5,$AP331+7))="",0,INDIRECT(ADDRESS(($AN331-1)*3+$AO331+5,$AP331+7))),IF(INDIRECT(ADDRESS(($AN331-1)*3+$AO331+5,$AP331+7))="",0,IF(COUNTIF(INDIRECT(ADDRESS(($AN331-1)*36+($AO331-1)*12+6,COLUMN())):INDIRECT(ADDRESS(($AN331-1)*36+($AO331-1)*12+$AP331+4,COLUMN())),INDIRECT(ADDRESS(($AN331-1)*3+$AO331+5,$AP331+7)))&gt;=1,0,INDIRECT(ADDRESS(($AN331-1)*3+$AO331+5,$AP331+7)))))</f>
        <v>0</v>
      </c>
      <c r="AR331" s="472">
        <f ca="1">COUNTIF(INDIRECT("H"&amp;(ROW()+12*(($AN331-1)*3+$AO331)-ROW())/12+5):INDIRECT("S"&amp;(ROW()+12*(($AN331-1)*3+$AO331)-ROW())/12+5),AQ331)</f>
        <v>0</v>
      </c>
      <c r="AS331" s="480">
        <f ca="1">IF($AP331=1,IF(INDIRECT(ADDRESS(($AN331-1)*3+$AO331+5,$AP331+20))="",0,INDIRECT(ADDRESS(($AN331-1)*3+$AO331+5,$AP331+20))),IF(INDIRECT(ADDRESS(($AN331-1)*3+$AO331+5,$AP331+20))="",0,IF(COUNTIF(INDIRECT(ADDRESS(($AN331-1)*36+($AO331-1)*12+6,COLUMN())):INDIRECT(ADDRESS(($AN331-1)*36+($AO331-1)*12+$AP331+4,COLUMN())),INDIRECT(ADDRESS(($AN331-1)*3+$AO331+5,$AP331+20)))&gt;=1,0,INDIRECT(ADDRESS(($AN331-1)*3+$AO331+5,$AP331+20)))))</f>
        <v>0</v>
      </c>
      <c r="AT331" s="472">
        <f ca="1">COUNTIF(INDIRECT("U"&amp;(ROW()+12*(($AN331-1)*3+$AO331)-ROW())/12+5):INDIRECT("AF"&amp;(ROW()+12*(($AN331-1)*3+$AO331)-ROW())/12+5),AS331)</f>
        <v>0</v>
      </c>
      <c r="AU331" s="472">
        <f ca="1">IF(AND(AQ331+AS331&gt;0,AR331+AT331&gt;0),COUNTIF(AU$6:AU330,"&gt;0")+1,0)</f>
        <v>0</v>
      </c>
    </row>
    <row r="332" spans="40:47" x14ac:dyDescent="0.15">
      <c r="AN332" s="472">
        <v>10</v>
      </c>
      <c r="AO332" s="472">
        <v>1</v>
      </c>
      <c r="AP332" s="472">
        <v>3</v>
      </c>
      <c r="AQ332" s="480">
        <f ca="1">IF($AP332=1,IF(INDIRECT(ADDRESS(($AN332-1)*3+$AO332+5,$AP332+7))="",0,INDIRECT(ADDRESS(($AN332-1)*3+$AO332+5,$AP332+7))),IF(INDIRECT(ADDRESS(($AN332-1)*3+$AO332+5,$AP332+7))="",0,IF(COUNTIF(INDIRECT(ADDRESS(($AN332-1)*36+($AO332-1)*12+6,COLUMN())):INDIRECT(ADDRESS(($AN332-1)*36+($AO332-1)*12+$AP332+4,COLUMN())),INDIRECT(ADDRESS(($AN332-1)*3+$AO332+5,$AP332+7)))&gt;=1,0,INDIRECT(ADDRESS(($AN332-1)*3+$AO332+5,$AP332+7)))))</f>
        <v>0</v>
      </c>
      <c r="AR332" s="472">
        <f ca="1">COUNTIF(INDIRECT("H"&amp;(ROW()+12*(($AN332-1)*3+$AO332)-ROW())/12+5):INDIRECT("S"&amp;(ROW()+12*(($AN332-1)*3+$AO332)-ROW())/12+5),AQ332)</f>
        <v>0</v>
      </c>
      <c r="AS332" s="480">
        <f ca="1">IF($AP332=1,IF(INDIRECT(ADDRESS(($AN332-1)*3+$AO332+5,$AP332+20))="",0,INDIRECT(ADDRESS(($AN332-1)*3+$AO332+5,$AP332+20))),IF(INDIRECT(ADDRESS(($AN332-1)*3+$AO332+5,$AP332+20))="",0,IF(COUNTIF(INDIRECT(ADDRESS(($AN332-1)*36+($AO332-1)*12+6,COLUMN())):INDIRECT(ADDRESS(($AN332-1)*36+($AO332-1)*12+$AP332+4,COLUMN())),INDIRECT(ADDRESS(($AN332-1)*3+$AO332+5,$AP332+20)))&gt;=1,0,INDIRECT(ADDRESS(($AN332-1)*3+$AO332+5,$AP332+20)))))</f>
        <v>0</v>
      </c>
      <c r="AT332" s="472">
        <f ca="1">COUNTIF(INDIRECT("U"&amp;(ROW()+12*(($AN332-1)*3+$AO332)-ROW())/12+5):INDIRECT("AF"&amp;(ROW()+12*(($AN332-1)*3+$AO332)-ROW())/12+5),AS332)</f>
        <v>0</v>
      </c>
      <c r="AU332" s="472">
        <f ca="1">IF(AND(AQ332+AS332&gt;0,AR332+AT332&gt;0),COUNTIF(AU$6:AU331,"&gt;0")+1,0)</f>
        <v>0</v>
      </c>
    </row>
    <row r="333" spans="40:47" x14ac:dyDescent="0.15">
      <c r="AN333" s="472">
        <v>10</v>
      </c>
      <c r="AO333" s="472">
        <v>1</v>
      </c>
      <c r="AP333" s="472">
        <v>4</v>
      </c>
      <c r="AQ333" s="480">
        <f ca="1">IF($AP333=1,IF(INDIRECT(ADDRESS(($AN333-1)*3+$AO333+5,$AP333+7))="",0,INDIRECT(ADDRESS(($AN333-1)*3+$AO333+5,$AP333+7))),IF(INDIRECT(ADDRESS(($AN333-1)*3+$AO333+5,$AP333+7))="",0,IF(COUNTIF(INDIRECT(ADDRESS(($AN333-1)*36+($AO333-1)*12+6,COLUMN())):INDIRECT(ADDRESS(($AN333-1)*36+($AO333-1)*12+$AP333+4,COLUMN())),INDIRECT(ADDRESS(($AN333-1)*3+$AO333+5,$AP333+7)))&gt;=1,0,INDIRECT(ADDRESS(($AN333-1)*3+$AO333+5,$AP333+7)))))</f>
        <v>0</v>
      </c>
      <c r="AR333" s="472">
        <f ca="1">COUNTIF(INDIRECT("H"&amp;(ROW()+12*(($AN333-1)*3+$AO333)-ROW())/12+5):INDIRECT("S"&amp;(ROW()+12*(($AN333-1)*3+$AO333)-ROW())/12+5),AQ333)</f>
        <v>0</v>
      </c>
      <c r="AS333" s="480">
        <f ca="1">IF($AP333=1,IF(INDIRECT(ADDRESS(($AN333-1)*3+$AO333+5,$AP333+20))="",0,INDIRECT(ADDRESS(($AN333-1)*3+$AO333+5,$AP333+20))),IF(INDIRECT(ADDRESS(($AN333-1)*3+$AO333+5,$AP333+20))="",0,IF(COUNTIF(INDIRECT(ADDRESS(($AN333-1)*36+($AO333-1)*12+6,COLUMN())):INDIRECT(ADDRESS(($AN333-1)*36+($AO333-1)*12+$AP333+4,COLUMN())),INDIRECT(ADDRESS(($AN333-1)*3+$AO333+5,$AP333+20)))&gt;=1,0,INDIRECT(ADDRESS(($AN333-1)*3+$AO333+5,$AP333+20)))))</f>
        <v>0</v>
      </c>
      <c r="AT333" s="472">
        <f ca="1">COUNTIF(INDIRECT("U"&amp;(ROW()+12*(($AN333-1)*3+$AO333)-ROW())/12+5):INDIRECT("AF"&amp;(ROW()+12*(($AN333-1)*3+$AO333)-ROW())/12+5),AS333)</f>
        <v>0</v>
      </c>
      <c r="AU333" s="472">
        <f ca="1">IF(AND(AQ333+AS333&gt;0,AR333+AT333&gt;0),COUNTIF(AU$6:AU332,"&gt;0")+1,0)</f>
        <v>0</v>
      </c>
    </row>
    <row r="334" spans="40:47" x14ac:dyDescent="0.15">
      <c r="AN334" s="472">
        <v>10</v>
      </c>
      <c r="AO334" s="472">
        <v>1</v>
      </c>
      <c r="AP334" s="472">
        <v>5</v>
      </c>
      <c r="AQ334" s="480">
        <f ca="1">IF($AP334=1,IF(INDIRECT(ADDRESS(($AN334-1)*3+$AO334+5,$AP334+7))="",0,INDIRECT(ADDRESS(($AN334-1)*3+$AO334+5,$AP334+7))),IF(INDIRECT(ADDRESS(($AN334-1)*3+$AO334+5,$AP334+7))="",0,IF(COUNTIF(INDIRECT(ADDRESS(($AN334-1)*36+($AO334-1)*12+6,COLUMN())):INDIRECT(ADDRESS(($AN334-1)*36+($AO334-1)*12+$AP334+4,COLUMN())),INDIRECT(ADDRESS(($AN334-1)*3+$AO334+5,$AP334+7)))&gt;=1,0,INDIRECT(ADDRESS(($AN334-1)*3+$AO334+5,$AP334+7)))))</f>
        <v>0</v>
      </c>
      <c r="AR334" s="472">
        <f ca="1">COUNTIF(INDIRECT("H"&amp;(ROW()+12*(($AN334-1)*3+$AO334)-ROW())/12+5):INDIRECT("S"&amp;(ROW()+12*(($AN334-1)*3+$AO334)-ROW())/12+5),AQ334)</f>
        <v>0</v>
      </c>
      <c r="AS334" s="480">
        <f ca="1">IF($AP334=1,IF(INDIRECT(ADDRESS(($AN334-1)*3+$AO334+5,$AP334+20))="",0,INDIRECT(ADDRESS(($AN334-1)*3+$AO334+5,$AP334+20))),IF(INDIRECT(ADDRESS(($AN334-1)*3+$AO334+5,$AP334+20))="",0,IF(COUNTIF(INDIRECT(ADDRESS(($AN334-1)*36+($AO334-1)*12+6,COLUMN())):INDIRECT(ADDRESS(($AN334-1)*36+($AO334-1)*12+$AP334+4,COLUMN())),INDIRECT(ADDRESS(($AN334-1)*3+$AO334+5,$AP334+20)))&gt;=1,0,INDIRECT(ADDRESS(($AN334-1)*3+$AO334+5,$AP334+20)))))</f>
        <v>0</v>
      </c>
      <c r="AT334" s="472">
        <f ca="1">COUNTIF(INDIRECT("U"&amp;(ROW()+12*(($AN334-1)*3+$AO334)-ROW())/12+5):INDIRECT("AF"&amp;(ROW()+12*(($AN334-1)*3+$AO334)-ROW())/12+5),AS334)</f>
        <v>0</v>
      </c>
      <c r="AU334" s="472">
        <f ca="1">IF(AND(AQ334+AS334&gt;0,AR334+AT334&gt;0),COUNTIF(AU$6:AU333,"&gt;0")+1,0)</f>
        <v>0</v>
      </c>
    </row>
    <row r="335" spans="40:47" x14ac:dyDescent="0.15">
      <c r="AN335" s="472">
        <v>10</v>
      </c>
      <c r="AO335" s="472">
        <v>1</v>
      </c>
      <c r="AP335" s="472">
        <v>6</v>
      </c>
      <c r="AQ335" s="480">
        <f ca="1">IF($AP335=1,IF(INDIRECT(ADDRESS(($AN335-1)*3+$AO335+5,$AP335+7))="",0,INDIRECT(ADDRESS(($AN335-1)*3+$AO335+5,$AP335+7))),IF(INDIRECT(ADDRESS(($AN335-1)*3+$AO335+5,$AP335+7))="",0,IF(COUNTIF(INDIRECT(ADDRESS(($AN335-1)*36+($AO335-1)*12+6,COLUMN())):INDIRECT(ADDRESS(($AN335-1)*36+($AO335-1)*12+$AP335+4,COLUMN())),INDIRECT(ADDRESS(($AN335-1)*3+$AO335+5,$AP335+7)))&gt;=1,0,INDIRECT(ADDRESS(($AN335-1)*3+$AO335+5,$AP335+7)))))</f>
        <v>0</v>
      </c>
      <c r="AR335" s="472">
        <f ca="1">COUNTIF(INDIRECT("H"&amp;(ROW()+12*(($AN335-1)*3+$AO335)-ROW())/12+5):INDIRECT("S"&amp;(ROW()+12*(($AN335-1)*3+$AO335)-ROW())/12+5),AQ335)</f>
        <v>0</v>
      </c>
      <c r="AS335" s="480">
        <f ca="1">IF($AP335=1,IF(INDIRECT(ADDRESS(($AN335-1)*3+$AO335+5,$AP335+20))="",0,INDIRECT(ADDRESS(($AN335-1)*3+$AO335+5,$AP335+20))),IF(INDIRECT(ADDRESS(($AN335-1)*3+$AO335+5,$AP335+20))="",0,IF(COUNTIF(INDIRECT(ADDRESS(($AN335-1)*36+($AO335-1)*12+6,COLUMN())):INDIRECT(ADDRESS(($AN335-1)*36+($AO335-1)*12+$AP335+4,COLUMN())),INDIRECT(ADDRESS(($AN335-1)*3+$AO335+5,$AP335+20)))&gt;=1,0,INDIRECT(ADDRESS(($AN335-1)*3+$AO335+5,$AP335+20)))))</f>
        <v>0</v>
      </c>
      <c r="AT335" s="472">
        <f ca="1">COUNTIF(INDIRECT("U"&amp;(ROW()+12*(($AN335-1)*3+$AO335)-ROW())/12+5):INDIRECT("AF"&amp;(ROW()+12*(($AN335-1)*3+$AO335)-ROW())/12+5),AS335)</f>
        <v>0</v>
      </c>
      <c r="AU335" s="472">
        <f ca="1">IF(AND(AQ335+AS335&gt;0,AR335+AT335&gt;0),COUNTIF(AU$6:AU334,"&gt;0")+1,0)</f>
        <v>0</v>
      </c>
    </row>
    <row r="336" spans="40:47" x14ac:dyDescent="0.15">
      <c r="AN336" s="472">
        <v>10</v>
      </c>
      <c r="AO336" s="472">
        <v>1</v>
      </c>
      <c r="AP336" s="472">
        <v>7</v>
      </c>
      <c r="AQ336" s="480">
        <f ca="1">IF($AP336=1,IF(INDIRECT(ADDRESS(($AN336-1)*3+$AO336+5,$AP336+7))="",0,INDIRECT(ADDRESS(($AN336-1)*3+$AO336+5,$AP336+7))),IF(INDIRECT(ADDRESS(($AN336-1)*3+$AO336+5,$AP336+7))="",0,IF(COUNTIF(INDIRECT(ADDRESS(($AN336-1)*36+($AO336-1)*12+6,COLUMN())):INDIRECT(ADDRESS(($AN336-1)*36+($AO336-1)*12+$AP336+4,COLUMN())),INDIRECT(ADDRESS(($AN336-1)*3+$AO336+5,$AP336+7)))&gt;=1,0,INDIRECT(ADDRESS(($AN336-1)*3+$AO336+5,$AP336+7)))))</f>
        <v>0</v>
      </c>
      <c r="AR336" s="472">
        <f ca="1">COUNTIF(INDIRECT("H"&amp;(ROW()+12*(($AN336-1)*3+$AO336)-ROW())/12+5):INDIRECT("S"&amp;(ROW()+12*(($AN336-1)*3+$AO336)-ROW())/12+5),AQ336)</f>
        <v>0</v>
      </c>
      <c r="AS336" s="480">
        <f ca="1">IF($AP336=1,IF(INDIRECT(ADDRESS(($AN336-1)*3+$AO336+5,$AP336+20))="",0,INDIRECT(ADDRESS(($AN336-1)*3+$AO336+5,$AP336+20))),IF(INDIRECT(ADDRESS(($AN336-1)*3+$AO336+5,$AP336+20))="",0,IF(COUNTIF(INDIRECT(ADDRESS(($AN336-1)*36+($AO336-1)*12+6,COLUMN())):INDIRECT(ADDRESS(($AN336-1)*36+($AO336-1)*12+$AP336+4,COLUMN())),INDIRECT(ADDRESS(($AN336-1)*3+$AO336+5,$AP336+20)))&gt;=1,0,INDIRECT(ADDRESS(($AN336-1)*3+$AO336+5,$AP336+20)))))</f>
        <v>0</v>
      </c>
      <c r="AT336" s="472">
        <f ca="1">COUNTIF(INDIRECT("U"&amp;(ROW()+12*(($AN336-1)*3+$AO336)-ROW())/12+5):INDIRECT("AF"&amp;(ROW()+12*(($AN336-1)*3+$AO336)-ROW())/12+5),AS336)</f>
        <v>0</v>
      </c>
      <c r="AU336" s="472">
        <f ca="1">IF(AND(AQ336+AS336&gt;0,AR336+AT336&gt;0),COUNTIF(AU$6:AU335,"&gt;0")+1,0)</f>
        <v>0</v>
      </c>
    </row>
    <row r="337" spans="40:47" x14ac:dyDescent="0.15">
      <c r="AN337" s="472">
        <v>10</v>
      </c>
      <c r="AO337" s="472">
        <v>1</v>
      </c>
      <c r="AP337" s="472">
        <v>8</v>
      </c>
      <c r="AQ337" s="480">
        <f ca="1">IF($AP337=1,IF(INDIRECT(ADDRESS(($AN337-1)*3+$AO337+5,$AP337+7))="",0,INDIRECT(ADDRESS(($AN337-1)*3+$AO337+5,$AP337+7))),IF(INDIRECT(ADDRESS(($AN337-1)*3+$AO337+5,$AP337+7))="",0,IF(COUNTIF(INDIRECT(ADDRESS(($AN337-1)*36+($AO337-1)*12+6,COLUMN())):INDIRECT(ADDRESS(($AN337-1)*36+($AO337-1)*12+$AP337+4,COLUMN())),INDIRECT(ADDRESS(($AN337-1)*3+$AO337+5,$AP337+7)))&gt;=1,0,INDIRECT(ADDRESS(($AN337-1)*3+$AO337+5,$AP337+7)))))</f>
        <v>0</v>
      </c>
      <c r="AR337" s="472">
        <f ca="1">COUNTIF(INDIRECT("H"&amp;(ROW()+12*(($AN337-1)*3+$AO337)-ROW())/12+5):INDIRECT("S"&amp;(ROW()+12*(($AN337-1)*3+$AO337)-ROW())/12+5),AQ337)</f>
        <v>0</v>
      </c>
      <c r="AS337" s="480">
        <f ca="1">IF($AP337=1,IF(INDIRECT(ADDRESS(($AN337-1)*3+$AO337+5,$AP337+20))="",0,INDIRECT(ADDRESS(($AN337-1)*3+$AO337+5,$AP337+20))),IF(INDIRECT(ADDRESS(($AN337-1)*3+$AO337+5,$AP337+20))="",0,IF(COUNTIF(INDIRECT(ADDRESS(($AN337-1)*36+($AO337-1)*12+6,COLUMN())):INDIRECT(ADDRESS(($AN337-1)*36+($AO337-1)*12+$AP337+4,COLUMN())),INDIRECT(ADDRESS(($AN337-1)*3+$AO337+5,$AP337+20)))&gt;=1,0,INDIRECT(ADDRESS(($AN337-1)*3+$AO337+5,$AP337+20)))))</f>
        <v>0</v>
      </c>
      <c r="AT337" s="472">
        <f ca="1">COUNTIF(INDIRECT("U"&amp;(ROW()+12*(($AN337-1)*3+$AO337)-ROW())/12+5):INDIRECT("AF"&amp;(ROW()+12*(($AN337-1)*3+$AO337)-ROW())/12+5),AS337)</f>
        <v>0</v>
      </c>
      <c r="AU337" s="472">
        <f ca="1">IF(AND(AQ337+AS337&gt;0,AR337+AT337&gt;0),COUNTIF(AU$6:AU336,"&gt;0")+1,0)</f>
        <v>0</v>
      </c>
    </row>
    <row r="338" spans="40:47" x14ac:dyDescent="0.15">
      <c r="AN338" s="472">
        <v>10</v>
      </c>
      <c r="AO338" s="472">
        <v>1</v>
      </c>
      <c r="AP338" s="472">
        <v>9</v>
      </c>
      <c r="AQ338" s="480">
        <f ca="1">IF($AP338=1,IF(INDIRECT(ADDRESS(($AN338-1)*3+$AO338+5,$AP338+7))="",0,INDIRECT(ADDRESS(($AN338-1)*3+$AO338+5,$AP338+7))),IF(INDIRECT(ADDRESS(($AN338-1)*3+$AO338+5,$AP338+7))="",0,IF(COUNTIF(INDIRECT(ADDRESS(($AN338-1)*36+($AO338-1)*12+6,COLUMN())):INDIRECT(ADDRESS(($AN338-1)*36+($AO338-1)*12+$AP338+4,COLUMN())),INDIRECT(ADDRESS(($AN338-1)*3+$AO338+5,$AP338+7)))&gt;=1,0,INDIRECT(ADDRESS(($AN338-1)*3+$AO338+5,$AP338+7)))))</f>
        <v>0</v>
      </c>
      <c r="AR338" s="472">
        <f ca="1">COUNTIF(INDIRECT("H"&amp;(ROW()+12*(($AN338-1)*3+$AO338)-ROW())/12+5):INDIRECT("S"&amp;(ROW()+12*(($AN338-1)*3+$AO338)-ROW())/12+5),AQ338)</f>
        <v>0</v>
      </c>
      <c r="AS338" s="480">
        <f ca="1">IF($AP338=1,IF(INDIRECT(ADDRESS(($AN338-1)*3+$AO338+5,$AP338+20))="",0,INDIRECT(ADDRESS(($AN338-1)*3+$AO338+5,$AP338+20))),IF(INDIRECT(ADDRESS(($AN338-1)*3+$AO338+5,$AP338+20))="",0,IF(COUNTIF(INDIRECT(ADDRESS(($AN338-1)*36+($AO338-1)*12+6,COLUMN())):INDIRECT(ADDRESS(($AN338-1)*36+($AO338-1)*12+$AP338+4,COLUMN())),INDIRECT(ADDRESS(($AN338-1)*3+$AO338+5,$AP338+20)))&gt;=1,0,INDIRECT(ADDRESS(($AN338-1)*3+$AO338+5,$AP338+20)))))</f>
        <v>0</v>
      </c>
      <c r="AT338" s="472">
        <f ca="1">COUNTIF(INDIRECT("U"&amp;(ROW()+12*(($AN338-1)*3+$AO338)-ROW())/12+5):INDIRECT("AF"&amp;(ROW()+12*(($AN338-1)*3+$AO338)-ROW())/12+5),AS338)</f>
        <v>0</v>
      </c>
      <c r="AU338" s="472">
        <f ca="1">IF(AND(AQ338+AS338&gt;0,AR338+AT338&gt;0),COUNTIF(AU$6:AU337,"&gt;0")+1,0)</f>
        <v>0</v>
      </c>
    </row>
    <row r="339" spans="40:47" x14ac:dyDescent="0.15">
      <c r="AN339" s="472">
        <v>10</v>
      </c>
      <c r="AO339" s="472">
        <v>1</v>
      </c>
      <c r="AP339" s="472">
        <v>10</v>
      </c>
      <c r="AQ339" s="480">
        <f ca="1">IF($AP339=1,IF(INDIRECT(ADDRESS(($AN339-1)*3+$AO339+5,$AP339+7))="",0,INDIRECT(ADDRESS(($AN339-1)*3+$AO339+5,$AP339+7))),IF(INDIRECT(ADDRESS(($AN339-1)*3+$AO339+5,$AP339+7))="",0,IF(COUNTIF(INDIRECT(ADDRESS(($AN339-1)*36+($AO339-1)*12+6,COLUMN())):INDIRECT(ADDRESS(($AN339-1)*36+($AO339-1)*12+$AP339+4,COLUMN())),INDIRECT(ADDRESS(($AN339-1)*3+$AO339+5,$AP339+7)))&gt;=1,0,INDIRECT(ADDRESS(($AN339-1)*3+$AO339+5,$AP339+7)))))</f>
        <v>0</v>
      </c>
      <c r="AR339" s="472">
        <f ca="1">COUNTIF(INDIRECT("H"&amp;(ROW()+12*(($AN339-1)*3+$AO339)-ROW())/12+5):INDIRECT("S"&amp;(ROW()+12*(($AN339-1)*3+$AO339)-ROW())/12+5),AQ339)</f>
        <v>0</v>
      </c>
      <c r="AS339" s="480">
        <f ca="1">IF($AP339=1,IF(INDIRECT(ADDRESS(($AN339-1)*3+$AO339+5,$AP339+20))="",0,INDIRECT(ADDRESS(($AN339-1)*3+$AO339+5,$AP339+20))),IF(INDIRECT(ADDRESS(($AN339-1)*3+$AO339+5,$AP339+20))="",0,IF(COUNTIF(INDIRECT(ADDRESS(($AN339-1)*36+($AO339-1)*12+6,COLUMN())):INDIRECT(ADDRESS(($AN339-1)*36+($AO339-1)*12+$AP339+4,COLUMN())),INDIRECT(ADDRESS(($AN339-1)*3+$AO339+5,$AP339+20)))&gt;=1,0,INDIRECT(ADDRESS(($AN339-1)*3+$AO339+5,$AP339+20)))))</f>
        <v>0</v>
      </c>
      <c r="AT339" s="472">
        <f ca="1">COUNTIF(INDIRECT("U"&amp;(ROW()+12*(($AN339-1)*3+$AO339)-ROW())/12+5):INDIRECT("AF"&amp;(ROW()+12*(($AN339-1)*3+$AO339)-ROW())/12+5),AS339)</f>
        <v>0</v>
      </c>
      <c r="AU339" s="472">
        <f ca="1">IF(AND(AQ339+AS339&gt;0,AR339+AT339&gt;0),COUNTIF(AU$6:AU338,"&gt;0")+1,0)</f>
        <v>0</v>
      </c>
    </row>
    <row r="340" spans="40:47" x14ac:dyDescent="0.15">
      <c r="AN340" s="472">
        <v>10</v>
      </c>
      <c r="AO340" s="472">
        <v>1</v>
      </c>
      <c r="AP340" s="472">
        <v>11</v>
      </c>
      <c r="AQ340" s="480">
        <f ca="1">IF($AP340=1,IF(INDIRECT(ADDRESS(($AN340-1)*3+$AO340+5,$AP340+7))="",0,INDIRECT(ADDRESS(($AN340-1)*3+$AO340+5,$AP340+7))),IF(INDIRECT(ADDRESS(($AN340-1)*3+$AO340+5,$AP340+7))="",0,IF(COUNTIF(INDIRECT(ADDRESS(($AN340-1)*36+($AO340-1)*12+6,COLUMN())):INDIRECT(ADDRESS(($AN340-1)*36+($AO340-1)*12+$AP340+4,COLUMN())),INDIRECT(ADDRESS(($AN340-1)*3+$AO340+5,$AP340+7)))&gt;=1,0,INDIRECT(ADDRESS(($AN340-1)*3+$AO340+5,$AP340+7)))))</f>
        <v>0</v>
      </c>
      <c r="AR340" s="472">
        <f ca="1">COUNTIF(INDIRECT("H"&amp;(ROW()+12*(($AN340-1)*3+$AO340)-ROW())/12+5):INDIRECT("S"&amp;(ROW()+12*(($AN340-1)*3+$AO340)-ROW())/12+5),AQ340)</f>
        <v>0</v>
      </c>
      <c r="AS340" s="480">
        <f ca="1">IF($AP340=1,IF(INDIRECT(ADDRESS(($AN340-1)*3+$AO340+5,$AP340+20))="",0,INDIRECT(ADDRESS(($AN340-1)*3+$AO340+5,$AP340+20))),IF(INDIRECT(ADDRESS(($AN340-1)*3+$AO340+5,$AP340+20))="",0,IF(COUNTIF(INDIRECT(ADDRESS(($AN340-1)*36+($AO340-1)*12+6,COLUMN())):INDIRECT(ADDRESS(($AN340-1)*36+($AO340-1)*12+$AP340+4,COLUMN())),INDIRECT(ADDRESS(($AN340-1)*3+$AO340+5,$AP340+20)))&gt;=1,0,INDIRECT(ADDRESS(($AN340-1)*3+$AO340+5,$AP340+20)))))</f>
        <v>0</v>
      </c>
      <c r="AT340" s="472">
        <f ca="1">COUNTIF(INDIRECT("U"&amp;(ROW()+12*(($AN340-1)*3+$AO340)-ROW())/12+5):INDIRECT("AF"&amp;(ROW()+12*(($AN340-1)*3+$AO340)-ROW())/12+5),AS340)</f>
        <v>0</v>
      </c>
      <c r="AU340" s="472">
        <f ca="1">IF(AND(AQ340+AS340&gt;0,AR340+AT340&gt;0),COUNTIF(AU$6:AU339,"&gt;0")+1,0)</f>
        <v>0</v>
      </c>
    </row>
    <row r="341" spans="40:47" x14ac:dyDescent="0.15">
      <c r="AN341" s="472">
        <v>10</v>
      </c>
      <c r="AO341" s="472">
        <v>1</v>
      </c>
      <c r="AP341" s="472">
        <v>12</v>
      </c>
      <c r="AQ341" s="480">
        <f ca="1">IF($AP341=1,IF(INDIRECT(ADDRESS(($AN341-1)*3+$AO341+5,$AP341+7))="",0,INDIRECT(ADDRESS(($AN341-1)*3+$AO341+5,$AP341+7))),IF(INDIRECT(ADDRESS(($AN341-1)*3+$AO341+5,$AP341+7))="",0,IF(COUNTIF(INDIRECT(ADDRESS(($AN341-1)*36+($AO341-1)*12+6,COLUMN())):INDIRECT(ADDRESS(($AN341-1)*36+($AO341-1)*12+$AP341+4,COLUMN())),INDIRECT(ADDRESS(($AN341-1)*3+$AO341+5,$AP341+7)))&gt;=1,0,INDIRECT(ADDRESS(($AN341-1)*3+$AO341+5,$AP341+7)))))</f>
        <v>0</v>
      </c>
      <c r="AR341" s="472">
        <f ca="1">COUNTIF(INDIRECT("H"&amp;(ROW()+12*(($AN341-1)*3+$AO341)-ROW())/12+5):INDIRECT("S"&amp;(ROW()+12*(($AN341-1)*3+$AO341)-ROW())/12+5),AQ341)</f>
        <v>0</v>
      </c>
      <c r="AS341" s="480">
        <f ca="1">IF($AP341=1,IF(INDIRECT(ADDRESS(($AN341-1)*3+$AO341+5,$AP341+20))="",0,INDIRECT(ADDRESS(($AN341-1)*3+$AO341+5,$AP341+20))),IF(INDIRECT(ADDRESS(($AN341-1)*3+$AO341+5,$AP341+20))="",0,IF(COUNTIF(INDIRECT(ADDRESS(($AN341-1)*36+($AO341-1)*12+6,COLUMN())):INDIRECT(ADDRESS(($AN341-1)*36+($AO341-1)*12+$AP341+4,COLUMN())),INDIRECT(ADDRESS(($AN341-1)*3+$AO341+5,$AP341+20)))&gt;=1,0,INDIRECT(ADDRESS(($AN341-1)*3+$AO341+5,$AP341+20)))))</f>
        <v>0</v>
      </c>
      <c r="AT341" s="472">
        <f ca="1">COUNTIF(INDIRECT("U"&amp;(ROW()+12*(($AN341-1)*3+$AO341)-ROW())/12+5):INDIRECT("AF"&amp;(ROW()+12*(($AN341-1)*3+$AO341)-ROW())/12+5),AS341)</f>
        <v>0</v>
      </c>
      <c r="AU341" s="472">
        <f ca="1">IF(AND(AQ341+AS341&gt;0,AR341+AT341&gt;0),COUNTIF(AU$6:AU340,"&gt;0")+1,0)</f>
        <v>0</v>
      </c>
    </row>
    <row r="342" spans="40:47" x14ac:dyDescent="0.15">
      <c r="AN342" s="472">
        <v>10</v>
      </c>
      <c r="AO342" s="472">
        <v>2</v>
      </c>
      <c r="AP342" s="472">
        <v>1</v>
      </c>
      <c r="AQ342" s="480">
        <f ca="1">IF($AP342=1,IF(INDIRECT(ADDRESS(($AN342-1)*3+$AO342+5,$AP342+7))="",0,INDIRECT(ADDRESS(($AN342-1)*3+$AO342+5,$AP342+7))),IF(INDIRECT(ADDRESS(($AN342-1)*3+$AO342+5,$AP342+7))="",0,IF(COUNTIF(INDIRECT(ADDRESS(($AN342-1)*36+($AO342-1)*12+6,COLUMN())):INDIRECT(ADDRESS(($AN342-1)*36+($AO342-1)*12+$AP342+4,COLUMN())),INDIRECT(ADDRESS(($AN342-1)*3+$AO342+5,$AP342+7)))&gt;=1,0,INDIRECT(ADDRESS(($AN342-1)*3+$AO342+5,$AP342+7)))))</f>
        <v>0</v>
      </c>
      <c r="AR342" s="472">
        <f ca="1">COUNTIF(INDIRECT("H"&amp;(ROW()+12*(($AN342-1)*3+$AO342)-ROW())/12+5):INDIRECT("S"&amp;(ROW()+12*(($AN342-1)*3+$AO342)-ROW())/12+5),AQ342)</f>
        <v>0</v>
      </c>
      <c r="AS342" s="480">
        <f ca="1">IF($AP342=1,IF(INDIRECT(ADDRESS(($AN342-1)*3+$AO342+5,$AP342+20))="",0,INDIRECT(ADDRESS(($AN342-1)*3+$AO342+5,$AP342+20))),IF(INDIRECT(ADDRESS(($AN342-1)*3+$AO342+5,$AP342+20))="",0,IF(COUNTIF(INDIRECT(ADDRESS(($AN342-1)*36+($AO342-1)*12+6,COLUMN())):INDIRECT(ADDRESS(($AN342-1)*36+($AO342-1)*12+$AP342+4,COLUMN())),INDIRECT(ADDRESS(($AN342-1)*3+$AO342+5,$AP342+20)))&gt;=1,0,INDIRECT(ADDRESS(($AN342-1)*3+$AO342+5,$AP342+20)))))</f>
        <v>0</v>
      </c>
      <c r="AT342" s="472">
        <f ca="1">COUNTIF(INDIRECT("U"&amp;(ROW()+12*(($AN342-1)*3+$AO342)-ROW())/12+5):INDIRECT("AF"&amp;(ROW()+12*(($AN342-1)*3+$AO342)-ROW())/12+5),AS342)</f>
        <v>0</v>
      </c>
      <c r="AU342" s="472">
        <f ca="1">IF(AND(AQ342+AS342&gt;0,AR342+AT342&gt;0),COUNTIF(AU$6:AU341,"&gt;0")+1,0)</f>
        <v>0</v>
      </c>
    </row>
    <row r="343" spans="40:47" x14ac:dyDescent="0.15">
      <c r="AN343" s="472">
        <v>10</v>
      </c>
      <c r="AO343" s="472">
        <v>2</v>
      </c>
      <c r="AP343" s="472">
        <v>2</v>
      </c>
      <c r="AQ343" s="480">
        <f ca="1">IF($AP343=1,IF(INDIRECT(ADDRESS(($AN343-1)*3+$AO343+5,$AP343+7))="",0,INDIRECT(ADDRESS(($AN343-1)*3+$AO343+5,$AP343+7))),IF(INDIRECT(ADDRESS(($AN343-1)*3+$AO343+5,$AP343+7))="",0,IF(COUNTIF(INDIRECT(ADDRESS(($AN343-1)*36+($AO343-1)*12+6,COLUMN())):INDIRECT(ADDRESS(($AN343-1)*36+($AO343-1)*12+$AP343+4,COLUMN())),INDIRECT(ADDRESS(($AN343-1)*3+$AO343+5,$AP343+7)))&gt;=1,0,INDIRECT(ADDRESS(($AN343-1)*3+$AO343+5,$AP343+7)))))</f>
        <v>0</v>
      </c>
      <c r="AR343" s="472">
        <f ca="1">COUNTIF(INDIRECT("H"&amp;(ROW()+12*(($AN343-1)*3+$AO343)-ROW())/12+5):INDIRECT("S"&amp;(ROW()+12*(($AN343-1)*3+$AO343)-ROW())/12+5),AQ343)</f>
        <v>0</v>
      </c>
      <c r="AS343" s="480">
        <f ca="1">IF($AP343=1,IF(INDIRECT(ADDRESS(($AN343-1)*3+$AO343+5,$AP343+20))="",0,INDIRECT(ADDRESS(($AN343-1)*3+$AO343+5,$AP343+20))),IF(INDIRECT(ADDRESS(($AN343-1)*3+$AO343+5,$AP343+20))="",0,IF(COUNTIF(INDIRECT(ADDRESS(($AN343-1)*36+($AO343-1)*12+6,COLUMN())):INDIRECT(ADDRESS(($AN343-1)*36+($AO343-1)*12+$AP343+4,COLUMN())),INDIRECT(ADDRESS(($AN343-1)*3+$AO343+5,$AP343+20)))&gt;=1,0,INDIRECT(ADDRESS(($AN343-1)*3+$AO343+5,$AP343+20)))))</f>
        <v>0</v>
      </c>
      <c r="AT343" s="472">
        <f ca="1">COUNTIF(INDIRECT("U"&amp;(ROW()+12*(($AN343-1)*3+$AO343)-ROW())/12+5):INDIRECT("AF"&amp;(ROW()+12*(($AN343-1)*3+$AO343)-ROW())/12+5),AS343)</f>
        <v>0</v>
      </c>
      <c r="AU343" s="472">
        <f ca="1">IF(AND(AQ343+AS343&gt;0,AR343+AT343&gt;0),COUNTIF(AU$6:AU342,"&gt;0")+1,0)</f>
        <v>0</v>
      </c>
    </row>
    <row r="344" spans="40:47" x14ac:dyDescent="0.15">
      <c r="AN344" s="472">
        <v>10</v>
      </c>
      <c r="AO344" s="472">
        <v>2</v>
      </c>
      <c r="AP344" s="472">
        <v>3</v>
      </c>
      <c r="AQ344" s="480">
        <f ca="1">IF($AP344=1,IF(INDIRECT(ADDRESS(($AN344-1)*3+$AO344+5,$AP344+7))="",0,INDIRECT(ADDRESS(($AN344-1)*3+$AO344+5,$AP344+7))),IF(INDIRECT(ADDRESS(($AN344-1)*3+$AO344+5,$AP344+7))="",0,IF(COUNTIF(INDIRECT(ADDRESS(($AN344-1)*36+($AO344-1)*12+6,COLUMN())):INDIRECT(ADDRESS(($AN344-1)*36+($AO344-1)*12+$AP344+4,COLUMN())),INDIRECT(ADDRESS(($AN344-1)*3+$AO344+5,$AP344+7)))&gt;=1,0,INDIRECT(ADDRESS(($AN344-1)*3+$AO344+5,$AP344+7)))))</f>
        <v>0</v>
      </c>
      <c r="AR344" s="472">
        <f ca="1">COUNTIF(INDIRECT("H"&amp;(ROW()+12*(($AN344-1)*3+$AO344)-ROW())/12+5):INDIRECT("S"&amp;(ROW()+12*(($AN344-1)*3+$AO344)-ROW())/12+5),AQ344)</f>
        <v>0</v>
      </c>
      <c r="AS344" s="480">
        <f ca="1">IF($AP344=1,IF(INDIRECT(ADDRESS(($AN344-1)*3+$AO344+5,$AP344+20))="",0,INDIRECT(ADDRESS(($AN344-1)*3+$AO344+5,$AP344+20))),IF(INDIRECT(ADDRESS(($AN344-1)*3+$AO344+5,$AP344+20))="",0,IF(COUNTIF(INDIRECT(ADDRESS(($AN344-1)*36+($AO344-1)*12+6,COLUMN())):INDIRECT(ADDRESS(($AN344-1)*36+($AO344-1)*12+$AP344+4,COLUMN())),INDIRECT(ADDRESS(($AN344-1)*3+$AO344+5,$AP344+20)))&gt;=1,0,INDIRECT(ADDRESS(($AN344-1)*3+$AO344+5,$AP344+20)))))</f>
        <v>0</v>
      </c>
      <c r="AT344" s="472">
        <f ca="1">COUNTIF(INDIRECT("U"&amp;(ROW()+12*(($AN344-1)*3+$AO344)-ROW())/12+5):INDIRECT("AF"&amp;(ROW()+12*(($AN344-1)*3+$AO344)-ROW())/12+5),AS344)</f>
        <v>0</v>
      </c>
      <c r="AU344" s="472">
        <f ca="1">IF(AND(AQ344+AS344&gt;0,AR344+AT344&gt;0),COUNTIF(AU$6:AU343,"&gt;0")+1,0)</f>
        <v>0</v>
      </c>
    </row>
    <row r="345" spans="40:47" x14ac:dyDescent="0.15">
      <c r="AN345" s="472">
        <v>10</v>
      </c>
      <c r="AO345" s="472">
        <v>2</v>
      </c>
      <c r="AP345" s="472">
        <v>4</v>
      </c>
      <c r="AQ345" s="480">
        <f ca="1">IF($AP345=1,IF(INDIRECT(ADDRESS(($AN345-1)*3+$AO345+5,$AP345+7))="",0,INDIRECT(ADDRESS(($AN345-1)*3+$AO345+5,$AP345+7))),IF(INDIRECT(ADDRESS(($AN345-1)*3+$AO345+5,$AP345+7))="",0,IF(COUNTIF(INDIRECT(ADDRESS(($AN345-1)*36+($AO345-1)*12+6,COLUMN())):INDIRECT(ADDRESS(($AN345-1)*36+($AO345-1)*12+$AP345+4,COLUMN())),INDIRECT(ADDRESS(($AN345-1)*3+$AO345+5,$AP345+7)))&gt;=1,0,INDIRECT(ADDRESS(($AN345-1)*3+$AO345+5,$AP345+7)))))</f>
        <v>0</v>
      </c>
      <c r="AR345" s="472">
        <f ca="1">COUNTIF(INDIRECT("H"&amp;(ROW()+12*(($AN345-1)*3+$AO345)-ROW())/12+5):INDIRECT("S"&amp;(ROW()+12*(($AN345-1)*3+$AO345)-ROW())/12+5),AQ345)</f>
        <v>0</v>
      </c>
      <c r="AS345" s="480">
        <f ca="1">IF($AP345=1,IF(INDIRECT(ADDRESS(($AN345-1)*3+$AO345+5,$AP345+20))="",0,INDIRECT(ADDRESS(($AN345-1)*3+$AO345+5,$AP345+20))),IF(INDIRECT(ADDRESS(($AN345-1)*3+$AO345+5,$AP345+20))="",0,IF(COUNTIF(INDIRECT(ADDRESS(($AN345-1)*36+($AO345-1)*12+6,COLUMN())):INDIRECT(ADDRESS(($AN345-1)*36+($AO345-1)*12+$AP345+4,COLUMN())),INDIRECT(ADDRESS(($AN345-1)*3+$AO345+5,$AP345+20)))&gt;=1,0,INDIRECT(ADDRESS(($AN345-1)*3+$AO345+5,$AP345+20)))))</f>
        <v>0</v>
      </c>
      <c r="AT345" s="472">
        <f ca="1">COUNTIF(INDIRECT("U"&amp;(ROW()+12*(($AN345-1)*3+$AO345)-ROW())/12+5):INDIRECT("AF"&amp;(ROW()+12*(($AN345-1)*3+$AO345)-ROW())/12+5),AS345)</f>
        <v>0</v>
      </c>
      <c r="AU345" s="472">
        <f ca="1">IF(AND(AQ345+AS345&gt;0,AR345+AT345&gt;0),COUNTIF(AU$6:AU344,"&gt;0")+1,0)</f>
        <v>0</v>
      </c>
    </row>
    <row r="346" spans="40:47" x14ac:dyDescent="0.15">
      <c r="AN346" s="472">
        <v>10</v>
      </c>
      <c r="AO346" s="472">
        <v>2</v>
      </c>
      <c r="AP346" s="472">
        <v>5</v>
      </c>
      <c r="AQ346" s="480">
        <f ca="1">IF($AP346=1,IF(INDIRECT(ADDRESS(($AN346-1)*3+$AO346+5,$AP346+7))="",0,INDIRECT(ADDRESS(($AN346-1)*3+$AO346+5,$AP346+7))),IF(INDIRECT(ADDRESS(($AN346-1)*3+$AO346+5,$AP346+7))="",0,IF(COUNTIF(INDIRECT(ADDRESS(($AN346-1)*36+($AO346-1)*12+6,COLUMN())):INDIRECT(ADDRESS(($AN346-1)*36+($AO346-1)*12+$AP346+4,COLUMN())),INDIRECT(ADDRESS(($AN346-1)*3+$AO346+5,$AP346+7)))&gt;=1,0,INDIRECT(ADDRESS(($AN346-1)*3+$AO346+5,$AP346+7)))))</f>
        <v>0</v>
      </c>
      <c r="AR346" s="472">
        <f ca="1">COUNTIF(INDIRECT("H"&amp;(ROW()+12*(($AN346-1)*3+$AO346)-ROW())/12+5):INDIRECT("S"&amp;(ROW()+12*(($AN346-1)*3+$AO346)-ROW())/12+5),AQ346)</f>
        <v>0</v>
      </c>
      <c r="AS346" s="480">
        <f ca="1">IF($AP346=1,IF(INDIRECT(ADDRESS(($AN346-1)*3+$AO346+5,$AP346+20))="",0,INDIRECT(ADDRESS(($AN346-1)*3+$AO346+5,$AP346+20))),IF(INDIRECT(ADDRESS(($AN346-1)*3+$AO346+5,$AP346+20))="",0,IF(COUNTIF(INDIRECT(ADDRESS(($AN346-1)*36+($AO346-1)*12+6,COLUMN())):INDIRECT(ADDRESS(($AN346-1)*36+($AO346-1)*12+$AP346+4,COLUMN())),INDIRECT(ADDRESS(($AN346-1)*3+$AO346+5,$AP346+20)))&gt;=1,0,INDIRECT(ADDRESS(($AN346-1)*3+$AO346+5,$AP346+20)))))</f>
        <v>0</v>
      </c>
      <c r="AT346" s="472">
        <f ca="1">COUNTIF(INDIRECT("U"&amp;(ROW()+12*(($AN346-1)*3+$AO346)-ROW())/12+5):INDIRECT("AF"&amp;(ROW()+12*(($AN346-1)*3+$AO346)-ROW())/12+5),AS346)</f>
        <v>0</v>
      </c>
      <c r="AU346" s="472">
        <f ca="1">IF(AND(AQ346+AS346&gt;0,AR346+AT346&gt;0),COUNTIF(AU$6:AU345,"&gt;0")+1,0)</f>
        <v>0</v>
      </c>
    </row>
    <row r="347" spans="40:47" x14ac:dyDescent="0.15">
      <c r="AN347" s="472">
        <v>10</v>
      </c>
      <c r="AO347" s="472">
        <v>2</v>
      </c>
      <c r="AP347" s="472">
        <v>6</v>
      </c>
      <c r="AQ347" s="480">
        <f ca="1">IF($AP347=1,IF(INDIRECT(ADDRESS(($AN347-1)*3+$AO347+5,$AP347+7))="",0,INDIRECT(ADDRESS(($AN347-1)*3+$AO347+5,$AP347+7))),IF(INDIRECT(ADDRESS(($AN347-1)*3+$AO347+5,$AP347+7))="",0,IF(COUNTIF(INDIRECT(ADDRESS(($AN347-1)*36+($AO347-1)*12+6,COLUMN())):INDIRECT(ADDRESS(($AN347-1)*36+($AO347-1)*12+$AP347+4,COLUMN())),INDIRECT(ADDRESS(($AN347-1)*3+$AO347+5,$AP347+7)))&gt;=1,0,INDIRECT(ADDRESS(($AN347-1)*3+$AO347+5,$AP347+7)))))</f>
        <v>0</v>
      </c>
      <c r="AR347" s="472">
        <f ca="1">COUNTIF(INDIRECT("H"&amp;(ROW()+12*(($AN347-1)*3+$AO347)-ROW())/12+5):INDIRECT("S"&amp;(ROW()+12*(($AN347-1)*3+$AO347)-ROW())/12+5),AQ347)</f>
        <v>0</v>
      </c>
      <c r="AS347" s="480">
        <f ca="1">IF($AP347=1,IF(INDIRECT(ADDRESS(($AN347-1)*3+$AO347+5,$AP347+20))="",0,INDIRECT(ADDRESS(($AN347-1)*3+$AO347+5,$AP347+20))),IF(INDIRECT(ADDRESS(($AN347-1)*3+$AO347+5,$AP347+20))="",0,IF(COUNTIF(INDIRECT(ADDRESS(($AN347-1)*36+($AO347-1)*12+6,COLUMN())):INDIRECT(ADDRESS(($AN347-1)*36+($AO347-1)*12+$AP347+4,COLUMN())),INDIRECT(ADDRESS(($AN347-1)*3+$AO347+5,$AP347+20)))&gt;=1,0,INDIRECT(ADDRESS(($AN347-1)*3+$AO347+5,$AP347+20)))))</f>
        <v>0</v>
      </c>
      <c r="AT347" s="472">
        <f ca="1">COUNTIF(INDIRECT("U"&amp;(ROW()+12*(($AN347-1)*3+$AO347)-ROW())/12+5):INDIRECT("AF"&amp;(ROW()+12*(($AN347-1)*3+$AO347)-ROW())/12+5),AS347)</f>
        <v>0</v>
      </c>
      <c r="AU347" s="472">
        <f ca="1">IF(AND(AQ347+AS347&gt;0,AR347+AT347&gt;0),COUNTIF(AU$6:AU346,"&gt;0")+1,0)</f>
        <v>0</v>
      </c>
    </row>
    <row r="348" spans="40:47" x14ac:dyDescent="0.15">
      <c r="AN348" s="472">
        <v>10</v>
      </c>
      <c r="AO348" s="472">
        <v>2</v>
      </c>
      <c r="AP348" s="472">
        <v>7</v>
      </c>
      <c r="AQ348" s="480">
        <f ca="1">IF($AP348=1,IF(INDIRECT(ADDRESS(($AN348-1)*3+$AO348+5,$AP348+7))="",0,INDIRECT(ADDRESS(($AN348-1)*3+$AO348+5,$AP348+7))),IF(INDIRECT(ADDRESS(($AN348-1)*3+$AO348+5,$AP348+7))="",0,IF(COUNTIF(INDIRECT(ADDRESS(($AN348-1)*36+($AO348-1)*12+6,COLUMN())):INDIRECT(ADDRESS(($AN348-1)*36+($AO348-1)*12+$AP348+4,COLUMN())),INDIRECT(ADDRESS(($AN348-1)*3+$AO348+5,$AP348+7)))&gt;=1,0,INDIRECT(ADDRESS(($AN348-1)*3+$AO348+5,$AP348+7)))))</f>
        <v>0</v>
      </c>
      <c r="AR348" s="472">
        <f ca="1">COUNTIF(INDIRECT("H"&amp;(ROW()+12*(($AN348-1)*3+$AO348)-ROW())/12+5):INDIRECT("S"&amp;(ROW()+12*(($AN348-1)*3+$AO348)-ROW())/12+5),AQ348)</f>
        <v>0</v>
      </c>
      <c r="AS348" s="480">
        <f ca="1">IF($AP348=1,IF(INDIRECT(ADDRESS(($AN348-1)*3+$AO348+5,$AP348+20))="",0,INDIRECT(ADDRESS(($AN348-1)*3+$AO348+5,$AP348+20))),IF(INDIRECT(ADDRESS(($AN348-1)*3+$AO348+5,$AP348+20))="",0,IF(COUNTIF(INDIRECT(ADDRESS(($AN348-1)*36+($AO348-1)*12+6,COLUMN())):INDIRECT(ADDRESS(($AN348-1)*36+($AO348-1)*12+$AP348+4,COLUMN())),INDIRECT(ADDRESS(($AN348-1)*3+$AO348+5,$AP348+20)))&gt;=1,0,INDIRECT(ADDRESS(($AN348-1)*3+$AO348+5,$AP348+20)))))</f>
        <v>0</v>
      </c>
      <c r="AT348" s="472">
        <f ca="1">COUNTIF(INDIRECT("U"&amp;(ROW()+12*(($AN348-1)*3+$AO348)-ROW())/12+5):INDIRECT("AF"&amp;(ROW()+12*(($AN348-1)*3+$AO348)-ROW())/12+5),AS348)</f>
        <v>0</v>
      </c>
      <c r="AU348" s="472">
        <f ca="1">IF(AND(AQ348+AS348&gt;0,AR348+AT348&gt;0),COUNTIF(AU$6:AU347,"&gt;0")+1,0)</f>
        <v>0</v>
      </c>
    </row>
    <row r="349" spans="40:47" x14ac:dyDescent="0.15">
      <c r="AN349" s="472">
        <v>10</v>
      </c>
      <c r="AO349" s="472">
        <v>2</v>
      </c>
      <c r="AP349" s="472">
        <v>8</v>
      </c>
      <c r="AQ349" s="480">
        <f ca="1">IF($AP349=1,IF(INDIRECT(ADDRESS(($AN349-1)*3+$AO349+5,$AP349+7))="",0,INDIRECT(ADDRESS(($AN349-1)*3+$AO349+5,$AP349+7))),IF(INDIRECT(ADDRESS(($AN349-1)*3+$AO349+5,$AP349+7))="",0,IF(COUNTIF(INDIRECT(ADDRESS(($AN349-1)*36+($AO349-1)*12+6,COLUMN())):INDIRECT(ADDRESS(($AN349-1)*36+($AO349-1)*12+$AP349+4,COLUMN())),INDIRECT(ADDRESS(($AN349-1)*3+$AO349+5,$AP349+7)))&gt;=1,0,INDIRECT(ADDRESS(($AN349-1)*3+$AO349+5,$AP349+7)))))</f>
        <v>0</v>
      </c>
      <c r="AR349" s="472">
        <f ca="1">COUNTIF(INDIRECT("H"&amp;(ROW()+12*(($AN349-1)*3+$AO349)-ROW())/12+5):INDIRECT("S"&amp;(ROW()+12*(($AN349-1)*3+$AO349)-ROW())/12+5),AQ349)</f>
        <v>0</v>
      </c>
      <c r="AS349" s="480">
        <f ca="1">IF($AP349=1,IF(INDIRECT(ADDRESS(($AN349-1)*3+$AO349+5,$AP349+20))="",0,INDIRECT(ADDRESS(($AN349-1)*3+$AO349+5,$AP349+20))),IF(INDIRECT(ADDRESS(($AN349-1)*3+$AO349+5,$AP349+20))="",0,IF(COUNTIF(INDIRECT(ADDRESS(($AN349-1)*36+($AO349-1)*12+6,COLUMN())):INDIRECT(ADDRESS(($AN349-1)*36+($AO349-1)*12+$AP349+4,COLUMN())),INDIRECT(ADDRESS(($AN349-1)*3+$AO349+5,$AP349+20)))&gt;=1,0,INDIRECT(ADDRESS(($AN349-1)*3+$AO349+5,$AP349+20)))))</f>
        <v>0</v>
      </c>
      <c r="AT349" s="472">
        <f ca="1">COUNTIF(INDIRECT("U"&amp;(ROW()+12*(($AN349-1)*3+$AO349)-ROW())/12+5):INDIRECT("AF"&amp;(ROW()+12*(($AN349-1)*3+$AO349)-ROW())/12+5),AS349)</f>
        <v>0</v>
      </c>
      <c r="AU349" s="472">
        <f ca="1">IF(AND(AQ349+AS349&gt;0,AR349+AT349&gt;0),COUNTIF(AU$6:AU348,"&gt;0")+1,0)</f>
        <v>0</v>
      </c>
    </row>
    <row r="350" spans="40:47" x14ac:dyDescent="0.15">
      <c r="AN350" s="472">
        <v>10</v>
      </c>
      <c r="AO350" s="472">
        <v>2</v>
      </c>
      <c r="AP350" s="472">
        <v>9</v>
      </c>
      <c r="AQ350" s="480">
        <f ca="1">IF($AP350=1,IF(INDIRECT(ADDRESS(($AN350-1)*3+$AO350+5,$AP350+7))="",0,INDIRECT(ADDRESS(($AN350-1)*3+$AO350+5,$AP350+7))),IF(INDIRECT(ADDRESS(($AN350-1)*3+$AO350+5,$AP350+7))="",0,IF(COUNTIF(INDIRECT(ADDRESS(($AN350-1)*36+($AO350-1)*12+6,COLUMN())):INDIRECT(ADDRESS(($AN350-1)*36+($AO350-1)*12+$AP350+4,COLUMN())),INDIRECT(ADDRESS(($AN350-1)*3+$AO350+5,$AP350+7)))&gt;=1,0,INDIRECT(ADDRESS(($AN350-1)*3+$AO350+5,$AP350+7)))))</f>
        <v>0</v>
      </c>
      <c r="AR350" s="472">
        <f ca="1">COUNTIF(INDIRECT("H"&amp;(ROW()+12*(($AN350-1)*3+$AO350)-ROW())/12+5):INDIRECT("S"&amp;(ROW()+12*(($AN350-1)*3+$AO350)-ROW())/12+5),AQ350)</f>
        <v>0</v>
      </c>
      <c r="AS350" s="480">
        <f ca="1">IF($AP350=1,IF(INDIRECT(ADDRESS(($AN350-1)*3+$AO350+5,$AP350+20))="",0,INDIRECT(ADDRESS(($AN350-1)*3+$AO350+5,$AP350+20))),IF(INDIRECT(ADDRESS(($AN350-1)*3+$AO350+5,$AP350+20))="",0,IF(COUNTIF(INDIRECT(ADDRESS(($AN350-1)*36+($AO350-1)*12+6,COLUMN())):INDIRECT(ADDRESS(($AN350-1)*36+($AO350-1)*12+$AP350+4,COLUMN())),INDIRECT(ADDRESS(($AN350-1)*3+$AO350+5,$AP350+20)))&gt;=1,0,INDIRECT(ADDRESS(($AN350-1)*3+$AO350+5,$AP350+20)))))</f>
        <v>0</v>
      </c>
      <c r="AT350" s="472">
        <f ca="1">COUNTIF(INDIRECT("U"&amp;(ROW()+12*(($AN350-1)*3+$AO350)-ROW())/12+5):INDIRECT("AF"&amp;(ROW()+12*(($AN350-1)*3+$AO350)-ROW())/12+5),AS350)</f>
        <v>0</v>
      </c>
      <c r="AU350" s="472">
        <f ca="1">IF(AND(AQ350+AS350&gt;0,AR350+AT350&gt;0),COUNTIF(AU$6:AU349,"&gt;0")+1,0)</f>
        <v>0</v>
      </c>
    </row>
    <row r="351" spans="40:47" x14ac:dyDescent="0.15">
      <c r="AN351" s="472">
        <v>10</v>
      </c>
      <c r="AO351" s="472">
        <v>2</v>
      </c>
      <c r="AP351" s="472">
        <v>10</v>
      </c>
      <c r="AQ351" s="480">
        <f ca="1">IF($AP351=1,IF(INDIRECT(ADDRESS(($AN351-1)*3+$AO351+5,$AP351+7))="",0,INDIRECT(ADDRESS(($AN351-1)*3+$AO351+5,$AP351+7))),IF(INDIRECT(ADDRESS(($AN351-1)*3+$AO351+5,$AP351+7))="",0,IF(COUNTIF(INDIRECT(ADDRESS(($AN351-1)*36+($AO351-1)*12+6,COLUMN())):INDIRECT(ADDRESS(($AN351-1)*36+($AO351-1)*12+$AP351+4,COLUMN())),INDIRECT(ADDRESS(($AN351-1)*3+$AO351+5,$AP351+7)))&gt;=1,0,INDIRECT(ADDRESS(($AN351-1)*3+$AO351+5,$AP351+7)))))</f>
        <v>0</v>
      </c>
      <c r="AR351" s="472">
        <f ca="1">COUNTIF(INDIRECT("H"&amp;(ROW()+12*(($AN351-1)*3+$AO351)-ROW())/12+5):INDIRECT("S"&amp;(ROW()+12*(($AN351-1)*3+$AO351)-ROW())/12+5),AQ351)</f>
        <v>0</v>
      </c>
      <c r="AS351" s="480">
        <f ca="1">IF($AP351=1,IF(INDIRECT(ADDRESS(($AN351-1)*3+$AO351+5,$AP351+20))="",0,INDIRECT(ADDRESS(($AN351-1)*3+$AO351+5,$AP351+20))),IF(INDIRECT(ADDRESS(($AN351-1)*3+$AO351+5,$AP351+20))="",0,IF(COUNTIF(INDIRECT(ADDRESS(($AN351-1)*36+($AO351-1)*12+6,COLUMN())):INDIRECT(ADDRESS(($AN351-1)*36+($AO351-1)*12+$AP351+4,COLUMN())),INDIRECT(ADDRESS(($AN351-1)*3+$AO351+5,$AP351+20)))&gt;=1,0,INDIRECT(ADDRESS(($AN351-1)*3+$AO351+5,$AP351+20)))))</f>
        <v>0</v>
      </c>
      <c r="AT351" s="472">
        <f ca="1">COUNTIF(INDIRECT("U"&amp;(ROW()+12*(($AN351-1)*3+$AO351)-ROW())/12+5):INDIRECT("AF"&amp;(ROW()+12*(($AN351-1)*3+$AO351)-ROW())/12+5),AS351)</f>
        <v>0</v>
      </c>
      <c r="AU351" s="472">
        <f ca="1">IF(AND(AQ351+AS351&gt;0,AR351+AT351&gt;0),COUNTIF(AU$6:AU350,"&gt;0")+1,0)</f>
        <v>0</v>
      </c>
    </row>
    <row r="352" spans="40:47" x14ac:dyDescent="0.15">
      <c r="AN352" s="472">
        <v>10</v>
      </c>
      <c r="AO352" s="472">
        <v>2</v>
      </c>
      <c r="AP352" s="472">
        <v>11</v>
      </c>
      <c r="AQ352" s="480">
        <f ca="1">IF($AP352=1,IF(INDIRECT(ADDRESS(($AN352-1)*3+$AO352+5,$AP352+7))="",0,INDIRECT(ADDRESS(($AN352-1)*3+$AO352+5,$AP352+7))),IF(INDIRECT(ADDRESS(($AN352-1)*3+$AO352+5,$AP352+7))="",0,IF(COUNTIF(INDIRECT(ADDRESS(($AN352-1)*36+($AO352-1)*12+6,COLUMN())):INDIRECT(ADDRESS(($AN352-1)*36+($AO352-1)*12+$AP352+4,COLUMN())),INDIRECT(ADDRESS(($AN352-1)*3+$AO352+5,$AP352+7)))&gt;=1,0,INDIRECT(ADDRESS(($AN352-1)*3+$AO352+5,$AP352+7)))))</f>
        <v>0</v>
      </c>
      <c r="AR352" s="472">
        <f ca="1">COUNTIF(INDIRECT("H"&amp;(ROW()+12*(($AN352-1)*3+$AO352)-ROW())/12+5):INDIRECT("S"&amp;(ROW()+12*(($AN352-1)*3+$AO352)-ROW())/12+5),AQ352)</f>
        <v>0</v>
      </c>
      <c r="AS352" s="480">
        <f ca="1">IF($AP352=1,IF(INDIRECT(ADDRESS(($AN352-1)*3+$AO352+5,$AP352+20))="",0,INDIRECT(ADDRESS(($AN352-1)*3+$AO352+5,$AP352+20))),IF(INDIRECT(ADDRESS(($AN352-1)*3+$AO352+5,$AP352+20))="",0,IF(COUNTIF(INDIRECT(ADDRESS(($AN352-1)*36+($AO352-1)*12+6,COLUMN())):INDIRECT(ADDRESS(($AN352-1)*36+($AO352-1)*12+$AP352+4,COLUMN())),INDIRECT(ADDRESS(($AN352-1)*3+$AO352+5,$AP352+20)))&gt;=1,0,INDIRECT(ADDRESS(($AN352-1)*3+$AO352+5,$AP352+20)))))</f>
        <v>0</v>
      </c>
      <c r="AT352" s="472">
        <f ca="1">COUNTIF(INDIRECT("U"&amp;(ROW()+12*(($AN352-1)*3+$AO352)-ROW())/12+5):INDIRECT("AF"&amp;(ROW()+12*(($AN352-1)*3+$AO352)-ROW())/12+5),AS352)</f>
        <v>0</v>
      </c>
      <c r="AU352" s="472">
        <f ca="1">IF(AND(AQ352+AS352&gt;0,AR352+AT352&gt;0),COUNTIF(AU$6:AU351,"&gt;0")+1,0)</f>
        <v>0</v>
      </c>
    </row>
    <row r="353" spans="40:47" x14ac:dyDescent="0.15">
      <c r="AN353" s="472">
        <v>10</v>
      </c>
      <c r="AO353" s="472">
        <v>2</v>
      </c>
      <c r="AP353" s="472">
        <v>12</v>
      </c>
      <c r="AQ353" s="480">
        <f ca="1">IF($AP353=1,IF(INDIRECT(ADDRESS(($AN353-1)*3+$AO353+5,$AP353+7))="",0,INDIRECT(ADDRESS(($AN353-1)*3+$AO353+5,$AP353+7))),IF(INDIRECT(ADDRESS(($AN353-1)*3+$AO353+5,$AP353+7))="",0,IF(COUNTIF(INDIRECT(ADDRESS(($AN353-1)*36+($AO353-1)*12+6,COLUMN())):INDIRECT(ADDRESS(($AN353-1)*36+($AO353-1)*12+$AP353+4,COLUMN())),INDIRECT(ADDRESS(($AN353-1)*3+$AO353+5,$AP353+7)))&gt;=1,0,INDIRECT(ADDRESS(($AN353-1)*3+$AO353+5,$AP353+7)))))</f>
        <v>0</v>
      </c>
      <c r="AR353" s="472">
        <f ca="1">COUNTIF(INDIRECT("H"&amp;(ROW()+12*(($AN353-1)*3+$AO353)-ROW())/12+5):INDIRECT("S"&amp;(ROW()+12*(($AN353-1)*3+$AO353)-ROW())/12+5),AQ353)</f>
        <v>0</v>
      </c>
      <c r="AS353" s="480">
        <f ca="1">IF($AP353=1,IF(INDIRECT(ADDRESS(($AN353-1)*3+$AO353+5,$AP353+20))="",0,INDIRECT(ADDRESS(($AN353-1)*3+$AO353+5,$AP353+20))),IF(INDIRECT(ADDRESS(($AN353-1)*3+$AO353+5,$AP353+20))="",0,IF(COUNTIF(INDIRECT(ADDRESS(($AN353-1)*36+($AO353-1)*12+6,COLUMN())):INDIRECT(ADDRESS(($AN353-1)*36+($AO353-1)*12+$AP353+4,COLUMN())),INDIRECT(ADDRESS(($AN353-1)*3+$AO353+5,$AP353+20)))&gt;=1,0,INDIRECT(ADDRESS(($AN353-1)*3+$AO353+5,$AP353+20)))))</f>
        <v>0</v>
      </c>
      <c r="AT353" s="472">
        <f ca="1">COUNTIF(INDIRECT("U"&amp;(ROW()+12*(($AN353-1)*3+$AO353)-ROW())/12+5):INDIRECT("AF"&amp;(ROW()+12*(($AN353-1)*3+$AO353)-ROW())/12+5),AS353)</f>
        <v>0</v>
      </c>
      <c r="AU353" s="472">
        <f ca="1">IF(AND(AQ353+AS353&gt;0,AR353+AT353&gt;0),COUNTIF(AU$6:AU352,"&gt;0")+1,0)</f>
        <v>0</v>
      </c>
    </row>
    <row r="354" spans="40:47" x14ac:dyDescent="0.15">
      <c r="AN354" s="472">
        <v>10</v>
      </c>
      <c r="AO354" s="472">
        <v>3</v>
      </c>
      <c r="AP354" s="472">
        <v>1</v>
      </c>
      <c r="AQ354" s="480">
        <f ca="1">IF($AP354=1,IF(INDIRECT(ADDRESS(($AN354-1)*3+$AO354+5,$AP354+7))="",0,INDIRECT(ADDRESS(($AN354-1)*3+$AO354+5,$AP354+7))),IF(INDIRECT(ADDRESS(($AN354-1)*3+$AO354+5,$AP354+7))="",0,IF(COUNTIF(INDIRECT(ADDRESS(($AN354-1)*36+($AO354-1)*12+6,COLUMN())):INDIRECT(ADDRESS(($AN354-1)*36+($AO354-1)*12+$AP354+4,COLUMN())),INDIRECT(ADDRESS(($AN354-1)*3+$AO354+5,$AP354+7)))&gt;=1,0,INDIRECT(ADDRESS(($AN354-1)*3+$AO354+5,$AP354+7)))))</f>
        <v>0</v>
      </c>
      <c r="AR354" s="472">
        <f ca="1">COUNTIF(INDIRECT("H"&amp;(ROW()+12*(($AN354-1)*3+$AO354)-ROW())/12+5):INDIRECT("S"&amp;(ROW()+12*(($AN354-1)*3+$AO354)-ROW())/12+5),AQ354)</f>
        <v>0</v>
      </c>
      <c r="AS354" s="480">
        <f ca="1">IF($AP354=1,IF(INDIRECT(ADDRESS(($AN354-1)*3+$AO354+5,$AP354+20))="",0,INDIRECT(ADDRESS(($AN354-1)*3+$AO354+5,$AP354+20))),IF(INDIRECT(ADDRESS(($AN354-1)*3+$AO354+5,$AP354+20))="",0,IF(COUNTIF(INDIRECT(ADDRESS(($AN354-1)*36+($AO354-1)*12+6,COLUMN())):INDIRECT(ADDRESS(($AN354-1)*36+($AO354-1)*12+$AP354+4,COLUMN())),INDIRECT(ADDRESS(($AN354-1)*3+$AO354+5,$AP354+20)))&gt;=1,0,INDIRECT(ADDRESS(($AN354-1)*3+$AO354+5,$AP354+20)))))</f>
        <v>0</v>
      </c>
      <c r="AT354" s="472">
        <f ca="1">COUNTIF(INDIRECT("U"&amp;(ROW()+12*(($AN354-1)*3+$AO354)-ROW())/12+5):INDIRECT("AF"&amp;(ROW()+12*(($AN354-1)*3+$AO354)-ROW())/12+5),AS354)</f>
        <v>0</v>
      </c>
      <c r="AU354" s="472">
        <f ca="1">IF(AND(AQ354+AS354&gt;0,AR354+AT354&gt;0),COUNTIF(AU$6:AU353,"&gt;0")+1,0)</f>
        <v>0</v>
      </c>
    </row>
    <row r="355" spans="40:47" x14ac:dyDescent="0.15">
      <c r="AN355" s="472">
        <v>10</v>
      </c>
      <c r="AO355" s="472">
        <v>3</v>
      </c>
      <c r="AP355" s="472">
        <v>2</v>
      </c>
      <c r="AQ355" s="480">
        <f ca="1">IF($AP355=1,IF(INDIRECT(ADDRESS(($AN355-1)*3+$AO355+5,$AP355+7))="",0,INDIRECT(ADDRESS(($AN355-1)*3+$AO355+5,$AP355+7))),IF(INDIRECT(ADDRESS(($AN355-1)*3+$AO355+5,$AP355+7))="",0,IF(COUNTIF(INDIRECT(ADDRESS(($AN355-1)*36+($AO355-1)*12+6,COLUMN())):INDIRECT(ADDRESS(($AN355-1)*36+($AO355-1)*12+$AP355+4,COLUMN())),INDIRECT(ADDRESS(($AN355-1)*3+$AO355+5,$AP355+7)))&gt;=1,0,INDIRECT(ADDRESS(($AN355-1)*3+$AO355+5,$AP355+7)))))</f>
        <v>0</v>
      </c>
      <c r="AR355" s="472">
        <f ca="1">COUNTIF(INDIRECT("H"&amp;(ROW()+12*(($AN355-1)*3+$AO355)-ROW())/12+5):INDIRECT("S"&amp;(ROW()+12*(($AN355-1)*3+$AO355)-ROW())/12+5),AQ355)</f>
        <v>0</v>
      </c>
      <c r="AS355" s="480">
        <f ca="1">IF($AP355=1,IF(INDIRECT(ADDRESS(($AN355-1)*3+$AO355+5,$AP355+20))="",0,INDIRECT(ADDRESS(($AN355-1)*3+$AO355+5,$AP355+20))),IF(INDIRECT(ADDRESS(($AN355-1)*3+$AO355+5,$AP355+20))="",0,IF(COUNTIF(INDIRECT(ADDRESS(($AN355-1)*36+($AO355-1)*12+6,COLUMN())):INDIRECT(ADDRESS(($AN355-1)*36+($AO355-1)*12+$AP355+4,COLUMN())),INDIRECT(ADDRESS(($AN355-1)*3+$AO355+5,$AP355+20)))&gt;=1,0,INDIRECT(ADDRESS(($AN355-1)*3+$AO355+5,$AP355+20)))))</f>
        <v>0</v>
      </c>
      <c r="AT355" s="472">
        <f ca="1">COUNTIF(INDIRECT("U"&amp;(ROW()+12*(($AN355-1)*3+$AO355)-ROW())/12+5):INDIRECT("AF"&amp;(ROW()+12*(($AN355-1)*3+$AO355)-ROW())/12+5),AS355)</f>
        <v>0</v>
      </c>
      <c r="AU355" s="472">
        <f ca="1">IF(AND(AQ355+AS355&gt;0,AR355+AT355&gt;0),COUNTIF(AU$6:AU354,"&gt;0")+1,0)</f>
        <v>0</v>
      </c>
    </row>
    <row r="356" spans="40:47" x14ac:dyDescent="0.15">
      <c r="AN356" s="472">
        <v>10</v>
      </c>
      <c r="AO356" s="472">
        <v>3</v>
      </c>
      <c r="AP356" s="472">
        <v>3</v>
      </c>
      <c r="AQ356" s="480">
        <f ca="1">IF($AP356=1,IF(INDIRECT(ADDRESS(($AN356-1)*3+$AO356+5,$AP356+7))="",0,INDIRECT(ADDRESS(($AN356-1)*3+$AO356+5,$AP356+7))),IF(INDIRECT(ADDRESS(($AN356-1)*3+$AO356+5,$AP356+7))="",0,IF(COUNTIF(INDIRECT(ADDRESS(($AN356-1)*36+($AO356-1)*12+6,COLUMN())):INDIRECT(ADDRESS(($AN356-1)*36+($AO356-1)*12+$AP356+4,COLUMN())),INDIRECT(ADDRESS(($AN356-1)*3+$AO356+5,$AP356+7)))&gt;=1,0,INDIRECT(ADDRESS(($AN356-1)*3+$AO356+5,$AP356+7)))))</f>
        <v>0</v>
      </c>
      <c r="AR356" s="472">
        <f ca="1">COUNTIF(INDIRECT("H"&amp;(ROW()+12*(($AN356-1)*3+$AO356)-ROW())/12+5):INDIRECT("S"&amp;(ROW()+12*(($AN356-1)*3+$AO356)-ROW())/12+5),AQ356)</f>
        <v>0</v>
      </c>
      <c r="AS356" s="480">
        <f ca="1">IF($AP356=1,IF(INDIRECT(ADDRESS(($AN356-1)*3+$AO356+5,$AP356+20))="",0,INDIRECT(ADDRESS(($AN356-1)*3+$AO356+5,$AP356+20))),IF(INDIRECT(ADDRESS(($AN356-1)*3+$AO356+5,$AP356+20))="",0,IF(COUNTIF(INDIRECT(ADDRESS(($AN356-1)*36+($AO356-1)*12+6,COLUMN())):INDIRECT(ADDRESS(($AN356-1)*36+($AO356-1)*12+$AP356+4,COLUMN())),INDIRECT(ADDRESS(($AN356-1)*3+$AO356+5,$AP356+20)))&gt;=1,0,INDIRECT(ADDRESS(($AN356-1)*3+$AO356+5,$AP356+20)))))</f>
        <v>0</v>
      </c>
      <c r="AT356" s="472">
        <f ca="1">COUNTIF(INDIRECT("U"&amp;(ROW()+12*(($AN356-1)*3+$AO356)-ROW())/12+5):INDIRECT("AF"&amp;(ROW()+12*(($AN356-1)*3+$AO356)-ROW())/12+5),AS356)</f>
        <v>0</v>
      </c>
      <c r="AU356" s="472">
        <f ca="1">IF(AND(AQ356+AS356&gt;0,AR356+AT356&gt;0),COUNTIF(AU$6:AU355,"&gt;0")+1,0)</f>
        <v>0</v>
      </c>
    </row>
    <row r="357" spans="40:47" x14ac:dyDescent="0.15">
      <c r="AN357" s="472">
        <v>10</v>
      </c>
      <c r="AO357" s="472">
        <v>3</v>
      </c>
      <c r="AP357" s="472">
        <v>4</v>
      </c>
      <c r="AQ357" s="480">
        <f ca="1">IF($AP357=1,IF(INDIRECT(ADDRESS(($AN357-1)*3+$AO357+5,$AP357+7))="",0,INDIRECT(ADDRESS(($AN357-1)*3+$AO357+5,$AP357+7))),IF(INDIRECT(ADDRESS(($AN357-1)*3+$AO357+5,$AP357+7))="",0,IF(COUNTIF(INDIRECT(ADDRESS(($AN357-1)*36+($AO357-1)*12+6,COLUMN())):INDIRECT(ADDRESS(($AN357-1)*36+($AO357-1)*12+$AP357+4,COLUMN())),INDIRECT(ADDRESS(($AN357-1)*3+$AO357+5,$AP357+7)))&gt;=1,0,INDIRECT(ADDRESS(($AN357-1)*3+$AO357+5,$AP357+7)))))</f>
        <v>0</v>
      </c>
      <c r="AR357" s="472">
        <f ca="1">COUNTIF(INDIRECT("H"&amp;(ROW()+12*(($AN357-1)*3+$AO357)-ROW())/12+5):INDIRECT("S"&amp;(ROW()+12*(($AN357-1)*3+$AO357)-ROW())/12+5),AQ357)</f>
        <v>0</v>
      </c>
      <c r="AS357" s="480">
        <f ca="1">IF($AP357=1,IF(INDIRECT(ADDRESS(($AN357-1)*3+$AO357+5,$AP357+20))="",0,INDIRECT(ADDRESS(($AN357-1)*3+$AO357+5,$AP357+20))),IF(INDIRECT(ADDRESS(($AN357-1)*3+$AO357+5,$AP357+20))="",0,IF(COUNTIF(INDIRECT(ADDRESS(($AN357-1)*36+($AO357-1)*12+6,COLUMN())):INDIRECT(ADDRESS(($AN357-1)*36+($AO357-1)*12+$AP357+4,COLUMN())),INDIRECT(ADDRESS(($AN357-1)*3+$AO357+5,$AP357+20)))&gt;=1,0,INDIRECT(ADDRESS(($AN357-1)*3+$AO357+5,$AP357+20)))))</f>
        <v>0</v>
      </c>
      <c r="AT357" s="472">
        <f ca="1">COUNTIF(INDIRECT("U"&amp;(ROW()+12*(($AN357-1)*3+$AO357)-ROW())/12+5):INDIRECT("AF"&amp;(ROW()+12*(($AN357-1)*3+$AO357)-ROW())/12+5),AS357)</f>
        <v>0</v>
      </c>
      <c r="AU357" s="472">
        <f ca="1">IF(AND(AQ357+AS357&gt;0,AR357+AT357&gt;0),COUNTIF(AU$6:AU356,"&gt;0")+1,0)</f>
        <v>0</v>
      </c>
    </row>
    <row r="358" spans="40:47" x14ac:dyDescent="0.15">
      <c r="AN358" s="472">
        <v>10</v>
      </c>
      <c r="AO358" s="472">
        <v>3</v>
      </c>
      <c r="AP358" s="472">
        <v>5</v>
      </c>
      <c r="AQ358" s="480">
        <f ca="1">IF($AP358=1,IF(INDIRECT(ADDRESS(($AN358-1)*3+$AO358+5,$AP358+7))="",0,INDIRECT(ADDRESS(($AN358-1)*3+$AO358+5,$AP358+7))),IF(INDIRECT(ADDRESS(($AN358-1)*3+$AO358+5,$AP358+7))="",0,IF(COUNTIF(INDIRECT(ADDRESS(($AN358-1)*36+($AO358-1)*12+6,COLUMN())):INDIRECT(ADDRESS(($AN358-1)*36+($AO358-1)*12+$AP358+4,COLUMN())),INDIRECT(ADDRESS(($AN358-1)*3+$AO358+5,$AP358+7)))&gt;=1,0,INDIRECT(ADDRESS(($AN358-1)*3+$AO358+5,$AP358+7)))))</f>
        <v>0</v>
      </c>
      <c r="AR358" s="472">
        <f ca="1">COUNTIF(INDIRECT("H"&amp;(ROW()+12*(($AN358-1)*3+$AO358)-ROW())/12+5):INDIRECT("S"&amp;(ROW()+12*(($AN358-1)*3+$AO358)-ROW())/12+5),AQ358)</f>
        <v>0</v>
      </c>
      <c r="AS358" s="480">
        <f ca="1">IF($AP358=1,IF(INDIRECT(ADDRESS(($AN358-1)*3+$AO358+5,$AP358+20))="",0,INDIRECT(ADDRESS(($AN358-1)*3+$AO358+5,$AP358+20))),IF(INDIRECT(ADDRESS(($AN358-1)*3+$AO358+5,$AP358+20))="",0,IF(COUNTIF(INDIRECT(ADDRESS(($AN358-1)*36+($AO358-1)*12+6,COLUMN())):INDIRECT(ADDRESS(($AN358-1)*36+($AO358-1)*12+$AP358+4,COLUMN())),INDIRECT(ADDRESS(($AN358-1)*3+$AO358+5,$AP358+20)))&gt;=1,0,INDIRECT(ADDRESS(($AN358-1)*3+$AO358+5,$AP358+20)))))</f>
        <v>0</v>
      </c>
      <c r="AT358" s="472">
        <f ca="1">COUNTIF(INDIRECT("U"&amp;(ROW()+12*(($AN358-1)*3+$AO358)-ROW())/12+5):INDIRECT("AF"&amp;(ROW()+12*(($AN358-1)*3+$AO358)-ROW())/12+5),AS358)</f>
        <v>0</v>
      </c>
      <c r="AU358" s="472">
        <f ca="1">IF(AND(AQ358+AS358&gt;0,AR358+AT358&gt;0),COUNTIF(AU$6:AU357,"&gt;0")+1,0)</f>
        <v>0</v>
      </c>
    </row>
    <row r="359" spans="40:47" x14ac:dyDescent="0.15">
      <c r="AN359" s="472">
        <v>10</v>
      </c>
      <c r="AO359" s="472">
        <v>3</v>
      </c>
      <c r="AP359" s="472">
        <v>6</v>
      </c>
      <c r="AQ359" s="480">
        <f ca="1">IF($AP359=1,IF(INDIRECT(ADDRESS(($AN359-1)*3+$AO359+5,$AP359+7))="",0,INDIRECT(ADDRESS(($AN359-1)*3+$AO359+5,$AP359+7))),IF(INDIRECT(ADDRESS(($AN359-1)*3+$AO359+5,$AP359+7))="",0,IF(COUNTIF(INDIRECT(ADDRESS(($AN359-1)*36+($AO359-1)*12+6,COLUMN())):INDIRECT(ADDRESS(($AN359-1)*36+($AO359-1)*12+$AP359+4,COLUMN())),INDIRECT(ADDRESS(($AN359-1)*3+$AO359+5,$AP359+7)))&gt;=1,0,INDIRECT(ADDRESS(($AN359-1)*3+$AO359+5,$AP359+7)))))</f>
        <v>0</v>
      </c>
      <c r="AR359" s="472">
        <f ca="1">COUNTIF(INDIRECT("H"&amp;(ROW()+12*(($AN359-1)*3+$AO359)-ROW())/12+5):INDIRECT("S"&amp;(ROW()+12*(($AN359-1)*3+$AO359)-ROW())/12+5),AQ359)</f>
        <v>0</v>
      </c>
      <c r="AS359" s="480">
        <f ca="1">IF($AP359=1,IF(INDIRECT(ADDRESS(($AN359-1)*3+$AO359+5,$AP359+20))="",0,INDIRECT(ADDRESS(($AN359-1)*3+$AO359+5,$AP359+20))),IF(INDIRECT(ADDRESS(($AN359-1)*3+$AO359+5,$AP359+20))="",0,IF(COUNTIF(INDIRECT(ADDRESS(($AN359-1)*36+($AO359-1)*12+6,COLUMN())):INDIRECT(ADDRESS(($AN359-1)*36+($AO359-1)*12+$AP359+4,COLUMN())),INDIRECT(ADDRESS(($AN359-1)*3+$AO359+5,$AP359+20)))&gt;=1,0,INDIRECT(ADDRESS(($AN359-1)*3+$AO359+5,$AP359+20)))))</f>
        <v>0</v>
      </c>
      <c r="AT359" s="472">
        <f ca="1">COUNTIF(INDIRECT("U"&amp;(ROW()+12*(($AN359-1)*3+$AO359)-ROW())/12+5):INDIRECT("AF"&amp;(ROW()+12*(($AN359-1)*3+$AO359)-ROW())/12+5),AS359)</f>
        <v>0</v>
      </c>
      <c r="AU359" s="472">
        <f ca="1">IF(AND(AQ359+AS359&gt;0,AR359+AT359&gt;0),COUNTIF(AU$6:AU358,"&gt;0")+1,0)</f>
        <v>0</v>
      </c>
    </row>
    <row r="360" spans="40:47" x14ac:dyDescent="0.15">
      <c r="AN360" s="472">
        <v>10</v>
      </c>
      <c r="AO360" s="472">
        <v>3</v>
      </c>
      <c r="AP360" s="472">
        <v>7</v>
      </c>
      <c r="AQ360" s="480">
        <f ca="1">IF($AP360=1,IF(INDIRECT(ADDRESS(($AN360-1)*3+$AO360+5,$AP360+7))="",0,INDIRECT(ADDRESS(($AN360-1)*3+$AO360+5,$AP360+7))),IF(INDIRECT(ADDRESS(($AN360-1)*3+$AO360+5,$AP360+7))="",0,IF(COUNTIF(INDIRECT(ADDRESS(($AN360-1)*36+($AO360-1)*12+6,COLUMN())):INDIRECT(ADDRESS(($AN360-1)*36+($AO360-1)*12+$AP360+4,COLUMN())),INDIRECT(ADDRESS(($AN360-1)*3+$AO360+5,$AP360+7)))&gt;=1,0,INDIRECT(ADDRESS(($AN360-1)*3+$AO360+5,$AP360+7)))))</f>
        <v>0</v>
      </c>
      <c r="AR360" s="472">
        <f ca="1">COUNTIF(INDIRECT("H"&amp;(ROW()+12*(($AN360-1)*3+$AO360)-ROW())/12+5):INDIRECT("S"&amp;(ROW()+12*(($AN360-1)*3+$AO360)-ROW())/12+5),AQ360)</f>
        <v>0</v>
      </c>
      <c r="AS360" s="480">
        <f ca="1">IF($AP360=1,IF(INDIRECT(ADDRESS(($AN360-1)*3+$AO360+5,$AP360+20))="",0,INDIRECT(ADDRESS(($AN360-1)*3+$AO360+5,$AP360+20))),IF(INDIRECT(ADDRESS(($AN360-1)*3+$AO360+5,$AP360+20))="",0,IF(COUNTIF(INDIRECT(ADDRESS(($AN360-1)*36+($AO360-1)*12+6,COLUMN())):INDIRECT(ADDRESS(($AN360-1)*36+($AO360-1)*12+$AP360+4,COLUMN())),INDIRECT(ADDRESS(($AN360-1)*3+$AO360+5,$AP360+20)))&gt;=1,0,INDIRECT(ADDRESS(($AN360-1)*3+$AO360+5,$AP360+20)))))</f>
        <v>0</v>
      </c>
      <c r="AT360" s="472">
        <f ca="1">COUNTIF(INDIRECT("U"&amp;(ROW()+12*(($AN360-1)*3+$AO360)-ROW())/12+5):INDIRECT("AF"&amp;(ROW()+12*(($AN360-1)*3+$AO360)-ROW())/12+5),AS360)</f>
        <v>0</v>
      </c>
      <c r="AU360" s="472">
        <f ca="1">IF(AND(AQ360+AS360&gt;0,AR360+AT360&gt;0),COUNTIF(AU$6:AU359,"&gt;0")+1,0)</f>
        <v>0</v>
      </c>
    </row>
    <row r="361" spans="40:47" x14ac:dyDescent="0.15">
      <c r="AN361" s="472">
        <v>10</v>
      </c>
      <c r="AO361" s="472">
        <v>3</v>
      </c>
      <c r="AP361" s="472">
        <v>8</v>
      </c>
      <c r="AQ361" s="480">
        <f ca="1">IF($AP361=1,IF(INDIRECT(ADDRESS(($AN361-1)*3+$AO361+5,$AP361+7))="",0,INDIRECT(ADDRESS(($AN361-1)*3+$AO361+5,$AP361+7))),IF(INDIRECT(ADDRESS(($AN361-1)*3+$AO361+5,$AP361+7))="",0,IF(COUNTIF(INDIRECT(ADDRESS(($AN361-1)*36+($AO361-1)*12+6,COLUMN())):INDIRECT(ADDRESS(($AN361-1)*36+($AO361-1)*12+$AP361+4,COLUMN())),INDIRECT(ADDRESS(($AN361-1)*3+$AO361+5,$AP361+7)))&gt;=1,0,INDIRECT(ADDRESS(($AN361-1)*3+$AO361+5,$AP361+7)))))</f>
        <v>0</v>
      </c>
      <c r="AR361" s="472">
        <f ca="1">COUNTIF(INDIRECT("H"&amp;(ROW()+12*(($AN361-1)*3+$AO361)-ROW())/12+5):INDIRECT("S"&amp;(ROW()+12*(($AN361-1)*3+$AO361)-ROW())/12+5),AQ361)</f>
        <v>0</v>
      </c>
      <c r="AS361" s="480">
        <f ca="1">IF($AP361=1,IF(INDIRECT(ADDRESS(($AN361-1)*3+$AO361+5,$AP361+20))="",0,INDIRECT(ADDRESS(($AN361-1)*3+$AO361+5,$AP361+20))),IF(INDIRECT(ADDRESS(($AN361-1)*3+$AO361+5,$AP361+20))="",0,IF(COUNTIF(INDIRECT(ADDRESS(($AN361-1)*36+($AO361-1)*12+6,COLUMN())):INDIRECT(ADDRESS(($AN361-1)*36+($AO361-1)*12+$AP361+4,COLUMN())),INDIRECT(ADDRESS(($AN361-1)*3+$AO361+5,$AP361+20)))&gt;=1,0,INDIRECT(ADDRESS(($AN361-1)*3+$AO361+5,$AP361+20)))))</f>
        <v>0</v>
      </c>
      <c r="AT361" s="472">
        <f ca="1">COUNTIF(INDIRECT("U"&amp;(ROW()+12*(($AN361-1)*3+$AO361)-ROW())/12+5):INDIRECT("AF"&amp;(ROW()+12*(($AN361-1)*3+$AO361)-ROW())/12+5),AS361)</f>
        <v>0</v>
      </c>
      <c r="AU361" s="472">
        <f ca="1">IF(AND(AQ361+AS361&gt;0,AR361+AT361&gt;0),COUNTIF(AU$6:AU360,"&gt;0")+1,0)</f>
        <v>0</v>
      </c>
    </row>
    <row r="362" spans="40:47" x14ac:dyDescent="0.15">
      <c r="AN362" s="472">
        <v>10</v>
      </c>
      <c r="AO362" s="472">
        <v>3</v>
      </c>
      <c r="AP362" s="472">
        <v>9</v>
      </c>
      <c r="AQ362" s="480">
        <f ca="1">IF($AP362=1,IF(INDIRECT(ADDRESS(($AN362-1)*3+$AO362+5,$AP362+7))="",0,INDIRECT(ADDRESS(($AN362-1)*3+$AO362+5,$AP362+7))),IF(INDIRECT(ADDRESS(($AN362-1)*3+$AO362+5,$AP362+7))="",0,IF(COUNTIF(INDIRECT(ADDRESS(($AN362-1)*36+($AO362-1)*12+6,COLUMN())):INDIRECT(ADDRESS(($AN362-1)*36+($AO362-1)*12+$AP362+4,COLUMN())),INDIRECT(ADDRESS(($AN362-1)*3+$AO362+5,$AP362+7)))&gt;=1,0,INDIRECT(ADDRESS(($AN362-1)*3+$AO362+5,$AP362+7)))))</f>
        <v>0</v>
      </c>
      <c r="AR362" s="472">
        <f ca="1">COUNTIF(INDIRECT("H"&amp;(ROW()+12*(($AN362-1)*3+$AO362)-ROW())/12+5):INDIRECT("S"&amp;(ROW()+12*(($AN362-1)*3+$AO362)-ROW())/12+5),AQ362)</f>
        <v>0</v>
      </c>
      <c r="AS362" s="480">
        <f ca="1">IF($AP362=1,IF(INDIRECT(ADDRESS(($AN362-1)*3+$AO362+5,$AP362+20))="",0,INDIRECT(ADDRESS(($AN362-1)*3+$AO362+5,$AP362+20))),IF(INDIRECT(ADDRESS(($AN362-1)*3+$AO362+5,$AP362+20))="",0,IF(COUNTIF(INDIRECT(ADDRESS(($AN362-1)*36+($AO362-1)*12+6,COLUMN())):INDIRECT(ADDRESS(($AN362-1)*36+($AO362-1)*12+$AP362+4,COLUMN())),INDIRECT(ADDRESS(($AN362-1)*3+$AO362+5,$AP362+20)))&gt;=1,0,INDIRECT(ADDRESS(($AN362-1)*3+$AO362+5,$AP362+20)))))</f>
        <v>0</v>
      </c>
      <c r="AT362" s="472">
        <f ca="1">COUNTIF(INDIRECT("U"&amp;(ROW()+12*(($AN362-1)*3+$AO362)-ROW())/12+5):INDIRECT("AF"&amp;(ROW()+12*(($AN362-1)*3+$AO362)-ROW())/12+5),AS362)</f>
        <v>0</v>
      </c>
      <c r="AU362" s="472">
        <f ca="1">IF(AND(AQ362+AS362&gt;0,AR362+AT362&gt;0),COUNTIF(AU$6:AU361,"&gt;0")+1,0)</f>
        <v>0</v>
      </c>
    </row>
    <row r="363" spans="40:47" x14ac:dyDescent="0.15">
      <c r="AN363" s="472">
        <v>10</v>
      </c>
      <c r="AO363" s="472">
        <v>3</v>
      </c>
      <c r="AP363" s="472">
        <v>10</v>
      </c>
      <c r="AQ363" s="480">
        <f ca="1">IF($AP363=1,IF(INDIRECT(ADDRESS(($AN363-1)*3+$AO363+5,$AP363+7))="",0,INDIRECT(ADDRESS(($AN363-1)*3+$AO363+5,$AP363+7))),IF(INDIRECT(ADDRESS(($AN363-1)*3+$AO363+5,$AP363+7))="",0,IF(COUNTIF(INDIRECT(ADDRESS(($AN363-1)*36+($AO363-1)*12+6,COLUMN())):INDIRECT(ADDRESS(($AN363-1)*36+($AO363-1)*12+$AP363+4,COLUMN())),INDIRECT(ADDRESS(($AN363-1)*3+$AO363+5,$AP363+7)))&gt;=1,0,INDIRECT(ADDRESS(($AN363-1)*3+$AO363+5,$AP363+7)))))</f>
        <v>0</v>
      </c>
      <c r="AR363" s="472">
        <f ca="1">COUNTIF(INDIRECT("H"&amp;(ROW()+12*(($AN363-1)*3+$AO363)-ROW())/12+5):INDIRECT("S"&amp;(ROW()+12*(($AN363-1)*3+$AO363)-ROW())/12+5),AQ363)</f>
        <v>0</v>
      </c>
      <c r="AS363" s="480">
        <f ca="1">IF($AP363=1,IF(INDIRECT(ADDRESS(($AN363-1)*3+$AO363+5,$AP363+20))="",0,INDIRECT(ADDRESS(($AN363-1)*3+$AO363+5,$AP363+20))),IF(INDIRECT(ADDRESS(($AN363-1)*3+$AO363+5,$AP363+20))="",0,IF(COUNTIF(INDIRECT(ADDRESS(($AN363-1)*36+($AO363-1)*12+6,COLUMN())):INDIRECT(ADDRESS(($AN363-1)*36+($AO363-1)*12+$AP363+4,COLUMN())),INDIRECT(ADDRESS(($AN363-1)*3+$AO363+5,$AP363+20)))&gt;=1,0,INDIRECT(ADDRESS(($AN363-1)*3+$AO363+5,$AP363+20)))))</f>
        <v>0</v>
      </c>
      <c r="AT363" s="472">
        <f ca="1">COUNTIF(INDIRECT("U"&amp;(ROW()+12*(($AN363-1)*3+$AO363)-ROW())/12+5):INDIRECT("AF"&amp;(ROW()+12*(($AN363-1)*3+$AO363)-ROW())/12+5),AS363)</f>
        <v>0</v>
      </c>
      <c r="AU363" s="472">
        <f ca="1">IF(AND(AQ363+AS363&gt;0,AR363+AT363&gt;0),COUNTIF(AU$6:AU362,"&gt;0")+1,0)</f>
        <v>0</v>
      </c>
    </row>
    <row r="364" spans="40:47" x14ac:dyDescent="0.15">
      <c r="AN364" s="472">
        <v>10</v>
      </c>
      <c r="AO364" s="472">
        <v>3</v>
      </c>
      <c r="AP364" s="472">
        <v>11</v>
      </c>
      <c r="AQ364" s="480">
        <f ca="1">IF($AP364=1,IF(INDIRECT(ADDRESS(($AN364-1)*3+$AO364+5,$AP364+7))="",0,INDIRECT(ADDRESS(($AN364-1)*3+$AO364+5,$AP364+7))),IF(INDIRECT(ADDRESS(($AN364-1)*3+$AO364+5,$AP364+7))="",0,IF(COUNTIF(INDIRECT(ADDRESS(($AN364-1)*36+($AO364-1)*12+6,COLUMN())):INDIRECT(ADDRESS(($AN364-1)*36+($AO364-1)*12+$AP364+4,COLUMN())),INDIRECT(ADDRESS(($AN364-1)*3+$AO364+5,$AP364+7)))&gt;=1,0,INDIRECT(ADDRESS(($AN364-1)*3+$AO364+5,$AP364+7)))))</f>
        <v>0</v>
      </c>
      <c r="AR364" s="472">
        <f ca="1">COUNTIF(INDIRECT("H"&amp;(ROW()+12*(($AN364-1)*3+$AO364)-ROW())/12+5):INDIRECT("S"&amp;(ROW()+12*(($AN364-1)*3+$AO364)-ROW())/12+5),AQ364)</f>
        <v>0</v>
      </c>
      <c r="AS364" s="480">
        <f ca="1">IF($AP364=1,IF(INDIRECT(ADDRESS(($AN364-1)*3+$AO364+5,$AP364+20))="",0,INDIRECT(ADDRESS(($AN364-1)*3+$AO364+5,$AP364+20))),IF(INDIRECT(ADDRESS(($AN364-1)*3+$AO364+5,$AP364+20))="",0,IF(COUNTIF(INDIRECT(ADDRESS(($AN364-1)*36+($AO364-1)*12+6,COLUMN())):INDIRECT(ADDRESS(($AN364-1)*36+($AO364-1)*12+$AP364+4,COLUMN())),INDIRECT(ADDRESS(($AN364-1)*3+$AO364+5,$AP364+20)))&gt;=1,0,INDIRECT(ADDRESS(($AN364-1)*3+$AO364+5,$AP364+20)))))</f>
        <v>0</v>
      </c>
      <c r="AT364" s="472">
        <f ca="1">COUNTIF(INDIRECT("U"&amp;(ROW()+12*(($AN364-1)*3+$AO364)-ROW())/12+5):INDIRECT("AF"&amp;(ROW()+12*(($AN364-1)*3+$AO364)-ROW())/12+5),AS364)</f>
        <v>0</v>
      </c>
      <c r="AU364" s="472">
        <f ca="1">IF(AND(AQ364+AS364&gt;0,AR364+AT364&gt;0),COUNTIF(AU$6:AU363,"&gt;0")+1,0)</f>
        <v>0</v>
      </c>
    </row>
    <row r="365" spans="40:47" x14ac:dyDescent="0.15">
      <c r="AN365" s="472">
        <v>10</v>
      </c>
      <c r="AO365" s="472">
        <v>3</v>
      </c>
      <c r="AP365" s="472">
        <v>12</v>
      </c>
      <c r="AQ365" s="480">
        <f ca="1">IF($AP365=1,IF(INDIRECT(ADDRESS(($AN365-1)*3+$AO365+5,$AP365+7))="",0,INDIRECT(ADDRESS(($AN365-1)*3+$AO365+5,$AP365+7))),IF(INDIRECT(ADDRESS(($AN365-1)*3+$AO365+5,$AP365+7))="",0,IF(COUNTIF(INDIRECT(ADDRESS(($AN365-1)*36+($AO365-1)*12+6,COLUMN())):INDIRECT(ADDRESS(($AN365-1)*36+($AO365-1)*12+$AP365+4,COLUMN())),INDIRECT(ADDRESS(($AN365-1)*3+$AO365+5,$AP365+7)))&gt;=1,0,INDIRECT(ADDRESS(($AN365-1)*3+$AO365+5,$AP365+7)))))</f>
        <v>0</v>
      </c>
      <c r="AR365" s="472">
        <f ca="1">COUNTIF(INDIRECT("H"&amp;(ROW()+12*(($AN365-1)*3+$AO365)-ROW())/12+5):INDIRECT("S"&amp;(ROW()+12*(($AN365-1)*3+$AO365)-ROW())/12+5),AQ365)</f>
        <v>0</v>
      </c>
      <c r="AS365" s="480">
        <f ca="1">IF($AP365=1,IF(INDIRECT(ADDRESS(($AN365-1)*3+$AO365+5,$AP365+20))="",0,INDIRECT(ADDRESS(($AN365-1)*3+$AO365+5,$AP365+20))),IF(INDIRECT(ADDRESS(($AN365-1)*3+$AO365+5,$AP365+20))="",0,IF(COUNTIF(INDIRECT(ADDRESS(($AN365-1)*36+($AO365-1)*12+6,COLUMN())):INDIRECT(ADDRESS(($AN365-1)*36+($AO365-1)*12+$AP365+4,COLUMN())),INDIRECT(ADDRESS(($AN365-1)*3+$AO365+5,$AP365+20)))&gt;=1,0,INDIRECT(ADDRESS(($AN365-1)*3+$AO365+5,$AP365+20)))))</f>
        <v>0</v>
      </c>
      <c r="AT365" s="472">
        <f ca="1">COUNTIF(INDIRECT("U"&amp;(ROW()+12*(($AN365-1)*3+$AO365)-ROW())/12+5):INDIRECT("AF"&amp;(ROW()+12*(($AN365-1)*3+$AO365)-ROW())/12+5),AS365)</f>
        <v>0</v>
      </c>
      <c r="AU365" s="472">
        <f ca="1">IF(AND(AQ365+AS365&gt;0,AR365+AT365&gt;0),COUNTIF(AU$6:AU364,"&gt;0")+1,0)</f>
        <v>0</v>
      </c>
    </row>
    <row r="366" spans="40:47" x14ac:dyDescent="0.15">
      <c r="AN366" s="472">
        <v>11</v>
      </c>
      <c r="AO366" s="472">
        <v>1</v>
      </c>
      <c r="AP366" s="472">
        <v>1</v>
      </c>
      <c r="AQ366" s="480">
        <f ca="1">IF($AP366=1,IF(INDIRECT(ADDRESS(($AN366-1)*3+$AO366+5,$AP366+7))="",0,INDIRECT(ADDRESS(($AN366-1)*3+$AO366+5,$AP366+7))),IF(INDIRECT(ADDRESS(($AN366-1)*3+$AO366+5,$AP366+7))="",0,IF(COUNTIF(INDIRECT(ADDRESS(($AN366-1)*36+($AO366-1)*12+6,COLUMN())):INDIRECT(ADDRESS(($AN366-1)*36+($AO366-1)*12+$AP366+4,COLUMN())),INDIRECT(ADDRESS(($AN366-1)*3+$AO366+5,$AP366+7)))&gt;=1,0,INDIRECT(ADDRESS(($AN366-1)*3+$AO366+5,$AP366+7)))))</f>
        <v>0</v>
      </c>
      <c r="AR366" s="472">
        <f ca="1">COUNTIF(INDIRECT("H"&amp;(ROW()+12*(($AN366-1)*3+$AO366)-ROW())/12+5):INDIRECT("S"&amp;(ROW()+12*(($AN366-1)*3+$AO366)-ROW())/12+5),AQ366)</f>
        <v>0</v>
      </c>
      <c r="AS366" s="480">
        <f ca="1">IF($AP366=1,IF(INDIRECT(ADDRESS(($AN366-1)*3+$AO366+5,$AP366+20))="",0,INDIRECT(ADDRESS(($AN366-1)*3+$AO366+5,$AP366+20))),IF(INDIRECT(ADDRESS(($AN366-1)*3+$AO366+5,$AP366+20))="",0,IF(COUNTIF(INDIRECT(ADDRESS(($AN366-1)*36+($AO366-1)*12+6,COLUMN())):INDIRECT(ADDRESS(($AN366-1)*36+($AO366-1)*12+$AP366+4,COLUMN())),INDIRECT(ADDRESS(($AN366-1)*3+$AO366+5,$AP366+20)))&gt;=1,0,INDIRECT(ADDRESS(($AN366-1)*3+$AO366+5,$AP366+20)))))</f>
        <v>0</v>
      </c>
      <c r="AT366" s="472">
        <f ca="1">COUNTIF(INDIRECT("U"&amp;(ROW()+12*(($AN366-1)*3+$AO366)-ROW())/12+5):INDIRECT("AF"&amp;(ROW()+12*(($AN366-1)*3+$AO366)-ROW())/12+5),AS366)</f>
        <v>0</v>
      </c>
      <c r="AU366" s="472">
        <f ca="1">IF(AND(AQ366+AS366&gt;0,AR366+AT366&gt;0),COUNTIF(AU$6:AU365,"&gt;0")+1,0)</f>
        <v>0</v>
      </c>
    </row>
    <row r="367" spans="40:47" x14ac:dyDescent="0.15">
      <c r="AN367" s="472">
        <v>11</v>
      </c>
      <c r="AO367" s="472">
        <v>1</v>
      </c>
      <c r="AP367" s="472">
        <v>2</v>
      </c>
      <c r="AQ367" s="480">
        <f ca="1">IF($AP367=1,IF(INDIRECT(ADDRESS(($AN367-1)*3+$AO367+5,$AP367+7))="",0,INDIRECT(ADDRESS(($AN367-1)*3+$AO367+5,$AP367+7))),IF(INDIRECT(ADDRESS(($AN367-1)*3+$AO367+5,$AP367+7))="",0,IF(COUNTIF(INDIRECT(ADDRESS(($AN367-1)*36+($AO367-1)*12+6,COLUMN())):INDIRECT(ADDRESS(($AN367-1)*36+($AO367-1)*12+$AP367+4,COLUMN())),INDIRECT(ADDRESS(($AN367-1)*3+$AO367+5,$AP367+7)))&gt;=1,0,INDIRECT(ADDRESS(($AN367-1)*3+$AO367+5,$AP367+7)))))</f>
        <v>0</v>
      </c>
      <c r="AR367" s="472">
        <f ca="1">COUNTIF(INDIRECT("H"&amp;(ROW()+12*(($AN367-1)*3+$AO367)-ROW())/12+5):INDIRECT("S"&amp;(ROW()+12*(($AN367-1)*3+$AO367)-ROW())/12+5),AQ367)</f>
        <v>0</v>
      </c>
      <c r="AS367" s="480">
        <f ca="1">IF($AP367=1,IF(INDIRECT(ADDRESS(($AN367-1)*3+$AO367+5,$AP367+20))="",0,INDIRECT(ADDRESS(($AN367-1)*3+$AO367+5,$AP367+20))),IF(INDIRECT(ADDRESS(($AN367-1)*3+$AO367+5,$AP367+20))="",0,IF(COUNTIF(INDIRECT(ADDRESS(($AN367-1)*36+($AO367-1)*12+6,COLUMN())):INDIRECT(ADDRESS(($AN367-1)*36+($AO367-1)*12+$AP367+4,COLUMN())),INDIRECT(ADDRESS(($AN367-1)*3+$AO367+5,$AP367+20)))&gt;=1,0,INDIRECT(ADDRESS(($AN367-1)*3+$AO367+5,$AP367+20)))))</f>
        <v>0</v>
      </c>
      <c r="AT367" s="472">
        <f ca="1">COUNTIF(INDIRECT("U"&amp;(ROW()+12*(($AN367-1)*3+$AO367)-ROW())/12+5):INDIRECT("AF"&amp;(ROW()+12*(($AN367-1)*3+$AO367)-ROW())/12+5),AS367)</f>
        <v>0</v>
      </c>
      <c r="AU367" s="472">
        <f ca="1">IF(AND(AQ367+AS367&gt;0,AR367+AT367&gt;0),COUNTIF(AU$6:AU366,"&gt;0")+1,0)</f>
        <v>0</v>
      </c>
    </row>
    <row r="368" spans="40:47" x14ac:dyDescent="0.15">
      <c r="AN368" s="472">
        <v>11</v>
      </c>
      <c r="AO368" s="472">
        <v>1</v>
      </c>
      <c r="AP368" s="472">
        <v>3</v>
      </c>
      <c r="AQ368" s="480">
        <f ca="1">IF($AP368=1,IF(INDIRECT(ADDRESS(($AN368-1)*3+$AO368+5,$AP368+7))="",0,INDIRECT(ADDRESS(($AN368-1)*3+$AO368+5,$AP368+7))),IF(INDIRECT(ADDRESS(($AN368-1)*3+$AO368+5,$AP368+7))="",0,IF(COUNTIF(INDIRECT(ADDRESS(($AN368-1)*36+($AO368-1)*12+6,COLUMN())):INDIRECT(ADDRESS(($AN368-1)*36+($AO368-1)*12+$AP368+4,COLUMN())),INDIRECT(ADDRESS(($AN368-1)*3+$AO368+5,$AP368+7)))&gt;=1,0,INDIRECT(ADDRESS(($AN368-1)*3+$AO368+5,$AP368+7)))))</f>
        <v>0</v>
      </c>
      <c r="AR368" s="472">
        <f ca="1">COUNTIF(INDIRECT("H"&amp;(ROW()+12*(($AN368-1)*3+$AO368)-ROW())/12+5):INDIRECT("S"&amp;(ROW()+12*(($AN368-1)*3+$AO368)-ROW())/12+5),AQ368)</f>
        <v>0</v>
      </c>
      <c r="AS368" s="480">
        <f ca="1">IF($AP368=1,IF(INDIRECT(ADDRESS(($AN368-1)*3+$AO368+5,$AP368+20))="",0,INDIRECT(ADDRESS(($AN368-1)*3+$AO368+5,$AP368+20))),IF(INDIRECT(ADDRESS(($AN368-1)*3+$AO368+5,$AP368+20))="",0,IF(COUNTIF(INDIRECT(ADDRESS(($AN368-1)*36+($AO368-1)*12+6,COLUMN())):INDIRECT(ADDRESS(($AN368-1)*36+($AO368-1)*12+$AP368+4,COLUMN())),INDIRECT(ADDRESS(($AN368-1)*3+$AO368+5,$AP368+20)))&gt;=1,0,INDIRECT(ADDRESS(($AN368-1)*3+$AO368+5,$AP368+20)))))</f>
        <v>0</v>
      </c>
      <c r="AT368" s="472">
        <f ca="1">COUNTIF(INDIRECT("U"&amp;(ROW()+12*(($AN368-1)*3+$AO368)-ROW())/12+5):INDIRECT("AF"&amp;(ROW()+12*(($AN368-1)*3+$AO368)-ROW())/12+5),AS368)</f>
        <v>0</v>
      </c>
      <c r="AU368" s="472">
        <f ca="1">IF(AND(AQ368+AS368&gt;0,AR368+AT368&gt;0),COUNTIF(AU$6:AU367,"&gt;0")+1,0)</f>
        <v>0</v>
      </c>
    </row>
    <row r="369" spans="40:47" x14ac:dyDescent="0.15">
      <c r="AN369" s="472">
        <v>11</v>
      </c>
      <c r="AO369" s="472">
        <v>1</v>
      </c>
      <c r="AP369" s="472">
        <v>4</v>
      </c>
      <c r="AQ369" s="480">
        <f ca="1">IF($AP369=1,IF(INDIRECT(ADDRESS(($AN369-1)*3+$AO369+5,$AP369+7))="",0,INDIRECT(ADDRESS(($AN369-1)*3+$AO369+5,$AP369+7))),IF(INDIRECT(ADDRESS(($AN369-1)*3+$AO369+5,$AP369+7))="",0,IF(COUNTIF(INDIRECT(ADDRESS(($AN369-1)*36+($AO369-1)*12+6,COLUMN())):INDIRECT(ADDRESS(($AN369-1)*36+($AO369-1)*12+$AP369+4,COLUMN())),INDIRECT(ADDRESS(($AN369-1)*3+$AO369+5,$AP369+7)))&gt;=1,0,INDIRECT(ADDRESS(($AN369-1)*3+$AO369+5,$AP369+7)))))</f>
        <v>0</v>
      </c>
      <c r="AR369" s="472">
        <f ca="1">COUNTIF(INDIRECT("H"&amp;(ROW()+12*(($AN369-1)*3+$AO369)-ROW())/12+5):INDIRECT("S"&amp;(ROW()+12*(($AN369-1)*3+$AO369)-ROW())/12+5),AQ369)</f>
        <v>0</v>
      </c>
      <c r="AS369" s="480">
        <f ca="1">IF($AP369=1,IF(INDIRECT(ADDRESS(($AN369-1)*3+$AO369+5,$AP369+20))="",0,INDIRECT(ADDRESS(($AN369-1)*3+$AO369+5,$AP369+20))),IF(INDIRECT(ADDRESS(($AN369-1)*3+$AO369+5,$AP369+20))="",0,IF(COUNTIF(INDIRECT(ADDRESS(($AN369-1)*36+($AO369-1)*12+6,COLUMN())):INDIRECT(ADDRESS(($AN369-1)*36+($AO369-1)*12+$AP369+4,COLUMN())),INDIRECT(ADDRESS(($AN369-1)*3+$AO369+5,$AP369+20)))&gt;=1,0,INDIRECT(ADDRESS(($AN369-1)*3+$AO369+5,$AP369+20)))))</f>
        <v>0</v>
      </c>
      <c r="AT369" s="472">
        <f ca="1">COUNTIF(INDIRECT("U"&amp;(ROW()+12*(($AN369-1)*3+$AO369)-ROW())/12+5):INDIRECT("AF"&amp;(ROW()+12*(($AN369-1)*3+$AO369)-ROW())/12+5),AS369)</f>
        <v>0</v>
      </c>
      <c r="AU369" s="472">
        <f ca="1">IF(AND(AQ369+AS369&gt;0,AR369+AT369&gt;0),COUNTIF(AU$6:AU368,"&gt;0")+1,0)</f>
        <v>0</v>
      </c>
    </row>
    <row r="370" spans="40:47" x14ac:dyDescent="0.15">
      <c r="AN370" s="472">
        <v>11</v>
      </c>
      <c r="AO370" s="472">
        <v>1</v>
      </c>
      <c r="AP370" s="472">
        <v>5</v>
      </c>
      <c r="AQ370" s="480">
        <f ca="1">IF($AP370=1,IF(INDIRECT(ADDRESS(($AN370-1)*3+$AO370+5,$AP370+7))="",0,INDIRECT(ADDRESS(($AN370-1)*3+$AO370+5,$AP370+7))),IF(INDIRECT(ADDRESS(($AN370-1)*3+$AO370+5,$AP370+7))="",0,IF(COUNTIF(INDIRECT(ADDRESS(($AN370-1)*36+($AO370-1)*12+6,COLUMN())):INDIRECT(ADDRESS(($AN370-1)*36+($AO370-1)*12+$AP370+4,COLUMN())),INDIRECT(ADDRESS(($AN370-1)*3+$AO370+5,$AP370+7)))&gt;=1,0,INDIRECT(ADDRESS(($AN370-1)*3+$AO370+5,$AP370+7)))))</f>
        <v>0</v>
      </c>
      <c r="AR370" s="472">
        <f ca="1">COUNTIF(INDIRECT("H"&amp;(ROW()+12*(($AN370-1)*3+$AO370)-ROW())/12+5):INDIRECT("S"&amp;(ROW()+12*(($AN370-1)*3+$AO370)-ROW())/12+5),AQ370)</f>
        <v>0</v>
      </c>
      <c r="AS370" s="480">
        <f ca="1">IF($AP370=1,IF(INDIRECT(ADDRESS(($AN370-1)*3+$AO370+5,$AP370+20))="",0,INDIRECT(ADDRESS(($AN370-1)*3+$AO370+5,$AP370+20))),IF(INDIRECT(ADDRESS(($AN370-1)*3+$AO370+5,$AP370+20))="",0,IF(COUNTIF(INDIRECT(ADDRESS(($AN370-1)*36+($AO370-1)*12+6,COLUMN())):INDIRECT(ADDRESS(($AN370-1)*36+($AO370-1)*12+$AP370+4,COLUMN())),INDIRECT(ADDRESS(($AN370-1)*3+$AO370+5,$AP370+20)))&gt;=1,0,INDIRECT(ADDRESS(($AN370-1)*3+$AO370+5,$AP370+20)))))</f>
        <v>0</v>
      </c>
      <c r="AT370" s="472">
        <f ca="1">COUNTIF(INDIRECT("U"&amp;(ROW()+12*(($AN370-1)*3+$AO370)-ROW())/12+5):INDIRECT("AF"&amp;(ROW()+12*(($AN370-1)*3+$AO370)-ROW())/12+5),AS370)</f>
        <v>0</v>
      </c>
      <c r="AU370" s="472">
        <f ca="1">IF(AND(AQ370+AS370&gt;0,AR370+AT370&gt;0),COUNTIF(AU$6:AU369,"&gt;0")+1,0)</f>
        <v>0</v>
      </c>
    </row>
    <row r="371" spans="40:47" x14ac:dyDescent="0.15">
      <c r="AN371" s="472">
        <v>11</v>
      </c>
      <c r="AO371" s="472">
        <v>1</v>
      </c>
      <c r="AP371" s="472">
        <v>6</v>
      </c>
      <c r="AQ371" s="480">
        <f ca="1">IF($AP371=1,IF(INDIRECT(ADDRESS(($AN371-1)*3+$AO371+5,$AP371+7))="",0,INDIRECT(ADDRESS(($AN371-1)*3+$AO371+5,$AP371+7))),IF(INDIRECT(ADDRESS(($AN371-1)*3+$AO371+5,$AP371+7))="",0,IF(COUNTIF(INDIRECT(ADDRESS(($AN371-1)*36+($AO371-1)*12+6,COLUMN())):INDIRECT(ADDRESS(($AN371-1)*36+($AO371-1)*12+$AP371+4,COLUMN())),INDIRECT(ADDRESS(($AN371-1)*3+$AO371+5,$AP371+7)))&gt;=1,0,INDIRECT(ADDRESS(($AN371-1)*3+$AO371+5,$AP371+7)))))</f>
        <v>0</v>
      </c>
      <c r="AR371" s="472">
        <f ca="1">COUNTIF(INDIRECT("H"&amp;(ROW()+12*(($AN371-1)*3+$AO371)-ROW())/12+5):INDIRECT("S"&amp;(ROW()+12*(($AN371-1)*3+$AO371)-ROW())/12+5),AQ371)</f>
        <v>0</v>
      </c>
      <c r="AS371" s="480">
        <f ca="1">IF($AP371=1,IF(INDIRECT(ADDRESS(($AN371-1)*3+$AO371+5,$AP371+20))="",0,INDIRECT(ADDRESS(($AN371-1)*3+$AO371+5,$AP371+20))),IF(INDIRECT(ADDRESS(($AN371-1)*3+$AO371+5,$AP371+20))="",0,IF(COUNTIF(INDIRECT(ADDRESS(($AN371-1)*36+($AO371-1)*12+6,COLUMN())):INDIRECT(ADDRESS(($AN371-1)*36+($AO371-1)*12+$AP371+4,COLUMN())),INDIRECT(ADDRESS(($AN371-1)*3+$AO371+5,$AP371+20)))&gt;=1,0,INDIRECT(ADDRESS(($AN371-1)*3+$AO371+5,$AP371+20)))))</f>
        <v>0</v>
      </c>
      <c r="AT371" s="472">
        <f ca="1">COUNTIF(INDIRECT("U"&amp;(ROW()+12*(($AN371-1)*3+$AO371)-ROW())/12+5):INDIRECT("AF"&amp;(ROW()+12*(($AN371-1)*3+$AO371)-ROW())/12+5),AS371)</f>
        <v>0</v>
      </c>
      <c r="AU371" s="472">
        <f ca="1">IF(AND(AQ371+AS371&gt;0,AR371+AT371&gt;0),COUNTIF(AU$6:AU370,"&gt;0")+1,0)</f>
        <v>0</v>
      </c>
    </row>
    <row r="372" spans="40:47" x14ac:dyDescent="0.15">
      <c r="AN372" s="472">
        <v>11</v>
      </c>
      <c r="AO372" s="472">
        <v>1</v>
      </c>
      <c r="AP372" s="472">
        <v>7</v>
      </c>
      <c r="AQ372" s="480">
        <f ca="1">IF($AP372=1,IF(INDIRECT(ADDRESS(($AN372-1)*3+$AO372+5,$AP372+7))="",0,INDIRECT(ADDRESS(($AN372-1)*3+$AO372+5,$AP372+7))),IF(INDIRECT(ADDRESS(($AN372-1)*3+$AO372+5,$AP372+7))="",0,IF(COUNTIF(INDIRECT(ADDRESS(($AN372-1)*36+($AO372-1)*12+6,COLUMN())):INDIRECT(ADDRESS(($AN372-1)*36+($AO372-1)*12+$AP372+4,COLUMN())),INDIRECT(ADDRESS(($AN372-1)*3+$AO372+5,$AP372+7)))&gt;=1,0,INDIRECT(ADDRESS(($AN372-1)*3+$AO372+5,$AP372+7)))))</f>
        <v>0</v>
      </c>
      <c r="AR372" s="472">
        <f ca="1">COUNTIF(INDIRECT("H"&amp;(ROW()+12*(($AN372-1)*3+$AO372)-ROW())/12+5):INDIRECT("S"&amp;(ROW()+12*(($AN372-1)*3+$AO372)-ROW())/12+5),AQ372)</f>
        <v>0</v>
      </c>
      <c r="AS372" s="480">
        <f ca="1">IF($AP372=1,IF(INDIRECT(ADDRESS(($AN372-1)*3+$AO372+5,$AP372+20))="",0,INDIRECT(ADDRESS(($AN372-1)*3+$AO372+5,$AP372+20))),IF(INDIRECT(ADDRESS(($AN372-1)*3+$AO372+5,$AP372+20))="",0,IF(COUNTIF(INDIRECT(ADDRESS(($AN372-1)*36+($AO372-1)*12+6,COLUMN())):INDIRECT(ADDRESS(($AN372-1)*36+($AO372-1)*12+$AP372+4,COLUMN())),INDIRECT(ADDRESS(($AN372-1)*3+$AO372+5,$AP372+20)))&gt;=1,0,INDIRECT(ADDRESS(($AN372-1)*3+$AO372+5,$AP372+20)))))</f>
        <v>0</v>
      </c>
      <c r="AT372" s="472">
        <f ca="1">COUNTIF(INDIRECT("U"&amp;(ROW()+12*(($AN372-1)*3+$AO372)-ROW())/12+5):INDIRECT("AF"&amp;(ROW()+12*(($AN372-1)*3+$AO372)-ROW())/12+5),AS372)</f>
        <v>0</v>
      </c>
      <c r="AU372" s="472">
        <f ca="1">IF(AND(AQ372+AS372&gt;0,AR372+AT372&gt;0),COUNTIF(AU$6:AU371,"&gt;0")+1,0)</f>
        <v>0</v>
      </c>
    </row>
    <row r="373" spans="40:47" x14ac:dyDescent="0.15">
      <c r="AN373" s="472">
        <v>11</v>
      </c>
      <c r="AO373" s="472">
        <v>1</v>
      </c>
      <c r="AP373" s="472">
        <v>8</v>
      </c>
      <c r="AQ373" s="480">
        <f ca="1">IF($AP373=1,IF(INDIRECT(ADDRESS(($AN373-1)*3+$AO373+5,$AP373+7))="",0,INDIRECT(ADDRESS(($AN373-1)*3+$AO373+5,$AP373+7))),IF(INDIRECT(ADDRESS(($AN373-1)*3+$AO373+5,$AP373+7))="",0,IF(COUNTIF(INDIRECT(ADDRESS(($AN373-1)*36+($AO373-1)*12+6,COLUMN())):INDIRECT(ADDRESS(($AN373-1)*36+($AO373-1)*12+$AP373+4,COLUMN())),INDIRECT(ADDRESS(($AN373-1)*3+$AO373+5,$AP373+7)))&gt;=1,0,INDIRECT(ADDRESS(($AN373-1)*3+$AO373+5,$AP373+7)))))</f>
        <v>0</v>
      </c>
      <c r="AR373" s="472">
        <f ca="1">COUNTIF(INDIRECT("H"&amp;(ROW()+12*(($AN373-1)*3+$AO373)-ROW())/12+5):INDIRECT("S"&amp;(ROW()+12*(($AN373-1)*3+$AO373)-ROW())/12+5),AQ373)</f>
        <v>0</v>
      </c>
      <c r="AS373" s="480">
        <f ca="1">IF($AP373=1,IF(INDIRECT(ADDRESS(($AN373-1)*3+$AO373+5,$AP373+20))="",0,INDIRECT(ADDRESS(($AN373-1)*3+$AO373+5,$AP373+20))),IF(INDIRECT(ADDRESS(($AN373-1)*3+$AO373+5,$AP373+20))="",0,IF(COUNTIF(INDIRECT(ADDRESS(($AN373-1)*36+($AO373-1)*12+6,COLUMN())):INDIRECT(ADDRESS(($AN373-1)*36+($AO373-1)*12+$AP373+4,COLUMN())),INDIRECT(ADDRESS(($AN373-1)*3+$AO373+5,$AP373+20)))&gt;=1,0,INDIRECT(ADDRESS(($AN373-1)*3+$AO373+5,$AP373+20)))))</f>
        <v>0</v>
      </c>
      <c r="AT373" s="472">
        <f ca="1">COUNTIF(INDIRECT("U"&amp;(ROW()+12*(($AN373-1)*3+$AO373)-ROW())/12+5):INDIRECT("AF"&amp;(ROW()+12*(($AN373-1)*3+$AO373)-ROW())/12+5),AS373)</f>
        <v>0</v>
      </c>
      <c r="AU373" s="472">
        <f ca="1">IF(AND(AQ373+AS373&gt;0,AR373+AT373&gt;0),COUNTIF(AU$6:AU372,"&gt;0")+1,0)</f>
        <v>0</v>
      </c>
    </row>
    <row r="374" spans="40:47" x14ac:dyDescent="0.15">
      <c r="AN374" s="472">
        <v>11</v>
      </c>
      <c r="AO374" s="472">
        <v>1</v>
      </c>
      <c r="AP374" s="472">
        <v>9</v>
      </c>
      <c r="AQ374" s="480">
        <f ca="1">IF($AP374=1,IF(INDIRECT(ADDRESS(($AN374-1)*3+$AO374+5,$AP374+7))="",0,INDIRECT(ADDRESS(($AN374-1)*3+$AO374+5,$AP374+7))),IF(INDIRECT(ADDRESS(($AN374-1)*3+$AO374+5,$AP374+7))="",0,IF(COUNTIF(INDIRECT(ADDRESS(($AN374-1)*36+($AO374-1)*12+6,COLUMN())):INDIRECT(ADDRESS(($AN374-1)*36+($AO374-1)*12+$AP374+4,COLUMN())),INDIRECT(ADDRESS(($AN374-1)*3+$AO374+5,$AP374+7)))&gt;=1,0,INDIRECT(ADDRESS(($AN374-1)*3+$AO374+5,$AP374+7)))))</f>
        <v>0</v>
      </c>
      <c r="AR374" s="472">
        <f ca="1">COUNTIF(INDIRECT("H"&amp;(ROW()+12*(($AN374-1)*3+$AO374)-ROW())/12+5):INDIRECT("S"&amp;(ROW()+12*(($AN374-1)*3+$AO374)-ROW())/12+5),AQ374)</f>
        <v>0</v>
      </c>
      <c r="AS374" s="480">
        <f ca="1">IF($AP374=1,IF(INDIRECT(ADDRESS(($AN374-1)*3+$AO374+5,$AP374+20))="",0,INDIRECT(ADDRESS(($AN374-1)*3+$AO374+5,$AP374+20))),IF(INDIRECT(ADDRESS(($AN374-1)*3+$AO374+5,$AP374+20))="",0,IF(COUNTIF(INDIRECT(ADDRESS(($AN374-1)*36+($AO374-1)*12+6,COLUMN())):INDIRECT(ADDRESS(($AN374-1)*36+($AO374-1)*12+$AP374+4,COLUMN())),INDIRECT(ADDRESS(($AN374-1)*3+$AO374+5,$AP374+20)))&gt;=1,0,INDIRECT(ADDRESS(($AN374-1)*3+$AO374+5,$AP374+20)))))</f>
        <v>0</v>
      </c>
      <c r="AT374" s="472">
        <f ca="1">COUNTIF(INDIRECT("U"&amp;(ROW()+12*(($AN374-1)*3+$AO374)-ROW())/12+5):INDIRECT("AF"&amp;(ROW()+12*(($AN374-1)*3+$AO374)-ROW())/12+5),AS374)</f>
        <v>0</v>
      </c>
      <c r="AU374" s="472">
        <f ca="1">IF(AND(AQ374+AS374&gt;0,AR374+AT374&gt;0),COUNTIF(AU$6:AU373,"&gt;0")+1,0)</f>
        <v>0</v>
      </c>
    </row>
    <row r="375" spans="40:47" x14ac:dyDescent="0.15">
      <c r="AN375" s="472">
        <v>11</v>
      </c>
      <c r="AO375" s="472">
        <v>1</v>
      </c>
      <c r="AP375" s="472">
        <v>10</v>
      </c>
      <c r="AQ375" s="480">
        <f ca="1">IF($AP375=1,IF(INDIRECT(ADDRESS(($AN375-1)*3+$AO375+5,$AP375+7))="",0,INDIRECT(ADDRESS(($AN375-1)*3+$AO375+5,$AP375+7))),IF(INDIRECT(ADDRESS(($AN375-1)*3+$AO375+5,$AP375+7))="",0,IF(COUNTIF(INDIRECT(ADDRESS(($AN375-1)*36+($AO375-1)*12+6,COLUMN())):INDIRECT(ADDRESS(($AN375-1)*36+($AO375-1)*12+$AP375+4,COLUMN())),INDIRECT(ADDRESS(($AN375-1)*3+$AO375+5,$AP375+7)))&gt;=1,0,INDIRECT(ADDRESS(($AN375-1)*3+$AO375+5,$AP375+7)))))</f>
        <v>0</v>
      </c>
      <c r="AR375" s="472">
        <f ca="1">COUNTIF(INDIRECT("H"&amp;(ROW()+12*(($AN375-1)*3+$AO375)-ROW())/12+5):INDIRECT("S"&amp;(ROW()+12*(($AN375-1)*3+$AO375)-ROW())/12+5),AQ375)</f>
        <v>0</v>
      </c>
      <c r="AS375" s="480">
        <f ca="1">IF($AP375=1,IF(INDIRECT(ADDRESS(($AN375-1)*3+$AO375+5,$AP375+20))="",0,INDIRECT(ADDRESS(($AN375-1)*3+$AO375+5,$AP375+20))),IF(INDIRECT(ADDRESS(($AN375-1)*3+$AO375+5,$AP375+20))="",0,IF(COUNTIF(INDIRECT(ADDRESS(($AN375-1)*36+($AO375-1)*12+6,COLUMN())):INDIRECT(ADDRESS(($AN375-1)*36+($AO375-1)*12+$AP375+4,COLUMN())),INDIRECT(ADDRESS(($AN375-1)*3+$AO375+5,$AP375+20)))&gt;=1,0,INDIRECT(ADDRESS(($AN375-1)*3+$AO375+5,$AP375+20)))))</f>
        <v>0</v>
      </c>
      <c r="AT375" s="472">
        <f ca="1">COUNTIF(INDIRECT("U"&amp;(ROW()+12*(($AN375-1)*3+$AO375)-ROW())/12+5):INDIRECT("AF"&amp;(ROW()+12*(($AN375-1)*3+$AO375)-ROW())/12+5),AS375)</f>
        <v>0</v>
      </c>
      <c r="AU375" s="472">
        <f ca="1">IF(AND(AQ375+AS375&gt;0,AR375+AT375&gt;0),COUNTIF(AU$6:AU374,"&gt;0")+1,0)</f>
        <v>0</v>
      </c>
    </row>
    <row r="376" spans="40:47" x14ac:dyDescent="0.15">
      <c r="AN376" s="472">
        <v>11</v>
      </c>
      <c r="AO376" s="472">
        <v>1</v>
      </c>
      <c r="AP376" s="472">
        <v>11</v>
      </c>
      <c r="AQ376" s="480">
        <f ca="1">IF($AP376=1,IF(INDIRECT(ADDRESS(($AN376-1)*3+$AO376+5,$AP376+7))="",0,INDIRECT(ADDRESS(($AN376-1)*3+$AO376+5,$AP376+7))),IF(INDIRECT(ADDRESS(($AN376-1)*3+$AO376+5,$AP376+7))="",0,IF(COUNTIF(INDIRECT(ADDRESS(($AN376-1)*36+($AO376-1)*12+6,COLUMN())):INDIRECT(ADDRESS(($AN376-1)*36+($AO376-1)*12+$AP376+4,COLUMN())),INDIRECT(ADDRESS(($AN376-1)*3+$AO376+5,$AP376+7)))&gt;=1,0,INDIRECT(ADDRESS(($AN376-1)*3+$AO376+5,$AP376+7)))))</f>
        <v>0</v>
      </c>
      <c r="AR376" s="472">
        <f ca="1">COUNTIF(INDIRECT("H"&amp;(ROW()+12*(($AN376-1)*3+$AO376)-ROW())/12+5):INDIRECT("S"&amp;(ROW()+12*(($AN376-1)*3+$AO376)-ROW())/12+5),AQ376)</f>
        <v>0</v>
      </c>
      <c r="AS376" s="480">
        <f ca="1">IF($AP376=1,IF(INDIRECT(ADDRESS(($AN376-1)*3+$AO376+5,$AP376+20))="",0,INDIRECT(ADDRESS(($AN376-1)*3+$AO376+5,$AP376+20))),IF(INDIRECT(ADDRESS(($AN376-1)*3+$AO376+5,$AP376+20))="",0,IF(COUNTIF(INDIRECT(ADDRESS(($AN376-1)*36+($AO376-1)*12+6,COLUMN())):INDIRECT(ADDRESS(($AN376-1)*36+($AO376-1)*12+$AP376+4,COLUMN())),INDIRECT(ADDRESS(($AN376-1)*3+$AO376+5,$AP376+20)))&gt;=1,0,INDIRECT(ADDRESS(($AN376-1)*3+$AO376+5,$AP376+20)))))</f>
        <v>0</v>
      </c>
      <c r="AT376" s="472">
        <f ca="1">COUNTIF(INDIRECT("U"&amp;(ROW()+12*(($AN376-1)*3+$AO376)-ROW())/12+5):INDIRECT("AF"&amp;(ROW()+12*(($AN376-1)*3+$AO376)-ROW())/12+5),AS376)</f>
        <v>0</v>
      </c>
      <c r="AU376" s="472">
        <f ca="1">IF(AND(AQ376+AS376&gt;0,AR376+AT376&gt;0),COUNTIF(AU$6:AU375,"&gt;0")+1,0)</f>
        <v>0</v>
      </c>
    </row>
    <row r="377" spans="40:47" x14ac:dyDescent="0.15">
      <c r="AN377" s="472">
        <v>11</v>
      </c>
      <c r="AO377" s="472">
        <v>1</v>
      </c>
      <c r="AP377" s="472">
        <v>12</v>
      </c>
      <c r="AQ377" s="480">
        <f ca="1">IF($AP377=1,IF(INDIRECT(ADDRESS(($AN377-1)*3+$AO377+5,$AP377+7))="",0,INDIRECT(ADDRESS(($AN377-1)*3+$AO377+5,$AP377+7))),IF(INDIRECT(ADDRESS(($AN377-1)*3+$AO377+5,$AP377+7))="",0,IF(COUNTIF(INDIRECT(ADDRESS(($AN377-1)*36+($AO377-1)*12+6,COLUMN())):INDIRECT(ADDRESS(($AN377-1)*36+($AO377-1)*12+$AP377+4,COLUMN())),INDIRECT(ADDRESS(($AN377-1)*3+$AO377+5,$AP377+7)))&gt;=1,0,INDIRECT(ADDRESS(($AN377-1)*3+$AO377+5,$AP377+7)))))</f>
        <v>0</v>
      </c>
      <c r="AR377" s="472">
        <f ca="1">COUNTIF(INDIRECT("H"&amp;(ROW()+12*(($AN377-1)*3+$AO377)-ROW())/12+5):INDIRECT("S"&amp;(ROW()+12*(($AN377-1)*3+$AO377)-ROW())/12+5),AQ377)</f>
        <v>0</v>
      </c>
      <c r="AS377" s="480">
        <f ca="1">IF($AP377=1,IF(INDIRECT(ADDRESS(($AN377-1)*3+$AO377+5,$AP377+20))="",0,INDIRECT(ADDRESS(($AN377-1)*3+$AO377+5,$AP377+20))),IF(INDIRECT(ADDRESS(($AN377-1)*3+$AO377+5,$AP377+20))="",0,IF(COUNTIF(INDIRECT(ADDRESS(($AN377-1)*36+($AO377-1)*12+6,COLUMN())):INDIRECT(ADDRESS(($AN377-1)*36+($AO377-1)*12+$AP377+4,COLUMN())),INDIRECT(ADDRESS(($AN377-1)*3+$AO377+5,$AP377+20)))&gt;=1,0,INDIRECT(ADDRESS(($AN377-1)*3+$AO377+5,$AP377+20)))))</f>
        <v>0</v>
      </c>
      <c r="AT377" s="472">
        <f ca="1">COUNTIF(INDIRECT("U"&amp;(ROW()+12*(($AN377-1)*3+$AO377)-ROW())/12+5):INDIRECT("AF"&amp;(ROW()+12*(($AN377-1)*3+$AO377)-ROW())/12+5),AS377)</f>
        <v>0</v>
      </c>
      <c r="AU377" s="472">
        <f ca="1">IF(AND(AQ377+AS377&gt;0,AR377+AT377&gt;0),COUNTIF(AU$6:AU376,"&gt;0")+1,0)</f>
        <v>0</v>
      </c>
    </row>
    <row r="378" spans="40:47" x14ac:dyDescent="0.15">
      <c r="AN378" s="472">
        <v>11</v>
      </c>
      <c r="AO378" s="472">
        <v>2</v>
      </c>
      <c r="AP378" s="472">
        <v>1</v>
      </c>
      <c r="AQ378" s="480">
        <f ca="1">IF($AP378=1,IF(INDIRECT(ADDRESS(($AN378-1)*3+$AO378+5,$AP378+7))="",0,INDIRECT(ADDRESS(($AN378-1)*3+$AO378+5,$AP378+7))),IF(INDIRECT(ADDRESS(($AN378-1)*3+$AO378+5,$AP378+7))="",0,IF(COUNTIF(INDIRECT(ADDRESS(($AN378-1)*36+($AO378-1)*12+6,COLUMN())):INDIRECT(ADDRESS(($AN378-1)*36+($AO378-1)*12+$AP378+4,COLUMN())),INDIRECT(ADDRESS(($AN378-1)*3+$AO378+5,$AP378+7)))&gt;=1,0,INDIRECT(ADDRESS(($AN378-1)*3+$AO378+5,$AP378+7)))))</f>
        <v>0</v>
      </c>
      <c r="AR378" s="472">
        <f ca="1">COUNTIF(INDIRECT("H"&amp;(ROW()+12*(($AN378-1)*3+$AO378)-ROW())/12+5):INDIRECT("S"&amp;(ROW()+12*(($AN378-1)*3+$AO378)-ROW())/12+5),AQ378)</f>
        <v>0</v>
      </c>
      <c r="AS378" s="480">
        <f ca="1">IF($AP378=1,IF(INDIRECT(ADDRESS(($AN378-1)*3+$AO378+5,$AP378+20))="",0,INDIRECT(ADDRESS(($AN378-1)*3+$AO378+5,$AP378+20))),IF(INDIRECT(ADDRESS(($AN378-1)*3+$AO378+5,$AP378+20))="",0,IF(COUNTIF(INDIRECT(ADDRESS(($AN378-1)*36+($AO378-1)*12+6,COLUMN())):INDIRECT(ADDRESS(($AN378-1)*36+($AO378-1)*12+$AP378+4,COLUMN())),INDIRECT(ADDRESS(($AN378-1)*3+$AO378+5,$AP378+20)))&gt;=1,0,INDIRECT(ADDRESS(($AN378-1)*3+$AO378+5,$AP378+20)))))</f>
        <v>0</v>
      </c>
      <c r="AT378" s="472">
        <f ca="1">COUNTIF(INDIRECT("U"&amp;(ROW()+12*(($AN378-1)*3+$AO378)-ROW())/12+5):INDIRECT("AF"&amp;(ROW()+12*(($AN378-1)*3+$AO378)-ROW())/12+5),AS378)</f>
        <v>0</v>
      </c>
      <c r="AU378" s="472">
        <f ca="1">IF(AND(AQ378+AS378&gt;0,AR378+AT378&gt;0),COUNTIF(AU$6:AU377,"&gt;0")+1,0)</f>
        <v>0</v>
      </c>
    </row>
    <row r="379" spans="40:47" x14ac:dyDescent="0.15">
      <c r="AN379" s="472">
        <v>11</v>
      </c>
      <c r="AO379" s="472">
        <v>2</v>
      </c>
      <c r="AP379" s="472">
        <v>2</v>
      </c>
      <c r="AQ379" s="480">
        <f ca="1">IF($AP379=1,IF(INDIRECT(ADDRESS(($AN379-1)*3+$AO379+5,$AP379+7))="",0,INDIRECT(ADDRESS(($AN379-1)*3+$AO379+5,$AP379+7))),IF(INDIRECT(ADDRESS(($AN379-1)*3+$AO379+5,$AP379+7))="",0,IF(COUNTIF(INDIRECT(ADDRESS(($AN379-1)*36+($AO379-1)*12+6,COLUMN())):INDIRECT(ADDRESS(($AN379-1)*36+($AO379-1)*12+$AP379+4,COLUMN())),INDIRECT(ADDRESS(($AN379-1)*3+$AO379+5,$AP379+7)))&gt;=1,0,INDIRECT(ADDRESS(($AN379-1)*3+$AO379+5,$AP379+7)))))</f>
        <v>0</v>
      </c>
      <c r="AR379" s="472">
        <f ca="1">COUNTIF(INDIRECT("H"&amp;(ROW()+12*(($AN379-1)*3+$AO379)-ROW())/12+5):INDIRECT("S"&amp;(ROW()+12*(($AN379-1)*3+$AO379)-ROW())/12+5),AQ379)</f>
        <v>0</v>
      </c>
      <c r="AS379" s="480">
        <f ca="1">IF($AP379=1,IF(INDIRECT(ADDRESS(($AN379-1)*3+$AO379+5,$AP379+20))="",0,INDIRECT(ADDRESS(($AN379-1)*3+$AO379+5,$AP379+20))),IF(INDIRECT(ADDRESS(($AN379-1)*3+$AO379+5,$AP379+20))="",0,IF(COUNTIF(INDIRECT(ADDRESS(($AN379-1)*36+($AO379-1)*12+6,COLUMN())):INDIRECT(ADDRESS(($AN379-1)*36+($AO379-1)*12+$AP379+4,COLUMN())),INDIRECT(ADDRESS(($AN379-1)*3+$AO379+5,$AP379+20)))&gt;=1,0,INDIRECT(ADDRESS(($AN379-1)*3+$AO379+5,$AP379+20)))))</f>
        <v>0</v>
      </c>
      <c r="AT379" s="472">
        <f ca="1">COUNTIF(INDIRECT("U"&amp;(ROW()+12*(($AN379-1)*3+$AO379)-ROW())/12+5):INDIRECT("AF"&amp;(ROW()+12*(($AN379-1)*3+$AO379)-ROW())/12+5),AS379)</f>
        <v>0</v>
      </c>
      <c r="AU379" s="472">
        <f ca="1">IF(AND(AQ379+AS379&gt;0,AR379+AT379&gt;0),COUNTIF(AU$6:AU378,"&gt;0")+1,0)</f>
        <v>0</v>
      </c>
    </row>
    <row r="380" spans="40:47" x14ac:dyDescent="0.15">
      <c r="AN380" s="472">
        <v>11</v>
      </c>
      <c r="AO380" s="472">
        <v>2</v>
      </c>
      <c r="AP380" s="472">
        <v>3</v>
      </c>
      <c r="AQ380" s="480">
        <f ca="1">IF($AP380=1,IF(INDIRECT(ADDRESS(($AN380-1)*3+$AO380+5,$AP380+7))="",0,INDIRECT(ADDRESS(($AN380-1)*3+$AO380+5,$AP380+7))),IF(INDIRECT(ADDRESS(($AN380-1)*3+$AO380+5,$AP380+7))="",0,IF(COUNTIF(INDIRECT(ADDRESS(($AN380-1)*36+($AO380-1)*12+6,COLUMN())):INDIRECT(ADDRESS(($AN380-1)*36+($AO380-1)*12+$AP380+4,COLUMN())),INDIRECT(ADDRESS(($AN380-1)*3+$AO380+5,$AP380+7)))&gt;=1,0,INDIRECT(ADDRESS(($AN380-1)*3+$AO380+5,$AP380+7)))))</f>
        <v>0</v>
      </c>
      <c r="AR380" s="472">
        <f ca="1">COUNTIF(INDIRECT("H"&amp;(ROW()+12*(($AN380-1)*3+$AO380)-ROW())/12+5):INDIRECT("S"&amp;(ROW()+12*(($AN380-1)*3+$AO380)-ROW())/12+5),AQ380)</f>
        <v>0</v>
      </c>
      <c r="AS380" s="480">
        <f ca="1">IF($AP380=1,IF(INDIRECT(ADDRESS(($AN380-1)*3+$AO380+5,$AP380+20))="",0,INDIRECT(ADDRESS(($AN380-1)*3+$AO380+5,$AP380+20))),IF(INDIRECT(ADDRESS(($AN380-1)*3+$AO380+5,$AP380+20))="",0,IF(COUNTIF(INDIRECT(ADDRESS(($AN380-1)*36+($AO380-1)*12+6,COLUMN())):INDIRECT(ADDRESS(($AN380-1)*36+($AO380-1)*12+$AP380+4,COLUMN())),INDIRECT(ADDRESS(($AN380-1)*3+$AO380+5,$AP380+20)))&gt;=1,0,INDIRECT(ADDRESS(($AN380-1)*3+$AO380+5,$AP380+20)))))</f>
        <v>0</v>
      </c>
      <c r="AT380" s="472">
        <f ca="1">COUNTIF(INDIRECT("U"&amp;(ROW()+12*(($AN380-1)*3+$AO380)-ROW())/12+5):INDIRECT("AF"&amp;(ROW()+12*(($AN380-1)*3+$AO380)-ROW())/12+5),AS380)</f>
        <v>0</v>
      </c>
      <c r="AU380" s="472">
        <f ca="1">IF(AND(AQ380+AS380&gt;0,AR380+AT380&gt;0),COUNTIF(AU$6:AU379,"&gt;0")+1,0)</f>
        <v>0</v>
      </c>
    </row>
    <row r="381" spans="40:47" x14ac:dyDescent="0.15">
      <c r="AN381" s="472">
        <v>11</v>
      </c>
      <c r="AO381" s="472">
        <v>2</v>
      </c>
      <c r="AP381" s="472">
        <v>4</v>
      </c>
      <c r="AQ381" s="480">
        <f ca="1">IF($AP381=1,IF(INDIRECT(ADDRESS(($AN381-1)*3+$AO381+5,$AP381+7))="",0,INDIRECT(ADDRESS(($AN381-1)*3+$AO381+5,$AP381+7))),IF(INDIRECT(ADDRESS(($AN381-1)*3+$AO381+5,$AP381+7))="",0,IF(COUNTIF(INDIRECT(ADDRESS(($AN381-1)*36+($AO381-1)*12+6,COLUMN())):INDIRECT(ADDRESS(($AN381-1)*36+($AO381-1)*12+$AP381+4,COLUMN())),INDIRECT(ADDRESS(($AN381-1)*3+$AO381+5,$AP381+7)))&gt;=1,0,INDIRECT(ADDRESS(($AN381-1)*3+$AO381+5,$AP381+7)))))</f>
        <v>0</v>
      </c>
      <c r="AR381" s="472">
        <f ca="1">COUNTIF(INDIRECT("H"&amp;(ROW()+12*(($AN381-1)*3+$AO381)-ROW())/12+5):INDIRECT("S"&amp;(ROW()+12*(($AN381-1)*3+$AO381)-ROW())/12+5),AQ381)</f>
        <v>0</v>
      </c>
      <c r="AS381" s="480">
        <f ca="1">IF($AP381=1,IF(INDIRECT(ADDRESS(($AN381-1)*3+$AO381+5,$AP381+20))="",0,INDIRECT(ADDRESS(($AN381-1)*3+$AO381+5,$AP381+20))),IF(INDIRECT(ADDRESS(($AN381-1)*3+$AO381+5,$AP381+20))="",0,IF(COUNTIF(INDIRECT(ADDRESS(($AN381-1)*36+($AO381-1)*12+6,COLUMN())):INDIRECT(ADDRESS(($AN381-1)*36+($AO381-1)*12+$AP381+4,COLUMN())),INDIRECT(ADDRESS(($AN381-1)*3+$AO381+5,$AP381+20)))&gt;=1,0,INDIRECT(ADDRESS(($AN381-1)*3+$AO381+5,$AP381+20)))))</f>
        <v>0</v>
      </c>
      <c r="AT381" s="472">
        <f ca="1">COUNTIF(INDIRECT("U"&amp;(ROW()+12*(($AN381-1)*3+$AO381)-ROW())/12+5):INDIRECT("AF"&amp;(ROW()+12*(($AN381-1)*3+$AO381)-ROW())/12+5),AS381)</f>
        <v>0</v>
      </c>
      <c r="AU381" s="472">
        <f ca="1">IF(AND(AQ381+AS381&gt;0,AR381+AT381&gt;0),COUNTIF(AU$6:AU380,"&gt;0")+1,0)</f>
        <v>0</v>
      </c>
    </row>
    <row r="382" spans="40:47" x14ac:dyDescent="0.15">
      <c r="AN382" s="472">
        <v>11</v>
      </c>
      <c r="AO382" s="472">
        <v>2</v>
      </c>
      <c r="AP382" s="472">
        <v>5</v>
      </c>
      <c r="AQ382" s="480">
        <f ca="1">IF($AP382=1,IF(INDIRECT(ADDRESS(($AN382-1)*3+$AO382+5,$AP382+7))="",0,INDIRECT(ADDRESS(($AN382-1)*3+$AO382+5,$AP382+7))),IF(INDIRECT(ADDRESS(($AN382-1)*3+$AO382+5,$AP382+7))="",0,IF(COUNTIF(INDIRECT(ADDRESS(($AN382-1)*36+($AO382-1)*12+6,COLUMN())):INDIRECT(ADDRESS(($AN382-1)*36+($AO382-1)*12+$AP382+4,COLUMN())),INDIRECT(ADDRESS(($AN382-1)*3+$AO382+5,$AP382+7)))&gt;=1,0,INDIRECT(ADDRESS(($AN382-1)*3+$AO382+5,$AP382+7)))))</f>
        <v>0</v>
      </c>
      <c r="AR382" s="472">
        <f ca="1">COUNTIF(INDIRECT("H"&amp;(ROW()+12*(($AN382-1)*3+$AO382)-ROW())/12+5):INDIRECT("S"&amp;(ROW()+12*(($AN382-1)*3+$AO382)-ROW())/12+5),AQ382)</f>
        <v>0</v>
      </c>
      <c r="AS382" s="480">
        <f ca="1">IF($AP382=1,IF(INDIRECT(ADDRESS(($AN382-1)*3+$AO382+5,$AP382+20))="",0,INDIRECT(ADDRESS(($AN382-1)*3+$AO382+5,$AP382+20))),IF(INDIRECT(ADDRESS(($AN382-1)*3+$AO382+5,$AP382+20))="",0,IF(COUNTIF(INDIRECT(ADDRESS(($AN382-1)*36+($AO382-1)*12+6,COLUMN())):INDIRECT(ADDRESS(($AN382-1)*36+($AO382-1)*12+$AP382+4,COLUMN())),INDIRECT(ADDRESS(($AN382-1)*3+$AO382+5,$AP382+20)))&gt;=1,0,INDIRECT(ADDRESS(($AN382-1)*3+$AO382+5,$AP382+20)))))</f>
        <v>0</v>
      </c>
      <c r="AT382" s="472">
        <f ca="1">COUNTIF(INDIRECT("U"&amp;(ROW()+12*(($AN382-1)*3+$AO382)-ROW())/12+5):INDIRECT("AF"&amp;(ROW()+12*(($AN382-1)*3+$AO382)-ROW())/12+5),AS382)</f>
        <v>0</v>
      </c>
      <c r="AU382" s="472">
        <f ca="1">IF(AND(AQ382+AS382&gt;0,AR382+AT382&gt;0),COUNTIF(AU$6:AU381,"&gt;0")+1,0)</f>
        <v>0</v>
      </c>
    </row>
    <row r="383" spans="40:47" x14ac:dyDescent="0.15">
      <c r="AN383" s="472">
        <v>11</v>
      </c>
      <c r="AO383" s="472">
        <v>2</v>
      </c>
      <c r="AP383" s="472">
        <v>6</v>
      </c>
      <c r="AQ383" s="480">
        <f ca="1">IF($AP383=1,IF(INDIRECT(ADDRESS(($AN383-1)*3+$AO383+5,$AP383+7))="",0,INDIRECT(ADDRESS(($AN383-1)*3+$AO383+5,$AP383+7))),IF(INDIRECT(ADDRESS(($AN383-1)*3+$AO383+5,$AP383+7))="",0,IF(COUNTIF(INDIRECT(ADDRESS(($AN383-1)*36+($AO383-1)*12+6,COLUMN())):INDIRECT(ADDRESS(($AN383-1)*36+($AO383-1)*12+$AP383+4,COLUMN())),INDIRECT(ADDRESS(($AN383-1)*3+$AO383+5,$AP383+7)))&gt;=1,0,INDIRECT(ADDRESS(($AN383-1)*3+$AO383+5,$AP383+7)))))</f>
        <v>0</v>
      </c>
      <c r="AR383" s="472">
        <f ca="1">COUNTIF(INDIRECT("H"&amp;(ROW()+12*(($AN383-1)*3+$AO383)-ROW())/12+5):INDIRECT("S"&amp;(ROW()+12*(($AN383-1)*3+$AO383)-ROW())/12+5),AQ383)</f>
        <v>0</v>
      </c>
      <c r="AS383" s="480">
        <f ca="1">IF($AP383=1,IF(INDIRECT(ADDRESS(($AN383-1)*3+$AO383+5,$AP383+20))="",0,INDIRECT(ADDRESS(($AN383-1)*3+$AO383+5,$AP383+20))),IF(INDIRECT(ADDRESS(($AN383-1)*3+$AO383+5,$AP383+20))="",0,IF(COUNTIF(INDIRECT(ADDRESS(($AN383-1)*36+($AO383-1)*12+6,COLUMN())):INDIRECT(ADDRESS(($AN383-1)*36+($AO383-1)*12+$AP383+4,COLUMN())),INDIRECT(ADDRESS(($AN383-1)*3+$AO383+5,$AP383+20)))&gt;=1,0,INDIRECT(ADDRESS(($AN383-1)*3+$AO383+5,$AP383+20)))))</f>
        <v>0</v>
      </c>
      <c r="AT383" s="472">
        <f ca="1">COUNTIF(INDIRECT("U"&amp;(ROW()+12*(($AN383-1)*3+$AO383)-ROW())/12+5):INDIRECT("AF"&amp;(ROW()+12*(($AN383-1)*3+$AO383)-ROW())/12+5),AS383)</f>
        <v>0</v>
      </c>
      <c r="AU383" s="472">
        <f ca="1">IF(AND(AQ383+AS383&gt;0,AR383+AT383&gt;0),COUNTIF(AU$6:AU382,"&gt;0")+1,0)</f>
        <v>0</v>
      </c>
    </row>
    <row r="384" spans="40:47" x14ac:dyDescent="0.15">
      <c r="AN384" s="472">
        <v>11</v>
      </c>
      <c r="AO384" s="472">
        <v>2</v>
      </c>
      <c r="AP384" s="472">
        <v>7</v>
      </c>
      <c r="AQ384" s="480">
        <f ca="1">IF($AP384=1,IF(INDIRECT(ADDRESS(($AN384-1)*3+$AO384+5,$AP384+7))="",0,INDIRECT(ADDRESS(($AN384-1)*3+$AO384+5,$AP384+7))),IF(INDIRECT(ADDRESS(($AN384-1)*3+$AO384+5,$AP384+7))="",0,IF(COUNTIF(INDIRECT(ADDRESS(($AN384-1)*36+($AO384-1)*12+6,COLUMN())):INDIRECT(ADDRESS(($AN384-1)*36+($AO384-1)*12+$AP384+4,COLUMN())),INDIRECT(ADDRESS(($AN384-1)*3+$AO384+5,$AP384+7)))&gt;=1,0,INDIRECT(ADDRESS(($AN384-1)*3+$AO384+5,$AP384+7)))))</f>
        <v>0</v>
      </c>
      <c r="AR384" s="472">
        <f ca="1">COUNTIF(INDIRECT("H"&amp;(ROW()+12*(($AN384-1)*3+$AO384)-ROW())/12+5):INDIRECT("S"&amp;(ROW()+12*(($AN384-1)*3+$AO384)-ROW())/12+5),AQ384)</f>
        <v>0</v>
      </c>
      <c r="AS384" s="480">
        <f ca="1">IF($AP384=1,IF(INDIRECT(ADDRESS(($AN384-1)*3+$AO384+5,$AP384+20))="",0,INDIRECT(ADDRESS(($AN384-1)*3+$AO384+5,$AP384+20))),IF(INDIRECT(ADDRESS(($AN384-1)*3+$AO384+5,$AP384+20))="",0,IF(COUNTIF(INDIRECT(ADDRESS(($AN384-1)*36+($AO384-1)*12+6,COLUMN())):INDIRECT(ADDRESS(($AN384-1)*36+($AO384-1)*12+$AP384+4,COLUMN())),INDIRECT(ADDRESS(($AN384-1)*3+$AO384+5,$AP384+20)))&gt;=1,0,INDIRECT(ADDRESS(($AN384-1)*3+$AO384+5,$AP384+20)))))</f>
        <v>0</v>
      </c>
      <c r="AT384" s="472">
        <f ca="1">COUNTIF(INDIRECT("U"&amp;(ROW()+12*(($AN384-1)*3+$AO384)-ROW())/12+5):INDIRECT("AF"&amp;(ROW()+12*(($AN384-1)*3+$AO384)-ROW())/12+5),AS384)</f>
        <v>0</v>
      </c>
      <c r="AU384" s="472">
        <f ca="1">IF(AND(AQ384+AS384&gt;0,AR384+AT384&gt;0),COUNTIF(AU$6:AU383,"&gt;0")+1,0)</f>
        <v>0</v>
      </c>
    </row>
    <row r="385" spans="40:47" x14ac:dyDescent="0.15">
      <c r="AN385" s="472">
        <v>11</v>
      </c>
      <c r="AO385" s="472">
        <v>2</v>
      </c>
      <c r="AP385" s="472">
        <v>8</v>
      </c>
      <c r="AQ385" s="480">
        <f ca="1">IF($AP385=1,IF(INDIRECT(ADDRESS(($AN385-1)*3+$AO385+5,$AP385+7))="",0,INDIRECT(ADDRESS(($AN385-1)*3+$AO385+5,$AP385+7))),IF(INDIRECT(ADDRESS(($AN385-1)*3+$AO385+5,$AP385+7))="",0,IF(COUNTIF(INDIRECT(ADDRESS(($AN385-1)*36+($AO385-1)*12+6,COLUMN())):INDIRECT(ADDRESS(($AN385-1)*36+($AO385-1)*12+$AP385+4,COLUMN())),INDIRECT(ADDRESS(($AN385-1)*3+$AO385+5,$AP385+7)))&gt;=1,0,INDIRECT(ADDRESS(($AN385-1)*3+$AO385+5,$AP385+7)))))</f>
        <v>0</v>
      </c>
      <c r="AR385" s="472">
        <f ca="1">COUNTIF(INDIRECT("H"&amp;(ROW()+12*(($AN385-1)*3+$AO385)-ROW())/12+5):INDIRECT("S"&amp;(ROW()+12*(($AN385-1)*3+$AO385)-ROW())/12+5),AQ385)</f>
        <v>0</v>
      </c>
      <c r="AS385" s="480">
        <f ca="1">IF($AP385=1,IF(INDIRECT(ADDRESS(($AN385-1)*3+$AO385+5,$AP385+20))="",0,INDIRECT(ADDRESS(($AN385-1)*3+$AO385+5,$AP385+20))),IF(INDIRECT(ADDRESS(($AN385-1)*3+$AO385+5,$AP385+20))="",0,IF(COUNTIF(INDIRECT(ADDRESS(($AN385-1)*36+($AO385-1)*12+6,COLUMN())):INDIRECT(ADDRESS(($AN385-1)*36+($AO385-1)*12+$AP385+4,COLUMN())),INDIRECT(ADDRESS(($AN385-1)*3+$AO385+5,$AP385+20)))&gt;=1,0,INDIRECT(ADDRESS(($AN385-1)*3+$AO385+5,$AP385+20)))))</f>
        <v>0</v>
      </c>
      <c r="AT385" s="472">
        <f ca="1">COUNTIF(INDIRECT("U"&amp;(ROW()+12*(($AN385-1)*3+$AO385)-ROW())/12+5):INDIRECT("AF"&amp;(ROW()+12*(($AN385-1)*3+$AO385)-ROW())/12+5),AS385)</f>
        <v>0</v>
      </c>
      <c r="AU385" s="472">
        <f ca="1">IF(AND(AQ385+AS385&gt;0,AR385+AT385&gt;0),COUNTIF(AU$6:AU384,"&gt;0")+1,0)</f>
        <v>0</v>
      </c>
    </row>
    <row r="386" spans="40:47" x14ac:dyDescent="0.15">
      <c r="AN386" s="472">
        <v>11</v>
      </c>
      <c r="AO386" s="472">
        <v>2</v>
      </c>
      <c r="AP386" s="472">
        <v>9</v>
      </c>
      <c r="AQ386" s="480">
        <f ca="1">IF($AP386=1,IF(INDIRECT(ADDRESS(($AN386-1)*3+$AO386+5,$AP386+7))="",0,INDIRECT(ADDRESS(($AN386-1)*3+$AO386+5,$AP386+7))),IF(INDIRECT(ADDRESS(($AN386-1)*3+$AO386+5,$AP386+7))="",0,IF(COUNTIF(INDIRECT(ADDRESS(($AN386-1)*36+($AO386-1)*12+6,COLUMN())):INDIRECT(ADDRESS(($AN386-1)*36+($AO386-1)*12+$AP386+4,COLUMN())),INDIRECT(ADDRESS(($AN386-1)*3+$AO386+5,$AP386+7)))&gt;=1,0,INDIRECT(ADDRESS(($AN386-1)*3+$AO386+5,$AP386+7)))))</f>
        <v>0</v>
      </c>
      <c r="AR386" s="472">
        <f ca="1">COUNTIF(INDIRECT("H"&amp;(ROW()+12*(($AN386-1)*3+$AO386)-ROW())/12+5):INDIRECT("S"&amp;(ROW()+12*(($AN386-1)*3+$AO386)-ROW())/12+5),AQ386)</f>
        <v>0</v>
      </c>
      <c r="AS386" s="480">
        <f ca="1">IF($AP386=1,IF(INDIRECT(ADDRESS(($AN386-1)*3+$AO386+5,$AP386+20))="",0,INDIRECT(ADDRESS(($AN386-1)*3+$AO386+5,$AP386+20))),IF(INDIRECT(ADDRESS(($AN386-1)*3+$AO386+5,$AP386+20))="",0,IF(COUNTIF(INDIRECT(ADDRESS(($AN386-1)*36+($AO386-1)*12+6,COLUMN())):INDIRECT(ADDRESS(($AN386-1)*36+($AO386-1)*12+$AP386+4,COLUMN())),INDIRECT(ADDRESS(($AN386-1)*3+$AO386+5,$AP386+20)))&gt;=1,0,INDIRECT(ADDRESS(($AN386-1)*3+$AO386+5,$AP386+20)))))</f>
        <v>0</v>
      </c>
      <c r="AT386" s="472">
        <f ca="1">COUNTIF(INDIRECT("U"&amp;(ROW()+12*(($AN386-1)*3+$AO386)-ROW())/12+5):INDIRECT("AF"&amp;(ROW()+12*(($AN386-1)*3+$AO386)-ROW())/12+5),AS386)</f>
        <v>0</v>
      </c>
      <c r="AU386" s="472">
        <f ca="1">IF(AND(AQ386+AS386&gt;0,AR386+AT386&gt;0),COUNTIF(AU$6:AU385,"&gt;0")+1,0)</f>
        <v>0</v>
      </c>
    </row>
    <row r="387" spans="40:47" x14ac:dyDescent="0.15">
      <c r="AN387" s="472">
        <v>11</v>
      </c>
      <c r="AO387" s="472">
        <v>2</v>
      </c>
      <c r="AP387" s="472">
        <v>10</v>
      </c>
      <c r="AQ387" s="480">
        <f ca="1">IF($AP387=1,IF(INDIRECT(ADDRESS(($AN387-1)*3+$AO387+5,$AP387+7))="",0,INDIRECT(ADDRESS(($AN387-1)*3+$AO387+5,$AP387+7))),IF(INDIRECT(ADDRESS(($AN387-1)*3+$AO387+5,$AP387+7))="",0,IF(COUNTIF(INDIRECT(ADDRESS(($AN387-1)*36+($AO387-1)*12+6,COLUMN())):INDIRECT(ADDRESS(($AN387-1)*36+($AO387-1)*12+$AP387+4,COLUMN())),INDIRECT(ADDRESS(($AN387-1)*3+$AO387+5,$AP387+7)))&gt;=1,0,INDIRECT(ADDRESS(($AN387-1)*3+$AO387+5,$AP387+7)))))</f>
        <v>0</v>
      </c>
      <c r="AR387" s="472">
        <f ca="1">COUNTIF(INDIRECT("H"&amp;(ROW()+12*(($AN387-1)*3+$AO387)-ROW())/12+5):INDIRECT("S"&amp;(ROW()+12*(($AN387-1)*3+$AO387)-ROW())/12+5),AQ387)</f>
        <v>0</v>
      </c>
      <c r="AS387" s="480">
        <f ca="1">IF($AP387=1,IF(INDIRECT(ADDRESS(($AN387-1)*3+$AO387+5,$AP387+20))="",0,INDIRECT(ADDRESS(($AN387-1)*3+$AO387+5,$AP387+20))),IF(INDIRECT(ADDRESS(($AN387-1)*3+$AO387+5,$AP387+20))="",0,IF(COUNTIF(INDIRECT(ADDRESS(($AN387-1)*36+($AO387-1)*12+6,COLUMN())):INDIRECT(ADDRESS(($AN387-1)*36+($AO387-1)*12+$AP387+4,COLUMN())),INDIRECT(ADDRESS(($AN387-1)*3+$AO387+5,$AP387+20)))&gt;=1,0,INDIRECT(ADDRESS(($AN387-1)*3+$AO387+5,$AP387+20)))))</f>
        <v>0</v>
      </c>
      <c r="AT387" s="472">
        <f ca="1">COUNTIF(INDIRECT("U"&amp;(ROW()+12*(($AN387-1)*3+$AO387)-ROW())/12+5):INDIRECT("AF"&amp;(ROW()+12*(($AN387-1)*3+$AO387)-ROW())/12+5),AS387)</f>
        <v>0</v>
      </c>
      <c r="AU387" s="472">
        <f ca="1">IF(AND(AQ387+AS387&gt;0,AR387+AT387&gt;0),COUNTIF(AU$6:AU386,"&gt;0")+1,0)</f>
        <v>0</v>
      </c>
    </row>
    <row r="388" spans="40:47" x14ac:dyDescent="0.15">
      <c r="AN388" s="472">
        <v>11</v>
      </c>
      <c r="AO388" s="472">
        <v>2</v>
      </c>
      <c r="AP388" s="472">
        <v>11</v>
      </c>
      <c r="AQ388" s="480">
        <f ca="1">IF($AP388=1,IF(INDIRECT(ADDRESS(($AN388-1)*3+$AO388+5,$AP388+7))="",0,INDIRECT(ADDRESS(($AN388-1)*3+$AO388+5,$AP388+7))),IF(INDIRECT(ADDRESS(($AN388-1)*3+$AO388+5,$AP388+7))="",0,IF(COUNTIF(INDIRECT(ADDRESS(($AN388-1)*36+($AO388-1)*12+6,COLUMN())):INDIRECT(ADDRESS(($AN388-1)*36+($AO388-1)*12+$AP388+4,COLUMN())),INDIRECT(ADDRESS(($AN388-1)*3+$AO388+5,$AP388+7)))&gt;=1,0,INDIRECT(ADDRESS(($AN388-1)*3+$AO388+5,$AP388+7)))))</f>
        <v>0</v>
      </c>
      <c r="AR388" s="472">
        <f ca="1">COUNTIF(INDIRECT("H"&amp;(ROW()+12*(($AN388-1)*3+$AO388)-ROW())/12+5):INDIRECT("S"&amp;(ROW()+12*(($AN388-1)*3+$AO388)-ROW())/12+5),AQ388)</f>
        <v>0</v>
      </c>
      <c r="AS388" s="480">
        <f ca="1">IF($AP388=1,IF(INDIRECT(ADDRESS(($AN388-1)*3+$AO388+5,$AP388+20))="",0,INDIRECT(ADDRESS(($AN388-1)*3+$AO388+5,$AP388+20))),IF(INDIRECT(ADDRESS(($AN388-1)*3+$AO388+5,$AP388+20))="",0,IF(COUNTIF(INDIRECT(ADDRESS(($AN388-1)*36+($AO388-1)*12+6,COLUMN())):INDIRECT(ADDRESS(($AN388-1)*36+($AO388-1)*12+$AP388+4,COLUMN())),INDIRECT(ADDRESS(($AN388-1)*3+$AO388+5,$AP388+20)))&gt;=1,0,INDIRECT(ADDRESS(($AN388-1)*3+$AO388+5,$AP388+20)))))</f>
        <v>0</v>
      </c>
      <c r="AT388" s="472">
        <f ca="1">COUNTIF(INDIRECT("U"&amp;(ROW()+12*(($AN388-1)*3+$AO388)-ROW())/12+5):INDIRECT("AF"&amp;(ROW()+12*(($AN388-1)*3+$AO388)-ROW())/12+5),AS388)</f>
        <v>0</v>
      </c>
      <c r="AU388" s="472">
        <f ca="1">IF(AND(AQ388+AS388&gt;0,AR388+AT388&gt;0),COUNTIF(AU$6:AU387,"&gt;0")+1,0)</f>
        <v>0</v>
      </c>
    </row>
    <row r="389" spans="40:47" x14ac:dyDescent="0.15">
      <c r="AN389" s="472">
        <v>11</v>
      </c>
      <c r="AO389" s="472">
        <v>2</v>
      </c>
      <c r="AP389" s="472">
        <v>12</v>
      </c>
      <c r="AQ389" s="480">
        <f ca="1">IF($AP389=1,IF(INDIRECT(ADDRESS(($AN389-1)*3+$AO389+5,$AP389+7))="",0,INDIRECT(ADDRESS(($AN389-1)*3+$AO389+5,$AP389+7))),IF(INDIRECT(ADDRESS(($AN389-1)*3+$AO389+5,$AP389+7))="",0,IF(COUNTIF(INDIRECT(ADDRESS(($AN389-1)*36+($AO389-1)*12+6,COLUMN())):INDIRECT(ADDRESS(($AN389-1)*36+($AO389-1)*12+$AP389+4,COLUMN())),INDIRECT(ADDRESS(($AN389-1)*3+$AO389+5,$AP389+7)))&gt;=1,0,INDIRECT(ADDRESS(($AN389-1)*3+$AO389+5,$AP389+7)))))</f>
        <v>0</v>
      </c>
      <c r="AR389" s="472">
        <f ca="1">COUNTIF(INDIRECT("H"&amp;(ROW()+12*(($AN389-1)*3+$AO389)-ROW())/12+5):INDIRECT("S"&amp;(ROW()+12*(($AN389-1)*3+$AO389)-ROW())/12+5),AQ389)</f>
        <v>0</v>
      </c>
      <c r="AS389" s="480">
        <f ca="1">IF($AP389=1,IF(INDIRECT(ADDRESS(($AN389-1)*3+$AO389+5,$AP389+20))="",0,INDIRECT(ADDRESS(($AN389-1)*3+$AO389+5,$AP389+20))),IF(INDIRECT(ADDRESS(($AN389-1)*3+$AO389+5,$AP389+20))="",0,IF(COUNTIF(INDIRECT(ADDRESS(($AN389-1)*36+($AO389-1)*12+6,COLUMN())):INDIRECT(ADDRESS(($AN389-1)*36+($AO389-1)*12+$AP389+4,COLUMN())),INDIRECT(ADDRESS(($AN389-1)*3+$AO389+5,$AP389+20)))&gt;=1,0,INDIRECT(ADDRESS(($AN389-1)*3+$AO389+5,$AP389+20)))))</f>
        <v>0</v>
      </c>
      <c r="AT389" s="472">
        <f ca="1">COUNTIF(INDIRECT("U"&amp;(ROW()+12*(($AN389-1)*3+$AO389)-ROW())/12+5):INDIRECT("AF"&amp;(ROW()+12*(($AN389-1)*3+$AO389)-ROW())/12+5),AS389)</f>
        <v>0</v>
      </c>
      <c r="AU389" s="472">
        <f ca="1">IF(AND(AQ389+AS389&gt;0,AR389+AT389&gt;0),COUNTIF(AU$6:AU388,"&gt;0")+1,0)</f>
        <v>0</v>
      </c>
    </row>
    <row r="390" spans="40:47" x14ac:dyDescent="0.15">
      <c r="AN390" s="472">
        <v>11</v>
      </c>
      <c r="AO390" s="472">
        <v>3</v>
      </c>
      <c r="AP390" s="472">
        <v>1</v>
      </c>
      <c r="AQ390" s="480">
        <f ca="1">IF($AP390=1,IF(INDIRECT(ADDRESS(($AN390-1)*3+$AO390+5,$AP390+7))="",0,INDIRECT(ADDRESS(($AN390-1)*3+$AO390+5,$AP390+7))),IF(INDIRECT(ADDRESS(($AN390-1)*3+$AO390+5,$AP390+7))="",0,IF(COUNTIF(INDIRECT(ADDRESS(($AN390-1)*36+($AO390-1)*12+6,COLUMN())):INDIRECT(ADDRESS(($AN390-1)*36+($AO390-1)*12+$AP390+4,COLUMN())),INDIRECT(ADDRESS(($AN390-1)*3+$AO390+5,$AP390+7)))&gt;=1,0,INDIRECT(ADDRESS(($AN390-1)*3+$AO390+5,$AP390+7)))))</f>
        <v>0</v>
      </c>
      <c r="AR390" s="472">
        <f ca="1">COUNTIF(INDIRECT("H"&amp;(ROW()+12*(($AN390-1)*3+$AO390)-ROW())/12+5):INDIRECT("S"&amp;(ROW()+12*(($AN390-1)*3+$AO390)-ROW())/12+5),AQ390)</f>
        <v>0</v>
      </c>
      <c r="AS390" s="480">
        <f ca="1">IF($AP390=1,IF(INDIRECT(ADDRESS(($AN390-1)*3+$AO390+5,$AP390+20))="",0,INDIRECT(ADDRESS(($AN390-1)*3+$AO390+5,$AP390+20))),IF(INDIRECT(ADDRESS(($AN390-1)*3+$AO390+5,$AP390+20))="",0,IF(COUNTIF(INDIRECT(ADDRESS(($AN390-1)*36+($AO390-1)*12+6,COLUMN())):INDIRECT(ADDRESS(($AN390-1)*36+($AO390-1)*12+$AP390+4,COLUMN())),INDIRECT(ADDRESS(($AN390-1)*3+$AO390+5,$AP390+20)))&gt;=1,0,INDIRECT(ADDRESS(($AN390-1)*3+$AO390+5,$AP390+20)))))</f>
        <v>0</v>
      </c>
      <c r="AT390" s="472">
        <f ca="1">COUNTIF(INDIRECT("U"&amp;(ROW()+12*(($AN390-1)*3+$AO390)-ROW())/12+5):INDIRECT("AF"&amp;(ROW()+12*(($AN390-1)*3+$AO390)-ROW())/12+5),AS390)</f>
        <v>0</v>
      </c>
      <c r="AU390" s="472">
        <f ca="1">IF(AND(AQ390+AS390&gt;0,AR390+AT390&gt;0),COUNTIF(AU$6:AU389,"&gt;0")+1,0)</f>
        <v>0</v>
      </c>
    </row>
    <row r="391" spans="40:47" x14ac:dyDescent="0.15">
      <c r="AN391" s="472">
        <v>11</v>
      </c>
      <c r="AO391" s="472">
        <v>3</v>
      </c>
      <c r="AP391" s="472">
        <v>2</v>
      </c>
      <c r="AQ391" s="480">
        <f ca="1">IF($AP391=1,IF(INDIRECT(ADDRESS(($AN391-1)*3+$AO391+5,$AP391+7))="",0,INDIRECT(ADDRESS(($AN391-1)*3+$AO391+5,$AP391+7))),IF(INDIRECT(ADDRESS(($AN391-1)*3+$AO391+5,$AP391+7))="",0,IF(COUNTIF(INDIRECT(ADDRESS(($AN391-1)*36+($AO391-1)*12+6,COLUMN())):INDIRECT(ADDRESS(($AN391-1)*36+($AO391-1)*12+$AP391+4,COLUMN())),INDIRECT(ADDRESS(($AN391-1)*3+$AO391+5,$AP391+7)))&gt;=1,0,INDIRECT(ADDRESS(($AN391-1)*3+$AO391+5,$AP391+7)))))</f>
        <v>0</v>
      </c>
      <c r="AR391" s="472">
        <f ca="1">COUNTIF(INDIRECT("H"&amp;(ROW()+12*(($AN391-1)*3+$AO391)-ROW())/12+5):INDIRECT("S"&amp;(ROW()+12*(($AN391-1)*3+$AO391)-ROW())/12+5),AQ391)</f>
        <v>0</v>
      </c>
      <c r="AS391" s="480">
        <f ca="1">IF($AP391=1,IF(INDIRECT(ADDRESS(($AN391-1)*3+$AO391+5,$AP391+20))="",0,INDIRECT(ADDRESS(($AN391-1)*3+$AO391+5,$AP391+20))),IF(INDIRECT(ADDRESS(($AN391-1)*3+$AO391+5,$AP391+20))="",0,IF(COUNTIF(INDIRECT(ADDRESS(($AN391-1)*36+($AO391-1)*12+6,COLUMN())):INDIRECT(ADDRESS(($AN391-1)*36+($AO391-1)*12+$AP391+4,COLUMN())),INDIRECT(ADDRESS(($AN391-1)*3+$AO391+5,$AP391+20)))&gt;=1,0,INDIRECT(ADDRESS(($AN391-1)*3+$AO391+5,$AP391+20)))))</f>
        <v>0</v>
      </c>
      <c r="AT391" s="472">
        <f ca="1">COUNTIF(INDIRECT("U"&amp;(ROW()+12*(($AN391-1)*3+$AO391)-ROW())/12+5):INDIRECT("AF"&amp;(ROW()+12*(($AN391-1)*3+$AO391)-ROW())/12+5),AS391)</f>
        <v>0</v>
      </c>
      <c r="AU391" s="472">
        <f ca="1">IF(AND(AQ391+AS391&gt;0,AR391+AT391&gt;0),COUNTIF(AU$6:AU390,"&gt;0")+1,0)</f>
        <v>0</v>
      </c>
    </row>
    <row r="392" spans="40:47" x14ac:dyDescent="0.15">
      <c r="AN392" s="472">
        <v>11</v>
      </c>
      <c r="AO392" s="472">
        <v>3</v>
      </c>
      <c r="AP392" s="472">
        <v>3</v>
      </c>
      <c r="AQ392" s="480">
        <f ca="1">IF($AP392=1,IF(INDIRECT(ADDRESS(($AN392-1)*3+$AO392+5,$AP392+7))="",0,INDIRECT(ADDRESS(($AN392-1)*3+$AO392+5,$AP392+7))),IF(INDIRECT(ADDRESS(($AN392-1)*3+$AO392+5,$AP392+7))="",0,IF(COUNTIF(INDIRECT(ADDRESS(($AN392-1)*36+($AO392-1)*12+6,COLUMN())):INDIRECT(ADDRESS(($AN392-1)*36+($AO392-1)*12+$AP392+4,COLUMN())),INDIRECT(ADDRESS(($AN392-1)*3+$AO392+5,$AP392+7)))&gt;=1,0,INDIRECT(ADDRESS(($AN392-1)*3+$AO392+5,$AP392+7)))))</f>
        <v>0</v>
      </c>
      <c r="AR392" s="472">
        <f ca="1">COUNTIF(INDIRECT("H"&amp;(ROW()+12*(($AN392-1)*3+$AO392)-ROW())/12+5):INDIRECT("S"&amp;(ROW()+12*(($AN392-1)*3+$AO392)-ROW())/12+5),AQ392)</f>
        <v>0</v>
      </c>
      <c r="AS392" s="480">
        <f ca="1">IF($AP392=1,IF(INDIRECT(ADDRESS(($AN392-1)*3+$AO392+5,$AP392+20))="",0,INDIRECT(ADDRESS(($AN392-1)*3+$AO392+5,$AP392+20))),IF(INDIRECT(ADDRESS(($AN392-1)*3+$AO392+5,$AP392+20))="",0,IF(COUNTIF(INDIRECT(ADDRESS(($AN392-1)*36+($AO392-1)*12+6,COLUMN())):INDIRECT(ADDRESS(($AN392-1)*36+($AO392-1)*12+$AP392+4,COLUMN())),INDIRECT(ADDRESS(($AN392-1)*3+$AO392+5,$AP392+20)))&gt;=1,0,INDIRECT(ADDRESS(($AN392-1)*3+$AO392+5,$AP392+20)))))</f>
        <v>0</v>
      </c>
      <c r="AT392" s="472">
        <f ca="1">COUNTIF(INDIRECT("U"&amp;(ROW()+12*(($AN392-1)*3+$AO392)-ROW())/12+5):INDIRECT("AF"&amp;(ROW()+12*(($AN392-1)*3+$AO392)-ROW())/12+5),AS392)</f>
        <v>0</v>
      </c>
      <c r="AU392" s="472">
        <f ca="1">IF(AND(AQ392+AS392&gt;0,AR392+AT392&gt;0),COUNTIF(AU$6:AU391,"&gt;0")+1,0)</f>
        <v>0</v>
      </c>
    </row>
    <row r="393" spans="40:47" x14ac:dyDescent="0.15">
      <c r="AN393" s="472">
        <v>11</v>
      </c>
      <c r="AO393" s="472">
        <v>3</v>
      </c>
      <c r="AP393" s="472">
        <v>4</v>
      </c>
      <c r="AQ393" s="480">
        <f ca="1">IF($AP393=1,IF(INDIRECT(ADDRESS(($AN393-1)*3+$AO393+5,$AP393+7))="",0,INDIRECT(ADDRESS(($AN393-1)*3+$AO393+5,$AP393+7))),IF(INDIRECT(ADDRESS(($AN393-1)*3+$AO393+5,$AP393+7))="",0,IF(COUNTIF(INDIRECT(ADDRESS(($AN393-1)*36+($AO393-1)*12+6,COLUMN())):INDIRECT(ADDRESS(($AN393-1)*36+($AO393-1)*12+$AP393+4,COLUMN())),INDIRECT(ADDRESS(($AN393-1)*3+$AO393+5,$AP393+7)))&gt;=1,0,INDIRECT(ADDRESS(($AN393-1)*3+$AO393+5,$AP393+7)))))</f>
        <v>0</v>
      </c>
      <c r="AR393" s="472">
        <f ca="1">COUNTIF(INDIRECT("H"&amp;(ROW()+12*(($AN393-1)*3+$AO393)-ROW())/12+5):INDIRECT("S"&amp;(ROW()+12*(($AN393-1)*3+$AO393)-ROW())/12+5),AQ393)</f>
        <v>0</v>
      </c>
      <c r="AS393" s="480">
        <f ca="1">IF($AP393=1,IF(INDIRECT(ADDRESS(($AN393-1)*3+$AO393+5,$AP393+20))="",0,INDIRECT(ADDRESS(($AN393-1)*3+$AO393+5,$AP393+20))),IF(INDIRECT(ADDRESS(($AN393-1)*3+$AO393+5,$AP393+20))="",0,IF(COUNTIF(INDIRECT(ADDRESS(($AN393-1)*36+($AO393-1)*12+6,COLUMN())):INDIRECT(ADDRESS(($AN393-1)*36+($AO393-1)*12+$AP393+4,COLUMN())),INDIRECT(ADDRESS(($AN393-1)*3+$AO393+5,$AP393+20)))&gt;=1,0,INDIRECT(ADDRESS(($AN393-1)*3+$AO393+5,$AP393+20)))))</f>
        <v>0</v>
      </c>
      <c r="AT393" s="472">
        <f ca="1">COUNTIF(INDIRECT("U"&amp;(ROW()+12*(($AN393-1)*3+$AO393)-ROW())/12+5):INDIRECT("AF"&amp;(ROW()+12*(($AN393-1)*3+$AO393)-ROW())/12+5),AS393)</f>
        <v>0</v>
      </c>
      <c r="AU393" s="472">
        <f ca="1">IF(AND(AQ393+AS393&gt;0,AR393+AT393&gt;0),COUNTIF(AU$6:AU392,"&gt;0")+1,0)</f>
        <v>0</v>
      </c>
    </row>
    <row r="394" spans="40:47" x14ac:dyDescent="0.15">
      <c r="AN394" s="472">
        <v>11</v>
      </c>
      <c r="AO394" s="472">
        <v>3</v>
      </c>
      <c r="AP394" s="472">
        <v>5</v>
      </c>
      <c r="AQ394" s="480">
        <f ca="1">IF($AP394=1,IF(INDIRECT(ADDRESS(($AN394-1)*3+$AO394+5,$AP394+7))="",0,INDIRECT(ADDRESS(($AN394-1)*3+$AO394+5,$AP394+7))),IF(INDIRECT(ADDRESS(($AN394-1)*3+$AO394+5,$AP394+7))="",0,IF(COUNTIF(INDIRECT(ADDRESS(($AN394-1)*36+($AO394-1)*12+6,COLUMN())):INDIRECT(ADDRESS(($AN394-1)*36+($AO394-1)*12+$AP394+4,COLUMN())),INDIRECT(ADDRESS(($AN394-1)*3+$AO394+5,$AP394+7)))&gt;=1,0,INDIRECT(ADDRESS(($AN394-1)*3+$AO394+5,$AP394+7)))))</f>
        <v>0</v>
      </c>
      <c r="AR394" s="472">
        <f ca="1">COUNTIF(INDIRECT("H"&amp;(ROW()+12*(($AN394-1)*3+$AO394)-ROW())/12+5):INDIRECT("S"&amp;(ROW()+12*(($AN394-1)*3+$AO394)-ROW())/12+5),AQ394)</f>
        <v>0</v>
      </c>
      <c r="AS394" s="480">
        <f ca="1">IF($AP394=1,IF(INDIRECT(ADDRESS(($AN394-1)*3+$AO394+5,$AP394+20))="",0,INDIRECT(ADDRESS(($AN394-1)*3+$AO394+5,$AP394+20))),IF(INDIRECT(ADDRESS(($AN394-1)*3+$AO394+5,$AP394+20))="",0,IF(COUNTIF(INDIRECT(ADDRESS(($AN394-1)*36+($AO394-1)*12+6,COLUMN())):INDIRECT(ADDRESS(($AN394-1)*36+($AO394-1)*12+$AP394+4,COLUMN())),INDIRECT(ADDRESS(($AN394-1)*3+$AO394+5,$AP394+20)))&gt;=1,0,INDIRECT(ADDRESS(($AN394-1)*3+$AO394+5,$AP394+20)))))</f>
        <v>0</v>
      </c>
      <c r="AT394" s="472">
        <f ca="1">COUNTIF(INDIRECT("U"&amp;(ROW()+12*(($AN394-1)*3+$AO394)-ROW())/12+5):INDIRECT("AF"&amp;(ROW()+12*(($AN394-1)*3+$AO394)-ROW())/12+5),AS394)</f>
        <v>0</v>
      </c>
      <c r="AU394" s="472">
        <f ca="1">IF(AND(AQ394+AS394&gt;0,AR394+AT394&gt;0),COUNTIF(AU$6:AU393,"&gt;0")+1,0)</f>
        <v>0</v>
      </c>
    </row>
    <row r="395" spans="40:47" x14ac:dyDescent="0.15">
      <c r="AN395" s="472">
        <v>11</v>
      </c>
      <c r="AO395" s="472">
        <v>3</v>
      </c>
      <c r="AP395" s="472">
        <v>6</v>
      </c>
      <c r="AQ395" s="480">
        <f ca="1">IF($AP395=1,IF(INDIRECT(ADDRESS(($AN395-1)*3+$AO395+5,$AP395+7))="",0,INDIRECT(ADDRESS(($AN395-1)*3+$AO395+5,$AP395+7))),IF(INDIRECT(ADDRESS(($AN395-1)*3+$AO395+5,$AP395+7))="",0,IF(COUNTIF(INDIRECT(ADDRESS(($AN395-1)*36+($AO395-1)*12+6,COLUMN())):INDIRECT(ADDRESS(($AN395-1)*36+($AO395-1)*12+$AP395+4,COLUMN())),INDIRECT(ADDRESS(($AN395-1)*3+$AO395+5,$AP395+7)))&gt;=1,0,INDIRECT(ADDRESS(($AN395-1)*3+$AO395+5,$AP395+7)))))</f>
        <v>0</v>
      </c>
      <c r="AR395" s="472">
        <f ca="1">COUNTIF(INDIRECT("H"&amp;(ROW()+12*(($AN395-1)*3+$AO395)-ROW())/12+5):INDIRECT("S"&amp;(ROW()+12*(($AN395-1)*3+$AO395)-ROW())/12+5),AQ395)</f>
        <v>0</v>
      </c>
      <c r="AS395" s="480">
        <f ca="1">IF($AP395=1,IF(INDIRECT(ADDRESS(($AN395-1)*3+$AO395+5,$AP395+20))="",0,INDIRECT(ADDRESS(($AN395-1)*3+$AO395+5,$AP395+20))),IF(INDIRECT(ADDRESS(($AN395-1)*3+$AO395+5,$AP395+20))="",0,IF(COUNTIF(INDIRECT(ADDRESS(($AN395-1)*36+($AO395-1)*12+6,COLUMN())):INDIRECT(ADDRESS(($AN395-1)*36+($AO395-1)*12+$AP395+4,COLUMN())),INDIRECT(ADDRESS(($AN395-1)*3+$AO395+5,$AP395+20)))&gt;=1,0,INDIRECT(ADDRESS(($AN395-1)*3+$AO395+5,$AP395+20)))))</f>
        <v>0</v>
      </c>
      <c r="AT395" s="472">
        <f ca="1">COUNTIF(INDIRECT("U"&amp;(ROW()+12*(($AN395-1)*3+$AO395)-ROW())/12+5):INDIRECT("AF"&amp;(ROW()+12*(($AN395-1)*3+$AO395)-ROW())/12+5),AS395)</f>
        <v>0</v>
      </c>
      <c r="AU395" s="472">
        <f ca="1">IF(AND(AQ395+AS395&gt;0,AR395+AT395&gt;0),COUNTIF(AU$6:AU394,"&gt;0")+1,0)</f>
        <v>0</v>
      </c>
    </row>
    <row r="396" spans="40:47" x14ac:dyDescent="0.15">
      <c r="AN396" s="472">
        <v>11</v>
      </c>
      <c r="AO396" s="472">
        <v>3</v>
      </c>
      <c r="AP396" s="472">
        <v>7</v>
      </c>
      <c r="AQ396" s="480">
        <f ca="1">IF($AP396=1,IF(INDIRECT(ADDRESS(($AN396-1)*3+$AO396+5,$AP396+7))="",0,INDIRECT(ADDRESS(($AN396-1)*3+$AO396+5,$AP396+7))),IF(INDIRECT(ADDRESS(($AN396-1)*3+$AO396+5,$AP396+7))="",0,IF(COUNTIF(INDIRECT(ADDRESS(($AN396-1)*36+($AO396-1)*12+6,COLUMN())):INDIRECT(ADDRESS(($AN396-1)*36+($AO396-1)*12+$AP396+4,COLUMN())),INDIRECT(ADDRESS(($AN396-1)*3+$AO396+5,$AP396+7)))&gt;=1,0,INDIRECT(ADDRESS(($AN396-1)*3+$AO396+5,$AP396+7)))))</f>
        <v>0</v>
      </c>
      <c r="AR396" s="472">
        <f ca="1">COUNTIF(INDIRECT("H"&amp;(ROW()+12*(($AN396-1)*3+$AO396)-ROW())/12+5):INDIRECT("S"&amp;(ROW()+12*(($AN396-1)*3+$AO396)-ROW())/12+5),AQ396)</f>
        <v>0</v>
      </c>
      <c r="AS396" s="480">
        <f ca="1">IF($AP396=1,IF(INDIRECT(ADDRESS(($AN396-1)*3+$AO396+5,$AP396+20))="",0,INDIRECT(ADDRESS(($AN396-1)*3+$AO396+5,$AP396+20))),IF(INDIRECT(ADDRESS(($AN396-1)*3+$AO396+5,$AP396+20))="",0,IF(COUNTIF(INDIRECT(ADDRESS(($AN396-1)*36+($AO396-1)*12+6,COLUMN())):INDIRECT(ADDRESS(($AN396-1)*36+($AO396-1)*12+$AP396+4,COLUMN())),INDIRECT(ADDRESS(($AN396-1)*3+$AO396+5,$AP396+20)))&gt;=1,0,INDIRECT(ADDRESS(($AN396-1)*3+$AO396+5,$AP396+20)))))</f>
        <v>0</v>
      </c>
      <c r="AT396" s="472">
        <f ca="1">COUNTIF(INDIRECT("U"&amp;(ROW()+12*(($AN396-1)*3+$AO396)-ROW())/12+5):INDIRECT("AF"&amp;(ROW()+12*(($AN396-1)*3+$AO396)-ROW())/12+5),AS396)</f>
        <v>0</v>
      </c>
      <c r="AU396" s="472">
        <f ca="1">IF(AND(AQ396+AS396&gt;0,AR396+AT396&gt;0),COUNTIF(AU$6:AU395,"&gt;0")+1,0)</f>
        <v>0</v>
      </c>
    </row>
    <row r="397" spans="40:47" x14ac:dyDescent="0.15">
      <c r="AN397" s="472">
        <v>11</v>
      </c>
      <c r="AO397" s="472">
        <v>3</v>
      </c>
      <c r="AP397" s="472">
        <v>8</v>
      </c>
      <c r="AQ397" s="480">
        <f ca="1">IF($AP397=1,IF(INDIRECT(ADDRESS(($AN397-1)*3+$AO397+5,$AP397+7))="",0,INDIRECT(ADDRESS(($AN397-1)*3+$AO397+5,$AP397+7))),IF(INDIRECT(ADDRESS(($AN397-1)*3+$AO397+5,$AP397+7))="",0,IF(COUNTIF(INDIRECT(ADDRESS(($AN397-1)*36+($AO397-1)*12+6,COLUMN())):INDIRECT(ADDRESS(($AN397-1)*36+($AO397-1)*12+$AP397+4,COLUMN())),INDIRECT(ADDRESS(($AN397-1)*3+$AO397+5,$AP397+7)))&gt;=1,0,INDIRECT(ADDRESS(($AN397-1)*3+$AO397+5,$AP397+7)))))</f>
        <v>0</v>
      </c>
      <c r="AR397" s="472">
        <f ca="1">COUNTIF(INDIRECT("H"&amp;(ROW()+12*(($AN397-1)*3+$AO397)-ROW())/12+5):INDIRECT("S"&amp;(ROW()+12*(($AN397-1)*3+$AO397)-ROW())/12+5),AQ397)</f>
        <v>0</v>
      </c>
      <c r="AS397" s="480">
        <f ca="1">IF($AP397=1,IF(INDIRECT(ADDRESS(($AN397-1)*3+$AO397+5,$AP397+20))="",0,INDIRECT(ADDRESS(($AN397-1)*3+$AO397+5,$AP397+20))),IF(INDIRECT(ADDRESS(($AN397-1)*3+$AO397+5,$AP397+20))="",0,IF(COUNTIF(INDIRECT(ADDRESS(($AN397-1)*36+($AO397-1)*12+6,COLUMN())):INDIRECT(ADDRESS(($AN397-1)*36+($AO397-1)*12+$AP397+4,COLUMN())),INDIRECT(ADDRESS(($AN397-1)*3+$AO397+5,$AP397+20)))&gt;=1,0,INDIRECT(ADDRESS(($AN397-1)*3+$AO397+5,$AP397+20)))))</f>
        <v>0</v>
      </c>
      <c r="AT397" s="472">
        <f ca="1">COUNTIF(INDIRECT("U"&amp;(ROW()+12*(($AN397-1)*3+$AO397)-ROW())/12+5):INDIRECT("AF"&amp;(ROW()+12*(($AN397-1)*3+$AO397)-ROW())/12+5),AS397)</f>
        <v>0</v>
      </c>
      <c r="AU397" s="472">
        <f ca="1">IF(AND(AQ397+AS397&gt;0,AR397+AT397&gt;0),COUNTIF(AU$6:AU396,"&gt;0")+1,0)</f>
        <v>0</v>
      </c>
    </row>
    <row r="398" spans="40:47" x14ac:dyDescent="0.15">
      <c r="AN398" s="472">
        <v>11</v>
      </c>
      <c r="AO398" s="472">
        <v>3</v>
      </c>
      <c r="AP398" s="472">
        <v>9</v>
      </c>
      <c r="AQ398" s="480">
        <f ca="1">IF($AP398=1,IF(INDIRECT(ADDRESS(($AN398-1)*3+$AO398+5,$AP398+7))="",0,INDIRECT(ADDRESS(($AN398-1)*3+$AO398+5,$AP398+7))),IF(INDIRECT(ADDRESS(($AN398-1)*3+$AO398+5,$AP398+7))="",0,IF(COUNTIF(INDIRECT(ADDRESS(($AN398-1)*36+($AO398-1)*12+6,COLUMN())):INDIRECT(ADDRESS(($AN398-1)*36+($AO398-1)*12+$AP398+4,COLUMN())),INDIRECT(ADDRESS(($AN398-1)*3+$AO398+5,$AP398+7)))&gt;=1,0,INDIRECT(ADDRESS(($AN398-1)*3+$AO398+5,$AP398+7)))))</f>
        <v>0</v>
      </c>
      <c r="AR398" s="472">
        <f ca="1">COUNTIF(INDIRECT("H"&amp;(ROW()+12*(($AN398-1)*3+$AO398)-ROW())/12+5):INDIRECT("S"&amp;(ROW()+12*(($AN398-1)*3+$AO398)-ROW())/12+5),AQ398)</f>
        <v>0</v>
      </c>
      <c r="AS398" s="480">
        <f ca="1">IF($AP398=1,IF(INDIRECT(ADDRESS(($AN398-1)*3+$AO398+5,$AP398+20))="",0,INDIRECT(ADDRESS(($AN398-1)*3+$AO398+5,$AP398+20))),IF(INDIRECT(ADDRESS(($AN398-1)*3+$AO398+5,$AP398+20))="",0,IF(COUNTIF(INDIRECT(ADDRESS(($AN398-1)*36+($AO398-1)*12+6,COLUMN())):INDIRECT(ADDRESS(($AN398-1)*36+($AO398-1)*12+$AP398+4,COLUMN())),INDIRECT(ADDRESS(($AN398-1)*3+$AO398+5,$AP398+20)))&gt;=1,0,INDIRECT(ADDRESS(($AN398-1)*3+$AO398+5,$AP398+20)))))</f>
        <v>0</v>
      </c>
      <c r="AT398" s="472">
        <f ca="1">COUNTIF(INDIRECT("U"&amp;(ROW()+12*(($AN398-1)*3+$AO398)-ROW())/12+5):INDIRECT("AF"&amp;(ROW()+12*(($AN398-1)*3+$AO398)-ROW())/12+5),AS398)</f>
        <v>0</v>
      </c>
      <c r="AU398" s="472">
        <f ca="1">IF(AND(AQ398+AS398&gt;0,AR398+AT398&gt;0),COUNTIF(AU$6:AU397,"&gt;0")+1,0)</f>
        <v>0</v>
      </c>
    </row>
    <row r="399" spans="40:47" x14ac:dyDescent="0.15">
      <c r="AN399" s="472">
        <v>11</v>
      </c>
      <c r="AO399" s="472">
        <v>3</v>
      </c>
      <c r="AP399" s="472">
        <v>10</v>
      </c>
      <c r="AQ399" s="480">
        <f ca="1">IF($AP399=1,IF(INDIRECT(ADDRESS(($AN399-1)*3+$AO399+5,$AP399+7))="",0,INDIRECT(ADDRESS(($AN399-1)*3+$AO399+5,$AP399+7))),IF(INDIRECT(ADDRESS(($AN399-1)*3+$AO399+5,$AP399+7))="",0,IF(COUNTIF(INDIRECT(ADDRESS(($AN399-1)*36+($AO399-1)*12+6,COLUMN())):INDIRECT(ADDRESS(($AN399-1)*36+($AO399-1)*12+$AP399+4,COLUMN())),INDIRECT(ADDRESS(($AN399-1)*3+$AO399+5,$AP399+7)))&gt;=1,0,INDIRECT(ADDRESS(($AN399-1)*3+$AO399+5,$AP399+7)))))</f>
        <v>0</v>
      </c>
      <c r="AR399" s="472">
        <f ca="1">COUNTIF(INDIRECT("H"&amp;(ROW()+12*(($AN399-1)*3+$AO399)-ROW())/12+5):INDIRECT("S"&amp;(ROW()+12*(($AN399-1)*3+$AO399)-ROW())/12+5),AQ399)</f>
        <v>0</v>
      </c>
      <c r="AS399" s="480">
        <f ca="1">IF($AP399=1,IF(INDIRECT(ADDRESS(($AN399-1)*3+$AO399+5,$AP399+20))="",0,INDIRECT(ADDRESS(($AN399-1)*3+$AO399+5,$AP399+20))),IF(INDIRECT(ADDRESS(($AN399-1)*3+$AO399+5,$AP399+20))="",0,IF(COUNTIF(INDIRECT(ADDRESS(($AN399-1)*36+($AO399-1)*12+6,COLUMN())):INDIRECT(ADDRESS(($AN399-1)*36+($AO399-1)*12+$AP399+4,COLUMN())),INDIRECT(ADDRESS(($AN399-1)*3+$AO399+5,$AP399+20)))&gt;=1,0,INDIRECT(ADDRESS(($AN399-1)*3+$AO399+5,$AP399+20)))))</f>
        <v>0</v>
      </c>
      <c r="AT399" s="472">
        <f ca="1">COUNTIF(INDIRECT("U"&amp;(ROW()+12*(($AN399-1)*3+$AO399)-ROW())/12+5):INDIRECT("AF"&amp;(ROW()+12*(($AN399-1)*3+$AO399)-ROW())/12+5),AS399)</f>
        <v>0</v>
      </c>
      <c r="AU399" s="472">
        <f ca="1">IF(AND(AQ399+AS399&gt;0,AR399+AT399&gt;0),COUNTIF(AU$6:AU398,"&gt;0")+1,0)</f>
        <v>0</v>
      </c>
    </row>
    <row r="400" spans="40:47" x14ac:dyDescent="0.15">
      <c r="AN400" s="472">
        <v>11</v>
      </c>
      <c r="AO400" s="472">
        <v>3</v>
      </c>
      <c r="AP400" s="472">
        <v>11</v>
      </c>
      <c r="AQ400" s="480">
        <f ca="1">IF($AP400=1,IF(INDIRECT(ADDRESS(($AN400-1)*3+$AO400+5,$AP400+7))="",0,INDIRECT(ADDRESS(($AN400-1)*3+$AO400+5,$AP400+7))),IF(INDIRECT(ADDRESS(($AN400-1)*3+$AO400+5,$AP400+7))="",0,IF(COUNTIF(INDIRECT(ADDRESS(($AN400-1)*36+($AO400-1)*12+6,COLUMN())):INDIRECT(ADDRESS(($AN400-1)*36+($AO400-1)*12+$AP400+4,COLUMN())),INDIRECT(ADDRESS(($AN400-1)*3+$AO400+5,$AP400+7)))&gt;=1,0,INDIRECT(ADDRESS(($AN400-1)*3+$AO400+5,$AP400+7)))))</f>
        <v>0</v>
      </c>
      <c r="AR400" s="472">
        <f ca="1">COUNTIF(INDIRECT("H"&amp;(ROW()+12*(($AN400-1)*3+$AO400)-ROW())/12+5):INDIRECT("S"&amp;(ROW()+12*(($AN400-1)*3+$AO400)-ROW())/12+5),AQ400)</f>
        <v>0</v>
      </c>
      <c r="AS400" s="480">
        <f ca="1">IF($AP400=1,IF(INDIRECT(ADDRESS(($AN400-1)*3+$AO400+5,$AP400+20))="",0,INDIRECT(ADDRESS(($AN400-1)*3+$AO400+5,$AP400+20))),IF(INDIRECT(ADDRESS(($AN400-1)*3+$AO400+5,$AP400+20))="",0,IF(COUNTIF(INDIRECT(ADDRESS(($AN400-1)*36+($AO400-1)*12+6,COLUMN())):INDIRECT(ADDRESS(($AN400-1)*36+($AO400-1)*12+$AP400+4,COLUMN())),INDIRECT(ADDRESS(($AN400-1)*3+$AO400+5,$AP400+20)))&gt;=1,0,INDIRECT(ADDRESS(($AN400-1)*3+$AO400+5,$AP400+20)))))</f>
        <v>0</v>
      </c>
      <c r="AT400" s="472">
        <f ca="1">COUNTIF(INDIRECT("U"&amp;(ROW()+12*(($AN400-1)*3+$AO400)-ROW())/12+5):INDIRECT("AF"&amp;(ROW()+12*(($AN400-1)*3+$AO400)-ROW())/12+5),AS400)</f>
        <v>0</v>
      </c>
      <c r="AU400" s="472">
        <f ca="1">IF(AND(AQ400+AS400&gt;0,AR400+AT400&gt;0),COUNTIF(AU$6:AU399,"&gt;0")+1,0)</f>
        <v>0</v>
      </c>
    </row>
    <row r="401" spans="40:47" x14ac:dyDescent="0.15">
      <c r="AN401" s="472">
        <v>11</v>
      </c>
      <c r="AO401" s="472">
        <v>3</v>
      </c>
      <c r="AP401" s="472">
        <v>12</v>
      </c>
      <c r="AQ401" s="480">
        <f ca="1">IF($AP401=1,IF(INDIRECT(ADDRESS(($AN401-1)*3+$AO401+5,$AP401+7))="",0,INDIRECT(ADDRESS(($AN401-1)*3+$AO401+5,$AP401+7))),IF(INDIRECT(ADDRESS(($AN401-1)*3+$AO401+5,$AP401+7))="",0,IF(COUNTIF(INDIRECT(ADDRESS(($AN401-1)*36+($AO401-1)*12+6,COLUMN())):INDIRECT(ADDRESS(($AN401-1)*36+($AO401-1)*12+$AP401+4,COLUMN())),INDIRECT(ADDRESS(($AN401-1)*3+$AO401+5,$AP401+7)))&gt;=1,0,INDIRECT(ADDRESS(($AN401-1)*3+$AO401+5,$AP401+7)))))</f>
        <v>0</v>
      </c>
      <c r="AR401" s="472">
        <f ca="1">COUNTIF(INDIRECT("H"&amp;(ROW()+12*(($AN401-1)*3+$AO401)-ROW())/12+5):INDIRECT("S"&amp;(ROW()+12*(($AN401-1)*3+$AO401)-ROW())/12+5),AQ401)</f>
        <v>0</v>
      </c>
      <c r="AS401" s="480">
        <f ca="1">IF($AP401=1,IF(INDIRECT(ADDRESS(($AN401-1)*3+$AO401+5,$AP401+20))="",0,INDIRECT(ADDRESS(($AN401-1)*3+$AO401+5,$AP401+20))),IF(INDIRECT(ADDRESS(($AN401-1)*3+$AO401+5,$AP401+20))="",0,IF(COUNTIF(INDIRECT(ADDRESS(($AN401-1)*36+($AO401-1)*12+6,COLUMN())):INDIRECT(ADDRESS(($AN401-1)*36+($AO401-1)*12+$AP401+4,COLUMN())),INDIRECT(ADDRESS(($AN401-1)*3+$AO401+5,$AP401+20)))&gt;=1,0,INDIRECT(ADDRESS(($AN401-1)*3+$AO401+5,$AP401+20)))))</f>
        <v>0</v>
      </c>
      <c r="AT401" s="472">
        <f ca="1">COUNTIF(INDIRECT("U"&amp;(ROW()+12*(($AN401-1)*3+$AO401)-ROW())/12+5):INDIRECT("AF"&amp;(ROW()+12*(($AN401-1)*3+$AO401)-ROW())/12+5),AS401)</f>
        <v>0</v>
      </c>
      <c r="AU401" s="472">
        <f ca="1">IF(AND(AQ401+AS401&gt;0,AR401+AT401&gt;0),COUNTIF(AU$6:AU400,"&gt;0")+1,0)</f>
        <v>0</v>
      </c>
    </row>
    <row r="402" spans="40:47" x14ac:dyDescent="0.15">
      <c r="AN402" s="472">
        <v>12</v>
      </c>
      <c r="AO402" s="472">
        <v>1</v>
      </c>
      <c r="AP402" s="472">
        <v>1</v>
      </c>
      <c r="AQ402" s="480">
        <f ca="1">IF($AP402=1,IF(INDIRECT(ADDRESS(($AN402-1)*3+$AO402+5,$AP402+7))="",0,INDIRECT(ADDRESS(($AN402-1)*3+$AO402+5,$AP402+7))),IF(INDIRECT(ADDRESS(($AN402-1)*3+$AO402+5,$AP402+7))="",0,IF(COUNTIF(INDIRECT(ADDRESS(($AN402-1)*36+($AO402-1)*12+6,COLUMN())):INDIRECT(ADDRESS(($AN402-1)*36+($AO402-1)*12+$AP402+4,COLUMN())),INDIRECT(ADDRESS(($AN402-1)*3+$AO402+5,$AP402+7)))&gt;=1,0,INDIRECT(ADDRESS(($AN402-1)*3+$AO402+5,$AP402+7)))))</f>
        <v>0</v>
      </c>
      <c r="AR402" s="472">
        <f ca="1">COUNTIF(INDIRECT("H"&amp;(ROW()+12*(($AN402-1)*3+$AO402)-ROW())/12+5):INDIRECT("S"&amp;(ROW()+12*(($AN402-1)*3+$AO402)-ROW())/12+5),AQ402)</f>
        <v>0</v>
      </c>
      <c r="AS402" s="480">
        <f ca="1">IF($AP402=1,IF(INDIRECT(ADDRESS(($AN402-1)*3+$AO402+5,$AP402+20))="",0,INDIRECT(ADDRESS(($AN402-1)*3+$AO402+5,$AP402+20))),IF(INDIRECT(ADDRESS(($AN402-1)*3+$AO402+5,$AP402+20))="",0,IF(COUNTIF(INDIRECT(ADDRESS(($AN402-1)*36+($AO402-1)*12+6,COLUMN())):INDIRECT(ADDRESS(($AN402-1)*36+($AO402-1)*12+$AP402+4,COLUMN())),INDIRECT(ADDRESS(($AN402-1)*3+$AO402+5,$AP402+20)))&gt;=1,0,INDIRECT(ADDRESS(($AN402-1)*3+$AO402+5,$AP402+20)))))</f>
        <v>0</v>
      </c>
      <c r="AT402" s="472">
        <f ca="1">COUNTIF(INDIRECT("U"&amp;(ROW()+12*(($AN402-1)*3+$AO402)-ROW())/12+5):INDIRECT("AF"&amp;(ROW()+12*(($AN402-1)*3+$AO402)-ROW())/12+5),AS402)</f>
        <v>0</v>
      </c>
      <c r="AU402" s="472">
        <f ca="1">IF(AND(AQ402+AS402&gt;0,AR402+AT402&gt;0),COUNTIF(AU$6:AU401,"&gt;0")+1,0)</f>
        <v>0</v>
      </c>
    </row>
    <row r="403" spans="40:47" x14ac:dyDescent="0.15">
      <c r="AN403" s="472">
        <v>12</v>
      </c>
      <c r="AO403" s="472">
        <v>1</v>
      </c>
      <c r="AP403" s="472">
        <v>2</v>
      </c>
      <c r="AQ403" s="480">
        <f ca="1">IF($AP403=1,IF(INDIRECT(ADDRESS(($AN403-1)*3+$AO403+5,$AP403+7))="",0,INDIRECT(ADDRESS(($AN403-1)*3+$AO403+5,$AP403+7))),IF(INDIRECT(ADDRESS(($AN403-1)*3+$AO403+5,$AP403+7))="",0,IF(COUNTIF(INDIRECT(ADDRESS(($AN403-1)*36+($AO403-1)*12+6,COLUMN())):INDIRECT(ADDRESS(($AN403-1)*36+($AO403-1)*12+$AP403+4,COLUMN())),INDIRECT(ADDRESS(($AN403-1)*3+$AO403+5,$AP403+7)))&gt;=1,0,INDIRECT(ADDRESS(($AN403-1)*3+$AO403+5,$AP403+7)))))</f>
        <v>0</v>
      </c>
      <c r="AR403" s="472">
        <f ca="1">COUNTIF(INDIRECT("H"&amp;(ROW()+12*(($AN403-1)*3+$AO403)-ROW())/12+5):INDIRECT("S"&amp;(ROW()+12*(($AN403-1)*3+$AO403)-ROW())/12+5),AQ403)</f>
        <v>0</v>
      </c>
      <c r="AS403" s="480">
        <f ca="1">IF($AP403=1,IF(INDIRECT(ADDRESS(($AN403-1)*3+$AO403+5,$AP403+20))="",0,INDIRECT(ADDRESS(($AN403-1)*3+$AO403+5,$AP403+20))),IF(INDIRECT(ADDRESS(($AN403-1)*3+$AO403+5,$AP403+20))="",0,IF(COUNTIF(INDIRECT(ADDRESS(($AN403-1)*36+($AO403-1)*12+6,COLUMN())):INDIRECT(ADDRESS(($AN403-1)*36+($AO403-1)*12+$AP403+4,COLUMN())),INDIRECT(ADDRESS(($AN403-1)*3+$AO403+5,$AP403+20)))&gt;=1,0,INDIRECT(ADDRESS(($AN403-1)*3+$AO403+5,$AP403+20)))))</f>
        <v>0</v>
      </c>
      <c r="AT403" s="472">
        <f ca="1">COUNTIF(INDIRECT("U"&amp;(ROW()+12*(($AN403-1)*3+$AO403)-ROW())/12+5):INDIRECT("AF"&amp;(ROW()+12*(($AN403-1)*3+$AO403)-ROW())/12+5),AS403)</f>
        <v>0</v>
      </c>
      <c r="AU403" s="472">
        <f ca="1">IF(AND(AQ403+AS403&gt;0,AR403+AT403&gt;0),COUNTIF(AU$6:AU402,"&gt;0")+1,0)</f>
        <v>0</v>
      </c>
    </row>
    <row r="404" spans="40:47" x14ac:dyDescent="0.15">
      <c r="AN404" s="472">
        <v>12</v>
      </c>
      <c r="AO404" s="472">
        <v>1</v>
      </c>
      <c r="AP404" s="472">
        <v>3</v>
      </c>
      <c r="AQ404" s="480">
        <f ca="1">IF($AP404=1,IF(INDIRECT(ADDRESS(($AN404-1)*3+$AO404+5,$AP404+7))="",0,INDIRECT(ADDRESS(($AN404-1)*3+$AO404+5,$AP404+7))),IF(INDIRECT(ADDRESS(($AN404-1)*3+$AO404+5,$AP404+7))="",0,IF(COUNTIF(INDIRECT(ADDRESS(($AN404-1)*36+($AO404-1)*12+6,COLUMN())):INDIRECT(ADDRESS(($AN404-1)*36+($AO404-1)*12+$AP404+4,COLUMN())),INDIRECT(ADDRESS(($AN404-1)*3+$AO404+5,$AP404+7)))&gt;=1,0,INDIRECT(ADDRESS(($AN404-1)*3+$AO404+5,$AP404+7)))))</f>
        <v>0</v>
      </c>
      <c r="AR404" s="472">
        <f ca="1">COUNTIF(INDIRECT("H"&amp;(ROW()+12*(($AN404-1)*3+$AO404)-ROW())/12+5):INDIRECT("S"&amp;(ROW()+12*(($AN404-1)*3+$AO404)-ROW())/12+5),AQ404)</f>
        <v>0</v>
      </c>
      <c r="AS404" s="480">
        <f ca="1">IF($AP404=1,IF(INDIRECT(ADDRESS(($AN404-1)*3+$AO404+5,$AP404+20))="",0,INDIRECT(ADDRESS(($AN404-1)*3+$AO404+5,$AP404+20))),IF(INDIRECT(ADDRESS(($AN404-1)*3+$AO404+5,$AP404+20))="",0,IF(COUNTIF(INDIRECT(ADDRESS(($AN404-1)*36+($AO404-1)*12+6,COLUMN())):INDIRECT(ADDRESS(($AN404-1)*36+($AO404-1)*12+$AP404+4,COLUMN())),INDIRECT(ADDRESS(($AN404-1)*3+$AO404+5,$AP404+20)))&gt;=1,0,INDIRECT(ADDRESS(($AN404-1)*3+$AO404+5,$AP404+20)))))</f>
        <v>0</v>
      </c>
      <c r="AT404" s="472">
        <f ca="1">COUNTIF(INDIRECT("U"&amp;(ROW()+12*(($AN404-1)*3+$AO404)-ROW())/12+5):INDIRECT("AF"&amp;(ROW()+12*(($AN404-1)*3+$AO404)-ROW())/12+5),AS404)</f>
        <v>0</v>
      </c>
      <c r="AU404" s="472">
        <f ca="1">IF(AND(AQ404+AS404&gt;0,AR404+AT404&gt;0),COUNTIF(AU$6:AU403,"&gt;0")+1,0)</f>
        <v>0</v>
      </c>
    </row>
    <row r="405" spans="40:47" x14ac:dyDescent="0.15">
      <c r="AN405" s="472">
        <v>12</v>
      </c>
      <c r="AO405" s="472">
        <v>1</v>
      </c>
      <c r="AP405" s="472">
        <v>4</v>
      </c>
      <c r="AQ405" s="480">
        <f ca="1">IF($AP405=1,IF(INDIRECT(ADDRESS(($AN405-1)*3+$AO405+5,$AP405+7))="",0,INDIRECT(ADDRESS(($AN405-1)*3+$AO405+5,$AP405+7))),IF(INDIRECT(ADDRESS(($AN405-1)*3+$AO405+5,$AP405+7))="",0,IF(COUNTIF(INDIRECT(ADDRESS(($AN405-1)*36+($AO405-1)*12+6,COLUMN())):INDIRECT(ADDRESS(($AN405-1)*36+($AO405-1)*12+$AP405+4,COLUMN())),INDIRECT(ADDRESS(($AN405-1)*3+$AO405+5,$AP405+7)))&gt;=1,0,INDIRECT(ADDRESS(($AN405-1)*3+$AO405+5,$AP405+7)))))</f>
        <v>0</v>
      </c>
      <c r="AR405" s="472">
        <f ca="1">COUNTIF(INDIRECT("H"&amp;(ROW()+12*(($AN405-1)*3+$AO405)-ROW())/12+5):INDIRECT("S"&amp;(ROW()+12*(($AN405-1)*3+$AO405)-ROW())/12+5),AQ405)</f>
        <v>0</v>
      </c>
      <c r="AS405" s="480">
        <f ca="1">IF($AP405=1,IF(INDIRECT(ADDRESS(($AN405-1)*3+$AO405+5,$AP405+20))="",0,INDIRECT(ADDRESS(($AN405-1)*3+$AO405+5,$AP405+20))),IF(INDIRECT(ADDRESS(($AN405-1)*3+$AO405+5,$AP405+20))="",0,IF(COUNTIF(INDIRECT(ADDRESS(($AN405-1)*36+($AO405-1)*12+6,COLUMN())):INDIRECT(ADDRESS(($AN405-1)*36+($AO405-1)*12+$AP405+4,COLUMN())),INDIRECT(ADDRESS(($AN405-1)*3+$AO405+5,$AP405+20)))&gt;=1,0,INDIRECT(ADDRESS(($AN405-1)*3+$AO405+5,$AP405+20)))))</f>
        <v>0</v>
      </c>
      <c r="AT405" s="472">
        <f ca="1">COUNTIF(INDIRECT("U"&amp;(ROW()+12*(($AN405-1)*3+$AO405)-ROW())/12+5):INDIRECT("AF"&amp;(ROW()+12*(($AN405-1)*3+$AO405)-ROW())/12+5),AS405)</f>
        <v>0</v>
      </c>
      <c r="AU405" s="472">
        <f ca="1">IF(AND(AQ405+AS405&gt;0,AR405+AT405&gt;0),COUNTIF(AU$6:AU404,"&gt;0")+1,0)</f>
        <v>0</v>
      </c>
    </row>
    <row r="406" spans="40:47" x14ac:dyDescent="0.15">
      <c r="AN406" s="472">
        <v>12</v>
      </c>
      <c r="AO406" s="472">
        <v>1</v>
      </c>
      <c r="AP406" s="472">
        <v>5</v>
      </c>
      <c r="AQ406" s="480">
        <f ca="1">IF($AP406=1,IF(INDIRECT(ADDRESS(($AN406-1)*3+$AO406+5,$AP406+7))="",0,INDIRECT(ADDRESS(($AN406-1)*3+$AO406+5,$AP406+7))),IF(INDIRECT(ADDRESS(($AN406-1)*3+$AO406+5,$AP406+7))="",0,IF(COUNTIF(INDIRECT(ADDRESS(($AN406-1)*36+($AO406-1)*12+6,COLUMN())):INDIRECT(ADDRESS(($AN406-1)*36+($AO406-1)*12+$AP406+4,COLUMN())),INDIRECT(ADDRESS(($AN406-1)*3+$AO406+5,$AP406+7)))&gt;=1,0,INDIRECT(ADDRESS(($AN406-1)*3+$AO406+5,$AP406+7)))))</f>
        <v>0</v>
      </c>
      <c r="AR406" s="472">
        <f ca="1">COUNTIF(INDIRECT("H"&amp;(ROW()+12*(($AN406-1)*3+$AO406)-ROW())/12+5):INDIRECT("S"&amp;(ROW()+12*(($AN406-1)*3+$AO406)-ROW())/12+5),AQ406)</f>
        <v>0</v>
      </c>
      <c r="AS406" s="480">
        <f ca="1">IF($AP406=1,IF(INDIRECT(ADDRESS(($AN406-1)*3+$AO406+5,$AP406+20))="",0,INDIRECT(ADDRESS(($AN406-1)*3+$AO406+5,$AP406+20))),IF(INDIRECT(ADDRESS(($AN406-1)*3+$AO406+5,$AP406+20))="",0,IF(COUNTIF(INDIRECT(ADDRESS(($AN406-1)*36+($AO406-1)*12+6,COLUMN())):INDIRECT(ADDRESS(($AN406-1)*36+($AO406-1)*12+$AP406+4,COLUMN())),INDIRECT(ADDRESS(($AN406-1)*3+$AO406+5,$AP406+20)))&gt;=1,0,INDIRECT(ADDRESS(($AN406-1)*3+$AO406+5,$AP406+20)))))</f>
        <v>0</v>
      </c>
      <c r="AT406" s="472">
        <f ca="1">COUNTIF(INDIRECT("U"&amp;(ROW()+12*(($AN406-1)*3+$AO406)-ROW())/12+5):INDIRECT("AF"&amp;(ROW()+12*(($AN406-1)*3+$AO406)-ROW())/12+5),AS406)</f>
        <v>0</v>
      </c>
      <c r="AU406" s="472">
        <f ca="1">IF(AND(AQ406+AS406&gt;0,AR406+AT406&gt;0),COUNTIF(AU$6:AU405,"&gt;0")+1,0)</f>
        <v>0</v>
      </c>
    </row>
    <row r="407" spans="40:47" x14ac:dyDescent="0.15">
      <c r="AN407" s="472">
        <v>12</v>
      </c>
      <c r="AO407" s="472">
        <v>1</v>
      </c>
      <c r="AP407" s="472">
        <v>6</v>
      </c>
      <c r="AQ407" s="480">
        <f ca="1">IF($AP407=1,IF(INDIRECT(ADDRESS(($AN407-1)*3+$AO407+5,$AP407+7))="",0,INDIRECT(ADDRESS(($AN407-1)*3+$AO407+5,$AP407+7))),IF(INDIRECT(ADDRESS(($AN407-1)*3+$AO407+5,$AP407+7))="",0,IF(COUNTIF(INDIRECT(ADDRESS(($AN407-1)*36+($AO407-1)*12+6,COLUMN())):INDIRECT(ADDRESS(($AN407-1)*36+($AO407-1)*12+$AP407+4,COLUMN())),INDIRECT(ADDRESS(($AN407-1)*3+$AO407+5,$AP407+7)))&gt;=1,0,INDIRECT(ADDRESS(($AN407-1)*3+$AO407+5,$AP407+7)))))</f>
        <v>0</v>
      </c>
      <c r="AR407" s="472">
        <f ca="1">COUNTIF(INDIRECT("H"&amp;(ROW()+12*(($AN407-1)*3+$AO407)-ROW())/12+5):INDIRECT("S"&amp;(ROW()+12*(($AN407-1)*3+$AO407)-ROW())/12+5),AQ407)</f>
        <v>0</v>
      </c>
      <c r="AS407" s="480">
        <f ca="1">IF($AP407=1,IF(INDIRECT(ADDRESS(($AN407-1)*3+$AO407+5,$AP407+20))="",0,INDIRECT(ADDRESS(($AN407-1)*3+$AO407+5,$AP407+20))),IF(INDIRECT(ADDRESS(($AN407-1)*3+$AO407+5,$AP407+20))="",0,IF(COUNTIF(INDIRECT(ADDRESS(($AN407-1)*36+($AO407-1)*12+6,COLUMN())):INDIRECT(ADDRESS(($AN407-1)*36+($AO407-1)*12+$AP407+4,COLUMN())),INDIRECT(ADDRESS(($AN407-1)*3+$AO407+5,$AP407+20)))&gt;=1,0,INDIRECT(ADDRESS(($AN407-1)*3+$AO407+5,$AP407+20)))))</f>
        <v>0</v>
      </c>
      <c r="AT407" s="472">
        <f ca="1">COUNTIF(INDIRECT("U"&amp;(ROW()+12*(($AN407-1)*3+$AO407)-ROW())/12+5):INDIRECT("AF"&amp;(ROW()+12*(($AN407-1)*3+$AO407)-ROW())/12+5),AS407)</f>
        <v>0</v>
      </c>
      <c r="AU407" s="472">
        <f ca="1">IF(AND(AQ407+AS407&gt;0,AR407+AT407&gt;0),COUNTIF(AU$6:AU406,"&gt;0")+1,0)</f>
        <v>0</v>
      </c>
    </row>
    <row r="408" spans="40:47" x14ac:dyDescent="0.15">
      <c r="AN408" s="472">
        <v>12</v>
      </c>
      <c r="AO408" s="472">
        <v>1</v>
      </c>
      <c r="AP408" s="472">
        <v>7</v>
      </c>
      <c r="AQ408" s="480">
        <f ca="1">IF($AP408=1,IF(INDIRECT(ADDRESS(($AN408-1)*3+$AO408+5,$AP408+7))="",0,INDIRECT(ADDRESS(($AN408-1)*3+$AO408+5,$AP408+7))),IF(INDIRECT(ADDRESS(($AN408-1)*3+$AO408+5,$AP408+7))="",0,IF(COUNTIF(INDIRECT(ADDRESS(($AN408-1)*36+($AO408-1)*12+6,COLUMN())):INDIRECT(ADDRESS(($AN408-1)*36+($AO408-1)*12+$AP408+4,COLUMN())),INDIRECT(ADDRESS(($AN408-1)*3+$AO408+5,$AP408+7)))&gt;=1,0,INDIRECT(ADDRESS(($AN408-1)*3+$AO408+5,$AP408+7)))))</f>
        <v>0</v>
      </c>
      <c r="AR408" s="472">
        <f ca="1">COUNTIF(INDIRECT("H"&amp;(ROW()+12*(($AN408-1)*3+$AO408)-ROW())/12+5):INDIRECT("S"&amp;(ROW()+12*(($AN408-1)*3+$AO408)-ROW())/12+5),AQ408)</f>
        <v>0</v>
      </c>
      <c r="AS408" s="480">
        <f ca="1">IF($AP408=1,IF(INDIRECT(ADDRESS(($AN408-1)*3+$AO408+5,$AP408+20))="",0,INDIRECT(ADDRESS(($AN408-1)*3+$AO408+5,$AP408+20))),IF(INDIRECT(ADDRESS(($AN408-1)*3+$AO408+5,$AP408+20))="",0,IF(COUNTIF(INDIRECT(ADDRESS(($AN408-1)*36+($AO408-1)*12+6,COLUMN())):INDIRECT(ADDRESS(($AN408-1)*36+($AO408-1)*12+$AP408+4,COLUMN())),INDIRECT(ADDRESS(($AN408-1)*3+$AO408+5,$AP408+20)))&gt;=1,0,INDIRECT(ADDRESS(($AN408-1)*3+$AO408+5,$AP408+20)))))</f>
        <v>0</v>
      </c>
      <c r="AT408" s="472">
        <f ca="1">COUNTIF(INDIRECT("U"&amp;(ROW()+12*(($AN408-1)*3+$AO408)-ROW())/12+5):INDIRECT("AF"&amp;(ROW()+12*(($AN408-1)*3+$AO408)-ROW())/12+5),AS408)</f>
        <v>0</v>
      </c>
      <c r="AU408" s="472">
        <f ca="1">IF(AND(AQ408+AS408&gt;0,AR408+AT408&gt;0),COUNTIF(AU$6:AU407,"&gt;0")+1,0)</f>
        <v>0</v>
      </c>
    </row>
    <row r="409" spans="40:47" x14ac:dyDescent="0.15">
      <c r="AN409" s="472">
        <v>12</v>
      </c>
      <c r="AO409" s="472">
        <v>1</v>
      </c>
      <c r="AP409" s="472">
        <v>8</v>
      </c>
      <c r="AQ409" s="480">
        <f ca="1">IF($AP409=1,IF(INDIRECT(ADDRESS(($AN409-1)*3+$AO409+5,$AP409+7))="",0,INDIRECT(ADDRESS(($AN409-1)*3+$AO409+5,$AP409+7))),IF(INDIRECT(ADDRESS(($AN409-1)*3+$AO409+5,$AP409+7))="",0,IF(COUNTIF(INDIRECT(ADDRESS(($AN409-1)*36+($AO409-1)*12+6,COLUMN())):INDIRECT(ADDRESS(($AN409-1)*36+($AO409-1)*12+$AP409+4,COLUMN())),INDIRECT(ADDRESS(($AN409-1)*3+$AO409+5,$AP409+7)))&gt;=1,0,INDIRECT(ADDRESS(($AN409-1)*3+$AO409+5,$AP409+7)))))</f>
        <v>0</v>
      </c>
      <c r="AR409" s="472">
        <f ca="1">COUNTIF(INDIRECT("H"&amp;(ROW()+12*(($AN409-1)*3+$AO409)-ROW())/12+5):INDIRECT("S"&amp;(ROW()+12*(($AN409-1)*3+$AO409)-ROW())/12+5),AQ409)</f>
        <v>0</v>
      </c>
      <c r="AS409" s="480">
        <f ca="1">IF($AP409=1,IF(INDIRECT(ADDRESS(($AN409-1)*3+$AO409+5,$AP409+20))="",0,INDIRECT(ADDRESS(($AN409-1)*3+$AO409+5,$AP409+20))),IF(INDIRECT(ADDRESS(($AN409-1)*3+$AO409+5,$AP409+20))="",0,IF(COUNTIF(INDIRECT(ADDRESS(($AN409-1)*36+($AO409-1)*12+6,COLUMN())):INDIRECT(ADDRESS(($AN409-1)*36+($AO409-1)*12+$AP409+4,COLUMN())),INDIRECT(ADDRESS(($AN409-1)*3+$AO409+5,$AP409+20)))&gt;=1,0,INDIRECT(ADDRESS(($AN409-1)*3+$AO409+5,$AP409+20)))))</f>
        <v>0</v>
      </c>
      <c r="AT409" s="472">
        <f ca="1">COUNTIF(INDIRECT("U"&amp;(ROW()+12*(($AN409-1)*3+$AO409)-ROW())/12+5):INDIRECT("AF"&amp;(ROW()+12*(($AN409-1)*3+$AO409)-ROW())/12+5),AS409)</f>
        <v>0</v>
      </c>
      <c r="AU409" s="472">
        <f ca="1">IF(AND(AQ409+AS409&gt;0,AR409+AT409&gt;0),COUNTIF(AU$6:AU408,"&gt;0")+1,0)</f>
        <v>0</v>
      </c>
    </row>
    <row r="410" spans="40:47" x14ac:dyDescent="0.15">
      <c r="AN410" s="472">
        <v>12</v>
      </c>
      <c r="AO410" s="472">
        <v>1</v>
      </c>
      <c r="AP410" s="472">
        <v>9</v>
      </c>
      <c r="AQ410" s="480">
        <f ca="1">IF($AP410=1,IF(INDIRECT(ADDRESS(($AN410-1)*3+$AO410+5,$AP410+7))="",0,INDIRECT(ADDRESS(($AN410-1)*3+$AO410+5,$AP410+7))),IF(INDIRECT(ADDRESS(($AN410-1)*3+$AO410+5,$AP410+7))="",0,IF(COUNTIF(INDIRECT(ADDRESS(($AN410-1)*36+($AO410-1)*12+6,COLUMN())):INDIRECT(ADDRESS(($AN410-1)*36+($AO410-1)*12+$AP410+4,COLUMN())),INDIRECT(ADDRESS(($AN410-1)*3+$AO410+5,$AP410+7)))&gt;=1,0,INDIRECT(ADDRESS(($AN410-1)*3+$AO410+5,$AP410+7)))))</f>
        <v>0</v>
      </c>
      <c r="AR410" s="472">
        <f ca="1">COUNTIF(INDIRECT("H"&amp;(ROW()+12*(($AN410-1)*3+$AO410)-ROW())/12+5):INDIRECT("S"&amp;(ROW()+12*(($AN410-1)*3+$AO410)-ROW())/12+5),AQ410)</f>
        <v>0</v>
      </c>
      <c r="AS410" s="480">
        <f ca="1">IF($AP410=1,IF(INDIRECT(ADDRESS(($AN410-1)*3+$AO410+5,$AP410+20))="",0,INDIRECT(ADDRESS(($AN410-1)*3+$AO410+5,$AP410+20))),IF(INDIRECT(ADDRESS(($AN410-1)*3+$AO410+5,$AP410+20))="",0,IF(COUNTIF(INDIRECT(ADDRESS(($AN410-1)*36+($AO410-1)*12+6,COLUMN())):INDIRECT(ADDRESS(($AN410-1)*36+($AO410-1)*12+$AP410+4,COLUMN())),INDIRECT(ADDRESS(($AN410-1)*3+$AO410+5,$AP410+20)))&gt;=1,0,INDIRECT(ADDRESS(($AN410-1)*3+$AO410+5,$AP410+20)))))</f>
        <v>0</v>
      </c>
      <c r="AT410" s="472">
        <f ca="1">COUNTIF(INDIRECT("U"&amp;(ROW()+12*(($AN410-1)*3+$AO410)-ROW())/12+5):INDIRECT("AF"&amp;(ROW()+12*(($AN410-1)*3+$AO410)-ROW())/12+5),AS410)</f>
        <v>0</v>
      </c>
      <c r="AU410" s="472">
        <f ca="1">IF(AND(AQ410+AS410&gt;0,AR410+AT410&gt;0),COUNTIF(AU$6:AU409,"&gt;0")+1,0)</f>
        <v>0</v>
      </c>
    </row>
    <row r="411" spans="40:47" x14ac:dyDescent="0.15">
      <c r="AN411" s="472">
        <v>12</v>
      </c>
      <c r="AO411" s="472">
        <v>1</v>
      </c>
      <c r="AP411" s="472">
        <v>10</v>
      </c>
      <c r="AQ411" s="480">
        <f ca="1">IF($AP411=1,IF(INDIRECT(ADDRESS(($AN411-1)*3+$AO411+5,$AP411+7))="",0,INDIRECT(ADDRESS(($AN411-1)*3+$AO411+5,$AP411+7))),IF(INDIRECT(ADDRESS(($AN411-1)*3+$AO411+5,$AP411+7))="",0,IF(COUNTIF(INDIRECT(ADDRESS(($AN411-1)*36+($AO411-1)*12+6,COLUMN())):INDIRECT(ADDRESS(($AN411-1)*36+($AO411-1)*12+$AP411+4,COLUMN())),INDIRECT(ADDRESS(($AN411-1)*3+$AO411+5,$AP411+7)))&gt;=1,0,INDIRECT(ADDRESS(($AN411-1)*3+$AO411+5,$AP411+7)))))</f>
        <v>0</v>
      </c>
      <c r="AR411" s="472">
        <f ca="1">COUNTIF(INDIRECT("H"&amp;(ROW()+12*(($AN411-1)*3+$AO411)-ROW())/12+5):INDIRECT("S"&amp;(ROW()+12*(($AN411-1)*3+$AO411)-ROW())/12+5),AQ411)</f>
        <v>0</v>
      </c>
      <c r="AS411" s="480">
        <f ca="1">IF($AP411=1,IF(INDIRECT(ADDRESS(($AN411-1)*3+$AO411+5,$AP411+20))="",0,INDIRECT(ADDRESS(($AN411-1)*3+$AO411+5,$AP411+20))),IF(INDIRECT(ADDRESS(($AN411-1)*3+$AO411+5,$AP411+20))="",0,IF(COUNTIF(INDIRECT(ADDRESS(($AN411-1)*36+($AO411-1)*12+6,COLUMN())):INDIRECT(ADDRESS(($AN411-1)*36+($AO411-1)*12+$AP411+4,COLUMN())),INDIRECT(ADDRESS(($AN411-1)*3+$AO411+5,$AP411+20)))&gt;=1,0,INDIRECT(ADDRESS(($AN411-1)*3+$AO411+5,$AP411+20)))))</f>
        <v>0</v>
      </c>
      <c r="AT411" s="472">
        <f ca="1">COUNTIF(INDIRECT("U"&amp;(ROW()+12*(($AN411-1)*3+$AO411)-ROW())/12+5):INDIRECT("AF"&amp;(ROW()+12*(($AN411-1)*3+$AO411)-ROW())/12+5),AS411)</f>
        <v>0</v>
      </c>
      <c r="AU411" s="472">
        <f ca="1">IF(AND(AQ411+AS411&gt;0,AR411+AT411&gt;0),COUNTIF(AU$6:AU410,"&gt;0")+1,0)</f>
        <v>0</v>
      </c>
    </row>
    <row r="412" spans="40:47" x14ac:dyDescent="0.15">
      <c r="AN412" s="472">
        <v>12</v>
      </c>
      <c r="AO412" s="472">
        <v>1</v>
      </c>
      <c r="AP412" s="472">
        <v>11</v>
      </c>
      <c r="AQ412" s="480">
        <f ca="1">IF($AP412=1,IF(INDIRECT(ADDRESS(($AN412-1)*3+$AO412+5,$AP412+7))="",0,INDIRECT(ADDRESS(($AN412-1)*3+$AO412+5,$AP412+7))),IF(INDIRECT(ADDRESS(($AN412-1)*3+$AO412+5,$AP412+7))="",0,IF(COUNTIF(INDIRECT(ADDRESS(($AN412-1)*36+($AO412-1)*12+6,COLUMN())):INDIRECT(ADDRESS(($AN412-1)*36+($AO412-1)*12+$AP412+4,COLUMN())),INDIRECT(ADDRESS(($AN412-1)*3+$AO412+5,$AP412+7)))&gt;=1,0,INDIRECT(ADDRESS(($AN412-1)*3+$AO412+5,$AP412+7)))))</f>
        <v>0</v>
      </c>
      <c r="AR412" s="472">
        <f ca="1">COUNTIF(INDIRECT("H"&amp;(ROW()+12*(($AN412-1)*3+$AO412)-ROW())/12+5):INDIRECT("S"&amp;(ROW()+12*(($AN412-1)*3+$AO412)-ROW())/12+5),AQ412)</f>
        <v>0</v>
      </c>
      <c r="AS412" s="480">
        <f ca="1">IF($AP412=1,IF(INDIRECT(ADDRESS(($AN412-1)*3+$AO412+5,$AP412+20))="",0,INDIRECT(ADDRESS(($AN412-1)*3+$AO412+5,$AP412+20))),IF(INDIRECT(ADDRESS(($AN412-1)*3+$AO412+5,$AP412+20))="",0,IF(COUNTIF(INDIRECT(ADDRESS(($AN412-1)*36+($AO412-1)*12+6,COLUMN())):INDIRECT(ADDRESS(($AN412-1)*36+($AO412-1)*12+$AP412+4,COLUMN())),INDIRECT(ADDRESS(($AN412-1)*3+$AO412+5,$AP412+20)))&gt;=1,0,INDIRECT(ADDRESS(($AN412-1)*3+$AO412+5,$AP412+20)))))</f>
        <v>0</v>
      </c>
      <c r="AT412" s="472">
        <f ca="1">COUNTIF(INDIRECT("U"&amp;(ROW()+12*(($AN412-1)*3+$AO412)-ROW())/12+5):INDIRECT("AF"&amp;(ROW()+12*(($AN412-1)*3+$AO412)-ROW())/12+5),AS412)</f>
        <v>0</v>
      </c>
      <c r="AU412" s="472">
        <f ca="1">IF(AND(AQ412+AS412&gt;0,AR412+AT412&gt;0),COUNTIF(AU$6:AU411,"&gt;0")+1,0)</f>
        <v>0</v>
      </c>
    </row>
    <row r="413" spans="40:47" x14ac:dyDescent="0.15">
      <c r="AN413" s="472">
        <v>12</v>
      </c>
      <c r="AO413" s="472">
        <v>1</v>
      </c>
      <c r="AP413" s="472">
        <v>12</v>
      </c>
      <c r="AQ413" s="480">
        <f ca="1">IF($AP413=1,IF(INDIRECT(ADDRESS(($AN413-1)*3+$AO413+5,$AP413+7))="",0,INDIRECT(ADDRESS(($AN413-1)*3+$AO413+5,$AP413+7))),IF(INDIRECT(ADDRESS(($AN413-1)*3+$AO413+5,$AP413+7))="",0,IF(COUNTIF(INDIRECT(ADDRESS(($AN413-1)*36+($AO413-1)*12+6,COLUMN())):INDIRECT(ADDRESS(($AN413-1)*36+($AO413-1)*12+$AP413+4,COLUMN())),INDIRECT(ADDRESS(($AN413-1)*3+$AO413+5,$AP413+7)))&gt;=1,0,INDIRECT(ADDRESS(($AN413-1)*3+$AO413+5,$AP413+7)))))</f>
        <v>0</v>
      </c>
      <c r="AR413" s="472">
        <f ca="1">COUNTIF(INDIRECT("H"&amp;(ROW()+12*(($AN413-1)*3+$AO413)-ROW())/12+5):INDIRECT("S"&amp;(ROW()+12*(($AN413-1)*3+$AO413)-ROW())/12+5),AQ413)</f>
        <v>0</v>
      </c>
      <c r="AS413" s="480">
        <f ca="1">IF($AP413=1,IF(INDIRECT(ADDRESS(($AN413-1)*3+$AO413+5,$AP413+20))="",0,INDIRECT(ADDRESS(($AN413-1)*3+$AO413+5,$AP413+20))),IF(INDIRECT(ADDRESS(($AN413-1)*3+$AO413+5,$AP413+20))="",0,IF(COUNTIF(INDIRECT(ADDRESS(($AN413-1)*36+($AO413-1)*12+6,COLUMN())):INDIRECT(ADDRESS(($AN413-1)*36+($AO413-1)*12+$AP413+4,COLUMN())),INDIRECT(ADDRESS(($AN413-1)*3+$AO413+5,$AP413+20)))&gt;=1,0,INDIRECT(ADDRESS(($AN413-1)*3+$AO413+5,$AP413+20)))))</f>
        <v>0</v>
      </c>
      <c r="AT413" s="472">
        <f ca="1">COUNTIF(INDIRECT("U"&amp;(ROW()+12*(($AN413-1)*3+$AO413)-ROW())/12+5):INDIRECT("AF"&amp;(ROW()+12*(($AN413-1)*3+$AO413)-ROW())/12+5),AS413)</f>
        <v>0</v>
      </c>
      <c r="AU413" s="472">
        <f ca="1">IF(AND(AQ413+AS413&gt;0,AR413+AT413&gt;0),COUNTIF(AU$6:AU412,"&gt;0")+1,0)</f>
        <v>0</v>
      </c>
    </row>
    <row r="414" spans="40:47" x14ac:dyDescent="0.15">
      <c r="AN414" s="472">
        <v>12</v>
      </c>
      <c r="AO414" s="472">
        <v>2</v>
      </c>
      <c r="AP414" s="472">
        <v>1</v>
      </c>
      <c r="AQ414" s="480">
        <f ca="1">IF($AP414=1,IF(INDIRECT(ADDRESS(($AN414-1)*3+$AO414+5,$AP414+7))="",0,INDIRECT(ADDRESS(($AN414-1)*3+$AO414+5,$AP414+7))),IF(INDIRECT(ADDRESS(($AN414-1)*3+$AO414+5,$AP414+7))="",0,IF(COUNTIF(INDIRECT(ADDRESS(($AN414-1)*36+($AO414-1)*12+6,COLUMN())):INDIRECT(ADDRESS(($AN414-1)*36+($AO414-1)*12+$AP414+4,COLUMN())),INDIRECT(ADDRESS(($AN414-1)*3+$AO414+5,$AP414+7)))&gt;=1,0,INDIRECT(ADDRESS(($AN414-1)*3+$AO414+5,$AP414+7)))))</f>
        <v>0</v>
      </c>
      <c r="AR414" s="472">
        <f ca="1">COUNTIF(INDIRECT("H"&amp;(ROW()+12*(($AN414-1)*3+$AO414)-ROW())/12+5):INDIRECT("S"&amp;(ROW()+12*(($AN414-1)*3+$AO414)-ROW())/12+5),AQ414)</f>
        <v>0</v>
      </c>
      <c r="AS414" s="480">
        <f ca="1">IF($AP414=1,IF(INDIRECT(ADDRESS(($AN414-1)*3+$AO414+5,$AP414+20))="",0,INDIRECT(ADDRESS(($AN414-1)*3+$AO414+5,$AP414+20))),IF(INDIRECT(ADDRESS(($AN414-1)*3+$AO414+5,$AP414+20))="",0,IF(COUNTIF(INDIRECT(ADDRESS(($AN414-1)*36+($AO414-1)*12+6,COLUMN())):INDIRECT(ADDRESS(($AN414-1)*36+($AO414-1)*12+$AP414+4,COLUMN())),INDIRECT(ADDRESS(($AN414-1)*3+$AO414+5,$AP414+20)))&gt;=1,0,INDIRECT(ADDRESS(($AN414-1)*3+$AO414+5,$AP414+20)))))</f>
        <v>0</v>
      </c>
      <c r="AT414" s="472">
        <f ca="1">COUNTIF(INDIRECT("U"&amp;(ROW()+12*(($AN414-1)*3+$AO414)-ROW())/12+5):INDIRECT("AF"&amp;(ROW()+12*(($AN414-1)*3+$AO414)-ROW())/12+5),AS414)</f>
        <v>0</v>
      </c>
      <c r="AU414" s="472">
        <f ca="1">IF(AND(AQ414+AS414&gt;0,AR414+AT414&gt;0),COUNTIF(AU$6:AU413,"&gt;0")+1,0)</f>
        <v>0</v>
      </c>
    </row>
    <row r="415" spans="40:47" x14ac:dyDescent="0.15">
      <c r="AN415" s="472">
        <v>12</v>
      </c>
      <c r="AO415" s="472">
        <v>2</v>
      </c>
      <c r="AP415" s="472">
        <v>2</v>
      </c>
      <c r="AQ415" s="480">
        <f ca="1">IF($AP415=1,IF(INDIRECT(ADDRESS(($AN415-1)*3+$AO415+5,$AP415+7))="",0,INDIRECT(ADDRESS(($AN415-1)*3+$AO415+5,$AP415+7))),IF(INDIRECT(ADDRESS(($AN415-1)*3+$AO415+5,$AP415+7))="",0,IF(COUNTIF(INDIRECT(ADDRESS(($AN415-1)*36+($AO415-1)*12+6,COLUMN())):INDIRECT(ADDRESS(($AN415-1)*36+($AO415-1)*12+$AP415+4,COLUMN())),INDIRECT(ADDRESS(($AN415-1)*3+$AO415+5,$AP415+7)))&gt;=1,0,INDIRECT(ADDRESS(($AN415-1)*3+$AO415+5,$AP415+7)))))</f>
        <v>0</v>
      </c>
      <c r="AR415" s="472">
        <f ca="1">COUNTIF(INDIRECT("H"&amp;(ROW()+12*(($AN415-1)*3+$AO415)-ROW())/12+5):INDIRECT("S"&amp;(ROW()+12*(($AN415-1)*3+$AO415)-ROW())/12+5),AQ415)</f>
        <v>0</v>
      </c>
      <c r="AS415" s="480">
        <f ca="1">IF($AP415=1,IF(INDIRECT(ADDRESS(($AN415-1)*3+$AO415+5,$AP415+20))="",0,INDIRECT(ADDRESS(($AN415-1)*3+$AO415+5,$AP415+20))),IF(INDIRECT(ADDRESS(($AN415-1)*3+$AO415+5,$AP415+20))="",0,IF(COUNTIF(INDIRECT(ADDRESS(($AN415-1)*36+($AO415-1)*12+6,COLUMN())):INDIRECT(ADDRESS(($AN415-1)*36+($AO415-1)*12+$AP415+4,COLUMN())),INDIRECT(ADDRESS(($AN415-1)*3+$AO415+5,$AP415+20)))&gt;=1,0,INDIRECT(ADDRESS(($AN415-1)*3+$AO415+5,$AP415+20)))))</f>
        <v>0</v>
      </c>
      <c r="AT415" s="472">
        <f ca="1">COUNTIF(INDIRECT("U"&amp;(ROW()+12*(($AN415-1)*3+$AO415)-ROW())/12+5):INDIRECT("AF"&amp;(ROW()+12*(($AN415-1)*3+$AO415)-ROW())/12+5),AS415)</f>
        <v>0</v>
      </c>
      <c r="AU415" s="472">
        <f ca="1">IF(AND(AQ415+AS415&gt;0,AR415+AT415&gt;0),COUNTIF(AU$6:AU414,"&gt;0")+1,0)</f>
        <v>0</v>
      </c>
    </row>
    <row r="416" spans="40:47" x14ac:dyDescent="0.15">
      <c r="AN416" s="472">
        <v>12</v>
      </c>
      <c r="AO416" s="472">
        <v>2</v>
      </c>
      <c r="AP416" s="472">
        <v>3</v>
      </c>
      <c r="AQ416" s="480">
        <f ca="1">IF($AP416=1,IF(INDIRECT(ADDRESS(($AN416-1)*3+$AO416+5,$AP416+7))="",0,INDIRECT(ADDRESS(($AN416-1)*3+$AO416+5,$AP416+7))),IF(INDIRECT(ADDRESS(($AN416-1)*3+$AO416+5,$AP416+7))="",0,IF(COUNTIF(INDIRECT(ADDRESS(($AN416-1)*36+($AO416-1)*12+6,COLUMN())):INDIRECT(ADDRESS(($AN416-1)*36+($AO416-1)*12+$AP416+4,COLUMN())),INDIRECT(ADDRESS(($AN416-1)*3+$AO416+5,$AP416+7)))&gt;=1,0,INDIRECT(ADDRESS(($AN416-1)*3+$AO416+5,$AP416+7)))))</f>
        <v>0</v>
      </c>
      <c r="AR416" s="472">
        <f ca="1">COUNTIF(INDIRECT("H"&amp;(ROW()+12*(($AN416-1)*3+$AO416)-ROW())/12+5):INDIRECT("S"&amp;(ROW()+12*(($AN416-1)*3+$AO416)-ROW())/12+5),AQ416)</f>
        <v>0</v>
      </c>
      <c r="AS416" s="480">
        <f ca="1">IF($AP416=1,IF(INDIRECT(ADDRESS(($AN416-1)*3+$AO416+5,$AP416+20))="",0,INDIRECT(ADDRESS(($AN416-1)*3+$AO416+5,$AP416+20))),IF(INDIRECT(ADDRESS(($AN416-1)*3+$AO416+5,$AP416+20))="",0,IF(COUNTIF(INDIRECT(ADDRESS(($AN416-1)*36+($AO416-1)*12+6,COLUMN())):INDIRECT(ADDRESS(($AN416-1)*36+($AO416-1)*12+$AP416+4,COLUMN())),INDIRECT(ADDRESS(($AN416-1)*3+$AO416+5,$AP416+20)))&gt;=1,0,INDIRECT(ADDRESS(($AN416-1)*3+$AO416+5,$AP416+20)))))</f>
        <v>0</v>
      </c>
      <c r="AT416" s="472">
        <f ca="1">COUNTIF(INDIRECT("U"&amp;(ROW()+12*(($AN416-1)*3+$AO416)-ROW())/12+5):INDIRECT("AF"&amp;(ROW()+12*(($AN416-1)*3+$AO416)-ROW())/12+5),AS416)</f>
        <v>0</v>
      </c>
      <c r="AU416" s="472">
        <f ca="1">IF(AND(AQ416+AS416&gt;0,AR416+AT416&gt;0),COUNTIF(AU$6:AU415,"&gt;0")+1,0)</f>
        <v>0</v>
      </c>
    </row>
    <row r="417" spans="40:47" x14ac:dyDescent="0.15">
      <c r="AN417" s="472">
        <v>12</v>
      </c>
      <c r="AO417" s="472">
        <v>2</v>
      </c>
      <c r="AP417" s="472">
        <v>4</v>
      </c>
      <c r="AQ417" s="480">
        <f ca="1">IF($AP417=1,IF(INDIRECT(ADDRESS(($AN417-1)*3+$AO417+5,$AP417+7))="",0,INDIRECT(ADDRESS(($AN417-1)*3+$AO417+5,$AP417+7))),IF(INDIRECT(ADDRESS(($AN417-1)*3+$AO417+5,$AP417+7))="",0,IF(COUNTIF(INDIRECT(ADDRESS(($AN417-1)*36+($AO417-1)*12+6,COLUMN())):INDIRECT(ADDRESS(($AN417-1)*36+($AO417-1)*12+$AP417+4,COLUMN())),INDIRECT(ADDRESS(($AN417-1)*3+$AO417+5,$AP417+7)))&gt;=1,0,INDIRECT(ADDRESS(($AN417-1)*3+$AO417+5,$AP417+7)))))</f>
        <v>0</v>
      </c>
      <c r="AR417" s="472">
        <f ca="1">COUNTIF(INDIRECT("H"&amp;(ROW()+12*(($AN417-1)*3+$AO417)-ROW())/12+5):INDIRECT("S"&amp;(ROW()+12*(($AN417-1)*3+$AO417)-ROW())/12+5),AQ417)</f>
        <v>0</v>
      </c>
      <c r="AS417" s="480">
        <f ca="1">IF($AP417=1,IF(INDIRECT(ADDRESS(($AN417-1)*3+$AO417+5,$AP417+20))="",0,INDIRECT(ADDRESS(($AN417-1)*3+$AO417+5,$AP417+20))),IF(INDIRECT(ADDRESS(($AN417-1)*3+$AO417+5,$AP417+20))="",0,IF(COUNTIF(INDIRECT(ADDRESS(($AN417-1)*36+($AO417-1)*12+6,COLUMN())):INDIRECT(ADDRESS(($AN417-1)*36+($AO417-1)*12+$AP417+4,COLUMN())),INDIRECT(ADDRESS(($AN417-1)*3+$AO417+5,$AP417+20)))&gt;=1,0,INDIRECT(ADDRESS(($AN417-1)*3+$AO417+5,$AP417+20)))))</f>
        <v>0</v>
      </c>
      <c r="AT417" s="472">
        <f ca="1">COUNTIF(INDIRECT("U"&amp;(ROW()+12*(($AN417-1)*3+$AO417)-ROW())/12+5):INDIRECT("AF"&amp;(ROW()+12*(($AN417-1)*3+$AO417)-ROW())/12+5),AS417)</f>
        <v>0</v>
      </c>
      <c r="AU417" s="472">
        <f ca="1">IF(AND(AQ417+AS417&gt;0,AR417+AT417&gt;0),COUNTIF(AU$6:AU416,"&gt;0")+1,0)</f>
        <v>0</v>
      </c>
    </row>
    <row r="418" spans="40:47" x14ac:dyDescent="0.15">
      <c r="AN418" s="472">
        <v>12</v>
      </c>
      <c r="AO418" s="472">
        <v>2</v>
      </c>
      <c r="AP418" s="472">
        <v>5</v>
      </c>
      <c r="AQ418" s="480">
        <f ca="1">IF($AP418=1,IF(INDIRECT(ADDRESS(($AN418-1)*3+$AO418+5,$AP418+7))="",0,INDIRECT(ADDRESS(($AN418-1)*3+$AO418+5,$AP418+7))),IF(INDIRECT(ADDRESS(($AN418-1)*3+$AO418+5,$AP418+7))="",0,IF(COUNTIF(INDIRECT(ADDRESS(($AN418-1)*36+($AO418-1)*12+6,COLUMN())):INDIRECT(ADDRESS(($AN418-1)*36+($AO418-1)*12+$AP418+4,COLUMN())),INDIRECT(ADDRESS(($AN418-1)*3+$AO418+5,$AP418+7)))&gt;=1,0,INDIRECT(ADDRESS(($AN418-1)*3+$AO418+5,$AP418+7)))))</f>
        <v>0</v>
      </c>
      <c r="AR418" s="472">
        <f ca="1">COUNTIF(INDIRECT("H"&amp;(ROW()+12*(($AN418-1)*3+$AO418)-ROW())/12+5):INDIRECT("S"&amp;(ROW()+12*(($AN418-1)*3+$AO418)-ROW())/12+5),AQ418)</f>
        <v>0</v>
      </c>
      <c r="AS418" s="480">
        <f ca="1">IF($AP418=1,IF(INDIRECT(ADDRESS(($AN418-1)*3+$AO418+5,$AP418+20))="",0,INDIRECT(ADDRESS(($AN418-1)*3+$AO418+5,$AP418+20))),IF(INDIRECT(ADDRESS(($AN418-1)*3+$AO418+5,$AP418+20))="",0,IF(COUNTIF(INDIRECT(ADDRESS(($AN418-1)*36+($AO418-1)*12+6,COLUMN())):INDIRECT(ADDRESS(($AN418-1)*36+($AO418-1)*12+$AP418+4,COLUMN())),INDIRECT(ADDRESS(($AN418-1)*3+$AO418+5,$AP418+20)))&gt;=1,0,INDIRECT(ADDRESS(($AN418-1)*3+$AO418+5,$AP418+20)))))</f>
        <v>0</v>
      </c>
      <c r="AT418" s="472">
        <f ca="1">COUNTIF(INDIRECT("U"&amp;(ROW()+12*(($AN418-1)*3+$AO418)-ROW())/12+5):INDIRECT("AF"&amp;(ROW()+12*(($AN418-1)*3+$AO418)-ROW())/12+5),AS418)</f>
        <v>0</v>
      </c>
      <c r="AU418" s="472">
        <f ca="1">IF(AND(AQ418+AS418&gt;0,AR418+AT418&gt;0),COUNTIF(AU$6:AU417,"&gt;0")+1,0)</f>
        <v>0</v>
      </c>
    </row>
    <row r="419" spans="40:47" x14ac:dyDescent="0.15">
      <c r="AN419" s="472">
        <v>12</v>
      </c>
      <c r="AO419" s="472">
        <v>2</v>
      </c>
      <c r="AP419" s="472">
        <v>6</v>
      </c>
      <c r="AQ419" s="480">
        <f ca="1">IF($AP419=1,IF(INDIRECT(ADDRESS(($AN419-1)*3+$AO419+5,$AP419+7))="",0,INDIRECT(ADDRESS(($AN419-1)*3+$AO419+5,$AP419+7))),IF(INDIRECT(ADDRESS(($AN419-1)*3+$AO419+5,$AP419+7))="",0,IF(COUNTIF(INDIRECT(ADDRESS(($AN419-1)*36+($AO419-1)*12+6,COLUMN())):INDIRECT(ADDRESS(($AN419-1)*36+($AO419-1)*12+$AP419+4,COLUMN())),INDIRECT(ADDRESS(($AN419-1)*3+$AO419+5,$AP419+7)))&gt;=1,0,INDIRECT(ADDRESS(($AN419-1)*3+$AO419+5,$AP419+7)))))</f>
        <v>0</v>
      </c>
      <c r="AR419" s="472">
        <f ca="1">COUNTIF(INDIRECT("H"&amp;(ROW()+12*(($AN419-1)*3+$AO419)-ROW())/12+5):INDIRECT("S"&amp;(ROW()+12*(($AN419-1)*3+$AO419)-ROW())/12+5),AQ419)</f>
        <v>0</v>
      </c>
      <c r="AS419" s="480">
        <f ca="1">IF($AP419=1,IF(INDIRECT(ADDRESS(($AN419-1)*3+$AO419+5,$AP419+20))="",0,INDIRECT(ADDRESS(($AN419-1)*3+$AO419+5,$AP419+20))),IF(INDIRECT(ADDRESS(($AN419-1)*3+$AO419+5,$AP419+20))="",0,IF(COUNTIF(INDIRECT(ADDRESS(($AN419-1)*36+($AO419-1)*12+6,COLUMN())):INDIRECT(ADDRESS(($AN419-1)*36+($AO419-1)*12+$AP419+4,COLUMN())),INDIRECT(ADDRESS(($AN419-1)*3+$AO419+5,$AP419+20)))&gt;=1,0,INDIRECT(ADDRESS(($AN419-1)*3+$AO419+5,$AP419+20)))))</f>
        <v>0</v>
      </c>
      <c r="AT419" s="472">
        <f ca="1">COUNTIF(INDIRECT("U"&amp;(ROW()+12*(($AN419-1)*3+$AO419)-ROW())/12+5):INDIRECT("AF"&amp;(ROW()+12*(($AN419-1)*3+$AO419)-ROW())/12+5),AS419)</f>
        <v>0</v>
      </c>
      <c r="AU419" s="472">
        <f ca="1">IF(AND(AQ419+AS419&gt;0,AR419+AT419&gt;0),COUNTIF(AU$6:AU418,"&gt;0")+1,0)</f>
        <v>0</v>
      </c>
    </row>
    <row r="420" spans="40:47" x14ac:dyDescent="0.15">
      <c r="AN420" s="472">
        <v>12</v>
      </c>
      <c r="AO420" s="472">
        <v>2</v>
      </c>
      <c r="AP420" s="472">
        <v>7</v>
      </c>
      <c r="AQ420" s="480">
        <f ca="1">IF($AP420=1,IF(INDIRECT(ADDRESS(($AN420-1)*3+$AO420+5,$AP420+7))="",0,INDIRECT(ADDRESS(($AN420-1)*3+$AO420+5,$AP420+7))),IF(INDIRECT(ADDRESS(($AN420-1)*3+$AO420+5,$AP420+7))="",0,IF(COUNTIF(INDIRECT(ADDRESS(($AN420-1)*36+($AO420-1)*12+6,COLUMN())):INDIRECT(ADDRESS(($AN420-1)*36+($AO420-1)*12+$AP420+4,COLUMN())),INDIRECT(ADDRESS(($AN420-1)*3+$AO420+5,$AP420+7)))&gt;=1,0,INDIRECT(ADDRESS(($AN420-1)*3+$AO420+5,$AP420+7)))))</f>
        <v>0</v>
      </c>
      <c r="AR420" s="472">
        <f ca="1">COUNTIF(INDIRECT("H"&amp;(ROW()+12*(($AN420-1)*3+$AO420)-ROW())/12+5):INDIRECT("S"&amp;(ROW()+12*(($AN420-1)*3+$AO420)-ROW())/12+5),AQ420)</f>
        <v>0</v>
      </c>
      <c r="AS420" s="480">
        <f ca="1">IF($AP420=1,IF(INDIRECT(ADDRESS(($AN420-1)*3+$AO420+5,$AP420+20))="",0,INDIRECT(ADDRESS(($AN420-1)*3+$AO420+5,$AP420+20))),IF(INDIRECT(ADDRESS(($AN420-1)*3+$AO420+5,$AP420+20))="",0,IF(COUNTIF(INDIRECT(ADDRESS(($AN420-1)*36+($AO420-1)*12+6,COLUMN())):INDIRECT(ADDRESS(($AN420-1)*36+($AO420-1)*12+$AP420+4,COLUMN())),INDIRECT(ADDRESS(($AN420-1)*3+$AO420+5,$AP420+20)))&gt;=1,0,INDIRECT(ADDRESS(($AN420-1)*3+$AO420+5,$AP420+20)))))</f>
        <v>0</v>
      </c>
      <c r="AT420" s="472">
        <f ca="1">COUNTIF(INDIRECT("U"&amp;(ROW()+12*(($AN420-1)*3+$AO420)-ROW())/12+5):INDIRECT("AF"&amp;(ROW()+12*(($AN420-1)*3+$AO420)-ROW())/12+5),AS420)</f>
        <v>0</v>
      </c>
      <c r="AU420" s="472">
        <f ca="1">IF(AND(AQ420+AS420&gt;0,AR420+AT420&gt;0),COUNTIF(AU$6:AU419,"&gt;0")+1,0)</f>
        <v>0</v>
      </c>
    </row>
    <row r="421" spans="40:47" x14ac:dyDescent="0.15">
      <c r="AN421" s="472">
        <v>12</v>
      </c>
      <c r="AO421" s="472">
        <v>2</v>
      </c>
      <c r="AP421" s="472">
        <v>8</v>
      </c>
      <c r="AQ421" s="480">
        <f ca="1">IF($AP421=1,IF(INDIRECT(ADDRESS(($AN421-1)*3+$AO421+5,$AP421+7))="",0,INDIRECT(ADDRESS(($AN421-1)*3+$AO421+5,$AP421+7))),IF(INDIRECT(ADDRESS(($AN421-1)*3+$AO421+5,$AP421+7))="",0,IF(COUNTIF(INDIRECT(ADDRESS(($AN421-1)*36+($AO421-1)*12+6,COLUMN())):INDIRECT(ADDRESS(($AN421-1)*36+($AO421-1)*12+$AP421+4,COLUMN())),INDIRECT(ADDRESS(($AN421-1)*3+$AO421+5,$AP421+7)))&gt;=1,0,INDIRECT(ADDRESS(($AN421-1)*3+$AO421+5,$AP421+7)))))</f>
        <v>0</v>
      </c>
      <c r="AR421" s="472">
        <f ca="1">COUNTIF(INDIRECT("H"&amp;(ROW()+12*(($AN421-1)*3+$AO421)-ROW())/12+5):INDIRECT("S"&amp;(ROW()+12*(($AN421-1)*3+$AO421)-ROW())/12+5),AQ421)</f>
        <v>0</v>
      </c>
      <c r="AS421" s="480">
        <f ca="1">IF($AP421=1,IF(INDIRECT(ADDRESS(($AN421-1)*3+$AO421+5,$AP421+20))="",0,INDIRECT(ADDRESS(($AN421-1)*3+$AO421+5,$AP421+20))),IF(INDIRECT(ADDRESS(($AN421-1)*3+$AO421+5,$AP421+20))="",0,IF(COUNTIF(INDIRECT(ADDRESS(($AN421-1)*36+($AO421-1)*12+6,COLUMN())):INDIRECT(ADDRESS(($AN421-1)*36+($AO421-1)*12+$AP421+4,COLUMN())),INDIRECT(ADDRESS(($AN421-1)*3+$AO421+5,$AP421+20)))&gt;=1,0,INDIRECT(ADDRESS(($AN421-1)*3+$AO421+5,$AP421+20)))))</f>
        <v>0</v>
      </c>
      <c r="AT421" s="472">
        <f ca="1">COUNTIF(INDIRECT("U"&amp;(ROW()+12*(($AN421-1)*3+$AO421)-ROW())/12+5):INDIRECT("AF"&amp;(ROW()+12*(($AN421-1)*3+$AO421)-ROW())/12+5),AS421)</f>
        <v>0</v>
      </c>
      <c r="AU421" s="472">
        <f ca="1">IF(AND(AQ421+AS421&gt;0,AR421+AT421&gt;0),COUNTIF(AU$6:AU420,"&gt;0")+1,0)</f>
        <v>0</v>
      </c>
    </row>
    <row r="422" spans="40:47" x14ac:dyDescent="0.15">
      <c r="AN422" s="472">
        <v>12</v>
      </c>
      <c r="AO422" s="472">
        <v>2</v>
      </c>
      <c r="AP422" s="472">
        <v>9</v>
      </c>
      <c r="AQ422" s="480">
        <f ca="1">IF($AP422=1,IF(INDIRECT(ADDRESS(($AN422-1)*3+$AO422+5,$AP422+7))="",0,INDIRECT(ADDRESS(($AN422-1)*3+$AO422+5,$AP422+7))),IF(INDIRECT(ADDRESS(($AN422-1)*3+$AO422+5,$AP422+7))="",0,IF(COUNTIF(INDIRECT(ADDRESS(($AN422-1)*36+($AO422-1)*12+6,COLUMN())):INDIRECT(ADDRESS(($AN422-1)*36+($AO422-1)*12+$AP422+4,COLUMN())),INDIRECT(ADDRESS(($AN422-1)*3+$AO422+5,$AP422+7)))&gt;=1,0,INDIRECT(ADDRESS(($AN422-1)*3+$AO422+5,$AP422+7)))))</f>
        <v>0</v>
      </c>
      <c r="AR422" s="472">
        <f ca="1">COUNTIF(INDIRECT("H"&amp;(ROW()+12*(($AN422-1)*3+$AO422)-ROW())/12+5):INDIRECT("S"&amp;(ROW()+12*(($AN422-1)*3+$AO422)-ROW())/12+5),AQ422)</f>
        <v>0</v>
      </c>
      <c r="AS422" s="480">
        <f ca="1">IF($AP422=1,IF(INDIRECT(ADDRESS(($AN422-1)*3+$AO422+5,$AP422+20))="",0,INDIRECT(ADDRESS(($AN422-1)*3+$AO422+5,$AP422+20))),IF(INDIRECT(ADDRESS(($AN422-1)*3+$AO422+5,$AP422+20))="",0,IF(COUNTIF(INDIRECT(ADDRESS(($AN422-1)*36+($AO422-1)*12+6,COLUMN())):INDIRECT(ADDRESS(($AN422-1)*36+($AO422-1)*12+$AP422+4,COLUMN())),INDIRECT(ADDRESS(($AN422-1)*3+$AO422+5,$AP422+20)))&gt;=1,0,INDIRECT(ADDRESS(($AN422-1)*3+$AO422+5,$AP422+20)))))</f>
        <v>0</v>
      </c>
      <c r="AT422" s="472">
        <f ca="1">COUNTIF(INDIRECT("U"&amp;(ROW()+12*(($AN422-1)*3+$AO422)-ROW())/12+5):INDIRECT("AF"&amp;(ROW()+12*(($AN422-1)*3+$AO422)-ROW())/12+5),AS422)</f>
        <v>0</v>
      </c>
      <c r="AU422" s="472">
        <f ca="1">IF(AND(AQ422+AS422&gt;0,AR422+AT422&gt;0),COUNTIF(AU$6:AU421,"&gt;0")+1,0)</f>
        <v>0</v>
      </c>
    </row>
    <row r="423" spans="40:47" x14ac:dyDescent="0.15">
      <c r="AN423" s="472">
        <v>12</v>
      </c>
      <c r="AO423" s="472">
        <v>2</v>
      </c>
      <c r="AP423" s="472">
        <v>10</v>
      </c>
      <c r="AQ423" s="480">
        <f ca="1">IF($AP423=1,IF(INDIRECT(ADDRESS(($AN423-1)*3+$AO423+5,$AP423+7))="",0,INDIRECT(ADDRESS(($AN423-1)*3+$AO423+5,$AP423+7))),IF(INDIRECT(ADDRESS(($AN423-1)*3+$AO423+5,$AP423+7))="",0,IF(COUNTIF(INDIRECT(ADDRESS(($AN423-1)*36+($AO423-1)*12+6,COLUMN())):INDIRECT(ADDRESS(($AN423-1)*36+($AO423-1)*12+$AP423+4,COLUMN())),INDIRECT(ADDRESS(($AN423-1)*3+$AO423+5,$AP423+7)))&gt;=1,0,INDIRECT(ADDRESS(($AN423-1)*3+$AO423+5,$AP423+7)))))</f>
        <v>0</v>
      </c>
      <c r="AR423" s="472">
        <f ca="1">COUNTIF(INDIRECT("H"&amp;(ROW()+12*(($AN423-1)*3+$AO423)-ROW())/12+5):INDIRECT("S"&amp;(ROW()+12*(($AN423-1)*3+$AO423)-ROW())/12+5),AQ423)</f>
        <v>0</v>
      </c>
      <c r="AS423" s="480">
        <f ca="1">IF($AP423=1,IF(INDIRECT(ADDRESS(($AN423-1)*3+$AO423+5,$AP423+20))="",0,INDIRECT(ADDRESS(($AN423-1)*3+$AO423+5,$AP423+20))),IF(INDIRECT(ADDRESS(($AN423-1)*3+$AO423+5,$AP423+20))="",0,IF(COUNTIF(INDIRECT(ADDRESS(($AN423-1)*36+($AO423-1)*12+6,COLUMN())):INDIRECT(ADDRESS(($AN423-1)*36+($AO423-1)*12+$AP423+4,COLUMN())),INDIRECT(ADDRESS(($AN423-1)*3+$AO423+5,$AP423+20)))&gt;=1,0,INDIRECT(ADDRESS(($AN423-1)*3+$AO423+5,$AP423+20)))))</f>
        <v>0</v>
      </c>
      <c r="AT423" s="472">
        <f ca="1">COUNTIF(INDIRECT("U"&amp;(ROW()+12*(($AN423-1)*3+$AO423)-ROW())/12+5):INDIRECT("AF"&amp;(ROW()+12*(($AN423-1)*3+$AO423)-ROW())/12+5),AS423)</f>
        <v>0</v>
      </c>
      <c r="AU423" s="472">
        <f ca="1">IF(AND(AQ423+AS423&gt;0,AR423+AT423&gt;0),COUNTIF(AU$6:AU422,"&gt;0")+1,0)</f>
        <v>0</v>
      </c>
    </row>
    <row r="424" spans="40:47" x14ac:dyDescent="0.15">
      <c r="AN424" s="472">
        <v>12</v>
      </c>
      <c r="AO424" s="472">
        <v>2</v>
      </c>
      <c r="AP424" s="472">
        <v>11</v>
      </c>
      <c r="AQ424" s="480">
        <f ca="1">IF($AP424=1,IF(INDIRECT(ADDRESS(($AN424-1)*3+$AO424+5,$AP424+7))="",0,INDIRECT(ADDRESS(($AN424-1)*3+$AO424+5,$AP424+7))),IF(INDIRECT(ADDRESS(($AN424-1)*3+$AO424+5,$AP424+7))="",0,IF(COUNTIF(INDIRECT(ADDRESS(($AN424-1)*36+($AO424-1)*12+6,COLUMN())):INDIRECT(ADDRESS(($AN424-1)*36+($AO424-1)*12+$AP424+4,COLUMN())),INDIRECT(ADDRESS(($AN424-1)*3+$AO424+5,$AP424+7)))&gt;=1,0,INDIRECT(ADDRESS(($AN424-1)*3+$AO424+5,$AP424+7)))))</f>
        <v>0</v>
      </c>
      <c r="AR424" s="472">
        <f ca="1">COUNTIF(INDIRECT("H"&amp;(ROW()+12*(($AN424-1)*3+$AO424)-ROW())/12+5):INDIRECT("S"&amp;(ROW()+12*(($AN424-1)*3+$AO424)-ROW())/12+5),AQ424)</f>
        <v>0</v>
      </c>
      <c r="AS424" s="480">
        <f ca="1">IF($AP424=1,IF(INDIRECT(ADDRESS(($AN424-1)*3+$AO424+5,$AP424+20))="",0,INDIRECT(ADDRESS(($AN424-1)*3+$AO424+5,$AP424+20))),IF(INDIRECT(ADDRESS(($AN424-1)*3+$AO424+5,$AP424+20))="",0,IF(COUNTIF(INDIRECT(ADDRESS(($AN424-1)*36+($AO424-1)*12+6,COLUMN())):INDIRECT(ADDRESS(($AN424-1)*36+($AO424-1)*12+$AP424+4,COLUMN())),INDIRECT(ADDRESS(($AN424-1)*3+$AO424+5,$AP424+20)))&gt;=1,0,INDIRECT(ADDRESS(($AN424-1)*3+$AO424+5,$AP424+20)))))</f>
        <v>0</v>
      </c>
      <c r="AT424" s="472">
        <f ca="1">COUNTIF(INDIRECT("U"&amp;(ROW()+12*(($AN424-1)*3+$AO424)-ROW())/12+5):INDIRECT("AF"&amp;(ROW()+12*(($AN424-1)*3+$AO424)-ROW())/12+5),AS424)</f>
        <v>0</v>
      </c>
      <c r="AU424" s="472">
        <f ca="1">IF(AND(AQ424+AS424&gt;0,AR424+AT424&gt;0),COUNTIF(AU$6:AU423,"&gt;0")+1,0)</f>
        <v>0</v>
      </c>
    </row>
    <row r="425" spans="40:47" x14ac:dyDescent="0.15">
      <c r="AN425" s="472">
        <v>12</v>
      </c>
      <c r="AO425" s="472">
        <v>2</v>
      </c>
      <c r="AP425" s="472">
        <v>12</v>
      </c>
      <c r="AQ425" s="480">
        <f ca="1">IF($AP425=1,IF(INDIRECT(ADDRESS(($AN425-1)*3+$AO425+5,$AP425+7))="",0,INDIRECT(ADDRESS(($AN425-1)*3+$AO425+5,$AP425+7))),IF(INDIRECT(ADDRESS(($AN425-1)*3+$AO425+5,$AP425+7))="",0,IF(COUNTIF(INDIRECT(ADDRESS(($AN425-1)*36+($AO425-1)*12+6,COLUMN())):INDIRECT(ADDRESS(($AN425-1)*36+($AO425-1)*12+$AP425+4,COLUMN())),INDIRECT(ADDRESS(($AN425-1)*3+$AO425+5,$AP425+7)))&gt;=1,0,INDIRECT(ADDRESS(($AN425-1)*3+$AO425+5,$AP425+7)))))</f>
        <v>0</v>
      </c>
      <c r="AR425" s="472">
        <f ca="1">COUNTIF(INDIRECT("H"&amp;(ROW()+12*(($AN425-1)*3+$AO425)-ROW())/12+5):INDIRECT("S"&amp;(ROW()+12*(($AN425-1)*3+$AO425)-ROW())/12+5),AQ425)</f>
        <v>0</v>
      </c>
      <c r="AS425" s="480">
        <f ca="1">IF($AP425=1,IF(INDIRECT(ADDRESS(($AN425-1)*3+$AO425+5,$AP425+20))="",0,INDIRECT(ADDRESS(($AN425-1)*3+$AO425+5,$AP425+20))),IF(INDIRECT(ADDRESS(($AN425-1)*3+$AO425+5,$AP425+20))="",0,IF(COUNTIF(INDIRECT(ADDRESS(($AN425-1)*36+($AO425-1)*12+6,COLUMN())):INDIRECT(ADDRESS(($AN425-1)*36+($AO425-1)*12+$AP425+4,COLUMN())),INDIRECT(ADDRESS(($AN425-1)*3+$AO425+5,$AP425+20)))&gt;=1,0,INDIRECT(ADDRESS(($AN425-1)*3+$AO425+5,$AP425+20)))))</f>
        <v>0</v>
      </c>
      <c r="AT425" s="472">
        <f ca="1">COUNTIF(INDIRECT("U"&amp;(ROW()+12*(($AN425-1)*3+$AO425)-ROW())/12+5):INDIRECT("AF"&amp;(ROW()+12*(($AN425-1)*3+$AO425)-ROW())/12+5),AS425)</f>
        <v>0</v>
      </c>
      <c r="AU425" s="472">
        <f ca="1">IF(AND(AQ425+AS425&gt;0,AR425+AT425&gt;0),COUNTIF(AU$6:AU424,"&gt;0")+1,0)</f>
        <v>0</v>
      </c>
    </row>
    <row r="426" spans="40:47" x14ac:dyDescent="0.15">
      <c r="AN426" s="472">
        <v>12</v>
      </c>
      <c r="AO426" s="472">
        <v>3</v>
      </c>
      <c r="AP426" s="472">
        <v>1</v>
      </c>
      <c r="AQ426" s="480">
        <f ca="1">IF($AP426=1,IF(INDIRECT(ADDRESS(($AN426-1)*3+$AO426+5,$AP426+7))="",0,INDIRECT(ADDRESS(($AN426-1)*3+$AO426+5,$AP426+7))),IF(INDIRECT(ADDRESS(($AN426-1)*3+$AO426+5,$AP426+7))="",0,IF(COUNTIF(INDIRECT(ADDRESS(($AN426-1)*36+($AO426-1)*12+6,COLUMN())):INDIRECT(ADDRESS(($AN426-1)*36+($AO426-1)*12+$AP426+4,COLUMN())),INDIRECT(ADDRESS(($AN426-1)*3+$AO426+5,$AP426+7)))&gt;=1,0,INDIRECT(ADDRESS(($AN426-1)*3+$AO426+5,$AP426+7)))))</f>
        <v>0</v>
      </c>
      <c r="AR426" s="472">
        <f ca="1">COUNTIF(INDIRECT("H"&amp;(ROW()+12*(($AN426-1)*3+$AO426)-ROW())/12+5):INDIRECT("S"&amp;(ROW()+12*(($AN426-1)*3+$AO426)-ROW())/12+5),AQ426)</f>
        <v>0</v>
      </c>
      <c r="AS426" s="480">
        <f ca="1">IF($AP426=1,IF(INDIRECT(ADDRESS(($AN426-1)*3+$AO426+5,$AP426+20))="",0,INDIRECT(ADDRESS(($AN426-1)*3+$AO426+5,$AP426+20))),IF(INDIRECT(ADDRESS(($AN426-1)*3+$AO426+5,$AP426+20))="",0,IF(COUNTIF(INDIRECT(ADDRESS(($AN426-1)*36+($AO426-1)*12+6,COLUMN())):INDIRECT(ADDRESS(($AN426-1)*36+($AO426-1)*12+$AP426+4,COLUMN())),INDIRECT(ADDRESS(($AN426-1)*3+$AO426+5,$AP426+20)))&gt;=1,0,INDIRECT(ADDRESS(($AN426-1)*3+$AO426+5,$AP426+20)))))</f>
        <v>0</v>
      </c>
      <c r="AT426" s="472">
        <f ca="1">COUNTIF(INDIRECT("U"&amp;(ROW()+12*(($AN426-1)*3+$AO426)-ROW())/12+5):INDIRECT("AF"&amp;(ROW()+12*(($AN426-1)*3+$AO426)-ROW())/12+5),AS426)</f>
        <v>0</v>
      </c>
      <c r="AU426" s="472">
        <f ca="1">IF(AND(AQ426+AS426&gt;0,AR426+AT426&gt;0),COUNTIF(AU$6:AU425,"&gt;0")+1,0)</f>
        <v>0</v>
      </c>
    </row>
    <row r="427" spans="40:47" x14ac:dyDescent="0.15">
      <c r="AN427" s="472">
        <v>12</v>
      </c>
      <c r="AO427" s="472">
        <v>3</v>
      </c>
      <c r="AP427" s="472">
        <v>2</v>
      </c>
      <c r="AQ427" s="480">
        <f ca="1">IF($AP427=1,IF(INDIRECT(ADDRESS(($AN427-1)*3+$AO427+5,$AP427+7))="",0,INDIRECT(ADDRESS(($AN427-1)*3+$AO427+5,$AP427+7))),IF(INDIRECT(ADDRESS(($AN427-1)*3+$AO427+5,$AP427+7))="",0,IF(COUNTIF(INDIRECT(ADDRESS(($AN427-1)*36+($AO427-1)*12+6,COLUMN())):INDIRECT(ADDRESS(($AN427-1)*36+($AO427-1)*12+$AP427+4,COLUMN())),INDIRECT(ADDRESS(($AN427-1)*3+$AO427+5,$AP427+7)))&gt;=1,0,INDIRECT(ADDRESS(($AN427-1)*3+$AO427+5,$AP427+7)))))</f>
        <v>0</v>
      </c>
      <c r="AR427" s="472">
        <f ca="1">COUNTIF(INDIRECT("H"&amp;(ROW()+12*(($AN427-1)*3+$AO427)-ROW())/12+5):INDIRECT("S"&amp;(ROW()+12*(($AN427-1)*3+$AO427)-ROW())/12+5),AQ427)</f>
        <v>0</v>
      </c>
      <c r="AS427" s="480">
        <f ca="1">IF($AP427=1,IF(INDIRECT(ADDRESS(($AN427-1)*3+$AO427+5,$AP427+20))="",0,INDIRECT(ADDRESS(($AN427-1)*3+$AO427+5,$AP427+20))),IF(INDIRECT(ADDRESS(($AN427-1)*3+$AO427+5,$AP427+20))="",0,IF(COUNTIF(INDIRECT(ADDRESS(($AN427-1)*36+($AO427-1)*12+6,COLUMN())):INDIRECT(ADDRESS(($AN427-1)*36+($AO427-1)*12+$AP427+4,COLUMN())),INDIRECT(ADDRESS(($AN427-1)*3+$AO427+5,$AP427+20)))&gt;=1,0,INDIRECT(ADDRESS(($AN427-1)*3+$AO427+5,$AP427+20)))))</f>
        <v>0</v>
      </c>
      <c r="AT427" s="472">
        <f ca="1">COUNTIF(INDIRECT("U"&amp;(ROW()+12*(($AN427-1)*3+$AO427)-ROW())/12+5):INDIRECT("AF"&amp;(ROW()+12*(($AN427-1)*3+$AO427)-ROW())/12+5),AS427)</f>
        <v>0</v>
      </c>
      <c r="AU427" s="472">
        <f ca="1">IF(AND(AQ427+AS427&gt;0,AR427+AT427&gt;0),COUNTIF(AU$6:AU426,"&gt;0")+1,0)</f>
        <v>0</v>
      </c>
    </row>
    <row r="428" spans="40:47" x14ac:dyDescent="0.15">
      <c r="AN428" s="472">
        <v>12</v>
      </c>
      <c r="AO428" s="472">
        <v>3</v>
      </c>
      <c r="AP428" s="472">
        <v>3</v>
      </c>
      <c r="AQ428" s="480">
        <f ca="1">IF($AP428=1,IF(INDIRECT(ADDRESS(($AN428-1)*3+$AO428+5,$AP428+7))="",0,INDIRECT(ADDRESS(($AN428-1)*3+$AO428+5,$AP428+7))),IF(INDIRECT(ADDRESS(($AN428-1)*3+$AO428+5,$AP428+7))="",0,IF(COUNTIF(INDIRECT(ADDRESS(($AN428-1)*36+($AO428-1)*12+6,COLUMN())):INDIRECT(ADDRESS(($AN428-1)*36+($AO428-1)*12+$AP428+4,COLUMN())),INDIRECT(ADDRESS(($AN428-1)*3+$AO428+5,$AP428+7)))&gt;=1,0,INDIRECT(ADDRESS(($AN428-1)*3+$AO428+5,$AP428+7)))))</f>
        <v>0</v>
      </c>
      <c r="AR428" s="472">
        <f ca="1">COUNTIF(INDIRECT("H"&amp;(ROW()+12*(($AN428-1)*3+$AO428)-ROW())/12+5):INDIRECT("S"&amp;(ROW()+12*(($AN428-1)*3+$AO428)-ROW())/12+5),AQ428)</f>
        <v>0</v>
      </c>
      <c r="AS428" s="480">
        <f ca="1">IF($AP428=1,IF(INDIRECT(ADDRESS(($AN428-1)*3+$AO428+5,$AP428+20))="",0,INDIRECT(ADDRESS(($AN428-1)*3+$AO428+5,$AP428+20))),IF(INDIRECT(ADDRESS(($AN428-1)*3+$AO428+5,$AP428+20))="",0,IF(COUNTIF(INDIRECT(ADDRESS(($AN428-1)*36+($AO428-1)*12+6,COLUMN())):INDIRECT(ADDRESS(($AN428-1)*36+($AO428-1)*12+$AP428+4,COLUMN())),INDIRECT(ADDRESS(($AN428-1)*3+$AO428+5,$AP428+20)))&gt;=1,0,INDIRECT(ADDRESS(($AN428-1)*3+$AO428+5,$AP428+20)))))</f>
        <v>0</v>
      </c>
      <c r="AT428" s="472">
        <f ca="1">COUNTIF(INDIRECT("U"&amp;(ROW()+12*(($AN428-1)*3+$AO428)-ROW())/12+5):INDIRECT("AF"&amp;(ROW()+12*(($AN428-1)*3+$AO428)-ROW())/12+5),AS428)</f>
        <v>0</v>
      </c>
      <c r="AU428" s="472">
        <f ca="1">IF(AND(AQ428+AS428&gt;0,AR428+AT428&gt;0),COUNTIF(AU$6:AU427,"&gt;0")+1,0)</f>
        <v>0</v>
      </c>
    </row>
    <row r="429" spans="40:47" x14ac:dyDescent="0.15">
      <c r="AN429" s="472">
        <v>12</v>
      </c>
      <c r="AO429" s="472">
        <v>3</v>
      </c>
      <c r="AP429" s="472">
        <v>4</v>
      </c>
      <c r="AQ429" s="480">
        <f ca="1">IF($AP429=1,IF(INDIRECT(ADDRESS(($AN429-1)*3+$AO429+5,$AP429+7))="",0,INDIRECT(ADDRESS(($AN429-1)*3+$AO429+5,$AP429+7))),IF(INDIRECT(ADDRESS(($AN429-1)*3+$AO429+5,$AP429+7))="",0,IF(COUNTIF(INDIRECT(ADDRESS(($AN429-1)*36+($AO429-1)*12+6,COLUMN())):INDIRECT(ADDRESS(($AN429-1)*36+($AO429-1)*12+$AP429+4,COLUMN())),INDIRECT(ADDRESS(($AN429-1)*3+$AO429+5,$AP429+7)))&gt;=1,0,INDIRECT(ADDRESS(($AN429-1)*3+$AO429+5,$AP429+7)))))</f>
        <v>0</v>
      </c>
      <c r="AR429" s="472">
        <f ca="1">COUNTIF(INDIRECT("H"&amp;(ROW()+12*(($AN429-1)*3+$AO429)-ROW())/12+5):INDIRECT("S"&amp;(ROW()+12*(($AN429-1)*3+$AO429)-ROW())/12+5),AQ429)</f>
        <v>0</v>
      </c>
      <c r="AS429" s="480">
        <f ca="1">IF($AP429=1,IF(INDIRECT(ADDRESS(($AN429-1)*3+$AO429+5,$AP429+20))="",0,INDIRECT(ADDRESS(($AN429-1)*3+$AO429+5,$AP429+20))),IF(INDIRECT(ADDRESS(($AN429-1)*3+$AO429+5,$AP429+20))="",0,IF(COUNTIF(INDIRECT(ADDRESS(($AN429-1)*36+($AO429-1)*12+6,COLUMN())):INDIRECT(ADDRESS(($AN429-1)*36+($AO429-1)*12+$AP429+4,COLUMN())),INDIRECT(ADDRESS(($AN429-1)*3+$AO429+5,$AP429+20)))&gt;=1,0,INDIRECT(ADDRESS(($AN429-1)*3+$AO429+5,$AP429+20)))))</f>
        <v>0</v>
      </c>
      <c r="AT429" s="472">
        <f ca="1">COUNTIF(INDIRECT("U"&amp;(ROW()+12*(($AN429-1)*3+$AO429)-ROW())/12+5):INDIRECT("AF"&amp;(ROW()+12*(($AN429-1)*3+$AO429)-ROW())/12+5),AS429)</f>
        <v>0</v>
      </c>
      <c r="AU429" s="472">
        <f ca="1">IF(AND(AQ429+AS429&gt;0,AR429+AT429&gt;0),COUNTIF(AU$6:AU428,"&gt;0")+1,0)</f>
        <v>0</v>
      </c>
    </row>
    <row r="430" spans="40:47" x14ac:dyDescent="0.15">
      <c r="AN430" s="472">
        <v>12</v>
      </c>
      <c r="AO430" s="472">
        <v>3</v>
      </c>
      <c r="AP430" s="472">
        <v>5</v>
      </c>
      <c r="AQ430" s="480">
        <f ca="1">IF($AP430=1,IF(INDIRECT(ADDRESS(($AN430-1)*3+$AO430+5,$AP430+7))="",0,INDIRECT(ADDRESS(($AN430-1)*3+$AO430+5,$AP430+7))),IF(INDIRECT(ADDRESS(($AN430-1)*3+$AO430+5,$AP430+7))="",0,IF(COUNTIF(INDIRECT(ADDRESS(($AN430-1)*36+($AO430-1)*12+6,COLUMN())):INDIRECT(ADDRESS(($AN430-1)*36+($AO430-1)*12+$AP430+4,COLUMN())),INDIRECT(ADDRESS(($AN430-1)*3+$AO430+5,$AP430+7)))&gt;=1,0,INDIRECT(ADDRESS(($AN430-1)*3+$AO430+5,$AP430+7)))))</f>
        <v>0</v>
      </c>
      <c r="AR430" s="472">
        <f ca="1">COUNTIF(INDIRECT("H"&amp;(ROW()+12*(($AN430-1)*3+$AO430)-ROW())/12+5):INDIRECT("S"&amp;(ROW()+12*(($AN430-1)*3+$AO430)-ROW())/12+5),AQ430)</f>
        <v>0</v>
      </c>
      <c r="AS430" s="480">
        <f ca="1">IF($AP430=1,IF(INDIRECT(ADDRESS(($AN430-1)*3+$AO430+5,$AP430+20))="",0,INDIRECT(ADDRESS(($AN430-1)*3+$AO430+5,$AP430+20))),IF(INDIRECT(ADDRESS(($AN430-1)*3+$AO430+5,$AP430+20))="",0,IF(COUNTIF(INDIRECT(ADDRESS(($AN430-1)*36+($AO430-1)*12+6,COLUMN())):INDIRECT(ADDRESS(($AN430-1)*36+($AO430-1)*12+$AP430+4,COLUMN())),INDIRECT(ADDRESS(($AN430-1)*3+$AO430+5,$AP430+20)))&gt;=1,0,INDIRECT(ADDRESS(($AN430-1)*3+$AO430+5,$AP430+20)))))</f>
        <v>0</v>
      </c>
      <c r="AT430" s="472">
        <f ca="1">COUNTIF(INDIRECT("U"&amp;(ROW()+12*(($AN430-1)*3+$AO430)-ROW())/12+5):INDIRECT("AF"&amp;(ROW()+12*(($AN430-1)*3+$AO430)-ROW())/12+5),AS430)</f>
        <v>0</v>
      </c>
      <c r="AU430" s="472">
        <f ca="1">IF(AND(AQ430+AS430&gt;0,AR430+AT430&gt;0),COUNTIF(AU$6:AU429,"&gt;0")+1,0)</f>
        <v>0</v>
      </c>
    </row>
    <row r="431" spans="40:47" x14ac:dyDescent="0.15">
      <c r="AN431" s="472">
        <v>12</v>
      </c>
      <c r="AO431" s="472">
        <v>3</v>
      </c>
      <c r="AP431" s="472">
        <v>6</v>
      </c>
      <c r="AQ431" s="480">
        <f ca="1">IF($AP431=1,IF(INDIRECT(ADDRESS(($AN431-1)*3+$AO431+5,$AP431+7))="",0,INDIRECT(ADDRESS(($AN431-1)*3+$AO431+5,$AP431+7))),IF(INDIRECT(ADDRESS(($AN431-1)*3+$AO431+5,$AP431+7))="",0,IF(COUNTIF(INDIRECT(ADDRESS(($AN431-1)*36+($AO431-1)*12+6,COLUMN())):INDIRECT(ADDRESS(($AN431-1)*36+($AO431-1)*12+$AP431+4,COLUMN())),INDIRECT(ADDRESS(($AN431-1)*3+$AO431+5,$AP431+7)))&gt;=1,0,INDIRECT(ADDRESS(($AN431-1)*3+$AO431+5,$AP431+7)))))</f>
        <v>0</v>
      </c>
      <c r="AR431" s="472">
        <f ca="1">COUNTIF(INDIRECT("H"&amp;(ROW()+12*(($AN431-1)*3+$AO431)-ROW())/12+5):INDIRECT("S"&amp;(ROW()+12*(($AN431-1)*3+$AO431)-ROW())/12+5),AQ431)</f>
        <v>0</v>
      </c>
      <c r="AS431" s="480">
        <f ca="1">IF($AP431=1,IF(INDIRECT(ADDRESS(($AN431-1)*3+$AO431+5,$AP431+20))="",0,INDIRECT(ADDRESS(($AN431-1)*3+$AO431+5,$AP431+20))),IF(INDIRECT(ADDRESS(($AN431-1)*3+$AO431+5,$AP431+20))="",0,IF(COUNTIF(INDIRECT(ADDRESS(($AN431-1)*36+($AO431-1)*12+6,COLUMN())):INDIRECT(ADDRESS(($AN431-1)*36+($AO431-1)*12+$AP431+4,COLUMN())),INDIRECT(ADDRESS(($AN431-1)*3+$AO431+5,$AP431+20)))&gt;=1,0,INDIRECT(ADDRESS(($AN431-1)*3+$AO431+5,$AP431+20)))))</f>
        <v>0</v>
      </c>
      <c r="AT431" s="472">
        <f ca="1">COUNTIF(INDIRECT("U"&amp;(ROW()+12*(($AN431-1)*3+$AO431)-ROW())/12+5):INDIRECT("AF"&amp;(ROW()+12*(($AN431-1)*3+$AO431)-ROW())/12+5),AS431)</f>
        <v>0</v>
      </c>
      <c r="AU431" s="472">
        <f ca="1">IF(AND(AQ431+AS431&gt;0,AR431+AT431&gt;0),COUNTIF(AU$6:AU430,"&gt;0")+1,0)</f>
        <v>0</v>
      </c>
    </row>
    <row r="432" spans="40:47" x14ac:dyDescent="0.15">
      <c r="AN432" s="472">
        <v>12</v>
      </c>
      <c r="AO432" s="472">
        <v>3</v>
      </c>
      <c r="AP432" s="472">
        <v>7</v>
      </c>
      <c r="AQ432" s="480">
        <f ca="1">IF($AP432=1,IF(INDIRECT(ADDRESS(($AN432-1)*3+$AO432+5,$AP432+7))="",0,INDIRECT(ADDRESS(($AN432-1)*3+$AO432+5,$AP432+7))),IF(INDIRECT(ADDRESS(($AN432-1)*3+$AO432+5,$AP432+7))="",0,IF(COUNTIF(INDIRECT(ADDRESS(($AN432-1)*36+($AO432-1)*12+6,COLUMN())):INDIRECT(ADDRESS(($AN432-1)*36+($AO432-1)*12+$AP432+4,COLUMN())),INDIRECT(ADDRESS(($AN432-1)*3+$AO432+5,$AP432+7)))&gt;=1,0,INDIRECT(ADDRESS(($AN432-1)*3+$AO432+5,$AP432+7)))))</f>
        <v>0</v>
      </c>
      <c r="AR432" s="472">
        <f ca="1">COUNTIF(INDIRECT("H"&amp;(ROW()+12*(($AN432-1)*3+$AO432)-ROW())/12+5):INDIRECT("S"&amp;(ROW()+12*(($AN432-1)*3+$AO432)-ROW())/12+5),AQ432)</f>
        <v>0</v>
      </c>
      <c r="AS432" s="480">
        <f ca="1">IF($AP432=1,IF(INDIRECT(ADDRESS(($AN432-1)*3+$AO432+5,$AP432+20))="",0,INDIRECT(ADDRESS(($AN432-1)*3+$AO432+5,$AP432+20))),IF(INDIRECT(ADDRESS(($AN432-1)*3+$AO432+5,$AP432+20))="",0,IF(COUNTIF(INDIRECT(ADDRESS(($AN432-1)*36+($AO432-1)*12+6,COLUMN())):INDIRECT(ADDRESS(($AN432-1)*36+($AO432-1)*12+$AP432+4,COLUMN())),INDIRECT(ADDRESS(($AN432-1)*3+$AO432+5,$AP432+20)))&gt;=1,0,INDIRECT(ADDRESS(($AN432-1)*3+$AO432+5,$AP432+20)))))</f>
        <v>0</v>
      </c>
      <c r="AT432" s="472">
        <f ca="1">COUNTIF(INDIRECT("U"&amp;(ROW()+12*(($AN432-1)*3+$AO432)-ROW())/12+5):INDIRECT("AF"&amp;(ROW()+12*(($AN432-1)*3+$AO432)-ROW())/12+5),AS432)</f>
        <v>0</v>
      </c>
      <c r="AU432" s="472">
        <f ca="1">IF(AND(AQ432+AS432&gt;0,AR432+AT432&gt;0),COUNTIF(AU$6:AU431,"&gt;0")+1,0)</f>
        <v>0</v>
      </c>
    </row>
    <row r="433" spans="40:47" x14ac:dyDescent="0.15">
      <c r="AN433" s="472">
        <v>12</v>
      </c>
      <c r="AO433" s="472">
        <v>3</v>
      </c>
      <c r="AP433" s="472">
        <v>8</v>
      </c>
      <c r="AQ433" s="480">
        <f ca="1">IF($AP433=1,IF(INDIRECT(ADDRESS(($AN433-1)*3+$AO433+5,$AP433+7))="",0,INDIRECT(ADDRESS(($AN433-1)*3+$AO433+5,$AP433+7))),IF(INDIRECT(ADDRESS(($AN433-1)*3+$AO433+5,$AP433+7))="",0,IF(COUNTIF(INDIRECT(ADDRESS(($AN433-1)*36+($AO433-1)*12+6,COLUMN())):INDIRECT(ADDRESS(($AN433-1)*36+($AO433-1)*12+$AP433+4,COLUMN())),INDIRECT(ADDRESS(($AN433-1)*3+$AO433+5,$AP433+7)))&gt;=1,0,INDIRECT(ADDRESS(($AN433-1)*3+$AO433+5,$AP433+7)))))</f>
        <v>0</v>
      </c>
      <c r="AR433" s="472">
        <f ca="1">COUNTIF(INDIRECT("H"&amp;(ROW()+12*(($AN433-1)*3+$AO433)-ROW())/12+5):INDIRECT("S"&amp;(ROW()+12*(($AN433-1)*3+$AO433)-ROW())/12+5),AQ433)</f>
        <v>0</v>
      </c>
      <c r="AS433" s="480">
        <f ca="1">IF($AP433=1,IF(INDIRECT(ADDRESS(($AN433-1)*3+$AO433+5,$AP433+20))="",0,INDIRECT(ADDRESS(($AN433-1)*3+$AO433+5,$AP433+20))),IF(INDIRECT(ADDRESS(($AN433-1)*3+$AO433+5,$AP433+20))="",0,IF(COUNTIF(INDIRECT(ADDRESS(($AN433-1)*36+($AO433-1)*12+6,COLUMN())):INDIRECT(ADDRESS(($AN433-1)*36+($AO433-1)*12+$AP433+4,COLUMN())),INDIRECT(ADDRESS(($AN433-1)*3+$AO433+5,$AP433+20)))&gt;=1,0,INDIRECT(ADDRESS(($AN433-1)*3+$AO433+5,$AP433+20)))))</f>
        <v>0</v>
      </c>
      <c r="AT433" s="472">
        <f ca="1">COUNTIF(INDIRECT("U"&amp;(ROW()+12*(($AN433-1)*3+$AO433)-ROW())/12+5):INDIRECT("AF"&amp;(ROW()+12*(($AN433-1)*3+$AO433)-ROW())/12+5),AS433)</f>
        <v>0</v>
      </c>
      <c r="AU433" s="472">
        <f ca="1">IF(AND(AQ433+AS433&gt;0,AR433+AT433&gt;0),COUNTIF(AU$6:AU432,"&gt;0")+1,0)</f>
        <v>0</v>
      </c>
    </row>
    <row r="434" spans="40:47" x14ac:dyDescent="0.15">
      <c r="AN434" s="472">
        <v>12</v>
      </c>
      <c r="AO434" s="472">
        <v>3</v>
      </c>
      <c r="AP434" s="472">
        <v>9</v>
      </c>
      <c r="AQ434" s="480">
        <f ca="1">IF($AP434=1,IF(INDIRECT(ADDRESS(($AN434-1)*3+$AO434+5,$AP434+7))="",0,INDIRECT(ADDRESS(($AN434-1)*3+$AO434+5,$AP434+7))),IF(INDIRECT(ADDRESS(($AN434-1)*3+$AO434+5,$AP434+7))="",0,IF(COUNTIF(INDIRECT(ADDRESS(($AN434-1)*36+($AO434-1)*12+6,COLUMN())):INDIRECT(ADDRESS(($AN434-1)*36+($AO434-1)*12+$AP434+4,COLUMN())),INDIRECT(ADDRESS(($AN434-1)*3+$AO434+5,$AP434+7)))&gt;=1,0,INDIRECT(ADDRESS(($AN434-1)*3+$AO434+5,$AP434+7)))))</f>
        <v>0</v>
      </c>
      <c r="AR434" s="472">
        <f ca="1">COUNTIF(INDIRECT("H"&amp;(ROW()+12*(($AN434-1)*3+$AO434)-ROW())/12+5):INDIRECT("S"&amp;(ROW()+12*(($AN434-1)*3+$AO434)-ROW())/12+5),AQ434)</f>
        <v>0</v>
      </c>
      <c r="AS434" s="480">
        <f ca="1">IF($AP434=1,IF(INDIRECT(ADDRESS(($AN434-1)*3+$AO434+5,$AP434+20))="",0,INDIRECT(ADDRESS(($AN434-1)*3+$AO434+5,$AP434+20))),IF(INDIRECT(ADDRESS(($AN434-1)*3+$AO434+5,$AP434+20))="",0,IF(COUNTIF(INDIRECT(ADDRESS(($AN434-1)*36+($AO434-1)*12+6,COLUMN())):INDIRECT(ADDRESS(($AN434-1)*36+($AO434-1)*12+$AP434+4,COLUMN())),INDIRECT(ADDRESS(($AN434-1)*3+$AO434+5,$AP434+20)))&gt;=1,0,INDIRECT(ADDRESS(($AN434-1)*3+$AO434+5,$AP434+20)))))</f>
        <v>0</v>
      </c>
      <c r="AT434" s="472">
        <f ca="1">COUNTIF(INDIRECT("U"&amp;(ROW()+12*(($AN434-1)*3+$AO434)-ROW())/12+5):INDIRECT("AF"&amp;(ROW()+12*(($AN434-1)*3+$AO434)-ROW())/12+5),AS434)</f>
        <v>0</v>
      </c>
      <c r="AU434" s="472">
        <f ca="1">IF(AND(AQ434+AS434&gt;0,AR434+AT434&gt;0),COUNTIF(AU$6:AU433,"&gt;0")+1,0)</f>
        <v>0</v>
      </c>
    </row>
    <row r="435" spans="40:47" x14ac:dyDescent="0.15">
      <c r="AN435" s="472">
        <v>12</v>
      </c>
      <c r="AO435" s="472">
        <v>3</v>
      </c>
      <c r="AP435" s="472">
        <v>10</v>
      </c>
      <c r="AQ435" s="480">
        <f ca="1">IF($AP435=1,IF(INDIRECT(ADDRESS(($AN435-1)*3+$AO435+5,$AP435+7))="",0,INDIRECT(ADDRESS(($AN435-1)*3+$AO435+5,$AP435+7))),IF(INDIRECT(ADDRESS(($AN435-1)*3+$AO435+5,$AP435+7))="",0,IF(COUNTIF(INDIRECT(ADDRESS(($AN435-1)*36+($AO435-1)*12+6,COLUMN())):INDIRECT(ADDRESS(($AN435-1)*36+($AO435-1)*12+$AP435+4,COLUMN())),INDIRECT(ADDRESS(($AN435-1)*3+$AO435+5,$AP435+7)))&gt;=1,0,INDIRECT(ADDRESS(($AN435-1)*3+$AO435+5,$AP435+7)))))</f>
        <v>0</v>
      </c>
      <c r="AR435" s="472">
        <f ca="1">COUNTIF(INDIRECT("H"&amp;(ROW()+12*(($AN435-1)*3+$AO435)-ROW())/12+5):INDIRECT("S"&amp;(ROW()+12*(($AN435-1)*3+$AO435)-ROW())/12+5),AQ435)</f>
        <v>0</v>
      </c>
      <c r="AS435" s="480">
        <f ca="1">IF($AP435=1,IF(INDIRECT(ADDRESS(($AN435-1)*3+$AO435+5,$AP435+20))="",0,INDIRECT(ADDRESS(($AN435-1)*3+$AO435+5,$AP435+20))),IF(INDIRECT(ADDRESS(($AN435-1)*3+$AO435+5,$AP435+20))="",0,IF(COUNTIF(INDIRECT(ADDRESS(($AN435-1)*36+($AO435-1)*12+6,COLUMN())):INDIRECT(ADDRESS(($AN435-1)*36+($AO435-1)*12+$AP435+4,COLUMN())),INDIRECT(ADDRESS(($AN435-1)*3+$AO435+5,$AP435+20)))&gt;=1,0,INDIRECT(ADDRESS(($AN435-1)*3+$AO435+5,$AP435+20)))))</f>
        <v>0</v>
      </c>
      <c r="AT435" s="472">
        <f ca="1">COUNTIF(INDIRECT("U"&amp;(ROW()+12*(($AN435-1)*3+$AO435)-ROW())/12+5):INDIRECT("AF"&amp;(ROW()+12*(($AN435-1)*3+$AO435)-ROW())/12+5),AS435)</f>
        <v>0</v>
      </c>
      <c r="AU435" s="472">
        <f ca="1">IF(AND(AQ435+AS435&gt;0,AR435+AT435&gt;0),COUNTIF(AU$6:AU434,"&gt;0")+1,0)</f>
        <v>0</v>
      </c>
    </row>
    <row r="436" spans="40:47" x14ac:dyDescent="0.15">
      <c r="AN436" s="472">
        <v>12</v>
      </c>
      <c r="AO436" s="472">
        <v>3</v>
      </c>
      <c r="AP436" s="472">
        <v>11</v>
      </c>
      <c r="AQ436" s="480">
        <f ca="1">IF($AP436=1,IF(INDIRECT(ADDRESS(($AN436-1)*3+$AO436+5,$AP436+7))="",0,INDIRECT(ADDRESS(($AN436-1)*3+$AO436+5,$AP436+7))),IF(INDIRECT(ADDRESS(($AN436-1)*3+$AO436+5,$AP436+7))="",0,IF(COUNTIF(INDIRECT(ADDRESS(($AN436-1)*36+($AO436-1)*12+6,COLUMN())):INDIRECT(ADDRESS(($AN436-1)*36+($AO436-1)*12+$AP436+4,COLUMN())),INDIRECT(ADDRESS(($AN436-1)*3+$AO436+5,$AP436+7)))&gt;=1,0,INDIRECT(ADDRESS(($AN436-1)*3+$AO436+5,$AP436+7)))))</f>
        <v>0</v>
      </c>
      <c r="AR436" s="472">
        <f ca="1">COUNTIF(INDIRECT("H"&amp;(ROW()+12*(($AN436-1)*3+$AO436)-ROW())/12+5):INDIRECT("S"&amp;(ROW()+12*(($AN436-1)*3+$AO436)-ROW())/12+5),AQ436)</f>
        <v>0</v>
      </c>
      <c r="AS436" s="480">
        <f ca="1">IF($AP436=1,IF(INDIRECT(ADDRESS(($AN436-1)*3+$AO436+5,$AP436+20))="",0,INDIRECT(ADDRESS(($AN436-1)*3+$AO436+5,$AP436+20))),IF(INDIRECT(ADDRESS(($AN436-1)*3+$AO436+5,$AP436+20))="",0,IF(COUNTIF(INDIRECT(ADDRESS(($AN436-1)*36+($AO436-1)*12+6,COLUMN())):INDIRECT(ADDRESS(($AN436-1)*36+($AO436-1)*12+$AP436+4,COLUMN())),INDIRECT(ADDRESS(($AN436-1)*3+$AO436+5,$AP436+20)))&gt;=1,0,INDIRECT(ADDRESS(($AN436-1)*3+$AO436+5,$AP436+20)))))</f>
        <v>0</v>
      </c>
      <c r="AT436" s="472">
        <f ca="1">COUNTIF(INDIRECT("U"&amp;(ROW()+12*(($AN436-1)*3+$AO436)-ROW())/12+5):INDIRECT("AF"&amp;(ROW()+12*(($AN436-1)*3+$AO436)-ROW())/12+5),AS436)</f>
        <v>0</v>
      </c>
      <c r="AU436" s="472">
        <f ca="1">IF(AND(AQ436+AS436&gt;0,AR436+AT436&gt;0),COUNTIF(AU$6:AU435,"&gt;0")+1,0)</f>
        <v>0</v>
      </c>
    </row>
    <row r="437" spans="40:47" x14ac:dyDescent="0.15">
      <c r="AN437" s="472">
        <v>12</v>
      </c>
      <c r="AO437" s="472">
        <v>3</v>
      </c>
      <c r="AP437" s="472">
        <v>12</v>
      </c>
      <c r="AQ437" s="480">
        <f ca="1">IF($AP437=1,IF(INDIRECT(ADDRESS(($AN437-1)*3+$AO437+5,$AP437+7))="",0,INDIRECT(ADDRESS(($AN437-1)*3+$AO437+5,$AP437+7))),IF(INDIRECT(ADDRESS(($AN437-1)*3+$AO437+5,$AP437+7))="",0,IF(COUNTIF(INDIRECT(ADDRESS(($AN437-1)*36+($AO437-1)*12+6,COLUMN())):INDIRECT(ADDRESS(($AN437-1)*36+($AO437-1)*12+$AP437+4,COLUMN())),INDIRECT(ADDRESS(($AN437-1)*3+$AO437+5,$AP437+7)))&gt;=1,0,INDIRECT(ADDRESS(($AN437-1)*3+$AO437+5,$AP437+7)))))</f>
        <v>0</v>
      </c>
      <c r="AR437" s="472">
        <f ca="1">COUNTIF(INDIRECT("H"&amp;(ROW()+12*(($AN437-1)*3+$AO437)-ROW())/12+5):INDIRECT("S"&amp;(ROW()+12*(($AN437-1)*3+$AO437)-ROW())/12+5),AQ437)</f>
        <v>0</v>
      </c>
      <c r="AS437" s="480">
        <f ca="1">IF($AP437=1,IF(INDIRECT(ADDRESS(($AN437-1)*3+$AO437+5,$AP437+20))="",0,INDIRECT(ADDRESS(($AN437-1)*3+$AO437+5,$AP437+20))),IF(INDIRECT(ADDRESS(($AN437-1)*3+$AO437+5,$AP437+20))="",0,IF(COUNTIF(INDIRECT(ADDRESS(($AN437-1)*36+($AO437-1)*12+6,COLUMN())):INDIRECT(ADDRESS(($AN437-1)*36+($AO437-1)*12+$AP437+4,COLUMN())),INDIRECT(ADDRESS(($AN437-1)*3+$AO437+5,$AP437+20)))&gt;=1,0,INDIRECT(ADDRESS(($AN437-1)*3+$AO437+5,$AP437+20)))))</f>
        <v>0</v>
      </c>
      <c r="AT437" s="472">
        <f ca="1">COUNTIF(INDIRECT("U"&amp;(ROW()+12*(($AN437-1)*3+$AO437)-ROW())/12+5):INDIRECT("AF"&amp;(ROW()+12*(($AN437-1)*3+$AO437)-ROW())/12+5),AS437)</f>
        <v>0</v>
      </c>
      <c r="AU437" s="472">
        <f ca="1">IF(AND(AQ437+AS437&gt;0,AR437+AT437&gt;0),COUNTIF(AU$6:AU436,"&gt;0")+1,0)</f>
        <v>0</v>
      </c>
    </row>
    <row r="438" spans="40:47" x14ac:dyDescent="0.15">
      <c r="AN438" s="472">
        <v>13</v>
      </c>
      <c r="AO438" s="472">
        <v>1</v>
      </c>
      <c r="AP438" s="472">
        <v>1</v>
      </c>
      <c r="AQ438" s="480">
        <f ca="1">IF($AP438=1,IF(INDIRECT(ADDRESS(($AN438-1)*3+$AO438+5,$AP438+7))="",0,INDIRECT(ADDRESS(($AN438-1)*3+$AO438+5,$AP438+7))),IF(INDIRECT(ADDRESS(($AN438-1)*3+$AO438+5,$AP438+7))="",0,IF(COUNTIF(INDIRECT(ADDRESS(($AN438-1)*36+($AO438-1)*12+6,COLUMN())):INDIRECT(ADDRESS(($AN438-1)*36+($AO438-1)*12+$AP438+4,COLUMN())),INDIRECT(ADDRESS(($AN438-1)*3+$AO438+5,$AP438+7)))&gt;=1,0,INDIRECT(ADDRESS(($AN438-1)*3+$AO438+5,$AP438+7)))))</f>
        <v>0</v>
      </c>
      <c r="AR438" s="472">
        <f ca="1">COUNTIF(INDIRECT("H"&amp;(ROW()+12*(($AN438-1)*3+$AO438)-ROW())/12+5):INDIRECT("S"&amp;(ROW()+12*(($AN438-1)*3+$AO438)-ROW())/12+5),AQ438)</f>
        <v>0</v>
      </c>
      <c r="AS438" s="480">
        <f ca="1">IF($AP438=1,IF(INDIRECT(ADDRESS(($AN438-1)*3+$AO438+5,$AP438+20))="",0,INDIRECT(ADDRESS(($AN438-1)*3+$AO438+5,$AP438+20))),IF(INDIRECT(ADDRESS(($AN438-1)*3+$AO438+5,$AP438+20))="",0,IF(COUNTIF(INDIRECT(ADDRESS(($AN438-1)*36+($AO438-1)*12+6,COLUMN())):INDIRECT(ADDRESS(($AN438-1)*36+($AO438-1)*12+$AP438+4,COLUMN())),INDIRECT(ADDRESS(($AN438-1)*3+$AO438+5,$AP438+20)))&gt;=1,0,INDIRECT(ADDRESS(($AN438-1)*3+$AO438+5,$AP438+20)))))</f>
        <v>0</v>
      </c>
      <c r="AT438" s="472">
        <f ca="1">COUNTIF(INDIRECT("U"&amp;(ROW()+12*(($AN438-1)*3+$AO438)-ROW())/12+5):INDIRECT("AF"&amp;(ROW()+12*(($AN438-1)*3+$AO438)-ROW())/12+5),AS438)</f>
        <v>0</v>
      </c>
      <c r="AU438" s="472">
        <f ca="1">IF(AND(AQ438+AS438&gt;0,AR438+AT438&gt;0),COUNTIF(AU$6:AU437,"&gt;0")+1,0)</f>
        <v>0</v>
      </c>
    </row>
    <row r="439" spans="40:47" x14ac:dyDescent="0.15">
      <c r="AN439" s="472">
        <v>13</v>
      </c>
      <c r="AO439" s="472">
        <v>1</v>
      </c>
      <c r="AP439" s="472">
        <v>2</v>
      </c>
      <c r="AQ439" s="480">
        <f ca="1">IF($AP439=1,IF(INDIRECT(ADDRESS(($AN439-1)*3+$AO439+5,$AP439+7))="",0,INDIRECT(ADDRESS(($AN439-1)*3+$AO439+5,$AP439+7))),IF(INDIRECT(ADDRESS(($AN439-1)*3+$AO439+5,$AP439+7))="",0,IF(COUNTIF(INDIRECT(ADDRESS(($AN439-1)*36+($AO439-1)*12+6,COLUMN())):INDIRECT(ADDRESS(($AN439-1)*36+($AO439-1)*12+$AP439+4,COLUMN())),INDIRECT(ADDRESS(($AN439-1)*3+$AO439+5,$AP439+7)))&gt;=1,0,INDIRECT(ADDRESS(($AN439-1)*3+$AO439+5,$AP439+7)))))</f>
        <v>0</v>
      </c>
      <c r="AR439" s="472">
        <f ca="1">COUNTIF(INDIRECT("H"&amp;(ROW()+12*(($AN439-1)*3+$AO439)-ROW())/12+5):INDIRECT("S"&amp;(ROW()+12*(($AN439-1)*3+$AO439)-ROW())/12+5),AQ439)</f>
        <v>0</v>
      </c>
      <c r="AS439" s="480">
        <f ca="1">IF($AP439=1,IF(INDIRECT(ADDRESS(($AN439-1)*3+$AO439+5,$AP439+20))="",0,INDIRECT(ADDRESS(($AN439-1)*3+$AO439+5,$AP439+20))),IF(INDIRECT(ADDRESS(($AN439-1)*3+$AO439+5,$AP439+20))="",0,IF(COUNTIF(INDIRECT(ADDRESS(($AN439-1)*36+($AO439-1)*12+6,COLUMN())):INDIRECT(ADDRESS(($AN439-1)*36+($AO439-1)*12+$AP439+4,COLUMN())),INDIRECT(ADDRESS(($AN439-1)*3+$AO439+5,$AP439+20)))&gt;=1,0,INDIRECT(ADDRESS(($AN439-1)*3+$AO439+5,$AP439+20)))))</f>
        <v>0</v>
      </c>
      <c r="AT439" s="472">
        <f ca="1">COUNTIF(INDIRECT("U"&amp;(ROW()+12*(($AN439-1)*3+$AO439)-ROW())/12+5):INDIRECT("AF"&amp;(ROW()+12*(($AN439-1)*3+$AO439)-ROW())/12+5),AS439)</f>
        <v>0</v>
      </c>
      <c r="AU439" s="472">
        <f ca="1">IF(AND(AQ439+AS439&gt;0,AR439+AT439&gt;0),COUNTIF(AU$6:AU438,"&gt;0")+1,0)</f>
        <v>0</v>
      </c>
    </row>
    <row r="440" spans="40:47" x14ac:dyDescent="0.15">
      <c r="AN440" s="472">
        <v>13</v>
      </c>
      <c r="AO440" s="472">
        <v>1</v>
      </c>
      <c r="AP440" s="472">
        <v>3</v>
      </c>
      <c r="AQ440" s="480">
        <f ca="1">IF($AP440=1,IF(INDIRECT(ADDRESS(($AN440-1)*3+$AO440+5,$AP440+7))="",0,INDIRECT(ADDRESS(($AN440-1)*3+$AO440+5,$AP440+7))),IF(INDIRECT(ADDRESS(($AN440-1)*3+$AO440+5,$AP440+7))="",0,IF(COUNTIF(INDIRECT(ADDRESS(($AN440-1)*36+($AO440-1)*12+6,COLUMN())):INDIRECT(ADDRESS(($AN440-1)*36+($AO440-1)*12+$AP440+4,COLUMN())),INDIRECT(ADDRESS(($AN440-1)*3+$AO440+5,$AP440+7)))&gt;=1,0,INDIRECT(ADDRESS(($AN440-1)*3+$AO440+5,$AP440+7)))))</f>
        <v>0</v>
      </c>
      <c r="AR440" s="472">
        <f ca="1">COUNTIF(INDIRECT("H"&amp;(ROW()+12*(($AN440-1)*3+$AO440)-ROW())/12+5):INDIRECT("S"&amp;(ROW()+12*(($AN440-1)*3+$AO440)-ROW())/12+5),AQ440)</f>
        <v>0</v>
      </c>
      <c r="AS440" s="480">
        <f ca="1">IF($AP440=1,IF(INDIRECT(ADDRESS(($AN440-1)*3+$AO440+5,$AP440+20))="",0,INDIRECT(ADDRESS(($AN440-1)*3+$AO440+5,$AP440+20))),IF(INDIRECT(ADDRESS(($AN440-1)*3+$AO440+5,$AP440+20))="",0,IF(COUNTIF(INDIRECT(ADDRESS(($AN440-1)*36+($AO440-1)*12+6,COLUMN())):INDIRECT(ADDRESS(($AN440-1)*36+($AO440-1)*12+$AP440+4,COLUMN())),INDIRECT(ADDRESS(($AN440-1)*3+$AO440+5,$AP440+20)))&gt;=1,0,INDIRECT(ADDRESS(($AN440-1)*3+$AO440+5,$AP440+20)))))</f>
        <v>0</v>
      </c>
      <c r="AT440" s="472">
        <f ca="1">COUNTIF(INDIRECT("U"&amp;(ROW()+12*(($AN440-1)*3+$AO440)-ROW())/12+5):INDIRECT("AF"&amp;(ROW()+12*(($AN440-1)*3+$AO440)-ROW())/12+5),AS440)</f>
        <v>0</v>
      </c>
      <c r="AU440" s="472">
        <f ca="1">IF(AND(AQ440+AS440&gt;0,AR440+AT440&gt;0),COUNTIF(AU$6:AU439,"&gt;0")+1,0)</f>
        <v>0</v>
      </c>
    </row>
    <row r="441" spans="40:47" x14ac:dyDescent="0.15">
      <c r="AN441" s="472">
        <v>13</v>
      </c>
      <c r="AO441" s="472">
        <v>1</v>
      </c>
      <c r="AP441" s="472">
        <v>4</v>
      </c>
      <c r="AQ441" s="480">
        <f ca="1">IF($AP441=1,IF(INDIRECT(ADDRESS(($AN441-1)*3+$AO441+5,$AP441+7))="",0,INDIRECT(ADDRESS(($AN441-1)*3+$AO441+5,$AP441+7))),IF(INDIRECT(ADDRESS(($AN441-1)*3+$AO441+5,$AP441+7))="",0,IF(COUNTIF(INDIRECT(ADDRESS(($AN441-1)*36+($AO441-1)*12+6,COLUMN())):INDIRECT(ADDRESS(($AN441-1)*36+($AO441-1)*12+$AP441+4,COLUMN())),INDIRECT(ADDRESS(($AN441-1)*3+$AO441+5,$AP441+7)))&gt;=1,0,INDIRECT(ADDRESS(($AN441-1)*3+$AO441+5,$AP441+7)))))</f>
        <v>0</v>
      </c>
      <c r="AR441" s="472">
        <f ca="1">COUNTIF(INDIRECT("H"&amp;(ROW()+12*(($AN441-1)*3+$AO441)-ROW())/12+5):INDIRECT("S"&amp;(ROW()+12*(($AN441-1)*3+$AO441)-ROW())/12+5),AQ441)</f>
        <v>0</v>
      </c>
      <c r="AS441" s="480">
        <f ca="1">IF($AP441=1,IF(INDIRECT(ADDRESS(($AN441-1)*3+$AO441+5,$AP441+20))="",0,INDIRECT(ADDRESS(($AN441-1)*3+$AO441+5,$AP441+20))),IF(INDIRECT(ADDRESS(($AN441-1)*3+$AO441+5,$AP441+20))="",0,IF(COUNTIF(INDIRECT(ADDRESS(($AN441-1)*36+($AO441-1)*12+6,COLUMN())):INDIRECT(ADDRESS(($AN441-1)*36+($AO441-1)*12+$AP441+4,COLUMN())),INDIRECT(ADDRESS(($AN441-1)*3+$AO441+5,$AP441+20)))&gt;=1,0,INDIRECT(ADDRESS(($AN441-1)*3+$AO441+5,$AP441+20)))))</f>
        <v>0</v>
      </c>
      <c r="AT441" s="472">
        <f ca="1">COUNTIF(INDIRECT("U"&amp;(ROW()+12*(($AN441-1)*3+$AO441)-ROW())/12+5):INDIRECT("AF"&amp;(ROW()+12*(($AN441-1)*3+$AO441)-ROW())/12+5),AS441)</f>
        <v>0</v>
      </c>
      <c r="AU441" s="472">
        <f ca="1">IF(AND(AQ441+AS441&gt;0,AR441+AT441&gt;0),COUNTIF(AU$6:AU440,"&gt;0")+1,0)</f>
        <v>0</v>
      </c>
    </row>
    <row r="442" spans="40:47" x14ac:dyDescent="0.15">
      <c r="AN442" s="472">
        <v>13</v>
      </c>
      <c r="AO442" s="472">
        <v>1</v>
      </c>
      <c r="AP442" s="472">
        <v>5</v>
      </c>
      <c r="AQ442" s="480">
        <f ca="1">IF($AP442=1,IF(INDIRECT(ADDRESS(($AN442-1)*3+$AO442+5,$AP442+7))="",0,INDIRECT(ADDRESS(($AN442-1)*3+$AO442+5,$AP442+7))),IF(INDIRECT(ADDRESS(($AN442-1)*3+$AO442+5,$AP442+7))="",0,IF(COUNTIF(INDIRECT(ADDRESS(($AN442-1)*36+($AO442-1)*12+6,COLUMN())):INDIRECT(ADDRESS(($AN442-1)*36+($AO442-1)*12+$AP442+4,COLUMN())),INDIRECT(ADDRESS(($AN442-1)*3+$AO442+5,$AP442+7)))&gt;=1,0,INDIRECT(ADDRESS(($AN442-1)*3+$AO442+5,$AP442+7)))))</f>
        <v>0</v>
      </c>
      <c r="AR442" s="472">
        <f ca="1">COUNTIF(INDIRECT("H"&amp;(ROW()+12*(($AN442-1)*3+$AO442)-ROW())/12+5):INDIRECT("S"&amp;(ROW()+12*(($AN442-1)*3+$AO442)-ROW())/12+5),AQ442)</f>
        <v>0</v>
      </c>
      <c r="AS442" s="480">
        <f ca="1">IF($AP442=1,IF(INDIRECT(ADDRESS(($AN442-1)*3+$AO442+5,$AP442+20))="",0,INDIRECT(ADDRESS(($AN442-1)*3+$AO442+5,$AP442+20))),IF(INDIRECT(ADDRESS(($AN442-1)*3+$AO442+5,$AP442+20))="",0,IF(COUNTIF(INDIRECT(ADDRESS(($AN442-1)*36+($AO442-1)*12+6,COLUMN())):INDIRECT(ADDRESS(($AN442-1)*36+($AO442-1)*12+$AP442+4,COLUMN())),INDIRECT(ADDRESS(($AN442-1)*3+$AO442+5,$AP442+20)))&gt;=1,0,INDIRECT(ADDRESS(($AN442-1)*3+$AO442+5,$AP442+20)))))</f>
        <v>0</v>
      </c>
      <c r="AT442" s="472">
        <f ca="1">COUNTIF(INDIRECT("U"&amp;(ROW()+12*(($AN442-1)*3+$AO442)-ROW())/12+5):INDIRECT("AF"&amp;(ROW()+12*(($AN442-1)*3+$AO442)-ROW())/12+5),AS442)</f>
        <v>0</v>
      </c>
      <c r="AU442" s="472">
        <f ca="1">IF(AND(AQ442+AS442&gt;0,AR442+AT442&gt;0),COUNTIF(AU$6:AU441,"&gt;0")+1,0)</f>
        <v>0</v>
      </c>
    </row>
    <row r="443" spans="40:47" x14ac:dyDescent="0.15">
      <c r="AN443" s="472">
        <v>13</v>
      </c>
      <c r="AO443" s="472">
        <v>1</v>
      </c>
      <c r="AP443" s="472">
        <v>6</v>
      </c>
      <c r="AQ443" s="480">
        <f ca="1">IF($AP443=1,IF(INDIRECT(ADDRESS(($AN443-1)*3+$AO443+5,$AP443+7))="",0,INDIRECT(ADDRESS(($AN443-1)*3+$AO443+5,$AP443+7))),IF(INDIRECT(ADDRESS(($AN443-1)*3+$AO443+5,$AP443+7))="",0,IF(COUNTIF(INDIRECT(ADDRESS(($AN443-1)*36+($AO443-1)*12+6,COLUMN())):INDIRECT(ADDRESS(($AN443-1)*36+($AO443-1)*12+$AP443+4,COLUMN())),INDIRECT(ADDRESS(($AN443-1)*3+$AO443+5,$AP443+7)))&gt;=1,0,INDIRECT(ADDRESS(($AN443-1)*3+$AO443+5,$AP443+7)))))</f>
        <v>0</v>
      </c>
      <c r="AR443" s="472">
        <f ca="1">COUNTIF(INDIRECT("H"&amp;(ROW()+12*(($AN443-1)*3+$AO443)-ROW())/12+5):INDIRECT("S"&amp;(ROW()+12*(($AN443-1)*3+$AO443)-ROW())/12+5),AQ443)</f>
        <v>0</v>
      </c>
      <c r="AS443" s="480">
        <f ca="1">IF($AP443=1,IF(INDIRECT(ADDRESS(($AN443-1)*3+$AO443+5,$AP443+20))="",0,INDIRECT(ADDRESS(($AN443-1)*3+$AO443+5,$AP443+20))),IF(INDIRECT(ADDRESS(($AN443-1)*3+$AO443+5,$AP443+20))="",0,IF(COUNTIF(INDIRECT(ADDRESS(($AN443-1)*36+($AO443-1)*12+6,COLUMN())):INDIRECT(ADDRESS(($AN443-1)*36+($AO443-1)*12+$AP443+4,COLUMN())),INDIRECT(ADDRESS(($AN443-1)*3+$AO443+5,$AP443+20)))&gt;=1,0,INDIRECT(ADDRESS(($AN443-1)*3+$AO443+5,$AP443+20)))))</f>
        <v>0</v>
      </c>
      <c r="AT443" s="472">
        <f ca="1">COUNTIF(INDIRECT("U"&amp;(ROW()+12*(($AN443-1)*3+$AO443)-ROW())/12+5):INDIRECT("AF"&amp;(ROW()+12*(($AN443-1)*3+$AO443)-ROW())/12+5),AS443)</f>
        <v>0</v>
      </c>
      <c r="AU443" s="472">
        <f ca="1">IF(AND(AQ443+AS443&gt;0,AR443+AT443&gt;0),COUNTIF(AU$6:AU442,"&gt;0")+1,0)</f>
        <v>0</v>
      </c>
    </row>
    <row r="444" spans="40:47" x14ac:dyDescent="0.15">
      <c r="AN444" s="472">
        <v>13</v>
      </c>
      <c r="AO444" s="472">
        <v>1</v>
      </c>
      <c r="AP444" s="472">
        <v>7</v>
      </c>
      <c r="AQ444" s="480">
        <f ca="1">IF($AP444=1,IF(INDIRECT(ADDRESS(($AN444-1)*3+$AO444+5,$AP444+7))="",0,INDIRECT(ADDRESS(($AN444-1)*3+$AO444+5,$AP444+7))),IF(INDIRECT(ADDRESS(($AN444-1)*3+$AO444+5,$AP444+7))="",0,IF(COUNTIF(INDIRECT(ADDRESS(($AN444-1)*36+($AO444-1)*12+6,COLUMN())):INDIRECT(ADDRESS(($AN444-1)*36+($AO444-1)*12+$AP444+4,COLUMN())),INDIRECT(ADDRESS(($AN444-1)*3+$AO444+5,$AP444+7)))&gt;=1,0,INDIRECT(ADDRESS(($AN444-1)*3+$AO444+5,$AP444+7)))))</f>
        <v>0</v>
      </c>
      <c r="AR444" s="472">
        <f ca="1">COUNTIF(INDIRECT("H"&amp;(ROW()+12*(($AN444-1)*3+$AO444)-ROW())/12+5):INDIRECT("S"&amp;(ROW()+12*(($AN444-1)*3+$AO444)-ROW())/12+5),AQ444)</f>
        <v>0</v>
      </c>
      <c r="AS444" s="480">
        <f ca="1">IF($AP444=1,IF(INDIRECT(ADDRESS(($AN444-1)*3+$AO444+5,$AP444+20))="",0,INDIRECT(ADDRESS(($AN444-1)*3+$AO444+5,$AP444+20))),IF(INDIRECT(ADDRESS(($AN444-1)*3+$AO444+5,$AP444+20))="",0,IF(COUNTIF(INDIRECT(ADDRESS(($AN444-1)*36+($AO444-1)*12+6,COLUMN())):INDIRECT(ADDRESS(($AN444-1)*36+($AO444-1)*12+$AP444+4,COLUMN())),INDIRECT(ADDRESS(($AN444-1)*3+$AO444+5,$AP444+20)))&gt;=1,0,INDIRECT(ADDRESS(($AN444-1)*3+$AO444+5,$AP444+20)))))</f>
        <v>0</v>
      </c>
      <c r="AT444" s="472">
        <f ca="1">COUNTIF(INDIRECT("U"&amp;(ROW()+12*(($AN444-1)*3+$AO444)-ROW())/12+5):INDIRECT("AF"&amp;(ROW()+12*(($AN444-1)*3+$AO444)-ROW())/12+5),AS444)</f>
        <v>0</v>
      </c>
      <c r="AU444" s="472">
        <f ca="1">IF(AND(AQ444+AS444&gt;0,AR444+AT444&gt;0),COUNTIF(AU$6:AU443,"&gt;0")+1,0)</f>
        <v>0</v>
      </c>
    </row>
    <row r="445" spans="40:47" x14ac:dyDescent="0.15">
      <c r="AN445" s="472">
        <v>13</v>
      </c>
      <c r="AO445" s="472">
        <v>1</v>
      </c>
      <c r="AP445" s="472">
        <v>8</v>
      </c>
      <c r="AQ445" s="480">
        <f ca="1">IF($AP445=1,IF(INDIRECT(ADDRESS(($AN445-1)*3+$AO445+5,$AP445+7))="",0,INDIRECT(ADDRESS(($AN445-1)*3+$AO445+5,$AP445+7))),IF(INDIRECT(ADDRESS(($AN445-1)*3+$AO445+5,$AP445+7))="",0,IF(COUNTIF(INDIRECT(ADDRESS(($AN445-1)*36+($AO445-1)*12+6,COLUMN())):INDIRECT(ADDRESS(($AN445-1)*36+($AO445-1)*12+$AP445+4,COLUMN())),INDIRECT(ADDRESS(($AN445-1)*3+$AO445+5,$AP445+7)))&gt;=1,0,INDIRECT(ADDRESS(($AN445-1)*3+$AO445+5,$AP445+7)))))</f>
        <v>0</v>
      </c>
      <c r="AR445" s="472">
        <f ca="1">COUNTIF(INDIRECT("H"&amp;(ROW()+12*(($AN445-1)*3+$AO445)-ROW())/12+5):INDIRECT("S"&amp;(ROW()+12*(($AN445-1)*3+$AO445)-ROW())/12+5),AQ445)</f>
        <v>0</v>
      </c>
      <c r="AS445" s="480">
        <f ca="1">IF($AP445=1,IF(INDIRECT(ADDRESS(($AN445-1)*3+$AO445+5,$AP445+20))="",0,INDIRECT(ADDRESS(($AN445-1)*3+$AO445+5,$AP445+20))),IF(INDIRECT(ADDRESS(($AN445-1)*3+$AO445+5,$AP445+20))="",0,IF(COUNTIF(INDIRECT(ADDRESS(($AN445-1)*36+($AO445-1)*12+6,COLUMN())):INDIRECT(ADDRESS(($AN445-1)*36+($AO445-1)*12+$AP445+4,COLUMN())),INDIRECT(ADDRESS(($AN445-1)*3+$AO445+5,$AP445+20)))&gt;=1,0,INDIRECT(ADDRESS(($AN445-1)*3+$AO445+5,$AP445+20)))))</f>
        <v>0</v>
      </c>
      <c r="AT445" s="472">
        <f ca="1">COUNTIF(INDIRECT("U"&amp;(ROW()+12*(($AN445-1)*3+$AO445)-ROW())/12+5):INDIRECT("AF"&amp;(ROW()+12*(($AN445-1)*3+$AO445)-ROW())/12+5),AS445)</f>
        <v>0</v>
      </c>
      <c r="AU445" s="472">
        <f ca="1">IF(AND(AQ445+AS445&gt;0,AR445+AT445&gt;0),COUNTIF(AU$6:AU444,"&gt;0")+1,0)</f>
        <v>0</v>
      </c>
    </row>
    <row r="446" spans="40:47" x14ac:dyDescent="0.15">
      <c r="AN446" s="472">
        <v>13</v>
      </c>
      <c r="AO446" s="472">
        <v>1</v>
      </c>
      <c r="AP446" s="472">
        <v>9</v>
      </c>
      <c r="AQ446" s="480">
        <f ca="1">IF($AP446=1,IF(INDIRECT(ADDRESS(($AN446-1)*3+$AO446+5,$AP446+7))="",0,INDIRECT(ADDRESS(($AN446-1)*3+$AO446+5,$AP446+7))),IF(INDIRECT(ADDRESS(($AN446-1)*3+$AO446+5,$AP446+7))="",0,IF(COUNTIF(INDIRECT(ADDRESS(($AN446-1)*36+($AO446-1)*12+6,COLUMN())):INDIRECT(ADDRESS(($AN446-1)*36+($AO446-1)*12+$AP446+4,COLUMN())),INDIRECT(ADDRESS(($AN446-1)*3+$AO446+5,$AP446+7)))&gt;=1,0,INDIRECT(ADDRESS(($AN446-1)*3+$AO446+5,$AP446+7)))))</f>
        <v>0</v>
      </c>
      <c r="AR446" s="472">
        <f ca="1">COUNTIF(INDIRECT("H"&amp;(ROW()+12*(($AN446-1)*3+$AO446)-ROW())/12+5):INDIRECT("S"&amp;(ROW()+12*(($AN446-1)*3+$AO446)-ROW())/12+5),AQ446)</f>
        <v>0</v>
      </c>
      <c r="AS446" s="480">
        <f ca="1">IF($AP446=1,IF(INDIRECT(ADDRESS(($AN446-1)*3+$AO446+5,$AP446+20))="",0,INDIRECT(ADDRESS(($AN446-1)*3+$AO446+5,$AP446+20))),IF(INDIRECT(ADDRESS(($AN446-1)*3+$AO446+5,$AP446+20))="",0,IF(COUNTIF(INDIRECT(ADDRESS(($AN446-1)*36+($AO446-1)*12+6,COLUMN())):INDIRECT(ADDRESS(($AN446-1)*36+($AO446-1)*12+$AP446+4,COLUMN())),INDIRECT(ADDRESS(($AN446-1)*3+$AO446+5,$AP446+20)))&gt;=1,0,INDIRECT(ADDRESS(($AN446-1)*3+$AO446+5,$AP446+20)))))</f>
        <v>0</v>
      </c>
      <c r="AT446" s="472">
        <f ca="1">COUNTIF(INDIRECT("U"&amp;(ROW()+12*(($AN446-1)*3+$AO446)-ROW())/12+5):INDIRECT("AF"&amp;(ROW()+12*(($AN446-1)*3+$AO446)-ROW())/12+5),AS446)</f>
        <v>0</v>
      </c>
      <c r="AU446" s="472">
        <f ca="1">IF(AND(AQ446+AS446&gt;0,AR446+AT446&gt;0),COUNTIF(AU$6:AU445,"&gt;0")+1,0)</f>
        <v>0</v>
      </c>
    </row>
    <row r="447" spans="40:47" x14ac:dyDescent="0.15">
      <c r="AN447" s="472">
        <v>13</v>
      </c>
      <c r="AO447" s="472">
        <v>1</v>
      </c>
      <c r="AP447" s="472">
        <v>10</v>
      </c>
      <c r="AQ447" s="480">
        <f ca="1">IF($AP447=1,IF(INDIRECT(ADDRESS(($AN447-1)*3+$AO447+5,$AP447+7))="",0,INDIRECT(ADDRESS(($AN447-1)*3+$AO447+5,$AP447+7))),IF(INDIRECT(ADDRESS(($AN447-1)*3+$AO447+5,$AP447+7))="",0,IF(COUNTIF(INDIRECT(ADDRESS(($AN447-1)*36+($AO447-1)*12+6,COLUMN())):INDIRECT(ADDRESS(($AN447-1)*36+($AO447-1)*12+$AP447+4,COLUMN())),INDIRECT(ADDRESS(($AN447-1)*3+$AO447+5,$AP447+7)))&gt;=1,0,INDIRECT(ADDRESS(($AN447-1)*3+$AO447+5,$AP447+7)))))</f>
        <v>0</v>
      </c>
      <c r="AR447" s="472">
        <f ca="1">COUNTIF(INDIRECT("H"&amp;(ROW()+12*(($AN447-1)*3+$AO447)-ROW())/12+5):INDIRECT("S"&amp;(ROW()+12*(($AN447-1)*3+$AO447)-ROW())/12+5),AQ447)</f>
        <v>0</v>
      </c>
      <c r="AS447" s="480">
        <f ca="1">IF($AP447=1,IF(INDIRECT(ADDRESS(($AN447-1)*3+$AO447+5,$AP447+20))="",0,INDIRECT(ADDRESS(($AN447-1)*3+$AO447+5,$AP447+20))),IF(INDIRECT(ADDRESS(($AN447-1)*3+$AO447+5,$AP447+20))="",0,IF(COUNTIF(INDIRECT(ADDRESS(($AN447-1)*36+($AO447-1)*12+6,COLUMN())):INDIRECT(ADDRESS(($AN447-1)*36+($AO447-1)*12+$AP447+4,COLUMN())),INDIRECT(ADDRESS(($AN447-1)*3+$AO447+5,$AP447+20)))&gt;=1,0,INDIRECT(ADDRESS(($AN447-1)*3+$AO447+5,$AP447+20)))))</f>
        <v>0</v>
      </c>
      <c r="AT447" s="472">
        <f ca="1">COUNTIF(INDIRECT("U"&amp;(ROW()+12*(($AN447-1)*3+$AO447)-ROW())/12+5):INDIRECT("AF"&amp;(ROW()+12*(($AN447-1)*3+$AO447)-ROW())/12+5),AS447)</f>
        <v>0</v>
      </c>
      <c r="AU447" s="472">
        <f ca="1">IF(AND(AQ447+AS447&gt;0,AR447+AT447&gt;0),COUNTIF(AU$6:AU446,"&gt;0")+1,0)</f>
        <v>0</v>
      </c>
    </row>
    <row r="448" spans="40:47" x14ac:dyDescent="0.15">
      <c r="AN448" s="472">
        <v>13</v>
      </c>
      <c r="AO448" s="472">
        <v>1</v>
      </c>
      <c r="AP448" s="472">
        <v>11</v>
      </c>
      <c r="AQ448" s="480">
        <f ca="1">IF($AP448=1,IF(INDIRECT(ADDRESS(($AN448-1)*3+$AO448+5,$AP448+7))="",0,INDIRECT(ADDRESS(($AN448-1)*3+$AO448+5,$AP448+7))),IF(INDIRECT(ADDRESS(($AN448-1)*3+$AO448+5,$AP448+7))="",0,IF(COUNTIF(INDIRECT(ADDRESS(($AN448-1)*36+($AO448-1)*12+6,COLUMN())):INDIRECT(ADDRESS(($AN448-1)*36+($AO448-1)*12+$AP448+4,COLUMN())),INDIRECT(ADDRESS(($AN448-1)*3+$AO448+5,$AP448+7)))&gt;=1,0,INDIRECT(ADDRESS(($AN448-1)*3+$AO448+5,$AP448+7)))))</f>
        <v>0</v>
      </c>
      <c r="AR448" s="472">
        <f ca="1">COUNTIF(INDIRECT("H"&amp;(ROW()+12*(($AN448-1)*3+$AO448)-ROW())/12+5):INDIRECT("S"&amp;(ROW()+12*(($AN448-1)*3+$AO448)-ROW())/12+5),AQ448)</f>
        <v>0</v>
      </c>
      <c r="AS448" s="480">
        <f ca="1">IF($AP448=1,IF(INDIRECT(ADDRESS(($AN448-1)*3+$AO448+5,$AP448+20))="",0,INDIRECT(ADDRESS(($AN448-1)*3+$AO448+5,$AP448+20))),IF(INDIRECT(ADDRESS(($AN448-1)*3+$AO448+5,$AP448+20))="",0,IF(COUNTIF(INDIRECT(ADDRESS(($AN448-1)*36+($AO448-1)*12+6,COLUMN())):INDIRECT(ADDRESS(($AN448-1)*36+($AO448-1)*12+$AP448+4,COLUMN())),INDIRECT(ADDRESS(($AN448-1)*3+$AO448+5,$AP448+20)))&gt;=1,0,INDIRECT(ADDRESS(($AN448-1)*3+$AO448+5,$AP448+20)))))</f>
        <v>0</v>
      </c>
      <c r="AT448" s="472">
        <f ca="1">COUNTIF(INDIRECT("U"&amp;(ROW()+12*(($AN448-1)*3+$AO448)-ROW())/12+5):INDIRECT("AF"&amp;(ROW()+12*(($AN448-1)*3+$AO448)-ROW())/12+5),AS448)</f>
        <v>0</v>
      </c>
      <c r="AU448" s="472">
        <f ca="1">IF(AND(AQ448+AS448&gt;0,AR448+AT448&gt;0),COUNTIF(AU$6:AU447,"&gt;0")+1,0)</f>
        <v>0</v>
      </c>
    </row>
    <row r="449" spans="40:47" x14ac:dyDescent="0.15">
      <c r="AN449" s="472">
        <v>13</v>
      </c>
      <c r="AO449" s="472">
        <v>1</v>
      </c>
      <c r="AP449" s="472">
        <v>12</v>
      </c>
      <c r="AQ449" s="480">
        <f ca="1">IF($AP449=1,IF(INDIRECT(ADDRESS(($AN449-1)*3+$AO449+5,$AP449+7))="",0,INDIRECT(ADDRESS(($AN449-1)*3+$AO449+5,$AP449+7))),IF(INDIRECT(ADDRESS(($AN449-1)*3+$AO449+5,$AP449+7))="",0,IF(COUNTIF(INDIRECT(ADDRESS(($AN449-1)*36+($AO449-1)*12+6,COLUMN())):INDIRECT(ADDRESS(($AN449-1)*36+($AO449-1)*12+$AP449+4,COLUMN())),INDIRECT(ADDRESS(($AN449-1)*3+$AO449+5,$AP449+7)))&gt;=1,0,INDIRECT(ADDRESS(($AN449-1)*3+$AO449+5,$AP449+7)))))</f>
        <v>0</v>
      </c>
      <c r="AR449" s="472">
        <f ca="1">COUNTIF(INDIRECT("H"&amp;(ROW()+12*(($AN449-1)*3+$AO449)-ROW())/12+5):INDIRECT("S"&amp;(ROW()+12*(($AN449-1)*3+$AO449)-ROW())/12+5),AQ449)</f>
        <v>0</v>
      </c>
      <c r="AS449" s="480">
        <f ca="1">IF($AP449=1,IF(INDIRECT(ADDRESS(($AN449-1)*3+$AO449+5,$AP449+20))="",0,INDIRECT(ADDRESS(($AN449-1)*3+$AO449+5,$AP449+20))),IF(INDIRECT(ADDRESS(($AN449-1)*3+$AO449+5,$AP449+20))="",0,IF(COUNTIF(INDIRECT(ADDRESS(($AN449-1)*36+($AO449-1)*12+6,COLUMN())):INDIRECT(ADDRESS(($AN449-1)*36+($AO449-1)*12+$AP449+4,COLUMN())),INDIRECT(ADDRESS(($AN449-1)*3+$AO449+5,$AP449+20)))&gt;=1,0,INDIRECT(ADDRESS(($AN449-1)*3+$AO449+5,$AP449+20)))))</f>
        <v>0</v>
      </c>
      <c r="AT449" s="472">
        <f ca="1">COUNTIF(INDIRECT("U"&amp;(ROW()+12*(($AN449-1)*3+$AO449)-ROW())/12+5):INDIRECT("AF"&amp;(ROW()+12*(($AN449-1)*3+$AO449)-ROW())/12+5),AS449)</f>
        <v>0</v>
      </c>
      <c r="AU449" s="472">
        <f ca="1">IF(AND(AQ449+AS449&gt;0,AR449+AT449&gt;0),COUNTIF(AU$6:AU448,"&gt;0")+1,0)</f>
        <v>0</v>
      </c>
    </row>
    <row r="450" spans="40:47" x14ac:dyDescent="0.15">
      <c r="AN450" s="472">
        <v>13</v>
      </c>
      <c r="AO450" s="472">
        <v>2</v>
      </c>
      <c r="AP450" s="472">
        <v>1</v>
      </c>
      <c r="AQ450" s="480">
        <f ca="1">IF($AP450=1,IF(INDIRECT(ADDRESS(($AN450-1)*3+$AO450+5,$AP450+7))="",0,INDIRECT(ADDRESS(($AN450-1)*3+$AO450+5,$AP450+7))),IF(INDIRECT(ADDRESS(($AN450-1)*3+$AO450+5,$AP450+7))="",0,IF(COUNTIF(INDIRECT(ADDRESS(($AN450-1)*36+($AO450-1)*12+6,COLUMN())):INDIRECT(ADDRESS(($AN450-1)*36+($AO450-1)*12+$AP450+4,COLUMN())),INDIRECT(ADDRESS(($AN450-1)*3+$AO450+5,$AP450+7)))&gt;=1,0,INDIRECT(ADDRESS(($AN450-1)*3+$AO450+5,$AP450+7)))))</f>
        <v>0</v>
      </c>
      <c r="AR450" s="472">
        <f ca="1">COUNTIF(INDIRECT("H"&amp;(ROW()+12*(($AN450-1)*3+$AO450)-ROW())/12+5):INDIRECT("S"&amp;(ROW()+12*(($AN450-1)*3+$AO450)-ROW())/12+5),AQ450)</f>
        <v>0</v>
      </c>
      <c r="AS450" s="480">
        <f ca="1">IF($AP450=1,IF(INDIRECT(ADDRESS(($AN450-1)*3+$AO450+5,$AP450+20))="",0,INDIRECT(ADDRESS(($AN450-1)*3+$AO450+5,$AP450+20))),IF(INDIRECT(ADDRESS(($AN450-1)*3+$AO450+5,$AP450+20))="",0,IF(COUNTIF(INDIRECT(ADDRESS(($AN450-1)*36+($AO450-1)*12+6,COLUMN())):INDIRECT(ADDRESS(($AN450-1)*36+($AO450-1)*12+$AP450+4,COLUMN())),INDIRECT(ADDRESS(($AN450-1)*3+$AO450+5,$AP450+20)))&gt;=1,0,INDIRECT(ADDRESS(($AN450-1)*3+$AO450+5,$AP450+20)))))</f>
        <v>0</v>
      </c>
      <c r="AT450" s="472">
        <f ca="1">COUNTIF(INDIRECT("U"&amp;(ROW()+12*(($AN450-1)*3+$AO450)-ROW())/12+5):INDIRECT("AF"&amp;(ROW()+12*(($AN450-1)*3+$AO450)-ROW())/12+5),AS450)</f>
        <v>0</v>
      </c>
      <c r="AU450" s="472">
        <f ca="1">IF(AND(AQ450+AS450&gt;0,AR450+AT450&gt;0),COUNTIF(AU$6:AU449,"&gt;0")+1,0)</f>
        <v>0</v>
      </c>
    </row>
    <row r="451" spans="40:47" x14ac:dyDescent="0.15">
      <c r="AN451" s="472">
        <v>13</v>
      </c>
      <c r="AO451" s="472">
        <v>2</v>
      </c>
      <c r="AP451" s="472">
        <v>2</v>
      </c>
      <c r="AQ451" s="480">
        <f ca="1">IF($AP451=1,IF(INDIRECT(ADDRESS(($AN451-1)*3+$AO451+5,$AP451+7))="",0,INDIRECT(ADDRESS(($AN451-1)*3+$AO451+5,$AP451+7))),IF(INDIRECT(ADDRESS(($AN451-1)*3+$AO451+5,$AP451+7))="",0,IF(COUNTIF(INDIRECT(ADDRESS(($AN451-1)*36+($AO451-1)*12+6,COLUMN())):INDIRECT(ADDRESS(($AN451-1)*36+($AO451-1)*12+$AP451+4,COLUMN())),INDIRECT(ADDRESS(($AN451-1)*3+$AO451+5,$AP451+7)))&gt;=1,0,INDIRECT(ADDRESS(($AN451-1)*3+$AO451+5,$AP451+7)))))</f>
        <v>0</v>
      </c>
      <c r="AR451" s="472">
        <f ca="1">COUNTIF(INDIRECT("H"&amp;(ROW()+12*(($AN451-1)*3+$AO451)-ROW())/12+5):INDIRECT("S"&amp;(ROW()+12*(($AN451-1)*3+$AO451)-ROW())/12+5),AQ451)</f>
        <v>0</v>
      </c>
      <c r="AS451" s="480">
        <f ca="1">IF($AP451=1,IF(INDIRECT(ADDRESS(($AN451-1)*3+$AO451+5,$AP451+20))="",0,INDIRECT(ADDRESS(($AN451-1)*3+$AO451+5,$AP451+20))),IF(INDIRECT(ADDRESS(($AN451-1)*3+$AO451+5,$AP451+20))="",0,IF(COUNTIF(INDIRECT(ADDRESS(($AN451-1)*36+($AO451-1)*12+6,COLUMN())):INDIRECT(ADDRESS(($AN451-1)*36+($AO451-1)*12+$AP451+4,COLUMN())),INDIRECT(ADDRESS(($AN451-1)*3+$AO451+5,$AP451+20)))&gt;=1,0,INDIRECT(ADDRESS(($AN451-1)*3+$AO451+5,$AP451+20)))))</f>
        <v>0</v>
      </c>
      <c r="AT451" s="472">
        <f ca="1">COUNTIF(INDIRECT("U"&amp;(ROW()+12*(($AN451-1)*3+$AO451)-ROW())/12+5):INDIRECT("AF"&amp;(ROW()+12*(($AN451-1)*3+$AO451)-ROW())/12+5),AS451)</f>
        <v>0</v>
      </c>
      <c r="AU451" s="472">
        <f ca="1">IF(AND(AQ451+AS451&gt;0,AR451+AT451&gt;0),COUNTIF(AU$6:AU450,"&gt;0")+1,0)</f>
        <v>0</v>
      </c>
    </row>
    <row r="452" spans="40:47" x14ac:dyDescent="0.15">
      <c r="AN452" s="472">
        <v>13</v>
      </c>
      <c r="AO452" s="472">
        <v>2</v>
      </c>
      <c r="AP452" s="472">
        <v>3</v>
      </c>
      <c r="AQ452" s="480">
        <f ca="1">IF($AP452=1,IF(INDIRECT(ADDRESS(($AN452-1)*3+$AO452+5,$AP452+7))="",0,INDIRECT(ADDRESS(($AN452-1)*3+$AO452+5,$AP452+7))),IF(INDIRECT(ADDRESS(($AN452-1)*3+$AO452+5,$AP452+7))="",0,IF(COUNTIF(INDIRECT(ADDRESS(($AN452-1)*36+($AO452-1)*12+6,COLUMN())):INDIRECT(ADDRESS(($AN452-1)*36+($AO452-1)*12+$AP452+4,COLUMN())),INDIRECT(ADDRESS(($AN452-1)*3+$AO452+5,$AP452+7)))&gt;=1,0,INDIRECT(ADDRESS(($AN452-1)*3+$AO452+5,$AP452+7)))))</f>
        <v>0</v>
      </c>
      <c r="AR452" s="472">
        <f ca="1">COUNTIF(INDIRECT("H"&amp;(ROW()+12*(($AN452-1)*3+$AO452)-ROW())/12+5):INDIRECT("S"&amp;(ROW()+12*(($AN452-1)*3+$AO452)-ROW())/12+5),AQ452)</f>
        <v>0</v>
      </c>
      <c r="AS452" s="480">
        <f ca="1">IF($AP452=1,IF(INDIRECT(ADDRESS(($AN452-1)*3+$AO452+5,$AP452+20))="",0,INDIRECT(ADDRESS(($AN452-1)*3+$AO452+5,$AP452+20))),IF(INDIRECT(ADDRESS(($AN452-1)*3+$AO452+5,$AP452+20))="",0,IF(COUNTIF(INDIRECT(ADDRESS(($AN452-1)*36+($AO452-1)*12+6,COLUMN())):INDIRECT(ADDRESS(($AN452-1)*36+($AO452-1)*12+$AP452+4,COLUMN())),INDIRECT(ADDRESS(($AN452-1)*3+$AO452+5,$AP452+20)))&gt;=1,0,INDIRECT(ADDRESS(($AN452-1)*3+$AO452+5,$AP452+20)))))</f>
        <v>0</v>
      </c>
      <c r="AT452" s="472">
        <f ca="1">COUNTIF(INDIRECT("U"&amp;(ROW()+12*(($AN452-1)*3+$AO452)-ROW())/12+5):INDIRECT("AF"&amp;(ROW()+12*(($AN452-1)*3+$AO452)-ROW())/12+5),AS452)</f>
        <v>0</v>
      </c>
      <c r="AU452" s="472">
        <f ca="1">IF(AND(AQ452+AS452&gt;0,AR452+AT452&gt;0),COUNTIF(AU$6:AU451,"&gt;0")+1,0)</f>
        <v>0</v>
      </c>
    </row>
    <row r="453" spans="40:47" x14ac:dyDescent="0.15">
      <c r="AN453" s="472">
        <v>13</v>
      </c>
      <c r="AO453" s="472">
        <v>2</v>
      </c>
      <c r="AP453" s="472">
        <v>4</v>
      </c>
      <c r="AQ453" s="480">
        <f ca="1">IF($AP453=1,IF(INDIRECT(ADDRESS(($AN453-1)*3+$AO453+5,$AP453+7))="",0,INDIRECT(ADDRESS(($AN453-1)*3+$AO453+5,$AP453+7))),IF(INDIRECT(ADDRESS(($AN453-1)*3+$AO453+5,$AP453+7))="",0,IF(COUNTIF(INDIRECT(ADDRESS(($AN453-1)*36+($AO453-1)*12+6,COLUMN())):INDIRECT(ADDRESS(($AN453-1)*36+($AO453-1)*12+$AP453+4,COLUMN())),INDIRECT(ADDRESS(($AN453-1)*3+$AO453+5,$AP453+7)))&gt;=1,0,INDIRECT(ADDRESS(($AN453-1)*3+$AO453+5,$AP453+7)))))</f>
        <v>0</v>
      </c>
      <c r="AR453" s="472">
        <f ca="1">COUNTIF(INDIRECT("H"&amp;(ROW()+12*(($AN453-1)*3+$AO453)-ROW())/12+5):INDIRECT("S"&amp;(ROW()+12*(($AN453-1)*3+$AO453)-ROW())/12+5),AQ453)</f>
        <v>0</v>
      </c>
      <c r="AS453" s="480">
        <f ca="1">IF($AP453=1,IF(INDIRECT(ADDRESS(($AN453-1)*3+$AO453+5,$AP453+20))="",0,INDIRECT(ADDRESS(($AN453-1)*3+$AO453+5,$AP453+20))),IF(INDIRECT(ADDRESS(($AN453-1)*3+$AO453+5,$AP453+20))="",0,IF(COUNTIF(INDIRECT(ADDRESS(($AN453-1)*36+($AO453-1)*12+6,COLUMN())):INDIRECT(ADDRESS(($AN453-1)*36+($AO453-1)*12+$AP453+4,COLUMN())),INDIRECT(ADDRESS(($AN453-1)*3+$AO453+5,$AP453+20)))&gt;=1,0,INDIRECT(ADDRESS(($AN453-1)*3+$AO453+5,$AP453+20)))))</f>
        <v>0</v>
      </c>
      <c r="AT453" s="472">
        <f ca="1">COUNTIF(INDIRECT("U"&amp;(ROW()+12*(($AN453-1)*3+$AO453)-ROW())/12+5):INDIRECT("AF"&amp;(ROW()+12*(($AN453-1)*3+$AO453)-ROW())/12+5),AS453)</f>
        <v>0</v>
      </c>
      <c r="AU453" s="472">
        <f ca="1">IF(AND(AQ453+AS453&gt;0,AR453+AT453&gt;0),COUNTIF(AU$6:AU452,"&gt;0")+1,0)</f>
        <v>0</v>
      </c>
    </row>
    <row r="454" spans="40:47" x14ac:dyDescent="0.15">
      <c r="AN454" s="472">
        <v>13</v>
      </c>
      <c r="AO454" s="472">
        <v>2</v>
      </c>
      <c r="AP454" s="472">
        <v>5</v>
      </c>
      <c r="AQ454" s="480">
        <f ca="1">IF($AP454=1,IF(INDIRECT(ADDRESS(($AN454-1)*3+$AO454+5,$AP454+7))="",0,INDIRECT(ADDRESS(($AN454-1)*3+$AO454+5,$AP454+7))),IF(INDIRECT(ADDRESS(($AN454-1)*3+$AO454+5,$AP454+7))="",0,IF(COUNTIF(INDIRECT(ADDRESS(($AN454-1)*36+($AO454-1)*12+6,COLUMN())):INDIRECT(ADDRESS(($AN454-1)*36+($AO454-1)*12+$AP454+4,COLUMN())),INDIRECT(ADDRESS(($AN454-1)*3+$AO454+5,$AP454+7)))&gt;=1,0,INDIRECT(ADDRESS(($AN454-1)*3+$AO454+5,$AP454+7)))))</f>
        <v>0</v>
      </c>
      <c r="AR454" s="472">
        <f ca="1">COUNTIF(INDIRECT("H"&amp;(ROW()+12*(($AN454-1)*3+$AO454)-ROW())/12+5):INDIRECT("S"&amp;(ROW()+12*(($AN454-1)*3+$AO454)-ROW())/12+5),AQ454)</f>
        <v>0</v>
      </c>
      <c r="AS454" s="480">
        <f ca="1">IF($AP454=1,IF(INDIRECT(ADDRESS(($AN454-1)*3+$AO454+5,$AP454+20))="",0,INDIRECT(ADDRESS(($AN454-1)*3+$AO454+5,$AP454+20))),IF(INDIRECT(ADDRESS(($AN454-1)*3+$AO454+5,$AP454+20))="",0,IF(COUNTIF(INDIRECT(ADDRESS(($AN454-1)*36+($AO454-1)*12+6,COLUMN())):INDIRECT(ADDRESS(($AN454-1)*36+($AO454-1)*12+$AP454+4,COLUMN())),INDIRECT(ADDRESS(($AN454-1)*3+$AO454+5,$AP454+20)))&gt;=1,0,INDIRECT(ADDRESS(($AN454-1)*3+$AO454+5,$AP454+20)))))</f>
        <v>0</v>
      </c>
      <c r="AT454" s="472">
        <f ca="1">COUNTIF(INDIRECT("U"&amp;(ROW()+12*(($AN454-1)*3+$AO454)-ROW())/12+5):INDIRECT("AF"&amp;(ROW()+12*(($AN454-1)*3+$AO454)-ROW())/12+5),AS454)</f>
        <v>0</v>
      </c>
      <c r="AU454" s="472">
        <f ca="1">IF(AND(AQ454+AS454&gt;0,AR454+AT454&gt;0),COUNTIF(AU$6:AU453,"&gt;0")+1,0)</f>
        <v>0</v>
      </c>
    </row>
    <row r="455" spans="40:47" x14ac:dyDescent="0.15">
      <c r="AN455" s="472">
        <v>13</v>
      </c>
      <c r="AO455" s="472">
        <v>2</v>
      </c>
      <c r="AP455" s="472">
        <v>6</v>
      </c>
      <c r="AQ455" s="480">
        <f ca="1">IF($AP455=1,IF(INDIRECT(ADDRESS(($AN455-1)*3+$AO455+5,$AP455+7))="",0,INDIRECT(ADDRESS(($AN455-1)*3+$AO455+5,$AP455+7))),IF(INDIRECT(ADDRESS(($AN455-1)*3+$AO455+5,$AP455+7))="",0,IF(COUNTIF(INDIRECT(ADDRESS(($AN455-1)*36+($AO455-1)*12+6,COLUMN())):INDIRECT(ADDRESS(($AN455-1)*36+($AO455-1)*12+$AP455+4,COLUMN())),INDIRECT(ADDRESS(($AN455-1)*3+$AO455+5,$AP455+7)))&gt;=1,0,INDIRECT(ADDRESS(($AN455-1)*3+$AO455+5,$AP455+7)))))</f>
        <v>0</v>
      </c>
      <c r="AR455" s="472">
        <f ca="1">COUNTIF(INDIRECT("H"&amp;(ROW()+12*(($AN455-1)*3+$AO455)-ROW())/12+5):INDIRECT("S"&amp;(ROW()+12*(($AN455-1)*3+$AO455)-ROW())/12+5),AQ455)</f>
        <v>0</v>
      </c>
      <c r="AS455" s="480">
        <f ca="1">IF($AP455=1,IF(INDIRECT(ADDRESS(($AN455-1)*3+$AO455+5,$AP455+20))="",0,INDIRECT(ADDRESS(($AN455-1)*3+$AO455+5,$AP455+20))),IF(INDIRECT(ADDRESS(($AN455-1)*3+$AO455+5,$AP455+20))="",0,IF(COUNTIF(INDIRECT(ADDRESS(($AN455-1)*36+($AO455-1)*12+6,COLUMN())):INDIRECT(ADDRESS(($AN455-1)*36+($AO455-1)*12+$AP455+4,COLUMN())),INDIRECT(ADDRESS(($AN455-1)*3+$AO455+5,$AP455+20)))&gt;=1,0,INDIRECT(ADDRESS(($AN455-1)*3+$AO455+5,$AP455+20)))))</f>
        <v>0</v>
      </c>
      <c r="AT455" s="472">
        <f ca="1">COUNTIF(INDIRECT("U"&amp;(ROW()+12*(($AN455-1)*3+$AO455)-ROW())/12+5):INDIRECT("AF"&amp;(ROW()+12*(($AN455-1)*3+$AO455)-ROW())/12+5),AS455)</f>
        <v>0</v>
      </c>
      <c r="AU455" s="472">
        <f ca="1">IF(AND(AQ455+AS455&gt;0,AR455+AT455&gt;0),COUNTIF(AU$6:AU454,"&gt;0")+1,0)</f>
        <v>0</v>
      </c>
    </row>
    <row r="456" spans="40:47" x14ac:dyDescent="0.15">
      <c r="AN456" s="472">
        <v>13</v>
      </c>
      <c r="AO456" s="472">
        <v>2</v>
      </c>
      <c r="AP456" s="472">
        <v>7</v>
      </c>
      <c r="AQ456" s="480">
        <f ca="1">IF($AP456=1,IF(INDIRECT(ADDRESS(($AN456-1)*3+$AO456+5,$AP456+7))="",0,INDIRECT(ADDRESS(($AN456-1)*3+$AO456+5,$AP456+7))),IF(INDIRECT(ADDRESS(($AN456-1)*3+$AO456+5,$AP456+7))="",0,IF(COUNTIF(INDIRECT(ADDRESS(($AN456-1)*36+($AO456-1)*12+6,COLUMN())):INDIRECT(ADDRESS(($AN456-1)*36+($AO456-1)*12+$AP456+4,COLUMN())),INDIRECT(ADDRESS(($AN456-1)*3+$AO456+5,$AP456+7)))&gt;=1,0,INDIRECT(ADDRESS(($AN456-1)*3+$AO456+5,$AP456+7)))))</f>
        <v>0</v>
      </c>
      <c r="AR456" s="472">
        <f ca="1">COUNTIF(INDIRECT("H"&amp;(ROW()+12*(($AN456-1)*3+$AO456)-ROW())/12+5):INDIRECT("S"&amp;(ROW()+12*(($AN456-1)*3+$AO456)-ROW())/12+5),AQ456)</f>
        <v>0</v>
      </c>
      <c r="AS456" s="480">
        <f ca="1">IF($AP456=1,IF(INDIRECT(ADDRESS(($AN456-1)*3+$AO456+5,$AP456+20))="",0,INDIRECT(ADDRESS(($AN456-1)*3+$AO456+5,$AP456+20))),IF(INDIRECT(ADDRESS(($AN456-1)*3+$AO456+5,$AP456+20))="",0,IF(COUNTIF(INDIRECT(ADDRESS(($AN456-1)*36+($AO456-1)*12+6,COLUMN())):INDIRECT(ADDRESS(($AN456-1)*36+($AO456-1)*12+$AP456+4,COLUMN())),INDIRECT(ADDRESS(($AN456-1)*3+$AO456+5,$AP456+20)))&gt;=1,0,INDIRECT(ADDRESS(($AN456-1)*3+$AO456+5,$AP456+20)))))</f>
        <v>0</v>
      </c>
      <c r="AT456" s="472">
        <f ca="1">COUNTIF(INDIRECT("U"&amp;(ROW()+12*(($AN456-1)*3+$AO456)-ROW())/12+5):INDIRECT("AF"&amp;(ROW()+12*(($AN456-1)*3+$AO456)-ROW())/12+5),AS456)</f>
        <v>0</v>
      </c>
      <c r="AU456" s="472">
        <f ca="1">IF(AND(AQ456+AS456&gt;0,AR456+AT456&gt;0),COUNTIF(AU$6:AU455,"&gt;0")+1,0)</f>
        <v>0</v>
      </c>
    </row>
    <row r="457" spans="40:47" x14ac:dyDescent="0.15">
      <c r="AN457" s="472">
        <v>13</v>
      </c>
      <c r="AO457" s="472">
        <v>2</v>
      </c>
      <c r="AP457" s="472">
        <v>8</v>
      </c>
      <c r="AQ457" s="480">
        <f ca="1">IF($AP457=1,IF(INDIRECT(ADDRESS(($AN457-1)*3+$AO457+5,$AP457+7))="",0,INDIRECT(ADDRESS(($AN457-1)*3+$AO457+5,$AP457+7))),IF(INDIRECT(ADDRESS(($AN457-1)*3+$AO457+5,$AP457+7))="",0,IF(COUNTIF(INDIRECT(ADDRESS(($AN457-1)*36+($AO457-1)*12+6,COLUMN())):INDIRECT(ADDRESS(($AN457-1)*36+($AO457-1)*12+$AP457+4,COLUMN())),INDIRECT(ADDRESS(($AN457-1)*3+$AO457+5,$AP457+7)))&gt;=1,0,INDIRECT(ADDRESS(($AN457-1)*3+$AO457+5,$AP457+7)))))</f>
        <v>0</v>
      </c>
      <c r="AR457" s="472">
        <f ca="1">COUNTIF(INDIRECT("H"&amp;(ROW()+12*(($AN457-1)*3+$AO457)-ROW())/12+5):INDIRECT("S"&amp;(ROW()+12*(($AN457-1)*3+$AO457)-ROW())/12+5),AQ457)</f>
        <v>0</v>
      </c>
      <c r="AS457" s="480">
        <f ca="1">IF($AP457=1,IF(INDIRECT(ADDRESS(($AN457-1)*3+$AO457+5,$AP457+20))="",0,INDIRECT(ADDRESS(($AN457-1)*3+$AO457+5,$AP457+20))),IF(INDIRECT(ADDRESS(($AN457-1)*3+$AO457+5,$AP457+20))="",0,IF(COUNTIF(INDIRECT(ADDRESS(($AN457-1)*36+($AO457-1)*12+6,COLUMN())):INDIRECT(ADDRESS(($AN457-1)*36+($AO457-1)*12+$AP457+4,COLUMN())),INDIRECT(ADDRESS(($AN457-1)*3+$AO457+5,$AP457+20)))&gt;=1,0,INDIRECT(ADDRESS(($AN457-1)*3+$AO457+5,$AP457+20)))))</f>
        <v>0</v>
      </c>
      <c r="AT457" s="472">
        <f ca="1">COUNTIF(INDIRECT("U"&amp;(ROW()+12*(($AN457-1)*3+$AO457)-ROW())/12+5):INDIRECT("AF"&amp;(ROW()+12*(($AN457-1)*3+$AO457)-ROW())/12+5),AS457)</f>
        <v>0</v>
      </c>
      <c r="AU457" s="472">
        <f ca="1">IF(AND(AQ457+AS457&gt;0,AR457+AT457&gt;0),COUNTIF(AU$6:AU456,"&gt;0")+1,0)</f>
        <v>0</v>
      </c>
    </row>
    <row r="458" spans="40:47" x14ac:dyDescent="0.15">
      <c r="AN458" s="472">
        <v>13</v>
      </c>
      <c r="AO458" s="472">
        <v>2</v>
      </c>
      <c r="AP458" s="472">
        <v>9</v>
      </c>
      <c r="AQ458" s="480">
        <f ca="1">IF($AP458=1,IF(INDIRECT(ADDRESS(($AN458-1)*3+$AO458+5,$AP458+7))="",0,INDIRECT(ADDRESS(($AN458-1)*3+$AO458+5,$AP458+7))),IF(INDIRECT(ADDRESS(($AN458-1)*3+$AO458+5,$AP458+7))="",0,IF(COUNTIF(INDIRECT(ADDRESS(($AN458-1)*36+($AO458-1)*12+6,COLUMN())):INDIRECT(ADDRESS(($AN458-1)*36+($AO458-1)*12+$AP458+4,COLUMN())),INDIRECT(ADDRESS(($AN458-1)*3+$AO458+5,$AP458+7)))&gt;=1,0,INDIRECT(ADDRESS(($AN458-1)*3+$AO458+5,$AP458+7)))))</f>
        <v>0</v>
      </c>
      <c r="AR458" s="472">
        <f ca="1">COUNTIF(INDIRECT("H"&amp;(ROW()+12*(($AN458-1)*3+$AO458)-ROW())/12+5):INDIRECT("S"&amp;(ROW()+12*(($AN458-1)*3+$AO458)-ROW())/12+5),AQ458)</f>
        <v>0</v>
      </c>
      <c r="AS458" s="480">
        <f ca="1">IF($AP458=1,IF(INDIRECT(ADDRESS(($AN458-1)*3+$AO458+5,$AP458+20))="",0,INDIRECT(ADDRESS(($AN458-1)*3+$AO458+5,$AP458+20))),IF(INDIRECT(ADDRESS(($AN458-1)*3+$AO458+5,$AP458+20))="",0,IF(COUNTIF(INDIRECT(ADDRESS(($AN458-1)*36+($AO458-1)*12+6,COLUMN())):INDIRECT(ADDRESS(($AN458-1)*36+($AO458-1)*12+$AP458+4,COLUMN())),INDIRECT(ADDRESS(($AN458-1)*3+$AO458+5,$AP458+20)))&gt;=1,0,INDIRECT(ADDRESS(($AN458-1)*3+$AO458+5,$AP458+20)))))</f>
        <v>0</v>
      </c>
      <c r="AT458" s="472">
        <f ca="1">COUNTIF(INDIRECT("U"&amp;(ROW()+12*(($AN458-1)*3+$AO458)-ROW())/12+5):INDIRECT("AF"&amp;(ROW()+12*(($AN458-1)*3+$AO458)-ROW())/12+5),AS458)</f>
        <v>0</v>
      </c>
      <c r="AU458" s="472">
        <f ca="1">IF(AND(AQ458+AS458&gt;0,AR458+AT458&gt;0),COUNTIF(AU$6:AU457,"&gt;0")+1,0)</f>
        <v>0</v>
      </c>
    </row>
    <row r="459" spans="40:47" x14ac:dyDescent="0.15">
      <c r="AN459" s="472">
        <v>13</v>
      </c>
      <c r="AO459" s="472">
        <v>2</v>
      </c>
      <c r="AP459" s="472">
        <v>10</v>
      </c>
      <c r="AQ459" s="480">
        <f ca="1">IF($AP459=1,IF(INDIRECT(ADDRESS(($AN459-1)*3+$AO459+5,$AP459+7))="",0,INDIRECT(ADDRESS(($AN459-1)*3+$AO459+5,$AP459+7))),IF(INDIRECT(ADDRESS(($AN459-1)*3+$AO459+5,$AP459+7))="",0,IF(COUNTIF(INDIRECT(ADDRESS(($AN459-1)*36+($AO459-1)*12+6,COLUMN())):INDIRECT(ADDRESS(($AN459-1)*36+($AO459-1)*12+$AP459+4,COLUMN())),INDIRECT(ADDRESS(($AN459-1)*3+$AO459+5,$AP459+7)))&gt;=1,0,INDIRECT(ADDRESS(($AN459-1)*3+$AO459+5,$AP459+7)))))</f>
        <v>0</v>
      </c>
      <c r="AR459" s="472">
        <f ca="1">COUNTIF(INDIRECT("H"&amp;(ROW()+12*(($AN459-1)*3+$AO459)-ROW())/12+5):INDIRECT("S"&amp;(ROW()+12*(($AN459-1)*3+$AO459)-ROW())/12+5),AQ459)</f>
        <v>0</v>
      </c>
      <c r="AS459" s="480">
        <f ca="1">IF($AP459=1,IF(INDIRECT(ADDRESS(($AN459-1)*3+$AO459+5,$AP459+20))="",0,INDIRECT(ADDRESS(($AN459-1)*3+$AO459+5,$AP459+20))),IF(INDIRECT(ADDRESS(($AN459-1)*3+$AO459+5,$AP459+20))="",0,IF(COUNTIF(INDIRECT(ADDRESS(($AN459-1)*36+($AO459-1)*12+6,COLUMN())):INDIRECT(ADDRESS(($AN459-1)*36+($AO459-1)*12+$AP459+4,COLUMN())),INDIRECT(ADDRESS(($AN459-1)*3+$AO459+5,$AP459+20)))&gt;=1,0,INDIRECT(ADDRESS(($AN459-1)*3+$AO459+5,$AP459+20)))))</f>
        <v>0</v>
      </c>
      <c r="AT459" s="472">
        <f ca="1">COUNTIF(INDIRECT("U"&amp;(ROW()+12*(($AN459-1)*3+$AO459)-ROW())/12+5):INDIRECT("AF"&amp;(ROW()+12*(($AN459-1)*3+$AO459)-ROW())/12+5),AS459)</f>
        <v>0</v>
      </c>
      <c r="AU459" s="472">
        <f ca="1">IF(AND(AQ459+AS459&gt;0,AR459+AT459&gt;0),COUNTIF(AU$6:AU458,"&gt;0")+1,0)</f>
        <v>0</v>
      </c>
    </row>
    <row r="460" spans="40:47" x14ac:dyDescent="0.15">
      <c r="AN460" s="472">
        <v>13</v>
      </c>
      <c r="AO460" s="472">
        <v>2</v>
      </c>
      <c r="AP460" s="472">
        <v>11</v>
      </c>
      <c r="AQ460" s="480">
        <f ca="1">IF($AP460=1,IF(INDIRECT(ADDRESS(($AN460-1)*3+$AO460+5,$AP460+7))="",0,INDIRECT(ADDRESS(($AN460-1)*3+$AO460+5,$AP460+7))),IF(INDIRECT(ADDRESS(($AN460-1)*3+$AO460+5,$AP460+7))="",0,IF(COUNTIF(INDIRECT(ADDRESS(($AN460-1)*36+($AO460-1)*12+6,COLUMN())):INDIRECT(ADDRESS(($AN460-1)*36+($AO460-1)*12+$AP460+4,COLUMN())),INDIRECT(ADDRESS(($AN460-1)*3+$AO460+5,$AP460+7)))&gt;=1,0,INDIRECT(ADDRESS(($AN460-1)*3+$AO460+5,$AP460+7)))))</f>
        <v>0</v>
      </c>
      <c r="AR460" s="472">
        <f ca="1">COUNTIF(INDIRECT("H"&amp;(ROW()+12*(($AN460-1)*3+$AO460)-ROW())/12+5):INDIRECT("S"&amp;(ROW()+12*(($AN460-1)*3+$AO460)-ROW())/12+5),AQ460)</f>
        <v>0</v>
      </c>
      <c r="AS460" s="480">
        <f ca="1">IF($AP460=1,IF(INDIRECT(ADDRESS(($AN460-1)*3+$AO460+5,$AP460+20))="",0,INDIRECT(ADDRESS(($AN460-1)*3+$AO460+5,$AP460+20))),IF(INDIRECT(ADDRESS(($AN460-1)*3+$AO460+5,$AP460+20))="",0,IF(COUNTIF(INDIRECT(ADDRESS(($AN460-1)*36+($AO460-1)*12+6,COLUMN())):INDIRECT(ADDRESS(($AN460-1)*36+($AO460-1)*12+$AP460+4,COLUMN())),INDIRECT(ADDRESS(($AN460-1)*3+$AO460+5,$AP460+20)))&gt;=1,0,INDIRECT(ADDRESS(($AN460-1)*3+$AO460+5,$AP460+20)))))</f>
        <v>0</v>
      </c>
      <c r="AT460" s="472">
        <f ca="1">COUNTIF(INDIRECT("U"&amp;(ROW()+12*(($AN460-1)*3+$AO460)-ROW())/12+5):INDIRECT("AF"&amp;(ROW()+12*(($AN460-1)*3+$AO460)-ROW())/12+5),AS460)</f>
        <v>0</v>
      </c>
      <c r="AU460" s="472">
        <f ca="1">IF(AND(AQ460+AS460&gt;0,AR460+AT460&gt;0),COUNTIF(AU$6:AU459,"&gt;0")+1,0)</f>
        <v>0</v>
      </c>
    </row>
    <row r="461" spans="40:47" x14ac:dyDescent="0.15">
      <c r="AN461" s="472">
        <v>13</v>
      </c>
      <c r="AO461" s="472">
        <v>2</v>
      </c>
      <c r="AP461" s="472">
        <v>12</v>
      </c>
      <c r="AQ461" s="480">
        <f ca="1">IF($AP461=1,IF(INDIRECT(ADDRESS(($AN461-1)*3+$AO461+5,$AP461+7))="",0,INDIRECT(ADDRESS(($AN461-1)*3+$AO461+5,$AP461+7))),IF(INDIRECT(ADDRESS(($AN461-1)*3+$AO461+5,$AP461+7))="",0,IF(COUNTIF(INDIRECT(ADDRESS(($AN461-1)*36+($AO461-1)*12+6,COLUMN())):INDIRECT(ADDRESS(($AN461-1)*36+($AO461-1)*12+$AP461+4,COLUMN())),INDIRECT(ADDRESS(($AN461-1)*3+$AO461+5,$AP461+7)))&gt;=1,0,INDIRECT(ADDRESS(($AN461-1)*3+$AO461+5,$AP461+7)))))</f>
        <v>0</v>
      </c>
      <c r="AR461" s="472">
        <f ca="1">COUNTIF(INDIRECT("H"&amp;(ROW()+12*(($AN461-1)*3+$AO461)-ROW())/12+5):INDIRECT("S"&amp;(ROW()+12*(($AN461-1)*3+$AO461)-ROW())/12+5),AQ461)</f>
        <v>0</v>
      </c>
      <c r="AS461" s="480">
        <f ca="1">IF($AP461=1,IF(INDIRECT(ADDRESS(($AN461-1)*3+$AO461+5,$AP461+20))="",0,INDIRECT(ADDRESS(($AN461-1)*3+$AO461+5,$AP461+20))),IF(INDIRECT(ADDRESS(($AN461-1)*3+$AO461+5,$AP461+20))="",0,IF(COUNTIF(INDIRECT(ADDRESS(($AN461-1)*36+($AO461-1)*12+6,COLUMN())):INDIRECT(ADDRESS(($AN461-1)*36+($AO461-1)*12+$AP461+4,COLUMN())),INDIRECT(ADDRESS(($AN461-1)*3+$AO461+5,$AP461+20)))&gt;=1,0,INDIRECT(ADDRESS(($AN461-1)*3+$AO461+5,$AP461+20)))))</f>
        <v>0</v>
      </c>
      <c r="AT461" s="472">
        <f ca="1">COUNTIF(INDIRECT("U"&amp;(ROW()+12*(($AN461-1)*3+$AO461)-ROW())/12+5):INDIRECT("AF"&amp;(ROW()+12*(($AN461-1)*3+$AO461)-ROW())/12+5),AS461)</f>
        <v>0</v>
      </c>
      <c r="AU461" s="472">
        <f ca="1">IF(AND(AQ461+AS461&gt;0,AR461+AT461&gt;0),COUNTIF(AU$6:AU460,"&gt;0")+1,0)</f>
        <v>0</v>
      </c>
    </row>
    <row r="462" spans="40:47" x14ac:dyDescent="0.15">
      <c r="AN462" s="472">
        <v>13</v>
      </c>
      <c r="AO462" s="472">
        <v>3</v>
      </c>
      <c r="AP462" s="472">
        <v>1</v>
      </c>
      <c r="AQ462" s="480">
        <f ca="1">IF($AP462=1,IF(INDIRECT(ADDRESS(($AN462-1)*3+$AO462+5,$AP462+7))="",0,INDIRECT(ADDRESS(($AN462-1)*3+$AO462+5,$AP462+7))),IF(INDIRECT(ADDRESS(($AN462-1)*3+$AO462+5,$AP462+7))="",0,IF(COUNTIF(INDIRECT(ADDRESS(($AN462-1)*36+($AO462-1)*12+6,COLUMN())):INDIRECT(ADDRESS(($AN462-1)*36+($AO462-1)*12+$AP462+4,COLUMN())),INDIRECT(ADDRESS(($AN462-1)*3+$AO462+5,$AP462+7)))&gt;=1,0,INDIRECT(ADDRESS(($AN462-1)*3+$AO462+5,$AP462+7)))))</f>
        <v>0</v>
      </c>
      <c r="AR462" s="472">
        <f ca="1">COUNTIF(INDIRECT("H"&amp;(ROW()+12*(($AN462-1)*3+$AO462)-ROW())/12+5):INDIRECT("S"&amp;(ROW()+12*(($AN462-1)*3+$AO462)-ROW())/12+5),AQ462)</f>
        <v>0</v>
      </c>
      <c r="AS462" s="480">
        <f ca="1">IF($AP462=1,IF(INDIRECT(ADDRESS(($AN462-1)*3+$AO462+5,$AP462+20))="",0,INDIRECT(ADDRESS(($AN462-1)*3+$AO462+5,$AP462+20))),IF(INDIRECT(ADDRESS(($AN462-1)*3+$AO462+5,$AP462+20))="",0,IF(COUNTIF(INDIRECT(ADDRESS(($AN462-1)*36+($AO462-1)*12+6,COLUMN())):INDIRECT(ADDRESS(($AN462-1)*36+($AO462-1)*12+$AP462+4,COLUMN())),INDIRECT(ADDRESS(($AN462-1)*3+$AO462+5,$AP462+20)))&gt;=1,0,INDIRECT(ADDRESS(($AN462-1)*3+$AO462+5,$AP462+20)))))</f>
        <v>0</v>
      </c>
      <c r="AT462" s="472">
        <f ca="1">COUNTIF(INDIRECT("U"&amp;(ROW()+12*(($AN462-1)*3+$AO462)-ROW())/12+5):INDIRECT("AF"&amp;(ROW()+12*(($AN462-1)*3+$AO462)-ROW())/12+5),AS462)</f>
        <v>0</v>
      </c>
      <c r="AU462" s="472">
        <f ca="1">IF(AND(AQ462+AS462&gt;0,AR462+AT462&gt;0),COUNTIF(AU$6:AU461,"&gt;0")+1,0)</f>
        <v>0</v>
      </c>
    </row>
    <row r="463" spans="40:47" x14ac:dyDescent="0.15">
      <c r="AN463" s="472">
        <v>13</v>
      </c>
      <c r="AO463" s="472">
        <v>3</v>
      </c>
      <c r="AP463" s="472">
        <v>2</v>
      </c>
      <c r="AQ463" s="480">
        <f ca="1">IF($AP463=1,IF(INDIRECT(ADDRESS(($AN463-1)*3+$AO463+5,$AP463+7))="",0,INDIRECT(ADDRESS(($AN463-1)*3+$AO463+5,$AP463+7))),IF(INDIRECT(ADDRESS(($AN463-1)*3+$AO463+5,$AP463+7))="",0,IF(COUNTIF(INDIRECT(ADDRESS(($AN463-1)*36+($AO463-1)*12+6,COLUMN())):INDIRECT(ADDRESS(($AN463-1)*36+($AO463-1)*12+$AP463+4,COLUMN())),INDIRECT(ADDRESS(($AN463-1)*3+$AO463+5,$AP463+7)))&gt;=1,0,INDIRECT(ADDRESS(($AN463-1)*3+$AO463+5,$AP463+7)))))</f>
        <v>0</v>
      </c>
      <c r="AR463" s="472">
        <f ca="1">COUNTIF(INDIRECT("H"&amp;(ROW()+12*(($AN463-1)*3+$AO463)-ROW())/12+5):INDIRECT("S"&amp;(ROW()+12*(($AN463-1)*3+$AO463)-ROW())/12+5),AQ463)</f>
        <v>0</v>
      </c>
      <c r="AS463" s="480">
        <f ca="1">IF($AP463=1,IF(INDIRECT(ADDRESS(($AN463-1)*3+$AO463+5,$AP463+20))="",0,INDIRECT(ADDRESS(($AN463-1)*3+$AO463+5,$AP463+20))),IF(INDIRECT(ADDRESS(($AN463-1)*3+$AO463+5,$AP463+20))="",0,IF(COUNTIF(INDIRECT(ADDRESS(($AN463-1)*36+($AO463-1)*12+6,COLUMN())):INDIRECT(ADDRESS(($AN463-1)*36+($AO463-1)*12+$AP463+4,COLUMN())),INDIRECT(ADDRESS(($AN463-1)*3+$AO463+5,$AP463+20)))&gt;=1,0,INDIRECT(ADDRESS(($AN463-1)*3+$AO463+5,$AP463+20)))))</f>
        <v>0</v>
      </c>
      <c r="AT463" s="472">
        <f ca="1">COUNTIF(INDIRECT("U"&amp;(ROW()+12*(($AN463-1)*3+$AO463)-ROW())/12+5):INDIRECT("AF"&amp;(ROW()+12*(($AN463-1)*3+$AO463)-ROW())/12+5),AS463)</f>
        <v>0</v>
      </c>
      <c r="AU463" s="472">
        <f ca="1">IF(AND(AQ463+AS463&gt;0,AR463+AT463&gt;0),COUNTIF(AU$6:AU462,"&gt;0")+1,0)</f>
        <v>0</v>
      </c>
    </row>
    <row r="464" spans="40:47" x14ac:dyDescent="0.15">
      <c r="AN464" s="472">
        <v>13</v>
      </c>
      <c r="AO464" s="472">
        <v>3</v>
      </c>
      <c r="AP464" s="472">
        <v>3</v>
      </c>
      <c r="AQ464" s="480">
        <f ca="1">IF($AP464=1,IF(INDIRECT(ADDRESS(($AN464-1)*3+$AO464+5,$AP464+7))="",0,INDIRECT(ADDRESS(($AN464-1)*3+$AO464+5,$AP464+7))),IF(INDIRECT(ADDRESS(($AN464-1)*3+$AO464+5,$AP464+7))="",0,IF(COUNTIF(INDIRECT(ADDRESS(($AN464-1)*36+($AO464-1)*12+6,COLUMN())):INDIRECT(ADDRESS(($AN464-1)*36+($AO464-1)*12+$AP464+4,COLUMN())),INDIRECT(ADDRESS(($AN464-1)*3+$AO464+5,$AP464+7)))&gt;=1,0,INDIRECT(ADDRESS(($AN464-1)*3+$AO464+5,$AP464+7)))))</f>
        <v>0</v>
      </c>
      <c r="AR464" s="472">
        <f ca="1">COUNTIF(INDIRECT("H"&amp;(ROW()+12*(($AN464-1)*3+$AO464)-ROW())/12+5):INDIRECT("S"&amp;(ROW()+12*(($AN464-1)*3+$AO464)-ROW())/12+5),AQ464)</f>
        <v>0</v>
      </c>
      <c r="AS464" s="480">
        <f ca="1">IF($AP464=1,IF(INDIRECT(ADDRESS(($AN464-1)*3+$AO464+5,$AP464+20))="",0,INDIRECT(ADDRESS(($AN464-1)*3+$AO464+5,$AP464+20))),IF(INDIRECT(ADDRESS(($AN464-1)*3+$AO464+5,$AP464+20))="",0,IF(COUNTIF(INDIRECT(ADDRESS(($AN464-1)*36+($AO464-1)*12+6,COLUMN())):INDIRECT(ADDRESS(($AN464-1)*36+($AO464-1)*12+$AP464+4,COLUMN())),INDIRECT(ADDRESS(($AN464-1)*3+$AO464+5,$AP464+20)))&gt;=1,0,INDIRECT(ADDRESS(($AN464-1)*3+$AO464+5,$AP464+20)))))</f>
        <v>0</v>
      </c>
      <c r="AT464" s="472">
        <f ca="1">COUNTIF(INDIRECT("U"&amp;(ROW()+12*(($AN464-1)*3+$AO464)-ROW())/12+5):INDIRECT("AF"&amp;(ROW()+12*(($AN464-1)*3+$AO464)-ROW())/12+5),AS464)</f>
        <v>0</v>
      </c>
      <c r="AU464" s="472">
        <f ca="1">IF(AND(AQ464+AS464&gt;0,AR464+AT464&gt;0),COUNTIF(AU$6:AU463,"&gt;0")+1,0)</f>
        <v>0</v>
      </c>
    </row>
    <row r="465" spans="40:47" x14ac:dyDescent="0.15">
      <c r="AN465" s="472">
        <v>13</v>
      </c>
      <c r="AO465" s="472">
        <v>3</v>
      </c>
      <c r="AP465" s="472">
        <v>4</v>
      </c>
      <c r="AQ465" s="480">
        <f ca="1">IF($AP465=1,IF(INDIRECT(ADDRESS(($AN465-1)*3+$AO465+5,$AP465+7))="",0,INDIRECT(ADDRESS(($AN465-1)*3+$AO465+5,$AP465+7))),IF(INDIRECT(ADDRESS(($AN465-1)*3+$AO465+5,$AP465+7))="",0,IF(COUNTIF(INDIRECT(ADDRESS(($AN465-1)*36+($AO465-1)*12+6,COLUMN())):INDIRECT(ADDRESS(($AN465-1)*36+($AO465-1)*12+$AP465+4,COLUMN())),INDIRECT(ADDRESS(($AN465-1)*3+$AO465+5,$AP465+7)))&gt;=1,0,INDIRECT(ADDRESS(($AN465-1)*3+$AO465+5,$AP465+7)))))</f>
        <v>0</v>
      </c>
      <c r="AR465" s="472">
        <f ca="1">COUNTIF(INDIRECT("H"&amp;(ROW()+12*(($AN465-1)*3+$AO465)-ROW())/12+5):INDIRECT("S"&amp;(ROW()+12*(($AN465-1)*3+$AO465)-ROW())/12+5),AQ465)</f>
        <v>0</v>
      </c>
      <c r="AS465" s="480">
        <f ca="1">IF($AP465=1,IF(INDIRECT(ADDRESS(($AN465-1)*3+$AO465+5,$AP465+20))="",0,INDIRECT(ADDRESS(($AN465-1)*3+$AO465+5,$AP465+20))),IF(INDIRECT(ADDRESS(($AN465-1)*3+$AO465+5,$AP465+20))="",0,IF(COUNTIF(INDIRECT(ADDRESS(($AN465-1)*36+($AO465-1)*12+6,COLUMN())):INDIRECT(ADDRESS(($AN465-1)*36+($AO465-1)*12+$AP465+4,COLUMN())),INDIRECT(ADDRESS(($AN465-1)*3+$AO465+5,$AP465+20)))&gt;=1,0,INDIRECT(ADDRESS(($AN465-1)*3+$AO465+5,$AP465+20)))))</f>
        <v>0</v>
      </c>
      <c r="AT465" s="472">
        <f ca="1">COUNTIF(INDIRECT("U"&amp;(ROW()+12*(($AN465-1)*3+$AO465)-ROW())/12+5):INDIRECT("AF"&amp;(ROW()+12*(($AN465-1)*3+$AO465)-ROW())/12+5),AS465)</f>
        <v>0</v>
      </c>
      <c r="AU465" s="472">
        <f ca="1">IF(AND(AQ465+AS465&gt;0,AR465+AT465&gt;0),COUNTIF(AU$6:AU464,"&gt;0")+1,0)</f>
        <v>0</v>
      </c>
    </row>
    <row r="466" spans="40:47" x14ac:dyDescent="0.15">
      <c r="AN466" s="472">
        <v>13</v>
      </c>
      <c r="AO466" s="472">
        <v>3</v>
      </c>
      <c r="AP466" s="472">
        <v>5</v>
      </c>
      <c r="AQ466" s="480">
        <f ca="1">IF($AP466=1,IF(INDIRECT(ADDRESS(($AN466-1)*3+$AO466+5,$AP466+7))="",0,INDIRECT(ADDRESS(($AN466-1)*3+$AO466+5,$AP466+7))),IF(INDIRECT(ADDRESS(($AN466-1)*3+$AO466+5,$AP466+7))="",0,IF(COUNTIF(INDIRECT(ADDRESS(($AN466-1)*36+($AO466-1)*12+6,COLUMN())):INDIRECT(ADDRESS(($AN466-1)*36+($AO466-1)*12+$AP466+4,COLUMN())),INDIRECT(ADDRESS(($AN466-1)*3+$AO466+5,$AP466+7)))&gt;=1,0,INDIRECT(ADDRESS(($AN466-1)*3+$AO466+5,$AP466+7)))))</f>
        <v>0</v>
      </c>
      <c r="AR466" s="472">
        <f ca="1">COUNTIF(INDIRECT("H"&amp;(ROW()+12*(($AN466-1)*3+$AO466)-ROW())/12+5):INDIRECT("S"&amp;(ROW()+12*(($AN466-1)*3+$AO466)-ROW())/12+5),AQ466)</f>
        <v>0</v>
      </c>
      <c r="AS466" s="480">
        <f ca="1">IF($AP466=1,IF(INDIRECT(ADDRESS(($AN466-1)*3+$AO466+5,$AP466+20))="",0,INDIRECT(ADDRESS(($AN466-1)*3+$AO466+5,$AP466+20))),IF(INDIRECT(ADDRESS(($AN466-1)*3+$AO466+5,$AP466+20))="",0,IF(COUNTIF(INDIRECT(ADDRESS(($AN466-1)*36+($AO466-1)*12+6,COLUMN())):INDIRECT(ADDRESS(($AN466-1)*36+($AO466-1)*12+$AP466+4,COLUMN())),INDIRECT(ADDRESS(($AN466-1)*3+$AO466+5,$AP466+20)))&gt;=1,0,INDIRECT(ADDRESS(($AN466-1)*3+$AO466+5,$AP466+20)))))</f>
        <v>0</v>
      </c>
      <c r="AT466" s="472">
        <f ca="1">COUNTIF(INDIRECT("U"&amp;(ROW()+12*(($AN466-1)*3+$AO466)-ROW())/12+5):INDIRECT("AF"&amp;(ROW()+12*(($AN466-1)*3+$AO466)-ROW())/12+5),AS466)</f>
        <v>0</v>
      </c>
      <c r="AU466" s="472">
        <f ca="1">IF(AND(AQ466+AS466&gt;0,AR466+AT466&gt;0),COUNTIF(AU$6:AU465,"&gt;0")+1,0)</f>
        <v>0</v>
      </c>
    </row>
    <row r="467" spans="40:47" x14ac:dyDescent="0.15">
      <c r="AN467" s="472">
        <v>13</v>
      </c>
      <c r="AO467" s="472">
        <v>3</v>
      </c>
      <c r="AP467" s="472">
        <v>6</v>
      </c>
      <c r="AQ467" s="480">
        <f ca="1">IF($AP467=1,IF(INDIRECT(ADDRESS(($AN467-1)*3+$AO467+5,$AP467+7))="",0,INDIRECT(ADDRESS(($AN467-1)*3+$AO467+5,$AP467+7))),IF(INDIRECT(ADDRESS(($AN467-1)*3+$AO467+5,$AP467+7))="",0,IF(COUNTIF(INDIRECT(ADDRESS(($AN467-1)*36+($AO467-1)*12+6,COLUMN())):INDIRECT(ADDRESS(($AN467-1)*36+($AO467-1)*12+$AP467+4,COLUMN())),INDIRECT(ADDRESS(($AN467-1)*3+$AO467+5,$AP467+7)))&gt;=1,0,INDIRECT(ADDRESS(($AN467-1)*3+$AO467+5,$AP467+7)))))</f>
        <v>0</v>
      </c>
      <c r="AR467" s="472">
        <f ca="1">COUNTIF(INDIRECT("H"&amp;(ROW()+12*(($AN467-1)*3+$AO467)-ROW())/12+5):INDIRECT("S"&amp;(ROW()+12*(($AN467-1)*3+$AO467)-ROW())/12+5),AQ467)</f>
        <v>0</v>
      </c>
      <c r="AS467" s="480">
        <f ca="1">IF($AP467=1,IF(INDIRECT(ADDRESS(($AN467-1)*3+$AO467+5,$AP467+20))="",0,INDIRECT(ADDRESS(($AN467-1)*3+$AO467+5,$AP467+20))),IF(INDIRECT(ADDRESS(($AN467-1)*3+$AO467+5,$AP467+20))="",0,IF(COUNTIF(INDIRECT(ADDRESS(($AN467-1)*36+($AO467-1)*12+6,COLUMN())):INDIRECT(ADDRESS(($AN467-1)*36+($AO467-1)*12+$AP467+4,COLUMN())),INDIRECT(ADDRESS(($AN467-1)*3+$AO467+5,$AP467+20)))&gt;=1,0,INDIRECT(ADDRESS(($AN467-1)*3+$AO467+5,$AP467+20)))))</f>
        <v>0</v>
      </c>
      <c r="AT467" s="472">
        <f ca="1">COUNTIF(INDIRECT("U"&amp;(ROW()+12*(($AN467-1)*3+$AO467)-ROW())/12+5):INDIRECT("AF"&amp;(ROW()+12*(($AN467-1)*3+$AO467)-ROW())/12+5),AS467)</f>
        <v>0</v>
      </c>
      <c r="AU467" s="472">
        <f ca="1">IF(AND(AQ467+AS467&gt;0,AR467+AT467&gt;0),COUNTIF(AU$6:AU466,"&gt;0")+1,0)</f>
        <v>0</v>
      </c>
    </row>
    <row r="468" spans="40:47" x14ac:dyDescent="0.15">
      <c r="AN468" s="472">
        <v>13</v>
      </c>
      <c r="AO468" s="472">
        <v>3</v>
      </c>
      <c r="AP468" s="472">
        <v>7</v>
      </c>
      <c r="AQ468" s="480">
        <f ca="1">IF($AP468=1,IF(INDIRECT(ADDRESS(($AN468-1)*3+$AO468+5,$AP468+7))="",0,INDIRECT(ADDRESS(($AN468-1)*3+$AO468+5,$AP468+7))),IF(INDIRECT(ADDRESS(($AN468-1)*3+$AO468+5,$AP468+7))="",0,IF(COUNTIF(INDIRECT(ADDRESS(($AN468-1)*36+($AO468-1)*12+6,COLUMN())):INDIRECT(ADDRESS(($AN468-1)*36+($AO468-1)*12+$AP468+4,COLUMN())),INDIRECT(ADDRESS(($AN468-1)*3+$AO468+5,$AP468+7)))&gt;=1,0,INDIRECT(ADDRESS(($AN468-1)*3+$AO468+5,$AP468+7)))))</f>
        <v>0</v>
      </c>
      <c r="AR468" s="472">
        <f ca="1">COUNTIF(INDIRECT("H"&amp;(ROW()+12*(($AN468-1)*3+$AO468)-ROW())/12+5):INDIRECT("S"&amp;(ROW()+12*(($AN468-1)*3+$AO468)-ROW())/12+5),AQ468)</f>
        <v>0</v>
      </c>
      <c r="AS468" s="480">
        <f ca="1">IF($AP468=1,IF(INDIRECT(ADDRESS(($AN468-1)*3+$AO468+5,$AP468+20))="",0,INDIRECT(ADDRESS(($AN468-1)*3+$AO468+5,$AP468+20))),IF(INDIRECT(ADDRESS(($AN468-1)*3+$AO468+5,$AP468+20))="",0,IF(COUNTIF(INDIRECT(ADDRESS(($AN468-1)*36+($AO468-1)*12+6,COLUMN())):INDIRECT(ADDRESS(($AN468-1)*36+($AO468-1)*12+$AP468+4,COLUMN())),INDIRECT(ADDRESS(($AN468-1)*3+$AO468+5,$AP468+20)))&gt;=1,0,INDIRECT(ADDRESS(($AN468-1)*3+$AO468+5,$AP468+20)))))</f>
        <v>0</v>
      </c>
      <c r="AT468" s="472">
        <f ca="1">COUNTIF(INDIRECT("U"&amp;(ROW()+12*(($AN468-1)*3+$AO468)-ROW())/12+5):INDIRECT("AF"&amp;(ROW()+12*(($AN468-1)*3+$AO468)-ROW())/12+5),AS468)</f>
        <v>0</v>
      </c>
      <c r="AU468" s="472">
        <f ca="1">IF(AND(AQ468+AS468&gt;0,AR468+AT468&gt;0),COUNTIF(AU$6:AU467,"&gt;0")+1,0)</f>
        <v>0</v>
      </c>
    </row>
    <row r="469" spans="40:47" x14ac:dyDescent="0.15">
      <c r="AN469" s="472">
        <v>13</v>
      </c>
      <c r="AO469" s="472">
        <v>3</v>
      </c>
      <c r="AP469" s="472">
        <v>8</v>
      </c>
      <c r="AQ469" s="480">
        <f ca="1">IF($AP469=1,IF(INDIRECT(ADDRESS(($AN469-1)*3+$AO469+5,$AP469+7))="",0,INDIRECT(ADDRESS(($AN469-1)*3+$AO469+5,$AP469+7))),IF(INDIRECT(ADDRESS(($AN469-1)*3+$AO469+5,$AP469+7))="",0,IF(COUNTIF(INDIRECT(ADDRESS(($AN469-1)*36+($AO469-1)*12+6,COLUMN())):INDIRECT(ADDRESS(($AN469-1)*36+($AO469-1)*12+$AP469+4,COLUMN())),INDIRECT(ADDRESS(($AN469-1)*3+$AO469+5,$AP469+7)))&gt;=1,0,INDIRECT(ADDRESS(($AN469-1)*3+$AO469+5,$AP469+7)))))</f>
        <v>0</v>
      </c>
      <c r="AR469" s="472">
        <f ca="1">COUNTIF(INDIRECT("H"&amp;(ROW()+12*(($AN469-1)*3+$AO469)-ROW())/12+5):INDIRECT("S"&amp;(ROW()+12*(($AN469-1)*3+$AO469)-ROW())/12+5),AQ469)</f>
        <v>0</v>
      </c>
      <c r="AS469" s="480">
        <f ca="1">IF($AP469=1,IF(INDIRECT(ADDRESS(($AN469-1)*3+$AO469+5,$AP469+20))="",0,INDIRECT(ADDRESS(($AN469-1)*3+$AO469+5,$AP469+20))),IF(INDIRECT(ADDRESS(($AN469-1)*3+$AO469+5,$AP469+20))="",0,IF(COUNTIF(INDIRECT(ADDRESS(($AN469-1)*36+($AO469-1)*12+6,COLUMN())):INDIRECT(ADDRESS(($AN469-1)*36+($AO469-1)*12+$AP469+4,COLUMN())),INDIRECT(ADDRESS(($AN469-1)*3+$AO469+5,$AP469+20)))&gt;=1,0,INDIRECT(ADDRESS(($AN469-1)*3+$AO469+5,$AP469+20)))))</f>
        <v>0</v>
      </c>
      <c r="AT469" s="472">
        <f ca="1">COUNTIF(INDIRECT("U"&amp;(ROW()+12*(($AN469-1)*3+$AO469)-ROW())/12+5):INDIRECT("AF"&amp;(ROW()+12*(($AN469-1)*3+$AO469)-ROW())/12+5),AS469)</f>
        <v>0</v>
      </c>
      <c r="AU469" s="472">
        <f ca="1">IF(AND(AQ469+AS469&gt;0,AR469+AT469&gt;0),COUNTIF(AU$6:AU468,"&gt;0")+1,0)</f>
        <v>0</v>
      </c>
    </row>
    <row r="470" spans="40:47" x14ac:dyDescent="0.15">
      <c r="AN470" s="472">
        <v>13</v>
      </c>
      <c r="AO470" s="472">
        <v>3</v>
      </c>
      <c r="AP470" s="472">
        <v>9</v>
      </c>
      <c r="AQ470" s="480">
        <f ca="1">IF($AP470=1,IF(INDIRECT(ADDRESS(($AN470-1)*3+$AO470+5,$AP470+7))="",0,INDIRECT(ADDRESS(($AN470-1)*3+$AO470+5,$AP470+7))),IF(INDIRECT(ADDRESS(($AN470-1)*3+$AO470+5,$AP470+7))="",0,IF(COUNTIF(INDIRECT(ADDRESS(($AN470-1)*36+($AO470-1)*12+6,COLUMN())):INDIRECT(ADDRESS(($AN470-1)*36+($AO470-1)*12+$AP470+4,COLUMN())),INDIRECT(ADDRESS(($AN470-1)*3+$AO470+5,$AP470+7)))&gt;=1,0,INDIRECT(ADDRESS(($AN470-1)*3+$AO470+5,$AP470+7)))))</f>
        <v>0</v>
      </c>
      <c r="AR470" s="472">
        <f ca="1">COUNTIF(INDIRECT("H"&amp;(ROW()+12*(($AN470-1)*3+$AO470)-ROW())/12+5):INDIRECT("S"&amp;(ROW()+12*(($AN470-1)*3+$AO470)-ROW())/12+5),AQ470)</f>
        <v>0</v>
      </c>
      <c r="AS470" s="480">
        <f ca="1">IF($AP470=1,IF(INDIRECT(ADDRESS(($AN470-1)*3+$AO470+5,$AP470+20))="",0,INDIRECT(ADDRESS(($AN470-1)*3+$AO470+5,$AP470+20))),IF(INDIRECT(ADDRESS(($AN470-1)*3+$AO470+5,$AP470+20))="",0,IF(COUNTIF(INDIRECT(ADDRESS(($AN470-1)*36+($AO470-1)*12+6,COLUMN())):INDIRECT(ADDRESS(($AN470-1)*36+($AO470-1)*12+$AP470+4,COLUMN())),INDIRECT(ADDRESS(($AN470-1)*3+$AO470+5,$AP470+20)))&gt;=1,0,INDIRECT(ADDRESS(($AN470-1)*3+$AO470+5,$AP470+20)))))</f>
        <v>0</v>
      </c>
      <c r="AT470" s="472">
        <f ca="1">COUNTIF(INDIRECT("U"&amp;(ROW()+12*(($AN470-1)*3+$AO470)-ROW())/12+5):INDIRECT("AF"&amp;(ROW()+12*(($AN470-1)*3+$AO470)-ROW())/12+5),AS470)</f>
        <v>0</v>
      </c>
      <c r="AU470" s="472">
        <f ca="1">IF(AND(AQ470+AS470&gt;0,AR470+AT470&gt;0),COUNTIF(AU$6:AU469,"&gt;0")+1,0)</f>
        <v>0</v>
      </c>
    </row>
    <row r="471" spans="40:47" x14ac:dyDescent="0.15">
      <c r="AN471" s="472">
        <v>13</v>
      </c>
      <c r="AO471" s="472">
        <v>3</v>
      </c>
      <c r="AP471" s="472">
        <v>10</v>
      </c>
      <c r="AQ471" s="480">
        <f ca="1">IF($AP471=1,IF(INDIRECT(ADDRESS(($AN471-1)*3+$AO471+5,$AP471+7))="",0,INDIRECT(ADDRESS(($AN471-1)*3+$AO471+5,$AP471+7))),IF(INDIRECT(ADDRESS(($AN471-1)*3+$AO471+5,$AP471+7))="",0,IF(COUNTIF(INDIRECT(ADDRESS(($AN471-1)*36+($AO471-1)*12+6,COLUMN())):INDIRECT(ADDRESS(($AN471-1)*36+($AO471-1)*12+$AP471+4,COLUMN())),INDIRECT(ADDRESS(($AN471-1)*3+$AO471+5,$AP471+7)))&gt;=1,0,INDIRECT(ADDRESS(($AN471-1)*3+$AO471+5,$AP471+7)))))</f>
        <v>0</v>
      </c>
      <c r="AR471" s="472">
        <f ca="1">COUNTIF(INDIRECT("H"&amp;(ROW()+12*(($AN471-1)*3+$AO471)-ROW())/12+5):INDIRECT("S"&amp;(ROW()+12*(($AN471-1)*3+$AO471)-ROW())/12+5),AQ471)</f>
        <v>0</v>
      </c>
      <c r="AS471" s="480">
        <f ca="1">IF($AP471=1,IF(INDIRECT(ADDRESS(($AN471-1)*3+$AO471+5,$AP471+20))="",0,INDIRECT(ADDRESS(($AN471-1)*3+$AO471+5,$AP471+20))),IF(INDIRECT(ADDRESS(($AN471-1)*3+$AO471+5,$AP471+20))="",0,IF(COUNTIF(INDIRECT(ADDRESS(($AN471-1)*36+($AO471-1)*12+6,COLUMN())):INDIRECT(ADDRESS(($AN471-1)*36+($AO471-1)*12+$AP471+4,COLUMN())),INDIRECT(ADDRESS(($AN471-1)*3+$AO471+5,$AP471+20)))&gt;=1,0,INDIRECT(ADDRESS(($AN471-1)*3+$AO471+5,$AP471+20)))))</f>
        <v>0</v>
      </c>
      <c r="AT471" s="472">
        <f ca="1">COUNTIF(INDIRECT("U"&amp;(ROW()+12*(($AN471-1)*3+$AO471)-ROW())/12+5):INDIRECT("AF"&amp;(ROW()+12*(($AN471-1)*3+$AO471)-ROW())/12+5),AS471)</f>
        <v>0</v>
      </c>
      <c r="AU471" s="472">
        <f ca="1">IF(AND(AQ471+AS471&gt;0,AR471+AT471&gt;0),COUNTIF(AU$6:AU470,"&gt;0")+1,0)</f>
        <v>0</v>
      </c>
    </row>
    <row r="472" spans="40:47" x14ac:dyDescent="0.15">
      <c r="AN472" s="472">
        <v>13</v>
      </c>
      <c r="AO472" s="472">
        <v>3</v>
      </c>
      <c r="AP472" s="472">
        <v>11</v>
      </c>
      <c r="AQ472" s="480">
        <f ca="1">IF($AP472=1,IF(INDIRECT(ADDRESS(($AN472-1)*3+$AO472+5,$AP472+7))="",0,INDIRECT(ADDRESS(($AN472-1)*3+$AO472+5,$AP472+7))),IF(INDIRECT(ADDRESS(($AN472-1)*3+$AO472+5,$AP472+7))="",0,IF(COUNTIF(INDIRECT(ADDRESS(($AN472-1)*36+($AO472-1)*12+6,COLUMN())):INDIRECT(ADDRESS(($AN472-1)*36+($AO472-1)*12+$AP472+4,COLUMN())),INDIRECT(ADDRESS(($AN472-1)*3+$AO472+5,$AP472+7)))&gt;=1,0,INDIRECT(ADDRESS(($AN472-1)*3+$AO472+5,$AP472+7)))))</f>
        <v>0</v>
      </c>
      <c r="AR472" s="472">
        <f ca="1">COUNTIF(INDIRECT("H"&amp;(ROW()+12*(($AN472-1)*3+$AO472)-ROW())/12+5):INDIRECT("S"&amp;(ROW()+12*(($AN472-1)*3+$AO472)-ROW())/12+5),AQ472)</f>
        <v>0</v>
      </c>
      <c r="AS472" s="480">
        <f ca="1">IF($AP472=1,IF(INDIRECT(ADDRESS(($AN472-1)*3+$AO472+5,$AP472+20))="",0,INDIRECT(ADDRESS(($AN472-1)*3+$AO472+5,$AP472+20))),IF(INDIRECT(ADDRESS(($AN472-1)*3+$AO472+5,$AP472+20))="",0,IF(COUNTIF(INDIRECT(ADDRESS(($AN472-1)*36+($AO472-1)*12+6,COLUMN())):INDIRECT(ADDRESS(($AN472-1)*36+($AO472-1)*12+$AP472+4,COLUMN())),INDIRECT(ADDRESS(($AN472-1)*3+$AO472+5,$AP472+20)))&gt;=1,0,INDIRECT(ADDRESS(($AN472-1)*3+$AO472+5,$AP472+20)))))</f>
        <v>0</v>
      </c>
      <c r="AT472" s="472">
        <f ca="1">COUNTIF(INDIRECT("U"&amp;(ROW()+12*(($AN472-1)*3+$AO472)-ROW())/12+5):INDIRECT("AF"&amp;(ROW()+12*(($AN472-1)*3+$AO472)-ROW())/12+5),AS472)</f>
        <v>0</v>
      </c>
      <c r="AU472" s="472">
        <f ca="1">IF(AND(AQ472+AS472&gt;0,AR472+AT472&gt;0),COUNTIF(AU$6:AU471,"&gt;0")+1,0)</f>
        <v>0</v>
      </c>
    </row>
    <row r="473" spans="40:47" x14ac:dyDescent="0.15">
      <c r="AN473" s="472">
        <v>13</v>
      </c>
      <c r="AO473" s="472">
        <v>3</v>
      </c>
      <c r="AP473" s="472">
        <v>12</v>
      </c>
      <c r="AQ473" s="480">
        <f ca="1">IF($AP473=1,IF(INDIRECT(ADDRESS(($AN473-1)*3+$AO473+5,$AP473+7))="",0,INDIRECT(ADDRESS(($AN473-1)*3+$AO473+5,$AP473+7))),IF(INDIRECT(ADDRESS(($AN473-1)*3+$AO473+5,$AP473+7))="",0,IF(COUNTIF(INDIRECT(ADDRESS(($AN473-1)*36+($AO473-1)*12+6,COLUMN())):INDIRECT(ADDRESS(($AN473-1)*36+($AO473-1)*12+$AP473+4,COLUMN())),INDIRECT(ADDRESS(($AN473-1)*3+$AO473+5,$AP473+7)))&gt;=1,0,INDIRECT(ADDRESS(($AN473-1)*3+$AO473+5,$AP473+7)))))</f>
        <v>0</v>
      </c>
      <c r="AR473" s="472">
        <f ca="1">COUNTIF(INDIRECT("H"&amp;(ROW()+12*(($AN473-1)*3+$AO473)-ROW())/12+5):INDIRECT("S"&amp;(ROW()+12*(($AN473-1)*3+$AO473)-ROW())/12+5),AQ473)</f>
        <v>0</v>
      </c>
      <c r="AS473" s="480">
        <f ca="1">IF($AP473=1,IF(INDIRECT(ADDRESS(($AN473-1)*3+$AO473+5,$AP473+20))="",0,INDIRECT(ADDRESS(($AN473-1)*3+$AO473+5,$AP473+20))),IF(INDIRECT(ADDRESS(($AN473-1)*3+$AO473+5,$AP473+20))="",0,IF(COUNTIF(INDIRECT(ADDRESS(($AN473-1)*36+($AO473-1)*12+6,COLUMN())):INDIRECT(ADDRESS(($AN473-1)*36+($AO473-1)*12+$AP473+4,COLUMN())),INDIRECT(ADDRESS(($AN473-1)*3+$AO473+5,$AP473+20)))&gt;=1,0,INDIRECT(ADDRESS(($AN473-1)*3+$AO473+5,$AP473+20)))))</f>
        <v>0</v>
      </c>
      <c r="AT473" s="472">
        <f ca="1">COUNTIF(INDIRECT("U"&amp;(ROW()+12*(($AN473-1)*3+$AO473)-ROW())/12+5):INDIRECT("AF"&amp;(ROW()+12*(($AN473-1)*3+$AO473)-ROW())/12+5),AS473)</f>
        <v>0</v>
      </c>
      <c r="AU473" s="472">
        <f ca="1">IF(AND(AQ473+AS473&gt;0,AR473+AT473&gt;0),COUNTIF(AU$6:AU472,"&gt;0")+1,0)</f>
        <v>0</v>
      </c>
    </row>
    <row r="474" spans="40:47" x14ac:dyDescent="0.15">
      <c r="AN474" s="472">
        <v>14</v>
      </c>
      <c r="AO474" s="472">
        <v>1</v>
      </c>
      <c r="AP474" s="472">
        <v>1</v>
      </c>
      <c r="AQ474" s="480">
        <f ca="1">IF($AP474=1,IF(INDIRECT(ADDRESS(($AN474-1)*3+$AO474+5,$AP474+7))="",0,INDIRECT(ADDRESS(($AN474-1)*3+$AO474+5,$AP474+7))),IF(INDIRECT(ADDRESS(($AN474-1)*3+$AO474+5,$AP474+7))="",0,IF(COUNTIF(INDIRECT(ADDRESS(($AN474-1)*36+($AO474-1)*12+6,COLUMN())):INDIRECT(ADDRESS(($AN474-1)*36+($AO474-1)*12+$AP474+4,COLUMN())),INDIRECT(ADDRESS(($AN474-1)*3+$AO474+5,$AP474+7)))&gt;=1,0,INDIRECT(ADDRESS(($AN474-1)*3+$AO474+5,$AP474+7)))))</f>
        <v>0</v>
      </c>
      <c r="AR474" s="472">
        <f ca="1">COUNTIF(INDIRECT("H"&amp;(ROW()+12*(($AN474-1)*3+$AO474)-ROW())/12+5):INDIRECT("S"&amp;(ROW()+12*(($AN474-1)*3+$AO474)-ROW())/12+5),AQ474)</f>
        <v>0</v>
      </c>
      <c r="AS474" s="480">
        <f ca="1">IF($AP474=1,IF(INDIRECT(ADDRESS(($AN474-1)*3+$AO474+5,$AP474+20))="",0,INDIRECT(ADDRESS(($AN474-1)*3+$AO474+5,$AP474+20))),IF(INDIRECT(ADDRESS(($AN474-1)*3+$AO474+5,$AP474+20))="",0,IF(COUNTIF(INDIRECT(ADDRESS(($AN474-1)*36+($AO474-1)*12+6,COLUMN())):INDIRECT(ADDRESS(($AN474-1)*36+($AO474-1)*12+$AP474+4,COLUMN())),INDIRECT(ADDRESS(($AN474-1)*3+$AO474+5,$AP474+20)))&gt;=1,0,INDIRECT(ADDRESS(($AN474-1)*3+$AO474+5,$AP474+20)))))</f>
        <v>0</v>
      </c>
      <c r="AT474" s="472">
        <f ca="1">COUNTIF(INDIRECT("U"&amp;(ROW()+12*(($AN474-1)*3+$AO474)-ROW())/12+5):INDIRECT("AF"&amp;(ROW()+12*(($AN474-1)*3+$AO474)-ROW())/12+5),AS474)</f>
        <v>0</v>
      </c>
      <c r="AU474" s="472">
        <f ca="1">IF(AND(AQ474+AS474&gt;0,AR474+AT474&gt;0),COUNTIF(AU$6:AU473,"&gt;0")+1,0)</f>
        <v>0</v>
      </c>
    </row>
    <row r="475" spans="40:47" x14ac:dyDescent="0.15">
      <c r="AN475" s="472">
        <v>14</v>
      </c>
      <c r="AO475" s="472">
        <v>1</v>
      </c>
      <c r="AP475" s="472">
        <v>2</v>
      </c>
      <c r="AQ475" s="480">
        <f ca="1">IF($AP475=1,IF(INDIRECT(ADDRESS(($AN475-1)*3+$AO475+5,$AP475+7))="",0,INDIRECT(ADDRESS(($AN475-1)*3+$AO475+5,$AP475+7))),IF(INDIRECT(ADDRESS(($AN475-1)*3+$AO475+5,$AP475+7))="",0,IF(COUNTIF(INDIRECT(ADDRESS(($AN475-1)*36+($AO475-1)*12+6,COLUMN())):INDIRECT(ADDRESS(($AN475-1)*36+($AO475-1)*12+$AP475+4,COLUMN())),INDIRECT(ADDRESS(($AN475-1)*3+$AO475+5,$AP475+7)))&gt;=1,0,INDIRECT(ADDRESS(($AN475-1)*3+$AO475+5,$AP475+7)))))</f>
        <v>0</v>
      </c>
      <c r="AR475" s="472">
        <f ca="1">COUNTIF(INDIRECT("H"&amp;(ROW()+12*(($AN475-1)*3+$AO475)-ROW())/12+5):INDIRECT("S"&amp;(ROW()+12*(($AN475-1)*3+$AO475)-ROW())/12+5),AQ475)</f>
        <v>0</v>
      </c>
      <c r="AS475" s="480">
        <f ca="1">IF($AP475=1,IF(INDIRECT(ADDRESS(($AN475-1)*3+$AO475+5,$AP475+20))="",0,INDIRECT(ADDRESS(($AN475-1)*3+$AO475+5,$AP475+20))),IF(INDIRECT(ADDRESS(($AN475-1)*3+$AO475+5,$AP475+20))="",0,IF(COUNTIF(INDIRECT(ADDRESS(($AN475-1)*36+($AO475-1)*12+6,COLUMN())):INDIRECT(ADDRESS(($AN475-1)*36+($AO475-1)*12+$AP475+4,COLUMN())),INDIRECT(ADDRESS(($AN475-1)*3+$AO475+5,$AP475+20)))&gt;=1,0,INDIRECT(ADDRESS(($AN475-1)*3+$AO475+5,$AP475+20)))))</f>
        <v>0</v>
      </c>
      <c r="AT475" s="472">
        <f ca="1">COUNTIF(INDIRECT("U"&amp;(ROW()+12*(($AN475-1)*3+$AO475)-ROW())/12+5):INDIRECT("AF"&amp;(ROW()+12*(($AN475-1)*3+$AO475)-ROW())/12+5),AS475)</f>
        <v>0</v>
      </c>
      <c r="AU475" s="472">
        <f ca="1">IF(AND(AQ475+AS475&gt;0,AR475+AT475&gt;0),COUNTIF(AU$6:AU474,"&gt;0")+1,0)</f>
        <v>0</v>
      </c>
    </row>
    <row r="476" spans="40:47" x14ac:dyDescent="0.15">
      <c r="AN476" s="472">
        <v>14</v>
      </c>
      <c r="AO476" s="472">
        <v>1</v>
      </c>
      <c r="AP476" s="472">
        <v>3</v>
      </c>
      <c r="AQ476" s="480">
        <f ca="1">IF($AP476=1,IF(INDIRECT(ADDRESS(($AN476-1)*3+$AO476+5,$AP476+7))="",0,INDIRECT(ADDRESS(($AN476-1)*3+$AO476+5,$AP476+7))),IF(INDIRECT(ADDRESS(($AN476-1)*3+$AO476+5,$AP476+7))="",0,IF(COUNTIF(INDIRECT(ADDRESS(($AN476-1)*36+($AO476-1)*12+6,COLUMN())):INDIRECT(ADDRESS(($AN476-1)*36+($AO476-1)*12+$AP476+4,COLUMN())),INDIRECT(ADDRESS(($AN476-1)*3+$AO476+5,$AP476+7)))&gt;=1,0,INDIRECT(ADDRESS(($AN476-1)*3+$AO476+5,$AP476+7)))))</f>
        <v>0</v>
      </c>
      <c r="AR476" s="472">
        <f ca="1">COUNTIF(INDIRECT("H"&amp;(ROW()+12*(($AN476-1)*3+$AO476)-ROW())/12+5):INDIRECT("S"&amp;(ROW()+12*(($AN476-1)*3+$AO476)-ROW())/12+5),AQ476)</f>
        <v>0</v>
      </c>
      <c r="AS476" s="480">
        <f ca="1">IF($AP476=1,IF(INDIRECT(ADDRESS(($AN476-1)*3+$AO476+5,$AP476+20))="",0,INDIRECT(ADDRESS(($AN476-1)*3+$AO476+5,$AP476+20))),IF(INDIRECT(ADDRESS(($AN476-1)*3+$AO476+5,$AP476+20))="",0,IF(COUNTIF(INDIRECT(ADDRESS(($AN476-1)*36+($AO476-1)*12+6,COLUMN())):INDIRECT(ADDRESS(($AN476-1)*36+($AO476-1)*12+$AP476+4,COLUMN())),INDIRECT(ADDRESS(($AN476-1)*3+$AO476+5,$AP476+20)))&gt;=1,0,INDIRECT(ADDRESS(($AN476-1)*3+$AO476+5,$AP476+20)))))</f>
        <v>0</v>
      </c>
      <c r="AT476" s="472">
        <f ca="1">COUNTIF(INDIRECT("U"&amp;(ROW()+12*(($AN476-1)*3+$AO476)-ROW())/12+5):INDIRECT("AF"&amp;(ROW()+12*(($AN476-1)*3+$AO476)-ROW())/12+5),AS476)</f>
        <v>0</v>
      </c>
      <c r="AU476" s="472">
        <f ca="1">IF(AND(AQ476+AS476&gt;0,AR476+AT476&gt;0),COUNTIF(AU$6:AU475,"&gt;0")+1,0)</f>
        <v>0</v>
      </c>
    </row>
    <row r="477" spans="40:47" x14ac:dyDescent="0.15">
      <c r="AN477" s="472">
        <v>14</v>
      </c>
      <c r="AO477" s="472">
        <v>1</v>
      </c>
      <c r="AP477" s="472">
        <v>4</v>
      </c>
      <c r="AQ477" s="480">
        <f ca="1">IF($AP477=1,IF(INDIRECT(ADDRESS(($AN477-1)*3+$AO477+5,$AP477+7))="",0,INDIRECT(ADDRESS(($AN477-1)*3+$AO477+5,$AP477+7))),IF(INDIRECT(ADDRESS(($AN477-1)*3+$AO477+5,$AP477+7))="",0,IF(COUNTIF(INDIRECT(ADDRESS(($AN477-1)*36+($AO477-1)*12+6,COLUMN())):INDIRECT(ADDRESS(($AN477-1)*36+($AO477-1)*12+$AP477+4,COLUMN())),INDIRECT(ADDRESS(($AN477-1)*3+$AO477+5,$AP477+7)))&gt;=1,0,INDIRECT(ADDRESS(($AN477-1)*3+$AO477+5,$AP477+7)))))</f>
        <v>0</v>
      </c>
      <c r="AR477" s="472">
        <f ca="1">COUNTIF(INDIRECT("H"&amp;(ROW()+12*(($AN477-1)*3+$AO477)-ROW())/12+5):INDIRECT("S"&amp;(ROW()+12*(($AN477-1)*3+$AO477)-ROW())/12+5),AQ477)</f>
        <v>0</v>
      </c>
      <c r="AS477" s="480">
        <f ca="1">IF($AP477=1,IF(INDIRECT(ADDRESS(($AN477-1)*3+$AO477+5,$AP477+20))="",0,INDIRECT(ADDRESS(($AN477-1)*3+$AO477+5,$AP477+20))),IF(INDIRECT(ADDRESS(($AN477-1)*3+$AO477+5,$AP477+20))="",0,IF(COUNTIF(INDIRECT(ADDRESS(($AN477-1)*36+($AO477-1)*12+6,COLUMN())):INDIRECT(ADDRESS(($AN477-1)*36+($AO477-1)*12+$AP477+4,COLUMN())),INDIRECT(ADDRESS(($AN477-1)*3+$AO477+5,$AP477+20)))&gt;=1,0,INDIRECT(ADDRESS(($AN477-1)*3+$AO477+5,$AP477+20)))))</f>
        <v>0</v>
      </c>
      <c r="AT477" s="472">
        <f ca="1">COUNTIF(INDIRECT("U"&amp;(ROW()+12*(($AN477-1)*3+$AO477)-ROW())/12+5):INDIRECT("AF"&amp;(ROW()+12*(($AN477-1)*3+$AO477)-ROW())/12+5),AS477)</f>
        <v>0</v>
      </c>
      <c r="AU477" s="472">
        <f ca="1">IF(AND(AQ477+AS477&gt;0,AR477+AT477&gt;0),COUNTIF(AU$6:AU476,"&gt;0")+1,0)</f>
        <v>0</v>
      </c>
    </row>
    <row r="478" spans="40:47" x14ac:dyDescent="0.15">
      <c r="AN478" s="472">
        <v>14</v>
      </c>
      <c r="AO478" s="472">
        <v>1</v>
      </c>
      <c r="AP478" s="472">
        <v>5</v>
      </c>
      <c r="AQ478" s="480">
        <f ca="1">IF($AP478=1,IF(INDIRECT(ADDRESS(($AN478-1)*3+$AO478+5,$AP478+7))="",0,INDIRECT(ADDRESS(($AN478-1)*3+$AO478+5,$AP478+7))),IF(INDIRECT(ADDRESS(($AN478-1)*3+$AO478+5,$AP478+7))="",0,IF(COUNTIF(INDIRECT(ADDRESS(($AN478-1)*36+($AO478-1)*12+6,COLUMN())):INDIRECT(ADDRESS(($AN478-1)*36+($AO478-1)*12+$AP478+4,COLUMN())),INDIRECT(ADDRESS(($AN478-1)*3+$AO478+5,$AP478+7)))&gt;=1,0,INDIRECT(ADDRESS(($AN478-1)*3+$AO478+5,$AP478+7)))))</f>
        <v>0</v>
      </c>
      <c r="AR478" s="472">
        <f ca="1">COUNTIF(INDIRECT("H"&amp;(ROW()+12*(($AN478-1)*3+$AO478)-ROW())/12+5):INDIRECT("S"&amp;(ROW()+12*(($AN478-1)*3+$AO478)-ROW())/12+5),AQ478)</f>
        <v>0</v>
      </c>
      <c r="AS478" s="480">
        <f ca="1">IF($AP478=1,IF(INDIRECT(ADDRESS(($AN478-1)*3+$AO478+5,$AP478+20))="",0,INDIRECT(ADDRESS(($AN478-1)*3+$AO478+5,$AP478+20))),IF(INDIRECT(ADDRESS(($AN478-1)*3+$AO478+5,$AP478+20))="",0,IF(COUNTIF(INDIRECT(ADDRESS(($AN478-1)*36+($AO478-1)*12+6,COLUMN())):INDIRECT(ADDRESS(($AN478-1)*36+($AO478-1)*12+$AP478+4,COLUMN())),INDIRECT(ADDRESS(($AN478-1)*3+$AO478+5,$AP478+20)))&gt;=1,0,INDIRECT(ADDRESS(($AN478-1)*3+$AO478+5,$AP478+20)))))</f>
        <v>0</v>
      </c>
      <c r="AT478" s="472">
        <f ca="1">COUNTIF(INDIRECT("U"&amp;(ROW()+12*(($AN478-1)*3+$AO478)-ROW())/12+5):INDIRECT("AF"&amp;(ROW()+12*(($AN478-1)*3+$AO478)-ROW())/12+5),AS478)</f>
        <v>0</v>
      </c>
      <c r="AU478" s="472">
        <f ca="1">IF(AND(AQ478+AS478&gt;0,AR478+AT478&gt;0),COUNTIF(AU$6:AU477,"&gt;0")+1,0)</f>
        <v>0</v>
      </c>
    </row>
    <row r="479" spans="40:47" x14ac:dyDescent="0.15">
      <c r="AN479" s="472">
        <v>14</v>
      </c>
      <c r="AO479" s="472">
        <v>1</v>
      </c>
      <c r="AP479" s="472">
        <v>6</v>
      </c>
      <c r="AQ479" s="480">
        <f ca="1">IF($AP479=1,IF(INDIRECT(ADDRESS(($AN479-1)*3+$AO479+5,$AP479+7))="",0,INDIRECT(ADDRESS(($AN479-1)*3+$AO479+5,$AP479+7))),IF(INDIRECT(ADDRESS(($AN479-1)*3+$AO479+5,$AP479+7))="",0,IF(COUNTIF(INDIRECT(ADDRESS(($AN479-1)*36+($AO479-1)*12+6,COLUMN())):INDIRECT(ADDRESS(($AN479-1)*36+($AO479-1)*12+$AP479+4,COLUMN())),INDIRECT(ADDRESS(($AN479-1)*3+$AO479+5,$AP479+7)))&gt;=1,0,INDIRECT(ADDRESS(($AN479-1)*3+$AO479+5,$AP479+7)))))</f>
        <v>0</v>
      </c>
      <c r="AR479" s="472">
        <f ca="1">COUNTIF(INDIRECT("H"&amp;(ROW()+12*(($AN479-1)*3+$AO479)-ROW())/12+5):INDIRECT("S"&amp;(ROW()+12*(($AN479-1)*3+$AO479)-ROW())/12+5),AQ479)</f>
        <v>0</v>
      </c>
      <c r="AS479" s="480">
        <f ca="1">IF($AP479=1,IF(INDIRECT(ADDRESS(($AN479-1)*3+$AO479+5,$AP479+20))="",0,INDIRECT(ADDRESS(($AN479-1)*3+$AO479+5,$AP479+20))),IF(INDIRECT(ADDRESS(($AN479-1)*3+$AO479+5,$AP479+20))="",0,IF(COUNTIF(INDIRECT(ADDRESS(($AN479-1)*36+($AO479-1)*12+6,COLUMN())):INDIRECT(ADDRESS(($AN479-1)*36+($AO479-1)*12+$AP479+4,COLUMN())),INDIRECT(ADDRESS(($AN479-1)*3+$AO479+5,$AP479+20)))&gt;=1,0,INDIRECT(ADDRESS(($AN479-1)*3+$AO479+5,$AP479+20)))))</f>
        <v>0</v>
      </c>
      <c r="AT479" s="472">
        <f ca="1">COUNTIF(INDIRECT("U"&amp;(ROW()+12*(($AN479-1)*3+$AO479)-ROW())/12+5):INDIRECT("AF"&amp;(ROW()+12*(($AN479-1)*3+$AO479)-ROW())/12+5),AS479)</f>
        <v>0</v>
      </c>
      <c r="AU479" s="472">
        <f ca="1">IF(AND(AQ479+AS479&gt;0,AR479+AT479&gt;0),COUNTIF(AU$6:AU478,"&gt;0")+1,0)</f>
        <v>0</v>
      </c>
    </row>
    <row r="480" spans="40:47" x14ac:dyDescent="0.15">
      <c r="AN480" s="472">
        <v>14</v>
      </c>
      <c r="AO480" s="472">
        <v>1</v>
      </c>
      <c r="AP480" s="472">
        <v>7</v>
      </c>
      <c r="AQ480" s="480">
        <f ca="1">IF($AP480=1,IF(INDIRECT(ADDRESS(($AN480-1)*3+$AO480+5,$AP480+7))="",0,INDIRECT(ADDRESS(($AN480-1)*3+$AO480+5,$AP480+7))),IF(INDIRECT(ADDRESS(($AN480-1)*3+$AO480+5,$AP480+7))="",0,IF(COUNTIF(INDIRECT(ADDRESS(($AN480-1)*36+($AO480-1)*12+6,COLUMN())):INDIRECT(ADDRESS(($AN480-1)*36+($AO480-1)*12+$AP480+4,COLUMN())),INDIRECT(ADDRESS(($AN480-1)*3+$AO480+5,$AP480+7)))&gt;=1,0,INDIRECT(ADDRESS(($AN480-1)*3+$AO480+5,$AP480+7)))))</f>
        <v>0</v>
      </c>
      <c r="AR480" s="472">
        <f ca="1">COUNTIF(INDIRECT("H"&amp;(ROW()+12*(($AN480-1)*3+$AO480)-ROW())/12+5):INDIRECT("S"&amp;(ROW()+12*(($AN480-1)*3+$AO480)-ROW())/12+5),AQ480)</f>
        <v>0</v>
      </c>
      <c r="AS480" s="480">
        <f ca="1">IF($AP480=1,IF(INDIRECT(ADDRESS(($AN480-1)*3+$AO480+5,$AP480+20))="",0,INDIRECT(ADDRESS(($AN480-1)*3+$AO480+5,$AP480+20))),IF(INDIRECT(ADDRESS(($AN480-1)*3+$AO480+5,$AP480+20))="",0,IF(COUNTIF(INDIRECT(ADDRESS(($AN480-1)*36+($AO480-1)*12+6,COLUMN())):INDIRECT(ADDRESS(($AN480-1)*36+($AO480-1)*12+$AP480+4,COLUMN())),INDIRECT(ADDRESS(($AN480-1)*3+$AO480+5,$AP480+20)))&gt;=1,0,INDIRECT(ADDRESS(($AN480-1)*3+$AO480+5,$AP480+20)))))</f>
        <v>0</v>
      </c>
      <c r="AT480" s="472">
        <f ca="1">COUNTIF(INDIRECT("U"&amp;(ROW()+12*(($AN480-1)*3+$AO480)-ROW())/12+5):INDIRECT("AF"&amp;(ROW()+12*(($AN480-1)*3+$AO480)-ROW())/12+5),AS480)</f>
        <v>0</v>
      </c>
      <c r="AU480" s="472">
        <f ca="1">IF(AND(AQ480+AS480&gt;0,AR480+AT480&gt;0),COUNTIF(AU$6:AU479,"&gt;0")+1,0)</f>
        <v>0</v>
      </c>
    </row>
    <row r="481" spans="40:47" x14ac:dyDescent="0.15">
      <c r="AN481" s="472">
        <v>14</v>
      </c>
      <c r="AO481" s="472">
        <v>1</v>
      </c>
      <c r="AP481" s="472">
        <v>8</v>
      </c>
      <c r="AQ481" s="480">
        <f ca="1">IF($AP481=1,IF(INDIRECT(ADDRESS(($AN481-1)*3+$AO481+5,$AP481+7))="",0,INDIRECT(ADDRESS(($AN481-1)*3+$AO481+5,$AP481+7))),IF(INDIRECT(ADDRESS(($AN481-1)*3+$AO481+5,$AP481+7))="",0,IF(COUNTIF(INDIRECT(ADDRESS(($AN481-1)*36+($AO481-1)*12+6,COLUMN())):INDIRECT(ADDRESS(($AN481-1)*36+($AO481-1)*12+$AP481+4,COLUMN())),INDIRECT(ADDRESS(($AN481-1)*3+$AO481+5,$AP481+7)))&gt;=1,0,INDIRECT(ADDRESS(($AN481-1)*3+$AO481+5,$AP481+7)))))</f>
        <v>0</v>
      </c>
      <c r="AR481" s="472">
        <f ca="1">COUNTIF(INDIRECT("H"&amp;(ROW()+12*(($AN481-1)*3+$AO481)-ROW())/12+5):INDIRECT("S"&amp;(ROW()+12*(($AN481-1)*3+$AO481)-ROW())/12+5),AQ481)</f>
        <v>0</v>
      </c>
      <c r="AS481" s="480">
        <f ca="1">IF($AP481=1,IF(INDIRECT(ADDRESS(($AN481-1)*3+$AO481+5,$AP481+20))="",0,INDIRECT(ADDRESS(($AN481-1)*3+$AO481+5,$AP481+20))),IF(INDIRECT(ADDRESS(($AN481-1)*3+$AO481+5,$AP481+20))="",0,IF(COUNTIF(INDIRECT(ADDRESS(($AN481-1)*36+($AO481-1)*12+6,COLUMN())):INDIRECT(ADDRESS(($AN481-1)*36+($AO481-1)*12+$AP481+4,COLUMN())),INDIRECT(ADDRESS(($AN481-1)*3+$AO481+5,$AP481+20)))&gt;=1,0,INDIRECT(ADDRESS(($AN481-1)*3+$AO481+5,$AP481+20)))))</f>
        <v>0</v>
      </c>
      <c r="AT481" s="472">
        <f ca="1">COUNTIF(INDIRECT("U"&amp;(ROW()+12*(($AN481-1)*3+$AO481)-ROW())/12+5):INDIRECT("AF"&amp;(ROW()+12*(($AN481-1)*3+$AO481)-ROW())/12+5),AS481)</f>
        <v>0</v>
      </c>
      <c r="AU481" s="472">
        <f ca="1">IF(AND(AQ481+AS481&gt;0,AR481+AT481&gt;0),COUNTIF(AU$6:AU480,"&gt;0")+1,0)</f>
        <v>0</v>
      </c>
    </row>
    <row r="482" spans="40:47" x14ac:dyDescent="0.15">
      <c r="AN482" s="472">
        <v>14</v>
      </c>
      <c r="AO482" s="472">
        <v>1</v>
      </c>
      <c r="AP482" s="472">
        <v>9</v>
      </c>
      <c r="AQ482" s="480">
        <f ca="1">IF($AP482=1,IF(INDIRECT(ADDRESS(($AN482-1)*3+$AO482+5,$AP482+7))="",0,INDIRECT(ADDRESS(($AN482-1)*3+$AO482+5,$AP482+7))),IF(INDIRECT(ADDRESS(($AN482-1)*3+$AO482+5,$AP482+7))="",0,IF(COUNTIF(INDIRECT(ADDRESS(($AN482-1)*36+($AO482-1)*12+6,COLUMN())):INDIRECT(ADDRESS(($AN482-1)*36+($AO482-1)*12+$AP482+4,COLUMN())),INDIRECT(ADDRESS(($AN482-1)*3+$AO482+5,$AP482+7)))&gt;=1,0,INDIRECT(ADDRESS(($AN482-1)*3+$AO482+5,$AP482+7)))))</f>
        <v>0</v>
      </c>
      <c r="AR482" s="472">
        <f ca="1">COUNTIF(INDIRECT("H"&amp;(ROW()+12*(($AN482-1)*3+$AO482)-ROW())/12+5):INDIRECT("S"&amp;(ROW()+12*(($AN482-1)*3+$AO482)-ROW())/12+5),AQ482)</f>
        <v>0</v>
      </c>
      <c r="AS482" s="480">
        <f ca="1">IF($AP482=1,IF(INDIRECT(ADDRESS(($AN482-1)*3+$AO482+5,$AP482+20))="",0,INDIRECT(ADDRESS(($AN482-1)*3+$AO482+5,$AP482+20))),IF(INDIRECT(ADDRESS(($AN482-1)*3+$AO482+5,$AP482+20))="",0,IF(COUNTIF(INDIRECT(ADDRESS(($AN482-1)*36+($AO482-1)*12+6,COLUMN())):INDIRECT(ADDRESS(($AN482-1)*36+($AO482-1)*12+$AP482+4,COLUMN())),INDIRECT(ADDRESS(($AN482-1)*3+$AO482+5,$AP482+20)))&gt;=1,0,INDIRECT(ADDRESS(($AN482-1)*3+$AO482+5,$AP482+20)))))</f>
        <v>0</v>
      </c>
      <c r="AT482" s="472">
        <f ca="1">COUNTIF(INDIRECT("U"&amp;(ROW()+12*(($AN482-1)*3+$AO482)-ROW())/12+5):INDIRECT("AF"&amp;(ROW()+12*(($AN482-1)*3+$AO482)-ROW())/12+5),AS482)</f>
        <v>0</v>
      </c>
      <c r="AU482" s="472">
        <f ca="1">IF(AND(AQ482+AS482&gt;0,AR482+AT482&gt;0),COUNTIF(AU$6:AU481,"&gt;0")+1,0)</f>
        <v>0</v>
      </c>
    </row>
    <row r="483" spans="40:47" x14ac:dyDescent="0.15">
      <c r="AN483" s="472">
        <v>14</v>
      </c>
      <c r="AO483" s="472">
        <v>1</v>
      </c>
      <c r="AP483" s="472">
        <v>10</v>
      </c>
      <c r="AQ483" s="480">
        <f ca="1">IF($AP483=1,IF(INDIRECT(ADDRESS(($AN483-1)*3+$AO483+5,$AP483+7))="",0,INDIRECT(ADDRESS(($AN483-1)*3+$AO483+5,$AP483+7))),IF(INDIRECT(ADDRESS(($AN483-1)*3+$AO483+5,$AP483+7))="",0,IF(COUNTIF(INDIRECT(ADDRESS(($AN483-1)*36+($AO483-1)*12+6,COLUMN())):INDIRECT(ADDRESS(($AN483-1)*36+($AO483-1)*12+$AP483+4,COLUMN())),INDIRECT(ADDRESS(($AN483-1)*3+$AO483+5,$AP483+7)))&gt;=1,0,INDIRECT(ADDRESS(($AN483-1)*3+$AO483+5,$AP483+7)))))</f>
        <v>0</v>
      </c>
      <c r="AR483" s="472">
        <f ca="1">COUNTIF(INDIRECT("H"&amp;(ROW()+12*(($AN483-1)*3+$AO483)-ROW())/12+5):INDIRECT("S"&amp;(ROW()+12*(($AN483-1)*3+$AO483)-ROW())/12+5),AQ483)</f>
        <v>0</v>
      </c>
      <c r="AS483" s="480">
        <f ca="1">IF($AP483=1,IF(INDIRECT(ADDRESS(($AN483-1)*3+$AO483+5,$AP483+20))="",0,INDIRECT(ADDRESS(($AN483-1)*3+$AO483+5,$AP483+20))),IF(INDIRECT(ADDRESS(($AN483-1)*3+$AO483+5,$AP483+20))="",0,IF(COUNTIF(INDIRECT(ADDRESS(($AN483-1)*36+($AO483-1)*12+6,COLUMN())):INDIRECT(ADDRESS(($AN483-1)*36+($AO483-1)*12+$AP483+4,COLUMN())),INDIRECT(ADDRESS(($AN483-1)*3+$AO483+5,$AP483+20)))&gt;=1,0,INDIRECT(ADDRESS(($AN483-1)*3+$AO483+5,$AP483+20)))))</f>
        <v>0</v>
      </c>
      <c r="AT483" s="472">
        <f ca="1">COUNTIF(INDIRECT("U"&amp;(ROW()+12*(($AN483-1)*3+$AO483)-ROW())/12+5):INDIRECT("AF"&amp;(ROW()+12*(($AN483-1)*3+$AO483)-ROW())/12+5),AS483)</f>
        <v>0</v>
      </c>
      <c r="AU483" s="472">
        <f ca="1">IF(AND(AQ483+AS483&gt;0,AR483+AT483&gt;0),COUNTIF(AU$6:AU482,"&gt;0")+1,0)</f>
        <v>0</v>
      </c>
    </row>
    <row r="484" spans="40:47" x14ac:dyDescent="0.15">
      <c r="AN484" s="472">
        <v>14</v>
      </c>
      <c r="AO484" s="472">
        <v>1</v>
      </c>
      <c r="AP484" s="472">
        <v>11</v>
      </c>
      <c r="AQ484" s="480">
        <f ca="1">IF($AP484=1,IF(INDIRECT(ADDRESS(($AN484-1)*3+$AO484+5,$AP484+7))="",0,INDIRECT(ADDRESS(($AN484-1)*3+$AO484+5,$AP484+7))),IF(INDIRECT(ADDRESS(($AN484-1)*3+$AO484+5,$AP484+7))="",0,IF(COUNTIF(INDIRECT(ADDRESS(($AN484-1)*36+($AO484-1)*12+6,COLUMN())):INDIRECT(ADDRESS(($AN484-1)*36+($AO484-1)*12+$AP484+4,COLUMN())),INDIRECT(ADDRESS(($AN484-1)*3+$AO484+5,$AP484+7)))&gt;=1,0,INDIRECT(ADDRESS(($AN484-1)*3+$AO484+5,$AP484+7)))))</f>
        <v>0</v>
      </c>
      <c r="AR484" s="472">
        <f ca="1">COUNTIF(INDIRECT("H"&amp;(ROW()+12*(($AN484-1)*3+$AO484)-ROW())/12+5):INDIRECT("S"&amp;(ROW()+12*(($AN484-1)*3+$AO484)-ROW())/12+5),AQ484)</f>
        <v>0</v>
      </c>
      <c r="AS484" s="480">
        <f ca="1">IF($AP484=1,IF(INDIRECT(ADDRESS(($AN484-1)*3+$AO484+5,$AP484+20))="",0,INDIRECT(ADDRESS(($AN484-1)*3+$AO484+5,$AP484+20))),IF(INDIRECT(ADDRESS(($AN484-1)*3+$AO484+5,$AP484+20))="",0,IF(COUNTIF(INDIRECT(ADDRESS(($AN484-1)*36+($AO484-1)*12+6,COLUMN())):INDIRECT(ADDRESS(($AN484-1)*36+($AO484-1)*12+$AP484+4,COLUMN())),INDIRECT(ADDRESS(($AN484-1)*3+$AO484+5,$AP484+20)))&gt;=1,0,INDIRECT(ADDRESS(($AN484-1)*3+$AO484+5,$AP484+20)))))</f>
        <v>0</v>
      </c>
      <c r="AT484" s="472">
        <f ca="1">COUNTIF(INDIRECT("U"&amp;(ROW()+12*(($AN484-1)*3+$AO484)-ROW())/12+5):INDIRECT("AF"&amp;(ROW()+12*(($AN484-1)*3+$AO484)-ROW())/12+5),AS484)</f>
        <v>0</v>
      </c>
      <c r="AU484" s="472">
        <f ca="1">IF(AND(AQ484+AS484&gt;0,AR484+AT484&gt;0),COUNTIF(AU$6:AU483,"&gt;0")+1,0)</f>
        <v>0</v>
      </c>
    </row>
    <row r="485" spans="40:47" x14ac:dyDescent="0.15">
      <c r="AN485" s="472">
        <v>14</v>
      </c>
      <c r="AO485" s="472">
        <v>1</v>
      </c>
      <c r="AP485" s="472">
        <v>12</v>
      </c>
      <c r="AQ485" s="480">
        <f ca="1">IF($AP485=1,IF(INDIRECT(ADDRESS(($AN485-1)*3+$AO485+5,$AP485+7))="",0,INDIRECT(ADDRESS(($AN485-1)*3+$AO485+5,$AP485+7))),IF(INDIRECT(ADDRESS(($AN485-1)*3+$AO485+5,$AP485+7))="",0,IF(COUNTIF(INDIRECT(ADDRESS(($AN485-1)*36+($AO485-1)*12+6,COLUMN())):INDIRECT(ADDRESS(($AN485-1)*36+($AO485-1)*12+$AP485+4,COLUMN())),INDIRECT(ADDRESS(($AN485-1)*3+$AO485+5,$AP485+7)))&gt;=1,0,INDIRECT(ADDRESS(($AN485-1)*3+$AO485+5,$AP485+7)))))</f>
        <v>0</v>
      </c>
      <c r="AR485" s="472">
        <f ca="1">COUNTIF(INDIRECT("H"&amp;(ROW()+12*(($AN485-1)*3+$AO485)-ROW())/12+5):INDIRECT("S"&amp;(ROW()+12*(($AN485-1)*3+$AO485)-ROW())/12+5),AQ485)</f>
        <v>0</v>
      </c>
      <c r="AS485" s="480">
        <f ca="1">IF($AP485=1,IF(INDIRECT(ADDRESS(($AN485-1)*3+$AO485+5,$AP485+20))="",0,INDIRECT(ADDRESS(($AN485-1)*3+$AO485+5,$AP485+20))),IF(INDIRECT(ADDRESS(($AN485-1)*3+$AO485+5,$AP485+20))="",0,IF(COUNTIF(INDIRECT(ADDRESS(($AN485-1)*36+($AO485-1)*12+6,COLUMN())):INDIRECT(ADDRESS(($AN485-1)*36+($AO485-1)*12+$AP485+4,COLUMN())),INDIRECT(ADDRESS(($AN485-1)*3+$AO485+5,$AP485+20)))&gt;=1,0,INDIRECT(ADDRESS(($AN485-1)*3+$AO485+5,$AP485+20)))))</f>
        <v>0</v>
      </c>
      <c r="AT485" s="472">
        <f ca="1">COUNTIF(INDIRECT("U"&amp;(ROW()+12*(($AN485-1)*3+$AO485)-ROW())/12+5):INDIRECT("AF"&amp;(ROW()+12*(($AN485-1)*3+$AO485)-ROW())/12+5),AS485)</f>
        <v>0</v>
      </c>
      <c r="AU485" s="472">
        <f ca="1">IF(AND(AQ485+AS485&gt;0,AR485+AT485&gt;0),COUNTIF(AU$6:AU484,"&gt;0")+1,0)</f>
        <v>0</v>
      </c>
    </row>
    <row r="486" spans="40:47" x14ac:dyDescent="0.15">
      <c r="AN486" s="472">
        <v>14</v>
      </c>
      <c r="AO486" s="472">
        <v>2</v>
      </c>
      <c r="AP486" s="472">
        <v>1</v>
      </c>
      <c r="AQ486" s="480">
        <f ca="1">IF($AP486=1,IF(INDIRECT(ADDRESS(($AN486-1)*3+$AO486+5,$AP486+7))="",0,INDIRECT(ADDRESS(($AN486-1)*3+$AO486+5,$AP486+7))),IF(INDIRECT(ADDRESS(($AN486-1)*3+$AO486+5,$AP486+7))="",0,IF(COUNTIF(INDIRECT(ADDRESS(($AN486-1)*36+($AO486-1)*12+6,COLUMN())):INDIRECT(ADDRESS(($AN486-1)*36+($AO486-1)*12+$AP486+4,COLUMN())),INDIRECT(ADDRESS(($AN486-1)*3+$AO486+5,$AP486+7)))&gt;=1,0,INDIRECT(ADDRESS(($AN486-1)*3+$AO486+5,$AP486+7)))))</f>
        <v>0</v>
      </c>
      <c r="AR486" s="472">
        <f ca="1">COUNTIF(INDIRECT("H"&amp;(ROW()+12*(($AN486-1)*3+$AO486)-ROW())/12+5):INDIRECT("S"&amp;(ROW()+12*(($AN486-1)*3+$AO486)-ROW())/12+5),AQ486)</f>
        <v>0</v>
      </c>
      <c r="AS486" s="480">
        <f ca="1">IF($AP486=1,IF(INDIRECT(ADDRESS(($AN486-1)*3+$AO486+5,$AP486+20))="",0,INDIRECT(ADDRESS(($AN486-1)*3+$AO486+5,$AP486+20))),IF(INDIRECT(ADDRESS(($AN486-1)*3+$AO486+5,$AP486+20))="",0,IF(COUNTIF(INDIRECT(ADDRESS(($AN486-1)*36+($AO486-1)*12+6,COLUMN())):INDIRECT(ADDRESS(($AN486-1)*36+($AO486-1)*12+$AP486+4,COLUMN())),INDIRECT(ADDRESS(($AN486-1)*3+$AO486+5,$AP486+20)))&gt;=1,0,INDIRECT(ADDRESS(($AN486-1)*3+$AO486+5,$AP486+20)))))</f>
        <v>0</v>
      </c>
      <c r="AT486" s="472">
        <f ca="1">COUNTIF(INDIRECT("U"&amp;(ROW()+12*(($AN486-1)*3+$AO486)-ROW())/12+5):INDIRECT("AF"&amp;(ROW()+12*(($AN486-1)*3+$AO486)-ROW())/12+5),AS486)</f>
        <v>0</v>
      </c>
      <c r="AU486" s="472">
        <f ca="1">IF(AND(AQ486+AS486&gt;0,AR486+AT486&gt;0),COUNTIF(AU$6:AU485,"&gt;0")+1,0)</f>
        <v>0</v>
      </c>
    </row>
    <row r="487" spans="40:47" x14ac:dyDescent="0.15">
      <c r="AN487" s="472">
        <v>14</v>
      </c>
      <c r="AO487" s="472">
        <v>2</v>
      </c>
      <c r="AP487" s="472">
        <v>2</v>
      </c>
      <c r="AQ487" s="480">
        <f ca="1">IF($AP487=1,IF(INDIRECT(ADDRESS(($AN487-1)*3+$AO487+5,$AP487+7))="",0,INDIRECT(ADDRESS(($AN487-1)*3+$AO487+5,$AP487+7))),IF(INDIRECT(ADDRESS(($AN487-1)*3+$AO487+5,$AP487+7))="",0,IF(COUNTIF(INDIRECT(ADDRESS(($AN487-1)*36+($AO487-1)*12+6,COLUMN())):INDIRECT(ADDRESS(($AN487-1)*36+($AO487-1)*12+$AP487+4,COLUMN())),INDIRECT(ADDRESS(($AN487-1)*3+$AO487+5,$AP487+7)))&gt;=1,0,INDIRECT(ADDRESS(($AN487-1)*3+$AO487+5,$AP487+7)))))</f>
        <v>0</v>
      </c>
      <c r="AR487" s="472">
        <f ca="1">COUNTIF(INDIRECT("H"&amp;(ROW()+12*(($AN487-1)*3+$AO487)-ROW())/12+5):INDIRECT("S"&amp;(ROW()+12*(($AN487-1)*3+$AO487)-ROW())/12+5),AQ487)</f>
        <v>0</v>
      </c>
      <c r="AS487" s="480">
        <f ca="1">IF($AP487=1,IF(INDIRECT(ADDRESS(($AN487-1)*3+$AO487+5,$AP487+20))="",0,INDIRECT(ADDRESS(($AN487-1)*3+$AO487+5,$AP487+20))),IF(INDIRECT(ADDRESS(($AN487-1)*3+$AO487+5,$AP487+20))="",0,IF(COUNTIF(INDIRECT(ADDRESS(($AN487-1)*36+($AO487-1)*12+6,COLUMN())):INDIRECT(ADDRESS(($AN487-1)*36+($AO487-1)*12+$AP487+4,COLUMN())),INDIRECT(ADDRESS(($AN487-1)*3+$AO487+5,$AP487+20)))&gt;=1,0,INDIRECT(ADDRESS(($AN487-1)*3+$AO487+5,$AP487+20)))))</f>
        <v>0</v>
      </c>
      <c r="AT487" s="472">
        <f ca="1">COUNTIF(INDIRECT("U"&amp;(ROW()+12*(($AN487-1)*3+$AO487)-ROW())/12+5):INDIRECT("AF"&amp;(ROW()+12*(($AN487-1)*3+$AO487)-ROW())/12+5),AS487)</f>
        <v>0</v>
      </c>
      <c r="AU487" s="472">
        <f ca="1">IF(AND(AQ487+AS487&gt;0,AR487+AT487&gt;0),COUNTIF(AU$6:AU486,"&gt;0")+1,0)</f>
        <v>0</v>
      </c>
    </row>
    <row r="488" spans="40:47" x14ac:dyDescent="0.15">
      <c r="AN488" s="472">
        <v>14</v>
      </c>
      <c r="AO488" s="472">
        <v>2</v>
      </c>
      <c r="AP488" s="472">
        <v>3</v>
      </c>
      <c r="AQ488" s="480">
        <f ca="1">IF($AP488=1,IF(INDIRECT(ADDRESS(($AN488-1)*3+$AO488+5,$AP488+7))="",0,INDIRECT(ADDRESS(($AN488-1)*3+$AO488+5,$AP488+7))),IF(INDIRECT(ADDRESS(($AN488-1)*3+$AO488+5,$AP488+7))="",0,IF(COUNTIF(INDIRECT(ADDRESS(($AN488-1)*36+($AO488-1)*12+6,COLUMN())):INDIRECT(ADDRESS(($AN488-1)*36+($AO488-1)*12+$AP488+4,COLUMN())),INDIRECT(ADDRESS(($AN488-1)*3+$AO488+5,$AP488+7)))&gt;=1,0,INDIRECT(ADDRESS(($AN488-1)*3+$AO488+5,$AP488+7)))))</f>
        <v>0</v>
      </c>
      <c r="AR488" s="472">
        <f ca="1">COUNTIF(INDIRECT("H"&amp;(ROW()+12*(($AN488-1)*3+$AO488)-ROW())/12+5):INDIRECT("S"&amp;(ROW()+12*(($AN488-1)*3+$AO488)-ROW())/12+5),AQ488)</f>
        <v>0</v>
      </c>
      <c r="AS488" s="480">
        <f ca="1">IF($AP488=1,IF(INDIRECT(ADDRESS(($AN488-1)*3+$AO488+5,$AP488+20))="",0,INDIRECT(ADDRESS(($AN488-1)*3+$AO488+5,$AP488+20))),IF(INDIRECT(ADDRESS(($AN488-1)*3+$AO488+5,$AP488+20))="",0,IF(COUNTIF(INDIRECT(ADDRESS(($AN488-1)*36+($AO488-1)*12+6,COLUMN())):INDIRECT(ADDRESS(($AN488-1)*36+($AO488-1)*12+$AP488+4,COLUMN())),INDIRECT(ADDRESS(($AN488-1)*3+$AO488+5,$AP488+20)))&gt;=1,0,INDIRECT(ADDRESS(($AN488-1)*3+$AO488+5,$AP488+20)))))</f>
        <v>0</v>
      </c>
      <c r="AT488" s="472">
        <f ca="1">COUNTIF(INDIRECT("U"&amp;(ROW()+12*(($AN488-1)*3+$AO488)-ROW())/12+5):INDIRECT("AF"&amp;(ROW()+12*(($AN488-1)*3+$AO488)-ROW())/12+5),AS488)</f>
        <v>0</v>
      </c>
      <c r="AU488" s="472">
        <f ca="1">IF(AND(AQ488+AS488&gt;0,AR488+AT488&gt;0),COUNTIF(AU$6:AU487,"&gt;0")+1,0)</f>
        <v>0</v>
      </c>
    </row>
    <row r="489" spans="40:47" x14ac:dyDescent="0.15">
      <c r="AN489" s="472">
        <v>14</v>
      </c>
      <c r="AO489" s="472">
        <v>2</v>
      </c>
      <c r="AP489" s="472">
        <v>4</v>
      </c>
      <c r="AQ489" s="480">
        <f ca="1">IF($AP489=1,IF(INDIRECT(ADDRESS(($AN489-1)*3+$AO489+5,$AP489+7))="",0,INDIRECT(ADDRESS(($AN489-1)*3+$AO489+5,$AP489+7))),IF(INDIRECT(ADDRESS(($AN489-1)*3+$AO489+5,$AP489+7))="",0,IF(COUNTIF(INDIRECT(ADDRESS(($AN489-1)*36+($AO489-1)*12+6,COLUMN())):INDIRECT(ADDRESS(($AN489-1)*36+($AO489-1)*12+$AP489+4,COLUMN())),INDIRECT(ADDRESS(($AN489-1)*3+$AO489+5,$AP489+7)))&gt;=1,0,INDIRECT(ADDRESS(($AN489-1)*3+$AO489+5,$AP489+7)))))</f>
        <v>0</v>
      </c>
      <c r="AR489" s="472">
        <f ca="1">COUNTIF(INDIRECT("H"&amp;(ROW()+12*(($AN489-1)*3+$AO489)-ROW())/12+5):INDIRECT("S"&amp;(ROW()+12*(($AN489-1)*3+$AO489)-ROW())/12+5),AQ489)</f>
        <v>0</v>
      </c>
      <c r="AS489" s="480">
        <f ca="1">IF($AP489=1,IF(INDIRECT(ADDRESS(($AN489-1)*3+$AO489+5,$AP489+20))="",0,INDIRECT(ADDRESS(($AN489-1)*3+$AO489+5,$AP489+20))),IF(INDIRECT(ADDRESS(($AN489-1)*3+$AO489+5,$AP489+20))="",0,IF(COUNTIF(INDIRECT(ADDRESS(($AN489-1)*36+($AO489-1)*12+6,COLUMN())):INDIRECT(ADDRESS(($AN489-1)*36+($AO489-1)*12+$AP489+4,COLUMN())),INDIRECT(ADDRESS(($AN489-1)*3+$AO489+5,$AP489+20)))&gt;=1,0,INDIRECT(ADDRESS(($AN489-1)*3+$AO489+5,$AP489+20)))))</f>
        <v>0</v>
      </c>
      <c r="AT489" s="472">
        <f ca="1">COUNTIF(INDIRECT("U"&amp;(ROW()+12*(($AN489-1)*3+$AO489)-ROW())/12+5):INDIRECT("AF"&amp;(ROW()+12*(($AN489-1)*3+$AO489)-ROW())/12+5),AS489)</f>
        <v>0</v>
      </c>
      <c r="AU489" s="472">
        <f ca="1">IF(AND(AQ489+AS489&gt;0,AR489+AT489&gt;0),COUNTIF(AU$6:AU488,"&gt;0")+1,0)</f>
        <v>0</v>
      </c>
    </row>
    <row r="490" spans="40:47" x14ac:dyDescent="0.15">
      <c r="AN490" s="472">
        <v>14</v>
      </c>
      <c r="AO490" s="472">
        <v>2</v>
      </c>
      <c r="AP490" s="472">
        <v>5</v>
      </c>
      <c r="AQ490" s="480">
        <f ca="1">IF($AP490=1,IF(INDIRECT(ADDRESS(($AN490-1)*3+$AO490+5,$AP490+7))="",0,INDIRECT(ADDRESS(($AN490-1)*3+$AO490+5,$AP490+7))),IF(INDIRECT(ADDRESS(($AN490-1)*3+$AO490+5,$AP490+7))="",0,IF(COUNTIF(INDIRECT(ADDRESS(($AN490-1)*36+($AO490-1)*12+6,COLUMN())):INDIRECT(ADDRESS(($AN490-1)*36+($AO490-1)*12+$AP490+4,COLUMN())),INDIRECT(ADDRESS(($AN490-1)*3+$AO490+5,$AP490+7)))&gt;=1,0,INDIRECT(ADDRESS(($AN490-1)*3+$AO490+5,$AP490+7)))))</f>
        <v>0</v>
      </c>
      <c r="AR490" s="472">
        <f ca="1">COUNTIF(INDIRECT("H"&amp;(ROW()+12*(($AN490-1)*3+$AO490)-ROW())/12+5):INDIRECT("S"&amp;(ROW()+12*(($AN490-1)*3+$AO490)-ROW())/12+5),AQ490)</f>
        <v>0</v>
      </c>
      <c r="AS490" s="480">
        <f ca="1">IF($AP490=1,IF(INDIRECT(ADDRESS(($AN490-1)*3+$AO490+5,$AP490+20))="",0,INDIRECT(ADDRESS(($AN490-1)*3+$AO490+5,$AP490+20))),IF(INDIRECT(ADDRESS(($AN490-1)*3+$AO490+5,$AP490+20))="",0,IF(COUNTIF(INDIRECT(ADDRESS(($AN490-1)*36+($AO490-1)*12+6,COLUMN())):INDIRECT(ADDRESS(($AN490-1)*36+($AO490-1)*12+$AP490+4,COLUMN())),INDIRECT(ADDRESS(($AN490-1)*3+$AO490+5,$AP490+20)))&gt;=1,0,INDIRECT(ADDRESS(($AN490-1)*3+$AO490+5,$AP490+20)))))</f>
        <v>0</v>
      </c>
      <c r="AT490" s="472">
        <f ca="1">COUNTIF(INDIRECT("U"&amp;(ROW()+12*(($AN490-1)*3+$AO490)-ROW())/12+5):INDIRECT("AF"&amp;(ROW()+12*(($AN490-1)*3+$AO490)-ROW())/12+5),AS490)</f>
        <v>0</v>
      </c>
      <c r="AU490" s="472">
        <f ca="1">IF(AND(AQ490+AS490&gt;0,AR490+AT490&gt;0),COUNTIF(AU$6:AU489,"&gt;0")+1,0)</f>
        <v>0</v>
      </c>
    </row>
    <row r="491" spans="40:47" x14ac:dyDescent="0.15">
      <c r="AN491" s="472">
        <v>14</v>
      </c>
      <c r="AO491" s="472">
        <v>2</v>
      </c>
      <c r="AP491" s="472">
        <v>6</v>
      </c>
      <c r="AQ491" s="480">
        <f ca="1">IF($AP491=1,IF(INDIRECT(ADDRESS(($AN491-1)*3+$AO491+5,$AP491+7))="",0,INDIRECT(ADDRESS(($AN491-1)*3+$AO491+5,$AP491+7))),IF(INDIRECT(ADDRESS(($AN491-1)*3+$AO491+5,$AP491+7))="",0,IF(COUNTIF(INDIRECT(ADDRESS(($AN491-1)*36+($AO491-1)*12+6,COLUMN())):INDIRECT(ADDRESS(($AN491-1)*36+($AO491-1)*12+$AP491+4,COLUMN())),INDIRECT(ADDRESS(($AN491-1)*3+$AO491+5,$AP491+7)))&gt;=1,0,INDIRECT(ADDRESS(($AN491-1)*3+$AO491+5,$AP491+7)))))</f>
        <v>0</v>
      </c>
      <c r="AR491" s="472">
        <f ca="1">COUNTIF(INDIRECT("H"&amp;(ROW()+12*(($AN491-1)*3+$AO491)-ROW())/12+5):INDIRECT("S"&amp;(ROW()+12*(($AN491-1)*3+$AO491)-ROW())/12+5),AQ491)</f>
        <v>0</v>
      </c>
      <c r="AS491" s="480">
        <f ca="1">IF($AP491=1,IF(INDIRECT(ADDRESS(($AN491-1)*3+$AO491+5,$AP491+20))="",0,INDIRECT(ADDRESS(($AN491-1)*3+$AO491+5,$AP491+20))),IF(INDIRECT(ADDRESS(($AN491-1)*3+$AO491+5,$AP491+20))="",0,IF(COUNTIF(INDIRECT(ADDRESS(($AN491-1)*36+($AO491-1)*12+6,COLUMN())):INDIRECT(ADDRESS(($AN491-1)*36+($AO491-1)*12+$AP491+4,COLUMN())),INDIRECT(ADDRESS(($AN491-1)*3+$AO491+5,$AP491+20)))&gt;=1,0,INDIRECT(ADDRESS(($AN491-1)*3+$AO491+5,$AP491+20)))))</f>
        <v>0</v>
      </c>
      <c r="AT491" s="472">
        <f ca="1">COUNTIF(INDIRECT("U"&amp;(ROW()+12*(($AN491-1)*3+$AO491)-ROW())/12+5):INDIRECT("AF"&amp;(ROW()+12*(($AN491-1)*3+$AO491)-ROW())/12+5),AS491)</f>
        <v>0</v>
      </c>
      <c r="AU491" s="472">
        <f ca="1">IF(AND(AQ491+AS491&gt;0,AR491+AT491&gt;0),COUNTIF(AU$6:AU490,"&gt;0")+1,0)</f>
        <v>0</v>
      </c>
    </row>
    <row r="492" spans="40:47" x14ac:dyDescent="0.15">
      <c r="AN492" s="472">
        <v>14</v>
      </c>
      <c r="AO492" s="472">
        <v>2</v>
      </c>
      <c r="AP492" s="472">
        <v>7</v>
      </c>
      <c r="AQ492" s="480">
        <f ca="1">IF($AP492=1,IF(INDIRECT(ADDRESS(($AN492-1)*3+$AO492+5,$AP492+7))="",0,INDIRECT(ADDRESS(($AN492-1)*3+$AO492+5,$AP492+7))),IF(INDIRECT(ADDRESS(($AN492-1)*3+$AO492+5,$AP492+7))="",0,IF(COUNTIF(INDIRECT(ADDRESS(($AN492-1)*36+($AO492-1)*12+6,COLUMN())):INDIRECT(ADDRESS(($AN492-1)*36+($AO492-1)*12+$AP492+4,COLUMN())),INDIRECT(ADDRESS(($AN492-1)*3+$AO492+5,$AP492+7)))&gt;=1,0,INDIRECT(ADDRESS(($AN492-1)*3+$AO492+5,$AP492+7)))))</f>
        <v>0</v>
      </c>
      <c r="AR492" s="472">
        <f ca="1">COUNTIF(INDIRECT("H"&amp;(ROW()+12*(($AN492-1)*3+$AO492)-ROW())/12+5):INDIRECT("S"&amp;(ROW()+12*(($AN492-1)*3+$AO492)-ROW())/12+5),AQ492)</f>
        <v>0</v>
      </c>
      <c r="AS492" s="480">
        <f ca="1">IF($AP492=1,IF(INDIRECT(ADDRESS(($AN492-1)*3+$AO492+5,$AP492+20))="",0,INDIRECT(ADDRESS(($AN492-1)*3+$AO492+5,$AP492+20))),IF(INDIRECT(ADDRESS(($AN492-1)*3+$AO492+5,$AP492+20))="",0,IF(COUNTIF(INDIRECT(ADDRESS(($AN492-1)*36+($AO492-1)*12+6,COLUMN())):INDIRECT(ADDRESS(($AN492-1)*36+($AO492-1)*12+$AP492+4,COLUMN())),INDIRECT(ADDRESS(($AN492-1)*3+$AO492+5,$AP492+20)))&gt;=1,0,INDIRECT(ADDRESS(($AN492-1)*3+$AO492+5,$AP492+20)))))</f>
        <v>0</v>
      </c>
      <c r="AT492" s="472">
        <f ca="1">COUNTIF(INDIRECT("U"&amp;(ROW()+12*(($AN492-1)*3+$AO492)-ROW())/12+5):INDIRECT("AF"&amp;(ROW()+12*(($AN492-1)*3+$AO492)-ROW())/12+5),AS492)</f>
        <v>0</v>
      </c>
      <c r="AU492" s="472">
        <f ca="1">IF(AND(AQ492+AS492&gt;0,AR492+AT492&gt;0),COUNTIF(AU$6:AU491,"&gt;0")+1,0)</f>
        <v>0</v>
      </c>
    </row>
    <row r="493" spans="40:47" x14ac:dyDescent="0.15">
      <c r="AN493" s="472">
        <v>14</v>
      </c>
      <c r="AO493" s="472">
        <v>2</v>
      </c>
      <c r="AP493" s="472">
        <v>8</v>
      </c>
      <c r="AQ493" s="480">
        <f ca="1">IF($AP493=1,IF(INDIRECT(ADDRESS(($AN493-1)*3+$AO493+5,$AP493+7))="",0,INDIRECT(ADDRESS(($AN493-1)*3+$AO493+5,$AP493+7))),IF(INDIRECT(ADDRESS(($AN493-1)*3+$AO493+5,$AP493+7))="",0,IF(COUNTIF(INDIRECT(ADDRESS(($AN493-1)*36+($AO493-1)*12+6,COLUMN())):INDIRECT(ADDRESS(($AN493-1)*36+($AO493-1)*12+$AP493+4,COLUMN())),INDIRECT(ADDRESS(($AN493-1)*3+$AO493+5,$AP493+7)))&gt;=1,0,INDIRECT(ADDRESS(($AN493-1)*3+$AO493+5,$AP493+7)))))</f>
        <v>0</v>
      </c>
      <c r="AR493" s="472">
        <f ca="1">COUNTIF(INDIRECT("H"&amp;(ROW()+12*(($AN493-1)*3+$AO493)-ROW())/12+5):INDIRECT("S"&amp;(ROW()+12*(($AN493-1)*3+$AO493)-ROW())/12+5),AQ493)</f>
        <v>0</v>
      </c>
      <c r="AS493" s="480">
        <f ca="1">IF($AP493=1,IF(INDIRECT(ADDRESS(($AN493-1)*3+$AO493+5,$AP493+20))="",0,INDIRECT(ADDRESS(($AN493-1)*3+$AO493+5,$AP493+20))),IF(INDIRECT(ADDRESS(($AN493-1)*3+$AO493+5,$AP493+20))="",0,IF(COUNTIF(INDIRECT(ADDRESS(($AN493-1)*36+($AO493-1)*12+6,COLUMN())):INDIRECT(ADDRESS(($AN493-1)*36+($AO493-1)*12+$AP493+4,COLUMN())),INDIRECT(ADDRESS(($AN493-1)*3+$AO493+5,$AP493+20)))&gt;=1,0,INDIRECT(ADDRESS(($AN493-1)*3+$AO493+5,$AP493+20)))))</f>
        <v>0</v>
      </c>
      <c r="AT493" s="472">
        <f ca="1">COUNTIF(INDIRECT("U"&amp;(ROW()+12*(($AN493-1)*3+$AO493)-ROW())/12+5):INDIRECT("AF"&amp;(ROW()+12*(($AN493-1)*3+$AO493)-ROW())/12+5),AS493)</f>
        <v>0</v>
      </c>
      <c r="AU493" s="472">
        <f ca="1">IF(AND(AQ493+AS493&gt;0,AR493+AT493&gt;0),COUNTIF(AU$6:AU492,"&gt;0")+1,0)</f>
        <v>0</v>
      </c>
    </row>
    <row r="494" spans="40:47" x14ac:dyDescent="0.15">
      <c r="AN494" s="472">
        <v>14</v>
      </c>
      <c r="AO494" s="472">
        <v>2</v>
      </c>
      <c r="AP494" s="472">
        <v>9</v>
      </c>
      <c r="AQ494" s="480">
        <f ca="1">IF($AP494=1,IF(INDIRECT(ADDRESS(($AN494-1)*3+$AO494+5,$AP494+7))="",0,INDIRECT(ADDRESS(($AN494-1)*3+$AO494+5,$AP494+7))),IF(INDIRECT(ADDRESS(($AN494-1)*3+$AO494+5,$AP494+7))="",0,IF(COUNTIF(INDIRECT(ADDRESS(($AN494-1)*36+($AO494-1)*12+6,COLUMN())):INDIRECT(ADDRESS(($AN494-1)*36+($AO494-1)*12+$AP494+4,COLUMN())),INDIRECT(ADDRESS(($AN494-1)*3+$AO494+5,$AP494+7)))&gt;=1,0,INDIRECT(ADDRESS(($AN494-1)*3+$AO494+5,$AP494+7)))))</f>
        <v>0</v>
      </c>
      <c r="AR494" s="472">
        <f ca="1">COUNTIF(INDIRECT("H"&amp;(ROW()+12*(($AN494-1)*3+$AO494)-ROW())/12+5):INDIRECT("S"&amp;(ROW()+12*(($AN494-1)*3+$AO494)-ROW())/12+5),AQ494)</f>
        <v>0</v>
      </c>
      <c r="AS494" s="480">
        <f ca="1">IF($AP494=1,IF(INDIRECT(ADDRESS(($AN494-1)*3+$AO494+5,$AP494+20))="",0,INDIRECT(ADDRESS(($AN494-1)*3+$AO494+5,$AP494+20))),IF(INDIRECT(ADDRESS(($AN494-1)*3+$AO494+5,$AP494+20))="",0,IF(COUNTIF(INDIRECT(ADDRESS(($AN494-1)*36+($AO494-1)*12+6,COLUMN())):INDIRECT(ADDRESS(($AN494-1)*36+($AO494-1)*12+$AP494+4,COLUMN())),INDIRECT(ADDRESS(($AN494-1)*3+$AO494+5,$AP494+20)))&gt;=1,0,INDIRECT(ADDRESS(($AN494-1)*3+$AO494+5,$AP494+20)))))</f>
        <v>0</v>
      </c>
      <c r="AT494" s="472">
        <f ca="1">COUNTIF(INDIRECT("U"&amp;(ROW()+12*(($AN494-1)*3+$AO494)-ROW())/12+5):INDIRECT("AF"&amp;(ROW()+12*(($AN494-1)*3+$AO494)-ROW())/12+5),AS494)</f>
        <v>0</v>
      </c>
      <c r="AU494" s="472">
        <f ca="1">IF(AND(AQ494+AS494&gt;0,AR494+AT494&gt;0),COUNTIF(AU$6:AU493,"&gt;0")+1,0)</f>
        <v>0</v>
      </c>
    </row>
    <row r="495" spans="40:47" x14ac:dyDescent="0.15">
      <c r="AN495" s="472">
        <v>14</v>
      </c>
      <c r="AO495" s="472">
        <v>2</v>
      </c>
      <c r="AP495" s="472">
        <v>10</v>
      </c>
      <c r="AQ495" s="480">
        <f ca="1">IF($AP495=1,IF(INDIRECT(ADDRESS(($AN495-1)*3+$AO495+5,$AP495+7))="",0,INDIRECT(ADDRESS(($AN495-1)*3+$AO495+5,$AP495+7))),IF(INDIRECT(ADDRESS(($AN495-1)*3+$AO495+5,$AP495+7))="",0,IF(COUNTIF(INDIRECT(ADDRESS(($AN495-1)*36+($AO495-1)*12+6,COLUMN())):INDIRECT(ADDRESS(($AN495-1)*36+($AO495-1)*12+$AP495+4,COLUMN())),INDIRECT(ADDRESS(($AN495-1)*3+$AO495+5,$AP495+7)))&gt;=1,0,INDIRECT(ADDRESS(($AN495-1)*3+$AO495+5,$AP495+7)))))</f>
        <v>0</v>
      </c>
      <c r="AR495" s="472">
        <f ca="1">COUNTIF(INDIRECT("H"&amp;(ROW()+12*(($AN495-1)*3+$AO495)-ROW())/12+5):INDIRECT("S"&amp;(ROW()+12*(($AN495-1)*3+$AO495)-ROW())/12+5),AQ495)</f>
        <v>0</v>
      </c>
      <c r="AS495" s="480">
        <f ca="1">IF($AP495=1,IF(INDIRECT(ADDRESS(($AN495-1)*3+$AO495+5,$AP495+20))="",0,INDIRECT(ADDRESS(($AN495-1)*3+$AO495+5,$AP495+20))),IF(INDIRECT(ADDRESS(($AN495-1)*3+$AO495+5,$AP495+20))="",0,IF(COUNTIF(INDIRECT(ADDRESS(($AN495-1)*36+($AO495-1)*12+6,COLUMN())):INDIRECT(ADDRESS(($AN495-1)*36+($AO495-1)*12+$AP495+4,COLUMN())),INDIRECT(ADDRESS(($AN495-1)*3+$AO495+5,$AP495+20)))&gt;=1,0,INDIRECT(ADDRESS(($AN495-1)*3+$AO495+5,$AP495+20)))))</f>
        <v>0</v>
      </c>
      <c r="AT495" s="472">
        <f ca="1">COUNTIF(INDIRECT("U"&amp;(ROW()+12*(($AN495-1)*3+$AO495)-ROW())/12+5):INDIRECT("AF"&amp;(ROW()+12*(($AN495-1)*3+$AO495)-ROW())/12+5),AS495)</f>
        <v>0</v>
      </c>
      <c r="AU495" s="472">
        <f ca="1">IF(AND(AQ495+AS495&gt;0,AR495+AT495&gt;0),COUNTIF(AU$6:AU494,"&gt;0")+1,0)</f>
        <v>0</v>
      </c>
    </row>
    <row r="496" spans="40:47" x14ac:dyDescent="0.15">
      <c r="AN496" s="472">
        <v>14</v>
      </c>
      <c r="AO496" s="472">
        <v>2</v>
      </c>
      <c r="AP496" s="472">
        <v>11</v>
      </c>
      <c r="AQ496" s="480">
        <f ca="1">IF($AP496=1,IF(INDIRECT(ADDRESS(($AN496-1)*3+$AO496+5,$AP496+7))="",0,INDIRECT(ADDRESS(($AN496-1)*3+$AO496+5,$AP496+7))),IF(INDIRECT(ADDRESS(($AN496-1)*3+$AO496+5,$AP496+7))="",0,IF(COUNTIF(INDIRECT(ADDRESS(($AN496-1)*36+($AO496-1)*12+6,COLUMN())):INDIRECT(ADDRESS(($AN496-1)*36+($AO496-1)*12+$AP496+4,COLUMN())),INDIRECT(ADDRESS(($AN496-1)*3+$AO496+5,$AP496+7)))&gt;=1,0,INDIRECT(ADDRESS(($AN496-1)*3+$AO496+5,$AP496+7)))))</f>
        <v>0</v>
      </c>
      <c r="AR496" s="472">
        <f ca="1">COUNTIF(INDIRECT("H"&amp;(ROW()+12*(($AN496-1)*3+$AO496)-ROW())/12+5):INDIRECT("S"&amp;(ROW()+12*(($AN496-1)*3+$AO496)-ROW())/12+5),AQ496)</f>
        <v>0</v>
      </c>
      <c r="AS496" s="480">
        <f ca="1">IF($AP496=1,IF(INDIRECT(ADDRESS(($AN496-1)*3+$AO496+5,$AP496+20))="",0,INDIRECT(ADDRESS(($AN496-1)*3+$AO496+5,$AP496+20))),IF(INDIRECT(ADDRESS(($AN496-1)*3+$AO496+5,$AP496+20))="",0,IF(COUNTIF(INDIRECT(ADDRESS(($AN496-1)*36+($AO496-1)*12+6,COLUMN())):INDIRECT(ADDRESS(($AN496-1)*36+($AO496-1)*12+$AP496+4,COLUMN())),INDIRECT(ADDRESS(($AN496-1)*3+$AO496+5,$AP496+20)))&gt;=1,0,INDIRECT(ADDRESS(($AN496-1)*3+$AO496+5,$AP496+20)))))</f>
        <v>0</v>
      </c>
      <c r="AT496" s="472">
        <f ca="1">COUNTIF(INDIRECT("U"&amp;(ROW()+12*(($AN496-1)*3+$AO496)-ROW())/12+5):INDIRECT("AF"&amp;(ROW()+12*(($AN496-1)*3+$AO496)-ROW())/12+5),AS496)</f>
        <v>0</v>
      </c>
      <c r="AU496" s="472">
        <f ca="1">IF(AND(AQ496+AS496&gt;0,AR496+AT496&gt;0),COUNTIF(AU$6:AU495,"&gt;0")+1,0)</f>
        <v>0</v>
      </c>
    </row>
    <row r="497" spans="40:47" x14ac:dyDescent="0.15">
      <c r="AN497" s="472">
        <v>14</v>
      </c>
      <c r="AO497" s="472">
        <v>2</v>
      </c>
      <c r="AP497" s="472">
        <v>12</v>
      </c>
      <c r="AQ497" s="480">
        <f ca="1">IF($AP497=1,IF(INDIRECT(ADDRESS(($AN497-1)*3+$AO497+5,$AP497+7))="",0,INDIRECT(ADDRESS(($AN497-1)*3+$AO497+5,$AP497+7))),IF(INDIRECT(ADDRESS(($AN497-1)*3+$AO497+5,$AP497+7))="",0,IF(COUNTIF(INDIRECT(ADDRESS(($AN497-1)*36+($AO497-1)*12+6,COLUMN())):INDIRECT(ADDRESS(($AN497-1)*36+($AO497-1)*12+$AP497+4,COLUMN())),INDIRECT(ADDRESS(($AN497-1)*3+$AO497+5,$AP497+7)))&gt;=1,0,INDIRECT(ADDRESS(($AN497-1)*3+$AO497+5,$AP497+7)))))</f>
        <v>0</v>
      </c>
      <c r="AR497" s="472">
        <f ca="1">COUNTIF(INDIRECT("H"&amp;(ROW()+12*(($AN497-1)*3+$AO497)-ROW())/12+5):INDIRECT("S"&amp;(ROW()+12*(($AN497-1)*3+$AO497)-ROW())/12+5),AQ497)</f>
        <v>0</v>
      </c>
      <c r="AS497" s="480">
        <f ca="1">IF($AP497=1,IF(INDIRECT(ADDRESS(($AN497-1)*3+$AO497+5,$AP497+20))="",0,INDIRECT(ADDRESS(($AN497-1)*3+$AO497+5,$AP497+20))),IF(INDIRECT(ADDRESS(($AN497-1)*3+$AO497+5,$AP497+20))="",0,IF(COUNTIF(INDIRECT(ADDRESS(($AN497-1)*36+($AO497-1)*12+6,COLUMN())):INDIRECT(ADDRESS(($AN497-1)*36+($AO497-1)*12+$AP497+4,COLUMN())),INDIRECT(ADDRESS(($AN497-1)*3+$AO497+5,$AP497+20)))&gt;=1,0,INDIRECT(ADDRESS(($AN497-1)*3+$AO497+5,$AP497+20)))))</f>
        <v>0</v>
      </c>
      <c r="AT497" s="472">
        <f ca="1">COUNTIF(INDIRECT("U"&amp;(ROW()+12*(($AN497-1)*3+$AO497)-ROW())/12+5):INDIRECT("AF"&amp;(ROW()+12*(($AN497-1)*3+$AO497)-ROW())/12+5),AS497)</f>
        <v>0</v>
      </c>
      <c r="AU497" s="472">
        <f ca="1">IF(AND(AQ497+AS497&gt;0,AR497+AT497&gt;0),COUNTIF(AU$6:AU496,"&gt;0")+1,0)</f>
        <v>0</v>
      </c>
    </row>
    <row r="498" spans="40:47" x14ac:dyDescent="0.15">
      <c r="AN498" s="472">
        <v>14</v>
      </c>
      <c r="AO498" s="472">
        <v>3</v>
      </c>
      <c r="AP498" s="472">
        <v>1</v>
      </c>
      <c r="AQ498" s="480">
        <f ca="1">IF($AP498=1,IF(INDIRECT(ADDRESS(($AN498-1)*3+$AO498+5,$AP498+7))="",0,INDIRECT(ADDRESS(($AN498-1)*3+$AO498+5,$AP498+7))),IF(INDIRECT(ADDRESS(($AN498-1)*3+$AO498+5,$AP498+7))="",0,IF(COUNTIF(INDIRECT(ADDRESS(($AN498-1)*36+($AO498-1)*12+6,COLUMN())):INDIRECT(ADDRESS(($AN498-1)*36+($AO498-1)*12+$AP498+4,COLUMN())),INDIRECT(ADDRESS(($AN498-1)*3+$AO498+5,$AP498+7)))&gt;=1,0,INDIRECT(ADDRESS(($AN498-1)*3+$AO498+5,$AP498+7)))))</f>
        <v>0</v>
      </c>
      <c r="AR498" s="472">
        <f ca="1">COUNTIF(INDIRECT("H"&amp;(ROW()+12*(($AN498-1)*3+$AO498)-ROW())/12+5):INDIRECT("S"&amp;(ROW()+12*(($AN498-1)*3+$AO498)-ROW())/12+5),AQ498)</f>
        <v>0</v>
      </c>
      <c r="AS498" s="480">
        <f ca="1">IF($AP498=1,IF(INDIRECT(ADDRESS(($AN498-1)*3+$AO498+5,$AP498+20))="",0,INDIRECT(ADDRESS(($AN498-1)*3+$AO498+5,$AP498+20))),IF(INDIRECT(ADDRESS(($AN498-1)*3+$AO498+5,$AP498+20))="",0,IF(COUNTIF(INDIRECT(ADDRESS(($AN498-1)*36+($AO498-1)*12+6,COLUMN())):INDIRECT(ADDRESS(($AN498-1)*36+($AO498-1)*12+$AP498+4,COLUMN())),INDIRECT(ADDRESS(($AN498-1)*3+$AO498+5,$AP498+20)))&gt;=1,0,INDIRECT(ADDRESS(($AN498-1)*3+$AO498+5,$AP498+20)))))</f>
        <v>0</v>
      </c>
      <c r="AT498" s="472">
        <f ca="1">COUNTIF(INDIRECT("U"&amp;(ROW()+12*(($AN498-1)*3+$AO498)-ROW())/12+5):INDIRECT("AF"&amp;(ROW()+12*(($AN498-1)*3+$AO498)-ROW())/12+5),AS498)</f>
        <v>0</v>
      </c>
      <c r="AU498" s="472">
        <f ca="1">IF(AND(AQ498+AS498&gt;0,AR498+AT498&gt;0),COUNTIF(AU$6:AU497,"&gt;0")+1,0)</f>
        <v>0</v>
      </c>
    </row>
    <row r="499" spans="40:47" x14ac:dyDescent="0.15">
      <c r="AN499" s="472">
        <v>14</v>
      </c>
      <c r="AO499" s="472">
        <v>3</v>
      </c>
      <c r="AP499" s="472">
        <v>2</v>
      </c>
      <c r="AQ499" s="480">
        <f ca="1">IF($AP499=1,IF(INDIRECT(ADDRESS(($AN499-1)*3+$AO499+5,$AP499+7))="",0,INDIRECT(ADDRESS(($AN499-1)*3+$AO499+5,$AP499+7))),IF(INDIRECT(ADDRESS(($AN499-1)*3+$AO499+5,$AP499+7))="",0,IF(COUNTIF(INDIRECT(ADDRESS(($AN499-1)*36+($AO499-1)*12+6,COLUMN())):INDIRECT(ADDRESS(($AN499-1)*36+($AO499-1)*12+$AP499+4,COLUMN())),INDIRECT(ADDRESS(($AN499-1)*3+$AO499+5,$AP499+7)))&gt;=1,0,INDIRECT(ADDRESS(($AN499-1)*3+$AO499+5,$AP499+7)))))</f>
        <v>0</v>
      </c>
      <c r="AR499" s="472">
        <f ca="1">COUNTIF(INDIRECT("H"&amp;(ROW()+12*(($AN499-1)*3+$AO499)-ROW())/12+5):INDIRECT("S"&amp;(ROW()+12*(($AN499-1)*3+$AO499)-ROW())/12+5),AQ499)</f>
        <v>0</v>
      </c>
      <c r="AS499" s="480">
        <f ca="1">IF($AP499=1,IF(INDIRECT(ADDRESS(($AN499-1)*3+$AO499+5,$AP499+20))="",0,INDIRECT(ADDRESS(($AN499-1)*3+$AO499+5,$AP499+20))),IF(INDIRECT(ADDRESS(($AN499-1)*3+$AO499+5,$AP499+20))="",0,IF(COUNTIF(INDIRECT(ADDRESS(($AN499-1)*36+($AO499-1)*12+6,COLUMN())):INDIRECT(ADDRESS(($AN499-1)*36+($AO499-1)*12+$AP499+4,COLUMN())),INDIRECT(ADDRESS(($AN499-1)*3+$AO499+5,$AP499+20)))&gt;=1,0,INDIRECT(ADDRESS(($AN499-1)*3+$AO499+5,$AP499+20)))))</f>
        <v>0</v>
      </c>
      <c r="AT499" s="472">
        <f ca="1">COUNTIF(INDIRECT("U"&amp;(ROW()+12*(($AN499-1)*3+$AO499)-ROW())/12+5):INDIRECT("AF"&amp;(ROW()+12*(($AN499-1)*3+$AO499)-ROW())/12+5),AS499)</f>
        <v>0</v>
      </c>
      <c r="AU499" s="472">
        <f ca="1">IF(AND(AQ499+AS499&gt;0,AR499+AT499&gt;0),COUNTIF(AU$6:AU498,"&gt;0")+1,0)</f>
        <v>0</v>
      </c>
    </row>
    <row r="500" spans="40:47" x14ac:dyDescent="0.15">
      <c r="AN500" s="472">
        <v>14</v>
      </c>
      <c r="AO500" s="472">
        <v>3</v>
      </c>
      <c r="AP500" s="472">
        <v>3</v>
      </c>
      <c r="AQ500" s="480">
        <f ca="1">IF($AP500=1,IF(INDIRECT(ADDRESS(($AN500-1)*3+$AO500+5,$AP500+7))="",0,INDIRECT(ADDRESS(($AN500-1)*3+$AO500+5,$AP500+7))),IF(INDIRECT(ADDRESS(($AN500-1)*3+$AO500+5,$AP500+7))="",0,IF(COUNTIF(INDIRECT(ADDRESS(($AN500-1)*36+($AO500-1)*12+6,COLUMN())):INDIRECT(ADDRESS(($AN500-1)*36+($AO500-1)*12+$AP500+4,COLUMN())),INDIRECT(ADDRESS(($AN500-1)*3+$AO500+5,$AP500+7)))&gt;=1,0,INDIRECT(ADDRESS(($AN500-1)*3+$AO500+5,$AP500+7)))))</f>
        <v>0</v>
      </c>
      <c r="AR500" s="472">
        <f ca="1">COUNTIF(INDIRECT("H"&amp;(ROW()+12*(($AN500-1)*3+$AO500)-ROW())/12+5):INDIRECT("S"&amp;(ROW()+12*(($AN500-1)*3+$AO500)-ROW())/12+5),AQ500)</f>
        <v>0</v>
      </c>
      <c r="AS500" s="480">
        <f ca="1">IF($AP500=1,IF(INDIRECT(ADDRESS(($AN500-1)*3+$AO500+5,$AP500+20))="",0,INDIRECT(ADDRESS(($AN500-1)*3+$AO500+5,$AP500+20))),IF(INDIRECT(ADDRESS(($AN500-1)*3+$AO500+5,$AP500+20))="",0,IF(COUNTIF(INDIRECT(ADDRESS(($AN500-1)*36+($AO500-1)*12+6,COLUMN())):INDIRECT(ADDRESS(($AN500-1)*36+($AO500-1)*12+$AP500+4,COLUMN())),INDIRECT(ADDRESS(($AN500-1)*3+$AO500+5,$AP500+20)))&gt;=1,0,INDIRECT(ADDRESS(($AN500-1)*3+$AO500+5,$AP500+20)))))</f>
        <v>0</v>
      </c>
      <c r="AT500" s="472">
        <f ca="1">COUNTIF(INDIRECT("U"&amp;(ROW()+12*(($AN500-1)*3+$AO500)-ROW())/12+5):INDIRECT("AF"&amp;(ROW()+12*(($AN500-1)*3+$AO500)-ROW())/12+5),AS500)</f>
        <v>0</v>
      </c>
      <c r="AU500" s="472">
        <f ca="1">IF(AND(AQ500+AS500&gt;0,AR500+AT500&gt;0),COUNTIF(AU$6:AU499,"&gt;0")+1,0)</f>
        <v>0</v>
      </c>
    </row>
    <row r="501" spans="40:47" x14ac:dyDescent="0.15">
      <c r="AN501" s="472">
        <v>14</v>
      </c>
      <c r="AO501" s="472">
        <v>3</v>
      </c>
      <c r="AP501" s="472">
        <v>4</v>
      </c>
      <c r="AQ501" s="480">
        <f ca="1">IF($AP501=1,IF(INDIRECT(ADDRESS(($AN501-1)*3+$AO501+5,$AP501+7))="",0,INDIRECT(ADDRESS(($AN501-1)*3+$AO501+5,$AP501+7))),IF(INDIRECT(ADDRESS(($AN501-1)*3+$AO501+5,$AP501+7))="",0,IF(COUNTIF(INDIRECT(ADDRESS(($AN501-1)*36+($AO501-1)*12+6,COLUMN())):INDIRECT(ADDRESS(($AN501-1)*36+($AO501-1)*12+$AP501+4,COLUMN())),INDIRECT(ADDRESS(($AN501-1)*3+$AO501+5,$AP501+7)))&gt;=1,0,INDIRECT(ADDRESS(($AN501-1)*3+$AO501+5,$AP501+7)))))</f>
        <v>0</v>
      </c>
      <c r="AR501" s="472">
        <f ca="1">COUNTIF(INDIRECT("H"&amp;(ROW()+12*(($AN501-1)*3+$AO501)-ROW())/12+5):INDIRECT("S"&amp;(ROW()+12*(($AN501-1)*3+$AO501)-ROW())/12+5),AQ501)</f>
        <v>0</v>
      </c>
      <c r="AS501" s="480">
        <f ca="1">IF($AP501=1,IF(INDIRECT(ADDRESS(($AN501-1)*3+$AO501+5,$AP501+20))="",0,INDIRECT(ADDRESS(($AN501-1)*3+$AO501+5,$AP501+20))),IF(INDIRECT(ADDRESS(($AN501-1)*3+$AO501+5,$AP501+20))="",0,IF(COUNTIF(INDIRECT(ADDRESS(($AN501-1)*36+($AO501-1)*12+6,COLUMN())):INDIRECT(ADDRESS(($AN501-1)*36+($AO501-1)*12+$AP501+4,COLUMN())),INDIRECT(ADDRESS(($AN501-1)*3+$AO501+5,$AP501+20)))&gt;=1,0,INDIRECT(ADDRESS(($AN501-1)*3+$AO501+5,$AP501+20)))))</f>
        <v>0</v>
      </c>
      <c r="AT501" s="472">
        <f ca="1">COUNTIF(INDIRECT("U"&amp;(ROW()+12*(($AN501-1)*3+$AO501)-ROW())/12+5):INDIRECT("AF"&amp;(ROW()+12*(($AN501-1)*3+$AO501)-ROW())/12+5),AS501)</f>
        <v>0</v>
      </c>
      <c r="AU501" s="472">
        <f ca="1">IF(AND(AQ501+AS501&gt;0,AR501+AT501&gt;0),COUNTIF(AU$6:AU500,"&gt;0")+1,0)</f>
        <v>0</v>
      </c>
    </row>
    <row r="502" spans="40:47" x14ac:dyDescent="0.15">
      <c r="AN502" s="472">
        <v>14</v>
      </c>
      <c r="AO502" s="472">
        <v>3</v>
      </c>
      <c r="AP502" s="472">
        <v>5</v>
      </c>
      <c r="AQ502" s="480">
        <f ca="1">IF($AP502=1,IF(INDIRECT(ADDRESS(($AN502-1)*3+$AO502+5,$AP502+7))="",0,INDIRECT(ADDRESS(($AN502-1)*3+$AO502+5,$AP502+7))),IF(INDIRECT(ADDRESS(($AN502-1)*3+$AO502+5,$AP502+7))="",0,IF(COUNTIF(INDIRECT(ADDRESS(($AN502-1)*36+($AO502-1)*12+6,COLUMN())):INDIRECT(ADDRESS(($AN502-1)*36+($AO502-1)*12+$AP502+4,COLUMN())),INDIRECT(ADDRESS(($AN502-1)*3+$AO502+5,$AP502+7)))&gt;=1,0,INDIRECT(ADDRESS(($AN502-1)*3+$AO502+5,$AP502+7)))))</f>
        <v>0</v>
      </c>
      <c r="AR502" s="472">
        <f ca="1">COUNTIF(INDIRECT("H"&amp;(ROW()+12*(($AN502-1)*3+$AO502)-ROW())/12+5):INDIRECT("S"&amp;(ROW()+12*(($AN502-1)*3+$AO502)-ROW())/12+5),AQ502)</f>
        <v>0</v>
      </c>
      <c r="AS502" s="480">
        <f ca="1">IF($AP502=1,IF(INDIRECT(ADDRESS(($AN502-1)*3+$AO502+5,$AP502+20))="",0,INDIRECT(ADDRESS(($AN502-1)*3+$AO502+5,$AP502+20))),IF(INDIRECT(ADDRESS(($AN502-1)*3+$AO502+5,$AP502+20))="",0,IF(COUNTIF(INDIRECT(ADDRESS(($AN502-1)*36+($AO502-1)*12+6,COLUMN())):INDIRECT(ADDRESS(($AN502-1)*36+($AO502-1)*12+$AP502+4,COLUMN())),INDIRECT(ADDRESS(($AN502-1)*3+$AO502+5,$AP502+20)))&gt;=1,0,INDIRECT(ADDRESS(($AN502-1)*3+$AO502+5,$AP502+20)))))</f>
        <v>0</v>
      </c>
      <c r="AT502" s="472">
        <f ca="1">COUNTIF(INDIRECT("U"&amp;(ROW()+12*(($AN502-1)*3+$AO502)-ROW())/12+5):INDIRECT("AF"&amp;(ROW()+12*(($AN502-1)*3+$AO502)-ROW())/12+5),AS502)</f>
        <v>0</v>
      </c>
      <c r="AU502" s="472">
        <f ca="1">IF(AND(AQ502+AS502&gt;0,AR502+AT502&gt;0),COUNTIF(AU$6:AU501,"&gt;0")+1,0)</f>
        <v>0</v>
      </c>
    </row>
    <row r="503" spans="40:47" x14ac:dyDescent="0.15">
      <c r="AN503" s="472">
        <v>14</v>
      </c>
      <c r="AO503" s="472">
        <v>3</v>
      </c>
      <c r="AP503" s="472">
        <v>6</v>
      </c>
      <c r="AQ503" s="480">
        <f ca="1">IF($AP503=1,IF(INDIRECT(ADDRESS(($AN503-1)*3+$AO503+5,$AP503+7))="",0,INDIRECT(ADDRESS(($AN503-1)*3+$AO503+5,$AP503+7))),IF(INDIRECT(ADDRESS(($AN503-1)*3+$AO503+5,$AP503+7))="",0,IF(COUNTIF(INDIRECT(ADDRESS(($AN503-1)*36+($AO503-1)*12+6,COLUMN())):INDIRECT(ADDRESS(($AN503-1)*36+($AO503-1)*12+$AP503+4,COLUMN())),INDIRECT(ADDRESS(($AN503-1)*3+$AO503+5,$AP503+7)))&gt;=1,0,INDIRECT(ADDRESS(($AN503-1)*3+$AO503+5,$AP503+7)))))</f>
        <v>0</v>
      </c>
      <c r="AR503" s="472">
        <f ca="1">COUNTIF(INDIRECT("H"&amp;(ROW()+12*(($AN503-1)*3+$AO503)-ROW())/12+5):INDIRECT("S"&amp;(ROW()+12*(($AN503-1)*3+$AO503)-ROW())/12+5),AQ503)</f>
        <v>0</v>
      </c>
      <c r="AS503" s="480">
        <f ca="1">IF($AP503=1,IF(INDIRECT(ADDRESS(($AN503-1)*3+$AO503+5,$AP503+20))="",0,INDIRECT(ADDRESS(($AN503-1)*3+$AO503+5,$AP503+20))),IF(INDIRECT(ADDRESS(($AN503-1)*3+$AO503+5,$AP503+20))="",0,IF(COUNTIF(INDIRECT(ADDRESS(($AN503-1)*36+($AO503-1)*12+6,COLUMN())):INDIRECT(ADDRESS(($AN503-1)*36+($AO503-1)*12+$AP503+4,COLUMN())),INDIRECT(ADDRESS(($AN503-1)*3+$AO503+5,$AP503+20)))&gt;=1,0,INDIRECT(ADDRESS(($AN503-1)*3+$AO503+5,$AP503+20)))))</f>
        <v>0</v>
      </c>
      <c r="AT503" s="472">
        <f ca="1">COUNTIF(INDIRECT("U"&amp;(ROW()+12*(($AN503-1)*3+$AO503)-ROW())/12+5):INDIRECT("AF"&amp;(ROW()+12*(($AN503-1)*3+$AO503)-ROW())/12+5),AS503)</f>
        <v>0</v>
      </c>
      <c r="AU503" s="472">
        <f ca="1">IF(AND(AQ503+AS503&gt;0,AR503+AT503&gt;0),COUNTIF(AU$6:AU502,"&gt;0")+1,0)</f>
        <v>0</v>
      </c>
    </row>
    <row r="504" spans="40:47" x14ac:dyDescent="0.15">
      <c r="AN504" s="472">
        <v>14</v>
      </c>
      <c r="AO504" s="472">
        <v>3</v>
      </c>
      <c r="AP504" s="472">
        <v>7</v>
      </c>
      <c r="AQ504" s="480">
        <f ca="1">IF($AP504=1,IF(INDIRECT(ADDRESS(($AN504-1)*3+$AO504+5,$AP504+7))="",0,INDIRECT(ADDRESS(($AN504-1)*3+$AO504+5,$AP504+7))),IF(INDIRECT(ADDRESS(($AN504-1)*3+$AO504+5,$AP504+7))="",0,IF(COUNTIF(INDIRECT(ADDRESS(($AN504-1)*36+($AO504-1)*12+6,COLUMN())):INDIRECT(ADDRESS(($AN504-1)*36+($AO504-1)*12+$AP504+4,COLUMN())),INDIRECT(ADDRESS(($AN504-1)*3+$AO504+5,$AP504+7)))&gt;=1,0,INDIRECT(ADDRESS(($AN504-1)*3+$AO504+5,$AP504+7)))))</f>
        <v>0</v>
      </c>
      <c r="AR504" s="472">
        <f ca="1">COUNTIF(INDIRECT("H"&amp;(ROW()+12*(($AN504-1)*3+$AO504)-ROW())/12+5):INDIRECT("S"&amp;(ROW()+12*(($AN504-1)*3+$AO504)-ROW())/12+5),AQ504)</f>
        <v>0</v>
      </c>
      <c r="AS504" s="480">
        <f ca="1">IF($AP504=1,IF(INDIRECT(ADDRESS(($AN504-1)*3+$AO504+5,$AP504+20))="",0,INDIRECT(ADDRESS(($AN504-1)*3+$AO504+5,$AP504+20))),IF(INDIRECT(ADDRESS(($AN504-1)*3+$AO504+5,$AP504+20))="",0,IF(COUNTIF(INDIRECT(ADDRESS(($AN504-1)*36+($AO504-1)*12+6,COLUMN())):INDIRECT(ADDRESS(($AN504-1)*36+($AO504-1)*12+$AP504+4,COLUMN())),INDIRECT(ADDRESS(($AN504-1)*3+$AO504+5,$AP504+20)))&gt;=1,0,INDIRECT(ADDRESS(($AN504-1)*3+$AO504+5,$AP504+20)))))</f>
        <v>0</v>
      </c>
      <c r="AT504" s="472">
        <f ca="1">COUNTIF(INDIRECT("U"&amp;(ROW()+12*(($AN504-1)*3+$AO504)-ROW())/12+5):INDIRECT("AF"&amp;(ROW()+12*(($AN504-1)*3+$AO504)-ROW())/12+5),AS504)</f>
        <v>0</v>
      </c>
      <c r="AU504" s="472">
        <f ca="1">IF(AND(AQ504+AS504&gt;0,AR504+AT504&gt;0),COUNTIF(AU$6:AU503,"&gt;0")+1,0)</f>
        <v>0</v>
      </c>
    </row>
    <row r="505" spans="40:47" x14ac:dyDescent="0.15">
      <c r="AN505" s="472">
        <v>14</v>
      </c>
      <c r="AO505" s="472">
        <v>3</v>
      </c>
      <c r="AP505" s="472">
        <v>8</v>
      </c>
      <c r="AQ505" s="480">
        <f ca="1">IF($AP505=1,IF(INDIRECT(ADDRESS(($AN505-1)*3+$AO505+5,$AP505+7))="",0,INDIRECT(ADDRESS(($AN505-1)*3+$AO505+5,$AP505+7))),IF(INDIRECT(ADDRESS(($AN505-1)*3+$AO505+5,$AP505+7))="",0,IF(COUNTIF(INDIRECT(ADDRESS(($AN505-1)*36+($AO505-1)*12+6,COLUMN())):INDIRECT(ADDRESS(($AN505-1)*36+($AO505-1)*12+$AP505+4,COLUMN())),INDIRECT(ADDRESS(($AN505-1)*3+$AO505+5,$AP505+7)))&gt;=1,0,INDIRECT(ADDRESS(($AN505-1)*3+$AO505+5,$AP505+7)))))</f>
        <v>0</v>
      </c>
      <c r="AR505" s="472">
        <f ca="1">COUNTIF(INDIRECT("H"&amp;(ROW()+12*(($AN505-1)*3+$AO505)-ROW())/12+5):INDIRECT("S"&amp;(ROW()+12*(($AN505-1)*3+$AO505)-ROW())/12+5),AQ505)</f>
        <v>0</v>
      </c>
      <c r="AS505" s="480">
        <f ca="1">IF($AP505=1,IF(INDIRECT(ADDRESS(($AN505-1)*3+$AO505+5,$AP505+20))="",0,INDIRECT(ADDRESS(($AN505-1)*3+$AO505+5,$AP505+20))),IF(INDIRECT(ADDRESS(($AN505-1)*3+$AO505+5,$AP505+20))="",0,IF(COUNTIF(INDIRECT(ADDRESS(($AN505-1)*36+($AO505-1)*12+6,COLUMN())):INDIRECT(ADDRESS(($AN505-1)*36+($AO505-1)*12+$AP505+4,COLUMN())),INDIRECT(ADDRESS(($AN505-1)*3+$AO505+5,$AP505+20)))&gt;=1,0,INDIRECT(ADDRESS(($AN505-1)*3+$AO505+5,$AP505+20)))))</f>
        <v>0</v>
      </c>
      <c r="AT505" s="472">
        <f ca="1">COUNTIF(INDIRECT("U"&amp;(ROW()+12*(($AN505-1)*3+$AO505)-ROW())/12+5):INDIRECT("AF"&amp;(ROW()+12*(($AN505-1)*3+$AO505)-ROW())/12+5),AS505)</f>
        <v>0</v>
      </c>
      <c r="AU505" s="472">
        <f ca="1">IF(AND(AQ505+AS505&gt;0,AR505+AT505&gt;0),COUNTIF(AU$6:AU504,"&gt;0")+1,0)</f>
        <v>0</v>
      </c>
    </row>
    <row r="506" spans="40:47" x14ac:dyDescent="0.15">
      <c r="AN506" s="472">
        <v>14</v>
      </c>
      <c r="AO506" s="472">
        <v>3</v>
      </c>
      <c r="AP506" s="472">
        <v>9</v>
      </c>
      <c r="AQ506" s="480">
        <f ca="1">IF($AP506=1,IF(INDIRECT(ADDRESS(($AN506-1)*3+$AO506+5,$AP506+7))="",0,INDIRECT(ADDRESS(($AN506-1)*3+$AO506+5,$AP506+7))),IF(INDIRECT(ADDRESS(($AN506-1)*3+$AO506+5,$AP506+7))="",0,IF(COUNTIF(INDIRECT(ADDRESS(($AN506-1)*36+($AO506-1)*12+6,COLUMN())):INDIRECT(ADDRESS(($AN506-1)*36+($AO506-1)*12+$AP506+4,COLUMN())),INDIRECT(ADDRESS(($AN506-1)*3+$AO506+5,$AP506+7)))&gt;=1,0,INDIRECT(ADDRESS(($AN506-1)*3+$AO506+5,$AP506+7)))))</f>
        <v>0</v>
      </c>
      <c r="AR506" s="472">
        <f ca="1">COUNTIF(INDIRECT("H"&amp;(ROW()+12*(($AN506-1)*3+$AO506)-ROW())/12+5):INDIRECT("S"&amp;(ROW()+12*(($AN506-1)*3+$AO506)-ROW())/12+5),AQ506)</f>
        <v>0</v>
      </c>
      <c r="AS506" s="480">
        <f ca="1">IF($AP506=1,IF(INDIRECT(ADDRESS(($AN506-1)*3+$AO506+5,$AP506+20))="",0,INDIRECT(ADDRESS(($AN506-1)*3+$AO506+5,$AP506+20))),IF(INDIRECT(ADDRESS(($AN506-1)*3+$AO506+5,$AP506+20))="",0,IF(COUNTIF(INDIRECT(ADDRESS(($AN506-1)*36+($AO506-1)*12+6,COLUMN())):INDIRECT(ADDRESS(($AN506-1)*36+($AO506-1)*12+$AP506+4,COLUMN())),INDIRECT(ADDRESS(($AN506-1)*3+$AO506+5,$AP506+20)))&gt;=1,0,INDIRECT(ADDRESS(($AN506-1)*3+$AO506+5,$AP506+20)))))</f>
        <v>0</v>
      </c>
      <c r="AT506" s="472">
        <f ca="1">COUNTIF(INDIRECT("U"&amp;(ROW()+12*(($AN506-1)*3+$AO506)-ROW())/12+5):INDIRECT("AF"&amp;(ROW()+12*(($AN506-1)*3+$AO506)-ROW())/12+5),AS506)</f>
        <v>0</v>
      </c>
      <c r="AU506" s="472">
        <f ca="1">IF(AND(AQ506+AS506&gt;0,AR506+AT506&gt;0),COUNTIF(AU$6:AU505,"&gt;0")+1,0)</f>
        <v>0</v>
      </c>
    </row>
    <row r="507" spans="40:47" x14ac:dyDescent="0.15">
      <c r="AN507" s="472">
        <v>14</v>
      </c>
      <c r="AO507" s="472">
        <v>3</v>
      </c>
      <c r="AP507" s="472">
        <v>10</v>
      </c>
      <c r="AQ507" s="480">
        <f ca="1">IF($AP507=1,IF(INDIRECT(ADDRESS(($AN507-1)*3+$AO507+5,$AP507+7))="",0,INDIRECT(ADDRESS(($AN507-1)*3+$AO507+5,$AP507+7))),IF(INDIRECT(ADDRESS(($AN507-1)*3+$AO507+5,$AP507+7))="",0,IF(COUNTIF(INDIRECT(ADDRESS(($AN507-1)*36+($AO507-1)*12+6,COLUMN())):INDIRECT(ADDRESS(($AN507-1)*36+($AO507-1)*12+$AP507+4,COLUMN())),INDIRECT(ADDRESS(($AN507-1)*3+$AO507+5,$AP507+7)))&gt;=1,0,INDIRECT(ADDRESS(($AN507-1)*3+$AO507+5,$AP507+7)))))</f>
        <v>0</v>
      </c>
      <c r="AR507" s="472">
        <f ca="1">COUNTIF(INDIRECT("H"&amp;(ROW()+12*(($AN507-1)*3+$AO507)-ROW())/12+5):INDIRECT("S"&amp;(ROW()+12*(($AN507-1)*3+$AO507)-ROW())/12+5),AQ507)</f>
        <v>0</v>
      </c>
      <c r="AS507" s="480">
        <f ca="1">IF($AP507=1,IF(INDIRECT(ADDRESS(($AN507-1)*3+$AO507+5,$AP507+20))="",0,INDIRECT(ADDRESS(($AN507-1)*3+$AO507+5,$AP507+20))),IF(INDIRECT(ADDRESS(($AN507-1)*3+$AO507+5,$AP507+20))="",0,IF(COUNTIF(INDIRECT(ADDRESS(($AN507-1)*36+($AO507-1)*12+6,COLUMN())):INDIRECT(ADDRESS(($AN507-1)*36+($AO507-1)*12+$AP507+4,COLUMN())),INDIRECT(ADDRESS(($AN507-1)*3+$AO507+5,$AP507+20)))&gt;=1,0,INDIRECT(ADDRESS(($AN507-1)*3+$AO507+5,$AP507+20)))))</f>
        <v>0</v>
      </c>
      <c r="AT507" s="472">
        <f ca="1">COUNTIF(INDIRECT("U"&amp;(ROW()+12*(($AN507-1)*3+$AO507)-ROW())/12+5):INDIRECT("AF"&amp;(ROW()+12*(($AN507-1)*3+$AO507)-ROW())/12+5),AS507)</f>
        <v>0</v>
      </c>
      <c r="AU507" s="472">
        <f ca="1">IF(AND(AQ507+AS507&gt;0,AR507+AT507&gt;0),COUNTIF(AU$6:AU506,"&gt;0")+1,0)</f>
        <v>0</v>
      </c>
    </row>
    <row r="508" spans="40:47" x14ac:dyDescent="0.15">
      <c r="AN508" s="472">
        <v>14</v>
      </c>
      <c r="AO508" s="472">
        <v>3</v>
      </c>
      <c r="AP508" s="472">
        <v>11</v>
      </c>
      <c r="AQ508" s="480">
        <f ca="1">IF($AP508=1,IF(INDIRECT(ADDRESS(($AN508-1)*3+$AO508+5,$AP508+7))="",0,INDIRECT(ADDRESS(($AN508-1)*3+$AO508+5,$AP508+7))),IF(INDIRECT(ADDRESS(($AN508-1)*3+$AO508+5,$AP508+7))="",0,IF(COUNTIF(INDIRECT(ADDRESS(($AN508-1)*36+($AO508-1)*12+6,COLUMN())):INDIRECT(ADDRESS(($AN508-1)*36+($AO508-1)*12+$AP508+4,COLUMN())),INDIRECT(ADDRESS(($AN508-1)*3+$AO508+5,$AP508+7)))&gt;=1,0,INDIRECT(ADDRESS(($AN508-1)*3+$AO508+5,$AP508+7)))))</f>
        <v>0</v>
      </c>
      <c r="AR508" s="472">
        <f ca="1">COUNTIF(INDIRECT("H"&amp;(ROW()+12*(($AN508-1)*3+$AO508)-ROW())/12+5):INDIRECT("S"&amp;(ROW()+12*(($AN508-1)*3+$AO508)-ROW())/12+5),AQ508)</f>
        <v>0</v>
      </c>
      <c r="AS508" s="480">
        <f ca="1">IF($AP508=1,IF(INDIRECT(ADDRESS(($AN508-1)*3+$AO508+5,$AP508+20))="",0,INDIRECT(ADDRESS(($AN508-1)*3+$AO508+5,$AP508+20))),IF(INDIRECT(ADDRESS(($AN508-1)*3+$AO508+5,$AP508+20))="",0,IF(COUNTIF(INDIRECT(ADDRESS(($AN508-1)*36+($AO508-1)*12+6,COLUMN())):INDIRECT(ADDRESS(($AN508-1)*36+($AO508-1)*12+$AP508+4,COLUMN())),INDIRECT(ADDRESS(($AN508-1)*3+$AO508+5,$AP508+20)))&gt;=1,0,INDIRECT(ADDRESS(($AN508-1)*3+$AO508+5,$AP508+20)))))</f>
        <v>0</v>
      </c>
      <c r="AT508" s="472">
        <f ca="1">COUNTIF(INDIRECT("U"&amp;(ROW()+12*(($AN508-1)*3+$AO508)-ROW())/12+5):INDIRECT("AF"&amp;(ROW()+12*(($AN508-1)*3+$AO508)-ROW())/12+5),AS508)</f>
        <v>0</v>
      </c>
      <c r="AU508" s="472">
        <f ca="1">IF(AND(AQ508+AS508&gt;0,AR508+AT508&gt;0),COUNTIF(AU$6:AU507,"&gt;0")+1,0)</f>
        <v>0</v>
      </c>
    </row>
    <row r="509" spans="40:47" x14ac:dyDescent="0.15">
      <c r="AN509" s="472">
        <v>14</v>
      </c>
      <c r="AO509" s="472">
        <v>3</v>
      </c>
      <c r="AP509" s="472">
        <v>12</v>
      </c>
      <c r="AQ509" s="480">
        <f ca="1">IF($AP509=1,IF(INDIRECT(ADDRESS(($AN509-1)*3+$AO509+5,$AP509+7))="",0,INDIRECT(ADDRESS(($AN509-1)*3+$AO509+5,$AP509+7))),IF(INDIRECT(ADDRESS(($AN509-1)*3+$AO509+5,$AP509+7))="",0,IF(COUNTIF(INDIRECT(ADDRESS(($AN509-1)*36+($AO509-1)*12+6,COLUMN())):INDIRECT(ADDRESS(($AN509-1)*36+($AO509-1)*12+$AP509+4,COLUMN())),INDIRECT(ADDRESS(($AN509-1)*3+$AO509+5,$AP509+7)))&gt;=1,0,INDIRECT(ADDRESS(($AN509-1)*3+$AO509+5,$AP509+7)))))</f>
        <v>0</v>
      </c>
      <c r="AR509" s="472">
        <f ca="1">COUNTIF(INDIRECT("H"&amp;(ROW()+12*(($AN509-1)*3+$AO509)-ROW())/12+5):INDIRECT("S"&amp;(ROW()+12*(($AN509-1)*3+$AO509)-ROW())/12+5),AQ509)</f>
        <v>0</v>
      </c>
      <c r="AS509" s="480">
        <f ca="1">IF($AP509=1,IF(INDIRECT(ADDRESS(($AN509-1)*3+$AO509+5,$AP509+20))="",0,INDIRECT(ADDRESS(($AN509-1)*3+$AO509+5,$AP509+20))),IF(INDIRECT(ADDRESS(($AN509-1)*3+$AO509+5,$AP509+20))="",0,IF(COUNTIF(INDIRECT(ADDRESS(($AN509-1)*36+($AO509-1)*12+6,COLUMN())):INDIRECT(ADDRESS(($AN509-1)*36+($AO509-1)*12+$AP509+4,COLUMN())),INDIRECT(ADDRESS(($AN509-1)*3+$AO509+5,$AP509+20)))&gt;=1,0,INDIRECT(ADDRESS(($AN509-1)*3+$AO509+5,$AP509+20)))))</f>
        <v>0</v>
      </c>
      <c r="AT509" s="472">
        <f ca="1">COUNTIF(INDIRECT("U"&amp;(ROW()+12*(($AN509-1)*3+$AO509)-ROW())/12+5):INDIRECT("AF"&amp;(ROW()+12*(($AN509-1)*3+$AO509)-ROW())/12+5),AS509)</f>
        <v>0</v>
      </c>
      <c r="AU509" s="472">
        <f ca="1">IF(AND(AQ509+AS509&gt;0,AR509+AT509&gt;0),COUNTIF(AU$6:AU508,"&gt;0")+1,0)</f>
        <v>0</v>
      </c>
    </row>
    <row r="510" spans="40:47" x14ac:dyDescent="0.15">
      <c r="AN510" s="472">
        <v>15</v>
      </c>
      <c r="AO510" s="472">
        <v>1</v>
      </c>
      <c r="AP510" s="472">
        <v>1</v>
      </c>
      <c r="AQ510" s="480">
        <f ca="1">IF($AP510=1,IF(INDIRECT(ADDRESS(($AN510-1)*3+$AO510+5,$AP510+7))="",0,INDIRECT(ADDRESS(($AN510-1)*3+$AO510+5,$AP510+7))),IF(INDIRECT(ADDRESS(($AN510-1)*3+$AO510+5,$AP510+7))="",0,IF(COUNTIF(INDIRECT(ADDRESS(($AN510-1)*36+($AO510-1)*12+6,COLUMN())):INDIRECT(ADDRESS(($AN510-1)*36+($AO510-1)*12+$AP510+4,COLUMN())),INDIRECT(ADDRESS(($AN510-1)*3+$AO510+5,$AP510+7)))&gt;=1,0,INDIRECT(ADDRESS(($AN510-1)*3+$AO510+5,$AP510+7)))))</f>
        <v>0</v>
      </c>
      <c r="AR510" s="472">
        <f ca="1">COUNTIF(INDIRECT("H"&amp;(ROW()+12*(($AN510-1)*3+$AO510)-ROW())/12+5):INDIRECT("S"&amp;(ROW()+12*(($AN510-1)*3+$AO510)-ROW())/12+5),AQ510)</f>
        <v>0</v>
      </c>
      <c r="AS510" s="480">
        <f ca="1">IF($AP510=1,IF(INDIRECT(ADDRESS(($AN510-1)*3+$AO510+5,$AP510+20))="",0,INDIRECT(ADDRESS(($AN510-1)*3+$AO510+5,$AP510+20))),IF(INDIRECT(ADDRESS(($AN510-1)*3+$AO510+5,$AP510+20))="",0,IF(COUNTIF(INDIRECT(ADDRESS(($AN510-1)*36+($AO510-1)*12+6,COLUMN())):INDIRECT(ADDRESS(($AN510-1)*36+($AO510-1)*12+$AP510+4,COLUMN())),INDIRECT(ADDRESS(($AN510-1)*3+$AO510+5,$AP510+20)))&gt;=1,0,INDIRECT(ADDRESS(($AN510-1)*3+$AO510+5,$AP510+20)))))</f>
        <v>0</v>
      </c>
      <c r="AT510" s="472">
        <f ca="1">COUNTIF(INDIRECT("U"&amp;(ROW()+12*(($AN510-1)*3+$AO510)-ROW())/12+5):INDIRECT("AF"&amp;(ROW()+12*(($AN510-1)*3+$AO510)-ROW())/12+5),AS510)</f>
        <v>0</v>
      </c>
      <c r="AU510" s="472">
        <f ca="1">IF(AND(AQ510+AS510&gt;0,AR510+AT510&gt;0),COUNTIF(AU$6:AU509,"&gt;0")+1,0)</f>
        <v>0</v>
      </c>
    </row>
    <row r="511" spans="40:47" x14ac:dyDescent="0.15">
      <c r="AN511" s="472">
        <v>15</v>
      </c>
      <c r="AO511" s="472">
        <v>1</v>
      </c>
      <c r="AP511" s="472">
        <v>2</v>
      </c>
      <c r="AQ511" s="480">
        <f ca="1">IF($AP511=1,IF(INDIRECT(ADDRESS(($AN511-1)*3+$AO511+5,$AP511+7))="",0,INDIRECT(ADDRESS(($AN511-1)*3+$AO511+5,$AP511+7))),IF(INDIRECT(ADDRESS(($AN511-1)*3+$AO511+5,$AP511+7))="",0,IF(COUNTIF(INDIRECT(ADDRESS(($AN511-1)*36+($AO511-1)*12+6,COLUMN())):INDIRECT(ADDRESS(($AN511-1)*36+($AO511-1)*12+$AP511+4,COLUMN())),INDIRECT(ADDRESS(($AN511-1)*3+$AO511+5,$AP511+7)))&gt;=1,0,INDIRECT(ADDRESS(($AN511-1)*3+$AO511+5,$AP511+7)))))</f>
        <v>0</v>
      </c>
      <c r="AR511" s="472">
        <f ca="1">COUNTIF(INDIRECT("H"&amp;(ROW()+12*(($AN511-1)*3+$AO511)-ROW())/12+5):INDIRECT("S"&amp;(ROW()+12*(($AN511-1)*3+$AO511)-ROW())/12+5),AQ511)</f>
        <v>0</v>
      </c>
      <c r="AS511" s="480">
        <f ca="1">IF($AP511=1,IF(INDIRECT(ADDRESS(($AN511-1)*3+$AO511+5,$AP511+20))="",0,INDIRECT(ADDRESS(($AN511-1)*3+$AO511+5,$AP511+20))),IF(INDIRECT(ADDRESS(($AN511-1)*3+$AO511+5,$AP511+20))="",0,IF(COUNTIF(INDIRECT(ADDRESS(($AN511-1)*36+($AO511-1)*12+6,COLUMN())):INDIRECT(ADDRESS(($AN511-1)*36+($AO511-1)*12+$AP511+4,COLUMN())),INDIRECT(ADDRESS(($AN511-1)*3+$AO511+5,$AP511+20)))&gt;=1,0,INDIRECT(ADDRESS(($AN511-1)*3+$AO511+5,$AP511+20)))))</f>
        <v>0</v>
      </c>
      <c r="AT511" s="472">
        <f ca="1">COUNTIF(INDIRECT("U"&amp;(ROW()+12*(($AN511-1)*3+$AO511)-ROW())/12+5):INDIRECT("AF"&amp;(ROW()+12*(($AN511-1)*3+$AO511)-ROW())/12+5),AS511)</f>
        <v>0</v>
      </c>
      <c r="AU511" s="472">
        <f ca="1">IF(AND(AQ511+AS511&gt;0,AR511+AT511&gt;0),COUNTIF(AU$6:AU510,"&gt;0")+1,0)</f>
        <v>0</v>
      </c>
    </row>
    <row r="512" spans="40:47" x14ac:dyDescent="0.15">
      <c r="AN512" s="472">
        <v>15</v>
      </c>
      <c r="AO512" s="472">
        <v>1</v>
      </c>
      <c r="AP512" s="472">
        <v>3</v>
      </c>
      <c r="AQ512" s="480">
        <f ca="1">IF($AP512=1,IF(INDIRECT(ADDRESS(($AN512-1)*3+$AO512+5,$AP512+7))="",0,INDIRECT(ADDRESS(($AN512-1)*3+$AO512+5,$AP512+7))),IF(INDIRECT(ADDRESS(($AN512-1)*3+$AO512+5,$AP512+7))="",0,IF(COUNTIF(INDIRECT(ADDRESS(($AN512-1)*36+($AO512-1)*12+6,COLUMN())):INDIRECT(ADDRESS(($AN512-1)*36+($AO512-1)*12+$AP512+4,COLUMN())),INDIRECT(ADDRESS(($AN512-1)*3+$AO512+5,$AP512+7)))&gt;=1,0,INDIRECT(ADDRESS(($AN512-1)*3+$AO512+5,$AP512+7)))))</f>
        <v>0</v>
      </c>
      <c r="AR512" s="472">
        <f ca="1">COUNTIF(INDIRECT("H"&amp;(ROW()+12*(($AN512-1)*3+$AO512)-ROW())/12+5):INDIRECT("S"&amp;(ROW()+12*(($AN512-1)*3+$AO512)-ROW())/12+5),AQ512)</f>
        <v>0</v>
      </c>
      <c r="AS512" s="480">
        <f ca="1">IF($AP512=1,IF(INDIRECT(ADDRESS(($AN512-1)*3+$AO512+5,$AP512+20))="",0,INDIRECT(ADDRESS(($AN512-1)*3+$AO512+5,$AP512+20))),IF(INDIRECT(ADDRESS(($AN512-1)*3+$AO512+5,$AP512+20))="",0,IF(COUNTIF(INDIRECT(ADDRESS(($AN512-1)*36+($AO512-1)*12+6,COLUMN())):INDIRECT(ADDRESS(($AN512-1)*36+($AO512-1)*12+$AP512+4,COLUMN())),INDIRECT(ADDRESS(($AN512-1)*3+$AO512+5,$AP512+20)))&gt;=1,0,INDIRECT(ADDRESS(($AN512-1)*3+$AO512+5,$AP512+20)))))</f>
        <v>0</v>
      </c>
      <c r="AT512" s="472">
        <f ca="1">COUNTIF(INDIRECT("U"&amp;(ROW()+12*(($AN512-1)*3+$AO512)-ROW())/12+5):INDIRECT("AF"&amp;(ROW()+12*(($AN512-1)*3+$AO512)-ROW())/12+5),AS512)</f>
        <v>0</v>
      </c>
      <c r="AU512" s="472">
        <f ca="1">IF(AND(AQ512+AS512&gt;0,AR512+AT512&gt;0),COUNTIF(AU$6:AU511,"&gt;0")+1,0)</f>
        <v>0</v>
      </c>
    </row>
    <row r="513" spans="40:47" x14ac:dyDescent="0.15">
      <c r="AN513" s="472">
        <v>15</v>
      </c>
      <c r="AO513" s="472">
        <v>1</v>
      </c>
      <c r="AP513" s="472">
        <v>4</v>
      </c>
      <c r="AQ513" s="480">
        <f ca="1">IF($AP513=1,IF(INDIRECT(ADDRESS(($AN513-1)*3+$AO513+5,$AP513+7))="",0,INDIRECT(ADDRESS(($AN513-1)*3+$AO513+5,$AP513+7))),IF(INDIRECT(ADDRESS(($AN513-1)*3+$AO513+5,$AP513+7))="",0,IF(COUNTIF(INDIRECT(ADDRESS(($AN513-1)*36+($AO513-1)*12+6,COLUMN())):INDIRECT(ADDRESS(($AN513-1)*36+($AO513-1)*12+$AP513+4,COLUMN())),INDIRECT(ADDRESS(($AN513-1)*3+$AO513+5,$AP513+7)))&gt;=1,0,INDIRECT(ADDRESS(($AN513-1)*3+$AO513+5,$AP513+7)))))</f>
        <v>0</v>
      </c>
      <c r="AR513" s="472">
        <f ca="1">COUNTIF(INDIRECT("H"&amp;(ROW()+12*(($AN513-1)*3+$AO513)-ROW())/12+5):INDIRECT("S"&amp;(ROW()+12*(($AN513-1)*3+$AO513)-ROW())/12+5),AQ513)</f>
        <v>0</v>
      </c>
      <c r="AS513" s="480">
        <f ca="1">IF($AP513=1,IF(INDIRECT(ADDRESS(($AN513-1)*3+$AO513+5,$AP513+20))="",0,INDIRECT(ADDRESS(($AN513-1)*3+$AO513+5,$AP513+20))),IF(INDIRECT(ADDRESS(($AN513-1)*3+$AO513+5,$AP513+20))="",0,IF(COUNTIF(INDIRECT(ADDRESS(($AN513-1)*36+($AO513-1)*12+6,COLUMN())):INDIRECT(ADDRESS(($AN513-1)*36+($AO513-1)*12+$AP513+4,COLUMN())),INDIRECT(ADDRESS(($AN513-1)*3+$AO513+5,$AP513+20)))&gt;=1,0,INDIRECT(ADDRESS(($AN513-1)*3+$AO513+5,$AP513+20)))))</f>
        <v>0</v>
      </c>
      <c r="AT513" s="472">
        <f ca="1">COUNTIF(INDIRECT("U"&amp;(ROW()+12*(($AN513-1)*3+$AO513)-ROW())/12+5):INDIRECT("AF"&amp;(ROW()+12*(($AN513-1)*3+$AO513)-ROW())/12+5),AS513)</f>
        <v>0</v>
      </c>
      <c r="AU513" s="472">
        <f ca="1">IF(AND(AQ513+AS513&gt;0,AR513+AT513&gt;0),COUNTIF(AU$6:AU512,"&gt;0")+1,0)</f>
        <v>0</v>
      </c>
    </row>
    <row r="514" spans="40:47" x14ac:dyDescent="0.15">
      <c r="AN514" s="472">
        <v>15</v>
      </c>
      <c r="AO514" s="472">
        <v>1</v>
      </c>
      <c r="AP514" s="472">
        <v>5</v>
      </c>
      <c r="AQ514" s="480">
        <f ca="1">IF($AP514=1,IF(INDIRECT(ADDRESS(($AN514-1)*3+$AO514+5,$AP514+7))="",0,INDIRECT(ADDRESS(($AN514-1)*3+$AO514+5,$AP514+7))),IF(INDIRECT(ADDRESS(($AN514-1)*3+$AO514+5,$AP514+7))="",0,IF(COUNTIF(INDIRECT(ADDRESS(($AN514-1)*36+($AO514-1)*12+6,COLUMN())):INDIRECT(ADDRESS(($AN514-1)*36+($AO514-1)*12+$AP514+4,COLUMN())),INDIRECT(ADDRESS(($AN514-1)*3+$AO514+5,$AP514+7)))&gt;=1,0,INDIRECT(ADDRESS(($AN514-1)*3+$AO514+5,$AP514+7)))))</f>
        <v>0</v>
      </c>
      <c r="AR514" s="472">
        <f ca="1">COUNTIF(INDIRECT("H"&amp;(ROW()+12*(($AN514-1)*3+$AO514)-ROW())/12+5):INDIRECT("S"&amp;(ROW()+12*(($AN514-1)*3+$AO514)-ROW())/12+5),AQ514)</f>
        <v>0</v>
      </c>
      <c r="AS514" s="480">
        <f ca="1">IF($AP514=1,IF(INDIRECT(ADDRESS(($AN514-1)*3+$AO514+5,$AP514+20))="",0,INDIRECT(ADDRESS(($AN514-1)*3+$AO514+5,$AP514+20))),IF(INDIRECT(ADDRESS(($AN514-1)*3+$AO514+5,$AP514+20))="",0,IF(COUNTIF(INDIRECT(ADDRESS(($AN514-1)*36+($AO514-1)*12+6,COLUMN())):INDIRECT(ADDRESS(($AN514-1)*36+($AO514-1)*12+$AP514+4,COLUMN())),INDIRECT(ADDRESS(($AN514-1)*3+$AO514+5,$AP514+20)))&gt;=1,0,INDIRECT(ADDRESS(($AN514-1)*3+$AO514+5,$AP514+20)))))</f>
        <v>0</v>
      </c>
      <c r="AT514" s="472">
        <f ca="1">COUNTIF(INDIRECT("U"&amp;(ROW()+12*(($AN514-1)*3+$AO514)-ROW())/12+5):INDIRECT("AF"&amp;(ROW()+12*(($AN514-1)*3+$AO514)-ROW())/12+5),AS514)</f>
        <v>0</v>
      </c>
      <c r="AU514" s="472">
        <f ca="1">IF(AND(AQ514+AS514&gt;0,AR514+AT514&gt;0),COUNTIF(AU$6:AU513,"&gt;0")+1,0)</f>
        <v>0</v>
      </c>
    </row>
    <row r="515" spans="40:47" x14ac:dyDescent="0.15">
      <c r="AN515" s="472">
        <v>15</v>
      </c>
      <c r="AO515" s="472">
        <v>1</v>
      </c>
      <c r="AP515" s="472">
        <v>6</v>
      </c>
      <c r="AQ515" s="480">
        <f ca="1">IF($AP515=1,IF(INDIRECT(ADDRESS(($AN515-1)*3+$AO515+5,$AP515+7))="",0,INDIRECT(ADDRESS(($AN515-1)*3+$AO515+5,$AP515+7))),IF(INDIRECT(ADDRESS(($AN515-1)*3+$AO515+5,$AP515+7))="",0,IF(COUNTIF(INDIRECT(ADDRESS(($AN515-1)*36+($AO515-1)*12+6,COLUMN())):INDIRECT(ADDRESS(($AN515-1)*36+($AO515-1)*12+$AP515+4,COLUMN())),INDIRECT(ADDRESS(($AN515-1)*3+$AO515+5,$AP515+7)))&gt;=1,0,INDIRECT(ADDRESS(($AN515-1)*3+$AO515+5,$AP515+7)))))</f>
        <v>0</v>
      </c>
      <c r="AR515" s="472">
        <f ca="1">COUNTIF(INDIRECT("H"&amp;(ROW()+12*(($AN515-1)*3+$AO515)-ROW())/12+5):INDIRECT("S"&amp;(ROW()+12*(($AN515-1)*3+$AO515)-ROW())/12+5),AQ515)</f>
        <v>0</v>
      </c>
      <c r="AS515" s="480">
        <f ca="1">IF($AP515=1,IF(INDIRECT(ADDRESS(($AN515-1)*3+$AO515+5,$AP515+20))="",0,INDIRECT(ADDRESS(($AN515-1)*3+$AO515+5,$AP515+20))),IF(INDIRECT(ADDRESS(($AN515-1)*3+$AO515+5,$AP515+20))="",0,IF(COUNTIF(INDIRECT(ADDRESS(($AN515-1)*36+($AO515-1)*12+6,COLUMN())):INDIRECT(ADDRESS(($AN515-1)*36+($AO515-1)*12+$AP515+4,COLUMN())),INDIRECT(ADDRESS(($AN515-1)*3+$AO515+5,$AP515+20)))&gt;=1,0,INDIRECT(ADDRESS(($AN515-1)*3+$AO515+5,$AP515+20)))))</f>
        <v>0</v>
      </c>
      <c r="AT515" s="472">
        <f ca="1">COUNTIF(INDIRECT("U"&amp;(ROW()+12*(($AN515-1)*3+$AO515)-ROW())/12+5):INDIRECT("AF"&amp;(ROW()+12*(($AN515-1)*3+$AO515)-ROW())/12+5),AS515)</f>
        <v>0</v>
      </c>
      <c r="AU515" s="472">
        <f ca="1">IF(AND(AQ515+AS515&gt;0,AR515+AT515&gt;0),COUNTIF(AU$6:AU514,"&gt;0")+1,0)</f>
        <v>0</v>
      </c>
    </row>
    <row r="516" spans="40:47" x14ac:dyDescent="0.15">
      <c r="AN516" s="472">
        <v>15</v>
      </c>
      <c r="AO516" s="472">
        <v>1</v>
      </c>
      <c r="AP516" s="472">
        <v>7</v>
      </c>
      <c r="AQ516" s="480">
        <f ca="1">IF($AP516=1,IF(INDIRECT(ADDRESS(($AN516-1)*3+$AO516+5,$AP516+7))="",0,INDIRECT(ADDRESS(($AN516-1)*3+$AO516+5,$AP516+7))),IF(INDIRECT(ADDRESS(($AN516-1)*3+$AO516+5,$AP516+7))="",0,IF(COUNTIF(INDIRECT(ADDRESS(($AN516-1)*36+($AO516-1)*12+6,COLUMN())):INDIRECT(ADDRESS(($AN516-1)*36+($AO516-1)*12+$AP516+4,COLUMN())),INDIRECT(ADDRESS(($AN516-1)*3+$AO516+5,$AP516+7)))&gt;=1,0,INDIRECT(ADDRESS(($AN516-1)*3+$AO516+5,$AP516+7)))))</f>
        <v>0</v>
      </c>
      <c r="AR516" s="472">
        <f ca="1">COUNTIF(INDIRECT("H"&amp;(ROW()+12*(($AN516-1)*3+$AO516)-ROW())/12+5):INDIRECT("S"&amp;(ROW()+12*(($AN516-1)*3+$AO516)-ROW())/12+5),AQ516)</f>
        <v>0</v>
      </c>
      <c r="AS516" s="480">
        <f ca="1">IF($AP516=1,IF(INDIRECT(ADDRESS(($AN516-1)*3+$AO516+5,$AP516+20))="",0,INDIRECT(ADDRESS(($AN516-1)*3+$AO516+5,$AP516+20))),IF(INDIRECT(ADDRESS(($AN516-1)*3+$AO516+5,$AP516+20))="",0,IF(COUNTIF(INDIRECT(ADDRESS(($AN516-1)*36+($AO516-1)*12+6,COLUMN())):INDIRECT(ADDRESS(($AN516-1)*36+($AO516-1)*12+$AP516+4,COLUMN())),INDIRECT(ADDRESS(($AN516-1)*3+$AO516+5,$AP516+20)))&gt;=1,0,INDIRECT(ADDRESS(($AN516-1)*3+$AO516+5,$AP516+20)))))</f>
        <v>0</v>
      </c>
      <c r="AT516" s="472">
        <f ca="1">COUNTIF(INDIRECT("U"&amp;(ROW()+12*(($AN516-1)*3+$AO516)-ROW())/12+5):INDIRECT("AF"&amp;(ROW()+12*(($AN516-1)*3+$AO516)-ROW())/12+5),AS516)</f>
        <v>0</v>
      </c>
      <c r="AU516" s="472">
        <f ca="1">IF(AND(AQ516+AS516&gt;0,AR516+AT516&gt;0),COUNTIF(AU$6:AU515,"&gt;0")+1,0)</f>
        <v>0</v>
      </c>
    </row>
    <row r="517" spans="40:47" x14ac:dyDescent="0.15">
      <c r="AN517" s="472">
        <v>15</v>
      </c>
      <c r="AO517" s="472">
        <v>1</v>
      </c>
      <c r="AP517" s="472">
        <v>8</v>
      </c>
      <c r="AQ517" s="480">
        <f ca="1">IF($AP517=1,IF(INDIRECT(ADDRESS(($AN517-1)*3+$AO517+5,$AP517+7))="",0,INDIRECT(ADDRESS(($AN517-1)*3+$AO517+5,$AP517+7))),IF(INDIRECT(ADDRESS(($AN517-1)*3+$AO517+5,$AP517+7))="",0,IF(COUNTIF(INDIRECT(ADDRESS(($AN517-1)*36+($AO517-1)*12+6,COLUMN())):INDIRECT(ADDRESS(($AN517-1)*36+($AO517-1)*12+$AP517+4,COLUMN())),INDIRECT(ADDRESS(($AN517-1)*3+$AO517+5,$AP517+7)))&gt;=1,0,INDIRECT(ADDRESS(($AN517-1)*3+$AO517+5,$AP517+7)))))</f>
        <v>0</v>
      </c>
      <c r="AR517" s="472">
        <f ca="1">COUNTIF(INDIRECT("H"&amp;(ROW()+12*(($AN517-1)*3+$AO517)-ROW())/12+5):INDIRECT("S"&amp;(ROW()+12*(($AN517-1)*3+$AO517)-ROW())/12+5),AQ517)</f>
        <v>0</v>
      </c>
      <c r="AS517" s="480">
        <f ca="1">IF($AP517=1,IF(INDIRECT(ADDRESS(($AN517-1)*3+$AO517+5,$AP517+20))="",0,INDIRECT(ADDRESS(($AN517-1)*3+$AO517+5,$AP517+20))),IF(INDIRECT(ADDRESS(($AN517-1)*3+$AO517+5,$AP517+20))="",0,IF(COUNTIF(INDIRECT(ADDRESS(($AN517-1)*36+($AO517-1)*12+6,COLUMN())):INDIRECT(ADDRESS(($AN517-1)*36+($AO517-1)*12+$AP517+4,COLUMN())),INDIRECT(ADDRESS(($AN517-1)*3+$AO517+5,$AP517+20)))&gt;=1,0,INDIRECT(ADDRESS(($AN517-1)*3+$AO517+5,$AP517+20)))))</f>
        <v>0</v>
      </c>
      <c r="AT517" s="472">
        <f ca="1">COUNTIF(INDIRECT("U"&amp;(ROW()+12*(($AN517-1)*3+$AO517)-ROW())/12+5):INDIRECT("AF"&amp;(ROW()+12*(($AN517-1)*3+$AO517)-ROW())/12+5),AS517)</f>
        <v>0</v>
      </c>
      <c r="AU517" s="472">
        <f ca="1">IF(AND(AQ517+AS517&gt;0,AR517+AT517&gt;0),COUNTIF(AU$6:AU516,"&gt;0")+1,0)</f>
        <v>0</v>
      </c>
    </row>
    <row r="518" spans="40:47" x14ac:dyDescent="0.15">
      <c r="AN518" s="472">
        <v>15</v>
      </c>
      <c r="AO518" s="472">
        <v>1</v>
      </c>
      <c r="AP518" s="472">
        <v>9</v>
      </c>
      <c r="AQ518" s="480">
        <f ca="1">IF($AP518=1,IF(INDIRECT(ADDRESS(($AN518-1)*3+$AO518+5,$AP518+7))="",0,INDIRECT(ADDRESS(($AN518-1)*3+$AO518+5,$AP518+7))),IF(INDIRECT(ADDRESS(($AN518-1)*3+$AO518+5,$AP518+7))="",0,IF(COUNTIF(INDIRECT(ADDRESS(($AN518-1)*36+($AO518-1)*12+6,COLUMN())):INDIRECT(ADDRESS(($AN518-1)*36+($AO518-1)*12+$AP518+4,COLUMN())),INDIRECT(ADDRESS(($AN518-1)*3+$AO518+5,$AP518+7)))&gt;=1,0,INDIRECT(ADDRESS(($AN518-1)*3+$AO518+5,$AP518+7)))))</f>
        <v>0</v>
      </c>
      <c r="AR518" s="472">
        <f ca="1">COUNTIF(INDIRECT("H"&amp;(ROW()+12*(($AN518-1)*3+$AO518)-ROW())/12+5):INDIRECT("S"&amp;(ROW()+12*(($AN518-1)*3+$AO518)-ROW())/12+5),AQ518)</f>
        <v>0</v>
      </c>
      <c r="AS518" s="480">
        <f ca="1">IF($AP518=1,IF(INDIRECT(ADDRESS(($AN518-1)*3+$AO518+5,$AP518+20))="",0,INDIRECT(ADDRESS(($AN518-1)*3+$AO518+5,$AP518+20))),IF(INDIRECT(ADDRESS(($AN518-1)*3+$AO518+5,$AP518+20))="",0,IF(COUNTIF(INDIRECT(ADDRESS(($AN518-1)*36+($AO518-1)*12+6,COLUMN())):INDIRECT(ADDRESS(($AN518-1)*36+($AO518-1)*12+$AP518+4,COLUMN())),INDIRECT(ADDRESS(($AN518-1)*3+$AO518+5,$AP518+20)))&gt;=1,0,INDIRECT(ADDRESS(($AN518-1)*3+$AO518+5,$AP518+20)))))</f>
        <v>0</v>
      </c>
      <c r="AT518" s="472">
        <f ca="1">COUNTIF(INDIRECT("U"&amp;(ROW()+12*(($AN518-1)*3+$AO518)-ROW())/12+5):INDIRECT("AF"&amp;(ROW()+12*(($AN518-1)*3+$AO518)-ROW())/12+5),AS518)</f>
        <v>0</v>
      </c>
      <c r="AU518" s="472">
        <f ca="1">IF(AND(AQ518+AS518&gt;0,AR518+AT518&gt;0),COUNTIF(AU$6:AU517,"&gt;0")+1,0)</f>
        <v>0</v>
      </c>
    </row>
    <row r="519" spans="40:47" x14ac:dyDescent="0.15">
      <c r="AN519" s="472">
        <v>15</v>
      </c>
      <c r="AO519" s="472">
        <v>1</v>
      </c>
      <c r="AP519" s="472">
        <v>10</v>
      </c>
      <c r="AQ519" s="480">
        <f ca="1">IF($AP519=1,IF(INDIRECT(ADDRESS(($AN519-1)*3+$AO519+5,$AP519+7))="",0,INDIRECT(ADDRESS(($AN519-1)*3+$AO519+5,$AP519+7))),IF(INDIRECT(ADDRESS(($AN519-1)*3+$AO519+5,$AP519+7))="",0,IF(COUNTIF(INDIRECT(ADDRESS(($AN519-1)*36+($AO519-1)*12+6,COLUMN())):INDIRECT(ADDRESS(($AN519-1)*36+($AO519-1)*12+$AP519+4,COLUMN())),INDIRECT(ADDRESS(($AN519-1)*3+$AO519+5,$AP519+7)))&gt;=1,0,INDIRECT(ADDRESS(($AN519-1)*3+$AO519+5,$AP519+7)))))</f>
        <v>0</v>
      </c>
      <c r="AR519" s="472">
        <f ca="1">COUNTIF(INDIRECT("H"&amp;(ROW()+12*(($AN519-1)*3+$AO519)-ROW())/12+5):INDIRECT("S"&amp;(ROW()+12*(($AN519-1)*3+$AO519)-ROW())/12+5),AQ519)</f>
        <v>0</v>
      </c>
      <c r="AS519" s="480">
        <f ca="1">IF($AP519=1,IF(INDIRECT(ADDRESS(($AN519-1)*3+$AO519+5,$AP519+20))="",0,INDIRECT(ADDRESS(($AN519-1)*3+$AO519+5,$AP519+20))),IF(INDIRECT(ADDRESS(($AN519-1)*3+$AO519+5,$AP519+20))="",0,IF(COUNTIF(INDIRECT(ADDRESS(($AN519-1)*36+($AO519-1)*12+6,COLUMN())):INDIRECT(ADDRESS(($AN519-1)*36+($AO519-1)*12+$AP519+4,COLUMN())),INDIRECT(ADDRESS(($AN519-1)*3+$AO519+5,$AP519+20)))&gt;=1,0,INDIRECT(ADDRESS(($AN519-1)*3+$AO519+5,$AP519+20)))))</f>
        <v>0</v>
      </c>
      <c r="AT519" s="472">
        <f ca="1">COUNTIF(INDIRECT("U"&amp;(ROW()+12*(($AN519-1)*3+$AO519)-ROW())/12+5):INDIRECT("AF"&amp;(ROW()+12*(($AN519-1)*3+$AO519)-ROW())/12+5),AS519)</f>
        <v>0</v>
      </c>
      <c r="AU519" s="472">
        <f ca="1">IF(AND(AQ519+AS519&gt;0,AR519+AT519&gt;0),COUNTIF(AU$6:AU518,"&gt;0")+1,0)</f>
        <v>0</v>
      </c>
    </row>
    <row r="520" spans="40:47" x14ac:dyDescent="0.15">
      <c r="AN520" s="472">
        <v>15</v>
      </c>
      <c r="AO520" s="472">
        <v>1</v>
      </c>
      <c r="AP520" s="472">
        <v>11</v>
      </c>
      <c r="AQ520" s="480">
        <f ca="1">IF($AP520=1,IF(INDIRECT(ADDRESS(($AN520-1)*3+$AO520+5,$AP520+7))="",0,INDIRECT(ADDRESS(($AN520-1)*3+$AO520+5,$AP520+7))),IF(INDIRECT(ADDRESS(($AN520-1)*3+$AO520+5,$AP520+7))="",0,IF(COUNTIF(INDIRECT(ADDRESS(($AN520-1)*36+($AO520-1)*12+6,COLUMN())):INDIRECT(ADDRESS(($AN520-1)*36+($AO520-1)*12+$AP520+4,COLUMN())),INDIRECT(ADDRESS(($AN520-1)*3+$AO520+5,$AP520+7)))&gt;=1,0,INDIRECT(ADDRESS(($AN520-1)*3+$AO520+5,$AP520+7)))))</f>
        <v>0</v>
      </c>
      <c r="AR520" s="472">
        <f ca="1">COUNTIF(INDIRECT("H"&amp;(ROW()+12*(($AN520-1)*3+$AO520)-ROW())/12+5):INDIRECT("S"&amp;(ROW()+12*(($AN520-1)*3+$AO520)-ROW())/12+5),AQ520)</f>
        <v>0</v>
      </c>
      <c r="AS520" s="480">
        <f ca="1">IF($AP520=1,IF(INDIRECT(ADDRESS(($AN520-1)*3+$AO520+5,$AP520+20))="",0,INDIRECT(ADDRESS(($AN520-1)*3+$AO520+5,$AP520+20))),IF(INDIRECT(ADDRESS(($AN520-1)*3+$AO520+5,$AP520+20))="",0,IF(COUNTIF(INDIRECT(ADDRESS(($AN520-1)*36+($AO520-1)*12+6,COLUMN())):INDIRECT(ADDRESS(($AN520-1)*36+($AO520-1)*12+$AP520+4,COLUMN())),INDIRECT(ADDRESS(($AN520-1)*3+$AO520+5,$AP520+20)))&gt;=1,0,INDIRECT(ADDRESS(($AN520-1)*3+$AO520+5,$AP520+20)))))</f>
        <v>0</v>
      </c>
      <c r="AT520" s="472">
        <f ca="1">COUNTIF(INDIRECT("U"&amp;(ROW()+12*(($AN520-1)*3+$AO520)-ROW())/12+5):INDIRECT("AF"&amp;(ROW()+12*(($AN520-1)*3+$AO520)-ROW())/12+5),AS520)</f>
        <v>0</v>
      </c>
      <c r="AU520" s="472">
        <f ca="1">IF(AND(AQ520+AS520&gt;0,AR520+AT520&gt;0),COUNTIF(AU$6:AU519,"&gt;0")+1,0)</f>
        <v>0</v>
      </c>
    </row>
    <row r="521" spans="40:47" x14ac:dyDescent="0.15">
      <c r="AN521" s="472">
        <v>15</v>
      </c>
      <c r="AO521" s="472">
        <v>1</v>
      </c>
      <c r="AP521" s="472">
        <v>12</v>
      </c>
      <c r="AQ521" s="480">
        <f ca="1">IF($AP521=1,IF(INDIRECT(ADDRESS(($AN521-1)*3+$AO521+5,$AP521+7))="",0,INDIRECT(ADDRESS(($AN521-1)*3+$AO521+5,$AP521+7))),IF(INDIRECT(ADDRESS(($AN521-1)*3+$AO521+5,$AP521+7))="",0,IF(COUNTIF(INDIRECT(ADDRESS(($AN521-1)*36+($AO521-1)*12+6,COLUMN())):INDIRECT(ADDRESS(($AN521-1)*36+($AO521-1)*12+$AP521+4,COLUMN())),INDIRECT(ADDRESS(($AN521-1)*3+$AO521+5,$AP521+7)))&gt;=1,0,INDIRECT(ADDRESS(($AN521-1)*3+$AO521+5,$AP521+7)))))</f>
        <v>0</v>
      </c>
      <c r="AR521" s="472">
        <f ca="1">COUNTIF(INDIRECT("H"&amp;(ROW()+12*(($AN521-1)*3+$AO521)-ROW())/12+5):INDIRECT("S"&amp;(ROW()+12*(($AN521-1)*3+$AO521)-ROW())/12+5),AQ521)</f>
        <v>0</v>
      </c>
      <c r="AS521" s="480">
        <f ca="1">IF($AP521=1,IF(INDIRECT(ADDRESS(($AN521-1)*3+$AO521+5,$AP521+20))="",0,INDIRECT(ADDRESS(($AN521-1)*3+$AO521+5,$AP521+20))),IF(INDIRECT(ADDRESS(($AN521-1)*3+$AO521+5,$AP521+20))="",0,IF(COUNTIF(INDIRECT(ADDRESS(($AN521-1)*36+($AO521-1)*12+6,COLUMN())):INDIRECT(ADDRESS(($AN521-1)*36+($AO521-1)*12+$AP521+4,COLUMN())),INDIRECT(ADDRESS(($AN521-1)*3+$AO521+5,$AP521+20)))&gt;=1,0,INDIRECT(ADDRESS(($AN521-1)*3+$AO521+5,$AP521+20)))))</f>
        <v>0</v>
      </c>
      <c r="AT521" s="472">
        <f ca="1">COUNTIF(INDIRECT("U"&amp;(ROW()+12*(($AN521-1)*3+$AO521)-ROW())/12+5):INDIRECT("AF"&amp;(ROW()+12*(($AN521-1)*3+$AO521)-ROW())/12+5),AS521)</f>
        <v>0</v>
      </c>
      <c r="AU521" s="472">
        <f ca="1">IF(AND(AQ521+AS521&gt;0,AR521+AT521&gt;0),COUNTIF(AU$6:AU520,"&gt;0")+1,0)</f>
        <v>0</v>
      </c>
    </row>
    <row r="522" spans="40:47" x14ac:dyDescent="0.15">
      <c r="AN522" s="472">
        <v>15</v>
      </c>
      <c r="AO522" s="472">
        <v>2</v>
      </c>
      <c r="AP522" s="472">
        <v>1</v>
      </c>
      <c r="AQ522" s="480">
        <f ca="1">IF($AP522=1,IF(INDIRECT(ADDRESS(($AN522-1)*3+$AO522+5,$AP522+7))="",0,INDIRECT(ADDRESS(($AN522-1)*3+$AO522+5,$AP522+7))),IF(INDIRECT(ADDRESS(($AN522-1)*3+$AO522+5,$AP522+7))="",0,IF(COUNTIF(INDIRECT(ADDRESS(($AN522-1)*36+($AO522-1)*12+6,COLUMN())):INDIRECT(ADDRESS(($AN522-1)*36+($AO522-1)*12+$AP522+4,COLUMN())),INDIRECT(ADDRESS(($AN522-1)*3+$AO522+5,$AP522+7)))&gt;=1,0,INDIRECT(ADDRESS(($AN522-1)*3+$AO522+5,$AP522+7)))))</f>
        <v>0</v>
      </c>
      <c r="AR522" s="472">
        <f ca="1">COUNTIF(INDIRECT("H"&amp;(ROW()+12*(($AN522-1)*3+$AO522)-ROW())/12+5):INDIRECT("S"&amp;(ROW()+12*(($AN522-1)*3+$AO522)-ROW())/12+5),AQ522)</f>
        <v>0</v>
      </c>
      <c r="AS522" s="480">
        <f ca="1">IF($AP522=1,IF(INDIRECT(ADDRESS(($AN522-1)*3+$AO522+5,$AP522+20))="",0,INDIRECT(ADDRESS(($AN522-1)*3+$AO522+5,$AP522+20))),IF(INDIRECT(ADDRESS(($AN522-1)*3+$AO522+5,$AP522+20))="",0,IF(COUNTIF(INDIRECT(ADDRESS(($AN522-1)*36+($AO522-1)*12+6,COLUMN())):INDIRECT(ADDRESS(($AN522-1)*36+($AO522-1)*12+$AP522+4,COLUMN())),INDIRECT(ADDRESS(($AN522-1)*3+$AO522+5,$AP522+20)))&gt;=1,0,INDIRECT(ADDRESS(($AN522-1)*3+$AO522+5,$AP522+20)))))</f>
        <v>0</v>
      </c>
      <c r="AT522" s="472">
        <f ca="1">COUNTIF(INDIRECT("U"&amp;(ROW()+12*(($AN522-1)*3+$AO522)-ROW())/12+5):INDIRECT("AF"&amp;(ROW()+12*(($AN522-1)*3+$AO522)-ROW())/12+5),AS522)</f>
        <v>0</v>
      </c>
      <c r="AU522" s="472">
        <f ca="1">IF(AND(AQ522+AS522&gt;0,AR522+AT522&gt;0),COUNTIF(AU$6:AU521,"&gt;0")+1,0)</f>
        <v>0</v>
      </c>
    </row>
    <row r="523" spans="40:47" x14ac:dyDescent="0.15">
      <c r="AN523" s="472">
        <v>15</v>
      </c>
      <c r="AO523" s="472">
        <v>2</v>
      </c>
      <c r="AP523" s="472">
        <v>2</v>
      </c>
      <c r="AQ523" s="480">
        <f ca="1">IF($AP523=1,IF(INDIRECT(ADDRESS(($AN523-1)*3+$AO523+5,$AP523+7))="",0,INDIRECT(ADDRESS(($AN523-1)*3+$AO523+5,$AP523+7))),IF(INDIRECT(ADDRESS(($AN523-1)*3+$AO523+5,$AP523+7))="",0,IF(COUNTIF(INDIRECT(ADDRESS(($AN523-1)*36+($AO523-1)*12+6,COLUMN())):INDIRECT(ADDRESS(($AN523-1)*36+($AO523-1)*12+$AP523+4,COLUMN())),INDIRECT(ADDRESS(($AN523-1)*3+$AO523+5,$AP523+7)))&gt;=1,0,INDIRECT(ADDRESS(($AN523-1)*3+$AO523+5,$AP523+7)))))</f>
        <v>0</v>
      </c>
      <c r="AR523" s="472">
        <f ca="1">COUNTIF(INDIRECT("H"&amp;(ROW()+12*(($AN523-1)*3+$AO523)-ROW())/12+5):INDIRECT("S"&amp;(ROW()+12*(($AN523-1)*3+$AO523)-ROW())/12+5),AQ523)</f>
        <v>0</v>
      </c>
      <c r="AS523" s="480">
        <f ca="1">IF($AP523=1,IF(INDIRECT(ADDRESS(($AN523-1)*3+$AO523+5,$AP523+20))="",0,INDIRECT(ADDRESS(($AN523-1)*3+$AO523+5,$AP523+20))),IF(INDIRECT(ADDRESS(($AN523-1)*3+$AO523+5,$AP523+20))="",0,IF(COUNTIF(INDIRECT(ADDRESS(($AN523-1)*36+($AO523-1)*12+6,COLUMN())):INDIRECT(ADDRESS(($AN523-1)*36+($AO523-1)*12+$AP523+4,COLUMN())),INDIRECT(ADDRESS(($AN523-1)*3+$AO523+5,$AP523+20)))&gt;=1,0,INDIRECT(ADDRESS(($AN523-1)*3+$AO523+5,$AP523+20)))))</f>
        <v>0</v>
      </c>
      <c r="AT523" s="472">
        <f ca="1">COUNTIF(INDIRECT("U"&amp;(ROW()+12*(($AN523-1)*3+$AO523)-ROW())/12+5):INDIRECT("AF"&amp;(ROW()+12*(($AN523-1)*3+$AO523)-ROW())/12+5),AS523)</f>
        <v>0</v>
      </c>
      <c r="AU523" s="472">
        <f ca="1">IF(AND(AQ523+AS523&gt;0,AR523+AT523&gt;0),COUNTIF(AU$6:AU522,"&gt;0")+1,0)</f>
        <v>0</v>
      </c>
    </row>
    <row r="524" spans="40:47" x14ac:dyDescent="0.15">
      <c r="AN524" s="472">
        <v>15</v>
      </c>
      <c r="AO524" s="472">
        <v>2</v>
      </c>
      <c r="AP524" s="472">
        <v>3</v>
      </c>
      <c r="AQ524" s="480">
        <f ca="1">IF($AP524=1,IF(INDIRECT(ADDRESS(($AN524-1)*3+$AO524+5,$AP524+7))="",0,INDIRECT(ADDRESS(($AN524-1)*3+$AO524+5,$AP524+7))),IF(INDIRECT(ADDRESS(($AN524-1)*3+$AO524+5,$AP524+7))="",0,IF(COUNTIF(INDIRECT(ADDRESS(($AN524-1)*36+($AO524-1)*12+6,COLUMN())):INDIRECT(ADDRESS(($AN524-1)*36+($AO524-1)*12+$AP524+4,COLUMN())),INDIRECT(ADDRESS(($AN524-1)*3+$AO524+5,$AP524+7)))&gt;=1,0,INDIRECT(ADDRESS(($AN524-1)*3+$AO524+5,$AP524+7)))))</f>
        <v>0</v>
      </c>
      <c r="AR524" s="472">
        <f ca="1">COUNTIF(INDIRECT("H"&amp;(ROW()+12*(($AN524-1)*3+$AO524)-ROW())/12+5):INDIRECT("S"&amp;(ROW()+12*(($AN524-1)*3+$AO524)-ROW())/12+5),AQ524)</f>
        <v>0</v>
      </c>
      <c r="AS524" s="480">
        <f ca="1">IF($AP524=1,IF(INDIRECT(ADDRESS(($AN524-1)*3+$AO524+5,$AP524+20))="",0,INDIRECT(ADDRESS(($AN524-1)*3+$AO524+5,$AP524+20))),IF(INDIRECT(ADDRESS(($AN524-1)*3+$AO524+5,$AP524+20))="",0,IF(COUNTIF(INDIRECT(ADDRESS(($AN524-1)*36+($AO524-1)*12+6,COLUMN())):INDIRECT(ADDRESS(($AN524-1)*36+($AO524-1)*12+$AP524+4,COLUMN())),INDIRECT(ADDRESS(($AN524-1)*3+$AO524+5,$AP524+20)))&gt;=1,0,INDIRECT(ADDRESS(($AN524-1)*3+$AO524+5,$AP524+20)))))</f>
        <v>0</v>
      </c>
      <c r="AT524" s="472">
        <f ca="1">COUNTIF(INDIRECT("U"&amp;(ROW()+12*(($AN524-1)*3+$AO524)-ROW())/12+5):INDIRECT("AF"&amp;(ROW()+12*(($AN524-1)*3+$AO524)-ROW())/12+5),AS524)</f>
        <v>0</v>
      </c>
      <c r="AU524" s="472">
        <f ca="1">IF(AND(AQ524+AS524&gt;0,AR524+AT524&gt;0),COUNTIF(AU$6:AU523,"&gt;0")+1,0)</f>
        <v>0</v>
      </c>
    </row>
    <row r="525" spans="40:47" x14ac:dyDescent="0.15">
      <c r="AN525" s="472">
        <v>15</v>
      </c>
      <c r="AO525" s="472">
        <v>2</v>
      </c>
      <c r="AP525" s="472">
        <v>4</v>
      </c>
      <c r="AQ525" s="480">
        <f ca="1">IF($AP525=1,IF(INDIRECT(ADDRESS(($AN525-1)*3+$AO525+5,$AP525+7))="",0,INDIRECT(ADDRESS(($AN525-1)*3+$AO525+5,$AP525+7))),IF(INDIRECT(ADDRESS(($AN525-1)*3+$AO525+5,$AP525+7))="",0,IF(COUNTIF(INDIRECT(ADDRESS(($AN525-1)*36+($AO525-1)*12+6,COLUMN())):INDIRECT(ADDRESS(($AN525-1)*36+($AO525-1)*12+$AP525+4,COLUMN())),INDIRECT(ADDRESS(($AN525-1)*3+$AO525+5,$AP525+7)))&gt;=1,0,INDIRECT(ADDRESS(($AN525-1)*3+$AO525+5,$AP525+7)))))</f>
        <v>0</v>
      </c>
      <c r="AR525" s="472">
        <f ca="1">COUNTIF(INDIRECT("H"&amp;(ROW()+12*(($AN525-1)*3+$AO525)-ROW())/12+5):INDIRECT("S"&amp;(ROW()+12*(($AN525-1)*3+$AO525)-ROW())/12+5),AQ525)</f>
        <v>0</v>
      </c>
      <c r="AS525" s="480">
        <f ca="1">IF($AP525=1,IF(INDIRECT(ADDRESS(($AN525-1)*3+$AO525+5,$AP525+20))="",0,INDIRECT(ADDRESS(($AN525-1)*3+$AO525+5,$AP525+20))),IF(INDIRECT(ADDRESS(($AN525-1)*3+$AO525+5,$AP525+20))="",0,IF(COUNTIF(INDIRECT(ADDRESS(($AN525-1)*36+($AO525-1)*12+6,COLUMN())):INDIRECT(ADDRESS(($AN525-1)*36+($AO525-1)*12+$AP525+4,COLUMN())),INDIRECT(ADDRESS(($AN525-1)*3+$AO525+5,$AP525+20)))&gt;=1,0,INDIRECT(ADDRESS(($AN525-1)*3+$AO525+5,$AP525+20)))))</f>
        <v>0</v>
      </c>
      <c r="AT525" s="472">
        <f ca="1">COUNTIF(INDIRECT("U"&amp;(ROW()+12*(($AN525-1)*3+$AO525)-ROW())/12+5):INDIRECT("AF"&amp;(ROW()+12*(($AN525-1)*3+$AO525)-ROW())/12+5),AS525)</f>
        <v>0</v>
      </c>
      <c r="AU525" s="472">
        <f ca="1">IF(AND(AQ525+AS525&gt;0,AR525+AT525&gt;0),COUNTIF(AU$6:AU524,"&gt;0")+1,0)</f>
        <v>0</v>
      </c>
    </row>
    <row r="526" spans="40:47" x14ac:dyDescent="0.15">
      <c r="AN526" s="472">
        <v>15</v>
      </c>
      <c r="AO526" s="472">
        <v>2</v>
      </c>
      <c r="AP526" s="472">
        <v>5</v>
      </c>
      <c r="AQ526" s="480">
        <f ca="1">IF($AP526=1,IF(INDIRECT(ADDRESS(($AN526-1)*3+$AO526+5,$AP526+7))="",0,INDIRECT(ADDRESS(($AN526-1)*3+$AO526+5,$AP526+7))),IF(INDIRECT(ADDRESS(($AN526-1)*3+$AO526+5,$AP526+7))="",0,IF(COUNTIF(INDIRECT(ADDRESS(($AN526-1)*36+($AO526-1)*12+6,COLUMN())):INDIRECT(ADDRESS(($AN526-1)*36+($AO526-1)*12+$AP526+4,COLUMN())),INDIRECT(ADDRESS(($AN526-1)*3+$AO526+5,$AP526+7)))&gt;=1,0,INDIRECT(ADDRESS(($AN526-1)*3+$AO526+5,$AP526+7)))))</f>
        <v>0</v>
      </c>
      <c r="AR526" s="472">
        <f ca="1">COUNTIF(INDIRECT("H"&amp;(ROW()+12*(($AN526-1)*3+$AO526)-ROW())/12+5):INDIRECT("S"&amp;(ROW()+12*(($AN526-1)*3+$AO526)-ROW())/12+5),AQ526)</f>
        <v>0</v>
      </c>
      <c r="AS526" s="480">
        <f ca="1">IF($AP526=1,IF(INDIRECT(ADDRESS(($AN526-1)*3+$AO526+5,$AP526+20))="",0,INDIRECT(ADDRESS(($AN526-1)*3+$AO526+5,$AP526+20))),IF(INDIRECT(ADDRESS(($AN526-1)*3+$AO526+5,$AP526+20))="",0,IF(COUNTIF(INDIRECT(ADDRESS(($AN526-1)*36+($AO526-1)*12+6,COLUMN())):INDIRECT(ADDRESS(($AN526-1)*36+($AO526-1)*12+$AP526+4,COLUMN())),INDIRECT(ADDRESS(($AN526-1)*3+$AO526+5,$AP526+20)))&gt;=1,0,INDIRECT(ADDRESS(($AN526-1)*3+$AO526+5,$AP526+20)))))</f>
        <v>0</v>
      </c>
      <c r="AT526" s="472">
        <f ca="1">COUNTIF(INDIRECT("U"&amp;(ROW()+12*(($AN526-1)*3+$AO526)-ROW())/12+5):INDIRECT("AF"&amp;(ROW()+12*(($AN526-1)*3+$AO526)-ROW())/12+5),AS526)</f>
        <v>0</v>
      </c>
      <c r="AU526" s="472">
        <f ca="1">IF(AND(AQ526+AS526&gt;0,AR526+AT526&gt;0),COUNTIF(AU$6:AU525,"&gt;0")+1,0)</f>
        <v>0</v>
      </c>
    </row>
    <row r="527" spans="40:47" x14ac:dyDescent="0.15">
      <c r="AN527" s="472">
        <v>15</v>
      </c>
      <c r="AO527" s="472">
        <v>2</v>
      </c>
      <c r="AP527" s="472">
        <v>6</v>
      </c>
      <c r="AQ527" s="480">
        <f ca="1">IF($AP527=1,IF(INDIRECT(ADDRESS(($AN527-1)*3+$AO527+5,$AP527+7))="",0,INDIRECT(ADDRESS(($AN527-1)*3+$AO527+5,$AP527+7))),IF(INDIRECT(ADDRESS(($AN527-1)*3+$AO527+5,$AP527+7))="",0,IF(COUNTIF(INDIRECT(ADDRESS(($AN527-1)*36+($AO527-1)*12+6,COLUMN())):INDIRECT(ADDRESS(($AN527-1)*36+($AO527-1)*12+$AP527+4,COLUMN())),INDIRECT(ADDRESS(($AN527-1)*3+$AO527+5,$AP527+7)))&gt;=1,0,INDIRECT(ADDRESS(($AN527-1)*3+$AO527+5,$AP527+7)))))</f>
        <v>0</v>
      </c>
      <c r="AR527" s="472">
        <f ca="1">COUNTIF(INDIRECT("H"&amp;(ROW()+12*(($AN527-1)*3+$AO527)-ROW())/12+5):INDIRECT("S"&amp;(ROW()+12*(($AN527-1)*3+$AO527)-ROW())/12+5),AQ527)</f>
        <v>0</v>
      </c>
      <c r="AS527" s="480">
        <f ca="1">IF($AP527=1,IF(INDIRECT(ADDRESS(($AN527-1)*3+$AO527+5,$AP527+20))="",0,INDIRECT(ADDRESS(($AN527-1)*3+$AO527+5,$AP527+20))),IF(INDIRECT(ADDRESS(($AN527-1)*3+$AO527+5,$AP527+20))="",0,IF(COUNTIF(INDIRECT(ADDRESS(($AN527-1)*36+($AO527-1)*12+6,COLUMN())):INDIRECT(ADDRESS(($AN527-1)*36+($AO527-1)*12+$AP527+4,COLUMN())),INDIRECT(ADDRESS(($AN527-1)*3+$AO527+5,$AP527+20)))&gt;=1,0,INDIRECT(ADDRESS(($AN527-1)*3+$AO527+5,$AP527+20)))))</f>
        <v>0</v>
      </c>
      <c r="AT527" s="472">
        <f ca="1">COUNTIF(INDIRECT("U"&amp;(ROW()+12*(($AN527-1)*3+$AO527)-ROW())/12+5):INDIRECT("AF"&amp;(ROW()+12*(($AN527-1)*3+$AO527)-ROW())/12+5),AS527)</f>
        <v>0</v>
      </c>
      <c r="AU527" s="472">
        <f ca="1">IF(AND(AQ527+AS527&gt;0,AR527+AT527&gt;0),COUNTIF(AU$6:AU526,"&gt;0")+1,0)</f>
        <v>0</v>
      </c>
    </row>
    <row r="528" spans="40:47" x14ac:dyDescent="0.15">
      <c r="AN528" s="472">
        <v>15</v>
      </c>
      <c r="AO528" s="472">
        <v>2</v>
      </c>
      <c r="AP528" s="472">
        <v>7</v>
      </c>
      <c r="AQ528" s="480">
        <f ca="1">IF($AP528=1,IF(INDIRECT(ADDRESS(($AN528-1)*3+$AO528+5,$AP528+7))="",0,INDIRECT(ADDRESS(($AN528-1)*3+$AO528+5,$AP528+7))),IF(INDIRECT(ADDRESS(($AN528-1)*3+$AO528+5,$AP528+7))="",0,IF(COUNTIF(INDIRECT(ADDRESS(($AN528-1)*36+($AO528-1)*12+6,COLUMN())):INDIRECT(ADDRESS(($AN528-1)*36+($AO528-1)*12+$AP528+4,COLUMN())),INDIRECT(ADDRESS(($AN528-1)*3+$AO528+5,$AP528+7)))&gt;=1,0,INDIRECT(ADDRESS(($AN528-1)*3+$AO528+5,$AP528+7)))))</f>
        <v>0</v>
      </c>
      <c r="AR528" s="472">
        <f ca="1">COUNTIF(INDIRECT("H"&amp;(ROW()+12*(($AN528-1)*3+$AO528)-ROW())/12+5):INDIRECT("S"&amp;(ROW()+12*(($AN528-1)*3+$AO528)-ROW())/12+5),AQ528)</f>
        <v>0</v>
      </c>
      <c r="AS528" s="480">
        <f ca="1">IF($AP528=1,IF(INDIRECT(ADDRESS(($AN528-1)*3+$AO528+5,$AP528+20))="",0,INDIRECT(ADDRESS(($AN528-1)*3+$AO528+5,$AP528+20))),IF(INDIRECT(ADDRESS(($AN528-1)*3+$AO528+5,$AP528+20))="",0,IF(COUNTIF(INDIRECT(ADDRESS(($AN528-1)*36+($AO528-1)*12+6,COLUMN())):INDIRECT(ADDRESS(($AN528-1)*36+($AO528-1)*12+$AP528+4,COLUMN())),INDIRECT(ADDRESS(($AN528-1)*3+$AO528+5,$AP528+20)))&gt;=1,0,INDIRECT(ADDRESS(($AN528-1)*3+$AO528+5,$AP528+20)))))</f>
        <v>0</v>
      </c>
      <c r="AT528" s="472">
        <f ca="1">COUNTIF(INDIRECT("U"&amp;(ROW()+12*(($AN528-1)*3+$AO528)-ROW())/12+5):INDIRECT("AF"&amp;(ROW()+12*(($AN528-1)*3+$AO528)-ROW())/12+5),AS528)</f>
        <v>0</v>
      </c>
      <c r="AU528" s="472">
        <f ca="1">IF(AND(AQ528+AS528&gt;0,AR528+AT528&gt;0),COUNTIF(AU$6:AU527,"&gt;0")+1,0)</f>
        <v>0</v>
      </c>
    </row>
    <row r="529" spans="40:47" x14ac:dyDescent="0.15">
      <c r="AN529" s="472">
        <v>15</v>
      </c>
      <c r="AO529" s="472">
        <v>2</v>
      </c>
      <c r="AP529" s="472">
        <v>8</v>
      </c>
      <c r="AQ529" s="480">
        <f ca="1">IF($AP529=1,IF(INDIRECT(ADDRESS(($AN529-1)*3+$AO529+5,$AP529+7))="",0,INDIRECT(ADDRESS(($AN529-1)*3+$AO529+5,$AP529+7))),IF(INDIRECT(ADDRESS(($AN529-1)*3+$AO529+5,$AP529+7))="",0,IF(COUNTIF(INDIRECT(ADDRESS(($AN529-1)*36+($AO529-1)*12+6,COLUMN())):INDIRECT(ADDRESS(($AN529-1)*36+($AO529-1)*12+$AP529+4,COLUMN())),INDIRECT(ADDRESS(($AN529-1)*3+$AO529+5,$AP529+7)))&gt;=1,0,INDIRECT(ADDRESS(($AN529-1)*3+$AO529+5,$AP529+7)))))</f>
        <v>0</v>
      </c>
      <c r="AR529" s="472">
        <f ca="1">COUNTIF(INDIRECT("H"&amp;(ROW()+12*(($AN529-1)*3+$AO529)-ROW())/12+5):INDIRECT("S"&amp;(ROW()+12*(($AN529-1)*3+$AO529)-ROW())/12+5),AQ529)</f>
        <v>0</v>
      </c>
      <c r="AS529" s="480">
        <f ca="1">IF($AP529=1,IF(INDIRECT(ADDRESS(($AN529-1)*3+$AO529+5,$AP529+20))="",0,INDIRECT(ADDRESS(($AN529-1)*3+$AO529+5,$AP529+20))),IF(INDIRECT(ADDRESS(($AN529-1)*3+$AO529+5,$AP529+20))="",0,IF(COUNTIF(INDIRECT(ADDRESS(($AN529-1)*36+($AO529-1)*12+6,COLUMN())):INDIRECT(ADDRESS(($AN529-1)*36+($AO529-1)*12+$AP529+4,COLUMN())),INDIRECT(ADDRESS(($AN529-1)*3+$AO529+5,$AP529+20)))&gt;=1,0,INDIRECT(ADDRESS(($AN529-1)*3+$AO529+5,$AP529+20)))))</f>
        <v>0</v>
      </c>
      <c r="AT529" s="472">
        <f ca="1">COUNTIF(INDIRECT("U"&amp;(ROW()+12*(($AN529-1)*3+$AO529)-ROW())/12+5):INDIRECT("AF"&amp;(ROW()+12*(($AN529-1)*3+$AO529)-ROW())/12+5),AS529)</f>
        <v>0</v>
      </c>
      <c r="AU529" s="472">
        <f ca="1">IF(AND(AQ529+AS529&gt;0,AR529+AT529&gt;0),COUNTIF(AU$6:AU528,"&gt;0")+1,0)</f>
        <v>0</v>
      </c>
    </row>
    <row r="530" spans="40:47" x14ac:dyDescent="0.15">
      <c r="AN530" s="472">
        <v>15</v>
      </c>
      <c r="AO530" s="472">
        <v>2</v>
      </c>
      <c r="AP530" s="472">
        <v>9</v>
      </c>
      <c r="AQ530" s="480">
        <f ca="1">IF($AP530=1,IF(INDIRECT(ADDRESS(($AN530-1)*3+$AO530+5,$AP530+7))="",0,INDIRECT(ADDRESS(($AN530-1)*3+$AO530+5,$AP530+7))),IF(INDIRECT(ADDRESS(($AN530-1)*3+$AO530+5,$AP530+7))="",0,IF(COUNTIF(INDIRECT(ADDRESS(($AN530-1)*36+($AO530-1)*12+6,COLUMN())):INDIRECT(ADDRESS(($AN530-1)*36+($AO530-1)*12+$AP530+4,COLUMN())),INDIRECT(ADDRESS(($AN530-1)*3+$AO530+5,$AP530+7)))&gt;=1,0,INDIRECT(ADDRESS(($AN530-1)*3+$AO530+5,$AP530+7)))))</f>
        <v>0</v>
      </c>
      <c r="AR530" s="472">
        <f ca="1">COUNTIF(INDIRECT("H"&amp;(ROW()+12*(($AN530-1)*3+$AO530)-ROW())/12+5):INDIRECT("S"&amp;(ROW()+12*(($AN530-1)*3+$AO530)-ROW())/12+5),AQ530)</f>
        <v>0</v>
      </c>
      <c r="AS530" s="480">
        <f ca="1">IF($AP530=1,IF(INDIRECT(ADDRESS(($AN530-1)*3+$AO530+5,$AP530+20))="",0,INDIRECT(ADDRESS(($AN530-1)*3+$AO530+5,$AP530+20))),IF(INDIRECT(ADDRESS(($AN530-1)*3+$AO530+5,$AP530+20))="",0,IF(COUNTIF(INDIRECT(ADDRESS(($AN530-1)*36+($AO530-1)*12+6,COLUMN())):INDIRECT(ADDRESS(($AN530-1)*36+($AO530-1)*12+$AP530+4,COLUMN())),INDIRECT(ADDRESS(($AN530-1)*3+$AO530+5,$AP530+20)))&gt;=1,0,INDIRECT(ADDRESS(($AN530-1)*3+$AO530+5,$AP530+20)))))</f>
        <v>0</v>
      </c>
      <c r="AT530" s="472">
        <f ca="1">COUNTIF(INDIRECT("U"&amp;(ROW()+12*(($AN530-1)*3+$AO530)-ROW())/12+5):INDIRECT("AF"&amp;(ROW()+12*(($AN530-1)*3+$AO530)-ROW())/12+5),AS530)</f>
        <v>0</v>
      </c>
      <c r="AU530" s="472">
        <f ca="1">IF(AND(AQ530+AS530&gt;0,AR530+AT530&gt;0),COUNTIF(AU$6:AU529,"&gt;0")+1,0)</f>
        <v>0</v>
      </c>
    </row>
    <row r="531" spans="40:47" x14ac:dyDescent="0.15">
      <c r="AN531" s="472">
        <v>15</v>
      </c>
      <c r="AO531" s="472">
        <v>2</v>
      </c>
      <c r="AP531" s="472">
        <v>10</v>
      </c>
      <c r="AQ531" s="480">
        <f ca="1">IF($AP531=1,IF(INDIRECT(ADDRESS(($AN531-1)*3+$AO531+5,$AP531+7))="",0,INDIRECT(ADDRESS(($AN531-1)*3+$AO531+5,$AP531+7))),IF(INDIRECT(ADDRESS(($AN531-1)*3+$AO531+5,$AP531+7))="",0,IF(COUNTIF(INDIRECT(ADDRESS(($AN531-1)*36+($AO531-1)*12+6,COLUMN())):INDIRECT(ADDRESS(($AN531-1)*36+($AO531-1)*12+$AP531+4,COLUMN())),INDIRECT(ADDRESS(($AN531-1)*3+$AO531+5,$AP531+7)))&gt;=1,0,INDIRECT(ADDRESS(($AN531-1)*3+$AO531+5,$AP531+7)))))</f>
        <v>0</v>
      </c>
      <c r="AR531" s="472">
        <f ca="1">COUNTIF(INDIRECT("H"&amp;(ROW()+12*(($AN531-1)*3+$AO531)-ROW())/12+5):INDIRECT("S"&amp;(ROW()+12*(($AN531-1)*3+$AO531)-ROW())/12+5),AQ531)</f>
        <v>0</v>
      </c>
      <c r="AS531" s="480">
        <f ca="1">IF($AP531=1,IF(INDIRECT(ADDRESS(($AN531-1)*3+$AO531+5,$AP531+20))="",0,INDIRECT(ADDRESS(($AN531-1)*3+$AO531+5,$AP531+20))),IF(INDIRECT(ADDRESS(($AN531-1)*3+$AO531+5,$AP531+20))="",0,IF(COUNTIF(INDIRECT(ADDRESS(($AN531-1)*36+($AO531-1)*12+6,COLUMN())):INDIRECT(ADDRESS(($AN531-1)*36+($AO531-1)*12+$AP531+4,COLUMN())),INDIRECT(ADDRESS(($AN531-1)*3+$AO531+5,$AP531+20)))&gt;=1,0,INDIRECT(ADDRESS(($AN531-1)*3+$AO531+5,$AP531+20)))))</f>
        <v>0</v>
      </c>
      <c r="AT531" s="472">
        <f ca="1">COUNTIF(INDIRECT("U"&amp;(ROW()+12*(($AN531-1)*3+$AO531)-ROW())/12+5):INDIRECT("AF"&amp;(ROW()+12*(($AN531-1)*3+$AO531)-ROW())/12+5),AS531)</f>
        <v>0</v>
      </c>
      <c r="AU531" s="472">
        <f ca="1">IF(AND(AQ531+AS531&gt;0,AR531+AT531&gt;0),COUNTIF(AU$6:AU530,"&gt;0")+1,0)</f>
        <v>0</v>
      </c>
    </row>
    <row r="532" spans="40:47" x14ac:dyDescent="0.15">
      <c r="AN532" s="472">
        <v>15</v>
      </c>
      <c r="AO532" s="472">
        <v>2</v>
      </c>
      <c r="AP532" s="472">
        <v>11</v>
      </c>
      <c r="AQ532" s="480">
        <f ca="1">IF($AP532=1,IF(INDIRECT(ADDRESS(($AN532-1)*3+$AO532+5,$AP532+7))="",0,INDIRECT(ADDRESS(($AN532-1)*3+$AO532+5,$AP532+7))),IF(INDIRECT(ADDRESS(($AN532-1)*3+$AO532+5,$AP532+7))="",0,IF(COUNTIF(INDIRECT(ADDRESS(($AN532-1)*36+($AO532-1)*12+6,COLUMN())):INDIRECT(ADDRESS(($AN532-1)*36+($AO532-1)*12+$AP532+4,COLUMN())),INDIRECT(ADDRESS(($AN532-1)*3+$AO532+5,$AP532+7)))&gt;=1,0,INDIRECT(ADDRESS(($AN532-1)*3+$AO532+5,$AP532+7)))))</f>
        <v>0</v>
      </c>
      <c r="AR532" s="472">
        <f ca="1">COUNTIF(INDIRECT("H"&amp;(ROW()+12*(($AN532-1)*3+$AO532)-ROW())/12+5):INDIRECT("S"&amp;(ROW()+12*(($AN532-1)*3+$AO532)-ROW())/12+5),AQ532)</f>
        <v>0</v>
      </c>
      <c r="AS532" s="480">
        <f ca="1">IF($AP532=1,IF(INDIRECT(ADDRESS(($AN532-1)*3+$AO532+5,$AP532+20))="",0,INDIRECT(ADDRESS(($AN532-1)*3+$AO532+5,$AP532+20))),IF(INDIRECT(ADDRESS(($AN532-1)*3+$AO532+5,$AP532+20))="",0,IF(COUNTIF(INDIRECT(ADDRESS(($AN532-1)*36+($AO532-1)*12+6,COLUMN())):INDIRECT(ADDRESS(($AN532-1)*36+($AO532-1)*12+$AP532+4,COLUMN())),INDIRECT(ADDRESS(($AN532-1)*3+$AO532+5,$AP532+20)))&gt;=1,0,INDIRECT(ADDRESS(($AN532-1)*3+$AO532+5,$AP532+20)))))</f>
        <v>0</v>
      </c>
      <c r="AT532" s="472">
        <f ca="1">COUNTIF(INDIRECT("U"&amp;(ROW()+12*(($AN532-1)*3+$AO532)-ROW())/12+5):INDIRECT("AF"&amp;(ROW()+12*(($AN532-1)*3+$AO532)-ROW())/12+5),AS532)</f>
        <v>0</v>
      </c>
      <c r="AU532" s="472">
        <f ca="1">IF(AND(AQ532+AS532&gt;0,AR532+AT532&gt;0),COUNTIF(AU$6:AU531,"&gt;0")+1,0)</f>
        <v>0</v>
      </c>
    </row>
    <row r="533" spans="40:47" x14ac:dyDescent="0.15">
      <c r="AN533" s="472">
        <v>15</v>
      </c>
      <c r="AO533" s="472">
        <v>2</v>
      </c>
      <c r="AP533" s="472">
        <v>12</v>
      </c>
      <c r="AQ533" s="480">
        <f ca="1">IF($AP533=1,IF(INDIRECT(ADDRESS(($AN533-1)*3+$AO533+5,$AP533+7))="",0,INDIRECT(ADDRESS(($AN533-1)*3+$AO533+5,$AP533+7))),IF(INDIRECT(ADDRESS(($AN533-1)*3+$AO533+5,$AP533+7))="",0,IF(COUNTIF(INDIRECT(ADDRESS(($AN533-1)*36+($AO533-1)*12+6,COLUMN())):INDIRECT(ADDRESS(($AN533-1)*36+($AO533-1)*12+$AP533+4,COLUMN())),INDIRECT(ADDRESS(($AN533-1)*3+$AO533+5,$AP533+7)))&gt;=1,0,INDIRECT(ADDRESS(($AN533-1)*3+$AO533+5,$AP533+7)))))</f>
        <v>0</v>
      </c>
      <c r="AR533" s="472">
        <f ca="1">COUNTIF(INDIRECT("H"&amp;(ROW()+12*(($AN533-1)*3+$AO533)-ROW())/12+5):INDIRECT("S"&amp;(ROW()+12*(($AN533-1)*3+$AO533)-ROW())/12+5),AQ533)</f>
        <v>0</v>
      </c>
      <c r="AS533" s="480">
        <f ca="1">IF($AP533=1,IF(INDIRECT(ADDRESS(($AN533-1)*3+$AO533+5,$AP533+20))="",0,INDIRECT(ADDRESS(($AN533-1)*3+$AO533+5,$AP533+20))),IF(INDIRECT(ADDRESS(($AN533-1)*3+$AO533+5,$AP533+20))="",0,IF(COUNTIF(INDIRECT(ADDRESS(($AN533-1)*36+($AO533-1)*12+6,COLUMN())):INDIRECT(ADDRESS(($AN533-1)*36+($AO533-1)*12+$AP533+4,COLUMN())),INDIRECT(ADDRESS(($AN533-1)*3+$AO533+5,$AP533+20)))&gt;=1,0,INDIRECT(ADDRESS(($AN533-1)*3+$AO533+5,$AP533+20)))))</f>
        <v>0</v>
      </c>
      <c r="AT533" s="472">
        <f ca="1">COUNTIF(INDIRECT("U"&amp;(ROW()+12*(($AN533-1)*3+$AO533)-ROW())/12+5):INDIRECT("AF"&amp;(ROW()+12*(($AN533-1)*3+$AO533)-ROW())/12+5),AS533)</f>
        <v>0</v>
      </c>
      <c r="AU533" s="472">
        <f ca="1">IF(AND(AQ533+AS533&gt;0,AR533+AT533&gt;0),COUNTIF(AU$6:AU532,"&gt;0")+1,0)</f>
        <v>0</v>
      </c>
    </row>
    <row r="534" spans="40:47" x14ac:dyDescent="0.15">
      <c r="AN534" s="472">
        <v>15</v>
      </c>
      <c r="AO534" s="472">
        <v>3</v>
      </c>
      <c r="AP534" s="472">
        <v>1</v>
      </c>
      <c r="AQ534" s="480">
        <f ca="1">IF($AP534=1,IF(INDIRECT(ADDRESS(($AN534-1)*3+$AO534+5,$AP534+7))="",0,INDIRECT(ADDRESS(($AN534-1)*3+$AO534+5,$AP534+7))),IF(INDIRECT(ADDRESS(($AN534-1)*3+$AO534+5,$AP534+7))="",0,IF(COUNTIF(INDIRECT(ADDRESS(($AN534-1)*36+($AO534-1)*12+6,COLUMN())):INDIRECT(ADDRESS(($AN534-1)*36+($AO534-1)*12+$AP534+4,COLUMN())),INDIRECT(ADDRESS(($AN534-1)*3+$AO534+5,$AP534+7)))&gt;=1,0,INDIRECT(ADDRESS(($AN534-1)*3+$AO534+5,$AP534+7)))))</f>
        <v>0</v>
      </c>
      <c r="AR534" s="472">
        <f ca="1">COUNTIF(INDIRECT("H"&amp;(ROW()+12*(($AN534-1)*3+$AO534)-ROW())/12+5):INDIRECT("S"&amp;(ROW()+12*(($AN534-1)*3+$AO534)-ROW())/12+5),AQ534)</f>
        <v>0</v>
      </c>
      <c r="AS534" s="480">
        <f ca="1">IF($AP534=1,IF(INDIRECT(ADDRESS(($AN534-1)*3+$AO534+5,$AP534+20))="",0,INDIRECT(ADDRESS(($AN534-1)*3+$AO534+5,$AP534+20))),IF(INDIRECT(ADDRESS(($AN534-1)*3+$AO534+5,$AP534+20))="",0,IF(COUNTIF(INDIRECT(ADDRESS(($AN534-1)*36+($AO534-1)*12+6,COLUMN())):INDIRECT(ADDRESS(($AN534-1)*36+($AO534-1)*12+$AP534+4,COLUMN())),INDIRECT(ADDRESS(($AN534-1)*3+$AO534+5,$AP534+20)))&gt;=1,0,INDIRECT(ADDRESS(($AN534-1)*3+$AO534+5,$AP534+20)))))</f>
        <v>0</v>
      </c>
      <c r="AT534" s="472">
        <f ca="1">COUNTIF(INDIRECT("U"&amp;(ROW()+12*(($AN534-1)*3+$AO534)-ROW())/12+5):INDIRECT("AF"&amp;(ROW()+12*(($AN534-1)*3+$AO534)-ROW())/12+5),AS534)</f>
        <v>0</v>
      </c>
      <c r="AU534" s="472">
        <f ca="1">IF(AND(AQ534+AS534&gt;0,AR534+AT534&gt;0),COUNTIF(AU$6:AU533,"&gt;0")+1,0)</f>
        <v>0</v>
      </c>
    </row>
    <row r="535" spans="40:47" x14ac:dyDescent="0.15">
      <c r="AN535" s="472">
        <v>15</v>
      </c>
      <c r="AO535" s="472">
        <v>3</v>
      </c>
      <c r="AP535" s="472">
        <v>2</v>
      </c>
      <c r="AQ535" s="480">
        <f ca="1">IF($AP535=1,IF(INDIRECT(ADDRESS(($AN535-1)*3+$AO535+5,$AP535+7))="",0,INDIRECT(ADDRESS(($AN535-1)*3+$AO535+5,$AP535+7))),IF(INDIRECT(ADDRESS(($AN535-1)*3+$AO535+5,$AP535+7))="",0,IF(COUNTIF(INDIRECT(ADDRESS(($AN535-1)*36+($AO535-1)*12+6,COLUMN())):INDIRECT(ADDRESS(($AN535-1)*36+($AO535-1)*12+$AP535+4,COLUMN())),INDIRECT(ADDRESS(($AN535-1)*3+$AO535+5,$AP535+7)))&gt;=1,0,INDIRECT(ADDRESS(($AN535-1)*3+$AO535+5,$AP535+7)))))</f>
        <v>0</v>
      </c>
      <c r="AR535" s="472">
        <f ca="1">COUNTIF(INDIRECT("H"&amp;(ROW()+12*(($AN535-1)*3+$AO535)-ROW())/12+5):INDIRECT("S"&amp;(ROW()+12*(($AN535-1)*3+$AO535)-ROW())/12+5),AQ535)</f>
        <v>0</v>
      </c>
      <c r="AS535" s="480">
        <f ca="1">IF($AP535=1,IF(INDIRECT(ADDRESS(($AN535-1)*3+$AO535+5,$AP535+20))="",0,INDIRECT(ADDRESS(($AN535-1)*3+$AO535+5,$AP535+20))),IF(INDIRECT(ADDRESS(($AN535-1)*3+$AO535+5,$AP535+20))="",0,IF(COUNTIF(INDIRECT(ADDRESS(($AN535-1)*36+($AO535-1)*12+6,COLUMN())):INDIRECT(ADDRESS(($AN535-1)*36+($AO535-1)*12+$AP535+4,COLUMN())),INDIRECT(ADDRESS(($AN535-1)*3+$AO535+5,$AP535+20)))&gt;=1,0,INDIRECT(ADDRESS(($AN535-1)*3+$AO535+5,$AP535+20)))))</f>
        <v>0</v>
      </c>
      <c r="AT535" s="472">
        <f ca="1">COUNTIF(INDIRECT("U"&amp;(ROW()+12*(($AN535-1)*3+$AO535)-ROW())/12+5):INDIRECT("AF"&amp;(ROW()+12*(($AN535-1)*3+$AO535)-ROW())/12+5),AS535)</f>
        <v>0</v>
      </c>
      <c r="AU535" s="472">
        <f ca="1">IF(AND(AQ535+AS535&gt;0,AR535+AT535&gt;0),COUNTIF(AU$6:AU534,"&gt;0")+1,0)</f>
        <v>0</v>
      </c>
    </row>
    <row r="536" spans="40:47" x14ac:dyDescent="0.15">
      <c r="AN536" s="472">
        <v>15</v>
      </c>
      <c r="AO536" s="472">
        <v>3</v>
      </c>
      <c r="AP536" s="472">
        <v>3</v>
      </c>
      <c r="AQ536" s="480">
        <f ca="1">IF($AP536=1,IF(INDIRECT(ADDRESS(($AN536-1)*3+$AO536+5,$AP536+7))="",0,INDIRECT(ADDRESS(($AN536-1)*3+$AO536+5,$AP536+7))),IF(INDIRECT(ADDRESS(($AN536-1)*3+$AO536+5,$AP536+7))="",0,IF(COUNTIF(INDIRECT(ADDRESS(($AN536-1)*36+($AO536-1)*12+6,COLUMN())):INDIRECT(ADDRESS(($AN536-1)*36+($AO536-1)*12+$AP536+4,COLUMN())),INDIRECT(ADDRESS(($AN536-1)*3+$AO536+5,$AP536+7)))&gt;=1,0,INDIRECT(ADDRESS(($AN536-1)*3+$AO536+5,$AP536+7)))))</f>
        <v>0</v>
      </c>
      <c r="AR536" s="472">
        <f ca="1">COUNTIF(INDIRECT("H"&amp;(ROW()+12*(($AN536-1)*3+$AO536)-ROW())/12+5):INDIRECT("S"&amp;(ROW()+12*(($AN536-1)*3+$AO536)-ROW())/12+5),AQ536)</f>
        <v>0</v>
      </c>
      <c r="AS536" s="480">
        <f ca="1">IF($AP536=1,IF(INDIRECT(ADDRESS(($AN536-1)*3+$AO536+5,$AP536+20))="",0,INDIRECT(ADDRESS(($AN536-1)*3+$AO536+5,$AP536+20))),IF(INDIRECT(ADDRESS(($AN536-1)*3+$AO536+5,$AP536+20))="",0,IF(COUNTIF(INDIRECT(ADDRESS(($AN536-1)*36+($AO536-1)*12+6,COLUMN())):INDIRECT(ADDRESS(($AN536-1)*36+($AO536-1)*12+$AP536+4,COLUMN())),INDIRECT(ADDRESS(($AN536-1)*3+$AO536+5,$AP536+20)))&gt;=1,0,INDIRECT(ADDRESS(($AN536-1)*3+$AO536+5,$AP536+20)))))</f>
        <v>0</v>
      </c>
      <c r="AT536" s="472">
        <f ca="1">COUNTIF(INDIRECT("U"&amp;(ROW()+12*(($AN536-1)*3+$AO536)-ROW())/12+5):INDIRECT("AF"&amp;(ROW()+12*(($AN536-1)*3+$AO536)-ROW())/12+5),AS536)</f>
        <v>0</v>
      </c>
      <c r="AU536" s="472">
        <f ca="1">IF(AND(AQ536+AS536&gt;0,AR536+AT536&gt;0),COUNTIF(AU$6:AU535,"&gt;0")+1,0)</f>
        <v>0</v>
      </c>
    </row>
    <row r="537" spans="40:47" x14ac:dyDescent="0.15">
      <c r="AN537" s="472">
        <v>15</v>
      </c>
      <c r="AO537" s="472">
        <v>3</v>
      </c>
      <c r="AP537" s="472">
        <v>4</v>
      </c>
      <c r="AQ537" s="480">
        <f ca="1">IF($AP537=1,IF(INDIRECT(ADDRESS(($AN537-1)*3+$AO537+5,$AP537+7))="",0,INDIRECT(ADDRESS(($AN537-1)*3+$AO537+5,$AP537+7))),IF(INDIRECT(ADDRESS(($AN537-1)*3+$AO537+5,$AP537+7))="",0,IF(COUNTIF(INDIRECT(ADDRESS(($AN537-1)*36+($AO537-1)*12+6,COLUMN())):INDIRECT(ADDRESS(($AN537-1)*36+($AO537-1)*12+$AP537+4,COLUMN())),INDIRECT(ADDRESS(($AN537-1)*3+$AO537+5,$AP537+7)))&gt;=1,0,INDIRECT(ADDRESS(($AN537-1)*3+$AO537+5,$AP537+7)))))</f>
        <v>0</v>
      </c>
      <c r="AR537" s="472">
        <f ca="1">COUNTIF(INDIRECT("H"&amp;(ROW()+12*(($AN537-1)*3+$AO537)-ROW())/12+5):INDIRECT("S"&amp;(ROW()+12*(($AN537-1)*3+$AO537)-ROW())/12+5),AQ537)</f>
        <v>0</v>
      </c>
      <c r="AS537" s="480">
        <f ca="1">IF($AP537=1,IF(INDIRECT(ADDRESS(($AN537-1)*3+$AO537+5,$AP537+20))="",0,INDIRECT(ADDRESS(($AN537-1)*3+$AO537+5,$AP537+20))),IF(INDIRECT(ADDRESS(($AN537-1)*3+$AO537+5,$AP537+20))="",0,IF(COUNTIF(INDIRECT(ADDRESS(($AN537-1)*36+($AO537-1)*12+6,COLUMN())):INDIRECT(ADDRESS(($AN537-1)*36+($AO537-1)*12+$AP537+4,COLUMN())),INDIRECT(ADDRESS(($AN537-1)*3+$AO537+5,$AP537+20)))&gt;=1,0,INDIRECT(ADDRESS(($AN537-1)*3+$AO537+5,$AP537+20)))))</f>
        <v>0</v>
      </c>
      <c r="AT537" s="472">
        <f ca="1">COUNTIF(INDIRECT("U"&amp;(ROW()+12*(($AN537-1)*3+$AO537)-ROW())/12+5):INDIRECT("AF"&amp;(ROW()+12*(($AN537-1)*3+$AO537)-ROW())/12+5),AS537)</f>
        <v>0</v>
      </c>
      <c r="AU537" s="472">
        <f ca="1">IF(AND(AQ537+AS537&gt;0,AR537+AT537&gt;0),COUNTIF(AU$6:AU536,"&gt;0")+1,0)</f>
        <v>0</v>
      </c>
    </row>
    <row r="538" spans="40:47" x14ac:dyDescent="0.15">
      <c r="AN538" s="472">
        <v>15</v>
      </c>
      <c r="AO538" s="472">
        <v>3</v>
      </c>
      <c r="AP538" s="472">
        <v>5</v>
      </c>
      <c r="AQ538" s="480">
        <f ca="1">IF($AP538=1,IF(INDIRECT(ADDRESS(($AN538-1)*3+$AO538+5,$AP538+7))="",0,INDIRECT(ADDRESS(($AN538-1)*3+$AO538+5,$AP538+7))),IF(INDIRECT(ADDRESS(($AN538-1)*3+$AO538+5,$AP538+7))="",0,IF(COUNTIF(INDIRECT(ADDRESS(($AN538-1)*36+($AO538-1)*12+6,COLUMN())):INDIRECT(ADDRESS(($AN538-1)*36+($AO538-1)*12+$AP538+4,COLUMN())),INDIRECT(ADDRESS(($AN538-1)*3+$AO538+5,$AP538+7)))&gt;=1,0,INDIRECT(ADDRESS(($AN538-1)*3+$AO538+5,$AP538+7)))))</f>
        <v>0</v>
      </c>
      <c r="AR538" s="472">
        <f ca="1">COUNTIF(INDIRECT("H"&amp;(ROW()+12*(($AN538-1)*3+$AO538)-ROW())/12+5):INDIRECT("S"&amp;(ROW()+12*(($AN538-1)*3+$AO538)-ROW())/12+5),AQ538)</f>
        <v>0</v>
      </c>
      <c r="AS538" s="480">
        <f ca="1">IF($AP538=1,IF(INDIRECT(ADDRESS(($AN538-1)*3+$AO538+5,$AP538+20))="",0,INDIRECT(ADDRESS(($AN538-1)*3+$AO538+5,$AP538+20))),IF(INDIRECT(ADDRESS(($AN538-1)*3+$AO538+5,$AP538+20))="",0,IF(COUNTIF(INDIRECT(ADDRESS(($AN538-1)*36+($AO538-1)*12+6,COLUMN())):INDIRECT(ADDRESS(($AN538-1)*36+($AO538-1)*12+$AP538+4,COLUMN())),INDIRECT(ADDRESS(($AN538-1)*3+$AO538+5,$AP538+20)))&gt;=1,0,INDIRECT(ADDRESS(($AN538-1)*3+$AO538+5,$AP538+20)))))</f>
        <v>0</v>
      </c>
      <c r="AT538" s="472">
        <f ca="1">COUNTIF(INDIRECT("U"&amp;(ROW()+12*(($AN538-1)*3+$AO538)-ROW())/12+5):INDIRECT("AF"&amp;(ROW()+12*(($AN538-1)*3+$AO538)-ROW())/12+5),AS538)</f>
        <v>0</v>
      </c>
      <c r="AU538" s="472">
        <f ca="1">IF(AND(AQ538+AS538&gt;0,AR538+AT538&gt;0),COUNTIF(AU$6:AU537,"&gt;0")+1,0)</f>
        <v>0</v>
      </c>
    </row>
    <row r="539" spans="40:47" x14ac:dyDescent="0.15">
      <c r="AN539" s="472">
        <v>15</v>
      </c>
      <c r="AO539" s="472">
        <v>3</v>
      </c>
      <c r="AP539" s="472">
        <v>6</v>
      </c>
      <c r="AQ539" s="480">
        <f ca="1">IF($AP539=1,IF(INDIRECT(ADDRESS(($AN539-1)*3+$AO539+5,$AP539+7))="",0,INDIRECT(ADDRESS(($AN539-1)*3+$AO539+5,$AP539+7))),IF(INDIRECT(ADDRESS(($AN539-1)*3+$AO539+5,$AP539+7))="",0,IF(COUNTIF(INDIRECT(ADDRESS(($AN539-1)*36+($AO539-1)*12+6,COLUMN())):INDIRECT(ADDRESS(($AN539-1)*36+($AO539-1)*12+$AP539+4,COLUMN())),INDIRECT(ADDRESS(($AN539-1)*3+$AO539+5,$AP539+7)))&gt;=1,0,INDIRECT(ADDRESS(($AN539-1)*3+$AO539+5,$AP539+7)))))</f>
        <v>0</v>
      </c>
      <c r="AR539" s="472">
        <f ca="1">COUNTIF(INDIRECT("H"&amp;(ROW()+12*(($AN539-1)*3+$AO539)-ROW())/12+5):INDIRECT("S"&amp;(ROW()+12*(($AN539-1)*3+$AO539)-ROW())/12+5),AQ539)</f>
        <v>0</v>
      </c>
      <c r="AS539" s="480">
        <f ca="1">IF($AP539=1,IF(INDIRECT(ADDRESS(($AN539-1)*3+$AO539+5,$AP539+20))="",0,INDIRECT(ADDRESS(($AN539-1)*3+$AO539+5,$AP539+20))),IF(INDIRECT(ADDRESS(($AN539-1)*3+$AO539+5,$AP539+20))="",0,IF(COUNTIF(INDIRECT(ADDRESS(($AN539-1)*36+($AO539-1)*12+6,COLUMN())):INDIRECT(ADDRESS(($AN539-1)*36+($AO539-1)*12+$AP539+4,COLUMN())),INDIRECT(ADDRESS(($AN539-1)*3+$AO539+5,$AP539+20)))&gt;=1,0,INDIRECT(ADDRESS(($AN539-1)*3+$AO539+5,$AP539+20)))))</f>
        <v>0</v>
      </c>
      <c r="AT539" s="472">
        <f ca="1">COUNTIF(INDIRECT("U"&amp;(ROW()+12*(($AN539-1)*3+$AO539)-ROW())/12+5):INDIRECT("AF"&amp;(ROW()+12*(($AN539-1)*3+$AO539)-ROW())/12+5),AS539)</f>
        <v>0</v>
      </c>
      <c r="AU539" s="472">
        <f ca="1">IF(AND(AQ539+AS539&gt;0,AR539+AT539&gt;0),COUNTIF(AU$6:AU538,"&gt;0")+1,0)</f>
        <v>0</v>
      </c>
    </row>
    <row r="540" spans="40:47" x14ac:dyDescent="0.15">
      <c r="AN540" s="472">
        <v>15</v>
      </c>
      <c r="AO540" s="472">
        <v>3</v>
      </c>
      <c r="AP540" s="472">
        <v>7</v>
      </c>
      <c r="AQ540" s="480">
        <f ca="1">IF($AP540=1,IF(INDIRECT(ADDRESS(($AN540-1)*3+$AO540+5,$AP540+7))="",0,INDIRECT(ADDRESS(($AN540-1)*3+$AO540+5,$AP540+7))),IF(INDIRECT(ADDRESS(($AN540-1)*3+$AO540+5,$AP540+7))="",0,IF(COUNTIF(INDIRECT(ADDRESS(($AN540-1)*36+($AO540-1)*12+6,COLUMN())):INDIRECT(ADDRESS(($AN540-1)*36+($AO540-1)*12+$AP540+4,COLUMN())),INDIRECT(ADDRESS(($AN540-1)*3+$AO540+5,$AP540+7)))&gt;=1,0,INDIRECT(ADDRESS(($AN540-1)*3+$AO540+5,$AP540+7)))))</f>
        <v>0</v>
      </c>
      <c r="AR540" s="472">
        <f ca="1">COUNTIF(INDIRECT("H"&amp;(ROW()+12*(($AN540-1)*3+$AO540)-ROW())/12+5):INDIRECT("S"&amp;(ROW()+12*(($AN540-1)*3+$AO540)-ROW())/12+5),AQ540)</f>
        <v>0</v>
      </c>
      <c r="AS540" s="480">
        <f ca="1">IF($AP540=1,IF(INDIRECT(ADDRESS(($AN540-1)*3+$AO540+5,$AP540+20))="",0,INDIRECT(ADDRESS(($AN540-1)*3+$AO540+5,$AP540+20))),IF(INDIRECT(ADDRESS(($AN540-1)*3+$AO540+5,$AP540+20))="",0,IF(COUNTIF(INDIRECT(ADDRESS(($AN540-1)*36+($AO540-1)*12+6,COLUMN())):INDIRECT(ADDRESS(($AN540-1)*36+($AO540-1)*12+$AP540+4,COLUMN())),INDIRECT(ADDRESS(($AN540-1)*3+$AO540+5,$AP540+20)))&gt;=1,0,INDIRECT(ADDRESS(($AN540-1)*3+$AO540+5,$AP540+20)))))</f>
        <v>0</v>
      </c>
      <c r="AT540" s="472">
        <f ca="1">COUNTIF(INDIRECT("U"&amp;(ROW()+12*(($AN540-1)*3+$AO540)-ROW())/12+5):INDIRECT("AF"&amp;(ROW()+12*(($AN540-1)*3+$AO540)-ROW())/12+5),AS540)</f>
        <v>0</v>
      </c>
      <c r="AU540" s="472">
        <f ca="1">IF(AND(AQ540+AS540&gt;0,AR540+AT540&gt;0),COUNTIF(AU$6:AU539,"&gt;0")+1,0)</f>
        <v>0</v>
      </c>
    </row>
    <row r="541" spans="40:47" x14ac:dyDescent="0.15">
      <c r="AN541" s="472">
        <v>15</v>
      </c>
      <c r="AO541" s="472">
        <v>3</v>
      </c>
      <c r="AP541" s="472">
        <v>8</v>
      </c>
      <c r="AQ541" s="480">
        <f ca="1">IF($AP541=1,IF(INDIRECT(ADDRESS(($AN541-1)*3+$AO541+5,$AP541+7))="",0,INDIRECT(ADDRESS(($AN541-1)*3+$AO541+5,$AP541+7))),IF(INDIRECT(ADDRESS(($AN541-1)*3+$AO541+5,$AP541+7))="",0,IF(COUNTIF(INDIRECT(ADDRESS(($AN541-1)*36+($AO541-1)*12+6,COLUMN())):INDIRECT(ADDRESS(($AN541-1)*36+($AO541-1)*12+$AP541+4,COLUMN())),INDIRECT(ADDRESS(($AN541-1)*3+$AO541+5,$AP541+7)))&gt;=1,0,INDIRECT(ADDRESS(($AN541-1)*3+$AO541+5,$AP541+7)))))</f>
        <v>0</v>
      </c>
      <c r="AR541" s="472">
        <f ca="1">COUNTIF(INDIRECT("H"&amp;(ROW()+12*(($AN541-1)*3+$AO541)-ROW())/12+5):INDIRECT("S"&amp;(ROW()+12*(($AN541-1)*3+$AO541)-ROW())/12+5),AQ541)</f>
        <v>0</v>
      </c>
      <c r="AS541" s="480">
        <f ca="1">IF($AP541=1,IF(INDIRECT(ADDRESS(($AN541-1)*3+$AO541+5,$AP541+20))="",0,INDIRECT(ADDRESS(($AN541-1)*3+$AO541+5,$AP541+20))),IF(INDIRECT(ADDRESS(($AN541-1)*3+$AO541+5,$AP541+20))="",0,IF(COUNTIF(INDIRECT(ADDRESS(($AN541-1)*36+($AO541-1)*12+6,COLUMN())):INDIRECT(ADDRESS(($AN541-1)*36+($AO541-1)*12+$AP541+4,COLUMN())),INDIRECT(ADDRESS(($AN541-1)*3+$AO541+5,$AP541+20)))&gt;=1,0,INDIRECT(ADDRESS(($AN541-1)*3+$AO541+5,$AP541+20)))))</f>
        <v>0</v>
      </c>
      <c r="AT541" s="472">
        <f ca="1">COUNTIF(INDIRECT("U"&amp;(ROW()+12*(($AN541-1)*3+$AO541)-ROW())/12+5):INDIRECT("AF"&amp;(ROW()+12*(($AN541-1)*3+$AO541)-ROW())/12+5),AS541)</f>
        <v>0</v>
      </c>
      <c r="AU541" s="472">
        <f ca="1">IF(AND(AQ541+AS541&gt;0,AR541+AT541&gt;0),COUNTIF(AU$6:AU540,"&gt;0")+1,0)</f>
        <v>0</v>
      </c>
    </row>
    <row r="542" spans="40:47" x14ac:dyDescent="0.15">
      <c r="AN542" s="472">
        <v>15</v>
      </c>
      <c r="AO542" s="472">
        <v>3</v>
      </c>
      <c r="AP542" s="472">
        <v>9</v>
      </c>
      <c r="AQ542" s="480">
        <f ca="1">IF($AP542=1,IF(INDIRECT(ADDRESS(($AN542-1)*3+$AO542+5,$AP542+7))="",0,INDIRECT(ADDRESS(($AN542-1)*3+$AO542+5,$AP542+7))),IF(INDIRECT(ADDRESS(($AN542-1)*3+$AO542+5,$AP542+7))="",0,IF(COUNTIF(INDIRECT(ADDRESS(($AN542-1)*36+($AO542-1)*12+6,COLUMN())):INDIRECT(ADDRESS(($AN542-1)*36+($AO542-1)*12+$AP542+4,COLUMN())),INDIRECT(ADDRESS(($AN542-1)*3+$AO542+5,$AP542+7)))&gt;=1,0,INDIRECT(ADDRESS(($AN542-1)*3+$AO542+5,$AP542+7)))))</f>
        <v>0</v>
      </c>
      <c r="AR542" s="472">
        <f ca="1">COUNTIF(INDIRECT("H"&amp;(ROW()+12*(($AN542-1)*3+$AO542)-ROW())/12+5):INDIRECT("S"&amp;(ROW()+12*(($AN542-1)*3+$AO542)-ROW())/12+5),AQ542)</f>
        <v>0</v>
      </c>
      <c r="AS542" s="480">
        <f ca="1">IF($AP542=1,IF(INDIRECT(ADDRESS(($AN542-1)*3+$AO542+5,$AP542+20))="",0,INDIRECT(ADDRESS(($AN542-1)*3+$AO542+5,$AP542+20))),IF(INDIRECT(ADDRESS(($AN542-1)*3+$AO542+5,$AP542+20))="",0,IF(COUNTIF(INDIRECT(ADDRESS(($AN542-1)*36+($AO542-1)*12+6,COLUMN())):INDIRECT(ADDRESS(($AN542-1)*36+($AO542-1)*12+$AP542+4,COLUMN())),INDIRECT(ADDRESS(($AN542-1)*3+$AO542+5,$AP542+20)))&gt;=1,0,INDIRECT(ADDRESS(($AN542-1)*3+$AO542+5,$AP542+20)))))</f>
        <v>0</v>
      </c>
      <c r="AT542" s="472">
        <f ca="1">COUNTIF(INDIRECT("U"&amp;(ROW()+12*(($AN542-1)*3+$AO542)-ROW())/12+5):INDIRECT("AF"&amp;(ROW()+12*(($AN542-1)*3+$AO542)-ROW())/12+5),AS542)</f>
        <v>0</v>
      </c>
      <c r="AU542" s="472">
        <f ca="1">IF(AND(AQ542+AS542&gt;0,AR542+AT542&gt;0),COUNTIF(AU$6:AU541,"&gt;0")+1,0)</f>
        <v>0</v>
      </c>
    </row>
    <row r="543" spans="40:47" x14ac:dyDescent="0.15">
      <c r="AN543" s="472">
        <v>15</v>
      </c>
      <c r="AO543" s="472">
        <v>3</v>
      </c>
      <c r="AP543" s="472">
        <v>10</v>
      </c>
      <c r="AQ543" s="480">
        <f ca="1">IF($AP543=1,IF(INDIRECT(ADDRESS(($AN543-1)*3+$AO543+5,$AP543+7))="",0,INDIRECT(ADDRESS(($AN543-1)*3+$AO543+5,$AP543+7))),IF(INDIRECT(ADDRESS(($AN543-1)*3+$AO543+5,$AP543+7))="",0,IF(COUNTIF(INDIRECT(ADDRESS(($AN543-1)*36+($AO543-1)*12+6,COLUMN())):INDIRECT(ADDRESS(($AN543-1)*36+($AO543-1)*12+$AP543+4,COLUMN())),INDIRECT(ADDRESS(($AN543-1)*3+$AO543+5,$AP543+7)))&gt;=1,0,INDIRECT(ADDRESS(($AN543-1)*3+$AO543+5,$AP543+7)))))</f>
        <v>0</v>
      </c>
      <c r="AR543" s="472">
        <f ca="1">COUNTIF(INDIRECT("H"&amp;(ROW()+12*(($AN543-1)*3+$AO543)-ROW())/12+5):INDIRECT("S"&amp;(ROW()+12*(($AN543-1)*3+$AO543)-ROW())/12+5),AQ543)</f>
        <v>0</v>
      </c>
      <c r="AS543" s="480">
        <f ca="1">IF($AP543=1,IF(INDIRECT(ADDRESS(($AN543-1)*3+$AO543+5,$AP543+20))="",0,INDIRECT(ADDRESS(($AN543-1)*3+$AO543+5,$AP543+20))),IF(INDIRECT(ADDRESS(($AN543-1)*3+$AO543+5,$AP543+20))="",0,IF(COUNTIF(INDIRECT(ADDRESS(($AN543-1)*36+($AO543-1)*12+6,COLUMN())):INDIRECT(ADDRESS(($AN543-1)*36+($AO543-1)*12+$AP543+4,COLUMN())),INDIRECT(ADDRESS(($AN543-1)*3+$AO543+5,$AP543+20)))&gt;=1,0,INDIRECT(ADDRESS(($AN543-1)*3+$AO543+5,$AP543+20)))))</f>
        <v>0</v>
      </c>
      <c r="AT543" s="472">
        <f ca="1">COUNTIF(INDIRECT("U"&amp;(ROW()+12*(($AN543-1)*3+$AO543)-ROW())/12+5):INDIRECT("AF"&amp;(ROW()+12*(($AN543-1)*3+$AO543)-ROW())/12+5),AS543)</f>
        <v>0</v>
      </c>
      <c r="AU543" s="472">
        <f ca="1">IF(AND(AQ543+AS543&gt;0,AR543+AT543&gt;0),COUNTIF(AU$6:AU542,"&gt;0")+1,0)</f>
        <v>0</v>
      </c>
    </row>
    <row r="544" spans="40:47" x14ac:dyDescent="0.15">
      <c r="AN544" s="472">
        <v>15</v>
      </c>
      <c r="AO544" s="472">
        <v>3</v>
      </c>
      <c r="AP544" s="472">
        <v>11</v>
      </c>
      <c r="AQ544" s="480">
        <f ca="1">IF($AP544=1,IF(INDIRECT(ADDRESS(($AN544-1)*3+$AO544+5,$AP544+7))="",0,INDIRECT(ADDRESS(($AN544-1)*3+$AO544+5,$AP544+7))),IF(INDIRECT(ADDRESS(($AN544-1)*3+$AO544+5,$AP544+7))="",0,IF(COUNTIF(INDIRECT(ADDRESS(($AN544-1)*36+($AO544-1)*12+6,COLUMN())):INDIRECT(ADDRESS(($AN544-1)*36+($AO544-1)*12+$AP544+4,COLUMN())),INDIRECT(ADDRESS(($AN544-1)*3+$AO544+5,$AP544+7)))&gt;=1,0,INDIRECT(ADDRESS(($AN544-1)*3+$AO544+5,$AP544+7)))))</f>
        <v>0</v>
      </c>
      <c r="AR544" s="472">
        <f ca="1">COUNTIF(INDIRECT("H"&amp;(ROW()+12*(($AN544-1)*3+$AO544)-ROW())/12+5):INDIRECT("S"&amp;(ROW()+12*(($AN544-1)*3+$AO544)-ROW())/12+5),AQ544)</f>
        <v>0</v>
      </c>
      <c r="AS544" s="480">
        <f ca="1">IF($AP544=1,IF(INDIRECT(ADDRESS(($AN544-1)*3+$AO544+5,$AP544+20))="",0,INDIRECT(ADDRESS(($AN544-1)*3+$AO544+5,$AP544+20))),IF(INDIRECT(ADDRESS(($AN544-1)*3+$AO544+5,$AP544+20))="",0,IF(COUNTIF(INDIRECT(ADDRESS(($AN544-1)*36+($AO544-1)*12+6,COLUMN())):INDIRECT(ADDRESS(($AN544-1)*36+($AO544-1)*12+$AP544+4,COLUMN())),INDIRECT(ADDRESS(($AN544-1)*3+$AO544+5,$AP544+20)))&gt;=1,0,INDIRECT(ADDRESS(($AN544-1)*3+$AO544+5,$AP544+20)))))</f>
        <v>0</v>
      </c>
      <c r="AT544" s="472">
        <f ca="1">COUNTIF(INDIRECT("U"&amp;(ROW()+12*(($AN544-1)*3+$AO544)-ROW())/12+5):INDIRECT("AF"&amp;(ROW()+12*(($AN544-1)*3+$AO544)-ROW())/12+5),AS544)</f>
        <v>0</v>
      </c>
      <c r="AU544" s="472">
        <f ca="1">IF(AND(AQ544+AS544&gt;0,AR544+AT544&gt;0),COUNTIF(AU$6:AU543,"&gt;0")+1,0)</f>
        <v>0</v>
      </c>
    </row>
    <row r="545" spans="40:47" x14ac:dyDescent="0.15">
      <c r="AN545" s="472">
        <v>15</v>
      </c>
      <c r="AO545" s="472">
        <v>3</v>
      </c>
      <c r="AP545" s="472">
        <v>12</v>
      </c>
      <c r="AQ545" s="480">
        <f ca="1">IF($AP545=1,IF(INDIRECT(ADDRESS(($AN545-1)*3+$AO545+5,$AP545+7))="",0,INDIRECT(ADDRESS(($AN545-1)*3+$AO545+5,$AP545+7))),IF(INDIRECT(ADDRESS(($AN545-1)*3+$AO545+5,$AP545+7))="",0,IF(COUNTIF(INDIRECT(ADDRESS(($AN545-1)*36+($AO545-1)*12+6,COLUMN())):INDIRECT(ADDRESS(($AN545-1)*36+($AO545-1)*12+$AP545+4,COLUMN())),INDIRECT(ADDRESS(($AN545-1)*3+$AO545+5,$AP545+7)))&gt;=1,0,INDIRECT(ADDRESS(($AN545-1)*3+$AO545+5,$AP545+7)))))</f>
        <v>0</v>
      </c>
      <c r="AR545" s="472">
        <f ca="1">COUNTIF(INDIRECT("H"&amp;(ROW()+12*(($AN545-1)*3+$AO545)-ROW())/12+5):INDIRECT("S"&amp;(ROW()+12*(($AN545-1)*3+$AO545)-ROW())/12+5),AQ545)</f>
        <v>0</v>
      </c>
      <c r="AS545" s="480">
        <f ca="1">IF($AP545=1,IF(INDIRECT(ADDRESS(($AN545-1)*3+$AO545+5,$AP545+20))="",0,INDIRECT(ADDRESS(($AN545-1)*3+$AO545+5,$AP545+20))),IF(INDIRECT(ADDRESS(($AN545-1)*3+$AO545+5,$AP545+20))="",0,IF(COUNTIF(INDIRECT(ADDRESS(($AN545-1)*36+($AO545-1)*12+6,COLUMN())):INDIRECT(ADDRESS(($AN545-1)*36+($AO545-1)*12+$AP545+4,COLUMN())),INDIRECT(ADDRESS(($AN545-1)*3+$AO545+5,$AP545+20)))&gt;=1,0,INDIRECT(ADDRESS(($AN545-1)*3+$AO545+5,$AP545+20)))))</f>
        <v>0</v>
      </c>
      <c r="AT545" s="472">
        <f ca="1">COUNTIF(INDIRECT("U"&amp;(ROW()+12*(($AN545-1)*3+$AO545)-ROW())/12+5):INDIRECT("AF"&amp;(ROW()+12*(($AN545-1)*3+$AO545)-ROW())/12+5),AS545)</f>
        <v>0</v>
      </c>
      <c r="AU545" s="472">
        <f ca="1">IF(AND(AQ545+AS545&gt;0,AR545+AT545&gt;0),COUNTIF(AU$6:AU544,"&gt;0")+1,0)</f>
        <v>0</v>
      </c>
    </row>
    <row r="546" spans="40:47" x14ac:dyDescent="0.15">
      <c r="AN546" s="472">
        <v>16</v>
      </c>
      <c r="AO546" s="472">
        <v>1</v>
      </c>
      <c r="AP546" s="472">
        <v>1</v>
      </c>
      <c r="AQ546" s="480">
        <f ca="1">IF($AP546=1,IF(INDIRECT(ADDRESS(($AN546-1)*3+$AO546+5,$AP546+7))="",0,INDIRECT(ADDRESS(($AN546-1)*3+$AO546+5,$AP546+7))),IF(INDIRECT(ADDRESS(($AN546-1)*3+$AO546+5,$AP546+7))="",0,IF(COUNTIF(INDIRECT(ADDRESS(($AN546-1)*36+($AO546-1)*12+6,COLUMN())):INDIRECT(ADDRESS(($AN546-1)*36+($AO546-1)*12+$AP546+4,COLUMN())),INDIRECT(ADDRESS(($AN546-1)*3+$AO546+5,$AP546+7)))&gt;=1,0,INDIRECT(ADDRESS(($AN546-1)*3+$AO546+5,$AP546+7)))))</f>
        <v>0</v>
      </c>
      <c r="AR546" s="472">
        <f ca="1">COUNTIF(INDIRECT("H"&amp;(ROW()+12*(($AN546-1)*3+$AO546)-ROW())/12+5):INDIRECT("S"&amp;(ROW()+12*(($AN546-1)*3+$AO546)-ROW())/12+5),AQ546)</f>
        <v>0</v>
      </c>
      <c r="AS546" s="480">
        <f ca="1">IF($AP546=1,IF(INDIRECT(ADDRESS(($AN546-1)*3+$AO546+5,$AP546+20))="",0,INDIRECT(ADDRESS(($AN546-1)*3+$AO546+5,$AP546+20))),IF(INDIRECT(ADDRESS(($AN546-1)*3+$AO546+5,$AP546+20))="",0,IF(COUNTIF(INDIRECT(ADDRESS(($AN546-1)*36+($AO546-1)*12+6,COLUMN())):INDIRECT(ADDRESS(($AN546-1)*36+($AO546-1)*12+$AP546+4,COLUMN())),INDIRECT(ADDRESS(($AN546-1)*3+$AO546+5,$AP546+20)))&gt;=1,0,INDIRECT(ADDRESS(($AN546-1)*3+$AO546+5,$AP546+20)))))</f>
        <v>0</v>
      </c>
      <c r="AT546" s="472">
        <f ca="1">COUNTIF(INDIRECT("U"&amp;(ROW()+12*(($AN546-1)*3+$AO546)-ROW())/12+5):INDIRECT("AF"&amp;(ROW()+12*(($AN546-1)*3+$AO546)-ROW())/12+5),AS546)</f>
        <v>0</v>
      </c>
      <c r="AU546" s="472">
        <f ca="1">IF(AND(AQ546+AS546&gt;0,AR546+AT546&gt;0),COUNTIF(AU$6:AU545,"&gt;0")+1,0)</f>
        <v>0</v>
      </c>
    </row>
    <row r="547" spans="40:47" x14ac:dyDescent="0.15">
      <c r="AN547" s="472">
        <v>16</v>
      </c>
      <c r="AO547" s="472">
        <v>1</v>
      </c>
      <c r="AP547" s="472">
        <v>2</v>
      </c>
      <c r="AQ547" s="480">
        <f ca="1">IF($AP547=1,IF(INDIRECT(ADDRESS(($AN547-1)*3+$AO547+5,$AP547+7))="",0,INDIRECT(ADDRESS(($AN547-1)*3+$AO547+5,$AP547+7))),IF(INDIRECT(ADDRESS(($AN547-1)*3+$AO547+5,$AP547+7))="",0,IF(COUNTIF(INDIRECT(ADDRESS(($AN547-1)*36+($AO547-1)*12+6,COLUMN())):INDIRECT(ADDRESS(($AN547-1)*36+($AO547-1)*12+$AP547+4,COLUMN())),INDIRECT(ADDRESS(($AN547-1)*3+$AO547+5,$AP547+7)))&gt;=1,0,INDIRECT(ADDRESS(($AN547-1)*3+$AO547+5,$AP547+7)))))</f>
        <v>0</v>
      </c>
      <c r="AR547" s="472">
        <f ca="1">COUNTIF(INDIRECT("H"&amp;(ROW()+12*(($AN547-1)*3+$AO547)-ROW())/12+5):INDIRECT("S"&amp;(ROW()+12*(($AN547-1)*3+$AO547)-ROW())/12+5),AQ547)</f>
        <v>0</v>
      </c>
      <c r="AS547" s="480">
        <f ca="1">IF($AP547=1,IF(INDIRECT(ADDRESS(($AN547-1)*3+$AO547+5,$AP547+20))="",0,INDIRECT(ADDRESS(($AN547-1)*3+$AO547+5,$AP547+20))),IF(INDIRECT(ADDRESS(($AN547-1)*3+$AO547+5,$AP547+20))="",0,IF(COUNTIF(INDIRECT(ADDRESS(($AN547-1)*36+($AO547-1)*12+6,COLUMN())):INDIRECT(ADDRESS(($AN547-1)*36+($AO547-1)*12+$AP547+4,COLUMN())),INDIRECT(ADDRESS(($AN547-1)*3+$AO547+5,$AP547+20)))&gt;=1,0,INDIRECT(ADDRESS(($AN547-1)*3+$AO547+5,$AP547+20)))))</f>
        <v>0</v>
      </c>
      <c r="AT547" s="472">
        <f ca="1">COUNTIF(INDIRECT("U"&amp;(ROW()+12*(($AN547-1)*3+$AO547)-ROW())/12+5):INDIRECT("AF"&amp;(ROW()+12*(($AN547-1)*3+$AO547)-ROW())/12+5),AS547)</f>
        <v>0</v>
      </c>
      <c r="AU547" s="472">
        <f ca="1">IF(AND(AQ547+AS547&gt;0,AR547+AT547&gt;0),COUNTIF(AU$6:AU546,"&gt;0")+1,0)</f>
        <v>0</v>
      </c>
    </row>
    <row r="548" spans="40:47" x14ac:dyDescent="0.15">
      <c r="AN548" s="472">
        <v>16</v>
      </c>
      <c r="AO548" s="472">
        <v>1</v>
      </c>
      <c r="AP548" s="472">
        <v>3</v>
      </c>
      <c r="AQ548" s="480">
        <f ca="1">IF($AP548=1,IF(INDIRECT(ADDRESS(($AN548-1)*3+$AO548+5,$AP548+7))="",0,INDIRECT(ADDRESS(($AN548-1)*3+$AO548+5,$AP548+7))),IF(INDIRECT(ADDRESS(($AN548-1)*3+$AO548+5,$AP548+7))="",0,IF(COUNTIF(INDIRECT(ADDRESS(($AN548-1)*36+($AO548-1)*12+6,COLUMN())):INDIRECT(ADDRESS(($AN548-1)*36+($AO548-1)*12+$AP548+4,COLUMN())),INDIRECT(ADDRESS(($AN548-1)*3+$AO548+5,$AP548+7)))&gt;=1,0,INDIRECT(ADDRESS(($AN548-1)*3+$AO548+5,$AP548+7)))))</f>
        <v>0</v>
      </c>
      <c r="AR548" s="472">
        <f ca="1">COUNTIF(INDIRECT("H"&amp;(ROW()+12*(($AN548-1)*3+$AO548)-ROW())/12+5):INDIRECT("S"&amp;(ROW()+12*(($AN548-1)*3+$AO548)-ROW())/12+5),AQ548)</f>
        <v>0</v>
      </c>
      <c r="AS548" s="480">
        <f ca="1">IF($AP548=1,IF(INDIRECT(ADDRESS(($AN548-1)*3+$AO548+5,$AP548+20))="",0,INDIRECT(ADDRESS(($AN548-1)*3+$AO548+5,$AP548+20))),IF(INDIRECT(ADDRESS(($AN548-1)*3+$AO548+5,$AP548+20))="",0,IF(COUNTIF(INDIRECT(ADDRESS(($AN548-1)*36+($AO548-1)*12+6,COLUMN())):INDIRECT(ADDRESS(($AN548-1)*36+($AO548-1)*12+$AP548+4,COLUMN())),INDIRECT(ADDRESS(($AN548-1)*3+$AO548+5,$AP548+20)))&gt;=1,0,INDIRECT(ADDRESS(($AN548-1)*3+$AO548+5,$AP548+20)))))</f>
        <v>0</v>
      </c>
      <c r="AT548" s="472">
        <f ca="1">COUNTIF(INDIRECT("U"&amp;(ROW()+12*(($AN548-1)*3+$AO548)-ROW())/12+5):INDIRECT("AF"&amp;(ROW()+12*(($AN548-1)*3+$AO548)-ROW())/12+5),AS548)</f>
        <v>0</v>
      </c>
      <c r="AU548" s="472">
        <f ca="1">IF(AND(AQ548+AS548&gt;0,AR548+AT548&gt;0),COUNTIF(AU$6:AU547,"&gt;0")+1,0)</f>
        <v>0</v>
      </c>
    </row>
    <row r="549" spans="40:47" x14ac:dyDescent="0.15">
      <c r="AN549" s="472">
        <v>16</v>
      </c>
      <c r="AO549" s="472">
        <v>1</v>
      </c>
      <c r="AP549" s="472">
        <v>4</v>
      </c>
      <c r="AQ549" s="480">
        <f ca="1">IF($AP549=1,IF(INDIRECT(ADDRESS(($AN549-1)*3+$AO549+5,$AP549+7))="",0,INDIRECT(ADDRESS(($AN549-1)*3+$AO549+5,$AP549+7))),IF(INDIRECT(ADDRESS(($AN549-1)*3+$AO549+5,$AP549+7))="",0,IF(COUNTIF(INDIRECT(ADDRESS(($AN549-1)*36+($AO549-1)*12+6,COLUMN())):INDIRECT(ADDRESS(($AN549-1)*36+($AO549-1)*12+$AP549+4,COLUMN())),INDIRECT(ADDRESS(($AN549-1)*3+$AO549+5,$AP549+7)))&gt;=1,0,INDIRECT(ADDRESS(($AN549-1)*3+$AO549+5,$AP549+7)))))</f>
        <v>0</v>
      </c>
      <c r="AR549" s="472">
        <f ca="1">COUNTIF(INDIRECT("H"&amp;(ROW()+12*(($AN549-1)*3+$AO549)-ROW())/12+5):INDIRECT("S"&amp;(ROW()+12*(($AN549-1)*3+$AO549)-ROW())/12+5),AQ549)</f>
        <v>0</v>
      </c>
      <c r="AS549" s="480">
        <f ca="1">IF($AP549=1,IF(INDIRECT(ADDRESS(($AN549-1)*3+$AO549+5,$AP549+20))="",0,INDIRECT(ADDRESS(($AN549-1)*3+$AO549+5,$AP549+20))),IF(INDIRECT(ADDRESS(($AN549-1)*3+$AO549+5,$AP549+20))="",0,IF(COUNTIF(INDIRECT(ADDRESS(($AN549-1)*36+($AO549-1)*12+6,COLUMN())):INDIRECT(ADDRESS(($AN549-1)*36+($AO549-1)*12+$AP549+4,COLUMN())),INDIRECT(ADDRESS(($AN549-1)*3+$AO549+5,$AP549+20)))&gt;=1,0,INDIRECT(ADDRESS(($AN549-1)*3+$AO549+5,$AP549+20)))))</f>
        <v>0</v>
      </c>
      <c r="AT549" s="472">
        <f ca="1">COUNTIF(INDIRECT("U"&amp;(ROW()+12*(($AN549-1)*3+$AO549)-ROW())/12+5):INDIRECT("AF"&amp;(ROW()+12*(($AN549-1)*3+$AO549)-ROW())/12+5),AS549)</f>
        <v>0</v>
      </c>
      <c r="AU549" s="472">
        <f ca="1">IF(AND(AQ549+AS549&gt;0,AR549+AT549&gt;0),COUNTIF(AU$6:AU548,"&gt;0")+1,0)</f>
        <v>0</v>
      </c>
    </row>
    <row r="550" spans="40:47" x14ac:dyDescent="0.15">
      <c r="AN550" s="472">
        <v>16</v>
      </c>
      <c r="AO550" s="472">
        <v>1</v>
      </c>
      <c r="AP550" s="472">
        <v>5</v>
      </c>
      <c r="AQ550" s="480">
        <f ca="1">IF($AP550=1,IF(INDIRECT(ADDRESS(($AN550-1)*3+$AO550+5,$AP550+7))="",0,INDIRECT(ADDRESS(($AN550-1)*3+$AO550+5,$AP550+7))),IF(INDIRECT(ADDRESS(($AN550-1)*3+$AO550+5,$AP550+7))="",0,IF(COUNTIF(INDIRECT(ADDRESS(($AN550-1)*36+($AO550-1)*12+6,COLUMN())):INDIRECT(ADDRESS(($AN550-1)*36+($AO550-1)*12+$AP550+4,COLUMN())),INDIRECT(ADDRESS(($AN550-1)*3+$AO550+5,$AP550+7)))&gt;=1,0,INDIRECT(ADDRESS(($AN550-1)*3+$AO550+5,$AP550+7)))))</f>
        <v>0</v>
      </c>
      <c r="AR550" s="472">
        <f ca="1">COUNTIF(INDIRECT("H"&amp;(ROW()+12*(($AN550-1)*3+$AO550)-ROW())/12+5):INDIRECT("S"&amp;(ROW()+12*(($AN550-1)*3+$AO550)-ROW())/12+5),AQ550)</f>
        <v>0</v>
      </c>
      <c r="AS550" s="480">
        <f ca="1">IF($AP550=1,IF(INDIRECT(ADDRESS(($AN550-1)*3+$AO550+5,$AP550+20))="",0,INDIRECT(ADDRESS(($AN550-1)*3+$AO550+5,$AP550+20))),IF(INDIRECT(ADDRESS(($AN550-1)*3+$AO550+5,$AP550+20))="",0,IF(COUNTIF(INDIRECT(ADDRESS(($AN550-1)*36+($AO550-1)*12+6,COLUMN())):INDIRECT(ADDRESS(($AN550-1)*36+($AO550-1)*12+$AP550+4,COLUMN())),INDIRECT(ADDRESS(($AN550-1)*3+$AO550+5,$AP550+20)))&gt;=1,0,INDIRECT(ADDRESS(($AN550-1)*3+$AO550+5,$AP550+20)))))</f>
        <v>0</v>
      </c>
      <c r="AT550" s="472">
        <f ca="1">COUNTIF(INDIRECT("U"&amp;(ROW()+12*(($AN550-1)*3+$AO550)-ROW())/12+5):INDIRECT("AF"&amp;(ROW()+12*(($AN550-1)*3+$AO550)-ROW())/12+5),AS550)</f>
        <v>0</v>
      </c>
      <c r="AU550" s="472">
        <f ca="1">IF(AND(AQ550+AS550&gt;0,AR550+AT550&gt;0),COUNTIF(AU$6:AU549,"&gt;0")+1,0)</f>
        <v>0</v>
      </c>
    </row>
    <row r="551" spans="40:47" x14ac:dyDescent="0.15">
      <c r="AN551" s="472">
        <v>16</v>
      </c>
      <c r="AO551" s="472">
        <v>1</v>
      </c>
      <c r="AP551" s="472">
        <v>6</v>
      </c>
      <c r="AQ551" s="480">
        <f ca="1">IF($AP551=1,IF(INDIRECT(ADDRESS(($AN551-1)*3+$AO551+5,$AP551+7))="",0,INDIRECT(ADDRESS(($AN551-1)*3+$AO551+5,$AP551+7))),IF(INDIRECT(ADDRESS(($AN551-1)*3+$AO551+5,$AP551+7))="",0,IF(COUNTIF(INDIRECT(ADDRESS(($AN551-1)*36+($AO551-1)*12+6,COLUMN())):INDIRECT(ADDRESS(($AN551-1)*36+($AO551-1)*12+$AP551+4,COLUMN())),INDIRECT(ADDRESS(($AN551-1)*3+$AO551+5,$AP551+7)))&gt;=1,0,INDIRECT(ADDRESS(($AN551-1)*3+$AO551+5,$AP551+7)))))</f>
        <v>0</v>
      </c>
      <c r="AR551" s="472">
        <f ca="1">COUNTIF(INDIRECT("H"&amp;(ROW()+12*(($AN551-1)*3+$AO551)-ROW())/12+5):INDIRECT("S"&amp;(ROW()+12*(($AN551-1)*3+$AO551)-ROW())/12+5),AQ551)</f>
        <v>0</v>
      </c>
      <c r="AS551" s="480">
        <f ca="1">IF($AP551=1,IF(INDIRECT(ADDRESS(($AN551-1)*3+$AO551+5,$AP551+20))="",0,INDIRECT(ADDRESS(($AN551-1)*3+$AO551+5,$AP551+20))),IF(INDIRECT(ADDRESS(($AN551-1)*3+$AO551+5,$AP551+20))="",0,IF(COUNTIF(INDIRECT(ADDRESS(($AN551-1)*36+($AO551-1)*12+6,COLUMN())):INDIRECT(ADDRESS(($AN551-1)*36+($AO551-1)*12+$AP551+4,COLUMN())),INDIRECT(ADDRESS(($AN551-1)*3+$AO551+5,$AP551+20)))&gt;=1,0,INDIRECT(ADDRESS(($AN551-1)*3+$AO551+5,$AP551+20)))))</f>
        <v>0</v>
      </c>
      <c r="AT551" s="472">
        <f ca="1">COUNTIF(INDIRECT("U"&amp;(ROW()+12*(($AN551-1)*3+$AO551)-ROW())/12+5):INDIRECT("AF"&amp;(ROW()+12*(($AN551-1)*3+$AO551)-ROW())/12+5),AS551)</f>
        <v>0</v>
      </c>
      <c r="AU551" s="472">
        <f ca="1">IF(AND(AQ551+AS551&gt;0,AR551+AT551&gt;0),COUNTIF(AU$6:AU550,"&gt;0")+1,0)</f>
        <v>0</v>
      </c>
    </row>
    <row r="552" spans="40:47" x14ac:dyDescent="0.15">
      <c r="AN552" s="472">
        <v>16</v>
      </c>
      <c r="AO552" s="472">
        <v>1</v>
      </c>
      <c r="AP552" s="472">
        <v>7</v>
      </c>
      <c r="AQ552" s="480">
        <f ca="1">IF($AP552=1,IF(INDIRECT(ADDRESS(($AN552-1)*3+$AO552+5,$AP552+7))="",0,INDIRECT(ADDRESS(($AN552-1)*3+$AO552+5,$AP552+7))),IF(INDIRECT(ADDRESS(($AN552-1)*3+$AO552+5,$AP552+7))="",0,IF(COUNTIF(INDIRECT(ADDRESS(($AN552-1)*36+($AO552-1)*12+6,COLUMN())):INDIRECT(ADDRESS(($AN552-1)*36+($AO552-1)*12+$AP552+4,COLUMN())),INDIRECT(ADDRESS(($AN552-1)*3+$AO552+5,$AP552+7)))&gt;=1,0,INDIRECT(ADDRESS(($AN552-1)*3+$AO552+5,$AP552+7)))))</f>
        <v>0</v>
      </c>
      <c r="AR552" s="472">
        <f ca="1">COUNTIF(INDIRECT("H"&amp;(ROW()+12*(($AN552-1)*3+$AO552)-ROW())/12+5):INDIRECT("S"&amp;(ROW()+12*(($AN552-1)*3+$AO552)-ROW())/12+5),AQ552)</f>
        <v>0</v>
      </c>
      <c r="AS552" s="480">
        <f ca="1">IF($AP552=1,IF(INDIRECT(ADDRESS(($AN552-1)*3+$AO552+5,$AP552+20))="",0,INDIRECT(ADDRESS(($AN552-1)*3+$AO552+5,$AP552+20))),IF(INDIRECT(ADDRESS(($AN552-1)*3+$AO552+5,$AP552+20))="",0,IF(COUNTIF(INDIRECT(ADDRESS(($AN552-1)*36+($AO552-1)*12+6,COLUMN())):INDIRECT(ADDRESS(($AN552-1)*36+($AO552-1)*12+$AP552+4,COLUMN())),INDIRECT(ADDRESS(($AN552-1)*3+$AO552+5,$AP552+20)))&gt;=1,0,INDIRECT(ADDRESS(($AN552-1)*3+$AO552+5,$AP552+20)))))</f>
        <v>0</v>
      </c>
      <c r="AT552" s="472">
        <f ca="1">COUNTIF(INDIRECT("U"&amp;(ROW()+12*(($AN552-1)*3+$AO552)-ROW())/12+5):INDIRECT("AF"&amp;(ROW()+12*(($AN552-1)*3+$AO552)-ROW())/12+5),AS552)</f>
        <v>0</v>
      </c>
      <c r="AU552" s="472">
        <f ca="1">IF(AND(AQ552+AS552&gt;0,AR552+AT552&gt;0),COUNTIF(AU$6:AU551,"&gt;0")+1,0)</f>
        <v>0</v>
      </c>
    </row>
    <row r="553" spans="40:47" x14ac:dyDescent="0.15">
      <c r="AN553" s="472">
        <v>16</v>
      </c>
      <c r="AO553" s="472">
        <v>1</v>
      </c>
      <c r="AP553" s="472">
        <v>8</v>
      </c>
      <c r="AQ553" s="480">
        <f ca="1">IF($AP553=1,IF(INDIRECT(ADDRESS(($AN553-1)*3+$AO553+5,$AP553+7))="",0,INDIRECT(ADDRESS(($AN553-1)*3+$AO553+5,$AP553+7))),IF(INDIRECT(ADDRESS(($AN553-1)*3+$AO553+5,$AP553+7))="",0,IF(COUNTIF(INDIRECT(ADDRESS(($AN553-1)*36+($AO553-1)*12+6,COLUMN())):INDIRECT(ADDRESS(($AN553-1)*36+($AO553-1)*12+$AP553+4,COLUMN())),INDIRECT(ADDRESS(($AN553-1)*3+$AO553+5,$AP553+7)))&gt;=1,0,INDIRECT(ADDRESS(($AN553-1)*3+$AO553+5,$AP553+7)))))</f>
        <v>0</v>
      </c>
      <c r="AR553" s="472">
        <f ca="1">COUNTIF(INDIRECT("H"&amp;(ROW()+12*(($AN553-1)*3+$AO553)-ROW())/12+5):INDIRECT("S"&amp;(ROW()+12*(($AN553-1)*3+$AO553)-ROW())/12+5),AQ553)</f>
        <v>0</v>
      </c>
      <c r="AS553" s="480">
        <f ca="1">IF($AP553=1,IF(INDIRECT(ADDRESS(($AN553-1)*3+$AO553+5,$AP553+20))="",0,INDIRECT(ADDRESS(($AN553-1)*3+$AO553+5,$AP553+20))),IF(INDIRECT(ADDRESS(($AN553-1)*3+$AO553+5,$AP553+20))="",0,IF(COUNTIF(INDIRECT(ADDRESS(($AN553-1)*36+($AO553-1)*12+6,COLUMN())):INDIRECT(ADDRESS(($AN553-1)*36+($AO553-1)*12+$AP553+4,COLUMN())),INDIRECT(ADDRESS(($AN553-1)*3+$AO553+5,$AP553+20)))&gt;=1,0,INDIRECT(ADDRESS(($AN553-1)*3+$AO553+5,$AP553+20)))))</f>
        <v>0</v>
      </c>
      <c r="AT553" s="472">
        <f ca="1">COUNTIF(INDIRECT("U"&amp;(ROW()+12*(($AN553-1)*3+$AO553)-ROW())/12+5):INDIRECT("AF"&amp;(ROW()+12*(($AN553-1)*3+$AO553)-ROW())/12+5),AS553)</f>
        <v>0</v>
      </c>
      <c r="AU553" s="472">
        <f ca="1">IF(AND(AQ553+AS553&gt;0,AR553+AT553&gt;0),COUNTIF(AU$6:AU552,"&gt;0")+1,0)</f>
        <v>0</v>
      </c>
    </row>
    <row r="554" spans="40:47" x14ac:dyDescent="0.15">
      <c r="AN554" s="472">
        <v>16</v>
      </c>
      <c r="AO554" s="472">
        <v>1</v>
      </c>
      <c r="AP554" s="472">
        <v>9</v>
      </c>
      <c r="AQ554" s="480">
        <f ca="1">IF($AP554=1,IF(INDIRECT(ADDRESS(($AN554-1)*3+$AO554+5,$AP554+7))="",0,INDIRECT(ADDRESS(($AN554-1)*3+$AO554+5,$AP554+7))),IF(INDIRECT(ADDRESS(($AN554-1)*3+$AO554+5,$AP554+7))="",0,IF(COUNTIF(INDIRECT(ADDRESS(($AN554-1)*36+($AO554-1)*12+6,COLUMN())):INDIRECT(ADDRESS(($AN554-1)*36+($AO554-1)*12+$AP554+4,COLUMN())),INDIRECT(ADDRESS(($AN554-1)*3+$AO554+5,$AP554+7)))&gt;=1,0,INDIRECT(ADDRESS(($AN554-1)*3+$AO554+5,$AP554+7)))))</f>
        <v>0</v>
      </c>
      <c r="AR554" s="472">
        <f ca="1">COUNTIF(INDIRECT("H"&amp;(ROW()+12*(($AN554-1)*3+$AO554)-ROW())/12+5):INDIRECT("S"&amp;(ROW()+12*(($AN554-1)*3+$AO554)-ROW())/12+5),AQ554)</f>
        <v>0</v>
      </c>
      <c r="AS554" s="480">
        <f ca="1">IF($AP554=1,IF(INDIRECT(ADDRESS(($AN554-1)*3+$AO554+5,$AP554+20))="",0,INDIRECT(ADDRESS(($AN554-1)*3+$AO554+5,$AP554+20))),IF(INDIRECT(ADDRESS(($AN554-1)*3+$AO554+5,$AP554+20))="",0,IF(COUNTIF(INDIRECT(ADDRESS(($AN554-1)*36+($AO554-1)*12+6,COLUMN())):INDIRECT(ADDRESS(($AN554-1)*36+($AO554-1)*12+$AP554+4,COLUMN())),INDIRECT(ADDRESS(($AN554-1)*3+$AO554+5,$AP554+20)))&gt;=1,0,INDIRECT(ADDRESS(($AN554-1)*3+$AO554+5,$AP554+20)))))</f>
        <v>0</v>
      </c>
      <c r="AT554" s="472">
        <f ca="1">COUNTIF(INDIRECT("U"&amp;(ROW()+12*(($AN554-1)*3+$AO554)-ROW())/12+5):INDIRECT("AF"&amp;(ROW()+12*(($AN554-1)*3+$AO554)-ROW())/12+5),AS554)</f>
        <v>0</v>
      </c>
      <c r="AU554" s="472">
        <f ca="1">IF(AND(AQ554+AS554&gt;0,AR554+AT554&gt;0),COUNTIF(AU$6:AU553,"&gt;0")+1,0)</f>
        <v>0</v>
      </c>
    </row>
    <row r="555" spans="40:47" x14ac:dyDescent="0.15">
      <c r="AN555" s="472">
        <v>16</v>
      </c>
      <c r="AO555" s="472">
        <v>1</v>
      </c>
      <c r="AP555" s="472">
        <v>10</v>
      </c>
      <c r="AQ555" s="480">
        <f ca="1">IF($AP555=1,IF(INDIRECT(ADDRESS(($AN555-1)*3+$AO555+5,$AP555+7))="",0,INDIRECT(ADDRESS(($AN555-1)*3+$AO555+5,$AP555+7))),IF(INDIRECT(ADDRESS(($AN555-1)*3+$AO555+5,$AP555+7))="",0,IF(COUNTIF(INDIRECT(ADDRESS(($AN555-1)*36+($AO555-1)*12+6,COLUMN())):INDIRECT(ADDRESS(($AN555-1)*36+($AO555-1)*12+$AP555+4,COLUMN())),INDIRECT(ADDRESS(($AN555-1)*3+$AO555+5,$AP555+7)))&gt;=1,0,INDIRECT(ADDRESS(($AN555-1)*3+$AO555+5,$AP555+7)))))</f>
        <v>0</v>
      </c>
      <c r="AR555" s="472">
        <f ca="1">COUNTIF(INDIRECT("H"&amp;(ROW()+12*(($AN555-1)*3+$AO555)-ROW())/12+5):INDIRECT("S"&amp;(ROW()+12*(($AN555-1)*3+$AO555)-ROW())/12+5),AQ555)</f>
        <v>0</v>
      </c>
      <c r="AS555" s="480">
        <f ca="1">IF($AP555=1,IF(INDIRECT(ADDRESS(($AN555-1)*3+$AO555+5,$AP555+20))="",0,INDIRECT(ADDRESS(($AN555-1)*3+$AO555+5,$AP555+20))),IF(INDIRECT(ADDRESS(($AN555-1)*3+$AO555+5,$AP555+20))="",0,IF(COUNTIF(INDIRECT(ADDRESS(($AN555-1)*36+($AO555-1)*12+6,COLUMN())):INDIRECT(ADDRESS(($AN555-1)*36+($AO555-1)*12+$AP555+4,COLUMN())),INDIRECT(ADDRESS(($AN555-1)*3+$AO555+5,$AP555+20)))&gt;=1,0,INDIRECT(ADDRESS(($AN555-1)*3+$AO555+5,$AP555+20)))))</f>
        <v>0</v>
      </c>
      <c r="AT555" s="472">
        <f ca="1">COUNTIF(INDIRECT("U"&amp;(ROW()+12*(($AN555-1)*3+$AO555)-ROW())/12+5):INDIRECT("AF"&amp;(ROW()+12*(($AN555-1)*3+$AO555)-ROW())/12+5),AS555)</f>
        <v>0</v>
      </c>
      <c r="AU555" s="472">
        <f ca="1">IF(AND(AQ555+AS555&gt;0,AR555+AT555&gt;0),COUNTIF(AU$6:AU554,"&gt;0")+1,0)</f>
        <v>0</v>
      </c>
    </row>
    <row r="556" spans="40:47" x14ac:dyDescent="0.15">
      <c r="AN556" s="472">
        <v>16</v>
      </c>
      <c r="AO556" s="472">
        <v>1</v>
      </c>
      <c r="AP556" s="472">
        <v>11</v>
      </c>
      <c r="AQ556" s="480">
        <f ca="1">IF($AP556=1,IF(INDIRECT(ADDRESS(($AN556-1)*3+$AO556+5,$AP556+7))="",0,INDIRECT(ADDRESS(($AN556-1)*3+$AO556+5,$AP556+7))),IF(INDIRECT(ADDRESS(($AN556-1)*3+$AO556+5,$AP556+7))="",0,IF(COUNTIF(INDIRECT(ADDRESS(($AN556-1)*36+($AO556-1)*12+6,COLUMN())):INDIRECT(ADDRESS(($AN556-1)*36+($AO556-1)*12+$AP556+4,COLUMN())),INDIRECT(ADDRESS(($AN556-1)*3+$AO556+5,$AP556+7)))&gt;=1,0,INDIRECT(ADDRESS(($AN556-1)*3+$AO556+5,$AP556+7)))))</f>
        <v>0</v>
      </c>
      <c r="AR556" s="472">
        <f ca="1">COUNTIF(INDIRECT("H"&amp;(ROW()+12*(($AN556-1)*3+$AO556)-ROW())/12+5):INDIRECT("S"&amp;(ROW()+12*(($AN556-1)*3+$AO556)-ROW())/12+5),AQ556)</f>
        <v>0</v>
      </c>
      <c r="AS556" s="480">
        <f ca="1">IF($AP556=1,IF(INDIRECT(ADDRESS(($AN556-1)*3+$AO556+5,$AP556+20))="",0,INDIRECT(ADDRESS(($AN556-1)*3+$AO556+5,$AP556+20))),IF(INDIRECT(ADDRESS(($AN556-1)*3+$AO556+5,$AP556+20))="",0,IF(COUNTIF(INDIRECT(ADDRESS(($AN556-1)*36+($AO556-1)*12+6,COLUMN())):INDIRECT(ADDRESS(($AN556-1)*36+($AO556-1)*12+$AP556+4,COLUMN())),INDIRECT(ADDRESS(($AN556-1)*3+$AO556+5,$AP556+20)))&gt;=1,0,INDIRECT(ADDRESS(($AN556-1)*3+$AO556+5,$AP556+20)))))</f>
        <v>0</v>
      </c>
      <c r="AT556" s="472">
        <f ca="1">COUNTIF(INDIRECT("U"&amp;(ROW()+12*(($AN556-1)*3+$AO556)-ROW())/12+5):INDIRECT("AF"&amp;(ROW()+12*(($AN556-1)*3+$AO556)-ROW())/12+5),AS556)</f>
        <v>0</v>
      </c>
      <c r="AU556" s="472">
        <f ca="1">IF(AND(AQ556+AS556&gt;0,AR556+AT556&gt;0),COUNTIF(AU$6:AU555,"&gt;0")+1,0)</f>
        <v>0</v>
      </c>
    </row>
    <row r="557" spans="40:47" x14ac:dyDescent="0.15">
      <c r="AN557" s="472">
        <v>16</v>
      </c>
      <c r="AO557" s="472">
        <v>1</v>
      </c>
      <c r="AP557" s="472">
        <v>12</v>
      </c>
      <c r="AQ557" s="480">
        <f ca="1">IF($AP557=1,IF(INDIRECT(ADDRESS(($AN557-1)*3+$AO557+5,$AP557+7))="",0,INDIRECT(ADDRESS(($AN557-1)*3+$AO557+5,$AP557+7))),IF(INDIRECT(ADDRESS(($AN557-1)*3+$AO557+5,$AP557+7))="",0,IF(COUNTIF(INDIRECT(ADDRESS(($AN557-1)*36+($AO557-1)*12+6,COLUMN())):INDIRECT(ADDRESS(($AN557-1)*36+($AO557-1)*12+$AP557+4,COLUMN())),INDIRECT(ADDRESS(($AN557-1)*3+$AO557+5,$AP557+7)))&gt;=1,0,INDIRECT(ADDRESS(($AN557-1)*3+$AO557+5,$AP557+7)))))</f>
        <v>0</v>
      </c>
      <c r="AR557" s="472">
        <f ca="1">COUNTIF(INDIRECT("H"&amp;(ROW()+12*(($AN557-1)*3+$AO557)-ROW())/12+5):INDIRECT("S"&amp;(ROW()+12*(($AN557-1)*3+$AO557)-ROW())/12+5),AQ557)</f>
        <v>0</v>
      </c>
      <c r="AS557" s="480">
        <f ca="1">IF($AP557=1,IF(INDIRECT(ADDRESS(($AN557-1)*3+$AO557+5,$AP557+20))="",0,INDIRECT(ADDRESS(($AN557-1)*3+$AO557+5,$AP557+20))),IF(INDIRECT(ADDRESS(($AN557-1)*3+$AO557+5,$AP557+20))="",0,IF(COUNTIF(INDIRECT(ADDRESS(($AN557-1)*36+($AO557-1)*12+6,COLUMN())):INDIRECT(ADDRESS(($AN557-1)*36+($AO557-1)*12+$AP557+4,COLUMN())),INDIRECT(ADDRESS(($AN557-1)*3+$AO557+5,$AP557+20)))&gt;=1,0,INDIRECT(ADDRESS(($AN557-1)*3+$AO557+5,$AP557+20)))))</f>
        <v>0</v>
      </c>
      <c r="AT557" s="472">
        <f ca="1">COUNTIF(INDIRECT("U"&amp;(ROW()+12*(($AN557-1)*3+$AO557)-ROW())/12+5):INDIRECT("AF"&amp;(ROW()+12*(($AN557-1)*3+$AO557)-ROW())/12+5),AS557)</f>
        <v>0</v>
      </c>
      <c r="AU557" s="472">
        <f ca="1">IF(AND(AQ557+AS557&gt;0,AR557+AT557&gt;0),COUNTIF(AU$6:AU556,"&gt;0")+1,0)</f>
        <v>0</v>
      </c>
    </row>
    <row r="558" spans="40:47" x14ac:dyDescent="0.15">
      <c r="AN558" s="472">
        <v>16</v>
      </c>
      <c r="AO558" s="472">
        <v>2</v>
      </c>
      <c r="AP558" s="472">
        <v>1</v>
      </c>
      <c r="AQ558" s="480">
        <f ca="1">IF($AP558=1,IF(INDIRECT(ADDRESS(($AN558-1)*3+$AO558+5,$AP558+7))="",0,INDIRECT(ADDRESS(($AN558-1)*3+$AO558+5,$AP558+7))),IF(INDIRECT(ADDRESS(($AN558-1)*3+$AO558+5,$AP558+7))="",0,IF(COUNTIF(INDIRECT(ADDRESS(($AN558-1)*36+($AO558-1)*12+6,COLUMN())):INDIRECT(ADDRESS(($AN558-1)*36+($AO558-1)*12+$AP558+4,COLUMN())),INDIRECT(ADDRESS(($AN558-1)*3+$AO558+5,$AP558+7)))&gt;=1,0,INDIRECT(ADDRESS(($AN558-1)*3+$AO558+5,$AP558+7)))))</f>
        <v>0</v>
      </c>
      <c r="AR558" s="472">
        <f ca="1">COUNTIF(INDIRECT("H"&amp;(ROW()+12*(($AN558-1)*3+$AO558)-ROW())/12+5):INDIRECT("S"&amp;(ROW()+12*(($AN558-1)*3+$AO558)-ROW())/12+5),AQ558)</f>
        <v>0</v>
      </c>
      <c r="AS558" s="480">
        <f ca="1">IF($AP558=1,IF(INDIRECT(ADDRESS(($AN558-1)*3+$AO558+5,$AP558+20))="",0,INDIRECT(ADDRESS(($AN558-1)*3+$AO558+5,$AP558+20))),IF(INDIRECT(ADDRESS(($AN558-1)*3+$AO558+5,$AP558+20))="",0,IF(COUNTIF(INDIRECT(ADDRESS(($AN558-1)*36+($AO558-1)*12+6,COLUMN())):INDIRECT(ADDRESS(($AN558-1)*36+($AO558-1)*12+$AP558+4,COLUMN())),INDIRECT(ADDRESS(($AN558-1)*3+$AO558+5,$AP558+20)))&gt;=1,0,INDIRECT(ADDRESS(($AN558-1)*3+$AO558+5,$AP558+20)))))</f>
        <v>0</v>
      </c>
      <c r="AT558" s="472">
        <f ca="1">COUNTIF(INDIRECT("U"&amp;(ROW()+12*(($AN558-1)*3+$AO558)-ROW())/12+5):INDIRECT("AF"&amp;(ROW()+12*(($AN558-1)*3+$AO558)-ROW())/12+5),AS558)</f>
        <v>0</v>
      </c>
      <c r="AU558" s="472">
        <f ca="1">IF(AND(AQ558+AS558&gt;0,AR558+AT558&gt;0),COUNTIF(AU$6:AU557,"&gt;0")+1,0)</f>
        <v>0</v>
      </c>
    </row>
    <row r="559" spans="40:47" x14ac:dyDescent="0.15">
      <c r="AN559" s="472">
        <v>16</v>
      </c>
      <c r="AO559" s="472">
        <v>2</v>
      </c>
      <c r="AP559" s="472">
        <v>2</v>
      </c>
      <c r="AQ559" s="480">
        <f ca="1">IF($AP559=1,IF(INDIRECT(ADDRESS(($AN559-1)*3+$AO559+5,$AP559+7))="",0,INDIRECT(ADDRESS(($AN559-1)*3+$AO559+5,$AP559+7))),IF(INDIRECT(ADDRESS(($AN559-1)*3+$AO559+5,$AP559+7))="",0,IF(COUNTIF(INDIRECT(ADDRESS(($AN559-1)*36+($AO559-1)*12+6,COLUMN())):INDIRECT(ADDRESS(($AN559-1)*36+($AO559-1)*12+$AP559+4,COLUMN())),INDIRECT(ADDRESS(($AN559-1)*3+$AO559+5,$AP559+7)))&gt;=1,0,INDIRECT(ADDRESS(($AN559-1)*3+$AO559+5,$AP559+7)))))</f>
        <v>0</v>
      </c>
      <c r="AR559" s="472">
        <f ca="1">COUNTIF(INDIRECT("H"&amp;(ROW()+12*(($AN559-1)*3+$AO559)-ROW())/12+5):INDIRECT("S"&amp;(ROW()+12*(($AN559-1)*3+$AO559)-ROW())/12+5),AQ559)</f>
        <v>0</v>
      </c>
      <c r="AS559" s="480">
        <f ca="1">IF($AP559=1,IF(INDIRECT(ADDRESS(($AN559-1)*3+$AO559+5,$AP559+20))="",0,INDIRECT(ADDRESS(($AN559-1)*3+$AO559+5,$AP559+20))),IF(INDIRECT(ADDRESS(($AN559-1)*3+$AO559+5,$AP559+20))="",0,IF(COUNTIF(INDIRECT(ADDRESS(($AN559-1)*36+($AO559-1)*12+6,COLUMN())):INDIRECT(ADDRESS(($AN559-1)*36+($AO559-1)*12+$AP559+4,COLUMN())),INDIRECT(ADDRESS(($AN559-1)*3+$AO559+5,$AP559+20)))&gt;=1,0,INDIRECT(ADDRESS(($AN559-1)*3+$AO559+5,$AP559+20)))))</f>
        <v>0</v>
      </c>
      <c r="AT559" s="472">
        <f ca="1">COUNTIF(INDIRECT("U"&amp;(ROW()+12*(($AN559-1)*3+$AO559)-ROW())/12+5):INDIRECT("AF"&amp;(ROW()+12*(($AN559-1)*3+$AO559)-ROW())/12+5),AS559)</f>
        <v>0</v>
      </c>
      <c r="AU559" s="472">
        <f ca="1">IF(AND(AQ559+AS559&gt;0,AR559+AT559&gt;0),COUNTIF(AU$6:AU558,"&gt;0")+1,0)</f>
        <v>0</v>
      </c>
    </row>
    <row r="560" spans="40:47" x14ac:dyDescent="0.15">
      <c r="AN560" s="472">
        <v>16</v>
      </c>
      <c r="AO560" s="472">
        <v>2</v>
      </c>
      <c r="AP560" s="472">
        <v>3</v>
      </c>
      <c r="AQ560" s="480">
        <f ca="1">IF($AP560=1,IF(INDIRECT(ADDRESS(($AN560-1)*3+$AO560+5,$AP560+7))="",0,INDIRECT(ADDRESS(($AN560-1)*3+$AO560+5,$AP560+7))),IF(INDIRECT(ADDRESS(($AN560-1)*3+$AO560+5,$AP560+7))="",0,IF(COUNTIF(INDIRECT(ADDRESS(($AN560-1)*36+($AO560-1)*12+6,COLUMN())):INDIRECT(ADDRESS(($AN560-1)*36+($AO560-1)*12+$AP560+4,COLUMN())),INDIRECT(ADDRESS(($AN560-1)*3+$AO560+5,$AP560+7)))&gt;=1,0,INDIRECT(ADDRESS(($AN560-1)*3+$AO560+5,$AP560+7)))))</f>
        <v>0</v>
      </c>
      <c r="AR560" s="472">
        <f ca="1">COUNTIF(INDIRECT("H"&amp;(ROW()+12*(($AN560-1)*3+$AO560)-ROW())/12+5):INDIRECT("S"&amp;(ROW()+12*(($AN560-1)*3+$AO560)-ROW())/12+5),AQ560)</f>
        <v>0</v>
      </c>
      <c r="AS560" s="480">
        <f ca="1">IF($AP560=1,IF(INDIRECT(ADDRESS(($AN560-1)*3+$AO560+5,$AP560+20))="",0,INDIRECT(ADDRESS(($AN560-1)*3+$AO560+5,$AP560+20))),IF(INDIRECT(ADDRESS(($AN560-1)*3+$AO560+5,$AP560+20))="",0,IF(COUNTIF(INDIRECT(ADDRESS(($AN560-1)*36+($AO560-1)*12+6,COLUMN())):INDIRECT(ADDRESS(($AN560-1)*36+($AO560-1)*12+$AP560+4,COLUMN())),INDIRECT(ADDRESS(($AN560-1)*3+$AO560+5,$AP560+20)))&gt;=1,0,INDIRECT(ADDRESS(($AN560-1)*3+$AO560+5,$AP560+20)))))</f>
        <v>0</v>
      </c>
      <c r="AT560" s="472">
        <f ca="1">COUNTIF(INDIRECT("U"&amp;(ROW()+12*(($AN560-1)*3+$AO560)-ROW())/12+5):INDIRECT("AF"&amp;(ROW()+12*(($AN560-1)*3+$AO560)-ROW())/12+5),AS560)</f>
        <v>0</v>
      </c>
      <c r="AU560" s="472">
        <f ca="1">IF(AND(AQ560+AS560&gt;0,AR560+AT560&gt;0),COUNTIF(AU$6:AU559,"&gt;0")+1,0)</f>
        <v>0</v>
      </c>
    </row>
    <row r="561" spans="40:47" x14ac:dyDescent="0.15">
      <c r="AN561" s="472">
        <v>16</v>
      </c>
      <c r="AO561" s="472">
        <v>2</v>
      </c>
      <c r="AP561" s="472">
        <v>4</v>
      </c>
      <c r="AQ561" s="480">
        <f ca="1">IF($AP561=1,IF(INDIRECT(ADDRESS(($AN561-1)*3+$AO561+5,$AP561+7))="",0,INDIRECT(ADDRESS(($AN561-1)*3+$AO561+5,$AP561+7))),IF(INDIRECT(ADDRESS(($AN561-1)*3+$AO561+5,$AP561+7))="",0,IF(COUNTIF(INDIRECT(ADDRESS(($AN561-1)*36+($AO561-1)*12+6,COLUMN())):INDIRECT(ADDRESS(($AN561-1)*36+($AO561-1)*12+$AP561+4,COLUMN())),INDIRECT(ADDRESS(($AN561-1)*3+$AO561+5,$AP561+7)))&gt;=1,0,INDIRECT(ADDRESS(($AN561-1)*3+$AO561+5,$AP561+7)))))</f>
        <v>0</v>
      </c>
      <c r="AR561" s="472">
        <f ca="1">COUNTIF(INDIRECT("H"&amp;(ROW()+12*(($AN561-1)*3+$AO561)-ROW())/12+5):INDIRECT("S"&amp;(ROW()+12*(($AN561-1)*3+$AO561)-ROW())/12+5),AQ561)</f>
        <v>0</v>
      </c>
      <c r="AS561" s="480">
        <f ca="1">IF($AP561=1,IF(INDIRECT(ADDRESS(($AN561-1)*3+$AO561+5,$AP561+20))="",0,INDIRECT(ADDRESS(($AN561-1)*3+$AO561+5,$AP561+20))),IF(INDIRECT(ADDRESS(($AN561-1)*3+$AO561+5,$AP561+20))="",0,IF(COUNTIF(INDIRECT(ADDRESS(($AN561-1)*36+($AO561-1)*12+6,COLUMN())):INDIRECT(ADDRESS(($AN561-1)*36+($AO561-1)*12+$AP561+4,COLUMN())),INDIRECT(ADDRESS(($AN561-1)*3+$AO561+5,$AP561+20)))&gt;=1,0,INDIRECT(ADDRESS(($AN561-1)*3+$AO561+5,$AP561+20)))))</f>
        <v>0</v>
      </c>
      <c r="AT561" s="472">
        <f ca="1">COUNTIF(INDIRECT("U"&amp;(ROW()+12*(($AN561-1)*3+$AO561)-ROW())/12+5):INDIRECT("AF"&amp;(ROW()+12*(($AN561-1)*3+$AO561)-ROW())/12+5),AS561)</f>
        <v>0</v>
      </c>
      <c r="AU561" s="472">
        <f ca="1">IF(AND(AQ561+AS561&gt;0,AR561+AT561&gt;0),COUNTIF(AU$6:AU560,"&gt;0")+1,0)</f>
        <v>0</v>
      </c>
    </row>
    <row r="562" spans="40:47" x14ac:dyDescent="0.15">
      <c r="AN562" s="472">
        <v>16</v>
      </c>
      <c r="AO562" s="472">
        <v>2</v>
      </c>
      <c r="AP562" s="472">
        <v>5</v>
      </c>
      <c r="AQ562" s="480">
        <f ca="1">IF($AP562=1,IF(INDIRECT(ADDRESS(($AN562-1)*3+$AO562+5,$AP562+7))="",0,INDIRECT(ADDRESS(($AN562-1)*3+$AO562+5,$AP562+7))),IF(INDIRECT(ADDRESS(($AN562-1)*3+$AO562+5,$AP562+7))="",0,IF(COUNTIF(INDIRECT(ADDRESS(($AN562-1)*36+($AO562-1)*12+6,COLUMN())):INDIRECT(ADDRESS(($AN562-1)*36+($AO562-1)*12+$AP562+4,COLUMN())),INDIRECT(ADDRESS(($AN562-1)*3+$AO562+5,$AP562+7)))&gt;=1,0,INDIRECT(ADDRESS(($AN562-1)*3+$AO562+5,$AP562+7)))))</f>
        <v>0</v>
      </c>
      <c r="AR562" s="472">
        <f ca="1">COUNTIF(INDIRECT("H"&amp;(ROW()+12*(($AN562-1)*3+$AO562)-ROW())/12+5):INDIRECT("S"&amp;(ROW()+12*(($AN562-1)*3+$AO562)-ROW())/12+5),AQ562)</f>
        <v>0</v>
      </c>
      <c r="AS562" s="480">
        <f ca="1">IF($AP562=1,IF(INDIRECT(ADDRESS(($AN562-1)*3+$AO562+5,$AP562+20))="",0,INDIRECT(ADDRESS(($AN562-1)*3+$AO562+5,$AP562+20))),IF(INDIRECT(ADDRESS(($AN562-1)*3+$AO562+5,$AP562+20))="",0,IF(COUNTIF(INDIRECT(ADDRESS(($AN562-1)*36+($AO562-1)*12+6,COLUMN())):INDIRECT(ADDRESS(($AN562-1)*36+($AO562-1)*12+$AP562+4,COLUMN())),INDIRECT(ADDRESS(($AN562-1)*3+$AO562+5,$AP562+20)))&gt;=1,0,INDIRECT(ADDRESS(($AN562-1)*3+$AO562+5,$AP562+20)))))</f>
        <v>0</v>
      </c>
      <c r="AT562" s="472">
        <f ca="1">COUNTIF(INDIRECT("U"&amp;(ROW()+12*(($AN562-1)*3+$AO562)-ROW())/12+5):INDIRECT("AF"&amp;(ROW()+12*(($AN562-1)*3+$AO562)-ROW())/12+5),AS562)</f>
        <v>0</v>
      </c>
      <c r="AU562" s="472">
        <f ca="1">IF(AND(AQ562+AS562&gt;0,AR562+AT562&gt;0),COUNTIF(AU$6:AU561,"&gt;0")+1,0)</f>
        <v>0</v>
      </c>
    </row>
    <row r="563" spans="40:47" x14ac:dyDescent="0.15">
      <c r="AN563" s="472">
        <v>16</v>
      </c>
      <c r="AO563" s="472">
        <v>2</v>
      </c>
      <c r="AP563" s="472">
        <v>6</v>
      </c>
      <c r="AQ563" s="480">
        <f ca="1">IF($AP563=1,IF(INDIRECT(ADDRESS(($AN563-1)*3+$AO563+5,$AP563+7))="",0,INDIRECT(ADDRESS(($AN563-1)*3+$AO563+5,$AP563+7))),IF(INDIRECT(ADDRESS(($AN563-1)*3+$AO563+5,$AP563+7))="",0,IF(COUNTIF(INDIRECT(ADDRESS(($AN563-1)*36+($AO563-1)*12+6,COLUMN())):INDIRECT(ADDRESS(($AN563-1)*36+($AO563-1)*12+$AP563+4,COLUMN())),INDIRECT(ADDRESS(($AN563-1)*3+$AO563+5,$AP563+7)))&gt;=1,0,INDIRECT(ADDRESS(($AN563-1)*3+$AO563+5,$AP563+7)))))</f>
        <v>0</v>
      </c>
      <c r="AR563" s="472">
        <f ca="1">COUNTIF(INDIRECT("H"&amp;(ROW()+12*(($AN563-1)*3+$AO563)-ROW())/12+5):INDIRECT("S"&amp;(ROW()+12*(($AN563-1)*3+$AO563)-ROW())/12+5),AQ563)</f>
        <v>0</v>
      </c>
      <c r="AS563" s="480">
        <f ca="1">IF($AP563=1,IF(INDIRECT(ADDRESS(($AN563-1)*3+$AO563+5,$AP563+20))="",0,INDIRECT(ADDRESS(($AN563-1)*3+$AO563+5,$AP563+20))),IF(INDIRECT(ADDRESS(($AN563-1)*3+$AO563+5,$AP563+20))="",0,IF(COUNTIF(INDIRECT(ADDRESS(($AN563-1)*36+($AO563-1)*12+6,COLUMN())):INDIRECT(ADDRESS(($AN563-1)*36+($AO563-1)*12+$AP563+4,COLUMN())),INDIRECT(ADDRESS(($AN563-1)*3+$AO563+5,$AP563+20)))&gt;=1,0,INDIRECT(ADDRESS(($AN563-1)*3+$AO563+5,$AP563+20)))))</f>
        <v>0</v>
      </c>
      <c r="AT563" s="472">
        <f ca="1">COUNTIF(INDIRECT("U"&amp;(ROW()+12*(($AN563-1)*3+$AO563)-ROW())/12+5):INDIRECT("AF"&amp;(ROW()+12*(($AN563-1)*3+$AO563)-ROW())/12+5),AS563)</f>
        <v>0</v>
      </c>
      <c r="AU563" s="472">
        <f ca="1">IF(AND(AQ563+AS563&gt;0,AR563+AT563&gt;0),COUNTIF(AU$6:AU562,"&gt;0")+1,0)</f>
        <v>0</v>
      </c>
    </row>
    <row r="564" spans="40:47" x14ac:dyDescent="0.15">
      <c r="AN564" s="472">
        <v>16</v>
      </c>
      <c r="AO564" s="472">
        <v>2</v>
      </c>
      <c r="AP564" s="472">
        <v>7</v>
      </c>
      <c r="AQ564" s="480">
        <f ca="1">IF($AP564=1,IF(INDIRECT(ADDRESS(($AN564-1)*3+$AO564+5,$AP564+7))="",0,INDIRECT(ADDRESS(($AN564-1)*3+$AO564+5,$AP564+7))),IF(INDIRECT(ADDRESS(($AN564-1)*3+$AO564+5,$AP564+7))="",0,IF(COUNTIF(INDIRECT(ADDRESS(($AN564-1)*36+($AO564-1)*12+6,COLUMN())):INDIRECT(ADDRESS(($AN564-1)*36+($AO564-1)*12+$AP564+4,COLUMN())),INDIRECT(ADDRESS(($AN564-1)*3+$AO564+5,$AP564+7)))&gt;=1,0,INDIRECT(ADDRESS(($AN564-1)*3+$AO564+5,$AP564+7)))))</f>
        <v>0</v>
      </c>
      <c r="AR564" s="472">
        <f ca="1">COUNTIF(INDIRECT("H"&amp;(ROW()+12*(($AN564-1)*3+$AO564)-ROW())/12+5):INDIRECT("S"&amp;(ROW()+12*(($AN564-1)*3+$AO564)-ROW())/12+5),AQ564)</f>
        <v>0</v>
      </c>
      <c r="AS564" s="480">
        <f ca="1">IF($AP564=1,IF(INDIRECT(ADDRESS(($AN564-1)*3+$AO564+5,$AP564+20))="",0,INDIRECT(ADDRESS(($AN564-1)*3+$AO564+5,$AP564+20))),IF(INDIRECT(ADDRESS(($AN564-1)*3+$AO564+5,$AP564+20))="",0,IF(COUNTIF(INDIRECT(ADDRESS(($AN564-1)*36+($AO564-1)*12+6,COLUMN())):INDIRECT(ADDRESS(($AN564-1)*36+($AO564-1)*12+$AP564+4,COLUMN())),INDIRECT(ADDRESS(($AN564-1)*3+$AO564+5,$AP564+20)))&gt;=1,0,INDIRECT(ADDRESS(($AN564-1)*3+$AO564+5,$AP564+20)))))</f>
        <v>0</v>
      </c>
      <c r="AT564" s="472">
        <f ca="1">COUNTIF(INDIRECT("U"&amp;(ROW()+12*(($AN564-1)*3+$AO564)-ROW())/12+5):INDIRECT("AF"&amp;(ROW()+12*(($AN564-1)*3+$AO564)-ROW())/12+5),AS564)</f>
        <v>0</v>
      </c>
      <c r="AU564" s="472">
        <f ca="1">IF(AND(AQ564+AS564&gt;0,AR564+AT564&gt;0),COUNTIF(AU$6:AU563,"&gt;0")+1,0)</f>
        <v>0</v>
      </c>
    </row>
    <row r="565" spans="40:47" x14ac:dyDescent="0.15">
      <c r="AN565" s="472">
        <v>16</v>
      </c>
      <c r="AO565" s="472">
        <v>2</v>
      </c>
      <c r="AP565" s="472">
        <v>8</v>
      </c>
      <c r="AQ565" s="480">
        <f ca="1">IF($AP565=1,IF(INDIRECT(ADDRESS(($AN565-1)*3+$AO565+5,$AP565+7))="",0,INDIRECT(ADDRESS(($AN565-1)*3+$AO565+5,$AP565+7))),IF(INDIRECT(ADDRESS(($AN565-1)*3+$AO565+5,$AP565+7))="",0,IF(COUNTIF(INDIRECT(ADDRESS(($AN565-1)*36+($AO565-1)*12+6,COLUMN())):INDIRECT(ADDRESS(($AN565-1)*36+($AO565-1)*12+$AP565+4,COLUMN())),INDIRECT(ADDRESS(($AN565-1)*3+$AO565+5,$AP565+7)))&gt;=1,0,INDIRECT(ADDRESS(($AN565-1)*3+$AO565+5,$AP565+7)))))</f>
        <v>0</v>
      </c>
      <c r="AR565" s="472">
        <f ca="1">COUNTIF(INDIRECT("H"&amp;(ROW()+12*(($AN565-1)*3+$AO565)-ROW())/12+5):INDIRECT("S"&amp;(ROW()+12*(($AN565-1)*3+$AO565)-ROW())/12+5),AQ565)</f>
        <v>0</v>
      </c>
      <c r="AS565" s="480">
        <f ca="1">IF($AP565=1,IF(INDIRECT(ADDRESS(($AN565-1)*3+$AO565+5,$AP565+20))="",0,INDIRECT(ADDRESS(($AN565-1)*3+$AO565+5,$AP565+20))),IF(INDIRECT(ADDRESS(($AN565-1)*3+$AO565+5,$AP565+20))="",0,IF(COUNTIF(INDIRECT(ADDRESS(($AN565-1)*36+($AO565-1)*12+6,COLUMN())):INDIRECT(ADDRESS(($AN565-1)*36+($AO565-1)*12+$AP565+4,COLUMN())),INDIRECT(ADDRESS(($AN565-1)*3+$AO565+5,$AP565+20)))&gt;=1,0,INDIRECT(ADDRESS(($AN565-1)*3+$AO565+5,$AP565+20)))))</f>
        <v>0</v>
      </c>
      <c r="AT565" s="472">
        <f ca="1">COUNTIF(INDIRECT("U"&amp;(ROW()+12*(($AN565-1)*3+$AO565)-ROW())/12+5):INDIRECT("AF"&amp;(ROW()+12*(($AN565-1)*3+$AO565)-ROW())/12+5),AS565)</f>
        <v>0</v>
      </c>
      <c r="AU565" s="472">
        <f ca="1">IF(AND(AQ565+AS565&gt;0,AR565+AT565&gt;0),COUNTIF(AU$6:AU564,"&gt;0")+1,0)</f>
        <v>0</v>
      </c>
    </row>
    <row r="566" spans="40:47" x14ac:dyDescent="0.15">
      <c r="AN566" s="472">
        <v>16</v>
      </c>
      <c r="AO566" s="472">
        <v>2</v>
      </c>
      <c r="AP566" s="472">
        <v>9</v>
      </c>
      <c r="AQ566" s="480">
        <f ca="1">IF($AP566=1,IF(INDIRECT(ADDRESS(($AN566-1)*3+$AO566+5,$AP566+7))="",0,INDIRECT(ADDRESS(($AN566-1)*3+$AO566+5,$AP566+7))),IF(INDIRECT(ADDRESS(($AN566-1)*3+$AO566+5,$AP566+7))="",0,IF(COUNTIF(INDIRECT(ADDRESS(($AN566-1)*36+($AO566-1)*12+6,COLUMN())):INDIRECT(ADDRESS(($AN566-1)*36+($AO566-1)*12+$AP566+4,COLUMN())),INDIRECT(ADDRESS(($AN566-1)*3+$AO566+5,$AP566+7)))&gt;=1,0,INDIRECT(ADDRESS(($AN566-1)*3+$AO566+5,$AP566+7)))))</f>
        <v>0</v>
      </c>
      <c r="AR566" s="472">
        <f ca="1">COUNTIF(INDIRECT("H"&amp;(ROW()+12*(($AN566-1)*3+$AO566)-ROW())/12+5):INDIRECT("S"&amp;(ROW()+12*(($AN566-1)*3+$AO566)-ROW())/12+5),AQ566)</f>
        <v>0</v>
      </c>
      <c r="AS566" s="480">
        <f ca="1">IF($AP566=1,IF(INDIRECT(ADDRESS(($AN566-1)*3+$AO566+5,$AP566+20))="",0,INDIRECT(ADDRESS(($AN566-1)*3+$AO566+5,$AP566+20))),IF(INDIRECT(ADDRESS(($AN566-1)*3+$AO566+5,$AP566+20))="",0,IF(COUNTIF(INDIRECT(ADDRESS(($AN566-1)*36+($AO566-1)*12+6,COLUMN())):INDIRECT(ADDRESS(($AN566-1)*36+($AO566-1)*12+$AP566+4,COLUMN())),INDIRECT(ADDRESS(($AN566-1)*3+$AO566+5,$AP566+20)))&gt;=1,0,INDIRECT(ADDRESS(($AN566-1)*3+$AO566+5,$AP566+20)))))</f>
        <v>0</v>
      </c>
      <c r="AT566" s="472">
        <f ca="1">COUNTIF(INDIRECT("U"&amp;(ROW()+12*(($AN566-1)*3+$AO566)-ROW())/12+5):INDIRECT("AF"&amp;(ROW()+12*(($AN566-1)*3+$AO566)-ROW())/12+5),AS566)</f>
        <v>0</v>
      </c>
      <c r="AU566" s="472">
        <f ca="1">IF(AND(AQ566+AS566&gt;0,AR566+AT566&gt;0),COUNTIF(AU$6:AU565,"&gt;0")+1,0)</f>
        <v>0</v>
      </c>
    </row>
    <row r="567" spans="40:47" x14ac:dyDescent="0.15">
      <c r="AN567" s="472">
        <v>16</v>
      </c>
      <c r="AO567" s="472">
        <v>2</v>
      </c>
      <c r="AP567" s="472">
        <v>10</v>
      </c>
      <c r="AQ567" s="480">
        <f ca="1">IF($AP567=1,IF(INDIRECT(ADDRESS(($AN567-1)*3+$AO567+5,$AP567+7))="",0,INDIRECT(ADDRESS(($AN567-1)*3+$AO567+5,$AP567+7))),IF(INDIRECT(ADDRESS(($AN567-1)*3+$AO567+5,$AP567+7))="",0,IF(COUNTIF(INDIRECT(ADDRESS(($AN567-1)*36+($AO567-1)*12+6,COLUMN())):INDIRECT(ADDRESS(($AN567-1)*36+($AO567-1)*12+$AP567+4,COLUMN())),INDIRECT(ADDRESS(($AN567-1)*3+$AO567+5,$AP567+7)))&gt;=1,0,INDIRECT(ADDRESS(($AN567-1)*3+$AO567+5,$AP567+7)))))</f>
        <v>0</v>
      </c>
      <c r="AR567" s="472">
        <f ca="1">COUNTIF(INDIRECT("H"&amp;(ROW()+12*(($AN567-1)*3+$AO567)-ROW())/12+5):INDIRECT("S"&amp;(ROW()+12*(($AN567-1)*3+$AO567)-ROW())/12+5),AQ567)</f>
        <v>0</v>
      </c>
      <c r="AS567" s="480">
        <f ca="1">IF($AP567=1,IF(INDIRECT(ADDRESS(($AN567-1)*3+$AO567+5,$AP567+20))="",0,INDIRECT(ADDRESS(($AN567-1)*3+$AO567+5,$AP567+20))),IF(INDIRECT(ADDRESS(($AN567-1)*3+$AO567+5,$AP567+20))="",0,IF(COUNTIF(INDIRECT(ADDRESS(($AN567-1)*36+($AO567-1)*12+6,COLUMN())):INDIRECT(ADDRESS(($AN567-1)*36+($AO567-1)*12+$AP567+4,COLUMN())),INDIRECT(ADDRESS(($AN567-1)*3+$AO567+5,$AP567+20)))&gt;=1,0,INDIRECT(ADDRESS(($AN567-1)*3+$AO567+5,$AP567+20)))))</f>
        <v>0</v>
      </c>
      <c r="AT567" s="472">
        <f ca="1">COUNTIF(INDIRECT("U"&amp;(ROW()+12*(($AN567-1)*3+$AO567)-ROW())/12+5):INDIRECT("AF"&amp;(ROW()+12*(($AN567-1)*3+$AO567)-ROW())/12+5),AS567)</f>
        <v>0</v>
      </c>
      <c r="AU567" s="472">
        <f ca="1">IF(AND(AQ567+AS567&gt;0,AR567+AT567&gt;0),COUNTIF(AU$6:AU566,"&gt;0")+1,0)</f>
        <v>0</v>
      </c>
    </row>
    <row r="568" spans="40:47" x14ac:dyDescent="0.15">
      <c r="AN568" s="472">
        <v>16</v>
      </c>
      <c r="AO568" s="472">
        <v>2</v>
      </c>
      <c r="AP568" s="472">
        <v>11</v>
      </c>
      <c r="AQ568" s="480">
        <f ca="1">IF($AP568=1,IF(INDIRECT(ADDRESS(($AN568-1)*3+$AO568+5,$AP568+7))="",0,INDIRECT(ADDRESS(($AN568-1)*3+$AO568+5,$AP568+7))),IF(INDIRECT(ADDRESS(($AN568-1)*3+$AO568+5,$AP568+7))="",0,IF(COUNTIF(INDIRECT(ADDRESS(($AN568-1)*36+($AO568-1)*12+6,COLUMN())):INDIRECT(ADDRESS(($AN568-1)*36+($AO568-1)*12+$AP568+4,COLUMN())),INDIRECT(ADDRESS(($AN568-1)*3+$AO568+5,$AP568+7)))&gt;=1,0,INDIRECT(ADDRESS(($AN568-1)*3+$AO568+5,$AP568+7)))))</f>
        <v>0</v>
      </c>
      <c r="AR568" s="472">
        <f ca="1">COUNTIF(INDIRECT("H"&amp;(ROW()+12*(($AN568-1)*3+$AO568)-ROW())/12+5):INDIRECT("S"&amp;(ROW()+12*(($AN568-1)*3+$AO568)-ROW())/12+5),AQ568)</f>
        <v>0</v>
      </c>
      <c r="AS568" s="480">
        <f ca="1">IF($AP568=1,IF(INDIRECT(ADDRESS(($AN568-1)*3+$AO568+5,$AP568+20))="",0,INDIRECT(ADDRESS(($AN568-1)*3+$AO568+5,$AP568+20))),IF(INDIRECT(ADDRESS(($AN568-1)*3+$AO568+5,$AP568+20))="",0,IF(COUNTIF(INDIRECT(ADDRESS(($AN568-1)*36+($AO568-1)*12+6,COLUMN())):INDIRECT(ADDRESS(($AN568-1)*36+($AO568-1)*12+$AP568+4,COLUMN())),INDIRECT(ADDRESS(($AN568-1)*3+$AO568+5,$AP568+20)))&gt;=1,0,INDIRECT(ADDRESS(($AN568-1)*3+$AO568+5,$AP568+20)))))</f>
        <v>0</v>
      </c>
      <c r="AT568" s="472">
        <f ca="1">COUNTIF(INDIRECT("U"&amp;(ROW()+12*(($AN568-1)*3+$AO568)-ROW())/12+5):INDIRECT("AF"&amp;(ROW()+12*(($AN568-1)*3+$AO568)-ROW())/12+5),AS568)</f>
        <v>0</v>
      </c>
      <c r="AU568" s="472">
        <f ca="1">IF(AND(AQ568+AS568&gt;0,AR568+AT568&gt;0),COUNTIF(AU$6:AU567,"&gt;0")+1,0)</f>
        <v>0</v>
      </c>
    </row>
    <row r="569" spans="40:47" x14ac:dyDescent="0.15">
      <c r="AN569" s="472">
        <v>16</v>
      </c>
      <c r="AO569" s="472">
        <v>2</v>
      </c>
      <c r="AP569" s="472">
        <v>12</v>
      </c>
      <c r="AQ569" s="480">
        <f ca="1">IF($AP569=1,IF(INDIRECT(ADDRESS(($AN569-1)*3+$AO569+5,$AP569+7))="",0,INDIRECT(ADDRESS(($AN569-1)*3+$AO569+5,$AP569+7))),IF(INDIRECT(ADDRESS(($AN569-1)*3+$AO569+5,$AP569+7))="",0,IF(COUNTIF(INDIRECT(ADDRESS(($AN569-1)*36+($AO569-1)*12+6,COLUMN())):INDIRECT(ADDRESS(($AN569-1)*36+($AO569-1)*12+$AP569+4,COLUMN())),INDIRECT(ADDRESS(($AN569-1)*3+$AO569+5,$AP569+7)))&gt;=1,0,INDIRECT(ADDRESS(($AN569-1)*3+$AO569+5,$AP569+7)))))</f>
        <v>0</v>
      </c>
      <c r="AR569" s="472">
        <f ca="1">COUNTIF(INDIRECT("H"&amp;(ROW()+12*(($AN569-1)*3+$AO569)-ROW())/12+5):INDIRECT("S"&amp;(ROW()+12*(($AN569-1)*3+$AO569)-ROW())/12+5),AQ569)</f>
        <v>0</v>
      </c>
      <c r="AS569" s="480">
        <f ca="1">IF($AP569=1,IF(INDIRECT(ADDRESS(($AN569-1)*3+$AO569+5,$AP569+20))="",0,INDIRECT(ADDRESS(($AN569-1)*3+$AO569+5,$AP569+20))),IF(INDIRECT(ADDRESS(($AN569-1)*3+$AO569+5,$AP569+20))="",0,IF(COUNTIF(INDIRECT(ADDRESS(($AN569-1)*36+($AO569-1)*12+6,COLUMN())):INDIRECT(ADDRESS(($AN569-1)*36+($AO569-1)*12+$AP569+4,COLUMN())),INDIRECT(ADDRESS(($AN569-1)*3+$AO569+5,$AP569+20)))&gt;=1,0,INDIRECT(ADDRESS(($AN569-1)*3+$AO569+5,$AP569+20)))))</f>
        <v>0</v>
      </c>
      <c r="AT569" s="472">
        <f ca="1">COUNTIF(INDIRECT("U"&amp;(ROW()+12*(($AN569-1)*3+$AO569)-ROW())/12+5):INDIRECT("AF"&amp;(ROW()+12*(($AN569-1)*3+$AO569)-ROW())/12+5),AS569)</f>
        <v>0</v>
      </c>
      <c r="AU569" s="472">
        <f ca="1">IF(AND(AQ569+AS569&gt;0,AR569+AT569&gt;0),COUNTIF(AU$6:AU568,"&gt;0")+1,0)</f>
        <v>0</v>
      </c>
    </row>
    <row r="570" spans="40:47" x14ac:dyDescent="0.15">
      <c r="AN570" s="472">
        <v>16</v>
      </c>
      <c r="AO570" s="472">
        <v>3</v>
      </c>
      <c r="AP570" s="472">
        <v>1</v>
      </c>
      <c r="AQ570" s="480">
        <f ca="1">IF($AP570=1,IF(INDIRECT(ADDRESS(($AN570-1)*3+$AO570+5,$AP570+7))="",0,INDIRECT(ADDRESS(($AN570-1)*3+$AO570+5,$AP570+7))),IF(INDIRECT(ADDRESS(($AN570-1)*3+$AO570+5,$AP570+7))="",0,IF(COUNTIF(INDIRECT(ADDRESS(($AN570-1)*36+($AO570-1)*12+6,COLUMN())):INDIRECT(ADDRESS(($AN570-1)*36+($AO570-1)*12+$AP570+4,COLUMN())),INDIRECT(ADDRESS(($AN570-1)*3+$AO570+5,$AP570+7)))&gt;=1,0,INDIRECT(ADDRESS(($AN570-1)*3+$AO570+5,$AP570+7)))))</f>
        <v>0</v>
      </c>
      <c r="AR570" s="472">
        <f ca="1">COUNTIF(INDIRECT("H"&amp;(ROW()+12*(($AN570-1)*3+$AO570)-ROW())/12+5):INDIRECT("S"&amp;(ROW()+12*(($AN570-1)*3+$AO570)-ROW())/12+5),AQ570)</f>
        <v>0</v>
      </c>
      <c r="AS570" s="480">
        <f ca="1">IF($AP570=1,IF(INDIRECT(ADDRESS(($AN570-1)*3+$AO570+5,$AP570+20))="",0,INDIRECT(ADDRESS(($AN570-1)*3+$AO570+5,$AP570+20))),IF(INDIRECT(ADDRESS(($AN570-1)*3+$AO570+5,$AP570+20))="",0,IF(COUNTIF(INDIRECT(ADDRESS(($AN570-1)*36+($AO570-1)*12+6,COLUMN())):INDIRECT(ADDRESS(($AN570-1)*36+($AO570-1)*12+$AP570+4,COLUMN())),INDIRECT(ADDRESS(($AN570-1)*3+$AO570+5,$AP570+20)))&gt;=1,0,INDIRECT(ADDRESS(($AN570-1)*3+$AO570+5,$AP570+20)))))</f>
        <v>0</v>
      </c>
      <c r="AT570" s="472">
        <f ca="1">COUNTIF(INDIRECT("U"&amp;(ROW()+12*(($AN570-1)*3+$AO570)-ROW())/12+5):INDIRECT("AF"&amp;(ROW()+12*(($AN570-1)*3+$AO570)-ROW())/12+5),AS570)</f>
        <v>0</v>
      </c>
      <c r="AU570" s="472">
        <f ca="1">IF(AND(AQ570+AS570&gt;0,AR570+AT570&gt;0),COUNTIF(AU$6:AU569,"&gt;0")+1,0)</f>
        <v>0</v>
      </c>
    </row>
    <row r="571" spans="40:47" x14ac:dyDescent="0.15">
      <c r="AN571" s="472">
        <v>16</v>
      </c>
      <c r="AO571" s="472">
        <v>3</v>
      </c>
      <c r="AP571" s="472">
        <v>2</v>
      </c>
      <c r="AQ571" s="480">
        <f ca="1">IF($AP571=1,IF(INDIRECT(ADDRESS(($AN571-1)*3+$AO571+5,$AP571+7))="",0,INDIRECT(ADDRESS(($AN571-1)*3+$AO571+5,$AP571+7))),IF(INDIRECT(ADDRESS(($AN571-1)*3+$AO571+5,$AP571+7))="",0,IF(COUNTIF(INDIRECT(ADDRESS(($AN571-1)*36+($AO571-1)*12+6,COLUMN())):INDIRECT(ADDRESS(($AN571-1)*36+($AO571-1)*12+$AP571+4,COLUMN())),INDIRECT(ADDRESS(($AN571-1)*3+$AO571+5,$AP571+7)))&gt;=1,0,INDIRECT(ADDRESS(($AN571-1)*3+$AO571+5,$AP571+7)))))</f>
        <v>0</v>
      </c>
      <c r="AR571" s="472">
        <f ca="1">COUNTIF(INDIRECT("H"&amp;(ROW()+12*(($AN571-1)*3+$AO571)-ROW())/12+5):INDIRECT("S"&amp;(ROW()+12*(($AN571-1)*3+$AO571)-ROW())/12+5),AQ571)</f>
        <v>0</v>
      </c>
      <c r="AS571" s="480">
        <f ca="1">IF($AP571=1,IF(INDIRECT(ADDRESS(($AN571-1)*3+$AO571+5,$AP571+20))="",0,INDIRECT(ADDRESS(($AN571-1)*3+$AO571+5,$AP571+20))),IF(INDIRECT(ADDRESS(($AN571-1)*3+$AO571+5,$AP571+20))="",0,IF(COUNTIF(INDIRECT(ADDRESS(($AN571-1)*36+($AO571-1)*12+6,COLUMN())):INDIRECT(ADDRESS(($AN571-1)*36+($AO571-1)*12+$AP571+4,COLUMN())),INDIRECT(ADDRESS(($AN571-1)*3+$AO571+5,$AP571+20)))&gt;=1,0,INDIRECT(ADDRESS(($AN571-1)*3+$AO571+5,$AP571+20)))))</f>
        <v>0</v>
      </c>
      <c r="AT571" s="472">
        <f ca="1">COUNTIF(INDIRECT("U"&amp;(ROW()+12*(($AN571-1)*3+$AO571)-ROW())/12+5):INDIRECT("AF"&amp;(ROW()+12*(($AN571-1)*3+$AO571)-ROW())/12+5),AS571)</f>
        <v>0</v>
      </c>
      <c r="AU571" s="472">
        <f ca="1">IF(AND(AQ571+AS571&gt;0,AR571+AT571&gt;0),COUNTIF(AU$6:AU570,"&gt;0")+1,0)</f>
        <v>0</v>
      </c>
    </row>
    <row r="572" spans="40:47" x14ac:dyDescent="0.15">
      <c r="AN572" s="472">
        <v>16</v>
      </c>
      <c r="AO572" s="472">
        <v>3</v>
      </c>
      <c r="AP572" s="472">
        <v>3</v>
      </c>
      <c r="AQ572" s="480">
        <f ca="1">IF($AP572=1,IF(INDIRECT(ADDRESS(($AN572-1)*3+$AO572+5,$AP572+7))="",0,INDIRECT(ADDRESS(($AN572-1)*3+$AO572+5,$AP572+7))),IF(INDIRECT(ADDRESS(($AN572-1)*3+$AO572+5,$AP572+7))="",0,IF(COUNTIF(INDIRECT(ADDRESS(($AN572-1)*36+($AO572-1)*12+6,COLUMN())):INDIRECT(ADDRESS(($AN572-1)*36+($AO572-1)*12+$AP572+4,COLUMN())),INDIRECT(ADDRESS(($AN572-1)*3+$AO572+5,$AP572+7)))&gt;=1,0,INDIRECT(ADDRESS(($AN572-1)*3+$AO572+5,$AP572+7)))))</f>
        <v>0</v>
      </c>
      <c r="AR572" s="472">
        <f ca="1">COUNTIF(INDIRECT("H"&amp;(ROW()+12*(($AN572-1)*3+$AO572)-ROW())/12+5):INDIRECT("S"&amp;(ROW()+12*(($AN572-1)*3+$AO572)-ROW())/12+5),AQ572)</f>
        <v>0</v>
      </c>
      <c r="AS572" s="480">
        <f ca="1">IF($AP572=1,IF(INDIRECT(ADDRESS(($AN572-1)*3+$AO572+5,$AP572+20))="",0,INDIRECT(ADDRESS(($AN572-1)*3+$AO572+5,$AP572+20))),IF(INDIRECT(ADDRESS(($AN572-1)*3+$AO572+5,$AP572+20))="",0,IF(COUNTIF(INDIRECT(ADDRESS(($AN572-1)*36+($AO572-1)*12+6,COLUMN())):INDIRECT(ADDRESS(($AN572-1)*36+($AO572-1)*12+$AP572+4,COLUMN())),INDIRECT(ADDRESS(($AN572-1)*3+$AO572+5,$AP572+20)))&gt;=1,0,INDIRECT(ADDRESS(($AN572-1)*3+$AO572+5,$AP572+20)))))</f>
        <v>0</v>
      </c>
      <c r="AT572" s="472">
        <f ca="1">COUNTIF(INDIRECT("U"&amp;(ROW()+12*(($AN572-1)*3+$AO572)-ROW())/12+5):INDIRECT("AF"&amp;(ROW()+12*(($AN572-1)*3+$AO572)-ROW())/12+5),AS572)</f>
        <v>0</v>
      </c>
      <c r="AU572" s="472">
        <f ca="1">IF(AND(AQ572+AS572&gt;0,AR572+AT572&gt;0),COUNTIF(AU$6:AU571,"&gt;0")+1,0)</f>
        <v>0</v>
      </c>
    </row>
    <row r="573" spans="40:47" x14ac:dyDescent="0.15">
      <c r="AN573" s="472">
        <v>16</v>
      </c>
      <c r="AO573" s="472">
        <v>3</v>
      </c>
      <c r="AP573" s="472">
        <v>4</v>
      </c>
      <c r="AQ573" s="480">
        <f ca="1">IF($AP573=1,IF(INDIRECT(ADDRESS(($AN573-1)*3+$AO573+5,$AP573+7))="",0,INDIRECT(ADDRESS(($AN573-1)*3+$AO573+5,$AP573+7))),IF(INDIRECT(ADDRESS(($AN573-1)*3+$AO573+5,$AP573+7))="",0,IF(COUNTIF(INDIRECT(ADDRESS(($AN573-1)*36+($AO573-1)*12+6,COLUMN())):INDIRECT(ADDRESS(($AN573-1)*36+($AO573-1)*12+$AP573+4,COLUMN())),INDIRECT(ADDRESS(($AN573-1)*3+$AO573+5,$AP573+7)))&gt;=1,0,INDIRECT(ADDRESS(($AN573-1)*3+$AO573+5,$AP573+7)))))</f>
        <v>0</v>
      </c>
      <c r="AR573" s="472">
        <f ca="1">COUNTIF(INDIRECT("H"&amp;(ROW()+12*(($AN573-1)*3+$AO573)-ROW())/12+5):INDIRECT("S"&amp;(ROW()+12*(($AN573-1)*3+$AO573)-ROW())/12+5),AQ573)</f>
        <v>0</v>
      </c>
      <c r="AS573" s="480">
        <f ca="1">IF($AP573=1,IF(INDIRECT(ADDRESS(($AN573-1)*3+$AO573+5,$AP573+20))="",0,INDIRECT(ADDRESS(($AN573-1)*3+$AO573+5,$AP573+20))),IF(INDIRECT(ADDRESS(($AN573-1)*3+$AO573+5,$AP573+20))="",0,IF(COUNTIF(INDIRECT(ADDRESS(($AN573-1)*36+($AO573-1)*12+6,COLUMN())):INDIRECT(ADDRESS(($AN573-1)*36+($AO573-1)*12+$AP573+4,COLUMN())),INDIRECT(ADDRESS(($AN573-1)*3+$AO573+5,$AP573+20)))&gt;=1,0,INDIRECT(ADDRESS(($AN573-1)*3+$AO573+5,$AP573+20)))))</f>
        <v>0</v>
      </c>
      <c r="AT573" s="472">
        <f ca="1">COUNTIF(INDIRECT("U"&amp;(ROW()+12*(($AN573-1)*3+$AO573)-ROW())/12+5):INDIRECT("AF"&amp;(ROW()+12*(($AN573-1)*3+$AO573)-ROW())/12+5),AS573)</f>
        <v>0</v>
      </c>
      <c r="AU573" s="472">
        <f ca="1">IF(AND(AQ573+AS573&gt;0,AR573+AT573&gt;0),COUNTIF(AU$6:AU572,"&gt;0")+1,0)</f>
        <v>0</v>
      </c>
    </row>
    <row r="574" spans="40:47" x14ac:dyDescent="0.15">
      <c r="AN574" s="472">
        <v>16</v>
      </c>
      <c r="AO574" s="472">
        <v>3</v>
      </c>
      <c r="AP574" s="472">
        <v>5</v>
      </c>
      <c r="AQ574" s="480">
        <f ca="1">IF($AP574=1,IF(INDIRECT(ADDRESS(($AN574-1)*3+$AO574+5,$AP574+7))="",0,INDIRECT(ADDRESS(($AN574-1)*3+$AO574+5,$AP574+7))),IF(INDIRECT(ADDRESS(($AN574-1)*3+$AO574+5,$AP574+7))="",0,IF(COUNTIF(INDIRECT(ADDRESS(($AN574-1)*36+($AO574-1)*12+6,COLUMN())):INDIRECT(ADDRESS(($AN574-1)*36+($AO574-1)*12+$AP574+4,COLUMN())),INDIRECT(ADDRESS(($AN574-1)*3+$AO574+5,$AP574+7)))&gt;=1,0,INDIRECT(ADDRESS(($AN574-1)*3+$AO574+5,$AP574+7)))))</f>
        <v>0</v>
      </c>
      <c r="AR574" s="472">
        <f ca="1">COUNTIF(INDIRECT("H"&amp;(ROW()+12*(($AN574-1)*3+$AO574)-ROW())/12+5):INDIRECT("S"&amp;(ROW()+12*(($AN574-1)*3+$AO574)-ROW())/12+5),AQ574)</f>
        <v>0</v>
      </c>
      <c r="AS574" s="480">
        <f ca="1">IF($AP574=1,IF(INDIRECT(ADDRESS(($AN574-1)*3+$AO574+5,$AP574+20))="",0,INDIRECT(ADDRESS(($AN574-1)*3+$AO574+5,$AP574+20))),IF(INDIRECT(ADDRESS(($AN574-1)*3+$AO574+5,$AP574+20))="",0,IF(COUNTIF(INDIRECT(ADDRESS(($AN574-1)*36+($AO574-1)*12+6,COLUMN())):INDIRECT(ADDRESS(($AN574-1)*36+($AO574-1)*12+$AP574+4,COLUMN())),INDIRECT(ADDRESS(($AN574-1)*3+$AO574+5,$AP574+20)))&gt;=1,0,INDIRECT(ADDRESS(($AN574-1)*3+$AO574+5,$AP574+20)))))</f>
        <v>0</v>
      </c>
      <c r="AT574" s="472">
        <f ca="1">COUNTIF(INDIRECT("U"&amp;(ROW()+12*(($AN574-1)*3+$AO574)-ROW())/12+5):INDIRECT("AF"&amp;(ROW()+12*(($AN574-1)*3+$AO574)-ROW())/12+5),AS574)</f>
        <v>0</v>
      </c>
      <c r="AU574" s="472">
        <f ca="1">IF(AND(AQ574+AS574&gt;0,AR574+AT574&gt;0),COUNTIF(AU$6:AU573,"&gt;0")+1,0)</f>
        <v>0</v>
      </c>
    </row>
    <row r="575" spans="40:47" x14ac:dyDescent="0.15">
      <c r="AN575" s="472">
        <v>16</v>
      </c>
      <c r="AO575" s="472">
        <v>3</v>
      </c>
      <c r="AP575" s="472">
        <v>6</v>
      </c>
      <c r="AQ575" s="480">
        <f ca="1">IF($AP575=1,IF(INDIRECT(ADDRESS(($AN575-1)*3+$AO575+5,$AP575+7))="",0,INDIRECT(ADDRESS(($AN575-1)*3+$AO575+5,$AP575+7))),IF(INDIRECT(ADDRESS(($AN575-1)*3+$AO575+5,$AP575+7))="",0,IF(COUNTIF(INDIRECT(ADDRESS(($AN575-1)*36+($AO575-1)*12+6,COLUMN())):INDIRECT(ADDRESS(($AN575-1)*36+($AO575-1)*12+$AP575+4,COLUMN())),INDIRECT(ADDRESS(($AN575-1)*3+$AO575+5,$AP575+7)))&gt;=1,0,INDIRECT(ADDRESS(($AN575-1)*3+$AO575+5,$AP575+7)))))</f>
        <v>0</v>
      </c>
      <c r="AR575" s="472">
        <f ca="1">COUNTIF(INDIRECT("H"&amp;(ROW()+12*(($AN575-1)*3+$AO575)-ROW())/12+5):INDIRECT("S"&amp;(ROW()+12*(($AN575-1)*3+$AO575)-ROW())/12+5),AQ575)</f>
        <v>0</v>
      </c>
      <c r="AS575" s="480">
        <f ca="1">IF($AP575=1,IF(INDIRECT(ADDRESS(($AN575-1)*3+$AO575+5,$AP575+20))="",0,INDIRECT(ADDRESS(($AN575-1)*3+$AO575+5,$AP575+20))),IF(INDIRECT(ADDRESS(($AN575-1)*3+$AO575+5,$AP575+20))="",0,IF(COUNTIF(INDIRECT(ADDRESS(($AN575-1)*36+($AO575-1)*12+6,COLUMN())):INDIRECT(ADDRESS(($AN575-1)*36+($AO575-1)*12+$AP575+4,COLUMN())),INDIRECT(ADDRESS(($AN575-1)*3+$AO575+5,$AP575+20)))&gt;=1,0,INDIRECT(ADDRESS(($AN575-1)*3+$AO575+5,$AP575+20)))))</f>
        <v>0</v>
      </c>
      <c r="AT575" s="472">
        <f ca="1">COUNTIF(INDIRECT("U"&amp;(ROW()+12*(($AN575-1)*3+$AO575)-ROW())/12+5):INDIRECT("AF"&amp;(ROW()+12*(($AN575-1)*3+$AO575)-ROW())/12+5),AS575)</f>
        <v>0</v>
      </c>
      <c r="AU575" s="472">
        <f ca="1">IF(AND(AQ575+AS575&gt;0,AR575+AT575&gt;0),COUNTIF(AU$6:AU574,"&gt;0")+1,0)</f>
        <v>0</v>
      </c>
    </row>
    <row r="576" spans="40:47" x14ac:dyDescent="0.15">
      <c r="AN576" s="472">
        <v>16</v>
      </c>
      <c r="AO576" s="472">
        <v>3</v>
      </c>
      <c r="AP576" s="472">
        <v>7</v>
      </c>
      <c r="AQ576" s="480">
        <f ca="1">IF($AP576=1,IF(INDIRECT(ADDRESS(($AN576-1)*3+$AO576+5,$AP576+7))="",0,INDIRECT(ADDRESS(($AN576-1)*3+$AO576+5,$AP576+7))),IF(INDIRECT(ADDRESS(($AN576-1)*3+$AO576+5,$AP576+7))="",0,IF(COUNTIF(INDIRECT(ADDRESS(($AN576-1)*36+($AO576-1)*12+6,COLUMN())):INDIRECT(ADDRESS(($AN576-1)*36+($AO576-1)*12+$AP576+4,COLUMN())),INDIRECT(ADDRESS(($AN576-1)*3+$AO576+5,$AP576+7)))&gt;=1,0,INDIRECT(ADDRESS(($AN576-1)*3+$AO576+5,$AP576+7)))))</f>
        <v>0</v>
      </c>
      <c r="AR576" s="472">
        <f ca="1">COUNTIF(INDIRECT("H"&amp;(ROW()+12*(($AN576-1)*3+$AO576)-ROW())/12+5):INDIRECT("S"&amp;(ROW()+12*(($AN576-1)*3+$AO576)-ROW())/12+5),AQ576)</f>
        <v>0</v>
      </c>
      <c r="AS576" s="480">
        <f ca="1">IF($AP576=1,IF(INDIRECT(ADDRESS(($AN576-1)*3+$AO576+5,$AP576+20))="",0,INDIRECT(ADDRESS(($AN576-1)*3+$AO576+5,$AP576+20))),IF(INDIRECT(ADDRESS(($AN576-1)*3+$AO576+5,$AP576+20))="",0,IF(COUNTIF(INDIRECT(ADDRESS(($AN576-1)*36+($AO576-1)*12+6,COLUMN())):INDIRECT(ADDRESS(($AN576-1)*36+($AO576-1)*12+$AP576+4,COLUMN())),INDIRECT(ADDRESS(($AN576-1)*3+$AO576+5,$AP576+20)))&gt;=1,0,INDIRECT(ADDRESS(($AN576-1)*3+$AO576+5,$AP576+20)))))</f>
        <v>0</v>
      </c>
      <c r="AT576" s="472">
        <f ca="1">COUNTIF(INDIRECT("U"&amp;(ROW()+12*(($AN576-1)*3+$AO576)-ROW())/12+5):INDIRECT("AF"&amp;(ROW()+12*(($AN576-1)*3+$AO576)-ROW())/12+5),AS576)</f>
        <v>0</v>
      </c>
      <c r="AU576" s="472">
        <f ca="1">IF(AND(AQ576+AS576&gt;0,AR576+AT576&gt;0),COUNTIF(AU$6:AU575,"&gt;0")+1,0)</f>
        <v>0</v>
      </c>
    </row>
    <row r="577" spans="40:47" x14ac:dyDescent="0.15">
      <c r="AN577" s="472">
        <v>16</v>
      </c>
      <c r="AO577" s="472">
        <v>3</v>
      </c>
      <c r="AP577" s="472">
        <v>8</v>
      </c>
      <c r="AQ577" s="480">
        <f ca="1">IF($AP577=1,IF(INDIRECT(ADDRESS(($AN577-1)*3+$AO577+5,$AP577+7))="",0,INDIRECT(ADDRESS(($AN577-1)*3+$AO577+5,$AP577+7))),IF(INDIRECT(ADDRESS(($AN577-1)*3+$AO577+5,$AP577+7))="",0,IF(COUNTIF(INDIRECT(ADDRESS(($AN577-1)*36+($AO577-1)*12+6,COLUMN())):INDIRECT(ADDRESS(($AN577-1)*36+($AO577-1)*12+$AP577+4,COLUMN())),INDIRECT(ADDRESS(($AN577-1)*3+$AO577+5,$AP577+7)))&gt;=1,0,INDIRECT(ADDRESS(($AN577-1)*3+$AO577+5,$AP577+7)))))</f>
        <v>0</v>
      </c>
      <c r="AR577" s="472">
        <f ca="1">COUNTIF(INDIRECT("H"&amp;(ROW()+12*(($AN577-1)*3+$AO577)-ROW())/12+5):INDIRECT("S"&amp;(ROW()+12*(($AN577-1)*3+$AO577)-ROW())/12+5),AQ577)</f>
        <v>0</v>
      </c>
      <c r="AS577" s="480">
        <f ca="1">IF($AP577=1,IF(INDIRECT(ADDRESS(($AN577-1)*3+$AO577+5,$AP577+20))="",0,INDIRECT(ADDRESS(($AN577-1)*3+$AO577+5,$AP577+20))),IF(INDIRECT(ADDRESS(($AN577-1)*3+$AO577+5,$AP577+20))="",0,IF(COUNTIF(INDIRECT(ADDRESS(($AN577-1)*36+($AO577-1)*12+6,COLUMN())):INDIRECT(ADDRESS(($AN577-1)*36+($AO577-1)*12+$AP577+4,COLUMN())),INDIRECT(ADDRESS(($AN577-1)*3+$AO577+5,$AP577+20)))&gt;=1,0,INDIRECT(ADDRESS(($AN577-1)*3+$AO577+5,$AP577+20)))))</f>
        <v>0</v>
      </c>
      <c r="AT577" s="472">
        <f ca="1">COUNTIF(INDIRECT("U"&amp;(ROW()+12*(($AN577-1)*3+$AO577)-ROW())/12+5):INDIRECT("AF"&amp;(ROW()+12*(($AN577-1)*3+$AO577)-ROW())/12+5),AS577)</f>
        <v>0</v>
      </c>
      <c r="AU577" s="472">
        <f ca="1">IF(AND(AQ577+AS577&gt;0,AR577+AT577&gt;0),COUNTIF(AU$6:AU576,"&gt;0")+1,0)</f>
        <v>0</v>
      </c>
    </row>
    <row r="578" spans="40:47" x14ac:dyDescent="0.15">
      <c r="AN578" s="472">
        <v>16</v>
      </c>
      <c r="AO578" s="472">
        <v>3</v>
      </c>
      <c r="AP578" s="472">
        <v>9</v>
      </c>
      <c r="AQ578" s="480">
        <f ca="1">IF($AP578=1,IF(INDIRECT(ADDRESS(($AN578-1)*3+$AO578+5,$AP578+7))="",0,INDIRECT(ADDRESS(($AN578-1)*3+$AO578+5,$AP578+7))),IF(INDIRECT(ADDRESS(($AN578-1)*3+$AO578+5,$AP578+7))="",0,IF(COUNTIF(INDIRECT(ADDRESS(($AN578-1)*36+($AO578-1)*12+6,COLUMN())):INDIRECT(ADDRESS(($AN578-1)*36+($AO578-1)*12+$AP578+4,COLUMN())),INDIRECT(ADDRESS(($AN578-1)*3+$AO578+5,$AP578+7)))&gt;=1,0,INDIRECT(ADDRESS(($AN578-1)*3+$AO578+5,$AP578+7)))))</f>
        <v>0</v>
      </c>
      <c r="AR578" s="472">
        <f ca="1">COUNTIF(INDIRECT("H"&amp;(ROW()+12*(($AN578-1)*3+$AO578)-ROW())/12+5):INDIRECT("S"&amp;(ROW()+12*(($AN578-1)*3+$AO578)-ROW())/12+5),AQ578)</f>
        <v>0</v>
      </c>
      <c r="AS578" s="480">
        <f ca="1">IF($AP578=1,IF(INDIRECT(ADDRESS(($AN578-1)*3+$AO578+5,$AP578+20))="",0,INDIRECT(ADDRESS(($AN578-1)*3+$AO578+5,$AP578+20))),IF(INDIRECT(ADDRESS(($AN578-1)*3+$AO578+5,$AP578+20))="",0,IF(COUNTIF(INDIRECT(ADDRESS(($AN578-1)*36+($AO578-1)*12+6,COLUMN())):INDIRECT(ADDRESS(($AN578-1)*36+($AO578-1)*12+$AP578+4,COLUMN())),INDIRECT(ADDRESS(($AN578-1)*3+$AO578+5,$AP578+20)))&gt;=1,0,INDIRECT(ADDRESS(($AN578-1)*3+$AO578+5,$AP578+20)))))</f>
        <v>0</v>
      </c>
      <c r="AT578" s="472">
        <f ca="1">COUNTIF(INDIRECT("U"&amp;(ROW()+12*(($AN578-1)*3+$AO578)-ROW())/12+5):INDIRECT("AF"&amp;(ROW()+12*(($AN578-1)*3+$AO578)-ROW())/12+5),AS578)</f>
        <v>0</v>
      </c>
      <c r="AU578" s="472">
        <f ca="1">IF(AND(AQ578+AS578&gt;0,AR578+AT578&gt;0),COUNTIF(AU$6:AU577,"&gt;0")+1,0)</f>
        <v>0</v>
      </c>
    </row>
    <row r="579" spans="40:47" x14ac:dyDescent="0.15">
      <c r="AN579" s="472">
        <v>16</v>
      </c>
      <c r="AO579" s="472">
        <v>3</v>
      </c>
      <c r="AP579" s="472">
        <v>10</v>
      </c>
      <c r="AQ579" s="480">
        <f ca="1">IF($AP579=1,IF(INDIRECT(ADDRESS(($AN579-1)*3+$AO579+5,$AP579+7))="",0,INDIRECT(ADDRESS(($AN579-1)*3+$AO579+5,$AP579+7))),IF(INDIRECT(ADDRESS(($AN579-1)*3+$AO579+5,$AP579+7))="",0,IF(COUNTIF(INDIRECT(ADDRESS(($AN579-1)*36+($AO579-1)*12+6,COLUMN())):INDIRECT(ADDRESS(($AN579-1)*36+($AO579-1)*12+$AP579+4,COLUMN())),INDIRECT(ADDRESS(($AN579-1)*3+$AO579+5,$AP579+7)))&gt;=1,0,INDIRECT(ADDRESS(($AN579-1)*3+$AO579+5,$AP579+7)))))</f>
        <v>0</v>
      </c>
      <c r="AR579" s="472">
        <f ca="1">COUNTIF(INDIRECT("H"&amp;(ROW()+12*(($AN579-1)*3+$AO579)-ROW())/12+5):INDIRECT("S"&amp;(ROW()+12*(($AN579-1)*3+$AO579)-ROW())/12+5),AQ579)</f>
        <v>0</v>
      </c>
      <c r="AS579" s="480">
        <f ca="1">IF($AP579=1,IF(INDIRECT(ADDRESS(($AN579-1)*3+$AO579+5,$AP579+20))="",0,INDIRECT(ADDRESS(($AN579-1)*3+$AO579+5,$AP579+20))),IF(INDIRECT(ADDRESS(($AN579-1)*3+$AO579+5,$AP579+20))="",0,IF(COUNTIF(INDIRECT(ADDRESS(($AN579-1)*36+($AO579-1)*12+6,COLUMN())):INDIRECT(ADDRESS(($AN579-1)*36+($AO579-1)*12+$AP579+4,COLUMN())),INDIRECT(ADDRESS(($AN579-1)*3+$AO579+5,$AP579+20)))&gt;=1,0,INDIRECT(ADDRESS(($AN579-1)*3+$AO579+5,$AP579+20)))))</f>
        <v>0</v>
      </c>
      <c r="AT579" s="472">
        <f ca="1">COUNTIF(INDIRECT("U"&amp;(ROW()+12*(($AN579-1)*3+$AO579)-ROW())/12+5):INDIRECT("AF"&amp;(ROW()+12*(($AN579-1)*3+$AO579)-ROW())/12+5),AS579)</f>
        <v>0</v>
      </c>
      <c r="AU579" s="472">
        <f ca="1">IF(AND(AQ579+AS579&gt;0,AR579+AT579&gt;0),COUNTIF(AU$6:AU578,"&gt;0")+1,0)</f>
        <v>0</v>
      </c>
    </row>
    <row r="580" spans="40:47" x14ac:dyDescent="0.15">
      <c r="AN580" s="472">
        <v>16</v>
      </c>
      <c r="AO580" s="472">
        <v>3</v>
      </c>
      <c r="AP580" s="472">
        <v>11</v>
      </c>
      <c r="AQ580" s="480">
        <f ca="1">IF($AP580=1,IF(INDIRECT(ADDRESS(($AN580-1)*3+$AO580+5,$AP580+7))="",0,INDIRECT(ADDRESS(($AN580-1)*3+$AO580+5,$AP580+7))),IF(INDIRECT(ADDRESS(($AN580-1)*3+$AO580+5,$AP580+7))="",0,IF(COUNTIF(INDIRECT(ADDRESS(($AN580-1)*36+($AO580-1)*12+6,COLUMN())):INDIRECT(ADDRESS(($AN580-1)*36+($AO580-1)*12+$AP580+4,COLUMN())),INDIRECT(ADDRESS(($AN580-1)*3+$AO580+5,$AP580+7)))&gt;=1,0,INDIRECT(ADDRESS(($AN580-1)*3+$AO580+5,$AP580+7)))))</f>
        <v>0</v>
      </c>
      <c r="AR580" s="472">
        <f ca="1">COUNTIF(INDIRECT("H"&amp;(ROW()+12*(($AN580-1)*3+$AO580)-ROW())/12+5):INDIRECT("S"&amp;(ROW()+12*(($AN580-1)*3+$AO580)-ROW())/12+5),AQ580)</f>
        <v>0</v>
      </c>
      <c r="AS580" s="480">
        <f ca="1">IF($AP580=1,IF(INDIRECT(ADDRESS(($AN580-1)*3+$AO580+5,$AP580+20))="",0,INDIRECT(ADDRESS(($AN580-1)*3+$AO580+5,$AP580+20))),IF(INDIRECT(ADDRESS(($AN580-1)*3+$AO580+5,$AP580+20))="",0,IF(COUNTIF(INDIRECT(ADDRESS(($AN580-1)*36+($AO580-1)*12+6,COLUMN())):INDIRECT(ADDRESS(($AN580-1)*36+($AO580-1)*12+$AP580+4,COLUMN())),INDIRECT(ADDRESS(($AN580-1)*3+$AO580+5,$AP580+20)))&gt;=1,0,INDIRECT(ADDRESS(($AN580-1)*3+$AO580+5,$AP580+20)))))</f>
        <v>0</v>
      </c>
      <c r="AT580" s="472">
        <f ca="1">COUNTIF(INDIRECT("U"&amp;(ROW()+12*(($AN580-1)*3+$AO580)-ROW())/12+5):INDIRECT("AF"&amp;(ROW()+12*(($AN580-1)*3+$AO580)-ROW())/12+5),AS580)</f>
        <v>0</v>
      </c>
      <c r="AU580" s="472">
        <f ca="1">IF(AND(AQ580+AS580&gt;0,AR580+AT580&gt;0),COUNTIF(AU$6:AU579,"&gt;0")+1,0)</f>
        <v>0</v>
      </c>
    </row>
    <row r="581" spans="40:47" x14ac:dyDescent="0.15">
      <c r="AN581" s="472">
        <v>16</v>
      </c>
      <c r="AO581" s="472">
        <v>3</v>
      </c>
      <c r="AP581" s="472">
        <v>12</v>
      </c>
      <c r="AQ581" s="480">
        <f ca="1">IF($AP581=1,IF(INDIRECT(ADDRESS(($AN581-1)*3+$AO581+5,$AP581+7))="",0,INDIRECT(ADDRESS(($AN581-1)*3+$AO581+5,$AP581+7))),IF(INDIRECT(ADDRESS(($AN581-1)*3+$AO581+5,$AP581+7))="",0,IF(COUNTIF(INDIRECT(ADDRESS(($AN581-1)*36+($AO581-1)*12+6,COLUMN())):INDIRECT(ADDRESS(($AN581-1)*36+($AO581-1)*12+$AP581+4,COLUMN())),INDIRECT(ADDRESS(($AN581-1)*3+$AO581+5,$AP581+7)))&gt;=1,0,INDIRECT(ADDRESS(($AN581-1)*3+$AO581+5,$AP581+7)))))</f>
        <v>0</v>
      </c>
      <c r="AR581" s="472">
        <f ca="1">COUNTIF(INDIRECT("H"&amp;(ROW()+12*(($AN581-1)*3+$AO581)-ROW())/12+5):INDIRECT("S"&amp;(ROW()+12*(($AN581-1)*3+$AO581)-ROW())/12+5),AQ581)</f>
        <v>0</v>
      </c>
      <c r="AS581" s="480">
        <f ca="1">IF($AP581=1,IF(INDIRECT(ADDRESS(($AN581-1)*3+$AO581+5,$AP581+20))="",0,INDIRECT(ADDRESS(($AN581-1)*3+$AO581+5,$AP581+20))),IF(INDIRECT(ADDRESS(($AN581-1)*3+$AO581+5,$AP581+20))="",0,IF(COUNTIF(INDIRECT(ADDRESS(($AN581-1)*36+($AO581-1)*12+6,COLUMN())):INDIRECT(ADDRESS(($AN581-1)*36+($AO581-1)*12+$AP581+4,COLUMN())),INDIRECT(ADDRESS(($AN581-1)*3+$AO581+5,$AP581+20)))&gt;=1,0,INDIRECT(ADDRESS(($AN581-1)*3+$AO581+5,$AP581+20)))))</f>
        <v>0</v>
      </c>
      <c r="AT581" s="472">
        <f ca="1">COUNTIF(INDIRECT("U"&amp;(ROW()+12*(($AN581-1)*3+$AO581)-ROW())/12+5):INDIRECT("AF"&amp;(ROW()+12*(($AN581-1)*3+$AO581)-ROW())/12+5),AS581)</f>
        <v>0</v>
      </c>
      <c r="AU581" s="472">
        <f ca="1">IF(AND(AQ581+AS581&gt;0,AR581+AT581&gt;0),COUNTIF(AU$6:AU580,"&gt;0")+1,0)</f>
        <v>0</v>
      </c>
    </row>
    <row r="582" spans="40:47" x14ac:dyDescent="0.15">
      <c r="AN582" s="472">
        <v>17</v>
      </c>
      <c r="AO582" s="472">
        <v>1</v>
      </c>
      <c r="AP582" s="472">
        <v>1</v>
      </c>
      <c r="AQ582" s="480">
        <f ca="1">IF($AP582=1,IF(INDIRECT(ADDRESS(($AN582-1)*3+$AO582+5,$AP582+7))="",0,INDIRECT(ADDRESS(($AN582-1)*3+$AO582+5,$AP582+7))),IF(INDIRECT(ADDRESS(($AN582-1)*3+$AO582+5,$AP582+7))="",0,IF(COUNTIF(INDIRECT(ADDRESS(($AN582-1)*36+($AO582-1)*12+6,COLUMN())):INDIRECT(ADDRESS(($AN582-1)*36+($AO582-1)*12+$AP582+4,COLUMN())),INDIRECT(ADDRESS(($AN582-1)*3+$AO582+5,$AP582+7)))&gt;=1,0,INDIRECT(ADDRESS(($AN582-1)*3+$AO582+5,$AP582+7)))))</f>
        <v>0</v>
      </c>
      <c r="AR582" s="472">
        <f ca="1">COUNTIF(INDIRECT("H"&amp;(ROW()+12*(($AN582-1)*3+$AO582)-ROW())/12+5):INDIRECT("S"&amp;(ROW()+12*(($AN582-1)*3+$AO582)-ROW())/12+5),AQ582)</f>
        <v>0</v>
      </c>
      <c r="AS582" s="480">
        <f ca="1">IF($AP582=1,IF(INDIRECT(ADDRESS(($AN582-1)*3+$AO582+5,$AP582+20))="",0,INDIRECT(ADDRESS(($AN582-1)*3+$AO582+5,$AP582+20))),IF(INDIRECT(ADDRESS(($AN582-1)*3+$AO582+5,$AP582+20))="",0,IF(COUNTIF(INDIRECT(ADDRESS(($AN582-1)*36+($AO582-1)*12+6,COLUMN())):INDIRECT(ADDRESS(($AN582-1)*36+($AO582-1)*12+$AP582+4,COLUMN())),INDIRECT(ADDRESS(($AN582-1)*3+$AO582+5,$AP582+20)))&gt;=1,0,INDIRECT(ADDRESS(($AN582-1)*3+$AO582+5,$AP582+20)))))</f>
        <v>0</v>
      </c>
      <c r="AT582" s="472">
        <f ca="1">COUNTIF(INDIRECT("U"&amp;(ROW()+12*(($AN582-1)*3+$AO582)-ROW())/12+5):INDIRECT("AF"&amp;(ROW()+12*(($AN582-1)*3+$AO582)-ROW())/12+5),AS582)</f>
        <v>0</v>
      </c>
      <c r="AU582" s="472">
        <f ca="1">IF(AND(AQ582+AS582&gt;0,AR582+AT582&gt;0),COUNTIF(AU$6:AU581,"&gt;0")+1,0)</f>
        <v>0</v>
      </c>
    </row>
    <row r="583" spans="40:47" x14ac:dyDescent="0.15">
      <c r="AN583" s="472">
        <v>17</v>
      </c>
      <c r="AO583" s="472">
        <v>1</v>
      </c>
      <c r="AP583" s="472">
        <v>2</v>
      </c>
      <c r="AQ583" s="480">
        <f ca="1">IF($AP583=1,IF(INDIRECT(ADDRESS(($AN583-1)*3+$AO583+5,$AP583+7))="",0,INDIRECT(ADDRESS(($AN583-1)*3+$AO583+5,$AP583+7))),IF(INDIRECT(ADDRESS(($AN583-1)*3+$AO583+5,$AP583+7))="",0,IF(COUNTIF(INDIRECT(ADDRESS(($AN583-1)*36+($AO583-1)*12+6,COLUMN())):INDIRECT(ADDRESS(($AN583-1)*36+($AO583-1)*12+$AP583+4,COLUMN())),INDIRECT(ADDRESS(($AN583-1)*3+$AO583+5,$AP583+7)))&gt;=1,0,INDIRECT(ADDRESS(($AN583-1)*3+$AO583+5,$AP583+7)))))</f>
        <v>0</v>
      </c>
      <c r="AR583" s="472">
        <f ca="1">COUNTIF(INDIRECT("H"&amp;(ROW()+12*(($AN583-1)*3+$AO583)-ROW())/12+5):INDIRECT("S"&amp;(ROW()+12*(($AN583-1)*3+$AO583)-ROW())/12+5),AQ583)</f>
        <v>0</v>
      </c>
      <c r="AS583" s="480">
        <f ca="1">IF($AP583=1,IF(INDIRECT(ADDRESS(($AN583-1)*3+$AO583+5,$AP583+20))="",0,INDIRECT(ADDRESS(($AN583-1)*3+$AO583+5,$AP583+20))),IF(INDIRECT(ADDRESS(($AN583-1)*3+$AO583+5,$AP583+20))="",0,IF(COUNTIF(INDIRECT(ADDRESS(($AN583-1)*36+($AO583-1)*12+6,COLUMN())):INDIRECT(ADDRESS(($AN583-1)*36+($AO583-1)*12+$AP583+4,COLUMN())),INDIRECT(ADDRESS(($AN583-1)*3+$AO583+5,$AP583+20)))&gt;=1,0,INDIRECT(ADDRESS(($AN583-1)*3+$AO583+5,$AP583+20)))))</f>
        <v>0</v>
      </c>
      <c r="AT583" s="472">
        <f ca="1">COUNTIF(INDIRECT("U"&amp;(ROW()+12*(($AN583-1)*3+$AO583)-ROW())/12+5):INDIRECT("AF"&amp;(ROW()+12*(($AN583-1)*3+$AO583)-ROW())/12+5),AS583)</f>
        <v>0</v>
      </c>
      <c r="AU583" s="472">
        <f ca="1">IF(AND(AQ583+AS583&gt;0,AR583+AT583&gt;0),COUNTIF(AU$6:AU582,"&gt;0")+1,0)</f>
        <v>0</v>
      </c>
    </row>
    <row r="584" spans="40:47" x14ac:dyDescent="0.15">
      <c r="AN584" s="472">
        <v>17</v>
      </c>
      <c r="AO584" s="472">
        <v>1</v>
      </c>
      <c r="AP584" s="472">
        <v>3</v>
      </c>
      <c r="AQ584" s="480">
        <f ca="1">IF($AP584=1,IF(INDIRECT(ADDRESS(($AN584-1)*3+$AO584+5,$AP584+7))="",0,INDIRECT(ADDRESS(($AN584-1)*3+$AO584+5,$AP584+7))),IF(INDIRECT(ADDRESS(($AN584-1)*3+$AO584+5,$AP584+7))="",0,IF(COUNTIF(INDIRECT(ADDRESS(($AN584-1)*36+($AO584-1)*12+6,COLUMN())):INDIRECT(ADDRESS(($AN584-1)*36+($AO584-1)*12+$AP584+4,COLUMN())),INDIRECT(ADDRESS(($AN584-1)*3+$AO584+5,$AP584+7)))&gt;=1,0,INDIRECT(ADDRESS(($AN584-1)*3+$AO584+5,$AP584+7)))))</f>
        <v>0</v>
      </c>
      <c r="AR584" s="472">
        <f ca="1">COUNTIF(INDIRECT("H"&amp;(ROW()+12*(($AN584-1)*3+$AO584)-ROW())/12+5):INDIRECT("S"&amp;(ROW()+12*(($AN584-1)*3+$AO584)-ROW())/12+5),AQ584)</f>
        <v>0</v>
      </c>
      <c r="AS584" s="480">
        <f ca="1">IF($AP584=1,IF(INDIRECT(ADDRESS(($AN584-1)*3+$AO584+5,$AP584+20))="",0,INDIRECT(ADDRESS(($AN584-1)*3+$AO584+5,$AP584+20))),IF(INDIRECT(ADDRESS(($AN584-1)*3+$AO584+5,$AP584+20))="",0,IF(COUNTIF(INDIRECT(ADDRESS(($AN584-1)*36+($AO584-1)*12+6,COLUMN())):INDIRECT(ADDRESS(($AN584-1)*36+($AO584-1)*12+$AP584+4,COLUMN())),INDIRECT(ADDRESS(($AN584-1)*3+$AO584+5,$AP584+20)))&gt;=1,0,INDIRECT(ADDRESS(($AN584-1)*3+$AO584+5,$AP584+20)))))</f>
        <v>0</v>
      </c>
      <c r="AT584" s="472">
        <f ca="1">COUNTIF(INDIRECT("U"&amp;(ROW()+12*(($AN584-1)*3+$AO584)-ROW())/12+5):INDIRECT("AF"&amp;(ROW()+12*(($AN584-1)*3+$AO584)-ROW())/12+5),AS584)</f>
        <v>0</v>
      </c>
      <c r="AU584" s="472">
        <f ca="1">IF(AND(AQ584+AS584&gt;0,AR584+AT584&gt;0),COUNTIF(AU$6:AU583,"&gt;0")+1,0)</f>
        <v>0</v>
      </c>
    </row>
    <row r="585" spans="40:47" x14ac:dyDescent="0.15">
      <c r="AN585" s="472">
        <v>17</v>
      </c>
      <c r="AO585" s="472">
        <v>1</v>
      </c>
      <c r="AP585" s="472">
        <v>4</v>
      </c>
      <c r="AQ585" s="480">
        <f ca="1">IF($AP585=1,IF(INDIRECT(ADDRESS(($AN585-1)*3+$AO585+5,$AP585+7))="",0,INDIRECT(ADDRESS(($AN585-1)*3+$AO585+5,$AP585+7))),IF(INDIRECT(ADDRESS(($AN585-1)*3+$AO585+5,$AP585+7))="",0,IF(COUNTIF(INDIRECT(ADDRESS(($AN585-1)*36+($AO585-1)*12+6,COLUMN())):INDIRECT(ADDRESS(($AN585-1)*36+($AO585-1)*12+$AP585+4,COLUMN())),INDIRECT(ADDRESS(($AN585-1)*3+$AO585+5,$AP585+7)))&gt;=1,0,INDIRECT(ADDRESS(($AN585-1)*3+$AO585+5,$AP585+7)))))</f>
        <v>0</v>
      </c>
      <c r="AR585" s="472">
        <f ca="1">COUNTIF(INDIRECT("H"&amp;(ROW()+12*(($AN585-1)*3+$AO585)-ROW())/12+5):INDIRECT("S"&amp;(ROW()+12*(($AN585-1)*3+$AO585)-ROW())/12+5),AQ585)</f>
        <v>0</v>
      </c>
      <c r="AS585" s="480">
        <f ca="1">IF($AP585=1,IF(INDIRECT(ADDRESS(($AN585-1)*3+$AO585+5,$AP585+20))="",0,INDIRECT(ADDRESS(($AN585-1)*3+$AO585+5,$AP585+20))),IF(INDIRECT(ADDRESS(($AN585-1)*3+$AO585+5,$AP585+20))="",0,IF(COUNTIF(INDIRECT(ADDRESS(($AN585-1)*36+($AO585-1)*12+6,COLUMN())):INDIRECT(ADDRESS(($AN585-1)*36+($AO585-1)*12+$AP585+4,COLUMN())),INDIRECT(ADDRESS(($AN585-1)*3+$AO585+5,$AP585+20)))&gt;=1,0,INDIRECT(ADDRESS(($AN585-1)*3+$AO585+5,$AP585+20)))))</f>
        <v>0</v>
      </c>
      <c r="AT585" s="472">
        <f ca="1">COUNTIF(INDIRECT("U"&amp;(ROW()+12*(($AN585-1)*3+$AO585)-ROW())/12+5):INDIRECT("AF"&amp;(ROW()+12*(($AN585-1)*3+$AO585)-ROW())/12+5),AS585)</f>
        <v>0</v>
      </c>
      <c r="AU585" s="472">
        <f ca="1">IF(AND(AQ585+AS585&gt;0,AR585+AT585&gt;0),COUNTIF(AU$6:AU584,"&gt;0")+1,0)</f>
        <v>0</v>
      </c>
    </row>
    <row r="586" spans="40:47" x14ac:dyDescent="0.15">
      <c r="AN586" s="472">
        <v>17</v>
      </c>
      <c r="AO586" s="472">
        <v>1</v>
      </c>
      <c r="AP586" s="472">
        <v>5</v>
      </c>
      <c r="AQ586" s="480">
        <f ca="1">IF($AP586=1,IF(INDIRECT(ADDRESS(($AN586-1)*3+$AO586+5,$AP586+7))="",0,INDIRECT(ADDRESS(($AN586-1)*3+$AO586+5,$AP586+7))),IF(INDIRECT(ADDRESS(($AN586-1)*3+$AO586+5,$AP586+7))="",0,IF(COUNTIF(INDIRECT(ADDRESS(($AN586-1)*36+($AO586-1)*12+6,COLUMN())):INDIRECT(ADDRESS(($AN586-1)*36+($AO586-1)*12+$AP586+4,COLUMN())),INDIRECT(ADDRESS(($AN586-1)*3+$AO586+5,$AP586+7)))&gt;=1,0,INDIRECT(ADDRESS(($AN586-1)*3+$AO586+5,$AP586+7)))))</f>
        <v>0</v>
      </c>
      <c r="AR586" s="472">
        <f ca="1">COUNTIF(INDIRECT("H"&amp;(ROW()+12*(($AN586-1)*3+$AO586)-ROW())/12+5):INDIRECT("S"&amp;(ROW()+12*(($AN586-1)*3+$AO586)-ROW())/12+5),AQ586)</f>
        <v>0</v>
      </c>
      <c r="AS586" s="480">
        <f ca="1">IF($AP586=1,IF(INDIRECT(ADDRESS(($AN586-1)*3+$AO586+5,$AP586+20))="",0,INDIRECT(ADDRESS(($AN586-1)*3+$AO586+5,$AP586+20))),IF(INDIRECT(ADDRESS(($AN586-1)*3+$AO586+5,$AP586+20))="",0,IF(COUNTIF(INDIRECT(ADDRESS(($AN586-1)*36+($AO586-1)*12+6,COLUMN())):INDIRECT(ADDRESS(($AN586-1)*36+($AO586-1)*12+$AP586+4,COLUMN())),INDIRECT(ADDRESS(($AN586-1)*3+$AO586+5,$AP586+20)))&gt;=1,0,INDIRECT(ADDRESS(($AN586-1)*3+$AO586+5,$AP586+20)))))</f>
        <v>0</v>
      </c>
      <c r="AT586" s="472">
        <f ca="1">COUNTIF(INDIRECT("U"&amp;(ROW()+12*(($AN586-1)*3+$AO586)-ROW())/12+5):INDIRECT("AF"&amp;(ROW()+12*(($AN586-1)*3+$AO586)-ROW())/12+5),AS586)</f>
        <v>0</v>
      </c>
      <c r="AU586" s="472">
        <f ca="1">IF(AND(AQ586+AS586&gt;0,AR586+AT586&gt;0),COUNTIF(AU$6:AU585,"&gt;0")+1,0)</f>
        <v>0</v>
      </c>
    </row>
    <row r="587" spans="40:47" x14ac:dyDescent="0.15">
      <c r="AN587" s="472">
        <v>17</v>
      </c>
      <c r="AO587" s="472">
        <v>1</v>
      </c>
      <c r="AP587" s="472">
        <v>6</v>
      </c>
      <c r="AQ587" s="480">
        <f ca="1">IF($AP587=1,IF(INDIRECT(ADDRESS(($AN587-1)*3+$AO587+5,$AP587+7))="",0,INDIRECT(ADDRESS(($AN587-1)*3+$AO587+5,$AP587+7))),IF(INDIRECT(ADDRESS(($AN587-1)*3+$AO587+5,$AP587+7))="",0,IF(COUNTIF(INDIRECT(ADDRESS(($AN587-1)*36+($AO587-1)*12+6,COLUMN())):INDIRECT(ADDRESS(($AN587-1)*36+($AO587-1)*12+$AP587+4,COLUMN())),INDIRECT(ADDRESS(($AN587-1)*3+$AO587+5,$AP587+7)))&gt;=1,0,INDIRECT(ADDRESS(($AN587-1)*3+$AO587+5,$AP587+7)))))</f>
        <v>0</v>
      </c>
      <c r="AR587" s="472">
        <f ca="1">COUNTIF(INDIRECT("H"&amp;(ROW()+12*(($AN587-1)*3+$AO587)-ROW())/12+5):INDIRECT("S"&amp;(ROW()+12*(($AN587-1)*3+$AO587)-ROW())/12+5),AQ587)</f>
        <v>0</v>
      </c>
      <c r="AS587" s="480">
        <f ca="1">IF($AP587=1,IF(INDIRECT(ADDRESS(($AN587-1)*3+$AO587+5,$AP587+20))="",0,INDIRECT(ADDRESS(($AN587-1)*3+$AO587+5,$AP587+20))),IF(INDIRECT(ADDRESS(($AN587-1)*3+$AO587+5,$AP587+20))="",0,IF(COUNTIF(INDIRECT(ADDRESS(($AN587-1)*36+($AO587-1)*12+6,COLUMN())):INDIRECT(ADDRESS(($AN587-1)*36+($AO587-1)*12+$AP587+4,COLUMN())),INDIRECT(ADDRESS(($AN587-1)*3+$AO587+5,$AP587+20)))&gt;=1,0,INDIRECT(ADDRESS(($AN587-1)*3+$AO587+5,$AP587+20)))))</f>
        <v>0</v>
      </c>
      <c r="AT587" s="472">
        <f ca="1">COUNTIF(INDIRECT("U"&amp;(ROW()+12*(($AN587-1)*3+$AO587)-ROW())/12+5):INDIRECT("AF"&amp;(ROW()+12*(($AN587-1)*3+$AO587)-ROW())/12+5),AS587)</f>
        <v>0</v>
      </c>
      <c r="AU587" s="472">
        <f ca="1">IF(AND(AQ587+AS587&gt;0,AR587+AT587&gt;0),COUNTIF(AU$6:AU586,"&gt;0")+1,0)</f>
        <v>0</v>
      </c>
    </row>
    <row r="588" spans="40:47" x14ac:dyDescent="0.15">
      <c r="AN588" s="472">
        <v>17</v>
      </c>
      <c r="AO588" s="472">
        <v>1</v>
      </c>
      <c r="AP588" s="472">
        <v>7</v>
      </c>
      <c r="AQ588" s="480">
        <f ca="1">IF($AP588=1,IF(INDIRECT(ADDRESS(($AN588-1)*3+$AO588+5,$AP588+7))="",0,INDIRECT(ADDRESS(($AN588-1)*3+$AO588+5,$AP588+7))),IF(INDIRECT(ADDRESS(($AN588-1)*3+$AO588+5,$AP588+7))="",0,IF(COUNTIF(INDIRECT(ADDRESS(($AN588-1)*36+($AO588-1)*12+6,COLUMN())):INDIRECT(ADDRESS(($AN588-1)*36+($AO588-1)*12+$AP588+4,COLUMN())),INDIRECT(ADDRESS(($AN588-1)*3+$AO588+5,$AP588+7)))&gt;=1,0,INDIRECT(ADDRESS(($AN588-1)*3+$AO588+5,$AP588+7)))))</f>
        <v>0</v>
      </c>
      <c r="AR588" s="472">
        <f ca="1">COUNTIF(INDIRECT("H"&amp;(ROW()+12*(($AN588-1)*3+$AO588)-ROW())/12+5):INDIRECT("S"&amp;(ROW()+12*(($AN588-1)*3+$AO588)-ROW())/12+5),AQ588)</f>
        <v>0</v>
      </c>
      <c r="AS588" s="480">
        <f ca="1">IF($AP588=1,IF(INDIRECT(ADDRESS(($AN588-1)*3+$AO588+5,$AP588+20))="",0,INDIRECT(ADDRESS(($AN588-1)*3+$AO588+5,$AP588+20))),IF(INDIRECT(ADDRESS(($AN588-1)*3+$AO588+5,$AP588+20))="",0,IF(COUNTIF(INDIRECT(ADDRESS(($AN588-1)*36+($AO588-1)*12+6,COLUMN())):INDIRECT(ADDRESS(($AN588-1)*36+($AO588-1)*12+$AP588+4,COLUMN())),INDIRECT(ADDRESS(($AN588-1)*3+$AO588+5,$AP588+20)))&gt;=1,0,INDIRECT(ADDRESS(($AN588-1)*3+$AO588+5,$AP588+20)))))</f>
        <v>0</v>
      </c>
      <c r="AT588" s="472">
        <f ca="1">COUNTIF(INDIRECT("U"&amp;(ROW()+12*(($AN588-1)*3+$AO588)-ROW())/12+5):INDIRECT("AF"&amp;(ROW()+12*(($AN588-1)*3+$AO588)-ROW())/12+5),AS588)</f>
        <v>0</v>
      </c>
      <c r="AU588" s="472">
        <f ca="1">IF(AND(AQ588+AS588&gt;0,AR588+AT588&gt;0),COUNTIF(AU$6:AU587,"&gt;0")+1,0)</f>
        <v>0</v>
      </c>
    </row>
    <row r="589" spans="40:47" x14ac:dyDescent="0.15">
      <c r="AN589" s="472">
        <v>17</v>
      </c>
      <c r="AO589" s="472">
        <v>1</v>
      </c>
      <c r="AP589" s="472">
        <v>8</v>
      </c>
      <c r="AQ589" s="480">
        <f ca="1">IF($AP589=1,IF(INDIRECT(ADDRESS(($AN589-1)*3+$AO589+5,$AP589+7))="",0,INDIRECT(ADDRESS(($AN589-1)*3+$AO589+5,$AP589+7))),IF(INDIRECT(ADDRESS(($AN589-1)*3+$AO589+5,$AP589+7))="",0,IF(COUNTIF(INDIRECT(ADDRESS(($AN589-1)*36+($AO589-1)*12+6,COLUMN())):INDIRECT(ADDRESS(($AN589-1)*36+($AO589-1)*12+$AP589+4,COLUMN())),INDIRECT(ADDRESS(($AN589-1)*3+$AO589+5,$AP589+7)))&gt;=1,0,INDIRECT(ADDRESS(($AN589-1)*3+$AO589+5,$AP589+7)))))</f>
        <v>0</v>
      </c>
      <c r="AR589" s="472">
        <f ca="1">COUNTIF(INDIRECT("H"&amp;(ROW()+12*(($AN589-1)*3+$AO589)-ROW())/12+5):INDIRECT("S"&amp;(ROW()+12*(($AN589-1)*3+$AO589)-ROW())/12+5),AQ589)</f>
        <v>0</v>
      </c>
      <c r="AS589" s="480">
        <f ca="1">IF($AP589=1,IF(INDIRECT(ADDRESS(($AN589-1)*3+$AO589+5,$AP589+20))="",0,INDIRECT(ADDRESS(($AN589-1)*3+$AO589+5,$AP589+20))),IF(INDIRECT(ADDRESS(($AN589-1)*3+$AO589+5,$AP589+20))="",0,IF(COUNTIF(INDIRECT(ADDRESS(($AN589-1)*36+($AO589-1)*12+6,COLUMN())):INDIRECT(ADDRESS(($AN589-1)*36+($AO589-1)*12+$AP589+4,COLUMN())),INDIRECT(ADDRESS(($AN589-1)*3+$AO589+5,$AP589+20)))&gt;=1,0,INDIRECT(ADDRESS(($AN589-1)*3+$AO589+5,$AP589+20)))))</f>
        <v>0</v>
      </c>
      <c r="AT589" s="472">
        <f ca="1">COUNTIF(INDIRECT("U"&amp;(ROW()+12*(($AN589-1)*3+$AO589)-ROW())/12+5):INDIRECT("AF"&amp;(ROW()+12*(($AN589-1)*3+$AO589)-ROW())/12+5),AS589)</f>
        <v>0</v>
      </c>
      <c r="AU589" s="472">
        <f ca="1">IF(AND(AQ589+AS589&gt;0,AR589+AT589&gt;0),COUNTIF(AU$6:AU588,"&gt;0")+1,0)</f>
        <v>0</v>
      </c>
    </row>
    <row r="590" spans="40:47" x14ac:dyDescent="0.15">
      <c r="AN590" s="472">
        <v>17</v>
      </c>
      <c r="AO590" s="472">
        <v>1</v>
      </c>
      <c r="AP590" s="472">
        <v>9</v>
      </c>
      <c r="AQ590" s="480">
        <f ca="1">IF($AP590=1,IF(INDIRECT(ADDRESS(($AN590-1)*3+$AO590+5,$AP590+7))="",0,INDIRECT(ADDRESS(($AN590-1)*3+$AO590+5,$AP590+7))),IF(INDIRECT(ADDRESS(($AN590-1)*3+$AO590+5,$AP590+7))="",0,IF(COUNTIF(INDIRECT(ADDRESS(($AN590-1)*36+($AO590-1)*12+6,COLUMN())):INDIRECT(ADDRESS(($AN590-1)*36+($AO590-1)*12+$AP590+4,COLUMN())),INDIRECT(ADDRESS(($AN590-1)*3+$AO590+5,$AP590+7)))&gt;=1,0,INDIRECT(ADDRESS(($AN590-1)*3+$AO590+5,$AP590+7)))))</f>
        <v>0</v>
      </c>
      <c r="AR590" s="472">
        <f ca="1">COUNTIF(INDIRECT("H"&amp;(ROW()+12*(($AN590-1)*3+$AO590)-ROW())/12+5):INDIRECT("S"&amp;(ROW()+12*(($AN590-1)*3+$AO590)-ROW())/12+5),AQ590)</f>
        <v>0</v>
      </c>
      <c r="AS590" s="480">
        <f ca="1">IF($AP590=1,IF(INDIRECT(ADDRESS(($AN590-1)*3+$AO590+5,$AP590+20))="",0,INDIRECT(ADDRESS(($AN590-1)*3+$AO590+5,$AP590+20))),IF(INDIRECT(ADDRESS(($AN590-1)*3+$AO590+5,$AP590+20))="",0,IF(COUNTIF(INDIRECT(ADDRESS(($AN590-1)*36+($AO590-1)*12+6,COLUMN())):INDIRECT(ADDRESS(($AN590-1)*36+($AO590-1)*12+$AP590+4,COLUMN())),INDIRECT(ADDRESS(($AN590-1)*3+$AO590+5,$AP590+20)))&gt;=1,0,INDIRECT(ADDRESS(($AN590-1)*3+$AO590+5,$AP590+20)))))</f>
        <v>0</v>
      </c>
      <c r="AT590" s="472">
        <f ca="1">COUNTIF(INDIRECT("U"&amp;(ROW()+12*(($AN590-1)*3+$AO590)-ROW())/12+5):INDIRECT("AF"&amp;(ROW()+12*(($AN590-1)*3+$AO590)-ROW())/12+5),AS590)</f>
        <v>0</v>
      </c>
      <c r="AU590" s="472">
        <f ca="1">IF(AND(AQ590+AS590&gt;0,AR590+AT590&gt;0),COUNTIF(AU$6:AU589,"&gt;0")+1,0)</f>
        <v>0</v>
      </c>
    </row>
    <row r="591" spans="40:47" x14ac:dyDescent="0.15">
      <c r="AN591" s="472">
        <v>17</v>
      </c>
      <c r="AO591" s="472">
        <v>1</v>
      </c>
      <c r="AP591" s="472">
        <v>10</v>
      </c>
      <c r="AQ591" s="480">
        <f ca="1">IF($AP591=1,IF(INDIRECT(ADDRESS(($AN591-1)*3+$AO591+5,$AP591+7))="",0,INDIRECT(ADDRESS(($AN591-1)*3+$AO591+5,$AP591+7))),IF(INDIRECT(ADDRESS(($AN591-1)*3+$AO591+5,$AP591+7))="",0,IF(COUNTIF(INDIRECT(ADDRESS(($AN591-1)*36+($AO591-1)*12+6,COLUMN())):INDIRECT(ADDRESS(($AN591-1)*36+($AO591-1)*12+$AP591+4,COLUMN())),INDIRECT(ADDRESS(($AN591-1)*3+$AO591+5,$AP591+7)))&gt;=1,0,INDIRECT(ADDRESS(($AN591-1)*3+$AO591+5,$AP591+7)))))</f>
        <v>0</v>
      </c>
      <c r="AR591" s="472">
        <f ca="1">COUNTIF(INDIRECT("H"&amp;(ROW()+12*(($AN591-1)*3+$AO591)-ROW())/12+5):INDIRECT("S"&amp;(ROW()+12*(($AN591-1)*3+$AO591)-ROW())/12+5),AQ591)</f>
        <v>0</v>
      </c>
      <c r="AS591" s="480">
        <f ca="1">IF($AP591=1,IF(INDIRECT(ADDRESS(($AN591-1)*3+$AO591+5,$AP591+20))="",0,INDIRECT(ADDRESS(($AN591-1)*3+$AO591+5,$AP591+20))),IF(INDIRECT(ADDRESS(($AN591-1)*3+$AO591+5,$AP591+20))="",0,IF(COUNTIF(INDIRECT(ADDRESS(($AN591-1)*36+($AO591-1)*12+6,COLUMN())):INDIRECT(ADDRESS(($AN591-1)*36+($AO591-1)*12+$AP591+4,COLUMN())),INDIRECT(ADDRESS(($AN591-1)*3+$AO591+5,$AP591+20)))&gt;=1,0,INDIRECT(ADDRESS(($AN591-1)*3+$AO591+5,$AP591+20)))))</f>
        <v>0</v>
      </c>
      <c r="AT591" s="472">
        <f ca="1">COUNTIF(INDIRECT("U"&amp;(ROW()+12*(($AN591-1)*3+$AO591)-ROW())/12+5):INDIRECT("AF"&amp;(ROW()+12*(($AN591-1)*3+$AO591)-ROW())/12+5),AS591)</f>
        <v>0</v>
      </c>
      <c r="AU591" s="472">
        <f ca="1">IF(AND(AQ591+AS591&gt;0,AR591+AT591&gt;0),COUNTIF(AU$6:AU590,"&gt;0")+1,0)</f>
        <v>0</v>
      </c>
    </row>
    <row r="592" spans="40:47" x14ac:dyDescent="0.15">
      <c r="AN592" s="472">
        <v>17</v>
      </c>
      <c r="AO592" s="472">
        <v>1</v>
      </c>
      <c r="AP592" s="472">
        <v>11</v>
      </c>
      <c r="AQ592" s="480">
        <f ca="1">IF($AP592=1,IF(INDIRECT(ADDRESS(($AN592-1)*3+$AO592+5,$AP592+7))="",0,INDIRECT(ADDRESS(($AN592-1)*3+$AO592+5,$AP592+7))),IF(INDIRECT(ADDRESS(($AN592-1)*3+$AO592+5,$AP592+7))="",0,IF(COUNTIF(INDIRECT(ADDRESS(($AN592-1)*36+($AO592-1)*12+6,COLUMN())):INDIRECT(ADDRESS(($AN592-1)*36+($AO592-1)*12+$AP592+4,COLUMN())),INDIRECT(ADDRESS(($AN592-1)*3+$AO592+5,$AP592+7)))&gt;=1,0,INDIRECT(ADDRESS(($AN592-1)*3+$AO592+5,$AP592+7)))))</f>
        <v>0</v>
      </c>
      <c r="AR592" s="472">
        <f ca="1">COUNTIF(INDIRECT("H"&amp;(ROW()+12*(($AN592-1)*3+$AO592)-ROW())/12+5):INDIRECT("S"&amp;(ROW()+12*(($AN592-1)*3+$AO592)-ROW())/12+5),AQ592)</f>
        <v>0</v>
      </c>
      <c r="AS592" s="480">
        <f ca="1">IF($AP592=1,IF(INDIRECT(ADDRESS(($AN592-1)*3+$AO592+5,$AP592+20))="",0,INDIRECT(ADDRESS(($AN592-1)*3+$AO592+5,$AP592+20))),IF(INDIRECT(ADDRESS(($AN592-1)*3+$AO592+5,$AP592+20))="",0,IF(COUNTIF(INDIRECT(ADDRESS(($AN592-1)*36+($AO592-1)*12+6,COLUMN())):INDIRECT(ADDRESS(($AN592-1)*36+($AO592-1)*12+$AP592+4,COLUMN())),INDIRECT(ADDRESS(($AN592-1)*3+$AO592+5,$AP592+20)))&gt;=1,0,INDIRECT(ADDRESS(($AN592-1)*3+$AO592+5,$AP592+20)))))</f>
        <v>0</v>
      </c>
      <c r="AT592" s="472">
        <f ca="1">COUNTIF(INDIRECT("U"&amp;(ROW()+12*(($AN592-1)*3+$AO592)-ROW())/12+5):INDIRECT("AF"&amp;(ROW()+12*(($AN592-1)*3+$AO592)-ROW())/12+5),AS592)</f>
        <v>0</v>
      </c>
      <c r="AU592" s="472">
        <f ca="1">IF(AND(AQ592+AS592&gt;0,AR592+AT592&gt;0),COUNTIF(AU$6:AU591,"&gt;0")+1,0)</f>
        <v>0</v>
      </c>
    </row>
    <row r="593" spans="40:47" x14ac:dyDescent="0.15">
      <c r="AN593" s="472">
        <v>17</v>
      </c>
      <c r="AO593" s="472">
        <v>1</v>
      </c>
      <c r="AP593" s="472">
        <v>12</v>
      </c>
      <c r="AQ593" s="480">
        <f ca="1">IF($AP593=1,IF(INDIRECT(ADDRESS(($AN593-1)*3+$AO593+5,$AP593+7))="",0,INDIRECT(ADDRESS(($AN593-1)*3+$AO593+5,$AP593+7))),IF(INDIRECT(ADDRESS(($AN593-1)*3+$AO593+5,$AP593+7))="",0,IF(COUNTIF(INDIRECT(ADDRESS(($AN593-1)*36+($AO593-1)*12+6,COLUMN())):INDIRECT(ADDRESS(($AN593-1)*36+($AO593-1)*12+$AP593+4,COLUMN())),INDIRECT(ADDRESS(($AN593-1)*3+$AO593+5,$AP593+7)))&gt;=1,0,INDIRECT(ADDRESS(($AN593-1)*3+$AO593+5,$AP593+7)))))</f>
        <v>0</v>
      </c>
      <c r="AR593" s="472">
        <f ca="1">COUNTIF(INDIRECT("H"&amp;(ROW()+12*(($AN593-1)*3+$AO593)-ROW())/12+5):INDIRECT("S"&amp;(ROW()+12*(($AN593-1)*3+$AO593)-ROW())/12+5),AQ593)</f>
        <v>0</v>
      </c>
      <c r="AS593" s="480">
        <f ca="1">IF($AP593=1,IF(INDIRECT(ADDRESS(($AN593-1)*3+$AO593+5,$AP593+20))="",0,INDIRECT(ADDRESS(($AN593-1)*3+$AO593+5,$AP593+20))),IF(INDIRECT(ADDRESS(($AN593-1)*3+$AO593+5,$AP593+20))="",0,IF(COUNTIF(INDIRECT(ADDRESS(($AN593-1)*36+($AO593-1)*12+6,COLUMN())):INDIRECT(ADDRESS(($AN593-1)*36+($AO593-1)*12+$AP593+4,COLUMN())),INDIRECT(ADDRESS(($AN593-1)*3+$AO593+5,$AP593+20)))&gt;=1,0,INDIRECT(ADDRESS(($AN593-1)*3+$AO593+5,$AP593+20)))))</f>
        <v>0</v>
      </c>
      <c r="AT593" s="472">
        <f ca="1">COUNTIF(INDIRECT("U"&amp;(ROW()+12*(($AN593-1)*3+$AO593)-ROW())/12+5):INDIRECT("AF"&amp;(ROW()+12*(($AN593-1)*3+$AO593)-ROW())/12+5),AS593)</f>
        <v>0</v>
      </c>
      <c r="AU593" s="472">
        <f ca="1">IF(AND(AQ593+AS593&gt;0,AR593+AT593&gt;0),COUNTIF(AU$6:AU592,"&gt;0")+1,0)</f>
        <v>0</v>
      </c>
    </row>
    <row r="594" spans="40:47" x14ac:dyDescent="0.15">
      <c r="AN594" s="472">
        <v>17</v>
      </c>
      <c r="AO594" s="472">
        <v>2</v>
      </c>
      <c r="AP594" s="472">
        <v>1</v>
      </c>
      <c r="AQ594" s="480">
        <f ca="1">IF($AP594=1,IF(INDIRECT(ADDRESS(($AN594-1)*3+$AO594+5,$AP594+7))="",0,INDIRECT(ADDRESS(($AN594-1)*3+$AO594+5,$AP594+7))),IF(INDIRECT(ADDRESS(($AN594-1)*3+$AO594+5,$AP594+7))="",0,IF(COUNTIF(INDIRECT(ADDRESS(($AN594-1)*36+($AO594-1)*12+6,COLUMN())):INDIRECT(ADDRESS(($AN594-1)*36+($AO594-1)*12+$AP594+4,COLUMN())),INDIRECT(ADDRESS(($AN594-1)*3+$AO594+5,$AP594+7)))&gt;=1,0,INDIRECT(ADDRESS(($AN594-1)*3+$AO594+5,$AP594+7)))))</f>
        <v>0</v>
      </c>
      <c r="AR594" s="472">
        <f ca="1">COUNTIF(INDIRECT("H"&amp;(ROW()+12*(($AN594-1)*3+$AO594)-ROW())/12+5):INDIRECT("S"&amp;(ROW()+12*(($AN594-1)*3+$AO594)-ROW())/12+5),AQ594)</f>
        <v>0</v>
      </c>
      <c r="AS594" s="480">
        <f ca="1">IF($AP594=1,IF(INDIRECT(ADDRESS(($AN594-1)*3+$AO594+5,$AP594+20))="",0,INDIRECT(ADDRESS(($AN594-1)*3+$AO594+5,$AP594+20))),IF(INDIRECT(ADDRESS(($AN594-1)*3+$AO594+5,$AP594+20))="",0,IF(COUNTIF(INDIRECT(ADDRESS(($AN594-1)*36+($AO594-1)*12+6,COLUMN())):INDIRECT(ADDRESS(($AN594-1)*36+($AO594-1)*12+$AP594+4,COLUMN())),INDIRECT(ADDRESS(($AN594-1)*3+$AO594+5,$AP594+20)))&gt;=1,0,INDIRECT(ADDRESS(($AN594-1)*3+$AO594+5,$AP594+20)))))</f>
        <v>0</v>
      </c>
      <c r="AT594" s="472">
        <f ca="1">COUNTIF(INDIRECT("U"&amp;(ROW()+12*(($AN594-1)*3+$AO594)-ROW())/12+5):INDIRECT("AF"&amp;(ROW()+12*(($AN594-1)*3+$AO594)-ROW())/12+5),AS594)</f>
        <v>0</v>
      </c>
      <c r="AU594" s="472">
        <f ca="1">IF(AND(AQ594+AS594&gt;0,AR594+AT594&gt;0),COUNTIF(AU$6:AU593,"&gt;0")+1,0)</f>
        <v>0</v>
      </c>
    </row>
    <row r="595" spans="40:47" x14ac:dyDescent="0.15">
      <c r="AN595" s="472">
        <v>17</v>
      </c>
      <c r="AO595" s="472">
        <v>2</v>
      </c>
      <c r="AP595" s="472">
        <v>2</v>
      </c>
      <c r="AQ595" s="480">
        <f ca="1">IF($AP595=1,IF(INDIRECT(ADDRESS(($AN595-1)*3+$AO595+5,$AP595+7))="",0,INDIRECT(ADDRESS(($AN595-1)*3+$AO595+5,$AP595+7))),IF(INDIRECT(ADDRESS(($AN595-1)*3+$AO595+5,$AP595+7))="",0,IF(COUNTIF(INDIRECT(ADDRESS(($AN595-1)*36+($AO595-1)*12+6,COLUMN())):INDIRECT(ADDRESS(($AN595-1)*36+($AO595-1)*12+$AP595+4,COLUMN())),INDIRECT(ADDRESS(($AN595-1)*3+$AO595+5,$AP595+7)))&gt;=1,0,INDIRECT(ADDRESS(($AN595-1)*3+$AO595+5,$AP595+7)))))</f>
        <v>0</v>
      </c>
      <c r="AR595" s="472">
        <f ca="1">COUNTIF(INDIRECT("H"&amp;(ROW()+12*(($AN595-1)*3+$AO595)-ROW())/12+5):INDIRECT("S"&amp;(ROW()+12*(($AN595-1)*3+$AO595)-ROW())/12+5),AQ595)</f>
        <v>0</v>
      </c>
      <c r="AS595" s="480">
        <f ca="1">IF($AP595=1,IF(INDIRECT(ADDRESS(($AN595-1)*3+$AO595+5,$AP595+20))="",0,INDIRECT(ADDRESS(($AN595-1)*3+$AO595+5,$AP595+20))),IF(INDIRECT(ADDRESS(($AN595-1)*3+$AO595+5,$AP595+20))="",0,IF(COUNTIF(INDIRECT(ADDRESS(($AN595-1)*36+($AO595-1)*12+6,COLUMN())):INDIRECT(ADDRESS(($AN595-1)*36+($AO595-1)*12+$AP595+4,COLUMN())),INDIRECT(ADDRESS(($AN595-1)*3+$AO595+5,$AP595+20)))&gt;=1,0,INDIRECT(ADDRESS(($AN595-1)*3+$AO595+5,$AP595+20)))))</f>
        <v>0</v>
      </c>
      <c r="AT595" s="472">
        <f ca="1">COUNTIF(INDIRECT("U"&amp;(ROW()+12*(($AN595-1)*3+$AO595)-ROW())/12+5):INDIRECT("AF"&amp;(ROW()+12*(($AN595-1)*3+$AO595)-ROW())/12+5),AS595)</f>
        <v>0</v>
      </c>
      <c r="AU595" s="472">
        <f ca="1">IF(AND(AQ595+AS595&gt;0,AR595+AT595&gt;0),COUNTIF(AU$6:AU594,"&gt;0")+1,0)</f>
        <v>0</v>
      </c>
    </row>
    <row r="596" spans="40:47" x14ac:dyDescent="0.15">
      <c r="AN596" s="472">
        <v>17</v>
      </c>
      <c r="AO596" s="472">
        <v>2</v>
      </c>
      <c r="AP596" s="472">
        <v>3</v>
      </c>
      <c r="AQ596" s="480">
        <f ca="1">IF($AP596=1,IF(INDIRECT(ADDRESS(($AN596-1)*3+$AO596+5,$AP596+7))="",0,INDIRECT(ADDRESS(($AN596-1)*3+$AO596+5,$AP596+7))),IF(INDIRECT(ADDRESS(($AN596-1)*3+$AO596+5,$AP596+7))="",0,IF(COUNTIF(INDIRECT(ADDRESS(($AN596-1)*36+($AO596-1)*12+6,COLUMN())):INDIRECT(ADDRESS(($AN596-1)*36+($AO596-1)*12+$AP596+4,COLUMN())),INDIRECT(ADDRESS(($AN596-1)*3+$AO596+5,$AP596+7)))&gt;=1,0,INDIRECT(ADDRESS(($AN596-1)*3+$AO596+5,$AP596+7)))))</f>
        <v>0</v>
      </c>
      <c r="AR596" s="472">
        <f ca="1">COUNTIF(INDIRECT("H"&amp;(ROW()+12*(($AN596-1)*3+$AO596)-ROW())/12+5):INDIRECT("S"&amp;(ROW()+12*(($AN596-1)*3+$AO596)-ROW())/12+5),AQ596)</f>
        <v>0</v>
      </c>
      <c r="AS596" s="480">
        <f ca="1">IF($AP596=1,IF(INDIRECT(ADDRESS(($AN596-1)*3+$AO596+5,$AP596+20))="",0,INDIRECT(ADDRESS(($AN596-1)*3+$AO596+5,$AP596+20))),IF(INDIRECT(ADDRESS(($AN596-1)*3+$AO596+5,$AP596+20))="",0,IF(COUNTIF(INDIRECT(ADDRESS(($AN596-1)*36+($AO596-1)*12+6,COLUMN())):INDIRECT(ADDRESS(($AN596-1)*36+($AO596-1)*12+$AP596+4,COLUMN())),INDIRECT(ADDRESS(($AN596-1)*3+$AO596+5,$AP596+20)))&gt;=1,0,INDIRECT(ADDRESS(($AN596-1)*3+$AO596+5,$AP596+20)))))</f>
        <v>0</v>
      </c>
      <c r="AT596" s="472">
        <f ca="1">COUNTIF(INDIRECT("U"&amp;(ROW()+12*(($AN596-1)*3+$AO596)-ROW())/12+5):INDIRECT("AF"&amp;(ROW()+12*(($AN596-1)*3+$AO596)-ROW())/12+5),AS596)</f>
        <v>0</v>
      </c>
      <c r="AU596" s="472">
        <f ca="1">IF(AND(AQ596+AS596&gt;0,AR596+AT596&gt;0),COUNTIF(AU$6:AU595,"&gt;0")+1,0)</f>
        <v>0</v>
      </c>
    </row>
    <row r="597" spans="40:47" x14ac:dyDescent="0.15">
      <c r="AN597" s="472">
        <v>17</v>
      </c>
      <c r="AO597" s="472">
        <v>2</v>
      </c>
      <c r="AP597" s="472">
        <v>4</v>
      </c>
      <c r="AQ597" s="480">
        <f ca="1">IF($AP597=1,IF(INDIRECT(ADDRESS(($AN597-1)*3+$AO597+5,$AP597+7))="",0,INDIRECT(ADDRESS(($AN597-1)*3+$AO597+5,$AP597+7))),IF(INDIRECT(ADDRESS(($AN597-1)*3+$AO597+5,$AP597+7))="",0,IF(COUNTIF(INDIRECT(ADDRESS(($AN597-1)*36+($AO597-1)*12+6,COLUMN())):INDIRECT(ADDRESS(($AN597-1)*36+($AO597-1)*12+$AP597+4,COLUMN())),INDIRECT(ADDRESS(($AN597-1)*3+$AO597+5,$AP597+7)))&gt;=1,0,INDIRECT(ADDRESS(($AN597-1)*3+$AO597+5,$AP597+7)))))</f>
        <v>0</v>
      </c>
      <c r="AR597" s="472">
        <f ca="1">COUNTIF(INDIRECT("H"&amp;(ROW()+12*(($AN597-1)*3+$AO597)-ROW())/12+5):INDIRECT("S"&amp;(ROW()+12*(($AN597-1)*3+$AO597)-ROW())/12+5),AQ597)</f>
        <v>0</v>
      </c>
      <c r="AS597" s="480">
        <f ca="1">IF($AP597=1,IF(INDIRECT(ADDRESS(($AN597-1)*3+$AO597+5,$AP597+20))="",0,INDIRECT(ADDRESS(($AN597-1)*3+$AO597+5,$AP597+20))),IF(INDIRECT(ADDRESS(($AN597-1)*3+$AO597+5,$AP597+20))="",0,IF(COUNTIF(INDIRECT(ADDRESS(($AN597-1)*36+($AO597-1)*12+6,COLUMN())):INDIRECT(ADDRESS(($AN597-1)*36+($AO597-1)*12+$AP597+4,COLUMN())),INDIRECT(ADDRESS(($AN597-1)*3+$AO597+5,$AP597+20)))&gt;=1,0,INDIRECT(ADDRESS(($AN597-1)*3+$AO597+5,$AP597+20)))))</f>
        <v>0</v>
      </c>
      <c r="AT597" s="472">
        <f ca="1">COUNTIF(INDIRECT("U"&amp;(ROW()+12*(($AN597-1)*3+$AO597)-ROW())/12+5):INDIRECT("AF"&amp;(ROW()+12*(($AN597-1)*3+$AO597)-ROW())/12+5),AS597)</f>
        <v>0</v>
      </c>
      <c r="AU597" s="472">
        <f ca="1">IF(AND(AQ597+AS597&gt;0,AR597+AT597&gt;0),COUNTIF(AU$6:AU596,"&gt;0")+1,0)</f>
        <v>0</v>
      </c>
    </row>
    <row r="598" spans="40:47" x14ac:dyDescent="0.15">
      <c r="AN598" s="472">
        <v>17</v>
      </c>
      <c r="AO598" s="472">
        <v>2</v>
      </c>
      <c r="AP598" s="472">
        <v>5</v>
      </c>
      <c r="AQ598" s="480">
        <f ca="1">IF($AP598=1,IF(INDIRECT(ADDRESS(($AN598-1)*3+$AO598+5,$AP598+7))="",0,INDIRECT(ADDRESS(($AN598-1)*3+$AO598+5,$AP598+7))),IF(INDIRECT(ADDRESS(($AN598-1)*3+$AO598+5,$AP598+7))="",0,IF(COUNTIF(INDIRECT(ADDRESS(($AN598-1)*36+($AO598-1)*12+6,COLUMN())):INDIRECT(ADDRESS(($AN598-1)*36+($AO598-1)*12+$AP598+4,COLUMN())),INDIRECT(ADDRESS(($AN598-1)*3+$AO598+5,$AP598+7)))&gt;=1,0,INDIRECT(ADDRESS(($AN598-1)*3+$AO598+5,$AP598+7)))))</f>
        <v>0</v>
      </c>
      <c r="AR598" s="472">
        <f ca="1">COUNTIF(INDIRECT("H"&amp;(ROW()+12*(($AN598-1)*3+$AO598)-ROW())/12+5):INDIRECT("S"&amp;(ROW()+12*(($AN598-1)*3+$AO598)-ROW())/12+5),AQ598)</f>
        <v>0</v>
      </c>
      <c r="AS598" s="480">
        <f ca="1">IF($AP598=1,IF(INDIRECT(ADDRESS(($AN598-1)*3+$AO598+5,$AP598+20))="",0,INDIRECT(ADDRESS(($AN598-1)*3+$AO598+5,$AP598+20))),IF(INDIRECT(ADDRESS(($AN598-1)*3+$AO598+5,$AP598+20))="",0,IF(COUNTIF(INDIRECT(ADDRESS(($AN598-1)*36+($AO598-1)*12+6,COLUMN())):INDIRECT(ADDRESS(($AN598-1)*36+($AO598-1)*12+$AP598+4,COLUMN())),INDIRECT(ADDRESS(($AN598-1)*3+$AO598+5,$AP598+20)))&gt;=1,0,INDIRECT(ADDRESS(($AN598-1)*3+$AO598+5,$AP598+20)))))</f>
        <v>0</v>
      </c>
      <c r="AT598" s="472">
        <f ca="1">COUNTIF(INDIRECT("U"&amp;(ROW()+12*(($AN598-1)*3+$AO598)-ROW())/12+5):INDIRECT("AF"&amp;(ROW()+12*(($AN598-1)*3+$AO598)-ROW())/12+5),AS598)</f>
        <v>0</v>
      </c>
      <c r="AU598" s="472">
        <f ca="1">IF(AND(AQ598+AS598&gt;0,AR598+AT598&gt;0),COUNTIF(AU$6:AU597,"&gt;0")+1,0)</f>
        <v>0</v>
      </c>
    </row>
    <row r="599" spans="40:47" x14ac:dyDescent="0.15">
      <c r="AN599" s="472">
        <v>17</v>
      </c>
      <c r="AO599" s="472">
        <v>2</v>
      </c>
      <c r="AP599" s="472">
        <v>6</v>
      </c>
      <c r="AQ599" s="480">
        <f ca="1">IF($AP599=1,IF(INDIRECT(ADDRESS(($AN599-1)*3+$AO599+5,$AP599+7))="",0,INDIRECT(ADDRESS(($AN599-1)*3+$AO599+5,$AP599+7))),IF(INDIRECT(ADDRESS(($AN599-1)*3+$AO599+5,$AP599+7))="",0,IF(COUNTIF(INDIRECT(ADDRESS(($AN599-1)*36+($AO599-1)*12+6,COLUMN())):INDIRECT(ADDRESS(($AN599-1)*36+($AO599-1)*12+$AP599+4,COLUMN())),INDIRECT(ADDRESS(($AN599-1)*3+$AO599+5,$AP599+7)))&gt;=1,0,INDIRECT(ADDRESS(($AN599-1)*3+$AO599+5,$AP599+7)))))</f>
        <v>0</v>
      </c>
      <c r="AR599" s="472">
        <f ca="1">COUNTIF(INDIRECT("H"&amp;(ROW()+12*(($AN599-1)*3+$AO599)-ROW())/12+5):INDIRECT("S"&amp;(ROW()+12*(($AN599-1)*3+$AO599)-ROW())/12+5),AQ599)</f>
        <v>0</v>
      </c>
      <c r="AS599" s="480">
        <f ca="1">IF($AP599=1,IF(INDIRECT(ADDRESS(($AN599-1)*3+$AO599+5,$AP599+20))="",0,INDIRECT(ADDRESS(($AN599-1)*3+$AO599+5,$AP599+20))),IF(INDIRECT(ADDRESS(($AN599-1)*3+$AO599+5,$AP599+20))="",0,IF(COUNTIF(INDIRECT(ADDRESS(($AN599-1)*36+($AO599-1)*12+6,COLUMN())):INDIRECT(ADDRESS(($AN599-1)*36+($AO599-1)*12+$AP599+4,COLUMN())),INDIRECT(ADDRESS(($AN599-1)*3+$AO599+5,$AP599+20)))&gt;=1,0,INDIRECT(ADDRESS(($AN599-1)*3+$AO599+5,$AP599+20)))))</f>
        <v>0</v>
      </c>
      <c r="AT599" s="472">
        <f ca="1">COUNTIF(INDIRECT("U"&amp;(ROW()+12*(($AN599-1)*3+$AO599)-ROW())/12+5):INDIRECT("AF"&amp;(ROW()+12*(($AN599-1)*3+$AO599)-ROW())/12+5),AS599)</f>
        <v>0</v>
      </c>
      <c r="AU599" s="472">
        <f ca="1">IF(AND(AQ599+AS599&gt;0,AR599+AT599&gt;0),COUNTIF(AU$6:AU598,"&gt;0")+1,0)</f>
        <v>0</v>
      </c>
    </row>
    <row r="600" spans="40:47" x14ac:dyDescent="0.15">
      <c r="AN600" s="472">
        <v>17</v>
      </c>
      <c r="AO600" s="472">
        <v>2</v>
      </c>
      <c r="AP600" s="472">
        <v>7</v>
      </c>
      <c r="AQ600" s="480">
        <f ca="1">IF($AP600=1,IF(INDIRECT(ADDRESS(($AN600-1)*3+$AO600+5,$AP600+7))="",0,INDIRECT(ADDRESS(($AN600-1)*3+$AO600+5,$AP600+7))),IF(INDIRECT(ADDRESS(($AN600-1)*3+$AO600+5,$AP600+7))="",0,IF(COUNTIF(INDIRECT(ADDRESS(($AN600-1)*36+($AO600-1)*12+6,COLUMN())):INDIRECT(ADDRESS(($AN600-1)*36+($AO600-1)*12+$AP600+4,COLUMN())),INDIRECT(ADDRESS(($AN600-1)*3+$AO600+5,$AP600+7)))&gt;=1,0,INDIRECT(ADDRESS(($AN600-1)*3+$AO600+5,$AP600+7)))))</f>
        <v>0</v>
      </c>
      <c r="AR600" s="472">
        <f ca="1">COUNTIF(INDIRECT("H"&amp;(ROW()+12*(($AN600-1)*3+$AO600)-ROW())/12+5):INDIRECT("S"&amp;(ROW()+12*(($AN600-1)*3+$AO600)-ROW())/12+5),AQ600)</f>
        <v>0</v>
      </c>
      <c r="AS600" s="480">
        <f ca="1">IF($AP600=1,IF(INDIRECT(ADDRESS(($AN600-1)*3+$AO600+5,$AP600+20))="",0,INDIRECT(ADDRESS(($AN600-1)*3+$AO600+5,$AP600+20))),IF(INDIRECT(ADDRESS(($AN600-1)*3+$AO600+5,$AP600+20))="",0,IF(COUNTIF(INDIRECT(ADDRESS(($AN600-1)*36+($AO600-1)*12+6,COLUMN())):INDIRECT(ADDRESS(($AN600-1)*36+($AO600-1)*12+$AP600+4,COLUMN())),INDIRECT(ADDRESS(($AN600-1)*3+$AO600+5,$AP600+20)))&gt;=1,0,INDIRECT(ADDRESS(($AN600-1)*3+$AO600+5,$AP600+20)))))</f>
        <v>0</v>
      </c>
      <c r="AT600" s="472">
        <f ca="1">COUNTIF(INDIRECT("U"&amp;(ROW()+12*(($AN600-1)*3+$AO600)-ROW())/12+5):INDIRECT("AF"&amp;(ROW()+12*(($AN600-1)*3+$AO600)-ROW())/12+5),AS600)</f>
        <v>0</v>
      </c>
      <c r="AU600" s="472">
        <f ca="1">IF(AND(AQ600+AS600&gt;0,AR600+AT600&gt;0),COUNTIF(AU$6:AU599,"&gt;0")+1,0)</f>
        <v>0</v>
      </c>
    </row>
    <row r="601" spans="40:47" x14ac:dyDescent="0.15">
      <c r="AN601" s="472">
        <v>17</v>
      </c>
      <c r="AO601" s="472">
        <v>2</v>
      </c>
      <c r="AP601" s="472">
        <v>8</v>
      </c>
      <c r="AQ601" s="480">
        <f ca="1">IF($AP601=1,IF(INDIRECT(ADDRESS(($AN601-1)*3+$AO601+5,$AP601+7))="",0,INDIRECT(ADDRESS(($AN601-1)*3+$AO601+5,$AP601+7))),IF(INDIRECT(ADDRESS(($AN601-1)*3+$AO601+5,$AP601+7))="",0,IF(COUNTIF(INDIRECT(ADDRESS(($AN601-1)*36+($AO601-1)*12+6,COLUMN())):INDIRECT(ADDRESS(($AN601-1)*36+($AO601-1)*12+$AP601+4,COLUMN())),INDIRECT(ADDRESS(($AN601-1)*3+$AO601+5,$AP601+7)))&gt;=1,0,INDIRECT(ADDRESS(($AN601-1)*3+$AO601+5,$AP601+7)))))</f>
        <v>0</v>
      </c>
      <c r="AR601" s="472">
        <f ca="1">COUNTIF(INDIRECT("H"&amp;(ROW()+12*(($AN601-1)*3+$AO601)-ROW())/12+5):INDIRECT("S"&amp;(ROW()+12*(($AN601-1)*3+$AO601)-ROW())/12+5),AQ601)</f>
        <v>0</v>
      </c>
      <c r="AS601" s="480">
        <f ca="1">IF($AP601=1,IF(INDIRECT(ADDRESS(($AN601-1)*3+$AO601+5,$AP601+20))="",0,INDIRECT(ADDRESS(($AN601-1)*3+$AO601+5,$AP601+20))),IF(INDIRECT(ADDRESS(($AN601-1)*3+$AO601+5,$AP601+20))="",0,IF(COUNTIF(INDIRECT(ADDRESS(($AN601-1)*36+($AO601-1)*12+6,COLUMN())):INDIRECT(ADDRESS(($AN601-1)*36+($AO601-1)*12+$AP601+4,COLUMN())),INDIRECT(ADDRESS(($AN601-1)*3+$AO601+5,$AP601+20)))&gt;=1,0,INDIRECT(ADDRESS(($AN601-1)*3+$AO601+5,$AP601+20)))))</f>
        <v>0</v>
      </c>
      <c r="AT601" s="472">
        <f ca="1">COUNTIF(INDIRECT("U"&amp;(ROW()+12*(($AN601-1)*3+$AO601)-ROW())/12+5):INDIRECT("AF"&amp;(ROW()+12*(($AN601-1)*3+$AO601)-ROW())/12+5),AS601)</f>
        <v>0</v>
      </c>
      <c r="AU601" s="472">
        <f ca="1">IF(AND(AQ601+AS601&gt;0,AR601+AT601&gt;0),COUNTIF(AU$6:AU600,"&gt;0")+1,0)</f>
        <v>0</v>
      </c>
    </row>
    <row r="602" spans="40:47" x14ac:dyDescent="0.15">
      <c r="AN602" s="472">
        <v>17</v>
      </c>
      <c r="AO602" s="472">
        <v>2</v>
      </c>
      <c r="AP602" s="472">
        <v>9</v>
      </c>
      <c r="AQ602" s="480">
        <f ca="1">IF($AP602=1,IF(INDIRECT(ADDRESS(($AN602-1)*3+$AO602+5,$AP602+7))="",0,INDIRECT(ADDRESS(($AN602-1)*3+$AO602+5,$AP602+7))),IF(INDIRECT(ADDRESS(($AN602-1)*3+$AO602+5,$AP602+7))="",0,IF(COUNTIF(INDIRECT(ADDRESS(($AN602-1)*36+($AO602-1)*12+6,COLUMN())):INDIRECT(ADDRESS(($AN602-1)*36+($AO602-1)*12+$AP602+4,COLUMN())),INDIRECT(ADDRESS(($AN602-1)*3+$AO602+5,$AP602+7)))&gt;=1,0,INDIRECT(ADDRESS(($AN602-1)*3+$AO602+5,$AP602+7)))))</f>
        <v>0</v>
      </c>
      <c r="AR602" s="472">
        <f ca="1">COUNTIF(INDIRECT("H"&amp;(ROW()+12*(($AN602-1)*3+$AO602)-ROW())/12+5):INDIRECT("S"&amp;(ROW()+12*(($AN602-1)*3+$AO602)-ROW())/12+5),AQ602)</f>
        <v>0</v>
      </c>
      <c r="AS602" s="480">
        <f ca="1">IF($AP602=1,IF(INDIRECT(ADDRESS(($AN602-1)*3+$AO602+5,$AP602+20))="",0,INDIRECT(ADDRESS(($AN602-1)*3+$AO602+5,$AP602+20))),IF(INDIRECT(ADDRESS(($AN602-1)*3+$AO602+5,$AP602+20))="",0,IF(COUNTIF(INDIRECT(ADDRESS(($AN602-1)*36+($AO602-1)*12+6,COLUMN())):INDIRECT(ADDRESS(($AN602-1)*36+($AO602-1)*12+$AP602+4,COLUMN())),INDIRECT(ADDRESS(($AN602-1)*3+$AO602+5,$AP602+20)))&gt;=1,0,INDIRECT(ADDRESS(($AN602-1)*3+$AO602+5,$AP602+20)))))</f>
        <v>0</v>
      </c>
      <c r="AT602" s="472">
        <f ca="1">COUNTIF(INDIRECT("U"&amp;(ROW()+12*(($AN602-1)*3+$AO602)-ROW())/12+5):INDIRECT("AF"&amp;(ROW()+12*(($AN602-1)*3+$AO602)-ROW())/12+5),AS602)</f>
        <v>0</v>
      </c>
      <c r="AU602" s="472">
        <f ca="1">IF(AND(AQ602+AS602&gt;0,AR602+AT602&gt;0),COUNTIF(AU$6:AU601,"&gt;0")+1,0)</f>
        <v>0</v>
      </c>
    </row>
    <row r="603" spans="40:47" x14ac:dyDescent="0.15">
      <c r="AN603" s="472">
        <v>17</v>
      </c>
      <c r="AO603" s="472">
        <v>2</v>
      </c>
      <c r="AP603" s="472">
        <v>10</v>
      </c>
      <c r="AQ603" s="480">
        <f ca="1">IF($AP603=1,IF(INDIRECT(ADDRESS(($AN603-1)*3+$AO603+5,$AP603+7))="",0,INDIRECT(ADDRESS(($AN603-1)*3+$AO603+5,$AP603+7))),IF(INDIRECT(ADDRESS(($AN603-1)*3+$AO603+5,$AP603+7))="",0,IF(COUNTIF(INDIRECT(ADDRESS(($AN603-1)*36+($AO603-1)*12+6,COLUMN())):INDIRECT(ADDRESS(($AN603-1)*36+($AO603-1)*12+$AP603+4,COLUMN())),INDIRECT(ADDRESS(($AN603-1)*3+$AO603+5,$AP603+7)))&gt;=1,0,INDIRECT(ADDRESS(($AN603-1)*3+$AO603+5,$AP603+7)))))</f>
        <v>0</v>
      </c>
      <c r="AR603" s="472">
        <f ca="1">COUNTIF(INDIRECT("H"&amp;(ROW()+12*(($AN603-1)*3+$AO603)-ROW())/12+5):INDIRECT("S"&amp;(ROW()+12*(($AN603-1)*3+$AO603)-ROW())/12+5),AQ603)</f>
        <v>0</v>
      </c>
      <c r="AS603" s="480">
        <f ca="1">IF($AP603=1,IF(INDIRECT(ADDRESS(($AN603-1)*3+$AO603+5,$AP603+20))="",0,INDIRECT(ADDRESS(($AN603-1)*3+$AO603+5,$AP603+20))),IF(INDIRECT(ADDRESS(($AN603-1)*3+$AO603+5,$AP603+20))="",0,IF(COUNTIF(INDIRECT(ADDRESS(($AN603-1)*36+($AO603-1)*12+6,COLUMN())):INDIRECT(ADDRESS(($AN603-1)*36+($AO603-1)*12+$AP603+4,COLUMN())),INDIRECT(ADDRESS(($AN603-1)*3+$AO603+5,$AP603+20)))&gt;=1,0,INDIRECT(ADDRESS(($AN603-1)*3+$AO603+5,$AP603+20)))))</f>
        <v>0</v>
      </c>
      <c r="AT603" s="472">
        <f ca="1">COUNTIF(INDIRECT("U"&amp;(ROW()+12*(($AN603-1)*3+$AO603)-ROW())/12+5):INDIRECT("AF"&amp;(ROW()+12*(($AN603-1)*3+$AO603)-ROW())/12+5),AS603)</f>
        <v>0</v>
      </c>
      <c r="AU603" s="472">
        <f ca="1">IF(AND(AQ603+AS603&gt;0,AR603+AT603&gt;0),COUNTIF(AU$6:AU602,"&gt;0")+1,0)</f>
        <v>0</v>
      </c>
    </row>
    <row r="604" spans="40:47" x14ac:dyDescent="0.15">
      <c r="AN604" s="472">
        <v>17</v>
      </c>
      <c r="AO604" s="472">
        <v>2</v>
      </c>
      <c r="AP604" s="472">
        <v>11</v>
      </c>
      <c r="AQ604" s="480">
        <f ca="1">IF($AP604=1,IF(INDIRECT(ADDRESS(($AN604-1)*3+$AO604+5,$AP604+7))="",0,INDIRECT(ADDRESS(($AN604-1)*3+$AO604+5,$AP604+7))),IF(INDIRECT(ADDRESS(($AN604-1)*3+$AO604+5,$AP604+7))="",0,IF(COUNTIF(INDIRECT(ADDRESS(($AN604-1)*36+($AO604-1)*12+6,COLUMN())):INDIRECT(ADDRESS(($AN604-1)*36+($AO604-1)*12+$AP604+4,COLUMN())),INDIRECT(ADDRESS(($AN604-1)*3+$AO604+5,$AP604+7)))&gt;=1,0,INDIRECT(ADDRESS(($AN604-1)*3+$AO604+5,$AP604+7)))))</f>
        <v>0</v>
      </c>
      <c r="AR604" s="472">
        <f ca="1">COUNTIF(INDIRECT("H"&amp;(ROW()+12*(($AN604-1)*3+$AO604)-ROW())/12+5):INDIRECT("S"&amp;(ROW()+12*(($AN604-1)*3+$AO604)-ROW())/12+5),AQ604)</f>
        <v>0</v>
      </c>
      <c r="AS604" s="480">
        <f ca="1">IF($AP604=1,IF(INDIRECT(ADDRESS(($AN604-1)*3+$AO604+5,$AP604+20))="",0,INDIRECT(ADDRESS(($AN604-1)*3+$AO604+5,$AP604+20))),IF(INDIRECT(ADDRESS(($AN604-1)*3+$AO604+5,$AP604+20))="",0,IF(COUNTIF(INDIRECT(ADDRESS(($AN604-1)*36+($AO604-1)*12+6,COLUMN())):INDIRECT(ADDRESS(($AN604-1)*36+($AO604-1)*12+$AP604+4,COLUMN())),INDIRECT(ADDRESS(($AN604-1)*3+$AO604+5,$AP604+20)))&gt;=1,0,INDIRECT(ADDRESS(($AN604-1)*3+$AO604+5,$AP604+20)))))</f>
        <v>0</v>
      </c>
      <c r="AT604" s="472">
        <f ca="1">COUNTIF(INDIRECT("U"&amp;(ROW()+12*(($AN604-1)*3+$AO604)-ROW())/12+5):INDIRECT("AF"&amp;(ROW()+12*(($AN604-1)*3+$AO604)-ROW())/12+5),AS604)</f>
        <v>0</v>
      </c>
      <c r="AU604" s="472">
        <f ca="1">IF(AND(AQ604+AS604&gt;0,AR604+AT604&gt;0),COUNTIF(AU$6:AU603,"&gt;0")+1,0)</f>
        <v>0</v>
      </c>
    </row>
    <row r="605" spans="40:47" x14ac:dyDescent="0.15">
      <c r="AN605" s="472">
        <v>17</v>
      </c>
      <c r="AO605" s="472">
        <v>2</v>
      </c>
      <c r="AP605" s="472">
        <v>12</v>
      </c>
      <c r="AQ605" s="480">
        <f ca="1">IF($AP605=1,IF(INDIRECT(ADDRESS(($AN605-1)*3+$AO605+5,$AP605+7))="",0,INDIRECT(ADDRESS(($AN605-1)*3+$AO605+5,$AP605+7))),IF(INDIRECT(ADDRESS(($AN605-1)*3+$AO605+5,$AP605+7))="",0,IF(COUNTIF(INDIRECT(ADDRESS(($AN605-1)*36+($AO605-1)*12+6,COLUMN())):INDIRECT(ADDRESS(($AN605-1)*36+($AO605-1)*12+$AP605+4,COLUMN())),INDIRECT(ADDRESS(($AN605-1)*3+$AO605+5,$AP605+7)))&gt;=1,0,INDIRECT(ADDRESS(($AN605-1)*3+$AO605+5,$AP605+7)))))</f>
        <v>0</v>
      </c>
      <c r="AR605" s="472">
        <f ca="1">COUNTIF(INDIRECT("H"&amp;(ROW()+12*(($AN605-1)*3+$AO605)-ROW())/12+5):INDIRECT("S"&amp;(ROW()+12*(($AN605-1)*3+$AO605)-ROW())/12+5),AQ605)</f>
        <v>0</v>
      </c>
      <c r="AS605" s="480">
        <f ca="1">IF($AP605=1,IF(INDIRECT(ADDRESS(($AN605-1)*3+$AO605+5,$AP605+20))="",0,INDIRECT(ADDRESS(($AN605-1)*3+$AO605+5,$AP605+20))),IF(INDIRECT(ADDRESS(($AN605-1)*3+$AO605+5,$AP605+20))="",0,IF(COUNTIF(INDIRECT(ADDRESS(($AN605-1)*36+($AO605-1)*12+6,COLUMN())):INDIRECT(ADDRESS(($AN605-1)*36+($AO605-1)*12+$AP605+4,COLUMN())),INDIRECT(ADDRESS(($AN605-1)*3+$AO605+5,$AP605+20)))&gt;=1,0,INDIRECT(ADDRESS(($AN605-1)*3+$AO605+5,$AP605+20)))))</f>
        <v>0</v>
      </c>
      <c r="AT605" s="472">
        <f ca="1">COUNTIF(INDIRECT("U"&amp;(ROW()+12*(($AN605-1)*3+$AO605)-ROW())/12+5):INDIRECT("AF"&amp;(ROW()+12*(($AN605-1)*3+$AO605)-ROW())/12+5),AS605)</f>
        <v>0</v>
      </c>
      <c r="AU605" s="472">
        <f ca="1">IF(AND(AQ605+AS605&gt;0,AR605+AT605&gt;0),COUNTIF(AU$6:AU604,"&gt;0")+1,0)</f>
        <v>0</v>
      </c>
    </row>
    <row r="606" spans="40:47" x14ac:dyDescent="0.15">
      <c r="AN606" s="472">
        <v>17</v>
      </c>
      <c r="AO606" s="472">
        <v>3</v>
      </c>
      <c r="AP606" s="472">
        <v>1</v>
      </c>
      <c r="AQ606" s="480">
        <f ca="1">IF($AP606=1,IF(INDIRECT(ADDRESS(($AN606-1)*3+$AO606+5,$AP606+7))="",0,INDIRECT(ADDRESS(($AN606-1)*3+$AO606+5,$AP606+7))),IF(INDIRECT(ADDRESS(($AN606-1)*3+$AO606+5,$AP606+7))="",0,IF(COUNTIF(INDIRECT(ADDRESS(($AN606-1)*36+($AO606-1)*12+6,COLUMN())):INDIRECT(ADDRESS(($AN606-1)*36+($AO606-1)*12+$AP606+4,COLUMN())),INDIRECT(ADDRESS(($AN606-1)*3+$AO606+5,$AP606+7)))&gt;=1,0,INDIRECT(ADDRESS(($AN606-1)*3+$AO606+5,$AP606+7)))))</f>
        <v>0</v>
      </c>
      <c r="AR606" s="472">
        <f ca="1">COUNTIF(INDIRECT("H"&amp;(ROW()+12*(($AN606-1)*3+$AO606)-ROW())/12+5):INDIRECT("S"&amp;(ROW()+12*(($AN606-1)*3+$AO606)-ROW())/12+5),AQ606)</f>
        <v>0</v>
      </c>
      <c r="AS606" s="480">
        <f ca="1">IF($AP606=1,IF(INDIRECT(ADDRESS(($AN606-1)*3+$AO606+5,$AP606+20))="",0,INDIRECT(ADDRESS(($AN606-1)*3+$AO606+5,$AP606+20))),IF(INDIRECT(ADDRESS(($AN606-1)*3+$AO606+5,$AP606+20))="",0,IF(COUNTIF(INDIRECT(ADDRESS(($AN606-1)*36+($AO606-1)*12+6,COLUMN())):INDIRECT(ADDRESS(($AN606-1)*36+($AO606-1)*12+$AP606+4,COLUMN())),INDIRECT(ADDRESS(($AN606-1)*3+$AO606+5,$AP606+20)))&gt;=1,0,INDIRECT(ADDRESS(($AN606-1)*3+$AO606+5,$AP606+20)))))</f>
        <v>0</v>
      </c>
      <c r="AT606" s="472">
        <f ca="1">COUNTIF(INDIRECT("U"&amp;(ROW()+12*(($AN606-1)*3+$AO606)-ROW())/12+5):INDIRECT("AF"&amp;(ROW()+12*(($AN606-1)*3+$AO606)-ROW())/12+5),AS606)</f>
        <v>0</v>
      </c>
      <c r="AU606" s="472">
        <f ca="1">IF(AND(AQ606+AS606&gt;0,AR606+AT606&gt;0),COUNTIF(AU$6:AU605,"&gt;0")+1,0)</f>
        <v>0</v>
      </c>
    </row>
    <row r="607" spans="40:47" x14ac:dyDescent="0.15">
      <c r="AN607" s="472">
        <v>17</v>
      </c>
      <c r="AO607" s="472">
        <v>3</v>
      </c>
      <c r="AP607" s="472">
        <v>2</v>
      </c>
      <c r="AQ607" s="480">
        <f ca="1">IF($AP607=1,IF(INDIRECT(ADDRESS(($AN607-1)*3+$AO607+5,$AP607+7))="",0,INDIRECT(ADDRESS(($AN607-1)*3+$AO607+5,$AP607+7))),IF(INDIRECT(ADDRESS(($AN607-1)*3+$AO607+5,$AP607+7))="",0,IF(COUNTIF(INDIRECT(ADDRESS(($AN607-1)*36+($AO607-1)*12+6,COLUMN())):INDIRECT(ADDRESS(($AN607-1)*36+($AO607-1)*12+$AP607+4,COLUMN())),INDIRECT(ADDRESS(($AN607-1)*3+$AO607+5,$AP607+7)))&gt;=1,0,INDIRECT(ADDRESS(($AN607-1)*3+$AO607+5,$AP607+7)))))</f>
        <v>0</v>
      </c>
      <c r="AR607" s="472">
        <f ca="1">COUNTIF(INDIRECT("H"&amp;(ROW()+12*(($AN607-1)*3+$AO607)-ROW())/12+5):INDIRECT("S"&amp;(ROW()+12*(($AN607-1)*3+$AO607)-ROW())/12+5),AQ607)</f>
        <v>0</v>
      </c>
      <c r="AS607" s="480">
        <f ca="1">IF($AP607=1,IF(INDIRECT(ADDRESS(($AN607-1)*3+$AO607+5,$AP607+20))="",0,INDIRECT(ADDRESS(($AN607-1)*3+$AO607+5,$AP607+20))),IF(INDIRECT(ADDRESS(($AN607-1)*3+$AO607+5,$AP607+20))="",0,IF(COUNTIF(INDIRECT(ADDRESS(($AN607-1)*36+($AO607-1)*12+6,COLUMN())):INDIRECT(ADDRESS(($AN607-1)*36+($AO607-1)*12+$AP607+4,COLUMN())),INDIRECT(ADDRESS(($AN607-1)*3+$AO607+5,$AP607+20)))&gt;=1,0,INDIRECT(ADDRESS(($AN607-1)*3+$AO607+5,$AP607+20)))))</f>
        <v>0</v>
      </c>
      <c r="AT607" s="472">
        <f ca="1">COUNTIF(INDIRECT("U"&amp;(ROW()+12*(($AN607-1)*3+$AO607)-ROW())/12+5):INDIRECT("AF"&amp;(ROW()+12*(($AN607-1)*3+$AO607)-ROW())/12+5),AS607)</f>
        <v>0</v>
      </c>
      <c r="AU607" s="472">
        <f ca="1">IF(AND(AQ607+AS607&gt;0,AR607+AT607&gt;0),COUNTIF(AU$6:AU606,"&gt;0")+1,0)</f>
        <v>0</v>
      </c>
    </row>
    <row r="608" spans="40:47" x14ac:dyDescent="0.15">
      <c r="AN608" s="472">
        <v>17</v>
      </c>
      <c r="AO608" s="472">
        <v>3</v>
      </c>
      <c r="AP608" s="472">
        <v>3</v>
      </c>
      <c r="AQ608" s="480">
        <f ca="1">IF($AP608=1,IF(INDIRECT(ADDRESS(($AN608-1)*3+$AO608+5,$AP608+7))="",0,INDIRECT(ADDRESS(($AN608-1)*3+$AO608+5,$AP608+7))),IF(INDIRECT(ADDRESS(($AN608-1)*3+$AO608+5,$AP608+7))="",0,IF(COUNTIF(INDIRECT(ADDRESS(($AN608-1)*36+($AO608-1)*12+6,COLUMN())):INDIRECT(ADDRESS(($AN608-1)*36+($AO608-1)*12+$AP608+4,COLUMN())),INDIRECT(ADDRESS(($AN608-1)*3+$AO608+5,$AP608+7)))&gt;=1,0,INDIRECT(ADDRESS(($AN608-1)*3+$AO608+5,$AP608+7)))))</f>
        <v>0</v>
      </c>
      <c r="AR608" s="472">
        <f ca="1">COUNTIF(INDIRECT("H"&amp;(ROW()+12*(($AN608-1)*3+$AO608)-ROW())/12+5):INDIRECT("S"&amp;(ROW()+12*(($AN608-1)*3+$AO608)-ROW())/12+5),AQ608)</f>
        <v>0</v>
      </c>
      <c r="AS608" s="480">
        <f ca="1">IF($AP608=1,IF(INDIRECT(ADDRESS(($AN608-1)*3+$AO608+5,$AP608+20))="",0,INDIRECT(ADDRESS(($AN608-1)*3+$AO608+5,$AP608+20))),IF(INDIRECT(ADDRESS(($AN608-1)*3+$AO608+5,$AP608+20))="",0,IF(COUNTIF(INDIRECT(ADDRESS(($AN608-1)*36+($AO608-1)*12+6,COLUMN())):INDIRECT(ADDRESS(($AN608-1)*36+($AO608-1)*12+$AP608+4,COLUMN())),INDIRECT(ADDRESS(($AN608-1)*3+$AO608+5,$AP608+20)))&gt;=1,0,INDIRECT(ADDRESS(($AN608-1)*3+$AO608+5,$AP608+20)))))</f>
        <v>0</v>
      </c>
      <c r="AT608" s="472">
        <f ca="1">COUNTIF(INDIRECT("U"&amp;(ROW()+12*(($AN608-1)*3+$AO608)-ROW())/12+5):INDIRECT("AF"&amp;(ROW()+12*(($AN608-1)*3+$AO608)-ROW())/12+5),AS608)</f>
        <v>0</v>
      </c>
      <c r="AU608" s="472">
        <f ca="1">IF(AND(AQ608+AS608&gt;0,AR608+AT608&gt;0),COUNTIF(AU$6:AU607,"&gt;0")+1,0)</f>
        <v>0</v>
      </c>
    </row>
    <row r="609" spans="40:47" x14ac:dyDescent="0.15">
      <c r="AN609" s="472">
        <v>17</v>
      </c>
      <c r="AO609" s="472">
        <v>3</v>
      </c>
      <c r="AP609" s="472">
        <v>4</v>
      </c>
      <c r="AQ609" s="480">
        <f ca="1">IF($AP609=1,IF(INDIRECT(ADDRESS(($AN609-1)*3+$AO609+5,$AP609+7))="",0,INDIRECT(ADDRESS(($AN609-1)*3+$AO609+5,$AP609+7))),IF(INDIRECT(ADDRESS(($AN609-1)*3+$AO609+5,$AP609+7))="",0,IF(COUNTIF(INDIRECT(ADDRESS(($AN609-1)*36+($AO609-1)*12+6,COLUMN())):INDIRECT(ADDRESS(($AN609-1)*36+($AO609-1)*12+$AP609+4,COLUMN())),INDIRECT(ADDRESS(($AN609-1)*3+$AO609+5,$AP609+7)))&gt;=1,0,INDIRECT(ADDRESS(($AN609-1)*3+$AO609+5,$AP609+7)))))</f>
        <v>0</v>
      </c>
      <c r="AR609" s="472">
        <f ca="1">COUNTIF(INDIRECT("H"&amp;(ROW()+12*(($AN609-1)*3+$AO609)-ROW())/12+5):INDIRECT("S"&amp;(ROW()+12*(($AN609-1)*3+$AO609)-ROW())/12+5),AQ609)</f>
        <v>0</v>
      </c>
      <c r="AS609" s="480">
        <f ca="1">IF($AP609=1,IF(INDIRECT(ADDRESS(($AN609-1)*3+$AO609+5,$AP609+20))="",0,INDIRECT(ADDRESS(($AN609-1)*3+$AO609+5,$AP609+20))),IF(INDIRECT(ADDRESS(($AN609-1)*3+$AO609+5,$AP609+20))="",0,IF(COUNTIF(INDIRECT(ADDRESS(($AN609-1)*36+($AO609-1)*12+6,COLUMN())):INDIRECT(ADDRESS(($AN609-1)*36+($AO609-1)*12+$AP609+4,COLUMN())),INDIRECT(ADDRESS(($AN609-1)*3+$AO609+5,$AP609+20)))&gt;=1,0,INDIRECT(ADDRESS(($AN609-1)*3+$AO609+5,$AP609+20)))))</f>
        <v>0</v>
      </c>
      <c r="AT609" s="472">
        <f ca="1">COUNTIF(INDIRECT("U"&amp;(ROW()+12*(($AN609-1)*3+$AO609)-ROW())/12+5):INDIRECT("AF"&amp;(ROW()+12*(($AN609-1)*3+$AO609)-ROW())/12+5),AS609)</f>
        <v>0</v>
      </c>
      <c r="AU609" s="472">
        <f ca="1">IF(AND(AQ609+AS609&gt;0,AR609+AT609&gt;0),COUNTIF(AU$6:AU608,"&gt;0")+1,0)</f>
        <v>0</v>
      </c>
    </row>
    <row r="610" spans="40:47" x14ac:dyDescent="0.15">
      <c r="AN610" s="472">
        <v>17</v>
      </c>
      <c r="AO610" s="472">
        <v>3</v>
      </c>
      <c r="AP610" s="472">
        <v>5</v>
      </c>
      <c r="AQ610" s="480">
        <f ca="1">IF($AP610=1,IF(INDIRECT(ADDRESS(($AN610-1)*3+$AO610+5,$AP610+7))="",0,INDIRECT(ADDRESS(($AN610-1)*3+$AO610+5,$AP610+7))),IF(INDIRECT(ADDRESS(($AN610-1)*3+$AO610+5,$AP610+7))="",0,IF(COUNTIF(INDIRECT(ADDRESS(($AN610-1)*36+($AO610-1)*12+6,COLUMN())):INDIRECT(ADDRESS(($AN610-1)*36+($AO610-1)*12+$AP610+4,COLUMN())),INDIRECT(ADDRESS(($AN610-1)*3+$AO610+5,$AP610+7)))&gt;=1,0,INDIRECT(ADDRESS(($AN610-1)*3+$AO610+5,$AP610+7)))))</f>
        <v>0</v>
      </c>
      <c r="AR610" s="472">
        <f ca="1">COUNTIF(INDIRECT("H"&amp;(ROW()+12*(($AN610-1)*3+$AO610)-ROW())/12+5):INDIRECT("S"&amp;(ROW()+12*(($AN610-1)*3+$AO610)-ROW())/12+5),AQ610)</f>
        <v>0</v>
      </c>
      <c r="AS610" s="480">
        <f ca="1">IF($AP610=1,IF(INDIRECT(ADDRESS(($AN610-1)*3+$AO610+5,$AP610+20))="",0,INDIRECT(ADDRESS(($AN610-1)*3+$AO610+5,$AP610+20))),IF(INDIRECT(ADDRESS(($AN610-1)*3+$AO610+5,$AP610+20))="",0,IF(COUNTIF(INDIRECT(ADDRESS(($AN610-1)*36+($AO610-1)*12+6,COLUMN())):INDIRECT(ADDRESS(($AN610-1)*36+($AO610-1)*12+$AP610+4,COLUMN())),INDIRECT(ADDRESS(($AN610-1)*3+$AO610+5,$AP610+20)))&gt;=1,0,INDIRECT(ADDRESS(($AN610-1)*3+$AO610+5,$AP610+20)))))</f>
        <v>0</v>
      </c>
      <c r="AT610" s="472">
        <f ca="1">COUNTIF(INDIRECT("U"&amp;(ROW()+12*(($AN610-1)*3+$AO610)-ROW())/12+5):INDIRECT("AF"&amp;(ROW()+12*(($AN610-1)*3+$AO610)-ROW())/12+5),AS610)</f>
        <v>0</v>
      </c>
      <c r="AU610" s="472">
        <f ca="1">IF(AND(AQ610+AS610&gt;0,AR610+AT610&gt;0),COUNTIF(AU$6:AU609,"&gt;0")+1,0)</f>
        <v>0</v>
      </c>
    </row>
    <row r="611" spans="40:47" x14ac:dyDescent="0.15">
      <c r="AN611" s="472">
        <v>17</v>
      </c>
      <c r="AO611" s="472">
        <v>3</v>
      </c>
      <c r="AP611" s="472">
        <v>6</v>
      </c>
      <c r="AQ611" s="480">
        <f ca="1">IF($AP611=1,IF(INDIRECT(ADDRESS(($AN611-1)*3+$AO611+5,$AP611+7))="",0,INDIRECT(ADDRESS(($AN611-1)*3+$AO611+5,$AP611+7))),IF(INDIRECT(ADDRESS(($AN611-1)*3+$AO611+5,$AP611+7))="",0,IF(COUNTIF(INDIRECT(ADDRESS(($AN611-1)*36+($AO611-1)*12+6,COLUMN())):INDIRECT(ADDRESS(($AN611-1)*36+($AO611-1)*12+$AP611+4,COLUMN())),INDIRECT(ADDRESS(($AN611-1)*3+$AO611+5,$AP611+7)))&gt;=1,0,INDIRECT(ADDRESS(($AN611-1)*3+$AO611+5,$AP611+7)))))</f>
        <v>0</v>
      </c>
      <c r="AR611" s="472">
        <f ca="1">COUNTIF(INDIRECT("H"&amp;(ROW()+12*(($AN611-1)*3+$AO611)-ROW())/12+5):INDIRECT("S"&amp;(ROW()+12*(($AN611-1)*3+$AO611)-ROW())/12+5),AQ611)</f>
        <v>0</v>
      </c>
      <c r="AS611" s="480">
        <f ca="1">IF($AP611=1,IF(INDIRECT(ADDRESS(($AN611-1)*3+$AO611+5,$AP611+20))="",0,INDIRECT(ADDRESS(($AN611-1)*3+$AO611+5,$AP611+20))),IF(INDIRECT(ADDRESS(($AN611-1)*3+$AO611+5,$AP611+20))="",0,IF(COUNTIF(INDIRECT(ADDRESS(($AN611-1)*36+($AO611-1)*12+6,COLUMN())):INDIRECT(ADDRESS(($AN611-1)*36+($AO611-1)*12+$AP611+4,COLUMN())),INDIRECT(ADDRESS(($AN611-1)*3+$AO611+5,$AP611+20)))&gt;=1,0,INDIRECT(ADDRESS(($AN611-1)*3+$AO611+5,$AP611+20)))))</f>
        <v>0</v>
      </c>
      <c r="AT611" s="472">
        <f ca="1">COUNTIF(INDIRECT("U"&amp;(ROW()+12*(($AN611-1)*3+$AO611)-ROW())/12+5):INDIRECT("AF"&amp;(ROW()+12*(($AN611-1)*3+$AO611)-ROW())/12+5),AS611)</f>
        <v>0</v>
      </c>
      <c r="AU611" s="472">
        <f ca="1">IF(AND(AQ611+AS611&gt;0,AR611+AT611&gt;0),COUNTIF(AU$6:AU610,"&gt;0")+1,0)</f>
        <v>0</v>
      </c>
    </row>
    <row r="612" spans="40:47" x14ac:dyDescent="0.15">
      <c r="AN612" s="472">
        <v>17</v>
      </c>
      <c r="AO612" s="472">
        <v>3</v>
      </c>
      <c r="AP612" s="472">
        <v>7</v>
      </c>
      <c r="AQ612" s="480">
        <f ca="1">IF($AP612=1,IF(INDIRECT(ADDRESS(($AN612-1)*3+$AO612+5,$AP612+7))="",0,INDIRECT(ADDRESS(($AN612-1)*3+$AO612+5,$AP612+7))),IF(INDIRECT(ADDRESS(($AN612-1)*3+$AO612+5,$AP612+7))="",0,IF(COUNTIF(INDIRECT(ADDRESS(($AN612-1)*36+($AO612-1)*12+6,COLUMN())):INDIRECT(ADDRESS(($AN612-1)*36+($AO612-1)*12+$AP612+4,COLUMN())),INDIRECT(ADDRESS(($AN612-1)*3+$AO612+5,$AP612+7)))&gt;=1,0,INDIRECT(ADDRESS(($AN612-1)*3+$AO612+5,$AP612+7)))))</f>
        <v>0</v>
      </c>
      <c r="AR612" s="472">
        <f ca="1">COUNTIF(INDIRECT("H"&amp;(ROW()+12*(($AN612-1)*3+$AO612)-ROW())/12+5):INDIRECT("S"&amp;(ROW()+12*(($AN612-1)*3+$AO612)-ROW())/12+5),AQ612)</f>
        <v>0</v>
      </c>
      <c r="AS612" s="480">
        <f ca="1">IF($AP612=1,IF(INDIRECT(ADDRESS(($AN612-1)*3+$AO612+5,$AP612+20))="",0,INDIRECT(ADDRESS(($AN612-1)*3+$AO612+5,$AP612+20))),IF(INDIRECT(ADDRESS(($AN612-1)*3+$AO612+5,$AP612+20))="",0,IF(COUNTIF(INDIRECT(ADDRESS(($AN612-1)*36+($AO612-1)*12+6,COLUMN())):INDIRECT(ADDRESS(($AN612-1)*36+($AO612-1)*12+$AP612+4,COLUMN())),INDIRECT(ADDRESS(($AN612-1)*3+$AO612+5,$AP612+20)))&gt;=1,0,INDIRECT(ADDRESS(($AN612-1)*3+$AO612+5,$AP612+20)))))</f>
        <v>0</v>
      </c>
      <c r="AT612" s="472">
        <f ca="1">COUNTIF(INDIRECT("U"&amp;(ROW()+12*(($AN612-1)*3+$AO612)-ROW())/12+5):INDIRECT("AF"&amp;(ROW()+12*(($AN612-1)*3+$AO612)-ROW())/12+5),AS612)</f>
        <v>0</v>
      </c>
      <c r="AU612" s="472">
        <f ca="1">IF(AND(AQ612+AS612&gt;0,AR612+AT612&gt;0),COUNTIF(AU$6:AU611,"&gt;0")+1,0)</f>
        <v>0</v>
      </c>
    </row>
    <row r="613" spans="40:47" x14ac:dyDescent="0.15">
      <c r="AN613" s="472">
        <v>17</v>
      </c>
      <c r="AO613" s="472">
        <v>3</v>
      </c>
      <c r="AP613" s="472">
        <v>8</v>
      </c>
      <c r="AQ613" s="480">
        <f ca="1">IF($AP613=1,IF(INDIRECT(ADDRESS(($AN613-1)*3+$AO613+5,$AP613+7))="",0,INDIRECT(ADDRESS(($AN613-1)*3+$AO613+5,$AP613+7))),IF(INDIRECT(ADDRESS(($AN613-1)*3+$AO613+5,$AP613+7))="",0,IF(COUNTIF(INDIRECT(ADDRESS(($AN613-1)*36+($AO613-1)*12+6,COLUMN())):INDIRECT(ADDRESS(($AN613-1)*36+($AO613-1)*12+$AP613+4,COLUMN())),INDIRECT(ADDRESS(($AN613-1)*3+$AO613+5,$AP613+7)))&gt;=1,0,INDIRECT(ADDRESS(($AN613-1)*3+$AO613+5,$AP613+7)))))</f>
        <v>0</v>
      </c>
      <c r="AR613" s="472">
        <f ca="1">COUNTIF(INDIRECT("H"&amp;(ROW()+12*(($AN613-1)*3+$AO613)-ROW())/12+5):INDIRECT("S"&amp;(ROW()+12*(($AN613-1)*3+$AO613)-ROW())/12+5),AQ613)</f>
        <v>0</v>
      </c>
      <c r="AS613" s="480">
        <f ca="1">IF($AP613=1,IF(INDIRECT(ADDRESS(($AN613-1)*3+$AO613+5,$AP613+20))="",0,INDIRECT(ADDRESS(($AN613-1)*3+$AO613+5,$AP613+20))),IF(INDIRECT(ADDRESS(($AN613-1)*3+$AO613+5,$AP613+20))="",0,IF(COUNTIF(INDIRECT(ADDRESS(($AN613-1)*36+($AO613-1)*12+6,COLUMN())):INDIRECT(ADDRESS(($AN613-1)*36+($AO613-1)*12+$AP613+4,COLUMN())),INDIRECT(ADDRESS(($AN613-1)*3+$AO613+5,$AP613+20)))&gt;=1,0,INDIRECT(ADDRESS(($AN613-1)*3+$AO613+5,$AP613+20)))))</f>
        <v>0</v>
      </c>
      <c r="AT613" s="472">
        <f ca="1">COUNTIF(INDIRECT("U"&amp;(ROW()+12*(($AN613-1)*3+$AO613)-ROW())/12+5):INDIRECT("AF"&amp;(ROW()+12*(($AN613-1)*3+$AO613)-ROW())/12+5),AS613)</f>
        <v>0</v>
      </c>
      <c r="AU613" s="472">
        <f ca="1">IF(AND(AQ613+AS613&gt;0,AR613+AT613&gt;0),COUNTIF(AU$6:AU612,"&gt;0")+1,0)</f>
        <v>0</v>
      </c>
    </row>
    <row r="614" spans="40:47" x14ac:dyDescent="0.15">
      <c r="AN614" s="472">
        <v>17</v>
      </c>
      <c r="AO614" s="472">
        <v>3</v>
      </c>
      <c r="AP614" s="472">
        <v>9</v>
      </c>
      <c r="AQ614" s="480">
        <f ca="1">IF($AP614=1,IF(INDIRECT(ADDRESS(($AN614-1)*3+$AO614+5,$AP614+7))="",0,INDIRECT(ADDRESS(($AN614-1)*3+$AO614+5,$AP614+7))),IF(INDIRECT(ADDRESS(($AN614-1)*3+$AO614+5,$AP614+7))="",0,IF(COUNTIF(INDIRECT(ADDRESS(($AN614-1)*36+($AO614-1)*12+6,COLUMN())):INDIRECT(ADDRESS(($AN614-1)*36+($AO614-1)*12+$AP614+4,COLUMN())),INDIRECT(ADDRESS(($AN614-1)*3+$AO614+5,$AP614+7)))&gt;=1,0,INDIRECT(ADDRESS(($AN614-1)*3+$AO614+5,$AP614+7)))))</f>
        <v>0</v>
      </c>
      <c r="AR614" s="472">
        <f ca="1">COUNTIF(INDIRECT("H"&amp;(ROW()+12*(($AN614-1)*3+$AO614)-ROW())/12+5):INDIRECT("S"&amp;(ROW()+12*(($AN614-1)*3+$AO614)-ROW())/12+5),AQ614)</f>
        <v>0</v>
      </c>
      <c r="AS614" s="480">
        <f ca="1">IF($AP614=1,IF(INDIRECT(ADDRESS(($AN614-1)*3+$AO614+5,$AP614+20))="",0,INDIRECT(ADDRESS(($AN614-1)*3+$AO614+5,$AP614+20))),IF(INDIRECT(ADDRESS(($AN614-1)*3+$AO614+5,$AP614+20))="",0,IF(COUNTIF(INDIRECT(ADDRESS(($AN614-1)*36+($AO614-1)*12+6,COLUMN())):INDIRECT(ADDRESS(($AN614-1)*36+($AO614-1)*12+$AP614+4,COLUMN())),INDIRECT(ADDRESS(($AN614-1)*3+$AO614+5,$AP614+20)))&gt;=1,0,INDIRECT(ADDRESS(($AN614-1)*3+$AO614+5,$AP614+20)))))</f>
        <v>0</v>
      </c>
      <c r="AT614" s="472">
        <f ca="1">COUNTIF(INDIRECT("U"&amp;(ROW()+12*(($AN614-1)*3+$AO614)-ROW())/12+5):INDIRECT("AF"&amp;(ROW()+12*(($AN614-1)*3+$AO614)-ROW())/12+5),AS614)</f>
        <v>0</v>
      </c>
      <c r="AU614" s="472">
        <f ca="1">IF(AND(AQ614+AS614&gt;0,AR614+AT614&gt;0),COUNTIF(AU$6:AU613,"&gt;0")+1,0)</f>
        <v>0</v>
      </c>
    </row>
    <row r="615" spans="40:47" x14ac:dyDescent="0.15">
      <c r="AN615" s="472">
        <v>17</v>
      </c>
      <c r="AO615" s="472">
        <v>3</v>
      </c>
      <c r="AP615" s="472">
        <v>10</v>
      </c>
      <c r="AQ615" s="480">
        <f ca="1">IF($AP615=1,IF(INDIRECT(ADDRESS(($AN615-1)*3+$AO615+5,$AP615+7))="",0,INDIRECT(ADDRESS(($AN615-1)*3+$AO615+5,$AP615+7))),IF(INDIRECT(ADDRESS(($AN615-1)*3+$AO615+5,$AP615+7))="",0,IF(COUNTIF(INDIRECT(ADDRESS(($AN615-1)*36+($AO615-1)*12+6,COLUMN())):INDIRECT(ADDRESS(($AN615-1)*36+($AO615-1)*12+$AP615+4,COLUMN())),INDIRECT(ADDRESS(($AN615-1)*3+$AO615+5,$AP615+7)))&gt;=1,0,INDIRECT(ADDRESS(($AN615-1)*3+$AO615+5,$AP615+7)))))</f>
        <v>0</v>
      </c>
      <c r="AR615" s="472">
        <f ca="1">COUNTIF(INDIRECT("H"&amp;(ROW()+12*(($AN615-1)*3+$AO615)-ROW())/12+5):INDIRECT("S"&amp;(ROW()+12*(($AN615-1)*3+$AO615)-ROW())/12+5),AQ615)</f>
        <v>0</v>
      </c>
      <c r="AS615" s="480">
        <f ca="1">IF($AP615=1,IF(INDIRECT(ADDRESS(($AN615-1)*3+$AO615+5,$AP615+20))="",0,INDIRECT(ADDRESS(($AN615-1)*3+$AO615+5,$AP615+20))),IF(INDIRECT(ADDRESS(($AN615-1)*3+$AO615+5,$AP615+20))="",0,IF(COUNTIF(INDIRECT(ADDRESS(($AN615-1)*36+($AO615-1)*12+6,COLUMN())):INDIRECT(ADDRESS(($AN615-1)*36+($AO615-1)*12+$AP615+4,COLUMN())),INDIRECT(ADDRESS(($AN615-1)*3+$AO615+5,$AP615+20)))&gt;=1,0,INDIRECT(ADDRESS(($AN615-1)*3+$AO615+5,$AP615+20)))))</f>
        <v>0</v>
      </c>
      <c r="AT615" s="472">
        <f ca="1">COUNTIF(INDIRECT("U"&amp;(ROW()+12*(($AN615-1)*3+$AO615)-ROW())/12+5):INDIRECT("AF"&amp;(ROW()+12*(($AN615-1)*3+$AO615)-ROW())/12+5),AS615)</f>
        <v>0</v>
      </c>
      <c r="AU615" s="472">
        <f ca="1">IF(AND(AQ615+AS615&gt;0,AR615+AT615&gt;0),COUNTIF(AU$6:AU614,"&gt;0")+1,0)</f>
        <v>0</v>
      </c>
    </row>
    <row r="616" spans="40:47" x14ac:dyDescent="0.15">
      <c r="AN616" s="472">
        <v>17</v>
      </c>
      <c r="AO616" s="472">
        <v>3</v>
      </c>
      <c r="AP616" s="472">
        <v>11</v>
      </c>
      <c r="AQ616" s="480">
        <f ca="1">IF($AP616=1,IF(INDIRECT(ADDRESS(($AN616-1)*3+$AO616+5,$AP616+7))="",0,INDIRECT(ADDRESS(($AN616-1)*3+$AO616+5,$AP616+7))),IF(INDIRECT(ADDRESS(($AN616-1)*3+$AO616+5,$AP616+7))="",0,IF(COUNTIF(INDIRECT(ADDRESS(($AN616-1)*36+($AO616-1)*12+6,COLUMN())):INDIRECT(ADDRESS(($AN616-1)*36+($AO616-1)*12+$AP616+4,COLUMN())),INDIRECT(ADDRESS(($AN616-1)*3+$AO616+5,$AP616+7)))&gt;=1,0,INDIRECT(ADDRESS(($AN616-1)*3+$AO616+5,$AP616+7)))))</f>
        <v>0</v>
      </c>
      <c r="AR616" s="472">
        <f ca="1">COUNTIF(INDIRECT("H"&amp;(ROW()+12*(($AN616-1)*3+$AO616)-ROW())/12+5):INDIRECT("S"&amp;(ROW()+12*(($AN616-1)*3+$AO616)-ROW())/12+5),AQ616)</f>
        <v>0</v>
      </c>
      <c r="AS616" s="480">
        <f ca="1">IF($AP616=1,IF(INDIRECT(ADDRESS(($AN616-1)*3+$AO616+5,$AP616+20))="",0,INDIRECT(ADDRESS(($AN616-1)*3+$AO616+5,$AP616+20))),IF(INDIRECT(ADDRESS(($AN616-1)*3+$AO616+5,$AP616+20))="",0,IF(COUNTIF(INDIRECT(ADDRESS(($AN616-1)*36+($AO616-1)*12+6,COLUMN())):INDIRECT(ADDRESS(($AN616-1)*36+($AO616-1)*12+$AP616+4,COLUMN())),INDIRECT(ADDRESS(($AN616-1)*3+$AO616+5,$AP616+20)))&gt;=1,0,INDIRECT(ADDRESS(($AN616-1)*3+$AO616+5,$AP616+20)))))</f>
        <v>0</v>
      </c>
      <c r="AT616" s="472">
        <f ca="1">COUNTIF(INDIRECT("U"&amp;(ROW()+12*(($AN616-1)*3+$AO616)-ROW())/12+5):INDIRECT("AF"&amp;(ROW()+12*(($AN616-1)*3+$AO616)-ROW())/12+5),AS616)</f>
        <v>0</v>
      </c>
      <c r="AU616" s="472">
        <f ca="1">IF(AND(AQ616+AS616&gt;0,AR616+AT616&gt;0),COUNTIF(AU$6:AU615,"&gt;0")+1,0)</f>
        <v>0</v>
      </c>
    </row>
    <row r="617" spans="40:47" x14ac:dyDescent="0.15">
      <c r="AN617" s="472">
        <v>17</v>
      </c>
      <c r="AO617" s="472">
        <v>3</v>
      </c>
      <c r="AP617" s="472">
        <v>12</v>
      </c>
      <c r="AQ617" s="480">
        <f ca="1">IF($AP617=1,IF(INDIRECT(ADDRESS(($AN617-1)*3+$AO617+5,$AP617+7))="",0,INDIRECT(ADDRESS(($AN617-1)*3+$AO617+5,$AP617+7))),IF(INDIRECT(ADDRESS(($AN617-1)*3+$AO617+5,$AP617+7))="",0,IF(COUNTIF(INDIRECT(ADDRESS(($AN617-1)*36+($AO617-1)*12+6,COLUMN())):INDIRECT(ADDRESS(($AN617-1)*36+($AO617-1)*12+$AP617+4,COLUMN())),INDIRECT(ADDRESS(($AN617-1)*3+$AO617+5,$AP617+7)))&gt;=1,0,INDIRECT(ADDRESS(($AN617-1)*3+$AO617+5,$AP617+7)))))</f>
        <v>0</v>
      </c>
      <c r="AR617" s="472">
        <f ca="1">COUNTIF(INDIRECT("H"&amp;(ROW()+12*(($AN617-1)*3+$AO617)-ROW())/12+5):INDIRECT("S"&amp;(ROW()+12*(($AN617-1)*3+$AO617)-ROW())/12+5),AQ617)</f>
        <v>0</v>
      </c>
      <c r="AS617" s="480">
        <f ca="1">IF($AP617=1,IF(INDIRECT(ADDRESS(($AN617-1)*3+$AO617+5,$AP617+20))="",0,INDIRECT(ADDRESS(($AN617-1)*3+$AO617+5,$AP617+20))),IF(INDIRECT(ADDRESS(($AN617-1)*3+$AO617+5,$AP617+20))="",0,IF(COUNTIF(INDIRECT(ADDRESS(($AN617-1)*36+($AO617-1)*12+6,COLUMN())):INDIRECT(ADDRESS(($AN617-1)*36+($AO617-1)*12+$AP617+4,COLUMN())),INDIRECT(ADDRESS(($AN617-1)*3+$AO617+5,$AP617+20)))&gt;=1,0,INDIRECT(ADDRESS(($AN617-1)*3+$AO617+5,$AP617+20)))))</f>
        <v>0</v>
      </c>
      <c r="AT617" s="472">
        <f ca="1">COUNTIF(INDIRECT("U"&amp;(ROW()+12*(($AN617-1)*3+$AO617)-ROW())/12+5):INDIRECT("AF"&amp;(ROW()+12*(($AN617-1)*3+$AO617)-ROW())/12+5),AS617)</f>
        <v>0</v>
      </c>
      <c r="AU617" s="472">
        <f ca="1">IF(AND(AQ617+AS617&gt;0,AR617+AT617&gt;0),COUNTIF(AU$6:AU616,"&gt;0")+1,0)</f>
        <v>0</v>
      </c>
    </row>
    <row r="618" spans="40:47" x14ac:dyDescent="0.15">
      <c r="AN618" s="472">
        <v>18</v>
      </c>
      <c r="AO618" s="472">
        <v>1</v>
      </c>
      <c r="AP618" s="472">
        <v>1</v>
      </c>
      <c r="AQ618" s="480">
        <f ca="1">IF($AP618=1,IF(INDIRECT(ADDRESS(($AN618-1)*3+$AO618+5,$AP618+7))="",0,INDIRECT(ADDRESS(($AN618-1)*3+$AO618+5,$AP618+7))),IF(INDIRECT(ADDRESS(($AN618-1)*3+$AO618+5,$AP618+7))="",0,IF(COUNTIF(INDIRECT(ADDRESS(($AN618-1)*36+($AO618-1)*12+6,COLUMN())):INDIRECT(ADDRESS(($AN618-1)*36+($AO618-1)*12+$AP618+4,COLUMN())),INDIRECT(ADDRESS(($AN618-1)*3+$AO618+5,$AP618+7)))&gt;=1,0,INDIRECT(ADDRESS(($AN618-1)*3+$AO618+5,$AP618+7)))))</f>
        <v>0</v>
      </c>
      <c r="AR618" s="472">
        <f ca="1">COUNTIF(INDIRECT("H"&amp;(ROW()+12*(($AN618-1)*3+$AO618)-ROW())/12+5):INDIRECT("S"&amp;(ROW()+12*(($AN618-1)*3+$AO618)-ROW())/12+5),AQ618)</f>
        <v>0</v>
      </c>
      <c r="AS618" s="480">
        <f ca="1">IF($AP618=1,IF(INDIRECT(ADDRESS(($AN618-1)*3+$AO618+5,$AP618+20))="",0,INDIRECT(ADDRESS(($AN618-1)*3+$AO618+5,$AP618+20))),IF(INDIRECT(ADDRESS(($AN618-1)*3+$AO618+5,$AP618+20))="",0,IF(COUNTIF(INDIRECT(ADDRESS(($AN618-1)*36+($AO618-1)*12+6,COLUMN())):INDIRECT(ADDRESS(($AN618-1)*36+($AO618-1)*12+$AP618+4,COLUMN())),INDIRECT(ADDRESS(($AN618-1)*3+$AO618+5,$AP618+20)))&gt;=1,0,INDIRECT(ADDRESS(($AN618-1)*3+$AO618+5,$AP618+20)))))</f>
        <v>0</v>
      </c>
      <c r="AT618" s="472">
        <f ca="1">COUNTIF(INDIRECT("U"&amp;(ROW()+12*(($AN618-1)*3+$AO618)-ROW())/12+5):INDIRECT("AF"&amp;(ROW()+12*(($AN618-1)*3+$AO618)-ROW())/12+5),AS618)</f>
        <v>0</v>
      </c>
      <c r="AU618" s="472">
        <f ca="1">IF(AND(AQ618+AS618&gt;0,AR618+AT618&gt;0),COUNTIF(AU$6:AU617,"&gt;0")+1,0)</f>
        <v>0</v>
      </c>
    </row>
    <row r="619" spans="40:47" x14ac:dyDescent="0.15">
      <c r="AN619" s="472">
        <v>18</v>
      </c>
      <c r="AO619" s="472">
        <v>1</v>
      </c>
      <c r="AP619" s="472">
        <v>2</v>
      </c>
      <c r="AQ619" s="480">
        <f ca="1">IF($AP619=1,IF(INDIRECT(ADDRESS(($AN619-1)*3+$AO619+5,$AP619+7))="",0,INDIRECT(ADDRESS(($AN619-1)*3+$AO619+5,$AP619+7))),IF(INDIRECT(ADDRESS(($AN619-1)*3+$AO619+5,$AP619+7))="",0,IF(COUNTIF(INDIRECT(ADDRESS(($AN619-1)*36+($AO619-1)*12+6,COLUMN())):INDIRECT(ADDRESS(($AN619-1)*36+($AO619-1)*12+$AP619+4,COLUMN())),INDIRECT(ADDRESS(($AN619-1)*3+$AO619+5,$AP619+7)))&gt;=1,0,INDIRECT(ADDRESS(($AN619-1)*3+$AO619+5,$AP619+7)))))</f>
        <v>0</v>
      </c>
      <c r="AR619" s="472">
        <f ca="1">COUNTIF(INDIRECT("H"&amp;(ROW()+12*(($AN619-1)*3+$AO619)-ROW())/12+5):INDIRECT("S"&amp;(ROW()+12*(($AN619-1)*3+$AO619)-ROW())/12+5),AQ619)</f>
        <v>0</v>
      </c>
      <c r="AS619" s="480">
        <f ca="1">IF($AP619=1,IF(INDIRECT(ADDRESS(($AN619-1)*3+$AO619+5,$AP619+20))="",0,INDIRECT(ADDRESS(($AN619-1)*3+$AO619+5,$AP619+20))),IF(INDIRECT(ADDRESS(($AN619-1)*3+$AO619+5,$AP619+20))="",0,IF(COUNTIF(INDIRECT(ADDRESS(($AN619-1)*36+($AO619-1)*12+6,COLUMN())):INDIRECT(ADDRESS(($AN619-1)*36+($AO619-1)*12+$AP619+4,COLUMN())),INDIRECT(ADDRESS(($AN619-1)*3+$AO619+5,$AP619+20)))&gt;=1,0,INDIRECT(ADDRESS(($AN619-1)*3+$AO619+5,$AP619+20)))))</f>
        <v>0</v>
      </c>
      <c r="AT619" s="472">
        <f ca="1">COUNTIF(INDIRECT("U"&amp;(ROW()+12*(($AN619-1)*3+$AO619)-ROW())/12+5):INDIRECT("AF"&amp;(ROW()+12*(($AN619-1)*3+$AO619)-ROW())/12+5),AS619)</f>
        <v>0</v>
      </c>
      <c r="AU619" s="472">
        <f ca="1">IF(AND(AQ619+AS619&gt;0,AR619+AT619&gt;0),COUNTIF(AU$6:AU618,"&gt;0")+1,0)</f>
        <v>0</v>
      </c>
    </row>
    <row r="620" spans="40:47" x14ac:dyDescent="0.15">
      <c r="AN620" s="472">
        <v>18</v>
      </c>
      <c r="AO620" s="472">
        <v>1</v>
      </c>
      <c r="AP620" s="472">
        <v>3</v>
      </c>
      <c r="AQ620" s="480">
        <f ca="1">IF($AP620=1,IF(INDIRECT(ADDRESS(($AN620-1)*3+$AO620+5,$AP620+7))="",0,INDIRECT(ADDRESS(($AN620-1)*3+$AO620+5,$AP620+7))),IF(INDIRECT(ADDRESS(($AN620-1)*3+$AO620+5,$AP620+7))="",0,IF(COUNTIF(INDIRECT(ADDRESS(($AN620-1)*36+($AO620-1)*12+6,COLUMN())):INDIRECT(ADDRESS(($AN620-1)*36+($AO620-1)*12+$AP620+4,COLUMN())),INDIRECT(ADDRESS(($AN620-1)*3+$AO620+5,$AP620+7)))&gt;=1,0,INDIRECT(ADDRESS(($AN620-1)*3+$AO620+5,$AP620+7)))))</f>
        <v>0</v>
      </c>
      <c r="AR620" s="472">
        <f ca="1">COUNTIF(INDIRECT("H"&amp;(ROW()+12*(($AN620-1)*3+$AO620)-ROW())/12+5):INDIRECT("S"&amp;(ROW()+12*(($AN620-1)*3+$AO620)-ROW())/12+5),AQ620)</f>
        <v>0</v>
      </c>
      <c r="AS620" s="480">
        <f ca="1">IF($AP620=1,IF(INDIRECT(ADDRESS(($AN620-1)*3+$AO620+5,$AP620+20))="",0,INDIRECT(ADDRESS(($AN620-1)*3+$AO620+5,$AP620+20))),IF(INDIRECT(ADDRESS(($AN620-1)*3+$AO620+5,$AP620+20))="",0,IF(COUNTIF(INDIRECT(ADDRESS(($AN620-1)*36+($AO620-1)*12+6,COLUMN())):INDIRECT(ADDRESS(($AN620-1)*36+($AO620-1)*12+$AP620+4,COLUMN())),INDIRECT(ADDRESS(($AN620-1)*3+$AO620+5,$AP620+20)))&gt;=1,0,INDIRECT(ADDRESS(($AN620-1)*3+$AO620+5,$AP620+20)))))</f>
        <v>0</v>
      </c>
      <c r="AT620" s="472">
        <f ca="1">COUNTIF(INDIRECT("U"&amp;(ROW()+12*(($AN620-1)*3+$AO620)-ROW())/12+5):INDIRECT("AF"&amp;(ROW()+12*(($AN620-1)*3+$AO620)-ROW())/12+5),AS620)</f>
        <v>0</v>
      </c>
      <c r="AU620" s="472">
        <f ca="1">IF(AND(AQ620+AS620&gt;0,AR620+AT620&gt;0),COUNTIF(AU$6:AU619,"&gt;0")+1,0)</f>
        <v>0</v>
      </c>
    </row>
    <row r="621" spans="40:47" x14ac:dyDescent="0.15">
      <c r="AN621" s="472">
        <v>18</v>
      </c>
      <c r="AO621" s="472">
        <v>1</v>
      </c>
      <c r="AP621" s="472">
        <v>4</v>
      </c>
      <c r="AQ621" s="480">
        <f ca="1">IF($AP621=1,IF(INDIRECT(ADDRESS(($AN621-1)*3+$AO621+5,$AP621+7))="",0,INDIRECT(ADDRESS(($AN621-1)*3+$AO621+5,$AP621+7))),IF(INDIRECT(ADDRESS(($AN621-1)*3+$AO621+5,$AP621+7))="",0,IF(COUNTIF(INDIRECT(ADDRESS(($AN621-1)*36+($AO621-1)*12+6,COLUMN())):INDIRECT(ADDRESS(($AN621-1)*36+($AO621-1)*12+$AP621+4,COLUMN())),INDIRECT(ADDRESS(($AN621-1)*3+$AO621+5,$AP621+7)))&gt;=1,0,INDIRECT(ADDRESS(($AN621-1)*3+$AO621+5,$AP621+7)))))</f>
        <v>0</v>
      </c>
      <c r="AR621" s="472">
        <f ca="1">COUNTIF(INDIRECT("H"&amp;(ROW()+12*(($AN621-1)*3+$AO621)-ROW())/12+5):INDIRECT("S"&amp;(ROW()+12*(($AN621-1)*3+$AO621)-ROW())/12+5),AQ621)</f>
        <v>0</v>
      </c>
      <c r="AS621" s="480">
        <f ca="1">IF($AP621=1,IF(INDIRECT(ADDRESS(($AN621-1)*3+$AO621+5,$AP621+20))="",0,INDIRECT(ADDRESS(($AN621-1)*3+$AO621+5,$AP621+20))),IF(INDIRECT(ADDRESS(($AN621-1)*3+$AO621+5,$AP621+20))="",0,IF(COUNTIF(INDIRECT(ADDRESS(($AN621-1)*36+($AO621-1)*12+6,COLUMN())):INDIRECT(ADDRESS(($AN621-1)*36+($AO621-1)*12+$AP621+4,COLUMN())),INDIRECT(ADDRESS(($AN621-1)*3+$AO621+5,$AP621+20)))&gt;=1,0,INDIRECT(ADDRESS(($AN621-1)*3+$AO621+5,$AP621+20)))))</f>
        <v>0</v>
      </c>
      <c r="AT621" s="472">
        <f ca="1">COUNTIF(INDIRECT("U"&amp;(ROW()+12*(($AN621-1)*3+$AO621)-ROW())/12+5):INDIRECT("AF"&amp;(ROW()+12*(($AN621-1)*3+$AO621)-ROW())/12+5),AS621)</f>
        <v>0</v>
      </c>
      <c r="AU621" s="472">
        <f ca="1">IF(AND(AQ621+AS621&gt;0,AR621+AT621&gt;0),COUNTIF(AU$6:AU620,"&gt;0")+1,0)</f>
        <v>0</v>
      </c>
    </row>
    <row r="622" spans="40:47" x14ac:dyDescent="0.15">
      <c r="AN622" s="472">
        <v>18</v>
      </c>
      <c r="AO622" s="472">
        <v>1</v>
      </c>
      <c r="AP622" s="472">
        <v>5</v>
      </c>
      <c r="AQ622" s="480">
        <f ca="1">IF($AP622=1,IF(INDIRECT(ADDRESS(($AN622-1)*3+$AO622+5,$AP622+7))="",0,INDIRECT(ADDRESS(($AN622-1)*3+$AO622+5,$AP622+7))),IF(INDIRECT(ADDRESS(($AN622-1)*3+$AO622+5,$AP622+7))="",0,IF(COUNTIF(INDIRECT(ADDRESS(($AN622-1)*36+($AO622-1)*12+6,COLUMN())):INDIRECT(ADDRESS(($AN622-1)*36+($AO622-1)*12+$AP622+4,COLUMN())),INDIRECT(ADDRESS(($AN622-1)*3+$AO622+5,$AP622+7)))&gt;=1,0,INDIRECT(ADDRESS(($AN622-1)*3+$AO622+5,$AP622+7)))))</f>
        <v>0</v>
      </c>
      <c r="AR622" s="472">
        <f ca="1">COUNTIF(INDIRECT("H"&amp;(ROW()+12*(($AN622-1)*3+$AO622)-ROW())/12+5):INDIRECT("S"&amp;(ROW()+12*(($AN622-1)*3+$AO622)-ROW())/12+5),AQ622)</f>
        <v>0</v>
      </c>
      <c r="AS622" s="480">
        <f ca="1">IF($AP622=1,IF(INDIRECT(ADDRESS(($AN622-1)*3+$AO622+5,$AP622+20))="",0,INDIRECT(ADDRESS(($AN622-1)*3+$AO622+5,$AP622+20))),IF(INDIRECT(ADDRESS(($AN622-1)*3+$AO622+5,$AP622+20))="",0,IF(COUNTIF(INDIRECT(ADDRESS(($AN622-1)*36+($AO622-1)*12+6,COLUMN())):INDIRECT(ADDRESS(($AN622-1)*36+($AO622-1)*12+$AP622+4,COLUMN())),INDIRECT(ADDRESS(($AN622-1)*3+$AO622+5,$AP622+20)))&gt;=1,0,INDIRECT(ADDRESS(($AN622-1)*3+$AO622+5,$AP622+20)))))</f>
        <v>0</v>
      </c>
      <c r="AT622" s="472">
        <f ca="1">COUNTIF(INDIRECT("U"&amp;(ROW()+12*(($AN622-1)*3+$AO622)-ROW())/12+5):INDIRECT("AF"&amp;(ROW()+12*(($AN622-1)*3+$AO622)-ROW())/12+5),AS622)</f>
        <v>0</v>
      </c>
      <c r="AU622" s="472">
        <f ca="1">IF(AND(AQ622+AS622&gt;0,AR622+AT622&gt;0),COUNTIF(AU$6:AU621,"&gt;0")+1,0)</f>
        <v>0</v>
      </c>
    </row>
    <row r="623" spans="40:47" x14ac:dyDescent="0.15">
      <c r="AN623" s="472">
        <v>18</v>
      </c>
      <c r="AO623" s="472">
        <v>1</v>
      </c>
      <c r="AP623" s="472">
        <v>6</v>
      </c>
      <c r="AQ623" s="480">
        <f ca="1">IF($AP623=1,IF(INDIRECT(ADDRESS(($AN623-1)*3+$AO623+5,$AP623+7))="",0,INDIRECT(ADDRESS(($AN623-1)*3+$AO623+5,$AP623+7))),IF(INDIRECT(ADDRESS(($AN623-1)*3+$AO623+5,$AP623+7))="",0,IF(COUNTIF(INDIRECT(ADDRESS(($AN623-1)*36+($AO623-1)*12+6,COLUMN())):INDIRECT(ADDRESS(($AN623-1)*36+($AO623-1)*12+$AP623+4,COLUMN())),INDIRECT(ADDRESS(($AN623-1)*3+$AO623+5,$AP623+7)))&gt;=1,0,INDIRECT(ADDRESS(($AN623-1)*3+$AO623+5,$AP623+7)))))</f>
        <v>0</v>
      </c>
      <c r="AR623" s="472">
        <f ca="1">COUNTIF(INDIRECT("H"&amp;(ROW()+12*(($AN623-1)*3+$AO623)-ROW())/12+5):INDIRECT("S"&amp;(ROW()+12*(($AN623-1)*3+$AO623)-ROW())/12+5),AQ623)</f>
        <v>0</v>
      </c>
      <c r="AS623" s="480">
        <f ca="1">IF($AP623=1,IF(INDIRECT(ADDRESS(($AN623-1)*3+$AO623+5,$AP623+20))="",0,INDIRECT(ADDRESS(($AN623-1)*3+$AO623+5,$AP623+20))),IF(INDIRECT(ADDRESS(($AN623-1)*3+$AO623+5,$AP623+20))="",0,IF(COUNTIF(INDIRECT(ADDRESS(($AN623-1)*36+($AO623-1)*12+6,COLUMN())):INDIRECT(ADDRESS(($AN623-1)*36+($AO623-1)*12+$AP623+4,COLUMN())),INDIRECT(ADDRESS(($AN623-1)*3+$AO623+5,$AP623+20)))&gt;=1,0,INDIRECT(ADDRESS(($AN623-1)*3+$AO623+5,$AP623+20)))))</f>
        <v>0</v>
      </c>
      <c r="AT623" s="472">
        <f ca="1">COUNTIF(INDIRECT("U"&amp;(ROW()+12*(($AN623-1)*3+$AO623)-ROW())/12+5):INDIRECT("AF"&amp;(ROW()+12*(($AN623-1)*3+$AO623)-ROW())/12+5),AS623)</f>
        <v>0</v>
      </c>
      <c r="AU623" s="472">
        <f ca="1">IF(AND(AQ623+AS623&gt;0,AR623+AT623&gt;0),COUNTIF(AU$6:AU622,"&gt;0")+1,0)</f>
        <v>0</v>
      </c>
    </row>
    <row r="624" spans="40:47" x14ac:dyDescent="0.15">
      <c r="AN624" s="472">
        <v>18</v>
      </c>
      <c r="AO624" s="472">
        <v>1</v>
      </c>
      <c r="AP624" s="472">
        <v>7</v>
      </c>
      <c r="AQ624" s="480">
        <f ca="1">IF($AP624=1,IF(INDIRECT(ADDRESS(($AN624-1)*3+$AO624+5,$AP624+7))="",0,INDIRECT(ADDRESS(($AN624-1)*3+$AO624+5,$AP624+7))),IF(INDIRECT(ADDRESS(($AN624-1)*3+$AO624+5,$AP624+7))="",0,IF(COUNTIF(INDIRECT(ADDRESS(($AN624-1)*36+($AO624-1)*12+6,COLUMN())):INDIRECT(ADDRESS(($AN624-1)*36+($AO624-1)*12+$AP624+4,COLUMN())),INDIRECT(ADDRESS(($AN624-1)*3+$AO624+5,$AP624+7)))&gt;=1,0,INDIRECT(ADDRESS(($AN624-1)*3+$AO624+5,$AP624+7)))))</f>
        <v>0</v>
      </c>
      <c r="AR624" s="472">
        <f ca="1">COUNTIF(INDIRECT("H"&amp;(ROW()+12*(($AN624-1)*3+$AO624)-ROW())/12+5):INDIRECT("S"&amp;(ROW()+12*(($AN624-1)*3+$AO624)-ROW())/12+5),AQ624)</f>
        <v>0</v>
      </c>
      <c r="AS624" s="480">
        <f ca="1">IF($AP624=1,IF(INDIRECT(ADDRESS(($AN624-1)*3+$AO624+5,$AP624+20))="",0,INDIRECT(ADDRESS(($AN624-1)*3+$AO624+5,$AP624+20))),IF(INDIRECT(ADDRESS(($AN624-1)*3+$AO624+5,$AP624+20))="",0,IF(COUNTIF(INDIRECT(ADDRESS(($AN624-1)*36+($AO624-1)*12+6,COLUMN())):INDIRECT(ADDRESS(($AN624-1)*36+($AO624-1)*12+$AP624+4,COLUMN())),INDIRECT(ADDRESS(($AN624-1)*3+$AO624+5,$AP624+20)))&gt;=1,0,INDIRECT(ADDRESS(($AN624-1)*3+$AO624+5,$AP624+20)))))</f>
        <v>0</v>
      </c>
      <c r="AT624" s="472">
        <f ca="1">COUNTIF(INDIRECT("U"&amp;(ROW()+12*(($AN624-1)*3+$AO624)-ROW())/12+5):INDIRECT("AF"&amp;(ROW()+12*(($AN624-1)*3+$AO624)-ROW())/12+5),AS624)</f>
        <v>0</v>
      </c>
      <c r="AU624" s="472">
        <f ca="1">IF(AND(AQ624+AS624&gt;0,AR624+AT624&gt;0),COUNTIF(AU$6:AU623,"&gt;0")+1,0)</f>
        <v>0</v>
      </c>
    </row>
    <row r="625" spans="40:47" x14ac:dyDescent="0.15">
      <c r="AN625" s="472">
        <v>18</v>
      </c>
      <c r="AO625" s="472">
        <v>1</v>
      </c>
      <c r="AP625" s="472">
        <v>8</v>
      </c>
      <c r="AQ625" s="480">
        <f ca="1">IF($AP625=1,IF(INDIRECT(ADDRESS(($AN625-1)*3+$AO625+5,$AP625+7))="",0,INDIRECT(ADDRESS(($AN625-1)*3+$AO625+5,$AP625+7))),IF(INDIRECT(ADDRESS(($AN625-1)*3+$AO625+5,$AP625+7))="",0,IF(COUNTIF(INDIRECT(ADDRESS(($AN625-1)*36+($AO625-1)*12+6,COLUMN())):INDIRECT(ADDRESS(($AN625-1)*36+($AO625-1)*12+$AP625+4,COLUMN())),INDIRECT(ADDRESS(($AN625-1)*3+$AO625+5,$AP625+7)))&gt;=1,0,INDIRECT(ADDRESS(($AN625-1)*3+$AO625+5,$AP625+7)))))</f>
        <v>0</v>
      </c>
      <c r="AR625" s="472">
        <f ca="1">COUNTIF(INDIRECT("H"&amp;(ROW()+12*(($AN625-1)*3+$AO625)-ROW())/12+5):INDIRECT("S"&amp;(ROW()+12*(($AN625-1)*3+$AO625)-ROW())/12+5),AQ625)</f>
        <v>0</v>
      </c>
      <c r="AS625" s="480">
        <f ca="1">IF($AP625=1,IF(INDIRECT(ADDRESS(($AN625-1)*3+$AO625+5,$AP625+20))="",0,INDIRECT(ADDRESS(($AN625-1)*3+$AO625+5,$AP625+20))),IF(INDIRECT(ADDRESS(($AN625-1)*3+$AO625+5,$AP625+20))="",0,IF(COUNTIF(INDIRECT(ADDRESS(($AN625-1)*36+($AO625-1)*12+6,COLUMN())):INDIRECT(ADDRESS(($AN625-1)*36+($AO625-1)*12+$AP625+4,COLUMN())),INDIRECT(ADDRESS(($AN625-1)*3+$AO625+5,$AP625+20)))&gt;=1,0,INDIRECT(ADDRESS(($AN625-1)*3+$AO625+5,$AP625+20)))))</f>
        <v>0</v>
      </c>
      <c r="AT625" s="472">
        <f ca="1">COUNTIF(INDIRECT("U"&amp;(ROW()+12*(($AN625-1)*3+$AO625)-ROW())/12+5):INDIRECT("AF"&amp;(ROW()+12*(($AN625-1)*3+$AO625)-ROW())/12+5),AS625)</f>
        <v>0</v>
      </c>
      <c r="AU625" s="472">
        <f ca="1">IF(AND(AQ625+AS625&gt;0,AR625+AT625&gt;0),COUNTIF(AU$6:AU624,"&gt;0")+1,0)</f>
        <v>0</v>
      </c>
    </row>
    <row r="626" spans="40:47" x14ac:dyDescent="0.15">
      <c r="AN626" s="472">
        <v>18</v>
      </c>
      <c r="AO626" s="472">
        <v>1</v>
      </c>
      <c r="AP626" s="472">
        <v>9</v>
      </c>
      <c r="AQ626" s="480">
        <f ca="1">IF($AP626=1,IF(INDIRECT(ADDRESS(($AN626-1)*3+$AO626+5,$AP626+7))="",0,INDIRECT(ADDRESS(($AN626-1)*3+$AO626+5,$AP626+7))),IF(INDIRECT(ADDRESS(($AN626-1)*3+$AO626+5,$AP626+7))="",0,IF(COUNTIF(INDIRECT(ADDRESS(($AN626-1)*36+($AO626-1)*12+6,COLUMN())):INDIRECT(ADDRESS(($AN626-1)*36+($AO626-1)*12+$AP626+4,COLUMN())),INDIRECT(ADDRESS(($AN626-1)*3+$AO626+5,$AP626+7)))&gt;=1,0,INDIRECT(ADDRESS(($AN626-1)*3+$AO626+5,$AP626+7)))))</f>
        <v>0</v>
      </c>
      <c r="AR626" s="472">
        <f ca="1">COUNTIF(INDIRECT("H"&amp;(ROW()+12*(($AN626-1)*3+$AO626)-ROW())/12+5):INDIRECT("S"&amp;(ROW()+12*(($AN626-1)*3+$AO626)-ROW())/12+5),AQ626)</f>
        <v>0</v>
      </c>
      <c r="AS626" s="480">
        <f ca="1">IF($AP626=1,IF(INDIRECT(ADDRESS(($AN626-1)*3+$AO626+5,$AP626+20))="",0,INDIRECT(ADDRESS(($AN626-1)*3+$AO626+5,$AP626+20))),IF(INDIRECT(ADDRESS(($AN626-1)*3+$AO626+5,$AP626+20))="",0,IF(COUNTIF(INDIRECT(ADDRESS(($AN626-1)*36+($AO626-1)*12+6,COLUMN())):INDIRECT(ADDRESS(($AN626-1)*36+($AO626-1)*12+$AP626+4,COLUMN())),INDIRECT(ADDRESS(($AN626-1)*3+$AO626+5,$AP626+20)))&gt;=1,0,INDIRECT(ADDRESS(($AN626-1)*3+$AO626+5,$AP626+20)))))</f>
        <v>0</v>
      </c>
      <c r="AT626" s="472">
        <f ca="1">COUNTIF(INDIRECT("U"&amp;(ROW()+12*(($AN626-1)*3+$AO626)-ROW())/12+5):INDIRECT("AF"&amp;(ROW()+12*(($AN626-1)*3+$AO626)-ROW())/12+5),AS626)</f>
        <v>0</v>
      </c>
      <c r="AU626" s="472">
        <f ca="1">IF(AND(AQ626+AS626&gt;0,AR626+AT626&gt;0),COUNTIF(AU$6:AU625,"&gt;0")+1,0)</f>
        <v>0</v>
      </c>
    </row>
    <row r="627" spans="40:47" x14ac:dyDescent="0.15">
      <c r="AN627" s="472">
        <v>18</v>
      </c>
      <c r="AO627" s="472">
        <v>1</v>
      </c>
      <c r="AP627" s="472">
        <v>10</v>
      </c>
      <c r="AQ627" s="480">
        <f ca="1">IF($AP627=1,IF(INDIRECT(ADDRESS(($AN627-1)*3+$AO627+5,$AP627+7))="",0,INDIRECT(ADDRESS(($AN627-1)*3+$AO627+5,$AP627+7))),IF(INDIRECT(ADDRESS(($AN627-1)*3+$AO627+5,$AP627+7))="",0,IF(COUNTIF(INDIRECT(ADDRESS(($AN627-1)*36+($AO627-1)*12+6,COLUMN())):INDIRECT(ADDRESS(($AN627-1)*36+($AO627-1)*12+$AP627+4,COLUMN())),INDIRECT(ADDRESS(($AN627-1)*3+$AO627+5,$AP627+7)))&gt;=1,0,INDIRECT(ADDRESS(($AN627-1)*3+$AO627+5,$AP627+7)))))</f>
        <v>0</v>
      </c>
      <c r="AR627" s="472">
        <f ca="1">COUNTIF(INDIRECT("H"&amp;(ROW()+12*(($AN627-1)*3+$AO627)-ROW())/12+5):INDIRECT("S"&amp;(ROW()+12*(($AN627-1)*3+$AO627)-ROW())/12+5),AQ627)</f>
        <v>0</v>
      </c>
      <c r="AS627" s="480">
        <f ca="1">IF($AP627=1,IF(INDIRECT(ADDRESS(($AN627-1)*3+$AO627+5,$AP627+20))="",0,INDIRECT(ADDRESS(($AN627-1)*3+$AO627+5,$AP627+20))),IF(INDIRECT(ADDRESS(($AN627-1)*3+$AO627+5,$AP627+20))="",0,IF(COUNTIF(INDIRECT(ADDRESS(($AN627-1)*36+($AO627-1)*12+6,COLUMN())):INDIRECT(ADDRESS(($AN627-1)*36+($AO627-1)*12+$AP627+4,COLUMN())),INDIRECT(ADDRESS(($AN627-1)*3+$AO627+5,$AP627+20)))&gt;=1,0,INDIRECT(ADDRESS(($AN627-1)*3+$AO627+5,$AP627+20)))))</f>
        <v>0</v>
      </c>
      <c r="AT627" s="472">
        <f ca="1">COUNTIF(INDIRECT("U"&amp;(ROW()+12*(($AN627-1)*3+$AO627)-ROW())/12+5):INDIRECT("AF"&amp;(ROW()+12*(($AN627-1)*3+$AO627)-ROW())/12+5),AS627)</f>
        <v>0</v>
      </c>
      <c r="AU627" s="472">
        <f ca="1">IF(AND(AQ627+AS627&gt;0,AR627+AT627&gt;0),COUNTIF(AU$6:AU626,"&gt;0")+1,0)</f>
        <v>0</v>
      </c>
    </row>
    <row r="628" spans="40:47" x14ac:dyDescent="0.15">
      <c r="AN628" s="472">
        <v>18</v>
      </c>
      <c r="AO628" s="472">
        <v>1</v>
      </c>
      <c r="AP628" s="472">
        <v>11</v>
      </c>
      <c r="AQ628" s="480">
        <f ca="1">IF($AP628=1,IF(INDIRECT(ADDRESS(($AN628-1)*3+$AO628+5,$AP628+7))="",0,INDIRECT(ADDRESS(($AN628-1)*3+$AO628+5,$AP628+7))),IF(INDIRECT(ADDRESS(($AN628-1)*3+$AO628+5,$AP628+7))="",0,IF(COUNTIF(INDIRECT(ADDRESS(($AN628-1)*36+($AO628-1)*12+6,COLUMN())):INDIRECT(ADDRESS(($AN628-1)*36+($AO628-1)*12+$AP628+4,COLUMN())),INDIRECT(ADDRESS(($AN628-1)*3+$AO628+5,$AP628+7)))&gt;=1,0,INDIRECT(ADDRESS(($AN628-1)*3+$AO628+5,$AP628+7)))))</f>
        <v>0</v>
      </c>
      <c r="AR628" s="472">
        <f ca="1">COUNTIF(INDIRECT("H"&amp;(ROW()+12*(($AN628-1)*3+$AO628)-ROW())/12+5):INDIRECT("S"&amp;(ROW()+12*(($AN628-1)*3+$AO628)-ROW())/12+5),AQ628)</f>
        <v>0</v>
      </c>
      <c r="AS628" s="480">
        <f ca="1">IF($AP628=1,IF(INDIRECT(ADDRESS(($AN628-1)*3+$AO628+5,$AP628+20))="",0,INDIRECT(ADDRESS(($AN628-1)*3+$AO628+5,$AP628+20))),IF(INDIRECT(ADDRESS(($AN628-1)*3+$AO628+5,$AP628+20))="",0,IF(COUNTIF(INDIRECT(ADDRESS(($AN628-1)*36+($AO628-1)*12+6,COLUMN())):INDIRECT(ADDRESS(($AN628-1)*36+($AO628-1)*12+$AP628+4,COLUMN())),INDIRECT(ADDRESS(($AN628-1)*3+$AO628+5,$AP628+20)))&gt;=1,0,INDIRECT(ADDRESS(($AN628-1)*3+$AO628+5,$AP628+20)))))</f>
        <v>0</v>
      </c>
      <c r="AT628" s="472">
        <f ca="1">COUNTIF(INDIRECT("U"&amp;(ROW()+12*(($AN628-1)*3+$AO628)-ROW())/12+5):INDIRECT("AF"&amp;(ROW()+12*(($AN628-1)*3+$AO628)-ROW())/12+5),AS628)</f>
        <v>0</v>
      </c>
      <c r="AU628" s="472">
        <f ca="1">IF(AND(AQ628+AS628&gt;0,AR628+AT628&gt;0),COUNTIF(AU$6:AU627,"&gt;0")+1,0)</f>
        <v>0</v>
      </c>
    </row>
    <row r="629" spans="40:47" x14ac:dyDescent="0.15">
      <c r="AN629" s="472">
        <v>18</v>
      </c>
      <c r="AO629" s="472">
        <v>1</v>
      </c>
      <c r="AP629" s="472">
        <v>12</v>
      </c>
      <c r="AQ629" s="480">
        <f ca="1">IF($AP629=1,IF(INDIRECT(ADDRESS(($AN629-1)*3+$AO629+5,$AP629+7))="",0,INDIRECT(ADDRESS(($AN629-1)*3+$AO629+5,$AP629+7))),IF(INDIRECT(ADDRESS(($AN629-1)*3+$AO629+5,$AP629+7))="",0,IF(COUNTIF(INDIRECT(ADDRESS(($AN629-1)*36+($AO629-1)*12+6,COLUMN())):INDIRECT(ADDRESS(($AN629-1)*36+($AO629-1)*12+$AP629+4,COLUMN())),INDIRECT(ADDRESS(($AN629-1)*3+$AO629+5,$AP629+7)))&gt;=1,0,INDIRECT(ADDRESS(($AN629-1)*3+$AO629+5,$AP629+7)))))</f>
        <v>0</v>
      </c>
      <c r="AR629" s="472">
        <f ca="1">COUNTIF(INDIRECT("H"&amp;(ROW()+12*(($AN629-1)*3+$AO629)-ROW())/12+5):INDIRECT("S"&amp;(ROW()+12*(($AN629-1)*3+$AO629)-ROW())/12+5),AQ629)</f>
        <v>0</v>
      </c>
      <c r="AS629" s="480">
        <f ca="1">IF($AP629=1,IF(INDIRECT(ADDRESS(($AN629-1)*3+$AO629+5,$AP629+20))="",0,INDIRECT(ADDRESS(($AN629-1)*3+$AO629+5,$AP629+20))),IF(INDIRECT(ADDRESS(($AN629-1)*3+$AO629+5,$AP629+20))="",0,IF(COUNTIF(INDIRECT(ADDRESS(($AN629-1)*36+($AO629-1)*12+6,COLUMN())):INDIRECT(ADDRESS(($AN629-1)*36+($AO629-1)*12+$AP629+4,COLUMN())),INDIRECT(ADDRESS(($AN629-1)*3+$AO629+5,$AP629+20)))&gt;=1,0,INDIRECT(ADDRESS(($AN629-1)*3+$AO629+5,$AP629+20)))))</f>
        <v>0</v>
      </c>
      <c r="AT629" s="472">
        <f ca="1">COUNTIF(INDIRECT("U"&amp;(ROW()+12*(($AN629-1)*3+$AO629)-ROW())/12+5):INDIRECT("AF"&amp;(ROW()+12*(($AN629-1)*3+$AO629)-ROW())/12+5),AS629)</f>
        <v>0</v>
      </c>
      <c r="AU629" s="472">
        <f ca="1">IF(AND(AQ629+AS629&gt;0,AR629+AT629&gt;0),COUNTIF(AU$6:AU628,"&gt;0")+1,0)</f>
        <v>0</v>
      </c>
    </row>
    <row r="630" spans="40:47" x14ac:dyDescent="0.15">
      <c r="AN630" s="472">
        <v>18</v>
      </c>
      <c r="AO630" s="472">
        <v>2</v>
      </c>
      <c r="AP630" s="472">
        <v>1</v>
      </c>
      <c r="AQ630" s="480">
        <f ca="1">IF($AP630=1,IF(INDIRECT(ADDRESS(($AN630-1)*3+$AO630+5,$AP630+7))="",0,INDIRECT(ADDRESS(($AN630-1)*3+$AO630+5,$AP630+7))),IF(INDIRECT(ADDRESS(($AN630-1)*3+$AO630+5,$AP630+7))="",0,IF(COUNTIF(INDIRECT(ADDRESS(($AN630-1)*36+($AO630-1)*12+6,COLUMN())):INDIRECT(ADDRESS(($AN630-1)*36+($AO630-1)*12+$AP630+4,COLUMN())),INDIRECT(ADDRESS(($AN630-1)*3+$AO630+5,$AP630+7)))&gt;=1,0,INDIRECT(ADDRESS(($AN630-1)*3+$AO630+5,$AP630+7)))))</f>
        <v>0</v>
      </c>
      <c r="AR630" s="472">
        <f ca="1">COUNTIF(INDIRECT("H"&amp;(ROW()+12*(($AN630-1)*3+$AO630)-ROW())/12+5):INDIRECT("S"&amp;(ROW()+12*(($AN630-1)*3+$AO630)-ROW())/12+5),AQ630)</f>
        <v>0</v>
      </c>
      <c r="AS630" s="480">
        <f ca="1">IF($AP630=1,IF(INDIRECT(ADDRESS(($AN630-1)*3+$AO630+5,$AP630+20))="",0,INDIRECT(ADDRESS(($AN630-1)*3+$AO630+5,$AP630+20))),IF(INDIRECT(ADDRESS(($AN630-1)*3+$AO630+5,$AP630+20))="",0,IF(COUNTIF(INDIRECT(ADDRESS(($AN630-1)*36+($AO630-1)*12+6,COLUMN())):INDIRECT(ADDRESS(($AN630-1)*36+($AO630-1)*12+$AP630+4,COLUMN())),INDIRECT(ADDRESS(($AN630-1)*3+$AO630+5,$AP630+20)))&gt;=1,0,INDIRECT(ADDRESS(($AN630-1)*3+$AO630+5,$AP630+20)))))</f>
        <v>0</v>
      </c>
      <c r="AT630" s="472">
        <f ca="1">COUNTIF(INDIRECT("U"&amp;(ROW()+12*(($AN630-1)*3+$AO630)-ROW())/12+5):INDIRECT("AF"&amp;(ROW()+12*(($AN630-1)*3+$AO630)-ROW())/12+5),AS630)</f>
        <v>0</v>
      </c>
      <c r="AU630" s="472">
        <f ca="1">IF(AND(AQ630+AS630&gt;0,AR630+AT630&gt;0),COUNTIF(AU$6:AU629,"&gt;0")+1,0)</f>
        <v>0</v>
      </c>
    </row>
    <row r="631" spans="40:47" x14ac:dyDescent="0.15">
      <c r="AN631" s="472">
        <v>18</v>
      </c>
      <c r="AO631" s="472">
        <v>2</v>
      </c>
      <c r="AP631" s="472">
        <v>2</v>
      </c>
      <c r="AQ631" s="480">
        <f ca="1">IF($AP631=1,IF(INDIRECT(ADDRESS(($AN631-1)*3+$AO631+5,$AP631+7))="",0,INDIRECT(ADDRESS(($AN631-1)*3+$AO631+5,$AP631+7))),IF(INDIRECT(ADDRESS(($AN631-1)*3+$AO631+5,$AP631+7))="",0,IF(COUNTIF(INDIRECT(ADDRESS(($AN631-1)*36+($AO631-1)*12+6,COLUMN())):INDIRECT(ADDRESS(($AN631-1)*36+($AO631-1)*12+$AP631+4,COLUMN())),INDIRECT(ADDRESS(($AN631-1)*3+$AO631+5,$AP631+7)))&gt;=1,0,INDIRECT(ADDRESS(($AN631-1)*3+$AO631+5,$AP631+7)))))</f>
        <v>0</v>
      </c>
      <c r="AR631" s="472">
        <f ca="1">COUNTIF(INDIRECT("H"&amp;(ROW()+12*(($AN631-1)*3+$AO631)-ROW())/12+5):INDIRECT("S"&amp;(ROW()+12*(($AN631-1)*3+$AO631)-ROW())/12+5),AQ631)</f>
        <v>0</v>
      </c>
      <c r="AS631" s="480">
        <f ca="1">IF($AP631=1,IF(INDIRECT(ADDRESS(($AN631-1)*3+$AO631+5,$AP631+20))="",0,INDIRECT(ADDRESS(($AN631-1)*3+$AO631+5,$AP631+20))),IF(INDIRECT(ADDRESS(($AN631-1)*3+$AO631+5,$AP631+20))="",0,IF(COUNTIF(INDIRECT(ADDRESS(($AN631-1)*36+($AO631-1)*12+6,COLUMN())):INDIRECT(ADDRESS(($AN631-1)*36+($AO631-1)*12+$AP631+4,COLUMN())),INDIRECT(ADDRESS(($AN631-1)*3+$AO631+5,$AP631+20)))&gt;=1,0,INDIRECT(ADDRESS(($AN631-1)*3+$AO631+5,$AP631+20)))))</f>
        <v>0</v>
      </c>
      <c r="AT631" s="472">
        <f ca="1">COUNTIF(INDIRECT("U"&amp;(ROW()+12*(($AN631-1)*3+$AO631)-ROW())/12+5):INDIRECT("AF"&amp;(ROW()+12*(($AN631-1)*3+$AO631)-ROW())/12+5),AS631)</f>
        <v>0</v>
      </c>
      <c r="AU631" s="472">
        <f ca="1">IF(AND(AQ631+AS631&gt;0,AR631+AT631&gt;0),COUNTIF(AU$6:AU630,"&gt;0")+1,0)</f>
        <v>0</v>
      </c>
    </row>
    <row r="632" spans="40:47" x14ac:dyDescent="0.15">
      <c r="AN632" s="472">
        <v>18</v>
      </c>
      <c r="AO632" s="472">
        <v>2</v>
      </c>
      <c r="AP632" s="472">
        <v>3</v>
      </c>
      <c r="AQ632" s="480">
        <f ca="1">IF($AP632=1,IF(INDIRECT(ADDRESS(($AN632-1)*3+$AO632+5,$AP632+7))="",0,INDIRECT(ADDRESS(($AN632-1)*3+$AO632+5,$AP632+7))),IF(INDIRECT(ADDRESS(($AN632-1)*3+$AO632+5,$AP632+7))="",0,IF(COUNTIF(INDIRECT(ADDRESS(($AN632-1)*36+($AO632-1)*12+6,COLUMN())):INDIRECT(ADDRESS(($AN632-1)*36+($AO632-1)*12+$AP632+4,COLUMN())),INDIRECT(ADDRESS(($AN632-1)*3+$AO632+5,$AP632+7)))&gt;=1,0,INDIRECT(ADDRESS(($AN632-1)*3+$AO632+5,$AP632+7)))))</f>
        <v>0</v>
      </c>
      <c r="AR632" s="472">
        <f ca="1">COUNTIF(INDIRECT("H"&amp;(ROW()+12*(($AN632-1)*3+$AO632)-ROW())/12+5):INDIRECT("S"&amp;(ROW()+12*(($AN632-1)*3+$AO632)-ROW())/12+5),AQ632)</f>
        <v>0</v>
      </c>
      <c r="AS632" s="480">
        <f ca="1">IF($AP632=1,IF(INDIRECT(ADDRESS(($AN632-1)*3+$AO632+5,$AP632+20))="",0,INDIRECT(ADDRESS(($AN632-1)*3+$AO632+5,$AP632+20))),IF(INDIRECT(ADDRESS(($AN632-1)*3+$AO632+5,$AP632+20))="",0,IF(COUNTIF(INDIRECT(ADDRESS(($AN632-1)*36+($AO632-1)*12+6,COLUMN())):INDIRECT(ADDRESS(($AN632-1)*36+($AO632-1)*12+$AP632+4,COLUMN())),INDIRECT(ADDRESS(($AN632-1)*3+$AO632+5,$AP632+20)))&gt;=1,0,INDIRECT(ADDRESS(($AN632-1)*3+$AO632+5,$AP632+20)))))</f>
        <v>0</v>
      </c>
      <c r="AT632" s="472">
        <f ca="1">COUNTIF(INDIRECT("U"&amp;(ROW()+12*(($AN632-1)*3+$AO632)-ROW())/12+5):INDIRECT("AF"&amp;(ROW()+12*(($AN632-1)*3+$AO632)-ROW())/12+5),AS632)</f>
        <v>0</v>
      </c>
      <c r="AU632" s="472">
        <f ca="1">IF(AND(AQ632+AS632&gt;0,AR632+AT632&gt;0),COUNTIF(AU$6:AU631,"&gt;0")+1,0)</f>
        <v>0</v>
      </c>
    </row>
    <row r="633" spans="40:47" x14ac:dyDescent="0.15">
      <c r="AN633" s="472">
        <v>18</v>
      </c>
      <c r="AO633" s="472">
        <v>2</v>
      </c>
      <c r="AP633" s="472">
        <v>4</v>
      </c>
      <c r="AQ633" s="480">
        <f ca="1">IF($AP633=1,IF(INDIRECT(ADDRESS(($AN633-1)*3+$AO633+5,$AP633+7))="",0,INDIRECT(ADDRESS(($AN633-1)*3+$AO633+5,$AP633+7))),IF(INDIRECT(ADDRESS(($AN633-1)*3+$AO633+5,$AP633+7))="",0,IF(COUNTIF(INDIRECT(ADDRESS(($AN633-1)*36+($AO633-1)*12+6,COLUMN())):INDIRECT(ADDRESS(($AN633-1)*36+($AO633-1)*12+$AP633+4,COLUMN())),INDIRECT(ADDRESS(($AN633-1)*3+$AO633+5,$AP633+7)))&gt;=1,0,INDIRECT(ADDRESS(($AN633-1)*3+$AO633+5,$AP633+7)))))</f>
        <v>0</v>
      </c>
      <c r="AR633" s="472">
        <f ca="1">COUNTIF(INDIRECT("H"&amp;(ROW()+12*(($AN633-1)*3+$AO633)-ROW())/12+5):INDIRECT("S"&amp;(ROW()+12*(($AN633-1)*3+$AO633)-ROW())/12+5),AQ633)</f>
        <v>0</v>
      </c>
      <c r="AS633" s="480">
        <f ca="1">IF($AP633=1,IF(INDIRECT(ADDRESS(($AN633-1)*3+$AO633+5,$AP633+20))="",0,INDIRECT(ADDRESS(($AN633-1)*3+$AO633+5,$AP633+20))),IF(INDIRECT(ADDRESS(($AN633-1)*3+$AO633+5,$AP633+20))="",0,IF(COUNTIF(INDIRECT(ADDRESS(($AN633-1)*36+($AO633-1)*12+6,COLUMN())):INDIRECT(ADDRESS(($AN633-1)*36+($AO633-1)*12+$AP633+4,COLUMN())),INDIRECT(ADDRESS(($AN633-1)*3+$AO633+5,$AP633+20)))&gt;=1,0,INDIRECT(ADDRESS(($AN633-1)*3+$AO633+5,$AP633+20)))))</f>
        <v>0</v>
      </c>
      <c r="AT633" s="472">
        <f ca="1">COUNTIF(INDIRECT("U"&amp;(ROW()+12*(($AN633-1)*3+$AO633)-ROW())/12+5):INDIRECT("AF"&amp;(ROW()+12*(($AN633-1)*3+$AO633)-ROW())/12+5),AS633)</f>
        <v>0</v>
      </c>
      <c r="AU633" s="472">
        <f ca="1">IF(AND(AQ633+AS633&gt;0,AR633+AT633&gt;0),COUNTIF(AU$6:AU632,"&gt;0")+1,0)</f>
        <v>0</v>
      </c>
    </row>
    <row r="634" spans="40:47" x14ac:dyDescent="0.15">
      <c r="AN634" s="472">
        <v>18</v>
      </c>
      <c r="AO634" s="472">
        <v>2</v>
      </c>
      <c r="AP634" s="472">
        <v>5</v>
      </c>
      <c r="AQ634" s="480">
        <f ca="1">IF($AP634=1,IF(INDIRECT(ADDRESS(($AN634-1)*3+$AO634+5,$AP634+7))="",0,INDIRECT(ADDRESS(($AN634-1)*3+$AO634+5,$AP634+7))),IF(INDIRECT(ADDRESS(($AN634-1)*3+$AO634+5,$AP634+7))="",0,IF(COUNTIF(INDIRECT(ADDRESS(($AN634-1)*36+($AO634-1)*12+6,COLUMN())):INDIRECT(ADDRESS(($AN634-1)*36+($AO634-1)*12+$AP634+4,COLUMN())),INDIRECT(ADDRESS(($AN634-1)*3+$AO634+5,$AP634+7)))&gt;=1,0,INDIRECT(ADDRESS(($AN634-1)*3+$AO634+5,$AP634+7)))))</f>
        <v>0</v>
      </c>
      <c r="AR634" s="472">
        <f ca="1">COUNTIF(INDIRECT("H"&amp;(ROW()+12*(($AN634-1)*3+$AO634)-ROW())/12+5):INDIRECT("S"&amp;(ROW()+12*(($AN634-1)*3+$AO634)-ROW())/12+5),AQ634)</f>
        <v>0</v>
      </c>
      <c r="AS634" s="480">
        <f ca="1">IF($AP634=1,IF(INDIRECT(ADDRESS(($AN634-1)*3+$AO634+5,$AP634+20))="",0,INDIRECT(ADDRESS(($AN634-1)*3+$AO634+5,$AP634+20))),IF(INDIRECT(ADDRESS(($AN634-1)*3+$AO634+5,$AP634+20))="",0,IF(COUNTIF(INDIRECT(ADDRESS(($AN634-1)*36+($AO634-1)*12+6,COLUMN())):INDIRECT(ADDRESS(($AN634-1)*36+($AO634-1)*12+$AP634+4,COLUMN())),INDIRECT(ADDRESS(($AN634-1)*3+$AO634+5,$AP634+20)))&gt;=1,0,INDIRECT(ADDRESS(($AN634-1)*3+$AO634+5,$AP634+20)))))</f>
        <v>0</v>
      </c>
      <c r="AT634" s="472">
        <f ca="1">COUNTIF(INDIRECT("U"&amp;(ROW()+12*(($AN634-1)*3+$AO634)-ROW())/12+5):INDIRECT("AF"&amp;(ROW()+12*(($AN634-1)*3+$AO634)-ROW())/12+5),AS634)</f>
        <v>0</v>
      </c>
      <c r="AU634" s="472">
        <f ca="1">IF(AND(AQ634+AS634&gt;0,AR634+AT634&gt;0),COUNTIF(AU$6:AU633,"&gt;0")+1,0)</f>
        <v>0</v>
      </c>
    </row>
    <row r="635" spans="40:47" x14ac:dyDescent="0.15">
      <c r="AN635" s="472">
        <v>18</v>
      </c>
      <c r="AO635" s="472">
        <v>2</v>
      </c>
      <c r="AP635" s="472">
        <v>6</v>
      </c>
      <c r="AQ635" s="480">
        <f ca="1">IF($AP635=1,IF(INDIRECT(ADDRESS(($AN635-1)*3+$AO635+5,$AP635+7))="",0,INDIRECT(ADDRESS(($AN635-1)*3+$AO635+5,$AP635+7))),IF(INDIRECT(ADDRESS(($AN635-1)*3+$AO635+5,$AP635+7))="",0,IF(COUNTIF(INDIRECT(ADDRESS(($AN635-1)*36+($AO635-1)*12+6,COLUMN())):INDIRECT(ADDRESS(($AN635-1)*36+($AO635-1)*12+$AP635+4,COLUMN())),INDIRECT(ADDRESS(($AN635-1)*3+$AO635+5,$AP635+7)))&gt;=1,0,INDIRECT(ADDRESS(($AN635-1)*3+$AO635+5,$AP635+7)))))</f>
        <v>0</v>
      </c>
      <c r="AR635" s="472">
        <f ca="1">COUNTIF(INDIRECT("H"&amp;(ROW()+12*(($AN635-1)*3+$AO635)-ROW())/12+5):INDIRECT("S"&amp;(ROW()+12*(($AN635-1)*3+$AO635)-ROW())/12+5),AQ635)</f>
        <v>0</v>
      </c>
      <c r="AS635" s="480">
        <f ca="1">IF($AP635=1,IF(INDIRECT(ADDRESS(($AN635-1)*3+$AO635+5,$AP635+20))="",0,INDIRECT(ADDRESS(($AN635-1)*3+$AO635+5,$AP635+20))),IF(INDIRECT(ADDRESS(($AN635-1)*3+$AO635+5,$AP635+20))="",0,IF(COUNTIF(INDIRECT(ADDRESS(($AN635-1)*36+($AO635-1)*12+6,COLUMN())):INDIRECT(ADDRESS(($AN635-1)*36+($AO635-1)*12+$AP635+4,COLUMN())),INDIRECT(ADDRESS(($AN635-1)*3+$AO635+5,$AP635+20)))&gt;=1,0,INDIRECT(ADDRESS(($AN635-1)*3+$AO635+5,$AP635+20)))))</f>
        <v>0</v>
      </c>
      <c r="AT635" s="472">
        <f ca="1">COUNTIF(INDIRECT("U"&amp;(ROW()+12*(($AN635-1)*3+$AO635)-ROW())/12+5):INDIRECT("AF"&amp;(ROW()+12*(($AN635-1)*3+$AO635)-ROW())/12+5),AS635)</f>
        <v>0</v>
      </c>
      <c r="AU635" s="472">
        <f ca="1">IF(AND(AQ635+AS635&gt;0,AR635+AT635&gt;0),COUNTIF(AU$6:AU634,"&gt;0")+1,0)</f>
        <v>0</v>
      </c>
    </row>
    <row r="636" spans="40:47" x14ac:dyDescent="0.15">
      <c r="AN636" s="472">
        <v>18</v>
      </c>
      <c r="AO636" s="472">
        <v>2</v>
      </c>
      <c r="AP636" s="472">
        <v>7</v>
      </c>
      <c r="AQ636" s="480">
        <f ca="1">IF($AP636=1,IF(INDIRECT(ADDRESS(($AN636-1)*3+$AO636+5,$AP636+7))="",0,INDIRECT(ADDRESS(($AN636-1)*3+$AO636+5,$AP636+7))),IF(INDIRECT(ADDRESS(($AN636-1)*3+$AO636+5,$AP636+7))="",0,IF(COUNTIF(INDIRECT(ADDRESS(($AN636-1)*36+($AO636-1)*12+6,COLUMN())):INDIRECT(ADDRESS(($AN636-1)*36+($AO636-1)*12+$AP636+4,COLUMN())),INDIRECT(ADDRESS(($AN636-1)*3+$AO636+5,$AP636+7)))&gt;=1,0,INDIRECT(ADDRESS(($AN636-1)*3+$AO636+5,$AP636+7)))))</f>
        <v>0</v>
      </c>
      <c r="AR636" s="472">
        <f ca="1">COUNTIF(INDIRECT("H"&amp;(ROW()+12*(($AN636-1)*3+$AO636)-ROW())/12+5):INDIRECT("S"&amp;(ROW()+12*(($AN636-1)*3+$AO636)-ROW())/12+5),AQ636)</f>
        <v>0</v>
      </c>
      <c r="AS636" s="480">
        <f ca="1">IF($AP636=1,IF(INDIRECT(ADDRESS(($AN636-1)*3+$AO636+5,$AP636+20))="",0,INDIRECT(ADDRESS(($AN636-1)*3+$AO636+5,$AP636+20))),IF(INDIRECT(ADDRESS(($AN636-1)*3+$AO636+5,$AP636+20))="",0,IF(COUNTIF(INDIRECT(ADDRESS(($AN636-1)*36+($AO636-1)*12+6,COLUMN())):INDIRECT(ADDRESS(($AN636-1)*36+($AO636-1)*12+$AP636+4,COLUMN())),INDIRECT(ADDRESS(($AN636-1)*3+$AO636+5,$AP636+20)))&gt;=1,0,INDIRECT(ADDRESS(($AN636-1)*3+$AO636+5,$AP636+20)))))</f>
        <v>0</v>
      </c>
      <c r="AT636" s="472">
        <f ca="1">COUNTIF(INDIRECT("U"&amp;(ROW()+12*(($AN636-1)*3+$AO636)-ROW())/12+5):INDIRECT("AF"&amp;(ROW()+12*(($AN636-1)*3+$AO636)-ROW())/12+5),AS636)</f>
        <v>0</v>
      </c>
      <c r="AU636" s="472">
        <f ca="1">IF(AND(AQ636+AS636&gt;0,AR636+AT636&gt;0),COUNTIF(AU$6:AU635,"&gt;0")+1,0)</f>
        <v>0</v>
      </c>
    </row>
    <row r="637" spans="40:47" x14ac:dyDescent="0.15">
      <c r="AN637" s="472">
        <v>18</v>
      </c>
      <c r="AO637" s="472">
        <v>2</v>
      </c>
      <c r="AP637" s="472">
        <v>8</v>
      </c>
      <c r="AQ637" s="480">
        <f ca="1">IF($AP637=1,IF(INDIRECT(ADDRESS(($AN637-1)*3+$AO637+5,$AP637+7))="",0,INDIRECT(ADDRESS(($AN637-1)*3+$AO637+5,$AP637+7))),IF(INDIRECT(ADDRESS(($AN637-1)*3+$AO637+5,$AP637+7))="",0,IF(COUNTIF(INDIRECT(ADDRESS(($AN637-1)*36+($AO637-1)*12+6,COLUMN())):INDIRECT(ADDRESS(($AN637-1)*36+($AO637-1)*12+$AP637+4,COLUMN())),INDIRECT(ADDRESS(($AN637-1)*3+$AO637+5,$AP637+7)))&gt;=1,0,INDIRECT(ADDRESS(($AN637-1)*3+$AO637+5,$AP637+7)))))</f>
        <v>0</v>
      </c>
      <c r="AR637" s="472">
        <f ca="1">COUNTIF(INDIRECT("H"&amp;(ROW()+12*(($AN637-1)*3+$AO637)-ROW())/12+5):INDIRECT("S"&amp;(ROW()+12*(($AN637-1)*3+$AO637)-ROW())/12+5),AQ637)</f>
        <v>0</v>
      </c>
      <c r="AS637" s="480">
        <f ca="1">IF($AP637=1,IF(INDIRECT(ADDRESS(($AN637-1)*3+$AO637+5,$AP637+20))="",0,INDIRECT(ADDRESS(($AN637-1)*3+$AO637+5,$AP637+20))),IF(INDIRECT(ADDRESS(($AN637-1)*3+$AO637+5,$AP637+20))="",0,IF(COUNTIF(INDIRECT(ADDRESS(($AN637-1)*36+($AO637-1)*12+6,COLUMN())):INDIRECT(ADDRESS(($AN637-1)*36+($AO637-1)*12+$AP637+4,COLUMN())),INDIRECT(ADDRESS(($AN637-1)*3+$AO637+5,$AP637+20)))&gt;=1,0,INDIRECT(ADDRESS(($AN637-1)*3+$AO637+5,$AP637+20)))))</f>
        <v>0</v>
      </c>
      <c r="AT637" s="472">
        <f ca="1">COUNTIF(INDIRECT("U"&amp;(ROW()+12*(($AN637-1)*3+$AO637)-ROW())/12+5):INDIRECT("AF"&amp;(ROW()+12*(($AN637-1)*3+$AO637)-ROW())/12+5),AS637)</f>
        <v>0</v>
      </c>
      <c r="AU637" s="472">
        <f ca="1">IF(AND(AQ637+AS637&gt;0,AR637+AT637&gt;0),COUNTIF(AU$6:AU636,"&gt;0")+1,0)</f>
        <v>0</v>
      </c>
    </row>
    <row r="638" spans="40:47" x14ac:dyDescent="0.15">
      <c r="AN638" s="472">
        <v>18</v>
      </c>
      <c r="AO638" s="472">
        <v>2</v>
      </c>
      <c r="AP638" s="472">
        <v>9</v>
      </c>
      <c r="AQ638" s="480">
        <f ca="1">IF($AP638=1,IF(INDIRECT(ADDRESS(($AN638-1)*3+$AO638+5,$AP638+7))="",0,INDIRECT(ADDRESS(($AN638-1)*3+$AO638+5,$AP638+7))),IF(INDIRECT(ADDRESS(($AN638-1)*3+$AO638+5,$AP638+7))="",0,IF(COUNTIF(INDIRECT(ADDRESS(($AN638-1)*36+($AO638-1)*12+6,COLUMN())):INDIRECT(ADDRESS(($AN638-1)*36+($AO638-1)*12+$AP638+4,COLUMN())),INDIRECT(ADDRESS(($AN638-1)*3+$AO638+5,$AP638+7)))&gt;=1,0,INDIRECT(ADDRESS(($AN638-1)*3+$AO638+5,$AP638+7)))))</f>
        <v>0</v>
      </c>
      <c r="AR638" s="472">
        <f ca="1">COUNTIF(INDIRECT("H"&amp;(ROW()+12*(($AN638-1)*3+$AO638)-ROW())/12+5):INDIRECT("S"&amp;(ROW()+12*(($AN638-1)*3+$AO638)-ROW())/12+5),AQ638)</f>
        <v>0</v>
      </c>
      <c r="AS638" s="480">
        <f ca="1">IF($AP638=1,IF(INDIRECT(ADDRESS(($AN638-1)*3+$AO638+5,$AP638+20))="",0,INDIRECT(ADDRESS(($AN638-1)*3+$AO638+5,$AP638+20))),IF(INDIRECT(ADDRESS(($AN638-1)*3+$AO638+5,$AP638+20))="",0,IF(COUNTIF(INDIRECT(ADDRESS(($AN638-1)*36+($AO638-1)*12+6,COLUMN())):INDIRECT(ADDRESS(($AN638-1)*36+($AO638-1)*12+$AP638+4,COLUMN())),INDIRECT(ADDRESS(($AN638-1)*3+$AO638+5,$AP638+20)))&gt;=1,0,INDIRECT(ADDRESS(($AN638-1)*3+$AO638+5,$AP638+20)))))</f>
        <v>0</v>
      </c>
      <c r="AT638" s="472">
        <f ca="1">COUNTIF(INDIRECT("U"&amp;(ROW()+12*(($AN638-1)*3+$AO638)-ROW())/12+5):INDIRECT("AF"&amp;(ROW()+12*(($AN638-1)*3+$AO638)-ROW())/12+5),AS638)</f>
        <v>0</v>
      </c>
      <c r="AU638" s="472">
        <f ca="1">IF(AND(AQ638+AS638&gt;0,AR638+AT638&gt;0),COUNTIF(AU$6:AU637,"&gt;0")+1,0)</f>
        <v>0</v>
      </c>
    </row>
    <row r="639" spans="40:47" x14ac:dyDescent="0.15">
      <c r="AN639" s="472">
        <v>18</v>
      </c>
      <c r="AO639" s="472">
        <v>2</v>
      </c>
      <c r="AP639" s="472">
        <v>10</v>
      </c>
      <c r="AQ639" s="480">
        <f ca="1">IF($AP639=1,IF(INDIRECT(ADDRESS(($AN639-1)*3+$AO639+5,$AP639+7))="",0,INDIRECT(ADDRESS(($AN639-1)*3+$AO639+5,$AP639+7))),IF(INDIRECT(ADDRESS(($AN639-1)*3+$AO639+5,$AP639+7))="",0,IF(COUNTIF(INDIRECT(ADDRESS(($AN639-1)*36+($AO639-1)*12+6,COLUMN())):INDIRECT(ADDRESS(($AN639-1)*36+($AO639-1)*12+$AP639+4,COLUMN())),INDIRECT(ADDRESS(($AN639-1)*3+$AO639+5,$AP639+7)))&gt;=1,0,INDIRECT(ADDRESS(($AN639-1)*3+$AO639+5,$AP639+7)))))</f>
        <v>0</v>
      </c>
      <c r="AR639" s="472">
        <f ca="1">COUNTIF(INDIRECT("H"&amp;(ROW()+12*(($AN639-1)*3+$AO639)-ROW())/12+5):INDIRECT("S"&amp;(ROW()+12*(($AN639-1)*3+$AO639)-ROW())/12+5),AQ639)</f>
        <v>0</v>
      </c>
      <c r="AS639" s="480">
        <f ca="1">IF($AP639=1,IF(INDIRECT(ADDRESS(($AN639-1)*3+$AO639+5,$AP639+20))="",0,INDIRECT(ADDRESS(($AN639-1)*3+$AO639+5,$AP639+20))),IF(INDIRECT(ADDRESS(($AN639-1)*3+$AO639+5,$AP639+20))="",0,IF(COUNTIF(INDIRECT(ADDRESS(($AN639-1)*36+($AO639-1)*12+6,COLUMN())):INDIRECT(ADDRESS(($AN639-1)*36+($AO639-1)*12+$AP639+4,COLUMN())),INDIRECT(ADDRESS(($AN639-1)*3+$AO639+5,$AP639+20)))&gt;=1,0,INDIRECT(ADDRESS(($AN639-1)*3+$AO639+5,$AP639+20)))))</f>
        <v>0</v>
      </c>
      <c r="AT639" s="472">
        <f ca="1">COUNTIF(INDIRECT("U"&amp;(ROW()+12*(($AN639-1)*3+$AO639)-ROW())/12+5):INDIRECT("AF"&amp;(ROW()+12*(($AN639-1)*3+$AO639)-ROW())/12+5),AS639)</f>
        <v>0</v>
      </c>
      <c r="AU639" s="472">
        <f ca="1">IF(AND(AQ639+AS639&gt;0,AR639+AT639&gt;0),COUNTIF(AU$6:AU638,"&gt;0")+1,0)</f>
        <v>0</v>
      </c>
    </row>
    <row r="640" spans="40:47" x14ac:dyDescent="0.15">
      <c r="AN640" s="472">
        <v>18</v>
      </c>
      <c r="AO640" s="472">
        <v>2</v>
      </c>
      <c r="AP640" s="472">
        <v>11</v>
      </c>
      <c r="AQ640" s="480">
        <f ca="1">IF($AP640=1,IF(INDIRECT(ADDRESS(($AN640-1)*3+$AO640+5,$AP640+7))="",0,INDIRECT(ADDRESS(($AN640-1)*3+$AO640+5,$AP640+7))),IF(INDIRECT(ADDRESS(($AN640-1)*3+$AO640+5,$AP640+7))="",0,IF(COUNTIF(INDIRECT(ADDRESS(($AN640-1)*36+($AO640-1)*12+6,COLUMN())):INDIRECT(ADDRESS(($AN640-1)*36+($AO640-1)*12+$AP640+4,COLUMN())),INDIRECT(ADDRESS(($AN640-1)*3+$AO640+5,$AP640+7)))&gt;=1,0,INDIRECT(ADDRESS(($AN640-1)*3+$AO640+5,$AP640+7)))))</f>
        <v>0</v>
      </c>
      <c r="AR640" s="472">
        <f ca="1">COUNTIF(INDIRECT("H"&amp;(ROW()+12*(($AN640-1)*3+$AO640)-ROW())/12+5):INDIRECT("S"&amp;(ROW()+12*(($AN640-1)*3+$AO640)-ROW())/12+5),AQ640)</f>
        <v>0</v>
      </c>
      <c r="AS640" s="480">
        <f ca="1">IF($AP640=1,IF(INDIRECT(ADDRESS(($AN640-1)*3+$AO640+5,$AP640+20))="",0,INDIRECT(ADDRESS(($AN640-1)*3+$AO640+5,$AP640+20))),IF(INDIRECT(ADDRESS(($AN640-1)*3+$AO640+5,$AP640+20))="",0,IF(COUNTIF(INDIRECT(ADDRESS(($AN640-1)*36+($AO640-1)*12+6,COLUMN())):INDIRECT(ADDRESS(($AN640-1)*36+($AO640-1)*12+$AP640+4,COLUMN())),INDIRECT(ADDRESS(($AN640-1)*3+$AO640+5,$AP640+20)))&gt;=1,0,INDIRECT(ADDRESS(($AN640-1)*3+$AO640+5,$AP640+20)))))</f>
        <v>0</v>
      </c>
      <c r="AT640" s="472">
        <f ca="1">COUNTIF(INDIRECT("U"&amp;(ROW()+12*(($AN640-1)*3+$AO640)-ROW())/12+5):INDIRECT("AF"&amp;(ROW()+12*(($AN640-1)*3+$AO640)-ROW())/12+5),AS640)</f>
        <v>0</v>
      </c>
      <c r="AU640" s="472">
        <f ca="1">IF(AND(AQ640+AS640&gt;0,AR640+AT640&gt;0),COUNTIF(AU$6:AU639,"&gt;0")+1,0)</f>
        <v>0</v>
      </c>
    </row>
    <row r="641" spans="40:47" x14ac:dyDescent="0.15">
      <c r="AN641" s="472">
        <v>18</v>
      </c>
      <c r="AO641" s="472">
        <v>2</v>
      </c>
      <c r="AP641" s="472">
        <v>12</v>
      </c>
      <c r="AQ641" s="480">
        <f ca="1">IF($AP641=1,IF(INDIRECT(ADDRESS(($AN641-1)*3+$AO641+5,$AP641+7))="",0,INDIRECT(ADDRESS(($AN641-1)*3+$AO641+5,$AP641+7))),IF(INDIRECT(ADDRESS(($AN641-1)*3+$AO641+5,$AP641+7))="",0,IF(COUNTIF(INDIRECT(ADDRESS(($AN641-1)*36+($AO641-1)*12+6,COLUMN())):INDIRECT(ADDRESS(($AN641-1)*36+($AO641-1)*12+$AP641+4,COLUMN())),INDIRECT(ADDRESS(($AN641-1)*3+$AO641+5,$AP641+7)))&gt;=1,0,INDIRECT(ADDRESS(($AN641-1)*3+$AO641+5,$AP641+7)))))</f>
        <v>0</v>
      </c>
      <c r="AR641" s="472">
        <f ca="1">COUNTIF(INDIRECT("H"&amp;(ROW()+12*(($AN641-1)*3+$AO641)-ROW())/12+5):INDIRECT("S"&amp;(ROW()+12*(($AN641-1)*3+$AO641)-ROW())/12+5),AQ641)</f>
        <v>0</v>
      </c>
      <c r="AS641" s="480">
        <f ca="1">IF($AP641=1,IF(INDIRECT(ADDRESS(($AN641-1)*3+$AO641+5,$AP641+20))="",0,INDIRECT(ADDRESS(($AN641-1)*3+$AO641+5,$AP641+20))),IF(INDIRECT(ADDRESS(($AN641-1)*3+$AO641+5,$AP641+20))="",0,IF(COUNTIF(INDIRECT(ADDRESS(($AN641-1)*36+($AO641-1)*12+6,COLUMN())):INDIRECT(ADDRESS(($AN641-1)*36+($AO641-1)*12+$AP641+4,COLUMN())),INDIRECT(ADDRESS(($AN641-1)*3+$AO641+5,$AP641+20)))&gt;=1,0,INDIRECT(ADDRESS(($AN641-1)*3+$AO641+5,$AP641+20)))))</f>
        <v>0</v>
      </c>
      <c r="AT641" s="472">
        <f ca="1">COUNTIF(INDIRECT("U"&amp;(ROW()+12*(($AN641-1)*3+$AO641)-ROW())/12+5):INDIRECT("AF"&amp;(ROW()+12*(($AN641-1)*3+$AO641)-ROW())/12+5),AS641)</f>
        <v>0</v>
      </c>
      <c r="AU641" s="472">
        <f ca="1">IF(AND(AQ641+AS641&gt;0,AR641+AT641&gt;0),COUNTIF(AU$6:AU640,"&gt;0")+1,0)</f>
        <v>0</v>
      </c>
    </row>
    <row r="642" spans="40:47" x14ac:dyDescent="0.15">
      <c r="AN642" s="472">
        <v>18</v>
      </c>
      <c r="AO642" s="472">
        <v>3</v>
      </c>
      <c r="AP642" s="472">
        <v>1</v>
      </c>
      <c r="AQ642" s="480">
        <f ca="1">IF($AP642=1,IF(INDIRECT(ADDRESS(($AN642-1)*3+$AO642+5,$AP642+7))="",0,INDIRECT(ADDRESS(($AN642-1)*3+$AO642+5,$AP642+7))),IF(INDIRECT(ADDRESS(($AN642-1)*3+$AO642+5,$AP642+7))="",0,IF(COUNTIF(INDIRECT(ADDRESS(($AN642-1)*36+($AO642-1)*12+6,COLUMN())):INDIRECT(ADDRESS(($AN642-1)*36+($AO642-1)*12+$AP642+4,COLUMN())),INDIRECT(ADDRESS(($AN642-1)*3+$AO642+5,$AP642+7)))&gt;=1,0,INDIRECT(ADDRESS(($AN642-1)*3+$AO642+5,$AP642+7)))))</f>
        <v>0</v>
      </c>
      <c r="AR642" s="472">
        <f ca="1">COUNTIF(INDIRECT("H"&amp;(ROW()+12*(($AN642-1)*3+$AO642)-ROW())/12+5):INDIRECT("S"&amp;(ROW()+12*(($AN642-1)*3+$AO642)-ROW())/12+5),AQ642)</f>
        <v>0</v>
      </c>
      <c r="AS642" s="480">
        <f ca="1">IF($AP642=1,IF(INDIRECT(ADDRESS(($AN642-1)*3+$AO642+5,$AP642+20))="",0,INDIRECT(ADDRESS(($AN642-1)*3+$AO642+5,$AP642+20))),IF(INDIRECT(ADDRESS(($AN642-1)*3+$AO642+5,$AP642+20))="",0,IF(COUNTIF(INDIRECT(ADDRESS(($AN642-1)*36+($AO642-1)*12+6,COLUMN())):INDIRECT(ADDRESS(($AN642-1)*36+($AO642-1)*12+$AP642+4,COLUMN())),INDIRECT(ADDRESS(($AN642-1)*3+$AO642+5,$AP642+20)))&gt;=1,0,INDIRECT(ADDRESS(($AN642-1)*3+$AO642+5,$AP642+20)))))</f>
        <v>0</v>
      </c>
      <c r="AT642" s="472">
        <f ca="1">COUNTIF(INDIRECT("U"&amp;(ROW()+12*(($AN642-1)*3+$AO642)-ROW())/12+5):INDIRECT("AF"&amp;(ROW()+12*(($AN642-1)*3+$AO642)-ROW())/12+5),AS642)</f>
        <v>0</v>
      </c>
      <c r="AU642" s="472">
        <f ca="1">IF(AND(AQ642+AS642&gt;0,AR642+AT642&gt;0),COUNTIF(AU$6:AU641,"&gt;0")+1,0)</f>
        <v>0</v>
      </c>
    </row>
    <row r="643" spans="40:47" x14ac:dyDescent="0.15">
      <c r="AN643" s="472">
        <v>18</v>
      </c>
      <c r="AO643" s="472">
        <v>3</v>
      </c>
      <c r="AP643" s="472">
        <v>2</v>
      </c>
      <c r="AQ643" s="480">
        <f ca="1">IF($AP643=1,IF(INDIRECT(ADDRESS(($AN643-1)*3+$AO643+5,$AP643+7))="",0,INDIRECT(ADDRESS(($AN643-1)*3+$AO643+5,$AP643+7))),IF(INDIRECT(ADDRESS(($AN643-1)*3+$AO643+5,$AP643+7))="",0,IF(COUNTIF(INDIRECT(ADDRESS(($AN643-1)*36+($AO643-1)*12+6,COLUMN())):INDIRECT(ADDRESS(($AN643-1)*36+($AO643-1)*12+$AP643+4,COLUMN())),INDIRECT(ADDRESS(($AN643-1)*3+$AO643+5,$AP643+7)))&gt;=1,0,INDIRECT(ADDRESS(($AN643-1)*3+$AO643+5,$AP643+7)))))</f>
        <v>0</v>
      </c>
      <c r="AR643" s="472">
        <f ca="1">COUNTIF(INDIRECT("H"&amp;(ROW()+12*(($AN643-1)*3+$AO643)-ROW())/12+5):INDIRECT("S"&amp;(ROW()+12*(($AN643-1)*3+$AO643)-ROW())/12+5),AQ643)</f>
        <v>0</v>
      </c>
      <c r="AS643" s="480">
        <f ca="1">IF($AP643=1,IF(INDIRECT(ADDRESS(($AN643-1)*3+$AO643+5,$AP643+20))="",0,INDIRECT(ADDRESS(($AN643-1)*3+$AO643+5,$AP643+20))),IF(INDIRECT(ADDRESS(($AN643-1)*3+$AO643+5,$AP643+20))="",0,IF(COUNTIF(INDIRECT(ADDRESS(($AN643-1)*36+($AO643-1)*12+6,COLUMN())):INDIRECT(ADDRESS(($AN643-1)*36+($AO643-1)*12+$AP643+4,COLUMN())),INDIRECT(ADDRESS(($AN643-1)*3+$AO643+5,$AP643+20)))&gt;=1,0,INDIRECT(ADDRESS(($AN643-1)*3+$AO643+5,$AP643+20)))))</f>
        <v>0</v>
      </c>
      <c r="AT643" s="472">
        <f ca="1">COUNTIF(INDIRECT("U"&amp;(ROW()+12*(($AN643-1)*3+$AO643)-ROW())/12+5):INDIRECT("AF"&amp;(ROW()+12*(($AN643-1)*3+$AO643)-ROW())/12+5),AS643)</f>
        <v>0</v>
      </c>
      <c r="AU643" s="472">
        <f ca="1">IF(AND(AQ643+AS643&gt;0,AR643+AT643&gt;0),COUNTIF(AU$6:AU642,"&gt;0")+1,0)</f>
        <v>0</v>
      </c>
    </row>
    <row r="644" spans="40:47" x14ac:dyDescent="0.15">
      <c r="AN644" s="472">
        <v>18</v>
      </c>
      <c r="AO644" s="472">
        <v>3</v>
      </c>
      <c r="AP644" s="472">
        <v>3</v>
      </c>
      <c r="AQ644" s="480">
        <f ca="1">IF($AP644=1,IF(INDIRECT(ADDRESS(($AN644-1)*3+$AO644+5,$AP644+7))="",0,INDIRECT(ADDRESS(($AN644-1)*3+$AO644+5,$AP644+7))),IF(INDIRECT(ADDRESS(($AN644-1)*3+$AO644+5,$AP644+7))="",0,IF(COUNTIF(INDIRECT(ADDRESS(($AN644-1)*36+($AO644-1)*12+6,COLUMN())):INDIRECT(ADDRESS(($AN644-1)*36+($AO644-1)*12+$AP644+4,COLUMN())),INDIRECT(ADDRESS(($AN644-1)*3+$AO644+5,$AP644+7)))&gt;=1,0,INDIRECT(ADDRESS(($AN644-1)*3+$AO644+5,$AP644+7)))))</f>
        <v>0</v>
      </c>
      <c r="AR644" s="472">
        <f ca="1">COUNTIF(INDIRECT("H"&amp;(ROW()+12*(($AN644-1)*3+$AO644)-ROW())/12+5):INDIRECT("S"&amp;(ROW()+12*(($AN644-1)*3+$AO644)-ROW())/12+5),AQ644)</f>
        <v>0</v>
      </c>
      <c r="AS644" s="480">
        <f ca="1">IF($AP644=1,IF(INDIRECT(ADDRESS(($AN644-1)*3+$AO644+5,$AP644+20))="",0,INDIRECT(ADDRESS(($AN644-1)*3+$AO644+5,$AP644+20))),IF(INDIRECT(ADDRESS(($AN644-1)*3+$AO644+5,$AP644+20))="",0,IF(COUNTIF(INDIRECT(ADDRESS(($AN644-1)*36+($AO644-1)*12+6,COLUMN())):INDIRECT(ADDRESS(($AN644-1)*36+($AO644-1)*12+$AP644+4,COLUMN())),INDIRECT(ADDRESS(($AN644-1)*3+$AO644+5,$AP644+20)))&gt;=1,0,INDIRECT(ADDRESS(($AN644-1)*3+$AO644+5,$AP644+20)))))</f>
        <v>0</v>
      </c>
      <c r="AT644" s="472">
        <f ca="1">COUNTIF(INDIRECT("U"&amp;(ROW()+12*(($AN644-1)*3+$AO644)-ROW())/12+5):INDIRECT("AF"&amp;(ROW()+12*(($AN644-1)*3+$AO644)-ROW())/12+5),AS644)</f>
        <v>0</v>
      </c>
      <c r="AU644" s="472">
        <f ca="1">IF(AND(AQ644+AS644&gt;0,AR644+AT644&gt;0),COUNTIF(AU$6:AU643,"&gt;0")+1,0)</f>
        <v>0</v>
      </c>
    </row>
    <row r="645" spans="40:47" x14ac:dyDescent="0.15">
      <c r="AN645" s="472">
        <v>18</v>
      </c>
      <c r="AO645" s="472">
        <v>3</v>
      </c>
      <c r="AP645" s="472">
        <v>4</v>
      </c>
      <c r="AQ645" s="480">
        <f ca="1">IF($AP645=1,IF(INDIRECT(ADDRESS(($AN645-1)*3+$AO645+5,$AP645+7))="",0,INDIRECT(ADDRESS(($AN645-1)*3+$AO645+5,$AP645+7))),IF(INDIRECT(ADDRESS(($AN645-1)*3+$AO645+5,$AP645+7))="",0,IF(COUNTIF(INDIRECT(ADDRESS(($AN645-1)*36+($AO645-1)*12+6,COLUMN())):INDIRECT(ADDRESS(($AN645-1)*36+($AO645-1)*12+$AP645+4,COLUMN())),INDIRECT(ADDRESS(($AN645-1)*3+$AO645+5,$AP645+7)))&gt;=1,0,INDIRECT(ADDRESS(($AN645-1)*3+$AO645+5,$AP645+7)))))</f>
        <v>0</v>
      </c>
      <c r="AR645" s="472">
        <f ca="1">COUNTIF(INDIRECT("H"&amp;(ROW()+12*(($AN645-1)*3+$AO645)-ROW())/12+5):INDIRECT("S"&amp;(ROW()+12*(($AN645-1)*3+$AO645)-ROW())/12+5),AQ645)</f>
        <v>0</v>
      </c>
      <c r="AS645" s="480">
        <f ca="1">IF($AP645=1,IF(INDIRECT(ADDRESS(($AN645-1)*3+$AO645+5,$AP645+20))="",0,INDIRECT(ADDRESS(($AN645-1)*3+$AO645+5,$AP645+20))),IF(INDIRECT(ADDRESS(($AN645-1)*3+$AO645+5,$AP645+20))="",0,IF(COUNTIF(INDIRECT(ADDRESS(($AN645-1)*36+($AO645-1)*12+6,COLUMN())):INDIRECT(ADDRESS(($AN645-1)*36+($AO645-1)*12+$AP645+4,COLUMN())),INDIRECT(ADDRESS(($AN645-1)*3+$AO645+5,$AP645+20)))&gt;=1,0,INDIRECT(ADDRESS(($AN645-1)*3+$AO645+5,$AP645+20)))))</f>
        <v>0</v>
      </c>
      <c r="AT645" s="472">
        <f ca="1">COUNTIF(INDIRECT("U"&amp;(ROW()+12*(($AN645-1)*3+$AO645)-ROW())/12+5):INDIRECT("AF"&amp;(ROW()+12*(($AN645-1)*3+$AO645)-ROW())/12+5),AS645)</f>
        <v>0</v>
      </c>
      <c r="AU645" s="472">
        <f ca="1">IF(AND(AQ645+AS645&gt;0,AR645+AT645&gt;0),COUNTIF(AU$6:AU644,"&gt;0")+1,0)</f>
        <v>0</v>
      </c>
    </row>
    <row r="646" spans="40:47" x14ac:dyDescent="0.15">
      <c r="AN646" s="472">
        <v>18</v>
      </c>
      <c r="AO646" s="472">
        <v>3</v>
      </c>
      <c r="AP646" s="472">
        <v>5</v>
      </c>
      <c r="AQ646" s="480">
        <f ca="1">IF($AP646=1,IF(INDIRECT(ADDRESS(($AN646-1)*3+$AO646+5,$AP646+7))="",0,INDIRECT(ADDRESS(($AN646-1)*3+$AO646+5,$AP646+7))),IF(INDIRECT(ADDRESS(($AN646-1)*3+$AO646+5,$AP646+7))="",0,IF(COUNTIF(INDIRECT(ADDRESS(($AN646-1)*36+($AO646-1)*12+6,COLUMN())):INDIRECT(ADDRESS(($AN646-1)*36+($AO646-1)*12+$AP646+4,COLUMN())),INDIRECT(ADDRESS(($AN646-1)*3+$AO646+5,$AP646+7)))&gt;=1,0,INDIRECT(ADDRESS(($AN646-1)*3+$AO646+5,$AP646+7)))))</f>
        <v>0</v>
      </c>
      <c r="AR646" s="472">
        <f ca="1">COUNTIF(INDIRECT("H"&amp;(ROW()+12*(($AN646-1)*3+$AO646)-ROW())/12+5):INDIRECT("S"&amp;(ROW()+12*(($AN646-1)*3+$AO646)-ROW())/12+5),AQ646)</f>
        <v>0</v>
      </c>
      <c r="AS646" s="480">
        <f ca="1">IF($AP646=1,IF(INDIRECT(ADDRESS(($AN646-1)*3+$AO646+5,$AP646+20))="",0,INDIRECT(ADDRESS(($AN646-1)*3+$AO646+5,$AP646+20))),IF(INDIRECT(ADDRESS(($AN646-1)*3+$AO646+5,$AP646+20))="",0,IF(COUNTIF(INDIRECT(ADDRESS(($AN646-1)*36+($AO646-1)*12+6,COLUMN())):INDIRECT(ADDRESS(($AN646-1)*36+($AO646-1)*12+$AP646+4,COLUMN())),INDIRECT(ADDRESS(($AN646-1)*3+$AO646+5,$AP646+20)))&gt;=1,0,INDIRECT(ADDRESS(($AN646-1)*3+$AO646+5,$AP646+20)))))</f>
        <v>0</v>
      </c>
      <c r="AT646" s="472">
        <f ca="1">COUNTIF(INDIRECT("U"&amp;(ROW()+12*(($AN646-1)*3+$AO646)-ROW())/12+5):INDIRECT("AF"&amp;(ROW()+12*(($AN646-1)*3+$AO646)-ROW())/12+5),AS646)</f>
        <v>0</v>
      </c>
      <c r="AU646" s="472">
        <f ca="1">IF(AND(AQ646+AS646&gt;0,AR646+AT646&gt;0),COUNTIF(AU$6:AU645,"&gt;0")+1,0)</f>
        <v>0</v>
      </c>
    </row>
    <row r="647" spans="40:47" x14ac:dyDescent="0.15">
      <c r="AN647" s="472">
        <v>18</v>
      </c>
      <c r="AO647" s="472">
        <v>3</v>
      </c>
      <c r="AP647" s="472">
        <v>6</v>
      </c>
      <c r="AQ647" s="480">
        <f ca="1">IF($AP647=1,IF(INDIRECT(ADDRESS(($AN647-1)*3+$AO647+5,$AP647+7))="",0,INDIRECT(ADDRESS(($AN647-1)*3+$AO647+5,$AP647+7))),IF(INDIRECT(ADDRESS(($AN647-1)*3+$AO647+5,$AP647+7))="",0,IF(COUNTIF(INDIRECT(ADDRESS(($AN647-1)*36+($AO647-1)*12+6,COLUMN())):INDIRECT(ADDRESS(($AN647-1)*36+($AO647-1)*12+$AP647+4,COLUMN())),INDIRECT(ADDRESS(($AN647-1)*3+$AO647+5,$AP647+7)))&gt;=1,0,INDIRECT(ADDRESS(($AN647-1)*3+$AO647+5,$AP647+7)))))</f>
        <v>0</v>
      </c>
      <c r="AR647" s="472">
        <f ca="1">COUNTIF(INDIRECT("H"&amp;(ROW()+12*(($AN647-1)*3+$AO647)-ROW())/12+5):INDIRECT("S"&amp;(ROW()+12*(($AN647-1)*3+$AO647)-ROW())/12+5),AQ647)</f>
        <v>0</v>
      </c>
      <c r="AS647" s="480">
        <f ca="1">IF($AP647=1,IF(INDIRECT(ADDRESS(($AN647-1)*3+$AO647+5,$AP647+20))="",0,INDIRECT(ADDRESS(($AN647-1)*3+$AO647+5,$AP647+20))),IF(INDIRECT(ADDRESS(($AN647-1)*3+$AO647+5,$AP647+20))="",0,IF(COUNTIF(INDIRECT(ADDRESS(($AN647-1)*36+($AO647-1)*12+6,COLUMN())):INDIRECT(ADDRESS(($AN647-1)*36+($AO647-1)*12+$AP647+4,COLUMN())),INDIRECT(ADDRESS(($AN647-1)*3+$AO647+5,$AP647+20)))&gt;=1,0,INDIRECT(ADDRESS(($AN647-1)*3+$AO647+5,$AP647+20)))))</f>
        <v>0</v>
      </c>
      <c r="AT647" s="472">
        <f ca="1">COUNTIF(INDIRECT("U"&amp;(ROW()+12*(($AN647-1)*3+$AO647)-ROW())/12+5):INDIRECT("AF"&amp;(ROW()+12*(($AN647-1)*3+$AO647)-ROW())/12+5),AS647)</f>
        <v>0</v>
      </c>
      <c r="AU647" s="472">
        <f ca="1">IF(AND(AQ647+AS647&gt;0,AR647+AT647&gt;0),COUNTIF(AU$6:AU646,"&gt;0")+1,0)</f>
        <v>0</v>
      </c>
    </row>
    <row r="648" spans="40:47" x14ac:dyDescent="0.15">
      <c r="AN648" s="472">
        <v>18</v>
      </c>
      <c r="AO648" s="472">
        <v>3</v>
      </c>
      <c r="AP648" s="472">
        <v>7</v>
      </c>
      <c r="AQ648" s="480">
        <f ca="1">IF($AP648=1,IF(INDIRECT(ADDRESS(($AN648-1)*3+$AO648+5,$AP648+7))="",0,INDIRECT(ADDRESS(($AN648-1)*3+$AO648+5,$AP648+7))),IF(INDIRECT(ADDRESS(($AN648-1)*3+$AO648+5,$AP648+7))="",0,IF(COUNTIF(INDIRECT(ADDRESS(($AN648-1)*36+($AO648-1)*12+6,COLUMN())):INDIRECT(ADDRESS(($AN648-1)*36+($AO648-1)*12+$AP648+4,COLUMN())),INDIRECT(ADDRESS(($AN648-1)*3+$AO648+5,$AP648+7)))&gt;=1,0,INDIRECT(ADDRESS(($AN648-1)*3+$AO648+5,$AP648+7)))))</f>
        <v>0</v>
      </c>
      <c r="AR648" s="472">
        <f ca="1">COUNTIF(INDIRECT("H"&amp;(ROW()+12*(($AN648-1)*3+$AO648)-ROW())/12+5):INDIRECT("S"&amp;(ROW()+12*(($AN648-1)*3+$AO648)-ROW())/12+5),AQ648)</f>
        <v>0</v>
      </c>
      <c r="AS648" s="480">
        <f ca="1">IF($AP648=1,IF(INDIRECT(ADDRESS(($AN648-1)*3+$AO648+5,$AP648+20))="",0,INDIRECT(ADDRESS(($AN648-1)*3+$AO648+5,$AP648+20))),IF(INDIRECT(ADDRESS(($AN648-1)*3+$AO648+5,$AP648+20))="",0,IF(COUNTIF(INDIRECT(ADDRESS(($AN648-1)*36+($AO648-1)*12+6,COLUMN())):INDIRECT(ADDRESS(($AN648-1)*36+($AO648-1)*12+$AP648+4,COLUMN())),INDIRECT(ADDRESS(($AN648-1)*3+$AO648+5,$AP648+20)))&gt;=1,0,INDIRECT(ADDRESS(($AN648-1)*3+$AO648+5,$AP648+20)))))</f>
        <v>0</v>
      </c>
      <c r="AT648" s="472">
        <f ca="1">COUNTIF(INDIRECT("U"&amp;(ROW()+12*(($AN648-1)*3+$AO648)-ROW())/12+5):INDIRECT("AF"&amp;(ROW()+12*(($AN648-1)*3+$AO648)-ROW())/12+5),AS648)</f>
        <v>0</v>
      </c>
      <c r="AU648" s="472">
        <f ca="1">IF(AND(AQ648+AS648&gt;0,AR648+AT648&gt;0),COUNTIF(AU$6:AU647,"&gt;0")+1,0)</f>
        <v>0</v>
      </c>
    </row>
    <row r="649" spans="40:47" x14ac:dyDescent="0.15">
      <c r="AN649" s="472">
        <v>18</v>
      </c>
      <c r="AO649" s="472">
        <v>3</v>
      </c>
      <c r="AP649" s="472">
        <v>8</v>
      </c>
      <c r="AQ649" s="480">
        <f ca="1">IF($AP649=1,IF(INDIRECT(ADDRESS(($AN649-1)*3+$AO649+5,$AP649+7))="",0,INDIRECT(ADDRESS(($AN649-1)*3+$AO649+5,$AP649+7))),IF(INDIRECT(ADDRESS(($AN649-1)*3+$AO649+5,$AP649+7))="",0,IF(COUNTIF(INDIRECT(ADDRESS(($AN649-1)*36+($AO649-1)*12+6,COLUMN())):INDIRECT(ADDRESS(($AN649-1)*36+($AO649-1)*12+$AP649+4,COLUMN())),INDIRECT(ADDRESS(($AN649-1)*3+$AO649+5,$AP649+7)))&gt;=1,0,INDIRECT(ADDRESS(($AN649-1)*3+$AO649+5,$AP649+7)))))</f>
        <v>0</v>
      </c>
      <c r="AR649" s="472">
        <f ca="1">COUNTIF(INDIRECT("H"&amp;(ROW()+12*(($AN649-1)*3+$AO649)-ROW())/12+5):INDIRECT("S"&amp;(ROW()+12*(($AN649-1)*3+$AO649)-ROW())/12+5),AQ649)</f>
        <v>0</v>
      </c>
      <c r="AS649" s="480">
        <f ca="1">IF($AP649=1,IF(INDIRECT(ADDRESS(($AN649-1)*3+$AO649+5,$AP649+20))="",0,INDIRECT(ADDRESS(($AN649-1)*3+$AO649+5,$AP649+20))),IF(INDIRECT(ADDRESS(($AN649-1)*3+$AO649+5,$AP649+20))="",0,IF(COUNTIF(INDIRECT(ADDRESS(($AN649-1)*36+($AO649-1)*12+6,COLUMN())):INDIRECT(ADDRESS(($AN649-1)*36+($AO649-1)*12+$AP649+4,COLUMN())),INDIRECT(ADDRESS(($AN649-1)*3+$AO649+5,$AP649+20)))&gt;=1,0,INDIRECT(ADDRESS(($AN649-1)*3+$AO649+5,$AP649+20)))))</f>
        <v>0</v>
      </c>
      <c r="AT649" s="472">
        <f ca="1">COUNTIF(INDIRECT("U"&amp;(ROW()+12*(($AN649-1)*3+$AO649)-ROW())/12+5):INDIRECT("AF"&amp;(ROW()+12*(($AN649-1)*3+$AO649)-ROW())/12+5),AS649)</f>
        <v>0</v>
      </c>
      <c r="AU649" s="472">
        <f ca="1">IF(AND(AQ649+AS649&gt;0,AR649+AT649&gt;0),COUNTIF(AU$6:AU648,"&gt;0")+1,0)</f>
        <v>0</v>
      </c>
    </row>
    <row r="650" spans="40:47" x14ac:dyDescent="0.15">
      <c r="AN650" s="472">
        <v>18</v>
      </c>
      <c r="AO650" s="472">
        <v>3</v>
      </c>
      <c r="AP650" s="472">
        <v>9</v>
      </c>
      <c r="AQ650" s="480">
        <f ca="1">IF($AP650=1,IF(INDIRECT(ADDRESS(($AN650-1)*3+$AO650+5,$AP650+7))="",0,INDIRECT(ADDRESS(($AN650-1)*3+$AO650+5,$AP650+7))),IF(INDIRECT(ADDRESS(($AN650-1)*3+$AO650+5,$AP650+7))="",0,IF(COUNTIF(INDIRECT(ADDRESS(($AN650-1)*36+($AO650-1)*12+6,COLUMN())):INDIRECT(ADDRESS(($AN650-1)*36+($AO650-1)*12+$AP650+4,COLUMN())),INDIRECT(ADDRESS(($AN650-1)*3+$AO650+5,$AP650+7)))&gt;=1,0,INDIRECT(ADDRESS(($AN650-1)*3+$AO650+5,$AP650+7)))))</f>
        <v>0</v>
      </c>
      <c r="AR650" s="472">
        <f ca="1">COUNTIF(INDIRECT("H"&amp;(ROW()+12*(($AN650-1)*3+$AO650)-ROW())/12+5):INDIRECT("S"&amp;(ROW()+12*(($AN650-1)*3+$AO650)-ROW())/12+5),AQ650)</f>
        <v>0</v>
      </c>
      <c r="AS650" s="480">
        <f ca="1">IF($AP650=1,IF(INDIRECT(ADDRESS(($AN650-1)*3+$AO650+5,$AP650+20))="",0,INDIRECT(ADDRESS(($AN650-1)*3+$AO650+5,$AP650+20))),IF(INDIRECT(ADDRESS(($AN650-1)*3+$AO650+5,$AP650+20))="",0,IF(COUNTIF(INDIRECT(ADDRESS(($AN650-1)*36+($AO650-1)*12+6,COLUMN())):INDIRECT(ADDRESS(($AN650-1)*36+($AO650-1)*12+$AP650+4,COLUMN())),INDIRECT(ADDRESS(($AN650-1)*3+$AO650+5,$AP650+20)))&gt;=1,0,INDIRECT(ADDRESS(($AN650-1)*3+$AO650+5,$AP650+20)))))</f>
        <v>0</v>
      </c>
      <c r="AT650" s="472">
        <f ca="1">COUNTIF(INDIRECT("U"&amp;(ROW()+12*(($AN650-1)*3+$AO650)-ROW())/12+5):INDIRECT("AF"&amp;(ROW()+12*(($AN650-1)*3+$AO650)-ROW())/12+5),AS650)</f>
        <v>0</v>
      </c>
      <c r="AU650" s="472">
        <f ca="1">IF(AND(AQ650+AS650&gt;0,AR650+AT650&gt;0),COUNTIF(AU$6:AU649,"&gt;0")+1,0)</f>
        <v>0</v>
      </c>
    </row>
    <row r="651" spans="40:47" x14ac:dyDescent="0.15">
      <c r="AN651" s="472">
        <v>18</v>
      </c>
      <c r="AO651" s="472">
        <v>3</v>
      </c>
      <c r="AP651" s="472">
        <v>10</v>
      </c>
      <c r="AQ651" s="480">
        <f ca="1">IF($AP651=1,IF(INDIRECT(ADDRESS(($AN651-1)*3+$AO651+5,$AP651+7))="",0,INDIRECT(ADDRESS(($AN651-1)*3+$AO651+5,$AP651+7))),IF(INDIRECT(ADDRESS(($AN651-1)*3+$AO651+5,$AP651+7))="",0,IF(COUNTIF(INDIRECT(ADDRESS(($AN651-1)*36+($AO651-1)*12+6,COLUMN())):INDIRECT(ADDRESS(($AN651-1)*36+($AO651-1)*12+$AP651+4,COLUMN())),INDIRECT(ADDRESS(($AN651-1)*3+$AO651+5,$AP651+7)))&gt;=1,0,INDIRECT(ADDRESS(($AN651-1)*3+$AO651+5,$AP651+7)))))</f>
        <v>0</v>
      </c>
      <c r="AR651" s="472">
        <f ca="1">COUNTIF(INDIRECT("H"&amp;(ROW()+12*(($AN651-1)*3+$AO651)-ROW())/12+5):INDIRECT("S"&amp;(ROW()+12*(($AN651-1)*3+$AO651)-ROW())/12+5),AQ651)</f>
        <v>0</v>
      </c>
      <c r="AS651" s="480">
        <f ca="1">IF($AP651=1,IF(INDIRECT(ADDRESS(($AN651-1)*3+$AO651+5,$AP651+20))="",0,INDIRECT(ADDRESS(($AN651-1)*3+$AO651+5,$AP651+20))),IF(INDIRECT(ADDRESS(($AN651-1)*3+$AO651+5,$AP651+20))="",0,IF(COUNTIF(INDIRECT(ADDRESS(($AN651-1)*36+($AO651-1)*12+6,COLUMN())):INDIRECT(ADDRESS(($AN651-1)*36+($AO651-1)*12+$AP651+4,COLUMN())),INDIRECT(ADDRESS(($AN651-1)*3+$AO651+5,$AP651+20)))&gt;=1,0,INDIRECT(ADDRESS(($AN651-1)*3+$AO651+5,$AP651+20)))))</f>
        <v>0</v>
      </c>
      <c r="AT651" s="472">
        <f ca="1">COUNTIF(INDIRECT("U"&amp;(ROW()+12*(($AN651-1)*3+$AO651)-ROW())/12+5):INDIRECT("AF"&amp;(ROW()+12*(($AN651-1)*3+$AO651)-ROW())/12+5),AS651)</f>
        <v>0</v>
      </c>
      <c r="AU651" s="472">
        <f ca="1">IF(AND(AQ651+AS651&gt;0,AR651+AT651&gt;0),COUNTIF(AU$6:AU650,"&gt;0")+1,0)</f>
        <v>0</v>
      </c>
    </row>
    <row r="652" spans="40:47" x14ac:dyDescent="0.15">
      <c r="AN652" s="472">
        <v>18</v>
      </c>
      <c r="AO652" s="472">
        <v>3</v>
      </c>
      <c r="AP652" s="472">
        <v>11</v>
      </c>
      <c r="AQ652" s="480">
        <f ca="1">IF($AP652=1,IF(INDIRECT(ADDRESS(($AN652-1)*3+$AO652+5,$AP652+7))="",0,INDIRECT(ADDRESS(($AN652-1)*3+$AO652+5,$AP652+7))),IF(INDIRECT(ADDRESS(($AN652-1)*3+$AO652+5,$AP652+7))="",0,IF(COUNTIF(INDIRECT(ADDRESS(($AN652-1)*36+($AO652-1)*12+6,COLUMN())):INDIRECT(ADDRESS(($AN652-1)*36+($AO652-1)*12+$AP652+4,COLUMN())),INDIRECT(ADDRESS(($AN652-1)*3+$AO652+5,$AP652+7)))&gt;=1,0,INDIRECT(ADDRESS(($AN652-1)*3+$AO652+5,$AP652+7)))))</f>
        <v>0</v>
      </c>
      <c r="AR652" s="472">
        <f ca="1">COUNTIF(INDIRECT("H"&amp;(ROW()+12*(($AN652-1)*3+$AO652)-ROW())/12+5):INDIRECT("S"&amp;(ROW()+12*(($AN652-1)*3+$AO652)-ROW())/12+5),AQ652)</f>
        <v>0</v>
      </c>
      <c r="AS652" s="480">
        <f ca="1">IF($AP652=1,IF(INDIRECT(ADDRESS(($AN652-1)*3+$AO652+5,$AP652+20))="",0,INDIRECT(ADDRESS(($AN652-1)*3+$AO652+5,$AP652+20))),IF(INDIRECT(ADDRESS(($AN652-1)*3+$AO652+5,$AP652+20))="",0,IF(COUNTIF(INDIRECT(ADDRESS(($AN652-1)*36+($AO652-1)*12+6,COLUMN())):INDIRECT(ADDRESS(($AN652-1)*36+($AO652-1)*12+$AP652+4,COLUMN())),INDIRECT(ADDRESS(($AN652-1)*3+$AO652+5,$AP652+20)))&gt;=1,0,INDIRECT(ADDRESS(($AN652-1)*3+$AO652+5,$AP652+20)))))</f>
        <v>0</v>
      </c>
      <c r="AT652" s="472">
        <f ca="1">COUNTIF(INDIRECT("U"&amp;(ROW()+12*(($AN652-1)*3+$AO652)-ROW())/12+5):INDIRECT("AF"&amp;(ROW()+12*(($AN652-1)*3+$AO652)-ROW())/12+5),AS652)</f>
        <v>0</v>
      </c>
      <c r="AU652" s="472">
        <f ca="1">IF(AND(AQ652+AS652&gt;0,AR652+AT652&gt;0),COUNTIF(AU$6:AU651,"&gt;0")+1,0)</f>
        <v>0</v>
      </c>
    </row>
    <row r="653" spans="40:47" x14ac:dyDescent="0.15">
      <c r="AN653" s="472">
        <v>18</v>
      </c>
      <c r="AO653" s="472">
        <v>3</v>
      </c>
      <c r="AP653" s="472">
        <v>12</v>
      </c>
      <c r="AQ653" s="480">
        <f ca="1">IF($AP653=1,IF(INDIRECT(ADDRESS(($AN653-1)*3+$AO653+5,$AP653+7))="",0,INDIRECT(ADDRESS(($AN653-1)*3+$AO653+5,$AP653+7))),IF(INDIRECT(ADDRESS(($AN653-1)*3+$AO653+5,$AP653+7))="",0,IF(COUNTIF(INDIRECT(ADDRESS(($AN653-1)*36+($AO653-1)*12+6,COLUMN())):INDIRECT(ADDRESS(($AN653-1)*36+($AO653-1)*12+$AP653+4,COLUMN())),INDIRECT(ADDRESS(($AN653-1)*3+$AO653+5,$AP653+7)))&gt;=1,0,INDIRECT(ADDRESS(($AN653-1)*3+$AO653+5,$AP653+7)))))</f>
        <v>0</v>
      </c>
      <c r="AR653" s="472">
        <f ca="1">COUNTIF(INDIRECT("H"&amp;(ROW()+12*(($AN653-1)*3+$AO653)-ROW())/12+5):INDIRECT("S"&amp;(ROW()+12*(($AN653-1)*3+$AO653)-ROW())/12+5),AQ653)</f>
        <v>0</v>
      </c>
      <c r="AS653" s="480">
        <f ca="1">IF($AP653=1,IF(INDIRECT(ADDRESS(($AN653-1)*3+$AO653+5,$AP653+20))="",0,INDIRECT(ADDRESS(($AN653-1)*3+$AO653+5,$AP653+20))),IF(INDIRECT(ADDRESS(($AN653-1)*3+$AO653+5,$AP653+20))="",0,IF(COUNTIF(INDIRECT(ADDRESS(($AN653-1)*36+($AO653-1)*12+6,COLUMN())):INDIRECT(ADDRESS(($AN653-1)*36+($AO653-1)*12+$AP653+4,COLUMN())),INDIRECT(ADDRESS(($AN653-1)*3+$AO653+5,$AP653+20)))&gt;=1,0,INDIRECT(ADDRESS(($AN653-1)*3+$AO653+5,$AP653+20)))))</f>
        <v>0</v>
      </c>
      <c r="AT653" s="472">
        <f ca="1">COUNTIF(INDIRECT("U"&amp;(ROW()+12*(($AN653-1)*3+$AO653)-ROW())/12+5):INDIRECT("AF"&amp;(ROW()+12*(($AN653-1)*3+$AO653)-ROW())/12+5),AS653)</f>
        <v>0</v>
      </c>
      <c r="AU653" s="472">
        <f ca="1">IF(AND(AQ653+AS653&gt;0,AR653+AT653&gt;0),COUNTIF(AU$6:AU652,"&gt;0")+1,0)</f>
        <v>0</v>
      </c>
    </row>
    <row r="654" spans="40:47" x14ac:dyDescent="0.15">
      <c r="AN654" s="472">
        <v>19</v>
      </c>
      <c r="AO654" s="472">
        <v>1</v>
      </c>
      <c r="AP654" s="472">
        <v>1</v>
      </c>
      <c r="AQ654" s="480">
        <f ca="1">IF($AP654=1,IF(INDIRECT(ADDRESS(($AN654-1)*3+$AO654+5,$AP654+7))="",0,INDIRECT(ADDRESS(($AN654-1)*3+$AO654+5,$AP654+7))),IF(INDIRECT(ADDRESS(($AN654-1)*3+$AO654+5,$AP654+7))="",0,IF(COUNTIF(INDIRECT(ADDRESS(($AN654-1)*36+($AO654-1)*12+6,COLUMN())):INDIRECT(ADDRESS(($AN654-1)*36+($AO654-1)*12+$AP654+4,COLUMN())),INDIRECT(ADDRESS(($AN654-1)*3+$AO654+5,$AP654+7)))&gt;=1,0,INDIRECT(ADDRESS(($AN654-1)*3+$AO654+5,$AP654+7)))))</f>
        <v>0</v>
      </c>
      <c r="AR654" s="472">
        <f ca="1">COUNTIF(INDIRECT("H"&amp;(ROW()+12*(($AN654-1)*3+$AO654)-ROW())/12+5):INDIRECT("S"&amp;(ROW()+12*(($AN654-1)*3+$AO654)-ROW())/12+5),AQ654)</f>
        <v>0</v>
      </c>
      <c r="AS654" s="480">
        <f ca="1">IF($AP654=1,IF(INDIRECT(ADDRESS(($AN654-1)*3+$AO654+5,$AP654+20))="",0,INDIRECT(ADDRESS(($AN654-1)*3+$AO654+5,$AP654+20))),IF(INDIRECT(ADDRESS(($AN654-1)*3+$AO654+5,$AP654+20))="",0,IF(COUNTIF(INDIRECT(ADDRESS(($AN654-1)*36+($AO654-1)*12+6,COLUMN())):INDIRECT(ADDRESS(($AN654-1)*36+($AO654-1)*12+$AP654+4,COLUMN())),INDIRECT(ADDRESS(($AN654-1)*3+$AO654+5,$AP654+20)))&gt;=1,0,INDIRECT(ADDRESS(($AN654-1)*3+$AO654+5,$AP654+20)))))</f>
        <v>0</v>
      </c>
      <c r="AT654" s="472">
        <f ca="1">COUNTIF(INDIRECT("U"&amp;(ROW()+12*(($AN654-1)*3+$AO654)-ROW())/12+5):INDIRECT("AF"&amp;(ROW()+12*(($AN654-1)*3+$AO654)-ROW())/12+5),AS654)</f>
        <v>0</v>
      </c>
      <c r="AU654" s="472">
        <f ca="1">IF(AND(AQ654+AS654&gt;0,AR654+AT654&gt;0),COUNTIF(AU$6:AU653,"&gt;0")+1,0)</f>
        <v>0</v>
      </c>
    </row>
    <row r="655" spans="40:47" x14ac:dyDescent="0.15">
      <c r="AN655" s="472">
        <v>19</v>
      </c>
      <c r="AO655" s="472">
        <v>1</v>
      </c>
      <c r="AP655" s="472">
        <v>2</v>
      </c>
      <c r="AQ655" s="480">
        <f ca="1">IF($AP655=1,IF(INDIRECT(ADDRESS(($AN655-1)*3+$AO655+5,$AP655+7))="",0,INDIRECT(ADDRESS(($AN655-1)*3+$AO655+5,$AP655+7))),IF(INDIRECT(ADDRESS(($AN655-1)*3+$AO655+5,$AP655+7))="",0,IF(COUNTIF(INDIRECT(ADDRESS(($AN655-1)*36+($AO655-1)*12+6,COLUMN())):INDIRECT(ADDRESS(($AN655-1)*36+($AO655-1)*12+$AP655+4,COLUMN())),INDIRECT(ADDRESS(($AN655-1)*3+$AO655+5,$AP655+7)))&gt;=1,0,INDIRECT(ADDRESS(($AN655-1)*3+$AO655+5,$AP655+7)))))</f>
        <v>0</v>
      </c>
      <c r="AR655" s="472">
        <f ca="1">COUNTIF(INDIRECT("H"&amp;(ROW()+12*(($AN655-1)*3+$AO655)-ROW())/12+5):INDIRECT("S"&amp;(ROW()+12*(($AN655-1)*3+$AO655)-ROW())/12+5),AQ655)</f>
        <v>0</v>
      </c>
      <c r="AS655" s="480">
        <f ca="1">IF($AP655=1,IF(INDIRECT(ADDRESS(($AN655-1)*3+$AO655+5,$AP655+20))="",0,INDIRECT(ADDRESS(($AN655-1)*3+$AO655+5,$AP655+20))),IF(INDIRECT(ADDRESS(($AN655-1)*3+$AO655+5,$AP655+20))="",0,IF(COUNTIF(INDIRECT(ADDRESS(($AN655-1)*36+($AO655-1)*12+6,COLUMN())):INDIRECT(ADDRESS(($AN655-1)*36+($AO655-1)*12+$AP655+4,COLUMN())),INDIRECT(ADDRESS(($AN655-1)*3+$AO655+5,$AP655+20)))&gt;=1,0,INDIRECT(ADDRESS(($AN655-1)*3+$AO655+5,$AP655+20)))))</f>
        <v>0</v>
      </c>
      <c r="AT655" s="472">
        <f ca="1">COUNTIF(INDIRECT("U"&amp;(ROW()+12*(($AN655-1)*3+$AO655)-ROW())/12+5):INDIRECT("AF"&amp;(ROW()+12*(($AN655-1)*3+$AO655)-ROW())/12+5),AS655)</f>
        <v>0</v>
      </c>
      <c r="AU655" s="472">
        <f ca="1">IF(AND(AQ655+AS655&gt;0,AR655+AT655&gt;0),COUNTIF(AU$6:AU654,"&gt;0")+1,0)</f>
        <v>0</v>
      </c>
    </row>
    <row r="656" spans="40:47" x14ac:dyDescent="0.15">
      <c r="AN656" s="472">
        <v>19</v>
      </c>
      <c r="AO656" s="472">
        <v>1</v>
      </c>
      <c r="AP656" s="472">
        <v>3</v>
      </c>
      <c r="AQ656" s="480">
        <f ca="1">IF($AP656=1,IF(INDIRECT(ADDRESS(($AN656-1)*3+$AO656+5,$AP656+7))="",0,INDIRECT(ADDRESS(($AN656-1)*3+$AO656+5,$AP656+7))),IF(INDIRECT(ADDRESS(($AN656-1)*3+$AO656+5,$AP656+7))="",0,IF(COUNTIF(INDIRECT(ADDRESS(($AN656-1)*36+($AO656-1)*12+6,COLUMN())):INDIRECT(ADDRESS(($AN656-1)*36+($AO656-1)*12+$AP656+4,COLUMN())),INDIRECT(ADDRESS(($AN656-1)*3+$AO656+5,$AP656+7)))&gt;=1,0,INDIRECT(ADDRESS(($AN656-1)*3+$AO656+5,$AP656+7)))))</f>
        <v>0</v>
      </c>
      <c r="AR656" s="472">
        <f ca="1">COUNTIF(INDIRECT("H"&amp;(ROW()+12*(($AN656-1)*3+$AO656)-ROW())/12+5):INDIRECT("S"&amp;(ROW()+12*(($AN656-1)*3+$AO656)-ROW())/12+5),AQ656)</f>
        <v>0</v>
      </c>
      <c r="AS656" s="480">
        <f ca="1">IF($AP656=1,IF(INDIRECT(ADDRESS(($AN656-1)*3+$AO656+5,$AP656+20))="",0,INDIRECT(ADDRESS(($AN656-1)*3+$AO656+5,$AP656+20))),IF(INDIRECT(ADDRESS(($AN656-1)*3+$AO656+5,$AP656+20))="",0,IF(COUNTIF(INDIRECT(ADDRESS(($AN656-1)*36+($AO656-1)*12+6,COLUMN())):INDIRECT(ADDRESS(($AN656-1)*36+($AO656-1)*12+$AP656+4,COLUMN())),INDIRECT(ADDRESS(($AN656-1)*3+$AO656+5,$AP656+20)))&gt;=1,0,INDIRECT(ADDRESS(($AN656-1)*3+$AO656+5,$AP656+20)))))</f>
        <v>0</v>
      </c>
      <c r="AT656" s="472">
        <f ca="1">COUNTIF(INDIRECT("U"&amp;(ROW()+12*(($AN656-1)*3+$AO656)-ROW())/12+5):INDIRECT("AF"&amp;(ROW()+12*(($AN656-1)*3+$AO656)-ROW())/12+5),AS656)</f>
        <v>0</v>
      </c>
      <c r="AU656" s="472">
        <f ca="1">IF(AND(AQ656+AS656&gt;0,AR656+AT656&gt;0),COUNTIF(AU$6:AU655,"&gt;0")+1,0)</f>
        <v>0</v>
      </c>
    </row>
    <row r="657" spans="40:47" x14ac:dyDescent="0.15">
      <c r="AN657" s="472">
        <v>19</v>
      </c>
      <c r="AO657" s="472">
        <v>1</v>
      </c>
      <c r="AP657" s="472">
        <v>4</v>
      </c>
      <c r="AQ657" s="480">
        <f ca="1">IF($AP657=1,IF(INDIRECT(ADDRESS(($AN657-1)*3+$AO657+5,$AP657+7))="",0,INDIRECT(ADDRESS(($AN657-1)*3+$AO657+5,$AP657+7))),IF(INDIRECT(ADDRESS(($AN657-1)*3+$AO657+5,$AP657+7))="",0,IF(COUNTIF(INDIRECT(ADDRESS(($AN657-1)*36+($AO657-1)*12+6,COLUMN())):INDIRECT(ADDRESS(($AN657-1)*36+($AO657-1)*12+$AP657+4,COLUMN())),INDIRECT(ADDRESS(($AN657-1)*3+$AO657+5,$AP657+7)))&gt;=1,0,INDIRECT(ADDRESS(($AN657-1)*3+$AO657+5,$AP657+7)))))</f>
        <v>0</v>
      </c>
      <c r="AR657" s="472">
        <f ca="1">COUNTIF(INDIRECT("H"&amp;(ROW()+12*(($AN657-1)*3+$AO657)-ROW())/12+5):INDIRECT("S"&amp;(ROW()+12*(($AN657-1)*3+$AO657)-ROW())/12+5),AQ657)</f>
        <v>0</v>
      </c>
      <c r="AS657" s="480">
        <f ca="1">IF($AP657=1,IF(INDIRECT(ADDRESS(($AN657-1)*3+$AO657+5,$AP657+20))="",0,INDIRECT(ADDRESS(($AN657-1)*3+$AO657+5,$AP657+20))),IF(INDIRECT(ADDRESS(($AN657-1)*3+$AO657+5,$AP657+20))="",0,IF(COUNTIF(INDIRECT(ADDRESS(($AN657-1)*36+($AO657-1)*12+6,COLUMN())):INDIRECT(ADDRESS(($AN657-1)*36+($AO657-1)*12+$AP657+4,COLUMN())),INDIRECT(ADDRESS(($AN657-1)*3+$AO657+5,$AP657+20)))&gt;=1,0,INDIRECT(ADDRESS(($AN657-1)*3+$AO657+5,$AP657+20)))))</f>
        <v>0</v>
      </c>
      <c r="AT657" s="472">
        <f ca="1">COUNTIF(INDIRECT("U"&amp;(ROW()+12*(($AN657-1)*3+$AO657)-ROW())/12+5):INDIRECT("AF"&amp;(ROW()+12*(($AN657-1)*3+$AO657)-ROW())/12+5),AS657)</f>
        <v>0</v>
      </c>
      <c r="AU657" s="472">
        <f ca="1">IF(AND(AQ657+AS657&gt;0,AR657+AT657&gt;0),COUNTIF(AU$6:AU656,"&gt;0")+1,0)</f>
        <v>0</v>
      </c>
    </row>
    <row r="658" spans="40:47" x14ac:dyDescent="0.15">
      <c r="AN658" s="472">
        <v>19</v>
      </c>
      <c r="AO658" s="472">
        <v>1</v>
      </c>
      <c r="AP658" s="472">
        <v>5</v>
      </c>
      <c r="AQ658" s="480">
        <f ca="1">IF($AP658=1,IF(INDIRECT(ADDRESS(($AN658-1)*3+$AO658+5,$AP658+7))="",0,INDIRECT(ADDRESS(($AN658-1)*3+$AO658+5,$AP658+7))),IF(INDIRECT(ADDRESS(($AN658-1)*3+$AO658+5,$AP658+7))="",0,IF(COUNTIF(INDIRECT(ADDRESS(($AN658-1)*36+($AO658-1)*12+6,COLUMN())):INDIRECT(ADDRESS(($AN658-1)*36+($AO658-1)*12+$AP658+4,COLUMN())),INDIRECT(ADDRESS(($AN658-1)*3+$AO658+5,$AP658+7)))&gt;=1,0,INDIRECT(ADDRESS(($AN658-1)*3+$AO658+5,$AP658+7)))))</f>
        <v>0</v>
      </c>
      <c r="AR658" s="472">
        <f ca="1">COUNTIF(INDIRECT("H"&amp;(ROW()+12*(($AN658-1)*3+$AO658)-ROW())/12+5):INDIRECT("S"&amp;(ROW()+12*(($AN658-1)*3+$AO658)-ROW())/12+5),AQ658)</f>
        <v>0</v>
      </c>
      <c r="AS658" s="480">
        <f ca="1">IF($AP658=1,IF(INDIRECT(ADDRESS(($AN658-1)*3+$AO658+5,$AP658+20))="",0,INDIRECT(ADDRESS(($AN658-1)*3+$AO658+5,$AP658+20))),IF(INDIRECT(ADDRESS(($AN658-1)*3+$AO658+5,$AP658+20))="",0,IF(COUNTIF(INDIRECT(ADDRESS(($AN658-1)*36+($AO658-1)*12+6,COLUMN())):INDIRECT(ADDRESS(($AN658-1)*36+($AO658-1)*12+$AP658+4,COLUMN())),INDIRECT(ADDRESS(($AN658-1)*3+$AO658+5,$AP658+20)))&gt;=1,0,INDIRECT(ADDRESS(($AN658-1)*3+$AO658+5,$AP658+20)))))</f>
        <v>0</v>
      </c>
      <c r="AT658" s="472">
        <f ca="1">COUNTIF(INDIRECT("U"&amp;(ROW()+12*(($AN658-1)*3+$AO658)-ROW())/12+5):INDIRECT("AF"&amp;(ROW()+12*(($AN658-1)*3+$AO658)-ROW())/12+5),AS658)</f>
        <v>0</v>
      </c>
      <c r="AU658" s="472">
        <f ca="1">IF(AND(AQ658+AS658&gt;0,AR658+AT658&gt;0),COUNTIF(AU$6:AU657,"&gt;0")+1,0)</f>
        <v>0</v>
      </c>
    </row>
    <row r="659" spans="40:47" x14ac:dyDescent="0.15">
      <c r="AN659" s="472">
        <v>19</v>
      </c>
      <c r="AO659" s="472">
        <v>1</v>
      </c>
      <c r="AP659" s="472">
        <v>6</v>
      </c>
      <c r="AQ659" s="480">
        <f ca="1">IF($AP659=1,IF(INDIRECT(ADDRESS(($AN659-1)*3+$AO659+5,$AP659+7))="",0,INDIRECT(ADDRESS(($AN659-1)*3+$AO659+5,$AP659+7))),IF(INDIRECT(ADDRESS(($AN659-1)*3+$AO659+5,$AP659+7))="",0,IF(COUNTIF(INDIRECT(ADDRESS(($AN659-1)*36+($AO659-1)*12+6,COLUMN())):INDIRECT(ADDRESS(($AN659-1)*36+($AO659-1)*12+$AP659+4,COLUMN())),INDIRECT(ADDRESS(($AN659-1)*3+$AO659+5,$AP659+7)))&gt;=1,0,INDIRECT(ADDRESS(($AN659-1)*3+$AO659+5,$AP659+7)))))</f>
        <v>0</v>
      </c>
      <c r="AR659" s="472">
        <f ca="1">COUNTIF(INDIRECT("H"&amp;(ROW()+12*(($AN659-1)*3+$AO659)-ROW())/12+5):INDIRECT("S"&amp;(ROW()+12*(($AN659-1)*3+$AO659)-ROW())/12+5),AQ659)</f>
        <v>0</v>
      </c>
      <c r="AS659" s="480">
        <f ca="1">IF($AP659=1,IF(INDIRECT(ADDRESS(($AN659-1)*3+$AO659+5,$AP659+20))="",0,INDIRECT(ADDRESS(($AN659-1)*3+$AO659+5,$AP659+20))),IF(INDIRECT(ADDRESS(($AN659-1)*3+$AO659+5,$AP659+20))="",0,IF(COUNTIF(INDIRECT(ADDRESS(($AN659-1)*36+($AO659-1)*12+6,COLUMN())):INDIRECT(ADDRESS(($AN659-1)*36+($AO659-1)*12+$AP659+4,COLUMN())),INDIRECT(ADDRESS(($AN659-1)*3+$AO659+5,$AP659+20)))&gt;=1,0,INDIRECT(ADDRESS(($AN659-1)*3+$AO659+5,$AP659+20)))))</f>
        <v>0</v>
      </c>
      <c r="AT659" s="472">
        <f ca="1">COUNTIF(INDIRECT("U"&amp;(ROW()+12*(($AN659-1)*3+$AO659)-ROW())/12+5):INDIRECT("AF"&amp;(ROW()+12*(($AN659-1)*3+$AO659)-ROW())/12+5),AS659)</f>
        <v>0</v>
      </c>
      <c r="AU659" s="472">
        <f ca="1">IF(AND(AQ659+AS659&gt;0,AR659+AT659&gt;0),COUNTIF(AU$6:AU658,"&gt;0")+1,0)</f>
        <v>0</v>
      </c>
    </row>
    <row r="660" spans="40:47" x14ac:dyDescent="0.15">
      <c r="AN660" s="472">
        <v>19</v>
      </c>
      <c r="AO660" s="472">
        <v>1</v>
      </c>
      <c r="AP660" s="472">
        <v>7</v>
      </c>
      <c r="AQ660" s="480">
        <f ca="1">IF($AP660=1,IF(INDIRECT(ADDRESS(($AN660-1)*3+$AO660+5,$AP660+7))="",0,INDIRECT(ADDRESS(($AN660-1)*3+$AO660+5,$AP660+7))),IF(INDIRECT(ADDRESS(($AN660-1)*3+$AO660+5,$AP660+7))="",0,IF(COUNTIF(INDIRECT(ADDRESS(($AN660-1)*36+($AO660-1)*12+6,COLUMN())):INDIRECT(ADDRESS(($AN660-1)*36+($AO660-1)*12+$AP660+4,COLUMN())),INDIRECT(ADDRESS(($AN660-1)*3+$AO660+5,$AP660+7)))&gt;=1,0,INDIRECT(ADDRESS(($AN660-1)*3+$AO660+5,$AP660+7)))))</f>
        <v>0</v>
      </c>
      <c r="AR660" s="472">
        <f ca="1">COUNTIF(INDIRECT("H"&amp;(ROW()+12*(($AN660-1)*3+$AO660)-ROW())/12+5):INDIRECT("S"&amp;(ROW()+12*(($AN660-1)*3+$AO660)-ROW())/12+5),AQ660)</f>
        <v>0</v>
      </c>
      <c r="AS660" s="480">
        <f ca="1">IF($AP660=1,IF(INDIRECT(ADDRESS(($AN660-1)*3+$AO660+5,$AP660+20))="",0,INDIRECT(ADDRESS(($AN660-1)*3+$AO660+5,$AP660+20))),IF(INDIRECT(ADDRESS(($AN660-1)*3+$AO660+5,$AP660+20))="",0,IF(COUNTIF(INDIRECT(ADDRESS(($AN660-1)*36+($AO660-1)*12+6,COLUMN())):INDIRECT(ADDRESS(($AN660-1)*36+($AO660-1)*12+$AP660+4,COLUMN())),INDIRECT(ADDRESS(($AN660-1)*3+$AO660+5,$AP660+20)))&gt;=1,0,INDIRECT(ADDRESS(($AN660-1)*3+$AO660+5,$AP660+20)))))</f>
        <v>0</v>
      </c>
      <c r="AT660" s="472">
        <f ca="1">COUNTIF(INDIRECT("U"&amp;(ROW()+12*(($AN660-1)*3+$AO660)-ROW())/12+5):INDIRECT("AF"&amp;(ROW()+12*(($AN660-1)*3+$AO660)-ROW())/12+5),AS660)</f>
        <v>0</v>
      </c>
      <c r="AU660" s="472">
        <f ca="1">IF(AND(AQ660+AS660&gt;0,AR660+AT660&gt;0),COUNTIF(AU$6:AU659,"&gt;0")+1,0)</f>
        <v>0</v>
      </c>
    </row>
    <row r="661" spans="40:47" x14ac:dyDescent="0.15">
      <c r="AN661" s="472">
        <v>19</v>
      </c>
      <c r="AO661" s="472">
        <v>1</v>
      </c>
      <c r="AP661" s="472">
        <v>8</v>
      </c>
      <c r="AQ661" s="480">
        <f ca="1">IF($AP661=1,IF(INDIRECT(ADDRESS(($AN661-1)*3+$AO661+5,$AP661+7))="",0,INDIRECT(ADDRESS(($AN661-1)*3+$AO661+5,$AP661+7))),IF(INDIRECT(ADDRESS(($AN661-1)*3+$AO661+5,$AP661+7))="",0,IF(COUNTIF(INDIRECT(ADDRESS(($AN661-1)*36+($AO661-1)*12+6,COLUMN())):INDIRECT(ADDRESS(($AN661-1)*36+($AO661-1)*12+$AP661+4,COLUMN())),INDIRECT(ADDRESS(($AN661-1)*3+$AO661+5,$AP661+7)))&gt;=1,0,INDIRECT(ADDRESS(($AN661-1)*3+$AO661+5,$AP661+7)))))</f>
        <v>0</v>
      </c>
      <c r="AR661" s="472">
        <f ca="1">COUNTIF(INDIRECT("H"&amp;(ROW()+12*(($AN661-1)*3+$AO661)-ROW())/12+5):INDIRECT("S"&amp;(ROW()+12*(($AN661-1)*3+$AO661)-ROW())/12+5),AQ661)</f>
        <v>0</v>
      </c>
      <c r="AS661" s="480">
        <f ca="1">IF($AP661=1,IF(INDIRECT(ADDRESS(($AN661-1)*3+$AO661+5,$AP661+20))="",0,INDIRECT(ADDRESS(($AN661-1)*3+$AO661+5,$AP661+20))),IF(INDIRECT(ADDRESS(($AN661-1)*3+$AO661+5,$AP661+20))="",0,IF(COUNTIF(INDIRECT(ADDRESS(($AN661-1)*36+($AO661-1)*12+6,COLUMN())):INDIRECT(ADDRESS(($AN661-1)*36+($AO661-1)*12+$AP661+4,COLUMN())),INDIRECT(ADDRESS(($AN661-1)*3+$AO661+5,$AP661+20)))&gt;=1,0,INDIRECT(ADDRESS(($AN661-1)*3+$AO661+5,$AP661+20)))))</f>
        <v>0</v>
      </c>
      <c r="AT661" s="472">
        <f ca="1">COUNTIF(INDIRECT("U"&amp;(ROW()+12*(($AN661-1)*3+$AO661)-ROW())/12+5):INDIRECT("AF"&amp;(ROW()+12*(($AN661-1)*3+$AO661)-ROW())/12+5),AS661)</f>
        <v>0</v>
      </c>
      <c r="AU661" s="472">
        <f ca="1">IF(AND(AQ661+AS661&gt;0,AR661+AT661&gt;0),COUNTIF(AU$6:AU660,"&gt;0")+1,0)</f>
        <v>0</v>
      </c>
    </row>
    <row r="662" spans="40:47" x14ac:dyDescent="0.15">
      <c r="AN662" s="472">
        <v>19</v>
      </c>
      <c r="AO662" s="472">
        <v>1</v>
      </c>
      <c r="AP662" s="472">
        <v>9</v>
      </c>
      <c r="AQ662" s="480">
        <f ca="1">IF($AP662=1,IF(INDIRECT(ADDRESS(($AN662-1)*3+$AO662+5,$AP662+7))="",0,INDIRECT(ADDRESS(($AN662-1)*3+$AO662+5,$AP662+7))),IF(INDIRECT(ADDRESS(($AN662-1)*3+$AO662+5,$AP662+7))="",0,IF(COUNTIF(INDIRECT(ADDRESS(($AN662-1)*36+($AO662-1)*12+6,COLUMN())):INDIRECT(ADDRESS(($AN662-1)*36+($AO662-1)*12+$AP662+4,COLUMN())),INDIRECT(ADDRESS(($AN662-1)*3+$AO662+5,$AP662+7)))&gt;=1,0,INDIRECT(ADDRESS(($AN662-1)*3+$AO662+5,$AP662+7)))))</f>
        <v>0</v>
      </c>
      <c r="AR662" s="472">
        <f ca="1">COUNTIF(INDIRECT("H"&amp;(ROW()+12*(($AN662-1)*3+$AO662)-ROW())/12+5):INDIRECT("S"&amp;(ROW()+12*(($AN662-1)*3+$AO662)-ROW())/12+5),AQ662)</f>
        <v>0</v>
      </c>
      <c r="AS662" s="480">
        <f ca="1">IF($AP662=1,IF(INDIRECT(ADDRESS(($AN662-1)*3+$AO662+5,$AP662+20))="",0,INDIRECT(ADDRESS(($AN662-1)*3+$AO662+5,$AP662+20))),IF(INDIRECT(ADDRESS(($AN662-1)*3+$AO662+5,$AP662+20))="",0,IF(COUNTIF(INDIRECT(ADDRESS(($AN662-1)*36+($AO662-1)*12+6,COLUMN())):INDIRECT(ADDRESS(($AN662-1)*36+($AO662-1)*12+$AP662+4,COLUMN())),INDIRECT(ADDRESS(($AN662-1)*3+$AO662+5,$AP662+20)))&gt;=1,0,INDIRECT(ADDRESS(($AN662-1)*3+$AO662+5,$AP662+20)))))</f>
        <v>0</v>
      </c>
      <c r="AT662" s="472">
        <f ca="1">COUNTIF(INDIRECT("U"&amp;(ROW()+12*(($AN662-1)*3+$AO662)-ROW())/12+5):INDIRECT("AF"&amp;(ROW()+12*(($AN662-1)*3+$AO662)-ROW())/12+5),AS662)</f>
        <v>0</v>
      </c>
      <c r="AU662" s="472">
        <f ca="1">IF(AND(AQ662+AS662&gt;0,AR662+AT662&gt;0),COUNTIF(AU$6:AU661,"&gt;0")+1,0)</f>
        <v>0</v>
      </c>
    </row>
    <row r="663" spans="40:47" x14ac:dyDescent="0.15">
      <c r="AN663" s="472">
        <v>19</v>
      </c>
      <c r="AO663" s="472">
        <v>1</v>
      </c>
      <c r="AP663" s="472">
        <v>10</v>
      </c>
      <c r="AQ663" s="480">
        <f ca="1">IF($AP663=1,IF(INDIRECT(ADDRESS(($AN663-1)*3+$AO663+5,$AP663+7))="",0,INDIRECT(ADDRESS(($AN663-1)*3+$AO663+5,$AP663+7))),IF(INDIRECT(ADDRESS(($AN663-1)*3+$AO663+5,$AP663+7))="",0,IF(COUNTIF(INDIRECT(ADDRESS(($AN663-1)*36+($AO663-1)*12+6,COLUMN())):INDIRECT(ADDRESS(($AN663-1)*36+($AO663-1)*12+$AP663+4,COLUMN())),INDIRECT(ADDRESS(($AN663-1)*3+$AO663+5,$AP663+7)))&gt;=1,0,INDIRECT(ADDRESS(($AN663-1)*3+$AO663+5,$AP663+7)))))</f>
        <v>0</v>
      </c>
      <c r="AR663" s="472">
        <f ca="1">COUNTIF(INDIRECT("H"&amp;(ROW()+12*(($AN663-1)*3+$AO663)-ROW())/12+5):INDIRECT("S"&amp;(ROW()+12*(($AN663-1)*3+$AO663)-ROW())/12+5),AQ663)</f>
        <v>0</v>
      </c>
      <c r="AS663" s="480">
        <f ca="1">IF($AP663=1,IF(INDIRECT(ADDRESS(($AN663-1)*3+$AO663+5,$AP663+20))="",0,INDIRECT(ADDRESS(($AN663-1)*3+$AO663+5,$AP663+20))),IF(INDIRECT(ADDRESS(($AN663-1)*3+$AO663+5,$AP663+20))="",0,IF(COUNTIF(INDIRECT(ADDRESS(($AN663-1)*36+($AO663-1)*12+6,COLUMN())):INDIRECT(ADDRESS(($AN663-1)*36+($AO663-1)*12+$AP663+4,COLUMN())),INDIRECT(ADDRESS(($AN663-1)*3+$AO663+5,$AP663+20)))&gt;=1,0,INDIRECT(ADDRESS(($AN663-1)*3+$AO663+5,$AP663+20)))))</f>
        <v>0</v>
      </c>
      <c r="AT663" s="472">
        <f ca="1">COUNTIF(INDIRECT("U"&amp;(ROW()+12*(($AN663-1)*3+$AO663)-ROW())/12+5):INDIRECT("AF"&amp;(ROW()+12*(($AN663-1)*3+$AO663)-ROW())/12+5),AS663)</f>
        <v>0</v>
      </c>
      <c r="AU663" s="472">
        <f ca="1">IF(AND(AQ663+AS663&gt;0,AR663+AT663&gt;0),COUNTIF(AU$6:AU662,"&gt;0")+1,0)</f>
        <v>0</v>
      </c>
    </row>
    <row r="664" spans="40:47" x14ac:dyDescent="0.15">
      <c r="AN664" s="472">
        <v>19</v>
      </c>
      <c r="AO664" s="472">
        <v>1</v>
      </c>
      <c r="AP664" s="472">
        <v>11</v>
      </c>
      <c r="AQ664" s="480">
        <f ca="1">IF($AP664=1,IF(INDIRECT(ADDRESS(($AN664-1)*3+$AO664+5,$AP664+7))="",0,INDIRECT(ADDRESS(($AN664-1)*3+$AO664+5,$AP664+7))),IF(INDIRECT(ADDRESS(($AN664-1)*3+$AO664+5,$AP664+7))="",0,IF(COUNTIF(INDIRECT(ADDRESS(($AN664-1)*36+($AO664-1)*12+6,COLUMN())):INDIRECT(ADDRESS(($AN664-1)*36+($AO664-1)*12+$AP664+4,COLUMN())),INDIRECT(ADDRESS(($AN664-1)*3+$AO664+5,$AP664+7)))&gt;=1,0,INDIRECT(ADDRESS(($AN664-1)*3+$AO664+5,$AP664+7)))))</f>
        <v>0</v>
      </c>
      <c r="AR664" s="472">
        <f ca="1">COUNTIF(INDIRECT("H"&amp;(ROW()+12*(($AN664-1)*3+$AO664)-ROW())/12+5):INDIRECT("S"&amp;(ROW()+12*(($AN664-1)*3+$AO664)-ROW())/12+5),AQ664)</f>
        <v>0</v>
      </c>
      <c r="AS664" s="480">
        <f ca="1">IF($AP664=1,IF(INDIRECT(ADDRESS(($AN664-1)*3+$AO664+5,$AP664+20))="",0,INDIRECT(ADDRESS(($AN664-1)*3+$AO664+5,$AP664+20))),IF(INDIRECT(ADDRESS(($AN664-1)*3+$AO664+5,$AP664+20))="",0,IF(COUNTIF(INDIRECT(ADDRESS(($AN664-1)*36+($AO664-1)*12+6,COLUMN())):INDIRECT(ADDRESS(($AN664-1)*36+($AO664-1)*12+$AP664+4,COLUMN())),INDIRECT(ADDRESS(($AN664-1)*3+$AO664+5,$AP664+20)))&gt;=1,0,INDIRECT(ADDRESS(($AN664-1)*3+$AO664+5,$AP664+20)))))</f>
        <v>0</v>
      </c>
      <c r="AT664" s="472">
        <f ca="1">COUNTIF(INDIRECT("U"&amp;(ROW()+12*(($AN664-1)*3+$AO664)-ROW())/12+5):INDIRECT("AF"&amp;(ROW()+12*(($AN664-1)*3+$AO664)-ROW())/12+5),AS664)</f>
        <v>0</v>
      </c>
      <c r="AU664" s="472">
        <f ca="1">IF(AND(AQ664+AS664&gt;0,AR664+AT664&gt;0),COUNTIF(AU$6:AU663,"&gt;0")+1,0)</f>
        <v>0</v>
      </c>
    </row>
    <row r="665" spans="40:47" x14ac:dyDescent="0.15">
      <c r="AN665" s="472">
        <v>19</v>
      </c>
      <c r="AO665" s="472">
        <v>1</v>
      </c>
      <c r="AP665" s="472">
        <v>12</v>
      </c>
      <c r="AQ665" s="480">
        <f ca="1">IF($AP665=1,IF(INDIRECT(ADDRESS(($AN665-1)*3+$AO665+5,$AP665+7))="",0,INDIRECT(ADDRESS(($AN665-1)*3+$AO665+5,$AP665+7))),IF(INDIRECT(ADDRESS(($AN665-1)*3+$AO665+5,$AP665+7))="",0,IF(COUNTIF(INDIRECT(ADDRESS(($AN665-1)*36+($AO665-1)*12+6,COLUMN())):INDIRECT(ADDRESS(($AN665-1)*36+($AO665-1)*12+$AP665+4,COLUMN())),INDIRECT(ADDRESS(($AN665-1)*3+$AO665+5,$AP665+7)))&gt;=1,0,INDIRECT(ADDRESS(($AN665-1)*3+$AO665+5,$AP665+7)))))</f>
        <v>0</v>
      </c>
      <c r="AR665" s="472">
        <f ca="1">COUNTIF(INDIRECT("H"&amp;(ROW()+12*(($AN665-1)*3+$AO665)-ROW())/12+5):INDIRECT("S"&amp;(ROW()+12*(($AN665-1)*3+$AO665)-ROW())/12+5),AQ665)</f>
        <v>0</v>
      </c>
      <c r="AS665" s="480">
        <f ca="1">IF($AP665=1,IF(INDIRECT(ADDRESS(($AN665-1)*3+$AO665+5,$AP665+20))="",0,INDIRECT(ADDRESS(($AN665-1)*3+$AO665+5,$AP665+20))),IF(INDIRECT(ADDRESS(($AN665-1)*3+$AO665+5,$AP665+20))="",0,IF(COUNTIF(INDIRECT(ADDRESS(($AN665-1)*36+($AO665-1)*12+6,COLUMN())):INDIRECT(ADDRESS(($AN665-1)*36+($AO665-1)*12+$AP665+4,COLUMN())),INDIRECT(ADDRESS(($AN665-1)*3+$AO665+5,$AP665+20)))&gt;=1,0,INDIRECT(ADDRESS(($AN665-1)*3+$AO665+5,$AP665+20)))))</f>
        <v>0</v>
      </c>
      <c r="AT665" s="472">
        <f ca="1">COUNTIF(INDIRECT("U"&amp;(ROW()+12*(($AN665-1)*3+$AO665)-ROW())/12+5):INDIRECT("AF"&amp;(ROW()+12*(($AN665-1)*3+$AO665)-ROW())/12+5),AS665)</f>
        <v>0</v>
      </c>
      <c r="AU665" s="472">
        <f ca="1">IF(AND(AQ665+AS665&gt;0,AR665+AT665&gt;0),COUNTIF(AU$6:AU664,"&gt;0")+1,0)</f>
        <v>0</v>
      </c>
    </row>
    <row r="666" spans="40:47" x14ac:dyDescent="0.15">
      <c r="AN666" s="472">
        <v>19</v>
      </c>
      <c r="AO666" s="472">
        <v>2</v>
      </c>
      <c r="AP666" s="472">
        <v>1</v>
      </c>
      <c r="AQ666" s="480">
        <f ca="1">IF($AP666=1,IF(INDIRECT(ADDRESS(($AN666-1)*3+$AO666+5,$AP666+7))="",0,INDIRECT(ADDRESS(($AN666-1)*3+$AO666+5,$AP666+7))),IF(INDIRECT(ADDRESS(($AN666-1)*3+$AO666+5,$AP666+7))="",0,IF(COUNTIF(INDIRECT(ADDRESS(($AN666-1)*36+($AO666-1)*12+6,COLUMN())):INDIRECT(ADDRESS(($AN666-1)*36+($AO666-1)*12+$AP666+4,COLUMN())),INDIRECT(ADDRESS(($AN666-1)*3+$AO666+5,$AP666+7)))&gt;=1,0,INDIRECT(ADDRESS(($AN666-1)*3+$AO666+5,$AP666+7)))))</f>
        <v>0</v>
      </c>
      <c r="AR666" s="472">
        <f ca="1">COUNTIF(INDIRECT("H"&amp;(ROW()+12*(($AN666-1)*3+$AO666)-ROW())/12+5):INDIRECT("S"&amp;(ROW()+12*(($AN666-1)*3+$AO666)-ROW())/12+5),AQ666)</f>
        <v>0</v>
      </c>
      <c r="AS666" s="480">
        <f ca="1">IF($AP666=1,IF(INDIRECT(ADDRESS(($AN666-1)*3+$AO666+5,$AP666+20))="",0,INDIRECT(ADDRESS(($AN666-1)*3+$AO666+5,$AP666+20))),IF(INDIRECT(ADDRESS(($AN666-1)*3+$AO666+5,$AP666+20))="",0,IF(COUNTIF(INDIRECT(ADDRESS(($AN666-1)*36+($AO666-1)*12+6,COLUMN())):INDIRECT(ADDRESS(($AN666-1)*36+($AO666-1)*12+$AP666+4,COLUMN())),INDIRECT(ADDRESS(($AN666-1)*3+$AO666+5,$AP666+20)))&gt;=1,0,INDIRECT(ADDRESS(($AN666-1)*3+$AO666+5,$AP666+20)))))</f>
        <v>0</v>
      </c>
      <c r="AT666" s="472">
        <f ca="1">COUNTIF(INDIRECT("U"&amp;(ROW()+12*(($AN666-1)*3+$AO666)-ROW())/12+5):INDIRECT("AF"&amp;(ROW()+12*(($AN666-1)*3+$AO666)-ROW())/12+5),AS666)</f>
        <v>0</v>
      </c>
      <c r="AU666" s="472">
        <f ca="1">IF(AND(AQ666+AS666&gt;0,AR666+AT666&gt;0),COUNTIF(AU$6:AU665,"&gt;0")+1,0)</f>
        <v>0</v>
      </c>
    </row>
    <row r="667" spans="40:47" x14ac:dyDescent="0.15">
      <c r="AN667" s="472">
        <v>19</v>
      </c>
      <c r="AO667" s="472">
        <v>2</v>
      </c>
      <c r="AP667" s="472">
        <v>2</v>
      </c>
      <c r="AQ667" s="480">
        <f ca="1">IF($AP667=1,IF(INDIRECT(ADDRESS(($AN667-1)*3+$AO667+5,$AP667+7))="",0,INDIRECT(ADDRESS(($AN667-1)*3+$AO667+5,$AP667+7))),IF(INDIRECT(ADDRESS(($AN667-1)*3+$AO667+5,$AP667+7))="",0,IF(COUNTIF(INDIRECT(ADDRESS(($AN667-1)*36+($AO667-1)*12+6,COLUMN())):INDIRECT(ADDRESS(($AN667-1)*36+($AO667-1)*12+$AP667+4,COLUMN())),INDIRECT(ADDRESS(($AN667-1)*3+$AO667+5,$AP667+7)))&gt;=1,0,INDIRECT(ADDRESS(($AN667-1)*3+$AO667+5,$AP667+7)))))</f>
        <v>0</v>
      </c>
      <c r="AR667" s="472">
        <f ca="1">COUNTIF(INDIRECT("H"&amp;(ROW()+12*(($AN667-1)*3+$AO667)-ROW())/12+5):INDIRECT("S"&amp;(ROW()+12*(($AN667-1)*3+$AO667)-ROW())/12+5),AQ667)</f>
        <v>0</v>
      </c>
      <c r="AS667" s="480">
        <f ca="1">IF($AP667=1,IF(INDIRECT(ADDRESS(($AN667-1)*3+$AO667+5,$AP667+20))="",0,INDIRECT(ADDRESS(($AN667-1)*3+$AO667+5,$AP667+20))),IF(INDIRECT(ADDRESS(($AN667-1)*3+$AO667+5,$AP667+20))="",0,IF(COUNTIF(INDIRECT(ADDRESS(($AN667-1)*36+($AO667-1)*12+6,COLUMN())):INDIRECT(ADDRESS(($AN667-1)*36+($AO667-1)*12+$AP667+4,COLUMN())),INDIRECT(ADDRESS(($AN667-1)*3+$AO667+5,$AP667+20)))&gt;=1,0,INDIRECT(ADDRESS(($AN667-1)*3+$AO667+5,$AP667+20)))))</f>
        <v>0</v>
      </c>
      <c r="AT667" s="472">
        <f ca="1">COUNTIF(INDIRECT("U"&amp;(ROW()+12*(($AN667-1)*3+$AO667)-ROW())/12+5):INDIRECT("AF"&amp;(ROW()+12*(($AN667-1)*3+$AO667)-ROW())/12+5),AS667)</f>
        <v>0</v>
      </c>
      <c r="AU667" s="472">
        <f ca="1">IF(AND(AQ667+AS667&gt;0,AR667+AT667&gt;0),COUNTIF(AU$6:AU666,"&gt;0")+1,0)</f>
        <v>0</v>
      </c>
    </row>
    <row r="668" spans="40:47" x14ac:dyDescent="0.15">
      <c r="AN668" s="472">
        <v>19</v>
      </c>
      <c r="AO668" s="472">
        <v>2</v>
      </c>
      <c r="AP668" s="472">
        <v>3</v>
      </c>
      <c r="AQ668" s="480">
        <f ca="1">IF($AP668=1,IF(INDIRECT(ADDRESS(($AN668-1)*3+$AO668+5,$AP668+7))="",0,INDIRECT(ADDRESS(($AN668-1)*3+$AO668+5,$AP668+7))),IF(INDIRECT(ADDRESS(($AN668-1)*3+$AO668+5,$AP668+7))="",0,IF(COUNTIF(INDIRECT(ADDRESS(($AN668-1)*36+($AO668-1)*12+6,COLUMN())):INDIRECT(ADDRESS(($AN668-1)*36+($AO668-1)*12+$AP668+4,COLUMN())),INDIRECT(ADDRESS(($AN668-1)*3+$AO668+5,$AP668+7)))&gt;=1,0,INDIRECT(ADDRESS(($AN668-1)*3+$AO668+5,$AP668+7)))))</f>
        <v>0</v>
      </c>
      <c r="AR668" s="472">
        <f ca="1">COUNTIF(INDIRECT("H"&amp;(ROW()+12*(($AN668-1)*3+$AO668)-ROW())/12+5):INDIRECT("S"&amp;(ROW()+12*(($AN668-1)*3+$AO668)-ROW())/12+5),AQ668)</f>
        <v>0</v>
      </c>
      <c r="AS668" s="480">
        <f ca="1">IF($AP668=1,IF(INDIRECT(ADDRESS(($AN668-1)*3+$AO668+5,$AP668+20))="",0,INDIRECT(ADDRESS(($AN668-1)*3+$AO668+5,$AP668+20))),IF(INDIRECT(ADDRESS(($AN668-1)*3+$AO668+5,$AP668+20))="",0,IF(COUNTIF(INDIRECT(ADDRESS(($AN668-1)*36+($AO668-1)*12+6,COLUMN())):INDIRECT(ADDRESS(($AN668-1)*36+($AO668-1)*12+$AP668+4,COLUMN())),INDIRECT(ADDRESS(($AN668-1)*3+$AO668+5,$AP668+20)))&gt;=1,0,INDIRECT(ADDRESS(($AN668-1)*3+$AO668+5,$AP668+20)))))</f>
        <v>0</v>
      </c>
      <c r="AT668" s="472">
        <f ca="1">COUNTIF(INDIRECT("U"&amp;(ROW()+12*(($AN668-1)*3+$AO668)-ROW())/12+5):INDIRECT("AF"&amp;(ROW()+12*(($AN668-1)*3+$AO668)-ROW())/12+5),AS668)</f>
        <v>0</v>
      </c>
      <c r="AU668" s="472">
        <f ca="1">IF(AND(AQ668+AS668&gt;0,AR668+AT668&gt;0),COUNTIF(AU$6:AU667,"&gt;0")+1,0)</f>
        <v>0</v>
      </c>
    </row>
    <row r="669" spans="40:47" x14ac:dyDescent="0.15">
      <c r="AN669" s="472">
        <v>19</v>
      </c>
      <c r="AO669" s="472">
        <v>2</v>
      </c>
      <c r="AP669" s="472">
        <v>4</v>
      </c>
      <c r="AQ669" s="480">
        <f ca="1">IF($AP669=1,IF(INDIRECT(ADDRESS(($AN669-1)*3+$AO669+5,$AP669+7))="",0,INDIRECT(ADDRESS(($AN669-1)*3+$AO669+5,$AP669+7))),IF(INDIRECT(ADDRESS(($AN669-1)*3+$AO669+5,$AP669+7))="",0,IF(COUNTIF(INDIRECT(ADDRESS(($AN669-1)*36+($AO669-1)*12+6,COLUMN())):INDIRECT(ADDRESS(($AN669-1)*36+($AO669-1)*12+$AP669+4,COLUMN())),INDIRECT(ADDRESS(($AN669-1)*3+$AO669+5,$AP669+7)))&gt;=1,0,INDIRECT(ADDRESS(($AN669-1)*3+$AO669+5,$AP669+7)))))</f>
        <v>0</v>
      </c>
      <c r="AR669" s="472">
        <f ca="1">COUNTIF(INDIRECT("H"&amp;(ROW()+12*(($AN669-1)*3+$AO669)-ROW())/12+5):INDIRECT("S"&amp;(ROW()+12*(($AN669-1)*3+$AO669)-ROW())/12+5),AQ669)</f>
        <v>0</v>
      </c>
      <c r="AS669" s="480">
        <f ca="1">IF($AP669=1,IF(INDIRECT(ADDRESS(($AN669-1)*3+$AO669+5,$AP669+20))="",0,INDIRECT(ADDRESS(($AN669-1)*3+$AO669+5,$AP669+20))),IF(INDIRECT(ADDRESS(($AN669-1)*3+$AO669+5,$AP669+20))="",0,IF(COUNTIF(INDIRECT(ADDRESS(($AN669-1)*36+($AO669-1)*12+6,COLUMN())):INDIRECT(ADDRESS(($AN669-1)*36+($AO669-1)*12+$AP669+4,COLUMN())),INDIRECT(ADDRESS(($AN669-1)*3+$AO669+5,$AP669+20)))&gt;=1,0,INDIRECT(ADDRESS(($AN669-1)*3+$AO669+5,$AP669+20)))))</f>
        <v>0</v>
      </c>
      <c r="AT669" s="472">
        <f ca="1">COUNTIF(INDIRECT("U"&amp;(ROW()+12*(($AN669-1)*3+$AO669)-ROW())/12+5):INDIRECT("AF"&amp;(ROW()+12*(($AN669-1)*3+$AO669)-ROW())/12+5),AS669)</f>
        <v>0</v>
      </c>
      <c r="AU669" s="472">
        <f ca="1">IF(AND(AQ669+AS669&gt;0,AR669+AT669&gt;0),COUNTIF(AU$6:AU668,"&gt;0")+1,0)</f>
        <v>0</v>
      </c>
    </row>
    <row r="670" spans="40:47" x14ac:dyDescent="0.15">
      <c r="AN670" s="472">
        <v>19</v>
      </c>
      <c r="AO670" s="472">
        <v>2</v>
      </c>
      <c r="AP670" s="472">
        <v>5</v>
      </c>
      <c r="AQ670" s="480">
        <f ca="1">IF($AP670=1,IF(INDIRECT(ADDRESS(($AN670-1)*3+$AO670+5,$AP670+7))="",0,INDIRECT(ADDRESS(($AN670-1)*3+$AO670+5,$AP670+7))),IF(INDIRECT(ADDRESS(($AN670-1)*3+$AO670+5,$AP670+7))="",0,IF(COUNTIF(INDIRECT(ADDRESS(($AN670-1)*36+($AO670-1)*12+6,COLUMN())):INDIRECT(ADDRESS(($AN670-1)*36+($AO670-1)*12+$AP670+4,COLUMN())),INDIRECT(ADDRESS(($AN670-1)*3+$AO670+5,$AP670+7)))&gt;=1,0,INDIRECT(ADDRESS(($AN670-1)*3+$AO670+5,$AP670+7)))))</f>
        <v>0</v>
      </c>
      <c r="AR670" s="472">
        <f ca="1">COUNTIF(INDIRECT("H"&amp;(ROW()+12*(($AN670-1)*3+$AO670)-ROW())/12+5):INDIRECT("S"&amp;(ROW()+12*(($AN670-1)*3+$AO670)-ROW())/12+5),AQ670)</f>
        <v>0</v>
      </c>
      <c r="AS670" s="480">
        <f ca="1">IF($AP670=1,IF(INDIRECT(ADDRESS(($AN670-1)*3+$AO670+5,$AP670+20))="",0,INDIRECT(ADDRESS(($AN670-1)*3+$AO670+5,$AP670+20))),IF(INDIRECT(ADDRESS(($AN670-1)*3+$AO670+5,$AP670+20))="",0,IF(COUNTIF(INDIRECT(ADDRESS(($AN670-1)*36+($AO670-1)*12+6,COLUMN())):INDIRECT(ADDRESS(($AN670-1)*36+($AO670-1)*12+$AP670+4,COLUMN())),INDIRECT(ADDRESS(($AN670-1)*3+$AO670+5,$AP670+20)))&gt;=1,0,INDIRECT(ADDRESS(($AN670-1)*3+$AO670+5,$AP670+20)))))</f>
        <v>0</v>
      </c>
      <c r="AT670" s="472">
        <f ca="1">COUNTIF(INDIRECT("U"&amp;(ROW()+12*(($AN670-1)*3+$AO670)-ROW())/12+5):INDIRECT("AF"&amp;(ROW()+12*(($AN670-1)*3+$AO670)-ROW())/12+5),AS670)</f>
        <v>0</v>
      </c>
      <c r="AU670" s="472">
        <f ca="1">IF(AND(AQ670+AS670&gt;0,AR670+AT670&gt;0),COUNTIF(AU$6:AU669,"&gt;0")+1,0)</f>
        <v>0</v>
      </c>
    </row>
    <row r="671" spans="40:47" x14ac:dyDescent="0.15">
      <c r="AN671" s="472">
        <v>19</v>
      </c>
      <c r="AO671" s="472">
        <v>2</v>
      </c>
      <c r="AP671" s="472">
        <v>6</v>
      </c>
      <c r="AQ671" s="480">
        <f ca="1">IF($AP671=1,IF(INDIRECT(ADDRESS(($AN671-1)*3+$AO671+5,$AP671+7))="",0,INDIRECT(ADDRESS(($AN671-1)*3+$AO671+5,$AP671+7))),IF(INDIRECT(ADDRESS(($AN671-1)*3+$AO671+5,$AP671+7))="",0,IF(COUNTIF(INDIRECT(ADDRESS(($AN671-1)*36+($AO671-1)*12+6,COLUMN())):INDIRECT(ADDRESS(($AN671-1)*36+($AO671-1)*12+$AP671+4,COLUMN())),INDIRECT(ADDRESS(($AN671-1)*3+$AO671+5,$AP671+7)))&gt;=1,0,INDIRECT(ADDRESS(($AN671-1)*3+$AO671+5,$AP671+7)))))</f>
        <v>0</v>
      </c>
      <c r="AR671" s="472">
        <f ca="1">COUNTIF(INDIRECT("H"&amp;(ROW()+12*(($AN671-1)*3+$AO671)-ROW())/12+5):INDIRECT("S"&amp;(ROW()+12*(($AN671-1)*3+$AO671)-ROW())/12+5),AQ671)</f>
        <v>0</v>
      </c>
      <c r="AS671" s="480">
        <f ca="1">IF($AP671=1,IF(INDIRECT(ADDRESS(($AN671-1)*3+$AO671+5,$AP671+20))="",0,INDIRECT(ADDRESS(($AN671-1)*3+$AO671+5,$AP671+20))),IF(INDIRECT(ADDRESS(($AN671-1)*3+$AO671+5,$AP671+20))="",0,IF(COUNTIF(INDIRECT(ADDRESS(($AN671-1)*36+($AO671-1)*12+6,COLUMN())):INDIRECT(ADDRESS(($AN671-1)*36+($AO671-1)*12+$AP671+4,COLUMN())),INDIRECT(ADDRESS(($AN671-1)*3+$AO671+5,$AP671+20)))&gt;=1,0,INDIRECT(ADDRESS(($AN671-1)*3+$AO671+5,$AP671+20)))))</f>
        <v>0</v>
      </c>
      <c r="AT671" s="472">
        <f ca="1">COUNTIF(INDIRECT("U"&amp;(ROW()+12*(($AN671-1)*3+$AO671)-ROW())/12+5):INDIRECT("AF"&amp;(ROW()+12*(($AN671-1)*3+$AO671)-ROW())/12+5),AS671)</f>
        <v>0</v>
      </c>
      <c r="AU671" s="472">
        <f ca="1">IF(AND(AQ671+AS671&gt;0,AR671+AT671&gt;0),COUNTIF(AU$6:AU670,"&gt;0")+1,0)</f>
        <v>0</v>
      </c>
    </row>
    <row r="672" spans="40:47" x14ac:dyDescent="0.15">
      <c r="AN672" s="472">
        <v>19</v>
      </c>
      <c r="AO672" s="472">
        <v>2</v>
      </c>
      <c r="AP672" s="472">
        <v>7</v>
      </c>
      <c r="AQ672" s="480">
        <f ca="1">IF($AP672=1,IF(INDIRECT(ADDRESS(($AN672-1)*3+$AO672+5,$AP672+7))="",0,INDIRECT(ADDRESS(($AN672-1)*3+$AO672+5,$AP672+7))),IF(INDIRECT(ADDRESS(($AN672-1)*3+$AO672+5,$AP672+7))="",0,IF(COUNTIF(INDIRECT(ADDRESS(($AN672-1)*36+($AO672-1)*12+6,COLUMN())):INDIRECT(ADDRESS(($AN672-1)*36+($AO672-1)*12+$AP672+4,COLUMN())),INDIRECT(ADDRESS(($AN672-1)*3+$AO672+5,$AP672+7)))&gt;=1,0,INDIRECT(ADDRESS(($AN672-1)*3+$AO672+5,$AP672+7)))))</f>
        <v>0</v>
      </c>
      <c r="AR672" s="472">
        <f ca="1">COUNTIF(INDIRECT("H"&amp;(ROW()+12*(($AN672-1)*3+$AO672)-ROW())/12+5):INDIRECT("S"&amp;(ROW()+12*(($AN672-1)*3+$AO672)-ROW())/12+5),AQ672)</f>
        <v>0</v>
      </c>
      <c r="AS672" s="480">
        <f ca="1">IF($AP672=1,IF(INDIRECT(ADDRESS(($AN672-1)*3+$AO672+5,$AP672+20))="",0,INDIRECT(ADDRESS(($AN672-1)*3+$AO672+5,$AP672+20))),IF(INDIRECT(ADDRESS(($AN672-1)*3+$AO672+5,$AP672+20))="",0,IF(COUNTIF(INDIRECT(ADDRESS(($AN672-1)*36+($AO672-1)*12+6,COLUMN())):INDIRECT(ADDRESS(($AN672-1)*36+($AO672-1)*12+$AP672+4,COLUMN())),INDIRECT(ADDRESS(($AN672-1)*3+$AO672+5,$AP672+20)))&gt;=1,0,INDIRECT(ADDRESS(($AN672-1)*3+$AO672+5,$AP672+20)))))</f>
        <v>0</v>
      </c>
      <c r="AT672" s="472">
        <f ca="1">COUNTIF(INDIRECT("U"&amp;(ROW()+12*(($AN672-1)*3+$AO672)-ROW())/12+5):INDIRECT("AF"&amp;(ROW()+12*(($AN672-1)*3+$AO672)-ROW())/12+5),AS672)</f>
        <v>0</v>
      </c>
      <c r="AU672" s="472">
        <f ca="1">IF(AND(AQ672+AS672&gt;0,AR672+AT672&gt;0),COUNTIF(AU$6:AU671,"&gt;0")+1,0)</f>
        <v>0</v>
      </c>
    </row>
    <row r="673" spans="40:47" x14ac:dyDescent="0.15">
      <c r="AN673" s="472">
        <v>19</v>
      </c>
      <c r="AO673" s="472">
        <v>2</v>
      </c>
      <c r="AP673" s="472">
        <v>8</v>
      </c>
      <c r="AQ673" s="480">
        <f ca="1">IF($AP673=1,IF(INDIRECT(ADDRESS(($AN673-1)*3+$AO673+5,$AP673+7))="",0,INDIRECT(ADDRESS(($AN673-1)*3+$AO673+5,$AP673+7))),IF(INDIRECT(ADDRESS(($AN673-1)*3+$AO673+5,$AP673+7))="",0,IF(COUNTIF(INDIRECT(ADDRESS(($AN673-1)*36+($AO673-1)*12+6,COLUMN())):INDIRECT(ADDRESS(($AN673-1)*36+($AO673-1)*12+$AP673+4,COLUMN())),INDIRECT(ADDRESS(($AN673-1)*3+$AO673+5,$AP673+7)))&gt;=1,0,INDIRECT(ADDRESS(($AN673-1)*3+$AO673+5,$AP673+7)))))</f>
        <v>0</v>
      </c>
      <c r="AR673" s="472">
        <f ca="1">COUNTIF(INDIRECT("H"&amp;(ROW()+12*(($AN673-1)*3+$AO673)-ROW())/12+5):INDIRECT("S"&amp;(ROW()+12*(($AN673-1)*3+$AO673)-ROW())/12+5),AQ673)</f>
        <v>0</v>
      </c>
      <c r="AS673" s="480">
        <f ca="1">IF($AP673=1,IF(INDIRECT(ADDRESS(($AN673-1)*3+$AO673+5,$AP673+20))="",0,INDIRECT(ADDRESS(($AN673-1)*3+$AO673+5,$AP673+20))),IF(INDIRECT(ADDRESS(($AN673-1)*3+$AO673+5,$AP673+20))="",0,IF(COUNTIF(INDIRECT(ADDRESS(($AN673-1)*36+($AO673-1)*12+6,COLUMN())):INDIRECT(ADDRESS(($AN673-1)*36+($AO673-1)*12+$AP673+4,COLUMN())),INDIRECT(ADDRESS(($AN673-1)*3+$AO673+5,$AP673+20)))&gt;=1,0,INDIRECT(ADDRESS(($AN673-1)*3+$AO673+5,$AP673+20)))))</f>
        <v>0</v>
      </c>
      <c r="AT673" s="472">
        <f ca="1">COUNTIF(INDIRECT("U"&amp;(ROW()+12*(($AN673-1)*3+$AO673)-ROW())/12+5):INDIRECT("AF"&amp;(ROW()+12*(($AN673-1)*3+$AO673)-ROW())/12+5),AS673)</f>
        <v>0</v>
      </c>
      <c r="AU673" s="472">
        <f ca="1">IF(AND(AQ673+AS673&gt;0,AR673+AT673&gt;0),COUNTIF(AU$6:AU672,"&gt;0")+1,0)</f>
        <v>0</v>
      </c>
    </row>
    <row r="674" spans="40:47" x14ac:dyDescent="0.15">
      <c r="AN674" s="472">
        <v>19</v>
      </c>
      <c r="AO674" s="472">
        <v>2</v>
      </c>
      <c r="AP674" s="472">
        <v>9</v>
      </c>
      <c r="AQ674" s="480">
        <f ca="1">IF($AP674=1,IF(INDIRECT(ADDRESS(($AN674-1)*3+$AO674+5,$AP674+7))="",0,INDIRECT(ADDRESS(($AN674-1)*3+$AO674+5,$AP674+7))),IF(INDIRECT(ADDRESS(($AN674-1)*3+$AO674+5,$AP674+7))="",0,IF(COUNTIF(INDIRECT(ADDRESS(($AN674-1)*36+($AO674-1)*12+6,COLUMN())):INDIRECT(ADDRESS(($AN674-1)*36+($AO674-1)*12+$AP674+4,COLUMN())),INDIRECT(ADDRESS(($AN674-1)*3+$AO674+5,$AP674+7)))&gt;=1,0,INDIRECT(ADDRESS(($AN674-1)*3+$AO674+5,$AP674+7)))))</f>
        <v>0</v>
      </c>
      <c r="AR674" s="472">
        <f ca="1">COUNTIF(INDIRECT("H"&amp;(ROW()+12*(($AN674-1)*3+$AO674)-ROW())/12+5):INDIRECT("S"&amp;(ROW()+12*(($AN674-1)*3+$AO674)-ROW())/12+5),AQ674)</f>
        <v>0</v>
      </c>
      <c r="AS674" s="480">
        <f ca="1">IF($AP674=1,IF(INDIRECT(ADDRESS(($AN674-1)*3+$AO674+5,$AP674+20))="",0,INDIRECT(ADDRESS(($AN674-1)*3+$AO674+5,$AP674+20))),IF(INDIRECT(ADDRESS(($AN674-1)*3+$AO674+5,$AP674+20))="",0,IF(COUNTIF(INDIRECT(ADDRESS(($AN674-1)*36+($AO674-1)*12+6,COLUMN())):INDIRECT(ADDRESS(($AN674-1)*36+($AO674-1)*12+$AP674+4,COLUMN())),INDIRECT(ADDRESS(($AN674-1)*3+$AO674+5,$AP674+20)))&gt;=1,0,INDIRECT(ADDRESS(($AN674-1)*3+$AO674+5,$AP674+20)))))</f>
        <v>0</v>
      </c>
      <c r="AT674" s="472">
        <f ca="1">COUNTIF(INDIRECT("U"&amp;(ROW()+12*(($AN674-1)*3+$AO674)-ROW())/12+5):INDIRECT("AF"&amp;(ROW()+12*(($AN674-1)*3+$AO674)-ROW())/12+5),AS674)</f>
        <v>0</v>
      </c>
      <c r="AU674" s="472">
        <f ca="1">IF(AND(AQ674+AS674&gt;0,AR674+AT674&gt;0),COUNTIF(AU$6:AU673,"&gt;0")+1,0)</f>
        <v>0</v>
      </c>
    </row>
    <row r="675" spans="40:47" x14ac:dyDescent="0.15">
      <c r="AN675" s="472">
        <v>19</v>
      </c>
      <c r="AO675" s="472">
        <v>2</v>
      </c>
      <c r="AP675" s="472">
        <v>10</v>
      </c>
      <c r="AQ675" s="480">
        <f ca="1">IF($AP675=1,IF(INDIRECT(ADDRESS(($AN675-1)*3+$AO675+5,$AP675+7))="",0,INDIRECT(ADDRESS(($AN675-1)*3+$AO675+5,$AP675+7))),IF(INDIRECT(ADDRESS(($AN675-1)*3+$AO675+5,$AP675+7))="",0,IF(COUNTIF(INDIRECT(ADDRESS(($AN675-1)*36+($AO675-1)*12+6,COLUMN())):INDIRECT(ADDRESS(($AN675-1)*36+($AO675-1)*12+$AP675+4,COLUMN())),INDIRECT(ADDRESS(($AN675-1)*3+$AO675+5,$AP675+7)))&gt;=1,0,INDIRECT(ADDRESS(($AN675-1)*3+$AO675+5,$AP675+7)))))</f>
        <v>0</v>
      </c>
      <c r="AR675" s="472">
        <f ca="1">COUNTIF(INDIRECT("H"&amp;(ROW()+12*(($AN675-1)*3+$AO675)-ROW())/12+5):INDIRECT("S"&amp;(ROW()+12*(($AN675-1)*3+$AO675)-ROW())/12+5),AQ675)</f>
        <v>0</v>
      </c>
      <c r="AS675" s="480">
        <f ca="1">IF($AP675=1,IF(INDIRECT(ADDRESS(($AN675-1)*3+$AO675+5,$AP675+20))="",0,INDIRECT(ADDRESS(($AN675-1)*3+$AO675+5,$AP675+20))),IF(INDIRECT(ADDRESS(($AN675-1)*3+$AO675+5,$AP675+20))="",0,IF(COUNTIF(INDIRECT(ADDRESS(($AN675-1)*36+($AO675-1)*12+6,COLUMN())):INDIRECT(ADDRESS(($AN675-1)*36+($AO675-1)*12+$AP675+4,COLUMN())),INDIRECT(ADDRESS(($AN675-1)*3+$AO675+5,$AP675+20)))&gt;=1,0,INDIRECT(ADDRESS(($AN675-1)*3+$AO675+5,$AP675+20)))))</f>
        <v>0</v>
      </c>
      <c r="AT675" s="472">
        <f ca="1">COUNTIF(INDIRECT("U"&amp;(ROW()+12*(($AN675-1)*3+$AO675)-ROW())/12+5):INDIRECT("AF"&amp;(ROW()+12*(($AN675-1)*3+$AO675)-ROW())/12+5),AS675)</f>
        <v>0</v>
      </c>
      <c r="AU675" s="472">
        <f ca="1">IF(AND(AQ675+AS675&gt;0,AR675+AT675&gt;0),COUNTIF(AU$6:AU674,"&gt;0")+1,0)</f>
        <v>0</v>
      </c>
    </row>
    <row r="676" spans="40:47" x14ac:dyDescent="0.15">
      <c r="AN676" s="472">
        <v>19</v>
      </c>
      <c r="AO676" s="472">
        <v>2</v>
      </c>
      <c r="AP676" s="472">
        <v>11</v>
      </c>
      <c r="AQ676" s="480">
        <f ca="1">IF($AP676=1,IF(INDIRECT(ADDRESS(($AN676-1)*3+$AO676+5,$AP676+7))="",0,INDIRECT(ADDRESS(($AN676-1)*3+$AO676+5,$AP676+7))),IF(INDIRECT(ADDRESS(($AN676-1)*3+$AO676+5,$AP676+7))="",0,IF(COUNTIF(INDIRECT(ADDRESS(($AN676-1)*36+($AO676-1)*12+6,COLUMN())):INDIRECT(ADDRESS(($AN676-1)*36+($AO676-1)*12+$AP676+4,COLUMN())),INDIRECT(ADDRESS(($AN676-1)*3+$AO676+5,$AP676+7)))&gt;=1,0,INDIRECT(ADDRESS(($AN676-1)*3+$AO676+5,$AP676+7)))))</f>
        <v>0</v>
      </c>
      <c r="AR676" s="472">
        <f ca="1">COUNTIF(INDIRECT("H"&amp;(ROW()+12*(($AN676-1)*3+$AO676)-ROW())/12+5):INDIRECT("S"&amp;(ROW()+12*(($AN676-1)*3+$AO676)-ROW())/12+5),AQ676)</f>
        <v>0</v>
      </c>
      <c r="AS676" s="480">
        <f ca="1">IF($AP676=1,IF(INDIRECT(ADDRESS(($AN676-1)*3+$AO676+5,$AP676+20))="",0,INDIRECT(ADDRESS(($AN676-1)*3+$AO676+5,$AP676+20))),IF(INDIRECT(ADDRESS(($AN676-1)*3+$AO676+5,$AP676+20))="",0,IF(COUNTIF(INDIRECT(ADDRESS(($AN676-1)*36+($AO676-1)*12+6,COLUMN())):INDIRECT(ADDRESS(($AN676-1)*36+($AO676-1)*12+$AP676+4,COLUMN())),INDIRECT(ADDRESS(($AN676-1)*3+$AO676+5,$AP676+20)))&gt;=1,0,INDIRECT(ADDRESS(($AN676-1)*3+$AO676+5,$AP676+20)))))</f>
        <v>0</v>
      </c>
      <c r="AT676" s="472">
        <f ca="1">COUNTIF(INDIRECT("U"&amp;(ROW()+12*(($AN676-1)*3+$AO676)-ROW())/12+5):INDIRECT("AF"&amp;(ROW()+12*(($AN676-1)*3+$AO676)-ROW())/12+5),AS676)</f>
        <v>0</v>
      </c>
      <c r="AU676" s="472">
        <f ca="1">IF(AND(AQ676+AS676&gt;0,AR676+AT676&gt;0),COUNTIF(AU$6:AU675,"&gt;0")+1,0)</f>
        <v>0</v>
      </c>
    </row>
    <row r="677" spans="40:47" x14ac:dyDescent="0.15">
      <c r="AN677" s="472">
        <v>19</v>
      </c>
      <c r="AO677" s="472">
        <v>2</v>
      </c>
      <c r="AP677" s="472">
        <v>12</v>
      </c>
      <c r="AQ677" s="480">
        <f ca="1">IF($AP677=1,IF(INDIRECT(ADDRESS(($AN677-1)*3+$AO677+5,$AP677+7))="",0,INDIRECT(ADDRESS(($AN677-1)*3+$AO677+5,$AP677+7))),IF(INDIRECT(ADDRESS(($AN677-1)*3+$AO677+5,$AP677+7))="",0,IF(COUNTIF(INDIRECT(ADDRESS(($AN677-1)*36+($AO677-1)*12+6,COLUMN())):INDIRECT(ADDRESS(($AN677-1)*36+($AO677-1)*12+$AP677+4,COLUMN())),INDIRECT(ADDRESS(($AN677-1)*3+$AO677+5,$AP677+7)))&gt;=1,0,INDIRECT(ADDRESS(($AN677-1)*3+$AO677+5,$AP677+7)))))</f>
        <v>0</v>
      </c>
      <c r="AR677" s="472">
        <f ca="1">COUNTIF(INDIRECT("H"&amp;(ROW()+12*(($AN677-1)*3+$AO677)-ROW())/12+5):INDIRECT("S"&amp;(ROW()+12*(($AN677-1)*3+$AO677)-ROW())/12+5),AQ677)</f>
        <v>0</v>
      </c>
      <c r="AS677" s="480">
        <f ca="1">IF($AP677=1,IF(INDIRECT(ADDRESS(($AN677-1)*3+$AO677+5,$AP677+20))="",0,INDIRECT(ADDRESS(($AN677-1)*3+$AO677+5,$AP677+20))),IF(INDIRECT(ADDRESS(($AN677-1)*3+$AO677+5,$AP677+20))="",0,IF(COUNTIF(INDIRECT(ADDRESS(($AN677-1)*36+($AO677-1)*12+6,COLUMN())):INDIRECT(ADDRESS(($AN677-1)*36+($AO677-1)*12+$AP677+4,COLUMN())),INDIRECT(ADDRESS(($AN677-1)*3+$AO677+5,$AP677+20)))&gt;=1,0,INDIRECT(ADDRESS(($AN677-1)*3+$AO677+5,$AP677+20)))))</f>
        <v>0</v>
      </c>
      <c r="AT677" s="472">
        <f ca="1">COUNTIF(INDIRECT("U"&amp;(ROW()+12*(($AN677-1)*3+$AO677)-ROW())/12+5):INDIRECT("AF"&amp;(ROW()+12*(($AN677-1)*3+$AO677)-ROW())/12+5),AS677)</f>
        <v>0</v>
      </c>
      <c r="AU677" s="472">
        <f ca="1">IF(AND(AQ677+AS677&gt;0,AR677+AT677&gt;0),COUNTIF(AU$6:AU676,"&gt;0")+1,0)</f>
        <v>0</v>
      </c>
    </row>
    <row r="678" spans="40:47" x14ac:dyDescent="0.15">
      <c r="AN678" s="472">
        <v>19</v>
      </c>
      <c r="AO678" s="472">
        <v>3</v>
      </c>
      <c r="AP678" s="472">
        <v>1</v>
      </c>
      <c r="AQ678" s="480">
        <f ca="1">IF($AP678=1,IF(INDIRECT(ADDRESS(($AN678-1)*3+$AO678+5,$AP678+7))="",0,INDIRECT(ADDRESS(($AN678-1)*3+$AO678+5,$AP678+7))),IF(INDIRECT(ADDRESS(($AN678-1)*3+$AO678+5,$AP678+7))="",0,IF(COUNTIF(INDIRECT(ADDRESS(($AN678-1)*36+($AO678-1)*12+6,COLUMN())):INDIRECT(ADDRESS(($AN678-1)*36+($AO678-1)*12+$AP678+4,COLUMN())),INDIRECT(ADDRESS(($AN678-1)*3+$AO678+5,$AP678+7)))&gt;=1,0,INDIRECT(ADDRESS(($AN678-1)*3+$AO678+5,$AP678+7)))))</f>
        <v>0</v>
      </c>
      <c r="AR678" s="472">
        <f ca="1">COUNTIF(INDIRECT("H"&amp;(ROW()+12*(($AN678-1)*3+$AO678)-ROW())/12+5):INDIRECT("S"&amp;(ROW()+12*(($AN678-1)*3+$AO678)-ROW())/12+5),AQ678)</f>
        <v>0</v>
      </c>
      <c r="AS678" s="480">
        <f ca="1">IF($AP678=1,IF(INDIRECT(ADDRESS(($AN678-1)*3+$AO678+5,$AP678+20))="",0,INDIRECT(ADDRESS(($AN678-1)*3+$AO678+5,$AP678+20))),IF(INDIRECT(ADDRESS(($AN678-1)*3+$AO678+5,$AP678+20))="",0,IF(COUNTIF(INDIRECT(ADDRESS(($AN678-1)*36+($AO678-1)*12+6,COLUMN())):INDIRECT(ADDRESS(($AN678-1)*36+($AO678-1)*12+$AP678+4,COLUMN())),INDIRECT(ADDRESS(($AN678-1)*3+$AO678+5,$AP678+20)))&gt;=1,0,INDIRECT(ADDRESS(($AN678-1)*3+$AO678+5,$AP678+20)))))</f>
        <v>0</v>
      </c>
      <c r="AT678" s="472">
        <f ca="1">COUNTIF(INDIRECT("U"&amp;(ROW()+12*(($AN678-1)*3+$AO678)-ROW())/12+5):INDIRECT("AF"&amp;(ROW()+12*(($AN678-1)*3+$AO678)-ROW())/12+5),AS678)</f>
        <v>0</v>
      </c>
      <c r="AU678" s="472">
        <f ca="1">IF(AND(AQ678+AS678&gt;0,AR678+AT678&gt;0),COUNTIF(AU$6:AU677,"&gt;0")+1,0)</f>
        <v>0</v>
      </c>
    </row>
    <row r="679" spans="40:47" x14ac:dyDescent="0.15">
      <c r="AN679" s="472">
        <v>19</v>
      </c>
      <c r="AO679" s="472">
        <v>3</v>
      </c>
      <c r="AP679" s="472">
        <v>2</v>
      </c>
      <c r="AQ679" s="480">
        <f ca="1">IF($AP679=1,IF(INDIRECT(ADDRESS(($AN679-1)*3+$AO679+5,$AP679+7))="",0,INDIRECT(ADDRESS(($AN679-1)*3+$AO679+5,$AP679+7))),IF(INDIRECT(ADDRESS(($AN679-1)*3+$AO679+5,$AP679+7))="",0,IF(COUNTIF(INDIRECT(ADDRESS(($AN679-1)*36+($AO679-1)*12+6,COLUMN())):INDIRECT(ADDRESS(($AN679-1)*36+($AO679-1)*12+$AP679+4,COLUMN())),INDIRECT(ADDRESS(($AN679-1)*3+$AO679+5,$AP679+7)))&gt;=1,0,INDIRECT(ADDRESS(($AN679-1)*3+$AO679+5,$AP679+7)))))</f>
        <v>0</v>
      </c>
      <c r="AR679" s="472">
        <f ca="1">COUNTIF(INDIRECT("H"&amp;(ROW()+12*(($AN679-1)*3+$AO679)-ROW())/12+5):INDIRECT("S"&amp;(ROW()+12*(($AN679-1)*3+$AO679)-ROW())/12+5),AQ679)</f>
        <v>0</v>
      </c>
      <c r="AS679" s="480">
        <f ca="1">IF($AP679=1,IF(INDIRECT(ADDRESS(($AN679-1)*3+$AO679+5,$AP679+20))="",0,INDIRECT(ADDRESS(($AN679-1)*3+$AO679+5,$AP679+20))),IF(INDIRECT(ADDRESS(($AN679-1)*3+$AO679+5,$AP679+20))="",0,IF(COUNTIF(INDIRECT(ADDRESS(($AN679-1)*36+($AO679-1)*12+6,COLUMN())):INDIRECT(ADDRESS(($AN679-1)*36+($AO679-1)*12+$AP679+4,COLUMN())),INDIRECT(ADDRESS(($AN679-1)*3+$AO679+5,$AP679+20)))&gt;=1,0,INDIRECT(ADDRESS(($AN679-1)*3+$AO679+5,$AP679+20)))))</f>
        <v>0</v>
      </c>
      <c r="AT679" s="472">
        <f ca="1">COUNTIF(INDIRECT("U"&amp;(ROW()+12*(($AN679-1)*3+$AO679)-ROW())/12+5):INDIRECT("AF"&amp;(ROW()+12*(($AN679-1)*3+$AO679)-ROW())/12+5),AS679)</f>
        <v>0</v>
      </c>
      <c r="AU679" s="472">
        <f ca="1">IF(AND(AQ679+AS679&gt;0,AR679+AT679&gt;0),COUNTIF(AU$6:AU678,"&gt;0")+1,0)</f>
        <v>0</v>
      </c>
    </row>
    <row r="680" spans="40:47" x14ac:dyDescent="0.15">
      <c r="AN680" s="472">
        <v>19</v>
      </c>
      <c r="AO680" s="472">
        <v>3</v>
      </c>
      <c r="AP680" s="472">
        <v>3</v>
      </c>
      <c r="AQ680" s="480">
        <f ca="1">IF($AP680=1,IF(INDIRECT(ADDRESS(($AN680-1)*3+$AO680+5,$AP680+7))="",0,INDIRECT(ADDRESS(($AN680-1)*3+$AO680+5,$AP680+7))),IF(INDIRECT(ADDRESS(($AN680-1)*3+$AO680+5,$AP680+7))="",0,IF(COUNTIF(INDIRECT(ADDRESS(($AN680-1)*36+($AO680-1)*12+6,COLUMN())):INDIRECT(ADDRESS(($AN680-1)*36+($AO680-1)*12+$AP680+4,COLUMN())),INDIRECT(ADDRESS(($AN680-1)*3+$AO680+5,$AP680+7)))&gt;=1,0,INDIRECT(ADDRESS(($AN680-1)*3+$AO680+5,$AP680+7)))))</f>
        <v>0</v>
      </c>
      <c r="AR680" s="472">
        <f ca="1">COUNTIF(INDIRECT("H"&amp;(ROW()+12*(($AN680-1)*3+$AO680)-ROW())/12+5):INDIRECT("S"&amp;(ROW()+12*(($AN680-1)*3+$AO680)-ROW())/12+5),AQ680)</f>
        <v>0</v>
      </c>
      <c r="AS680" s="480">
        <f ca="1">IF($AP680=1,IF(INDIRECT(ADDRESS(($AN680-1)*3+$AO680+5,$AP680+20))="",0,INDIRECT(ADDRESS(($AN680-1)*3+$AO680+5,$AP680+20))),IF(INDIRECT(ADDRESS(($AN680-1)*3+$AO680+5,$AP680+20))="",0,IF(COUNTIF(INDIRECT(ADDRESS(($AN680-1)*36+($AO680-1)*12+6,COLUMN())):INDIRECT(ADDRESS(($AN680-1)*36+($AO680-1)*12+$AP680+4,COLUMN())),INDIRECT(ADDRESS(($AN680-1)*3+$AO680+5,$AP680+20)))&gt;=1,0,INDIRECT(ADDRESS(($AN680-1)*3+$AO680+5,$AP680+20)))))</f>
        <v>0</v>
      </c>
      <c r="AT680" s="472">
        <f ca="1">COUNTIF(INDIRECT("U"&amp;(ROW()+12*(($AN680-1)*3+$AO680)-ROW())/12+5):INDIRECT("AF"&amp;(ROW()+12*(($AN680-1)*3+$AO680)-ROW())/12+5),AS680)</f>
        <v>0</v>
      </c>
      <c r="AU680" s="472">
        <f ca="1">IF(AND(AQ680+AS680&gt;0,AR680+AT680&gt;0),COUNTIF(AU$6:AU679,"&gt;0")+1,0)</f>
        <v>0</v>
      </c>
    </row>
    <row r="681" spans="40:47" x14ac:dyDescent="0.15">
      <c r="AN681" s="472">
        <v>19</v>
      </c>
      <c r="AO681" s="472">
        <v>3</v>
      </c>
      <c r="AP681" s="472">
        <v>4</v>
      </c>
      <c r="AQ681" s="480">
        <f ca="1">IF($AP681=1,IF(INDIRECT(ADDRESS(($AN681-1)*3+$AO681+5,$AP681+7))="",0,INDIRECT(ADDRESS(($AN681-1)*3+$AO681+5,$AP681+7))),IF(INDIRECT(ADDRESS(($AN681-1)*3+$AO681+5,$AP681+7))="",0,IF(COUNTIF(INDIRECT(ADDRESS(($AN681-1)*36+($AO681-1)*12+6,COLUMN())):INDIRECT(ADDRESS(($AN681-1)*36+($AO681-1)*12+$AP681+4,COLUMN())),INDIRECT(ADDRESS(($AN681-1)*3+$AO681+5,$AP681+7)))&gt;=1,0,INDIRECT(ADDRESS(($AN681-1)*3+$AO681+5,$AP681+7)))))</f>
        <v>0</v>
      </c>
      <c r="AR681" s="472">
        <f ca="1">COUNTIF(INDIRECT("H"&amp;(ROW()+12*(($AN681-1)*3+$AO681)-ROW())/12+5):INDIRECT("S"&amp;(ROW()+12*(($AN681-1)*3+$AO681)-ROW())/12+5),AQ681)</f>
        <v>0</v>
      </c>
      <c r="AS681" s="480">
        <f ca="1">IF($AP681=1,IF(INDIRECT(ADDRESS(($AN681-1)*3+$AO681+5,$AP681+20))="",0,INDIRECT(ADDRESS(($AN681-1)*3+$AO681+5,$AP681+20))),IF(INDIRECT(ADDRESS(($AN681-1)*3+$AO681+5,$AP681+20))="",0,IF(COUNTIF(INDIRECT(ADDRESS(($AN681-1)*36+($AO681-1)*12+6,COLUMN())):INDIRECT(ADDRESS(($AN681-1)*36+($AO681-1)*12+$AP681+4,COLUMN())),INDIRECT(ADDRESS(($AN681-1)*3+$AO681+5,$AP681+20)))&gt;=1,0,INDIRECT(ADDRESS(($AN681-1)*3+$AO681+5,$AP681+20)))))</f>
        <v>0</v>
      </c>
      <c r="AT681" s="472">
        <f ca="1">COUNTIF(INDIRECT("U"&amp;(ROW()+12*(($AN681-1)*3+$AO681)-ROW())/12+5):INDIRECT("AF"&amp;(ROW()+12*(($AN681-1)*3+$AO681)-ROW())/12+5),AS681)</f>
        <v>0</v>
      </c>
      <c r="AU681" s="472">
        <f ca="1">IF(AND(AQ681+AS681&gt;0,AR681+AT681&gt;0),COUNTIF(AU$6:AU680,"&gt;0")+1,0)</f>
        <v>0</v>
      </c>
    </row>
    <row r="682" spans="40:47" x14ac:dyDescent="0.15">
      <c r="AN682" s="472">
        <v>19</v>
      </c>
      <c r="AO682" s="472">
        <v>3</v>
      </c>
      <c r="AP682" s="472">
        <v>5</v>
      </c>
      <c r="AQ682" s="480">
        <f ca="1">IF($AP682=1,IF(INDIRECT(ADDRESS(($AN682-1)*3+$AO682+5,$AP682+7))="",0,INDIRECT(ADDRESS(($AN682-1)*3+$AO682+5,$AP682+7))),IF(INDIRECT(ADDRESS(($AN682-1)*3+$AO682+5,$AP682+7))="",0,IF(COUNTIF(INDIRECT(ADDRESS(($AN682-1)*36+($AO682-1)*12+6,COLUMN())):INDIRECT(ADDRESS(($AN682-1)*36+($AO682-1)*12+$AP682+4,COLUMN())),INDIRECT(ADDRESS(($AN682-1)*3+$AO682+5,$AP682+7)))&gt;=1,0,INDIRECT(ADDRESS(($AN682-1)*3+$AO682+5,$AP682+7)))))</f>
        <v>0</v>
      </c>
      <c r="AR682" s="472">
        <f ca="1">COUNTIF(INDIRECT("H"&amp;(ROW()+12*(($AN682-1)*3+$AO682)-ROW())/12+5):INDIRECT("S"&amp;(ROW()+12*(($AN682-1)*3+$AO682)-ROW())/12+5),AQ682)</f>
        <v>0</v>
      </c>
      <c r="AS682" s="480">
        <f ca="1">IF($AP682=1,IF(INDIRECT(ADDRESS(($AN682-1)*3+$AO682+5,$AP682+20))="",0,INDIRECT(ADDRESS(($AN682-1)*3+$AO682+5,$AP682+20))),IF(INDIRECT(ADDRESS(($AN682-1)*3+$AO682+5,$AP682+20))="",0,IF(COUNTIF(INDIRECT(ADDRESS(($AN682-1)*36+($AO682-1)*12+6,COLUMN())):INDIRECT(ADDRESS(($AN682-1)*36+($AO682-1)*12+$AP682+4,COLUMN())),INDIRECT(ADDRESS(($AN682-1)*3+$AO682+5,$AP682+20)))&gt;=1,0,INDIRECT(ADDRESS(($AN682-1)*3+$AO682+5,$AP682+20)))))</f>
        <v>0</v>
      </c>
      <c r="AT682" s="472">
        <f ca="1">COUNTIF(INDIRECT("U"&amp;(ROW()+12*(($AN682-1)*3+$AO682)-ROW())/12+5):INDIRECT("AF"&amp;(ROW()+12*(($AN682-1)*3+$AO682)-ROW())/12+5),AS682)</f>
        <v>0</v>
      </c>
      <c r="AU682" s="472">
        <f ca="1">IF(AND(AQ682+AS682&gt;0,AR682+AT682&gt;0),COUNTIF(AU$6:AU681,"&gt;0")+1,0)</f>
        <v>0</v>
      </c>
    </row>
    <row r="683" spans="40:47" x14ac:dyDescent="0.15">
      <c r="AN683" s="472">
        <v>19</v>
      </c>
      <c r="AO683" s="472">
        <v>3</v>
      </c>
      <c r="AP683" s="472">
        <v>6</v>
      </c>
      <c r="AQ683" s="480">
        <f ca="1">IF($AP683=1,IF(INDIRECT(ADDRESS(($AN683-1)*3+$AO683+5,$AP683+7))="",0,INDIRECT(ADDRESS(($AN683-1)*3+$AO683+5,$AP683+7))),IF(INDIRECT(ADDRESS(($AN683-1)*3+$AO683+5,$AP683+7))="",0,IF(COUNTIF(INDIRECT(ADDRESS(($AN683-1)*36+($AO683-1)*12+6,COLUMN())):INDIRECT(ADDRESS(($AN683-1)*36+($AO683-1)*12+$AP683+4,COLUMN())),INDIRECT(ADDRESS(($AN683-1)*3+$AO683+5,$AP683+7)))&gt;=1,0,INDIRECT(ADDRESS(($AN683-1)*3+$AO683+5,$AP683+7)))))</f>
        <v>0</v>
      </c>
      <c r="AR683" s="472">
        <f ca="1">COUNTIF(INDIRECT("H"&amp;(ROW()+12*(($AN683-1)*3+$AO683)-ROW())/12+5):INDIRECT("S"&amp;(ROW()+12*(($AN683-1)*3+$AO683)-ROW())/12+5),AQ683)</f>
        <v>0</v>
      </c>
      <c r="AS683" s="480">
        <f ca="1">IF($AP683=1,IF(INDIRECT(ADDRESS(($AN683-1)*3+$AO683+5,$AP683+20))="",0,INDIRECT(ADDRESS(($AN683-1)*3+$AO683+5,$AP683+20))),IF(INDIRECT(ADDRESS(($AN683-1)*3+$AO683+5,$AP683+20))="",0,IF(COUNTIF(INDIRECT(ADDRESS(($AN683-1)*36+($AO683-1)*12+6,COLUMN())):INDIRECT(ADDRESS(($AN683-1)*36+($AO683-1)*12+$AP683+4,COLUMN())),INDIRECT(ADDRESS(($AN683-1)*3+$AO683+5,$AP683+20)))&gt;=1,0,INDIRECT(ADDRESS(($AN683-1)*3+$AO683+5,$AP683+20)))))</f>
        <v>0</v>
      </c>
      <c r="AT683" s="472">
        <f ca="1">COUNTIF(INDIRECT("U"&amp;(ROW()+12*(($AN683-1)*3+$AO683)-ROW())/12+5):INDIRECT("AF"&amp;(ROW()+12*(($AN683-1)*3+$AO683)-ROW())/12+5),AS683)</f>
        <v>0</v>
      </c>
      <c r="AU683" s="472">
        <f ca="1">IF(AND(AQ683+AS683&gt;0,AR683+AT683&gt;0),COUNTIF(AU$6:AU682,"&gt;0")+1,0)</f>
        <v>0</v>
      </c>
    </row>
    <row r="684" spans="40:47" x14ac:dyDescent="0.15">
      <c r="AN684" s="472">
        <v>19</v>
      </c>
      <c r="AO684" s="472">
        <v>3</v>
      </c>
      <c r="AP684" s="472">
        <v>7</v>
      </c>
      <c r="AQ684" s="480">
        <f ca="1">IF($AP684=1,IF(INDIRECT(ADDRESS(($AN684-1)*3+$AO684+5,$AP684+7))="",0,INDIRECT(ADDRESS(($AN684-1)*3+$AO684+5,$AP684+7))),IF(INDIRECT(ADDRESS(($AN684-1)*3+$AO684+5,$AP684+7))="",0,IF(COUNTIF(INDIRECT(ADDRESS(($AN684-1)*36+($AO684-1)*12+6,COLUMN())):INDIRECT(ADDRESS(($AN684-1)*36+($AO684-1)*12+$AP684+4,COLUMN())),INDIRECT(ADDRESS(($AN684-1)*3+$AO684+5,$AP684+7)))&gt;=1,0,INDIRECT(ADDRESS(($AN684-1)*3+$AO684+5,$AP684+7)))))</f>
        <v>0</v>
      </c>
      <c r="AR684" s="472">
        <f ca="1">COUNTIF(INDIRECT("H"&amp;(ROW()+12*(($AN684-1)*3+$AO684)-ROW())/12+5):INDIRECT("S"&amp;(ROW()+12*(($AN684-1)*3+$AO684)-ROW())/12+5),AQ684)</f>
        <v>0</v>
      </c>
      <c r="AS684" s="480">
        <f ca="1">IF($AP684=1,IF(INDIRECT(ADDRESS(($AN684-1)*3+$AO684+5,$AP684+20))="",0,INDIRECT(ADDRESS(($AN684-1)*3+$AO684+5,$AP684+20))),IF(INDIRECT(ADDRESS(($AN684-1)*3+$AO684+5,$AP684+20))="",0,IF(COUNTIF(INDIRECT(ADDRESS(($AN684-1)*36+($AO684-1)*12+6,COLUMN())):INDIRECT(ADDRESS(($AN684-1)*36+($AO684-1)*12+$AP684+4,COLUMN())),INDIRECT(ADDRESS(($AN684-1)*3+$AO684+5,$AP684+20)))&gt;=1,0,INDIRECT(ADDRESS(($AN684-1)*3+$AO684+5,$AP684+20)))))</f>
        <v>0</v>
      </c>
      <c r="AT684" s="472">
        <f ca="1">COUNTIF(INDIRECT("U"&amp;(ROW()+12*(($AN684-1)*3+$AO684)-ROW())/12+5):INDIRECT("AF"&amp;(ROW()+12*(($AN684-1)*3+$AO684)-ROW())/12+5),AS684)</f>
        <v>0</v>
      </c>
      <c r="AU684" s="472">
        <f ca="1">IF(AND(AQ684+AS684&gt;0,AR684+AT684&gt;0),COUNTIF(AU$6:AU683,"&gt;0")+1,0)</f>
        <v>0</v>
      </c>
    </row>
    <row r="685" spans="40:47" x14ac:dyDescent="0.15">
      <c r="AN685" s="472">
        <v>19</v>
      </c>
      <c r="AO685" s="472">
        <v>3</v>
      </c>
      <c r="AP685" s="472">
        <v>8</v>
      </c>
      <c r="AQ685" s="480">
        <f ca="1">IF($AP685=1,IF(INDIRECT(ADDRESS(($AN685-1)*3+$AO685+5,$AP685+7))="",0,INDIRECT(ADDRESS(($AN685-1)*3+$AO685+5,$AP685+7))),IF(INDIRECT(ADDRESS(($AN685-1)*3+$AO685+5,$AP685+7))="",0,IF(COUNTIF(INDIRECT(ADDRESS(($AN685-1)*36+($AO685-1)*12+6,COLUMN())):INDIRECT(ADDRESS(($AN685-1)*36+($AO685-1)*12+$AP685+4,COLUMN())),INDIRECT(ADDRESS(($AN685-1)*3+$AO685+5,$AP685+7)))&gt;=1,0,INDIRECT(ADDRESS(($AN685-1)*3+$AO685+5,$AP685+7)))))</f>
        <v>0</v>
      </c>
      <c r="AR685" s="472">
        <f ca="1">COUNTIF(INDIRECT("H"&amp;(ROW()+12*(($AN685-1)*3+$AO685)-ROW())/12+5):INDIRECT("S"&amp;(ROW()+12*(($AN685-1)*3+$AO685)-ROW())/12+5),AQ685)</f>
        <v>0</v>
      </c>
      <c r="AS685" s="480">
        <f ca="1">IF($AP685=1,IF(INDIRECT(ADDRESS(($AN685-1)*3+$AO685+5,$AP685+20))="",0,INDIRECT(ADDRESS(($AN685-1)*3+$AO685+5,$AP685+20))),IF(INDIRECT(ADDRESS(($AN685-1)*3+$AO685+5,$AP685+20))="",0,IF(COUNTIF(INDIRECT(ADDRESS(($AN685-1)*36+($AO685-1)*12+6,COLUMN())):INDIRECT(ADDRESS(($AN685-1)*36+($AO685-1)*12+$AP685+4,COLUMN())),INDIRECT(ADDRESS(($AN685-1)*3+$AO685+5,$AP685+20)))&gt;=1,0,INDIRECT(ADDRESS(($AN685-1)*3+$AO685+5,$AP685+20)))))</f>
        <v>0</v>
      </c>
      <c r="AT685" s="472">
        <f ca="1">COUNTIF(INDIRECT("U"&amp;(ROW()+12*(($AN685-1)*3+$AO685)-ROW())/12+5):INDIRECT("AF"&amp;(ROW()+12*(($AN685-1)*3+$AO685)-ROW())/12+5),AS685)</f>
        <v>0</v>
      </c>
      <c r="AU685" s="472">
        <f ca="1">IF(AND(AQ685+AS685&gt;0,AR685+AT685&gt;0),COUNTIF(AU$6:AU684,"&gt;0")+1,0)</f>
        <v>0</v>
      </c>
    </row>
    <row r="686" spans="40:47" x14ac:dyDescent="0.15">
      <c r="AN686" s="472">
        <v>19</v>
      </c>
      <c r="AO686" s="472">
        <v>3</v>
      </c>
      <c r="AP686" s="472">
        <v>9</v>
      </c>
      <c r="AQ686" s="480">
        <f ca="1">IF($AP686=1,IF(INDIRECT(ADDRESS(($AN686-1)*3+$AO686+5,$AP686+7))="",0,INDIRECT(ADDRESS(($AN686-1)*3+$AO686+5,$AP686+7))),IF(INDIRECT(ADDRESS(($AN686-1)*3+$AO686+5,$AP686+7))="",0,IF(COUNTIF(INDIRECT(ADDRESS(($AN686-1)*36+($AO686-1)*12+6,COLUMN())):INDIRECT(ADDRESS(($AN686-1)*36+($AO686-1)*12+$AP686+4,COLUMN())),INDIRECT(ADDRESS(($AN686-1)*3+$AO686+5,$AP686+7)))&gt;=1,0,INDIRECT(ADDRESS(($AN686-1)*3+$AO686+5,$AP686+7)))))</f>
        <v>0</v>
      </c>
      <c r="AR686" s="472">
        <f ca="1">COUNTIF(INDIRECT("H"&amp;(ROW()+12*(($AN686-1)*3+$AO686)-ROW())/12+5):INDIRECT("S"&amp;(ROW()+12*(($AN686-1)*3+$AO686)-ROW())/12+5),AQ686)</f>
        <v>0</v>
      </c>
      <c r="AS686" s="480">
        <f ca="1">IF($AP686=1,IF(INDIRECT(ADDRESS(($AN686-1)*3+$AO686+5,$AP686+20))="",0,INDIRECT(ADDRESS(($AN686-1)*3+$AO686+5,$AP686+20))),IF(INDIRECT(ADDRESS(($AN686-1)*3+$AO686+5,$AP686+20))="",0,IF(COUNTIF(INDIRECT(ADDRESS(($AN686-1)*36+($AO686-1)*12+6,COLUMN())):INDIRECT(ADDRESS(($AN686-1)*36+($AO686-1)*12+$AP686+4,COLUMN())),INDIRECT(ADDRESS(($AN686-1)*3+$AO686+5,$AP686+20)))&gt;=1,0,INDIRECT(ADDRESS(($AN686-1)*3+$AO686+5,$AP686+20)))))</f>
        <v>0</v>
      </c>
      <c r="AT686" s="472">
        <f ca="1">COUNTIF(INDIRECT("U"&amp;(ROW()+12*(($AN686-1)*3+$AO686)-ROW())/12+5):INDIRECT("AF"&amp;(ROW()+12*(($AN686-1)*3+$AO686)-ROW())/12+5),AS686)</f>
        <v>0</v>
      </c>
      <c r="AU686" s="472">
        <f ca="1">IF(AND(AQ686+AS686&gt;0,AR686+AT686&gt;0),COUNTIF(AU$6:AU685,"&gt;0")+1,0)</f>
        <v>0</v>
      </c>
    </row>
    <row r="687" spans="40:47" x14ac:dyDescent="0.15">
      <c r="AN687" s="472">
        <v>19</v>
      </c>
      <c r="AO687" s="472">
        <v>3</v>
      </c>
      <c r="AP687" s="472">
        <v>10</v>
      </c>
      <c r="AQ687" s="480">
        <f ca="1">IF($AP687=1,IF(INDIRECT(ADDRESS(($AN687-1)*3+$AO687+5,$AP687+7))="",0,INDIRECT(ADDRESS(($AN687-1)*3+$AO687+5,$AP687+7))),IF(INDIRECT(ADDRESS(($AN687-1)*3+$AO687+5,$AP687+7))="",0,IF(COUNTIF(INDIRECT(ADDRESS(($AN687-1)*36+($AO687-1)*12+6,COLUMN())):INDIRECT(ADDRESS(($AN687-1)*36+($AO687-1)*12+$AP687+4,COLUMN())),INDIRECT(ADDRESS(($AN687-1)*3+$AO687+5,$AP687+7)))&gt;=1,0,INDIRECT(ADDRESS(($AN687-1)*3+$AO687+5,$AP687+7)))))</f>
        <v>0</v>
      </c>
      <c r="AR687" s="472">
        <f ca="1">COUNTIF(INDIRECT("H"&amp;(ROW()+12*(($AN687-1)*3+$AO687)-ROW())/12+5):INDIRECT("S"&amp;(ROW()+12*(($AN687-1)*3+$AO687)-ROW())/12+5),AQ687)</f>
        <v>0</v>
      </c>
      <c r="AS687" s="480">
        <f ca="1">IF($AP687=1,IF(INDIRECT(ADDRESS(($AN687-1)*3+$AO687+5,$AP687+20))="",0,INDIRECT(ADDRESS(($AN687-1)*3+$AO687+5,$AP687+20))),IF(INDIRECT(ADDRESS(($AN687-1)*3+$AO687+5,$AP687+20))="",0,IF(COUNTIF(INDIRECT(ADDRESS(($AN687-1)*36+($AO687-1)*12+6,COLUMN())):INDIRECT(ADDRESS(($AN687-1)*36+($AO687-1)*12+$AP687+4,COLUMN())),INDIRECT(ADDRESS(($AN687-1)*3+$AO687+5,$AP687+20)))&gt;=1,0,INDIRECT(ADDRESS(($AN687-1)*3+$AO687+5,$AP687+20)))))</f>
        <v>0</v>
      </c>
      <c r="AT687" s="472">
        <f ca="1">COUNTIF(INDIRECT("U"&amp;(ROW()+12*(($AN687-1)*3+$AO687)-ROW())/12+5):INDIRECT("AF"&amp;(ROW()+12*(($AN687-1)*3+$AO687)-ROW())/12+5),AS687)</f>
        <v>0</v>
      </c>
      <c r="AU687" s="472">
        <f ca="1">IF(AND(AQ687+AS687&gt;0,AR687+AT687&gt;0),COUNTIF(AU$6:AU686,"&gt;0")+1,0)</f>
        <v>0</v>
      </c>
    </row>
    <row r="688" spans="40:47" x14ac:dyDescent="0.15">
      <c r="AN688" s="472">
        <v>19</v>
      </c>
      <c r="AO688" s="472">
        <v>3</v>
      </c>
      <c r="AP688" s="472">
        <v>11</v>
      </c>
      <c r="AQ688" s="480">
        <f ca="1">IF($AP688=1,IF(INDIRECT(ADDRESS(($AN688-1)*3+$AO688+5,$AP688+7))="",0,INDIRECT(ADDRESS(($AN688-1)*3+$AO688+5,$AP688+7))),IF(INDIRECT(ADDRESS(($AN688-1)*3+$AO688+5,$AP688+7))="",0,IF(COUNTIF(INDIRECT(ADDRESS(($AN688-1)*36+($AO688-1)*12+6,COLUMN())):INDIRECT(ADDRESS(($AN688-1)*36+($AO688-1)*12+$AP688+4,COLUMN())),INDIRECT(ADDRESS(($AN688-1)*3+$AO688+5,$AP688+7)))&gt;=1,0,INDIRECT(ADDRESS(($AN688-1)*3+$AO688+5,$AP688+7)))))</f>
        <v>0</v>
      </c>
      <c r="AR688" s="472">
        <f ca="1">COUNTIF(INDIRECT("H"&amp;(ROW()+12*(($AN688-1)*3+$AO688)-ROW())/12+5):INDIRECT("S"&amp;(ROW()+12*(($AN688-1)*3+$AO688)-ROW())/12+5),AQ688)</f>
        <v>0</v>
      </c>
      <c r="AS688" s="480">
        <f ca="1">IF($AP688=1,IF(INDIRECT(ADDRESS(($AN688-1)*3+$AO688+5,$AP688+20))="",0,INDIRECT(ADDRESS(($AN688-1)*3+$AO688+5,$AP688+20))),IF(INDIRECT(ADDRESS(($AN688-1)*3+$AO688+5,$AP688+20))="",0,IF(COUNTIF(INDIRECT(ADDRESS(($AN688-1)*36+($AO688-1)*12+6,COLUMN())):INDIRECT(ADDRESS(($AN688-1)*36+($AO688-1)*12+$AP688+4,COLUMN())),INDIRECT(ADDRESS(($AN688-1)*3+$AO688+5,$AP688+20)))&gt;=1,0,INDIRECT(ADDRESS(($AN688-1)*3+$AO688+5,$AP688+20)))))</f>
        <v>0</v>
      </c>
      <c r="AT688" s="472">
        <f ca="1">COUNTIF(INDIRECT("U"&amp;(ROW()+12*(($AN688-1)*3+$AO688)-ROW())/12+5):INDIRECT("AF"&amp;(ROW()+12*(($AN688-1)*3+$AO688)-ROW())/12+5),AS688)</f>
        <v>0</v>
      </c>
      <c r="AU688" s="472">
        <f ca="1">IF(AND(AQ688+AS688&gt;0,AR688+AT688&gt;0),COUNTIF(AU$6:AU687,"&gt;0")+1,0)</f>
        <v>0</v>
      </c>
    </row>
    <row r="689" spans="40:47" x14ac:dyDescent="0.15">
      <c r="AN689" s="472">
        <v>19</v>
      </c>
      <c r="AO689" s="472">
        <v>3</v>
      </c>
      <c r="AP689" s="472">
        <v>12</v>
      </c>
      <c r="AQ689" s="480">
        <f ca="1">IF($AP689=1,IF(INDIRECT(ADDRESS(($AN689-1)*3+$AO689+5,$AP689+7))="",0,INDIRECT(ADDRESS(($AN689-1)*3+$AO689+5,$AP689+7))),IF(INDIRECT(ADDRESS(($AN689-1)*3+$AO689+5,$AP689+7))="",0,IF(COUNTIF(INDIRECT(ADDRESS(($AN689-1)*36+($AO689-1)*12+6,COLUMN())):INDIRECT(ADDRESS(($AN689-1)*36+($AO689-1)*12+$AP689+4,COLUMN())),INDIRECT(ADDRESS(($AN689-1)*3+$AO689+5,$AP689+7)))&gt;=1,0,INDIRECT(ADDRESS(($AN689-1)*3+$AO689+5,$AP689+7)))))</f>
        <v>0</v>
      </c>
      <c r="AR689" s="472">
        <f ca="1">COUNTIF(INDIRECT("H"&amp;(ROW()+12*(($AN689-1)*3+$AO689)-ROW())/12+5):INDIRECT("S"&amp;(ROW()+12*(($AN689-1)*3+$AO689)-ROW())/12+5),AQ689)</f>
        <v>0</v>
      </c>
      <c r="AS689" s="480">
        <f ca="1">IF($AP689=1,IF(INDIRECT(ADDRESS(($AN689-1)*3+$AO689+5,$AP689+20))="",0,INDIRECT(ADDRESS(($AN689-1)*3+$AO689+5,$AP689+20))),IF(INDIRECT(ADDRESS(($AN689-1)*3+$AO689+5,$AP689+20))="",0,IF(COUNTIF(INDIRECT(ADDRESS(($AN689-1)*36+($AO689-1)*12+6,COLUMN())):INDIRECT(ADDRESS(($AN689-1)*36+($AO689-1)*12+$AP689+4,COLUMN())),INDIRECT(ADDRESS(($AN689-1)*3+$AO689+5,$AP689+20)))&gt;=1,0,INDIRECT(ADDRESS(($AN689-1)*3+$AO689+5,$AP689+20)))))</f>
        <v>0</v>
      </c>
      <c r="AT689" s="472">
        <f ca="1">COUNTIF(INDIRECT("U"&amp;(ROW()+12*(($AN689-1)*3+$AO689)-ROW())/12+5):INDIRECT("AF"&amp;(ROW()+12*(($AN689-1)*3+$AO689)-ROW())/12+5),AS689)</f>
        <v>0</v>
      </c>
      <c r="AU689" s="472">
        <f ca="1">IF(AND(AQ689+AS689&gt;0,AR689+AT689&gt;0),COUNTIF(AU$6:AU688,"&gt;0")+1,0)</f>
        <v>0</v>
      </c>
    </row>
    <row r="690" spans="40:47" x14ac:dyDescent="0.15">
      <c r="AN690" s="472">
        <v>20</v>
      </c>
      <c r="AO690" s="472">
        <v>1</v>
      </c>
      <c r="AP690" s="472">
        <v>1</v>
      </c>
      <c r="AQ690" s="480">
        <f ca="1">IF($AP690=1,IF(INDIRECT(ADDRESS(($AN690-1)*3+$AO690+5,$AP690+7))="",0,INDIRECT(ADDRESS(($AN690-1)*3+$AO690+5,$AP690+7))),IF(INDIRECT(ADDRESS(($AN690-1)*3+$AO690+5,$AP690+7))="",0,IF(COUNTIF(INDIRECT(ADDRESS(($AN690-1)*36+($AO690-1)*12+6,COLUMN())):INDIRECT(ADDRESS(($AN690-1)*36+($AO690-1)*12+$AP690+4,COLUMN())),INDIRECT(ADDRESS(($AN690-1)*3+$AO690+5,$AP690+7)))&gt;=1,0,INDIRECT(ADDRESS(($AN690-1)*3+$AO690+5,$AP690+7)))))</f>
        <v>0</v>
      </c>
      <c r="AR690" s="472">
        <f ca="1">COUNTIF(INDIRECT("H"&amp;(ROW()+12*(($AN690-1)*3+$AO690)-ROW())/12+5):INDIRECT("S"&amp;(ROW()+12*(($AN690-1)*3+$AO690)-ROW())/12+5),AQ690)</f>
        <v>0</v>
      </c>
      <c r="AS690" s="480">
        <f ca="1">IF($AP690=1,IF(INDIRECT(ADDRESS(($AN690-1)*3+$AO690+5,$AP690+20))="",0,INDIRECT(ADDRESS(($AN690-1)*3+$AO690+5,$AP690+20))),IF(INDIRECT(ADDRESS(($AN690-1)*3+$AO690+5,$AP690+20))="",0,IF(COUNTIF(INDIRECT(ADDRESS(($AN690-1)*36+($AO690-1)*12+6,COLUMN())):INDIRECT(ADDRESS(($AN690-1)*36+($AO690-1)*12+$AP690+4,COLUMN())),INDIRECT(ADDRESS(($AN690-1)*3+$AO690+5,$AP690+20)))&gt;=1,0,INDIRECT(ADDRESS(($AN690-1)*3+$AO690+5,$AP690+20)))))</f>
        <v>0</v>
      </c>
      <c r="AT690" s="472">
        <f ca="1">COUNTIF(INDIRECT("U"&amp;(ROW()+12*(($AN690-1)*3+$AO690)-ROW())/12+5):INDIRECT("AF"&amp;(ROW()+12*(($AN690-1)*3+$AO690)-ROW())/12+5),AS690)</f>
        <v>0</v>
      </c>
      <c r="AU690" s="472">
        <f ca="1">IF(AND(AQ690+AS690&gt;0,AR690+AT690&gt;0),COUNTIF(AU$6:AU689,"&gt;0")+1,0)</f>
        <v>0</v>
      </c>
    </row>
    <row r="691" spans="40:47" x14ac:dyDescent="0.15">
      <c r="AN691" s="472">
        <v>20</v>
      </c>
      <c r="AO691" s="472">
        <v>1</v>
      </c>
      <c r="AP691" s="472">
        <v>2</v>
      </c>
      <c r="AQ691" s="480">
        <f ca="1">IF($AP691=1,IF(INDIRECT(ADDRESS(($AN691-1)*3+$AO691+5,$AP691+7))="",0,INDIRECT(ADDRESS(($AN691-1)*3+$AO691+5,$AP691+7))),IF(INDIRECT(ADDRESS(($AN691-1)*3+$AO691+5,$AP691+7))="",0,IF(COUNTIF(INDIRECT(ADDRESS(($AN691-1)*36+($AO691-1)*12+6,COLUMN())):INDIRECT(ADDRESS(($AN691-1)*36+($AO691-1)*12+$AP691+4,COLUMN())),INDIRECT(ADDRESS(($AN691-1)*3+$AO691+5,$AP691+7)))&gt;=1,0,INDIRECT(ADDRESS(($AN691-1)*3+$AO691+5,$AP691+7)))))</f>
        <v>0</v>
      </c>
      <c r="AR691" s="472">
        <f ca="1">COUNTIF(INDIRECT("H"&amp;(ROW()+12*(($AN691-1)*3+$AO691)-ROW())/12+5):INDIRECT("S"&amp;(ROW()+12*(($AN691-1)*3+$AO691)-ROW())/12+5),AQ691)</f>
        <v>0</v>
      </c>
      <c r="AS691" s="480">
        <f ca="1">IF($AP691=1,IF(INDIRECT(ADDRESS(($AN691-1)*3+$AO691+5,$AP691+20))="",0,INDIRECT(ADDRESS(($AN691-1)*3+$AO691+5,$AP691+20))),IF(INDIRECT(ADDRESS(($AN691-1)*3+$AO691+5,$AP691+20))="",0,IF(COUNTIF(INDIRECT(ADDRESS(($AN691-1)*36+($AO691-1)*12+6,COLUMN())):INDIRECT(ADDRESS(($AN691-1)*36+($AO691-1)*12+$AP691+4,COLUMN())),INDIRECT(ADDRESS(($AN691-1)*3+$AO691+5,$AP691+20)))&gt;=1,0,INDIRECT(ADDRESS(($AN691-1)*3+$AO691+5,$AP691+20)))))</f>
        <v>0</v>
      </c>
      <c r="AT691" s="472">
        <f ca="1">COUNTIF(INDIRECT("U"&amp;(ROW()+12*(($AN691-1)*3+$AO691)-ROW())/12+5):INDIRECT("AF"&amp;(ROW()+12*(($AN691-1)*3+$AO691)-ROW())/12+5),AS691)</f>
        <v>0</v>
      </c>
      <c r="AU691" s="472">
        <f ca="1">IF(AND(AQ691+AS691&gt;0,AR691+AT691&gt;0),COUNTIF(AU$6:AU690,"&gt;0")+1,0)</f>
        <v>0</v>
      </c>
    </row>
    <row r="692" spans="40:47" x14ac:dyDescent="0.15">
      <c r="AN692" s="472">
        <v>20</v>
      </c>
      <c r="AO692" s="472">
        <v>1</v>
      </c>
      <c r="AP692" s="472">
        <v>3</v>
      </c>
      <c r="AQ692" s="480">
        <f ca="1">IF($AP692=1,IF(INDIRECT(ADDRESS(($AN692-1)*3+$AO692+5,$AP692+7))="",0,INDIRECT(ADDRESS(($AN692-1)*3+$AO692+5,$AP692+7))),IF(INDIRECT(ADDRESS(($AN692-1)*3+$AO692+5,$AP692+7))="",0,IF(COUNTIF(INDIRECT(ADDRESS(($AN692-1)*36+($AO692-1)*12+6,COLUMN())):INDIRECT(ADDRESS(($AN692-1)*36+($AO692-1)*12+$AP692+4,COLUMN())),INDIRECT(ADDRESS(($AN692-1)*3+$AO692+5,$AP692+7)))&gt;=1,0,INDIRECT(ADDRESS(($AN692-1)*3+$AO692+5,$AP692+7)))))</f>
        <v>0</v>
      </c>
      <c r="AR692" s="472">
        <f ca="1">COUNTIF(INDIRECT("H"&amp;(ROW()+12*(($AN692-1)*3+$AO692)-ROW())/12+5):INDIRECT("S"&amp;(ROW()+12*(($AN692-1)*3+$AO692)-ROW())/12+5),AQ692)</f>
        <v>0</v>
      </c>
      <c r="AS692" s="480">
        <f ca="1">IF($AP692=1,IF(INDIRECT(ADDRESS(($AN692-1)*3+$AO692+5,$AP692+20))="",0,INDIRECT(ADDRESS(($AN692-1)*3+$AO692+5,$AP692+20))),IF(INDIRECT(ADDRESS(($AN692-1)*3+$AO692+5,$AP692+20))="",0,IF(COUNTIF(INDIRECT(ADDRESS(($AN692-1)*36+($AO692-1)*12+6,COLUMN())):INDIRECT(ADDRESS(($AN692-1)*36+($AO692-1)*12+$AP692+4,COLUMN())),INDIRECT(ADDRESS(($AN692-1)*3+$AO692+5,$AP692+20)))&gt;=1,0,INDIRECT(ADDRESS(($AN692-1)*3+$AO692+5,$AP692+20)))))</f>
        <v>0</v>
      </c>
      <c r="AT692" s="472">
        <f ca="1">COUNTIF(INDIRECT("U"&amp;(ROW()+12*(($AN692-1)*3+$AO692)-ROW())/12+5):INDIRECT("AF"&amp;(ROW()+12*(($AN692-1)*3+$AO692)-ROW())/12+5),AS692)</f>
        <v>0</v>
      </c>
      <c r="AU692" s="472">
        <f ca="1">IF(AND(AQ692+AS692&gt;0,AR692+AT692&gt;0),COUNTIF(AU$6:AU691,"&gt;0")+1,0)</f>
        <v>0</v>
      </c>
    </row>
    <row r="693" spans="40:47" x14ac:dyDescent="0.15">
      <c r="AN693" s="472">
        <v>20</v>
      </c>
      <c r="AO693" s="472">
        <v>1</v>
      </c>
      <c r="AP693" s="472">
        <v>4</v>
      </c>
      <c r="AQ693" s="480">
        <f ca="1">IF($AP693=1,IF(INDIRECT(ADDRESS(($AN693-1)*3+$AO693+5,$AP693+7))="",0,INDIRECT(ADDRESS(($AN693-1)*3+$AO693+5,$AP693+7))),IF(INDIRECT(ADDRESS(($AN693-1)*3+$AO693+5,$AP693+7))="",0,IF(COUNTIF(INDIRECT(ADDRESS(($AN693-1)*36+($AO693-1)*12+6,COLUMN())):INDIRECT(ADDRESS(($AN693-1)*36+($AO693-1)*12+$AP693+4,COLUMN())),INDIRECT(ADDRESS(($AN693-1)*3+$AO693+5,$AP693+7)))&gt;=1,0,INDIRECT(ADDRESS(($AN693-1)*3+$AO693+5,$AP693+7)))))</f>
        <v>0</v>
      </c>
      <c r="AR693" s="472">
        <f ca="1">COUNTIF(INDIRECT("H"&amp;(ROW()+12*(($AN693-1)*3+$AO693)-ROW())/12+5):INDIRECT("S"&amp;(ROW()+12*(($AN693-1)*3+$AO693)-ROW())/12+5),AQ693)</f>
        <v>0</v>
      </c>
      <c r="AS693" s="480">
        <f ca="1">IF($AP693=1,IF(INDIRECT(ADDRESS(($AN693-1)*3+$AO693+5,$AP693+20))="",0,INDIRECT(ADDRESS(($AN693-1)*3+$AO693+5,$AP693+20))),IF(INDIRECT(ADDRESS(($AN693-1)*3+$AO693+5,$AP693+20))="",0,IF(COUNTIF(INDIRECT(ADDRESS(($AN693-1)*36+($AO693-1)*12+6,COLUMN())):INDIRECT(ADDRESS(($AN693-1)*36+($AO693-1)*12+$AP693+4,COLUMN())),INDIRECT(ADDRESS(($AN693-1)*3+$AO693+5,$AP693+20)))&gt;=1,0,INDIRECT(ADDRESS(($AN693-1)*3+$AO693+5,$AP693+20)))))</f>
        <v>0</v>
      </c>
      <c r="AT693" s="472">
        <f ca="1">COUNTIF(INDIRECT("U"&amp;(ROW()+12*(($AN693-1)*3+$AO693)-ROW())/12+5):INDIRECT("AF"&amp;(ROW()+12*(($AN693-1)*3+$AO693)-ROW())/12+5),AS693)</f>
        <v>0</v>
      </c>
      <c r="AU693" s="472">
        <f ca="1">IF(AND(AQ693+AS693&gt;0,AR693+AT693&gt;0),COUNTIF(AU$6:AU692,"&gt;0")+1,0)</f>
        <v>0</v>
      </c>
    </row>
    <row r="694" spans="40:47" x14ac:dyDescent="0.15">
      <c r="AN694" s="472">
        <v>20</v>
      </c>
      <c r="AO694" s="472">
        <v>1</v>
      </c>
      <c r="AP694" s="472">
        <v>5</v>
      </c>
      <c r="AQ694" s="480">
        <f ca="1">IF($AP694=1,IF(INDIRECT(ADDRESS(($AN694-1)*3+$AO694+5,$AP694+7))="",0,INDIRECT(ADDRESS(($AN694-1)*3+$AO694+5,$AP694+7))),IF(INDIRECT(ADDRESS(($AN694-1)*3+$AO694+5,$AP694+7))="",0,IF(COUNTIF(INDIRECT(ADDRESS(($AN694-1)*36+($AO694-1)*12+6,COLUMN())):INDIRECT(ADDRESS(($AN694-1)*36+($AO694-1)*12+$AP694+4,COLUMN())),INDIRECT(ADDRESS(($AN694-1)*3+$AO694+5,$AP694+7)))&gt;=1,0,INDIRECT(ADDRESS(($AN694-1)*3+$AO694+5,$AP694+7)))))</f>
        <v>0</v>
      </c>
      <c r="AR694" s="472">
        <f ca="1">COUNTIF(INDIRECT("H"&amp;(ROW()+12*(($AN694-1)*3+$AO694)-ROW())/12+5):INDIRECT("S"&amp;(ROW()+12*(($AN694-1)*3+$AO694)-ROW())/12+5),AQ694)</f>
        <v>0</v>
      </c>
      <c r="AS694" s="480">
        <f ca="1">IF($AP694=1,IF(INDIRECT(ADDRESS(($AN694-1)*3+$AO694+5,$AP694+20))="",0,INDIRECT(ADDRESS(($AN694-1)*3+$AO694+5,$AP694+20))),IF(INDIRECT(ADDRESS(($AN694-1)*3+$AO694+5,$AP694+20))="",0,IF(COUNTIF(INDIRECT(ADDRESS(($AN694-1)*36+($AO694-1)*12+6,COLUMN())):INDIRECT(ADDRESS(($AN694-1)*36+($AO694-1)*12+$AP694+4,COLUMN())),INDIRECT(ADDRESS(($AN694-1)*3+$AO694+5,$AP694+20)))&gt;=1,0,INDIRECT(ADDRESS(($AN694-1)*3+$AO694+5,$AP694+20)))))</f>
        <v>0</v>
      </c>
      <c r="AT694" s="472">
        <f ca="1">COUNTIF(INDIRECT("U"&amp;(ROW()+12*(($AN694-1)*3+$AO694)-ROW())/12+5):INDIRECT("AF"&amp;(ROW()+12*(($AN694-1)*3+$AO694)-ROW())/12+5),AS694)</f>
        <v>0</v>
      </c>
      <c r="AU694" s="472">
        <f ca="1">IF(AND(AQ694+AS694&gt;0,AR694+AT694&gt;0),COUNTIF(AU$6:AU693,"&gt;0")+1,0)</f>
        <v>0</v>
      </c>
    </row>
    <row r="695" spans="40:47" x14ac:dyDescent="0.15">
      <c r="AN695" s="472">
        <v>20</v>
      </c>
      <c r="AO695" s="472">
        <v>1</v>
      </c>
      <c r="AP695" s="472">
        <v>6</v>
      </c>
      <c r="AQ695" s="480">
        <f ca="1">IF($AP695=1,IF(INDIRECT(ADDRESS(($AN695-1)*3+$AO695+5,$AP695+7))="",0,INDIRECT(ADDRESS(($AN695-1)*3+$AO695+5,$AP695+7))),IF(INDIRECT(ADDRESS(($AN695-1)*3+$AO695+5,$AP695+7))="",0,IF(COUNTIF(INDIRECT(ADDRESS(($AN695-1)*36+($AO695-1)*12+6,COLUMN())):INDIRECT(ADDRESS(($AN695-1)*36+($AO695-1)*12+$AP695+4,COLUMN())),INDIRECT(ADDRESS(($AN695-1)*3+$AO695+5,$AP695+7)))&gt;=1,0,INDIRECT(ADDRESS(($AN695-1)*3+$AO695+5,$AP695+7)))))</f>
        <v>0</v>
      </c>
      <c r="AR695" s="472">
        <f ca="1">COUNTIF(INDIRECT("H"&amp;(ROW()+12*(($AN695-1)*3+$AO695)-ROW())/12+5):INDIRECT("S"&amp;(ROW()+12*(($AN695-1)*3+$AO695)-ROW())/12+5),AQ695)</f>
        <v>0</v>
      </c>
      <c r="AS695" s="480">
        <f ca="1">IF($AP695=1,IF(INDIRECT(ADDRESS(($AN695-1)*3+$AO695+5,$AP695+20))="",0,INDIRECT(ADDRESS(($AN695-1)*3+$AO695+5,$AP695+20))),IF(INDIRECT(ADDRESS(($AN695-1)*3+$AO695+5,$AP695+20))="",0,IF(COUNTIF(INDIRECT(ADDRESS(($AN695-1)*36+($AO695-1)*12+6,COLUMN())):INDIRECT(ADDRESS(($AN695-1)*36+($AO695-1)*12+$AP695+4,COLUMN())),INDIRECT(ADDRESS(($AN695-1)*3+$AO695+5,$AP695+20)))&gt;=1,0,INDIRECT(ADDRESS(($AN695-1)*3+$AO695+5,$AP695+20)))))</f>
        <v>0</v>
      </c>
      <c r="AT695" s="472">
        <f ca="1">COUNTIF(INDIRECT("U"&amp;(ROW()+12*(($AN695-1)*3+$AO695)-ROW())/12+5):INDIRECT("AF"&amp;(ROW()+12*(($AN695-1)*3+$AO695)-ROW())/12+5),AS695)</f>
        <v>0</v>
      </c>
      <c r="AU695" s="472">
        <f ca="1">IF(AND(AQ695+AS695&gt;0,AR695+AT695&gt;0),COUNTIF(AU$6:AU694,"&gt;0")+1,0)</f>
        <v>0</v>
      </c>
    </row>
    <row r="696" spans="40:47" x14ac:dyDescent="0.15">
      <c r="AN696" s="472">
        <v>20</v>
      </c>
      <c r="AO696" s="472">
        <v>1</v>
      </c>
      <c r="AP696" s="472">
        <v>7</v>
      </c>
      <c r="AQ696" s="480">
        <f ca="1">IF($AP696=1,IF(INDIRECT(ADDRESS(($AN696-1)*3+$AO696+5,$AP696+7))="",0,INDIRECT(ADDRESS(($AN696-1)*3+$AO696+5,$AP696+7))),IF(INDIRECT(ADDRESS(($AN696-1)*3+$AO696+5,$AP696+7))="",0,IF(COUNTIF(INDIRECT(ADDRESS(($AN696-1)*36+($AO696-1)*12+6,COLUMN())):INDIRECT(ADDRESS(($AN696-1)*36+($AO696-1)*12+$AP696+4,COLUMN())),INDIRECT(ADDRESS(($AN696-1)*3+$AO696+5,$AP696+7)))&gt;=1,0,INDIRECT(ADDRESS(($AN696-1)*3+$AO696+5,$AP696+7)))))</f>
        <v>0</v>
      </c>
      <c r="AR696" s="472">
        <f ca="1">COUNTIF(INDIRECT("H"&amp;(ROW()+12*(($AN696-1)*3+$AO696)-ROW())/12+5):INDIRECT("S"&amp;(ROW()+12*(($AN696-1)*3+$AO696)-ROW())/12+5),AQ696)</f>
        <v>0</v>
      </c>
      <c r="AS696" s="480">
        <f ca="1">IF($AP696=1,IF(INDIRECT(ADDRESS(($AN696-1)*3+$AO696+5,$AP696+20))="",0,INDIRECT(ADDRESS(($AN696-1)*3+$AO696+5,$AP696+20))),IF(INDIRECT(ADDRESS(($AN696-1)*3+$AO696+5,$AP696+20))="",0,IF(COUNTIF(INDIRECT(ADDRESS(($AN696-1)*36+($AO696-1)*12+6,COLUMN())):INDIRECT(ADDRESS(($AN696-1)*36+($AO696-1)*12+$AP696+4,COLUMN())),INDIRECT(ADDRESS(($AN696-1)*3+$AO696+5,$AP696+20)))&gt;=1,0,INDIRECT(ADDRESS(($AN696-1)*3+$AO696+5,$AP696+20)))))</f>
        <v>0</v>
      </c>
      <c r="AT696" s="472">
        <f ca="1">COUNTIF(INDIRECT("U"&amp;(ROW()+12*(($AN696-1)*3+$AO696)-ROW())/12+5):INDIRECT("AF"&amp;(ROW()+12*(($AN696-1)*3+$AO696)-ROW())/12+5),AS696)</f>
        <v>0</v>
      </c>
      <c r="AU696" s="472">
        <f ca="1">IF(AND(AQ696+AS696&gt;0,AR696+AT696&gt;0),COUNTIF(AU$6:AU695,"&gt;0")+1,0)</f>
        <v>0</v>
      </c>
    </row>
    <row r="697" spans="40:47" x14ac:dyDescent="0.15">
      <c r="AN697" s="472">
        <v>20</v>
      </c>
      <c r="AO697" s="472">
        <v>1</v>
      </c>
      <c r="AP697" s="472">
        <v>8</v>
      </c>
      <c r="AQ697" s="480">
        <f ca="1">IF($AP697=1,IF(INDIRECT(ADDRESS(($AN697-1)*3+$AO697+5,$AP697+7))="",0,INDIRECT(ADDRESS(($AN697-1)*3+$AO697+5,$AP697+7))),IF(INDIRECT(ADDRESS(($AN697-1)*3+$AO697+5,$AP697+7))="",0,IF(COUNTIF(INDIRECT(ADDRESS(($AN697-1)*36+($AO697-1)*12+6,COLUMN())):INDIRECT(ADDRESS(($AN697-1)*36+($AO697-1)*12+$AP697+4,COLUMN())),INDIRECT(ADDRESS(($AN697-1)*3+$AO697+5,$AP697+7)))&gt;=1,0,INDIRECT(ADDRESS(($AN697-1)*3+$AO697+5,$AP697+7)))))</f>
        <v>0</v>
      </c>
      <c r="AR697" s="472">
        <f ca="1">COUNTIF(INDIRECT("H"&amp;(ROW()+12*(($AN697-1)*3+$AO697)-ROW())/12+5):INDIRECT("S"&amp;(ROW()+12*(($AN697-1)*3+$AO697)-ROW())/12+5),AQ697)</f>
        <v>0</v>
      </c>
      <c r="AS697" s="480">
        <f ca="1">IF($AP697=1,IF(INDIRECT(ADDRESS(($AN697-1)*3+$AO697+5,$AP697+20))="",0,INDIRECT(ADDRESS(($AN697-1)*3+$AO697+5,$AP697+20))),IF(INDIRECT(ADDRESS(($AN697-1)*3+$AO697+5,$AP697+20))="",0,IF(COUNTIF(INDIRECT(ADDRESS(($AN697-1)*36+($AO697-1)*12+6,COLUMN())):INDIRECT(ADDRESS(($AN697-1)*36+($AO697-1)*12+$AP697+4,COLUMN())),INDIRECT(ADDRESS(($AN697-1)*3+$AO697+5,$AP697+20)))&gt;=1,0,INDIRECT(ADDRESS(($AN697-1)*3+$AO697+5,$AP697+20)))))</f>
        <v>0</v>
      </c>
      <c r="AT697" s="472">
        <f ca="1">COUNTIF(INDIRECT("U"&amp;(ROW()+12*(($AN697-1)*3+$AO697)-ROW())/12+5):INDIRECT("AF"&amp;(ROW()+12*(($AN697-1)*3+$AO697)-ROW())/12+5),AS697)</f>
        <v>0</v>
      </c>
      <c r="AU697" s="472">
        <f ca="1">IF(AND(AQ697+AS697&gt;0,AR697+AT697&gt;0),COUNTIF(AU$6:AU696,"&gt;0")+1,0)</f>
        <v>0</v>
      </c>
    </row>
    <row r="698" spans="40:47" x14ac:dyDescent="0.15">
      <c r="AN698" s="472">
        <v>20</v>
      </c>
      <c r="AO698" s="472">
        <v>1</v>
      </c>
      <c r="AP698" s="472">
        <v>9</v>
      </c>
      <c r="AQ698" s="480">
        <f ca="1">IF($AP698=1,IF(INDIRECT(ADDRESS(($AN698-1)*3+$AO698+5,$AP698+7))="",0,INDIRECT(ADDRESS(($AN698-1)*3+$AO698+5,$AP698+7))),IF(INDIRECT(ADDRESS(($AN698-1)*3+$AO698+5,$AP698+7))="",0,IF(COUNTIF(INDIRECT(ADDRESS(($AN698-1)*36+($AO698-1)*12+6,COLUMN())):INDIRECT(ADDRESS(($AN698-1)*36+($AO698-1)*12+$AP698+4,COLUMN())),INDIRECT(ADDRESS(($AN698-1)*3+$AO698+5,$AP698+7)))&gt;=1,0,INDIRECT(ADDRESS(($AN698-1)*3+$AO698+5,$AP698+7)))))</f>
        <v>0</v>
      </c>
      <c r="AR698" s="472">
        <f ca="1">COUNTIF(INDIRECT("H"&amp;(ROW()+12*(($AN698-1)*3+$AO698)-ROW())/12+5):INDIRECT("S"&amp;(ROW()+12*(($AN698-1)*3+$AO698)-ROW())/12+5),AQ698)</f>
        <v>0</v>
      </c>
      <c r="AS698" s="480">
        <f ca="1">IF($AP698=1,IF(INDIRECT(ADDRESS(($AN698-1)*3+$AO698+5,$AP698+20))="",0,INDIRECT(ADDRESS(($AN698-1)*3+$AO698+5,$AP698+20))),IF(INDIRECT(ADDRESS(($AN698-1)*3+$AO698+5,$AP698+20))="",0,IF(COUNTIF(INDIRECT(ADDRESS(($AN698-1)*36+($AO698-1)*12+6,COLUMN())):INDIRECT(ADDRESS(($AN698-1)*36+($AO698-1)*12+$AP698+4,COLUMN())),INDIRECT(ADDRESS(($AN698-1)*3+$AO698+5,$AP698+20)))&gt;=1,0,INDIRECT(ADDRESS(($AN698-1)*3+$AO698+5,$AP698+20)))))</f>
        <v>0</v>
      </c>
      <c r="AT698" s="472">
        <f ca="1">COUNTIF(INDIRECT("U"&amp;(ROW()+12*(($AN698-1)*3+$AO698)-ROW())/12+5):INDIRECT("AF"&amp;(ROW()+12*(($AN698-1)*3+$AO698)-ROW())/12+5),AS698)</f>
        <v>0</v>
      </c>
      <c r="AU698" s="472">
        <f ca="1">IF(AND(AQ698+AS698&gt;0,AR698+AT698&gt;0),COUNTIF(AU$6:AU697,"&gt;0")+1,0)</f>
        <v>0</v>
      </c>
    </row>
    <row r="699" spans="40:47" x14ac:dyDescent="0.15">
      <c r="AN699" s="472">
        <v>20</v>
      </c>
      <c r="AO699" s="472">
        <v>1</v>
      </c>
      <c r="AP699" s="472">
        <v>10</v>
      </c>
      <c r="AQ699" s="480">
        <f ca="1">IF($AP699=1,IF(INDIRECT(ADDRESS(($AN699-1)*3+$AO699+5,$AP699+7))="",0,INDIRECT(ADDRESS(($AN699-1)*3+$AO699+5,$AP699+7))),IF(INDIRECT(ADDRESS(($AN699-1)*3+$AO699+5,$AP699+7))="",0,IF(COUNTIF(INDIRECT(ADDRESS(($AN699-1)*36+($AO699-1)*12+6,COLUMN())):INDIRECT(ADDRESS(($AN699-1)*36+($AO699-1)*12+$AP699+4,COLUMN())),INDIRECT(ADDRESS(($AN699-1)*3+$AO699+5,$AP699+7)))&gt;=1,0,INDIRECT(ADDRESS(($AN699-1)*3+$AO699+5,$AP699+7)))))</f>
        <v>0</v>
      </c>
      <c r="AR699" s="472">
        <f ca="1">COUNTIF(INDIRECT("H"&amp;(ROW()+12*(($AN699-1)*3+$AO699)-ROW())/12+5):INDIRECT("S"&amp;(ROW()+12*(($AN699-1)*3+$AO699)-ROW())/12+5),AQ699)</f>
        <v>0</v>
      </c>
      <c r="AS699" s="480">
        <f ca="1">IF($AP699=1,IF(INDIRECT(ADDRESS(($AN699-1)*3+$AO699+5,$AP699+20))="",0,INDIRECT(ADDRESS(($AN699-1)*3+$AO699+5,$AP699+20))),IF(INDIRECT(ADDRESS(($AN699-1)*3+$AO699+5,$AP699+20))="",0,IF(COUNTIF(INDIRECT(ADDRESS(($AN699-1)*36+($AO699-1)*12+6,COLUMN())):INDIRECT(ADDRESS(($AN699-1)*36+($AO699-1)*12+$AP699+4,COLUMN())),INDIRECT(ADDRESS(($AN699-1)*3+$AO699+5,$AP699+20)))&gt;=1,0,INDIRECT(ADDRESS(($AN699-1)*3+$AO699+5,$AP699+20)))))</f>
        <v>0</v>
      </c>
      <c r="AT699" s="472">
        <f ca="1">COUNTIF(INDIRECT("U"&amp;(ROW()+12*(($AN699-1)*3+$AO699)-ROW())/12+5):INDIRECT("AF"&amp;(ROW()+12*(($AN699-1)*3+$AO699)-ROW())/12+5),AS699)</f>
        <v>0</v>
      </c>
      <c r="AU699" s="472">
        <f ca="1">IF(AND(AQ699+AS699&gt;0,AR699+AT699&gt;0),COUNTIF(AU$6:AU698,"&gt;0")+1,0)</f>
        <v>0</v>
      </c>
    </row>
    <row r="700" spans="40:47" x14ac:dyDescent="0.15">
      <c r="AN700" s="472">
        <v>20</v>
      </c>
      <c r="AO700" s="472">
        <v>1</v>
      </c>
      <c r="AP700" s="472">
        <v>11</v>
      </c>
      <c r="AQ700" s="480">
        <f ca="1">IF($AP700=1,IF(INDIRECT(ADDRESS(($AN700-1)*3+$AO700+5,$AP700+7))="",0,INDIRECT(ADDRESS(($AN700-1)*3+$AO700+5,$AP700+7))),IF(INDIRECT(ADDRESS(($AN700-1)*3+$AO700+5,$AP700+7))="",0,IF(COUNTIF(INDIRECT(ADDRESS(($AN700-1)*36+($AO700-1)*12+6,COLUMN())):INDIRECT(ADDRESS(($AN700-1)*36+($AO700-1)*12+$AP700+4,COLUMN())),INDIRECT(ADDRESS(($AN700-1)*3+$AO700+5,$AP700+7)))&gt;=1,0,INDIRECT(ADDRESS(($AN700-1)*3+$AO700+5,$AP700+7)))))</f>
        <v>0</v>
      </c>
      <c r="AR700" s="472">
        <f ca="1">COUNTIF(INDIRECT("H"&amp;(ROW()+12*(($AN700-1)*3+$AO700)-ROW())/12+5):INDIRECT("S"&amp;(ROW()+12*(($AN700-1)*3+$AO700)-ROW())/12+5),AQ700)</f>
        <v>0</v>
      </c>
      <c r="AS700" s="480">
        <f ca="1">IF($AP700=1,IF(INDIRECT(ADDRESS(($AN700-1)*3+$AO700+5,$AP700+20))="",0,INDIRECT(ADDRESS(($AN700-1)*3+$AO700+5,$AP700+20))),IF(INDIRECT(ADDRESS(($AN700-1)*3+$AO700+5,$AP700+20))="",0,IF(COUNTIF(INDIRECT(ADDRESS(($AN700-1)*36+($AO700-1)*12+6,COLUMN())):INDIRECT(ADDRESS(($AN700-1)*36+($AO700-1)*12+$AP700+4,COLUMN())),INDIRECT(ADDRESS(($AN700-1)*3+$AO700+5,$AP700+20)))&gt;=1,0,INDIRECT(ADDRESS(($AN700-1)*3+$AO700+5,$AP700+20)))))</f>
        <v>0</v>
      </c>
      <c r="AT700" s="472">
        <f ca="1">COUNTIF(INDIRECT("U"&amp;(ROW()+12*(($AN700-1)*3+$AO700)-ROW())/12+5):INDIRECT("AF"&amp;(ROW()+12*(($AN700-1)*3+$AO700)-ROW())/12+5),AS700)</f>
        <v>0</v>
      </c>
      <c r="AU700" s="472">
        <f ca="1">IF(AND(AQ700+AS700&gt;0,AR700+AT700&gt;0),COUNTIF(AU$6:AU699,"&gt;0")+1,0)</f>
        <v>0</v>
      </c>
    </row>
    <row r="701" spans="40:47" x14ac:dyDescent="0.15">
      <c r="AN701" s="472">
        <v>20</v>
      </c>
      <c r="AO701" s="472">
        <v>1</v>
      </c>
      <c r="AP701" s="472">
        <v>12</v>
      </c>
      <c r="AQ701" s="480">
        <f ca="1">IF($AP701=1,IF(INDIRECT(ADDRESS(($AN701-1)*3+$AO701+5,$AP701+7))="",0,INDIRECT(ADDRESS(($AN701-1)*3+$AO701+5,$AP701+7))),IF(INDIRECT(ADDRESS(($AN701-1)*3+$AO701+5,$AP701+7))="",0,IF(COUNTIF(INDIRECT(ADDRESS(($AN701-1)*36+($AO701-1)*12+6,COLUMN())):INDIRECT(ADDRESS(($AN701-1)*36+($AO701-1)*12+$AP701+4,COLUMN())),INDIRECT(ADDRESS(($AN701-1)*3+$AO701+5,$AP701+7)))&gt;=1,0,INDIRECT(ADDRESS(($AN701-1)*3+$AO701+5,$AP701+7)))))</f>
        <v>0</v>
      </c>
      <c r="AR701" s="472">
        <f ca="1">COUNTIF(INDIRECT("H"&amp;(ROW()+12*(($AN701-1)*3+$AO701)-ROW())/12+5):INDIRECT("S"&amp;(ROW()+12*(($AN701-1)*3+$AO701)-ROW())/12+5),AQ701)</f>
        <v>0</v>
      </c>
      <c r="AS701" s="480">
        <f ca="1">IF($AP701=1,IF(INDIRECT(ADDRESS(($AN701-1)*3+$AO701+5,$AP701+20))="",0,INDIRECT(ADDRESS(($AN701-1)*3+$AO701+5,$AP701+20))),IF(INDIRECT(ADDRESS(($AN701-1)*3+$AO701+5,$AP701+20))="",0,IF(COUNTIF(INDIRECT(ADDRESS(($AN701-1)*36+($AO701-1)*12+6,COLUMN())):INDIRECT(ADDRESS(($AN701-1)*36+($AO701-1)*12+$AP701+4,COLUMN())),INDIRECT(ADDRESS(($AN701-1)*3+$AO701+5,$AP701+20)))&gt;=1,0,INDIRECT(ADDRESS(($AN701-1)*3+$AO701+5,$AP701+20)))))</f>
        <v>0</v>
      </c>
      <c r="AT701" s="472">
        <f ca="1">COUNTIF(INDIRECT("U"&amp;(ROW()+12*(($AN701-1)*3+$AO701)-ROW())/12+5):INDIRECT("AF"&amp;(ROW()+12*(($AN701-1)*3+$AO701)-ROW())/12+5),AS701)</f>
        <v>0</v>
      </c>
      <c r="AU701" s="472">
        <f ca="1">IF(AND(AQ701+AS701&gt;0,AR701+AT701&gt;0),COUNTIF(AU$6:AU700,"&gt;0")+1,0)</f>
        <v>0</v>
      </c>
    </row>
    <row r="702" spans="40:47" x14ac:dyDescent="0.15">
      <c r="AN702" s="472">
        <v>20</v>
      </c>
      <c r="AO702" s="472">
        <v>2</v>
      </c>
      <c r="AP702" s="472">
        <v>1</v>
      </c>
      <c r="AQ702" s="480">
        <f ca="1">IF($AP702=1,IF(INDIRECT(ADDRESS(($AN702-1)*3+$AO702+5,$AP702+7))="",0,INDIRECT(ADDRESS(($AN702-1)*3+$AO702+5,$AP702+7))),IF(INDIRECT(ADDRESS(($AN702-1)*3+$AO702+5,$AP702+7))="",0,IF(COUNTIF(INDIRECT(ADDRESS(($AN702-1)*36+($AO702-1)*12+6,COLUMN())):INDIRECT(ADDRESS(($AN702-1)*36+($AO702-1)*12+$AP702+4,COLUMN())),INDIRECT(ADDRESS(($AN702-1)*3+$AO702+5,$AP702+7)))&gt;=1,0,INDIRECT(ADDRESS(($AN702-1)*3+$AO702+5,$AP702+7)))))</f>
        <v>0</v>
      </c>
      <c r="AR702" s="472">
        <f ca="1">COUNTIF(INDIRECT("H"&amp;(ROW()+12*(($AN702-1)*3+$AO702)-ROW())/12+5):INDIRECT("S"&amp;(ROW()+12*(($AN702-1)*3+$AO702)-ROW())/12+5),AQ702)</f>
        <v>0</v>
      </c>
      <c r="AS702" s="480">
        <f ca="1">IF($AP702=1,IF(INDIRECT(ADDRESS(($AN702-1)*3+$AO702+5,$AP702+20))="",0,INDIRECT(ADDRESS(($AN702-1)*3+$AO702+5,$AP702+20))),IF(INDIRECT(ADDRESS(($AN702-1)*3+$AO702+5,$AP702+20))="",0,IF(COUNTIF(INDIRECT(ADDRESS(($AN702-1)*36+($AO702-1)*12+6,COLUMN())):INDIRECT(ADDRESS(($AN702-1)*36+($AO702-1)*12+$AP702+4,COLUMN())),INDIRECT(ADDRESS(($AN702-1)*3+$AO702+5,$AP702+20)))&gt;=1,0,INDIRECT(ADDRESS(($AN702-1)*3+$AO702+5,$AP702+20)))))</f>
        <v>0</v>
      </c>
      <c r="AT702" s="472">
        <f ca="1">COUNTIF(INDIRECT("U"&amp;(ROW()+12*(($AN702-1)*3+$AO702)-ROW())/12+5):INDIRECT("AF"&amp;(ROW()+12*(($AN702-1)*3+$AO702)-ROW())/12+5),AS702)</f>
        <v>0</v>
      </c>
      <c r="AU702" s="472">
        <f ca="1">IF(AND(AQ702+AS702&gt;0,AR702+AT702&gt;0),COUNTIF(AU$6:AU701,"&gt;0")+1,0)</f>
        <v>0</v>
      </c>
    </row>
    <row r="703" spans="40:47" x14ac:dyDescent="0.15">
      <c r="AN703" s="472">
        <v>20</v>
      </c>
      <c r="AO703" s="472">
        <v>2</v>
      </c>
      <c r="AP703" s="472">
        <v>2</v>
      </c>
      <c r="AQ703" s="480">
        <f ca="1">IF($AP703=1,IF(INDIRECT(ADDRESS(($AN703-1)*3+$AO703+5,$AP703+7))="",0,INDIRECT(ADDRESS(($AN703-1)*3+$AO703+5,$AP703+7))),IF(INDIRECT(ADDRESS(($AN703-1)*3+$AO703+5,$AP703+7))="",0,IF(COUNTIF(INDIRECT(ADDRESS(($AN703-1)*36+($AO703-1)*12+6,COLUMN())):INDIRECT(ADDRESS(($AN703-1)*36+($AO703-1)*12+$AP703+4,COLUMN())),INDIRECT(ADDRESS(($AN703-1)*3+$AO703+5,$AP703+7)))&gt;=1,0,INDIRECT(ADDRESS(($AN703-1)*3+$AO703+5,$AP703+7)))))</f>
        <v>0</v>
      </c>
      <c r="AR703" s="472">
        <f ca="1">COUNTIF(INDIRECT("H"&amp;(ROW()+12*(($AN703-1)*3+$AO703)-ROW())/12+5):INDIRECT("S"&amp;(ROW()+12*(($AN703-1)*3+$AO703)-ROW())/12+5),AQ703)</f>
        <v>0</v>
      </c>
      <c r="AS703" s="480">
        <f ca="1">IF($AP703=1,IF(INDIRECT(ADDRESS(($AN703-1)*3+$AO703+5,$AP703+20))="",0,INDIRECT(ADDRESS(($AN703-1)*3+$AO703+5,$AP703+20))),IF(INDIRECT(ADDRESS(($AN703-1)*3+$AO703+5,$AP703+20))="",0,IF(COUNTIF(INDIRECT(ADDRESS(($AN703-1)*36+($AO703-1)*12+6,COLUMN())):INDIRECT(ADDRESS(($AN703-1)*36+($AO703-1)*12+$AP703+4,COLUMN())),INDIRECT(ADDRESS(($AN703-1)*3+$AO703+5,$AP703+20)))&gt;=1,0,INDIRECT(ADDRESS(($AN703-1)*3+$AO703+5,$AP703+20)))))</f>
        <v>0</v>
      </c>
      <c r="AT703" s="472">
        <f ca="1">COUNTIF(INDIRECT("U"&amp;(ROW()+12*(($AN703-1)*3+$AO703)-ROW())/12+5):INDIRECT("AF"&amp;(ROW()+12*(($AN703-1)*3+$AO703)-ROW())/12+5),AS703)</f>
        <v>0</v>
      </c>
      <c r="AU703" s="472">
        <f ca="1">IF(AND(AQ703+AS703&gt;0,AR703+AT703&gt;0),COUNTIF(AU$6:AU702,"&gt;0")+1,0)</f>
        <v>0</v>
      </c>
    </row>
    <row r="704" spans="40:47" x14ac:dyDescent="0.15">
      <c r="AN704" s="472">
        <v>20</v>
      </c>
      <c r="AO704" s="472">
        <v>2</v>
      </c>
      <c r="AP704" s="472">
        <v>3</v>
      </c>
      <c r="AQ704" s="480">
        <f ca="1">IF($AP704=1,IF(INDIRECT(ADDRESS(($AN704-1)*3+$AO704+5,$AP704+7))="",0,INDIRECT(ADDRESS(($AN704-1)*3+$AO704+5,$AP704+7))),IF(INDIRECT(ADDRESS(($AN704-1)*3+$AO704+5,$AP704+7))="",0,IF(COUNTIF(INDIRECT(ADDRESS(($AN704-1)*36+($AO704-1)*12+6,COLUMN())):INDIRECT(ADDRESS(($AN704-1)*36+($AO704-1)*12+$AP704+4,COLUMN())),INDIRECT(ADDRESS(($AN704-1)*3+$AO704+5,$AP704+7)))&gt;=1,0,INDIRECT(ADDRESS(($AN704-1)*3+$AO704+5,$AP704+7)))))</f>
        <v>0</v>
      </c>
      <c r="AR704" s="472">
        <f ca="1">COUNTIF(INDIRECT("H"&amp;(ROW()+12*(($AN704-1)*3+$AO704)-ROW())/12+5):INDIRECT("S"&amp;(ROW()+12*(($AN704-1)*3+$AO704)-ROW())/12+5),AQ704)</f>
        <v>0</v>
      </c>
      <c r="AS704" s="480">
        <f ca="1">IF($AP704=1,IF(INDIRECT(ADDRESS(($AN704-1)*3+$AO704+5,$AP704+20))="",0,INDIRECT(ADDRESS(($AN704-1)*3+$AO704+5,$AP704+20))),IF(INDIRECT(ADDRESS(($AN704-1)*3+$AO704+5,$AP704+20))="",0,IF(COUNTIF(INDIRECT(ADDRESS(($AN704-1)*36+($AO704-1)*12+6,COLUMN())):INDIRECT(ADDRESS(($AN704-1)*36+($AO704-1)*12+$AP704+4,COLUMN())),INDIRECT(ADDRESS(($AN704-1)*3+$AO704+5,$AP704+20)))&gt;=1,0,INDIRECT(ADDRESS(($AN704-1)*3+$AO704+5,$AP704+20)))))</f>
        <v>0</v>
      </c>
      <c r="AT704" s="472">
        <f ca="1">COUNTIF(INDIRECT("U"&amp;(ROW()+12*(($AN704-1)*3+$AO704)-ROW())/12+5):INDIRECT("AF"&amp;(ROW()+12*(($AN704-1)*3+$AO704)-ROW())/12+5),AS704)</f>
        <v>0</v>
      </c>
      <c r="AU704" s="472">
        <f ca="1">IF(AND(AQ704+AS704&gt;0,AR704+AT704&gt;0),COUNTIF(AU$6:AU703,"&gt;0")+1,0)</f>
        <v>0</v>
      </c>
    </row>
    <row r="705" spans="40:47" x14ac:dyDescent="0.15">
      <c r="AN705" s="472">
        <v>20</v>
      </c>
      <c r="AO705" s="472">
        <v>2</v>
      </c>
      <c r="AP705" s="472">
        <v>4</v>
      </c>
      <c r="AQ705" s="480">
        <f ca="1">IF($AP705=1,IF(INDIRECT(ADDRESS(($AN705-1)*3+$AO705+5,$AP705+7))="",0,INDIRECT(ADDRESS(($AN705-1)*3+$AO705+5,$AP705+7))),IF(INDIRECT(ADDRESS(($AN705-1)*3+$AO705+5,$AP705+7))="",0,IF(COUNTIF(INDIRECT(ADDRESS(($AN705-1)*36+($AO705-1)*12+6,COLUMN())):INDIRECT(ADDRESS(($AN705-1)*36+($AO705-1)*12+$AP705+4,COLUMN())),INDIRECT(ADDRESS(($AN705-1)*3+$AO705+5,$AP705+7)))&gt;=1,0,INDIRECT(ADDRESS(($AN705-1)*3+$AO705+5,$AP705+7)))))</f>
        <v>0</v>
      </c>
      <c r="AR705" s="472">
        <f ca="1">COUNTIF(INDIRECT("H"&amp;(ROW()+12*(($AN705-1)*3+$AO705)-ROW())/12+5):INDIRECT("S"&amp;(ROW()+12*(($AN705-1)*3+$AO705)-ROW())/12+5),AQ705)</f>
        <v>0</v>
      </c>
      <c r="AS705" s="480">
        <f ca="1">IF($AP705=1,IF(INDIRECT(ADDRESS(($AN705-1)*3+$AO705+5,$AP705+20))="",0,INDIRECT(ADDRESS(($AN705-1)*3+$AO705+5,$AP705+20))),IF(INDIRECT(ADDRESS(($AN705-1)*3+$AO705+5,$AP705+20))="",0,IF(COUNTIF(INDIRECT(ADDRESS(($AN705-1)*36+($AO705-1)*12+6,COLUMN())):INDIRECT(ADDRESS(($AN705-1)*36+($AO705-1)*12+$AP705+4,COLUMN())),INDIRECT(ADDRESS(($AN705-1)*3+$AO705+5,$AP705+20)))&gt;=1,0,INDIRECT(ADDRESS(($AN705-1)*3+$AO705+5,$AP705+20)))))</f>
        <v>0</v>
      </c>
      <c r="AT705" s="472">
        <f ca="1">COUNTIF(INDIRECT("U"&amp;(ROW()+12*(($AN705-1)*3+$AO705)-ROW())/12+5):INDIRECT("AF"&amp;(ROW()+12*(($AN705-1)*3+$AO705)-ROW())/12+5),AS705)</f>
        <v>0</v>
      </c>
      <c r="AU705" s="472">
        <f ca="1">IF(AND(AQ705+AS705&gt;0,AR705+AT705&gt;0),COUNTIF(AU$6:AU704,"&gt;0")+1,0)</f>
        <v>0</v>
      </c>
    </row>
    <row r="706" spans="40:47" x14ac:dyDescent="0.15">
      <c r="AN706" s="472">
        <v>20</v>
      </c>
      <c r="AO706" s="472">
        <v>2</v>
      </c>
      <c r="AP706" s="472">
        <v>5</v>
      </c>
      <c r="AQ706" s="480">
        <f ca="1">IF($AP706=1,IF(INDIRECT(ADDRESS(($AN706-1)*3+$AO706+5,$AP706+7))="",0,INDIRECT(ADDRESS(($AN706-1)*3+$AO706+5,$AP706+7))),IF(INDIRECT(ADDRESS(($AN706-1)*3+$AO706+5,$AP706+7))="",0,IF(COUNTIF(INDIRECT(ADDRESS(($AN706-1)*36+($AO706-1)*12+6,COLUMN())):INDIRECT(ADDRESS(($AN706-1)*36+($AO706-1)*12+$AP706+4,COLUMN())),INDIRECT(ADDRESS(($AN706-1)*3+$AO706+5,$AP706+7)))&gt;=1,0,INDIRECT(ADDRESS(($AN706-1)*3+$AO706+5,$AP706+7)))))</f>
        <v>0</v>
      </c>
      <c r="AR706" s="472">
        <f ca="1">COUNTIF(INDIRECT("H"&amp;(ROW()+12*(($AN706-1)*3+$AO706)-ROW())/12+5):INDIRECT("S"&amp;(ROW()+12*(($AN706-1)*3+$AO706)-ROW())/12+5),AQ706)</f>
        <v>0</v>
      </c>
      <c r="AS706" s="480">
        <f ca="1">IF($AP706=1,IF(INDIRECT(ADDRESS(($AN706-1)*3+$AO706+5,$AP706+20))="",0,INDIRECT(ADDRESS(($AN706-1)*3+$AO706+5,$AP706+20))),IF(INDIRECT(ADDRESS(($AN706-1)*3+$AO706+5,$AP706+20))="",0,IF(COUNTIF(INDIRECT(ADDRESS(($AN706-1)*36+($AO706-1)*12+6,COLUMN())):INDIRECT(ADDRESS(($AN706-1)*36+($AO706-1)*12+$AP706+4,COLUMN())),INDIRECT(ADDRESS(($AN706-1)*3+$AO706+5,$AP706+20)))&gt;=1,0,INDIRECT(ADDRESS(($AN706-1)*3+$AO706+5,$AP706+20)))))</f>
        <v>0</v>
      </c>
      <c r="AT706" s="472">
        <f ca="1">COUNTIF(INDIRECT("U"&amp;(ROW()+12*(($AN706-1)*3+$AO706)-ROW())/12+5):INDIRECT("AF"&amp;(ROW()+12*(($AN706-1)*3+$AO706)-ROW())/12+5),AS706)</f>
        <v>0</v>
      </c>
      <c r="AU706" s="472">
        <f ca="1">IF(AND(AQ706+AS706&gt;0,AR706+AT706&gt;0),COUNTIF(AU$6:AU705,"&gt;0")+1,0)</f>
        <v>0</v>
      </c>
    </row>
    <row r="707" spans="40:47" x14ac:dyDescent="0.15">
      <c r="AN707" s="472">
        <v>20</v>
      </c>
      <c r="AO707" s="472">
        <v>2</v>
      </c>
      <c r="AP707" s="472">
        <v>6</v>
      </c>
      <c r="AQ707" s="480">
        <f ca="1">IF($AP707=1,IF(INDIRECT(ADDRESS(($AN707-1)*3+$AO707+5,$AP707+7))="",0,INDIRECT(ADDRESS(($AN707-1)*3+$AO707+5,$AP707+7))),IF(INDIRECT(ADDRESS(($AN707-1)*3+$AO707+5,$AP707+7))="",0,IF(COUNTIF(INDIRECT(ADDRESS(($AN707-1)*36+($AO707-1)*12+6,COLUMN())):INDIRECT(ADDRESS(($AN707-1)*36+($AO707-1)*12+$AP707+4,COLUMN())),INDIRECT(ADDRESS(($AN707-1)*3+$AO707+5,$AP707+7)))&gt;=1,0,INDIRECT(ADDRESS(($AN707-1)*3+$AO707+5,$AP707+7)))))</f>
        <v>0</v>
      </c>
      <c r="AR707" s="472">
        <f ca="1">COUNTIF(INDIRECT("H"&amp;(ROW()+12*(($AN707-1)*3+$AO707)-ROW())/12+5):INDIRECT("S"&amp;(ROW()+12*(($AN707-1)*3+$AO707)-ROW())/12+5),AQ707)</f>
        <v>0</v>
      </c>
      <c r="AS707" s="480">
        <f ca="1">IF($AP707=1,IF(INDIRECT(ADDRESS(($AN707-1)*3+$AO707+5,$AP707+20))="",0,INDIRECT(ADDRESS(($AN707-1)*3+$AO707+5,$AP707+20))),IF(INDIRECT(ADDRESS(($AN707-1)*3+$AO707+5,$AP707+20))="",0,IF(COUNTIF(INDIRECT(ADDRESS(($AN707-1)*36+($AO707-1)*12+6,COLUMN())):INDIRECT(ADDRESS(($AN707-1)*36+($AO707-1)*12+$AP707+4,COLUMN())),INDIRECT(ADDRESS(($AN707-1)*3+$AO707+5,$AP707+20)))&gt;=1,0,INDIRECT(ADDRESS(($AN707-1)*3+$AO707+5,$AP707+20)))))</f>
        <v>0</v>
      </c>
      <c r="AT707" s="472">
        <f ca="1">COUNTIF(INDIRECT("U"&amp;(ROW()+12*(($AN707-1)*3+$AO707)-ROW())/12+5):INDIRECT("AF"&amp;(ROW()+12*(($AN707-1)*3+$AO707)-ROW())/12+5),AS707)</f>
        <v>0</v>
      </c>
      <c r="AU707" s="472">
        <f ca="1">IF(AND(AQ707+AS707&gt;0,AR707+AT707&gt;0),COUNTIF(AU$6:AU706,"&gt;0")+1,0)</f>
        <v>0</v>
      </c>
    </row>
    <row r="708" spans="40:47" x14ac:dyDescent="0.15">
      <c r="AN708" s="472">
        <v>20</v>
      </c>
      <c r="AO708" s="472">
        <v>2</v>
      </c>
      <c r="AP708" s="472">
        <v>7</v>
      </c>
      <c r="AQ708" s="480">
        <f ca="1">IF($AP708=1,IF(INDIRECT(ADDRESS(($AN708-1)*3+$AO708+5,$AP708+7))="",0,INDIRECT(ADDRESS(($AN708-1)*3+$AO708+5,$AP708+7))),IF(INDIRECT(ADDRESS(($AN708-1)*3+$AO708+5,$AP708+7))="",0,IF(COUNTIF(INDIRECT(ADDRESS(($AN708-1)*36+($AO708-1)*12+6,COLUMN())):INDIRECT(ADDRESS(($AN708-1)*36+($AO708-1)*12+$AP708+4,COLUMN())),INDIRECT(ADDRESS(($AN708-1)*3+$AO708+5,$AP708+7)))&gt;=1,0,INDIRECT(ADDRESS(($AN708-1)*3+$AO708+5,$AP708+7)))))</f>
        <v>0</v>
      </c>
      <c r="AR708" s="472">
        <f ca="1">COUNTIF(INDIRECT("H"&amp;(ROW()+12*(($AN708-1)*3+$AO708)-ROW())/12+5):INDIRECT("S"&amp;(ROW()+12*(($AN708-1)*3+$AO708)-ROW())/12+5),AQ708)</f>
        <v>0</v>
      </c>
      <c r="AS708" s="480">
        <f ca="1">IF($AP708=1,IF(INDIRECT(ADDRESS(($AN708-1)*3+$AO708+5,$AP708+20))="",0,INDIRECT(ADDRESS(($AN708-1)*3+$AO708+5,$AP708+20))),IF(INDIRECT(ADDRESS(($AN708-1)*3+$AO708+5,$AP708+20))="",0,IF(COUNTIF(INDIRECT(ADDRESS(($AN708-1)*36+($AO708-1)*12+6,COLUMN())):INDIRECT(ADDRESS(($AN708-1)*36+($AO708-1)*12+$AP708+4,COLUMN())),INDIRECT(ADDRESS(($AN708-1)*3+$AO708+5,$AP708+20)))&gt;=1,0,INDIRECT(ADDRESS(($AN708-1)*3+$AO708+5,$AP708+20)))))</f>
        <v>0</v>
      </c>
      <c r="AT708" s="472">
        <f ca="1">COUNTIF(INDIRECT("U"&amp;(ROW()+12*(($AN708-1)*3+$AO708)-ROW())/12+5):INDIRECT("AF"&amp;(ROW()+12*(($AN708-1)*3+$AO708)-ROW())/12+5),AS708)</f>
        <v>0</v>
      </c>
      <c r="AU708" s="472">
        <f ca="1">IF(AND(AQ708+AS708&gt;0,AR708+AT708&gt;0),COUNTIF(AU$6:AU707,"&gt;0")+1,0)</f>
        <v>0</v>
      </c>
    </row>
    <row r="709" spans="40:47" x14ac:dyDescent="0.15">
      <c r="AN709" s="472">
        <v>20</v>
      </c>
      <c r="AO709" s="472">
        <v>2</v>
      </c>
      <c r="AP709" s="472">
        <v>8</v>
      </c>
      <c r="AQ709" s="480">
        <f ca="1">IF($AP709=1,IF(INDIRECT(ADDRESS(($AN709-1)*3+$AO709+5,$AP709+7))="",0,INDIRECT(ADDRESS(($AN709-1)*3+$AO709+5,$AP709+7))),IF(INDIRECT(ADDRESS(($AN709-1)*3+$AO709+5,$AP709+7))="",0,IF(COUNTIF(INDIRECT(ADDRESS(($AN709-1)*36+($AO709-1)*12+6,COLUMN())):INDIRECT(ADDRESS(($AN709-1)*36+($AO709-1)*12+$AP709+4,COLUMN())),INDIRECT(ADDRESS(($AN709-1)*3+$AO709+5,$AP709+7)))&gt;=1,0,INDIRECT(ADDRESS(($AN709-1)*3+$AO709+5,$AP709+7)))))</f>
        <v>0</v>
      </c>
      <c r="AR709" s="472">
        <f ca="1">COUNTIF(INDIRECT("H"&amp;(ROW()+12*(($AN709-1)*3+$AO709)-ROW())/12+5):INDIRECT("S"&amp;(ROW()+12*(($AN709-1)*3+$AO709)-ROW())/12+5),AQ709)</f>
        <v>0</v>
      </c>
      <c r="AS709" s="480">
        <f ca="1">IF($AP709=1,IF(INDIRECT(ADDRESS(($AN709-1)*3+$AO709+5,$AP709+20))="",0,INDIRECT(ADDRESS(($AN709-1)*3+$AO709+5,$AP709+20))),IF(INDIRECT(ADDRESS(($AN709-1)*3+$AO709+5,$AP709+20))="",0,IF(COUNTIF(INDIRECT(ADDRESS(($AN709-1)*36+($AO709-1)*12+6,COLUMN())):INDIRECT(ADDRESS(($AN709-1)*36+($AO709-1)*12+$AP709+4,COLUMN())),INDIRECT(ADDRESS(($AN709-1)*3+$AO709+5,$AP709+20)))&gt;=1,0,INDIRECT(ADDRESS(($AN709-1)*3+$AO709+5,$AP709+20)))))</f>
        <v>0</v>
      </c>
      <c r="AT709" s="472">
        <f ca="1">COUNTIF(INDIRECT("U"&amp;(ROW()+12*(($AN709-1)*3+$AO709)-ROW())/12+5):INDIRECT("AF"&amp;(ROW()+12*(($AN709-1)*3+$AO709)-ROW())/12+5),AS709)</f>
        <v>0</v>
      </c>
      <c r="AU709" s="472">
        <f ca="1">IF(AND(AQ709+AS709&gt;0,AR709+AT709&gt;0),COUNTIF(AU$6:AU708,"&gt;0")+1,0)</f>
        <v>0</v>
      </c>
    </row>
    <row r="710" spans="40:47" x14ac:dyDescent="0.15">
      <c r="AN710" s="472">
        <v>20</v>
      </c>
      <c r="AO710" s="472">
        <v>2</v>
      </c>
      <c r="AP710" s="472">
        <v>9</v>
      </c>
      <c r="AQ710" s="480">
        <f ca="1">IF($AP710=1,IF(INDIRECT(ADDRESS(($AN710-1)*3+$AO710+5,$AP710+7))="",0,INDIRECT(ADDRESS(($AN710-1)*3+$AO710+5,$AP710+7))),IF(INDIRECT(ADDRESS(($AN710-1)*3+$AO710+5,$AP710+7))="",0,IF(COUNTIF(INDIRECT(ADDRESS(($AN710-1)*36+($AO710-1)*12+6,COLUMN())):INDIRECT(ADDRESS(($AN710-1)*36+($AO710-1)*12+$AP710+4,COLUMN())),INDIRECT(ADDRESS(($AN710-1)*3+$AO710+5,$AP710+7)))&gt;=1,0,INDIRECT(ADDRESS(($AN710-1)*3+$AO710+5,$AP710+7)))))</f>
        <v>0</v>
      </c>
      <c r="AR710" s="472">
        <f ca="1">COUNTIF(INDIRECT("H"&amp;(ROW()+12*(($AN710-1)*3+$AO710)-ROW())/12+5):INDIRECT("S"&amp;(ROW()+12*(($AN710-1)*3+$AO710)-ROW())/12+5),AQ710)</f>
        <v>0</v>
      </c>
      <c r="AS710" s="480">
        <f ca="1">IF($AP710=1,IF(INDIRECT(ADDRESS(($AN710-1)*3+$AO710+5,$AP710+20))="",0,INDIRECT(ADDRESS(($AN710-1)*3+$AO710+5,$AP710+20))),IF(INDIRECT(ADDRESS(($AN710-1)*3+$AO710+5,$AP710+20))="",0,IF(COUNTIF(INDIRECT(ADDRESS(($AN710-1)*36+($AO710-1)*12+6,COLUMN())):INDIRECT(ADDRESS(($AN710-1)*36+($AO710-1)*12+$AP710+4,COLUMN())),INDIRECT(ADDRESS(($AN710-1)*3+$AO710+5,$AP710+20)))&gt;=1,0,INDIRECT(ADDRESS(($AN710-1)*3+$AO710+5,$AP710+20)))))</f>
        <v>0</v>
      </c>
      <c r="AT710" s="472">
        <f ca="1">COUNTIF(INDIRECT("U"&amp;(ROW()+12*(($AN710-1)*3+$AO710)-ROW())/12+5):INDIRECT("AF"&amp;(ROW()+12*(($AN710-1)*3+$AO710)-ROW())/12+5),AS710)</f>
        <v>0</v>
      </c>
      <c r="AU710" s="472">
        <f ca="1">IF(AND(AQ710+AS710&gt;0,AR710+AT710&gt;0),COUNTIF(AU$6:AU709,"&gt;0")+1,0)</f>
        <v>0</v>
      </c>
    </row>
    <row r="711" spans="40:47" x14ac:dyDescent="0.15">
      <c r="AN711" s="472">
        <v>20</v>
      </c>
      <c r="AO711" s="472">
        <v>2</v>
      </c>
      <c r="AP711" s="472">
        <v>10</v>
      </c>
      <c r="AQ711" s="480">
        <f ca="1">IF($AP711=1,IF(INDIRECT(ADDRESS(($AN711-1)*3+$AO711+5,$AP711+7))="",0,INDIRECT(ADDRESS(($AN711-1)*3+$AO711+5,$AP711+7))),IF(INDIRECT(ADDRESS(($AN711-1)*3+$AO711+5,$AP711+7))="",0,IF(COUNTIF(INDIRECT(ADDRESS(($AN711-1)*36+($AO711-1)*12+6,COLUMN())):INDIRECT(ADDRESS(($AN711-1)*36+($AO711-1)*12+$AP711+4,COLUMN())),INDIRECT(ADDRESS(($AN711-1)*3+$AO711+5,$AP711+7)))&gt;=1,0,INDIRECT(ADDRESS(($AN711-1)*3+$AO711+5,$AP711+7)))))</f>
        <v>0</v>
      </c>
      <c r="AR711" s="472">
        <f ca="1">COUNTIF(INDIRECT("H"&amp;(ROW()+12*(($AN711-1)*3+$AO711)-ROW())/12+5):INDIRECT("S"&amp;(ROW()+12*(($AN711-1)*3+$AO711)-ROW())/12+5),AQ711)</f>
        <v>0</v>
      </c>
      <c r="AS711" s="480">
        <f ca="1">IF($AP711=1,IF(INDIRECT(ADDRESS(($AN711-1)*3+$AO711+5,$AP711+20))="",0,INDIRECT(ADDRESS(($AN711-1)*3+$AO711+5,$AP711+20))),IF(INDIRECT(ADDRESS(($AN711-1)*3+$AO711+5,$AP711+20))="",0,IF(COUNTIF(INDIRECT(ADDRESS(($AN711-1)*36+($AO711-1)*12+6,COLUMN())):INDIRECT(ADDRESS(($AN711-1)*36+($AO711-1)*12+$AP711+4,COLUMN())),INDIRECT(ADDRESS(($AN711-1)*3+$AO711+5,$AP711+20)))&gt;=1,0,INDIRECT(ADDRESS(($AN711-1)*3+$AO711+5,$AP711+20)))))</f>
        <v>0</v>
      </c>
      <c r="AT711" s="472">
        <f ca="1">COUNTIF(INDIRECT("U"&amp;(ROW()+12*(($AN711-1)*3+$AO711)-ROW())/12+5):INDIRECT("AF"&amp;(ROW()+12*(($AN711-1)*3+$AO711)-ROW())/12+5),AS711)</f>
        <v>0</v>
      </c>
      <c r="AU711" s="472">
        <f ca="1">IF(AND(AQ711+AS711&gt;0,AR711+AT711&gt;0),COUNTIF(AU$6:AU710,"&gt;0")+1,0)</f>
        <v>0</v>
      </c>
    </row>
    <row r="712" spans="40:47" x14ac:dyDescent="0.15">
      <c r="AN712" s="472">
        <v>20</v>
      </c>
      <c r="AO712" s="472">
        <v>2</v>
      </c>
      <c r="AP712" s="472">
        <v>11</v>
      </c>
      <c r="AQ712" s="480">
        <f ca="1">IF($AP712=1,IF(INDIRECT(ADDRESS(($AN712-1)*3+$AO712+5,$AP712+7))="",0,INDIRECT(ADDRESS(($AN712-1)*3+$AO712+5,$AP712+7))),IF(INDIRECT(ADDRESS(($AN712-1)*3+$AO712+5,$AP712+7))="",0,IF(COUNTIF(INDIRECT(ADDRESS(($AN712-1)*36+($AO712-1)*12+6,COLUMN())):INDIRECT(ADDRESS(($AN712-1)*36+($AO712-1)*12+$AP712+4,COLUMN())),INDIRECT(ADDRESS(($AN712-1)*3+$AO712+5,$AP712+7)))&gt;=1,0,INDIRECT(ADDRESS(($AN712-1)*3+$AO712+5,$AP712+7)))))</f>
        <v>0</v>
      </c>
      <c r="AR712" s="472">
        <f ca="1">COUNTIF(INDIRECT("H"&amp;(ROW()+12*(($AN712-1)*3+$AO712)-ROW())/12+5):INDIRECT("S"&amp;(ROW()+12*(($AN712-1)*3+$AO712)-ROW())/12+5),AQ712)</f>
        <v>0</v>
      </c>
      <c r="AS712" s="480">
        <f ca="1">IF($AP712=1,IF(INDIRECT(ADDRESS(($AN712-1)*3+$AO712+5,$AP712+20))="",0,INDIRECT(ADDRESS(($AN712-1)*3+$AO712+5,$AP712+20))),IF(INDIRECT(ADDRESS(($AN712-1)*3+$AO712+5,$AP712+20))="",0,IF(COUNTIF(INDIRECT(ADDRESS(($AN712-1)*36+($AO712-1)*12+6,COLUMN())):INDIRECT(ADDRESS(($AN712-1)*36+($AO712-1)*12+$AP712+4,COLUMN())),INDIRECT(ADDRESS(($AN712-1)*3+$AO712+5,$AP712+20)))&gt;=1,0,INDIRECT(ADDRESS(($AN712-1)*3+$AO712+5,$AP712+20)))))</f>
        <v>0</v>
      </c>
      <c r="AT712" s="472">
        <f ca="1">COUNTIF(INDIRECT("U"&amp;(ROW()+12*(($AN712-1)*3+$AO712)-ROW())/12+5):INDIRECT("AF"&amp;(ROW()+12*(($AN712-1)*3+$AO712)-ROW())/12+5),AS712)</f>
        <v>0</v>
      </c>
      <c r="AU712" s="472">
        <f ca="1">IF(AND(AQ712+AS712&gt;0,AR712+AT712&gt;0),COUNTIF(AU$6:AU711,"&gt;0")+1,0)</f>
        <v>0</v>
      </c>
    </row>
    <row r="713" spans="40:47" x14ac:dyDescent="0.15">
      <c r="AN713" s="472">
        <v>20</v>
      </c>
      <c r="AO713" s="472">
        <v>2</v>
      </c>
      <c r="AP713" s="472">
        <v>12</v>
      </c>
      <c r="AQ713" s="480">
        <f ca="1">IF($AP713=1,IF(INDIRECT(ADDRESS(($AN713-1)*3+$AO713+5,$AP713+7))="",0,INDIRECT(ADDRESS(($AN713-1)*3+$AO713+5,$AP713+7))),IF(INDIRECT(ADDRESS(($AN713-1)*3+$AO713+5,$AP713+7))="",0,IF(COUNTIF(INDIRECT(ADDRESS(($AN713-1)*36+($AO713-1)*12+6,COLUMN())):INDIRECT(ADDRESS(($AN713-1)*36+($AO713-1)*12+$AP713+4,COLUMN())),INDIRECT(ADDRESS(($AN713-1)*3+$AO713+5,$AP713+7)))&gt;=1,0,INDIRECT(ADDRESS(($AN713-1)*3+$AO713+5,$AP713+7)))))</f>
        <v>0</v>
      </c>
      <c r="AR713" s="472">
        <f ca="1">COUNTIF(INDIRECT("H"&amp;(ROW()+12*(($AN713-1)*3+$AO713)-ROW())/12+5):INDIRECT("S"&amp;(ROW()+12*(($AN713-1)*3+$AO713)-ROW())/12+5),AQ713)</f>
        <v>0</v>
      </c>
      <c r="AS713" s="480">
        <f ca="1">IF($AP713=1,IF(INDIRECT(ADDRESS(($AN713-1)*3+$AO713+5,$AP713+20))="",0,INDIRECT(ADDRESS(($AN713-1)*3+$AO713+5,$AP713+20))),IF(INDIRECT(ADDRESS(($AN713-1)*3+$AO713+5,$AP713+20))="",0,IF(COUNTIF(INDIRECT(ADDRESS(($AN713-1)*36+($AO713-1)*12+6,COLUMN())):INDIRECT(ADDRESS(($AN713-1)*36+($AO713-1)*12+$AP713+4,COLUMN())),INDIRECT(ADDRESS(($AN713-1)*3+$AO713+5,$AP713+20)))&gt;=1,0,INDIRECT(ADDRESS(($AN713-1)*3+$AO713+5,$AP713+20)))))</f>
        <v>0</v>
      </c>
      <c r="AT713" s="472">
        <f ca="1">COUNTIF(INDIRECT("U"&amp;(ROW()+12*(($AN713-1)*3+$AO713)-ROW())/12+5):INDIRECT("AF"&amp;(ROW()+12*(($AN713-1)*3+$AO713)-ROW())/12+5),AS713)</f>
        <v>0</v>
      </c>
      <c r="AU713" s="472">
        <f ca="1">IF(AND(AQ713+AS713&gt;0,AR713+AT713&gt;0),COUNTIF(AU$6:AU712,"&gt;0")+1,0)</f>
        <v>0</v>
      </c>
    </row>
    <row r="714" spans="40:47" x14ac:dyDescent="0.15">
      <c r="AN714" s="472">
        <v>20</v>
      </c>
      <c r="AO714" s="472">
        <v>3</v>
      </c>
      <c r="AP714" s="472">
        <v>1</v>
      </c>
      <c r="AQ714" s="480">
        <f ca="1">IF($AP714=1,IF(INDIRECT(ADDRESS(($AN714-1)*3+$AO714+5,$AP714+7))="",0,INDIRECT(ADDRESS(($AN714-1)*3+$AO714+5,$AP714+7))),IF(INDIRECT(ADDRESS(($AN714-1)*3+$AO714+5,$AP714+7))="",0,IF(COUNTIF(INDIRECT(ADDRESS(($AN714-1)*36+($AO714-1)*12+6,COLUMN())):INDIRECT(ADDRESS(($AN714-1)*36+($AO714-1)*12+$AP714+4,COLUMN())),INDIRECT(ADDRESS(($AN714-1)*3+$AO714+5,$AP714+7)))&gt;=1,0,INDIRECT(ADDRESS(($AN714-1)*3+$AO714+5,$AP714+7)))))</f>
        <v>0</v>
      </c>
      <c r="AR714" s="472">
        <f ca="1">COUNTIF(INDIRECT("H"&amp;(ROW()+12*(($AN714-1)*3+$AO714)-ROW())/12+5):INDIRECT("S"&amp;(ROW()+12*(($AN714-1)*3+$AO714)-ROW())/12+5),AQ714)</f>
        <v>0</v>
      </c>
      <c r="AS714" s="480">
        <f ca="1">IF($AP714=1,IF(INDIRECT(ADDRESS(($AN714-1)*3+$AO714+5,$AP714+20))="",0,INDIRECT(ADDRESS(($AN714-1)*3+$AO714+5,$AP714+20))),IF(INDIRECT(ADDRESS(($AN714-1)*3+$AO714+5,$AP714+20))="",0,IF(COUNTIF(INDIRECT(ADDRESS(($AN714-1)*36+($AO714-1)*12+6,COLUMN())):INDIRECT(ADDRESS(($AN714-1)*36+($AO714-1)*12+$AP714+4,COLUMN())),INDIRECT(ADDRESS(($AN714-1)*3+$AO714+5,$AP714+20)))&gt;=1,0,INDIRECT(ADDRESS(($AN714-1)*3+$AO714+5,$AP714+20)))))</f>
        <v>0</v>
      </c>
      <c r="AT714" s="472">
        <f ca="1">COUNTIF(INDIRECT("U"&amp;(ROW()+12*(($AN714-1)*3+$AO714)-ROW())/12+5):INDIRECT("AF"&amp;(ROW()+12*(($AN714-1)*3+$AO714)-ROW())/12+5),AS714)</f>
        <v>0</v>
      </c>
      <c r="AU714" s="472">
        <f ca="1">IF(AND(AQ714+AS714&gt;0,AR714+AT714&gt;0),COUNTIF(AU$6:AU713,"&gt;0")+1,0)</f>
        <v>0</v>
      </c>
    </row>
    <row r="715" spans="40:47" x14ac:dyDescent="0.15">
      <c r="AN715" s="472">
        <v>20</v>
      </c>
      <c r="AO715" s="472">
        <v>3</v>
      </c>
      <c r="AP715" s="472">
        <v>2</v>
      </c>
      <c r="AQ715" s="480">
        <f ca="1">IF($AP715=1,IF(INDIRECT(ADDRESS(($AN715-1)*3+$AO715+5,$AP715+7))="",0,INDIRECT(ADDRESS(($AN715-1)*3+$AO715+5,$AP715+7))),IF(INDIRECT(ADDRESS(($AN715-1)*3+$AO715+5,$AP715+7))="",0,IF(COUNTIF(INDIRECT(ADDRESS(($AN715-1)*36+($AO715-1)*12+6,COLUMN())):INDIRECT(ADDRESS(($AN715-1)*36+($AO715-1)*12+$AP715+4,COLUMN())),INDIRECT(ADDRESS(($AN715-1)*3+$AO715+5,$AP715+7)))&gt;=1,0,INDIRECT(ADDRESS(($AN715-1)*3+$AO715+5,$AP715+7)))))</f>
        <v>0</v>
      </c>
      <c r="AR715" s="472">
        <f ca="1">COUNTIF(INDIRECT("H"&amp;(ROW()+12*(($AN715-1)*3+$AO715)-ROW())/12+5):INDIRECT("S"&amp;(ROW()+12*(($AN715-1)*3+$AO715)-ROW())/12+5),AQ715)</f>
        <v>0</v>
      </c>
      <c r="AS715" s="480">
        <f ca="1">IF($AP715=1,IF(INDIRECT(ADDRESS(($AN715-1)*3+$AO715+5,$AP715+20))="",0,INDIRECT(ADDRESS(($AN715-1)*3+$AO715+5,$AP715+20))),IF(INDIRECT(ADDRESS(($AN715-1)*3+$AO715+5,$AP715+20))="",0,IF(COUNTIF(INDIRECT(ADDRESS(($AN715-1)*36+($AO715-1)*12+6,COLUMN())):INDIRECT(ADDRESS(($AN715-1)*36+($AO715-1)*12+$AP715+4,COLUMN())),INDIRECT(ADDRESS(($AN715-1)*3+$AO715+5,$AP715+20)))&gt;=1,0,INDIRECT(ADDRESS(($AN715-1)*3+$AO715+5,$AP715+20)))))</f>
        <v>0</v>
      </c>
      <c r="AT715" s="472">
        <f ca="1">COUNTIF(INDIRECT("U"&amp;(ROW()+12*(($AN715-1)*3+$AO715)-ROW())/12+5):INDIRECT("AF"&amp;(ROW()+12*(($AN715-1)*3+$AO715)-ROW())/12+5),AS715)</f>
        <v>0</v>
      </c>
      <c r="AU715" s="472">
        <f ca="1">IF(AND(AQ715+AS715&gt;0,AR715+AT715&gt;0),COUNTIF(AU$6:AU714,"&gt;0")+1,0)</f>
        <v>0</v>
      </c>
    </row>
    <row r="716" spans="40:47" x14ac:dyDescent="0.15">
      <c r="AN716" s="472">
        <v>20</v>
      </c>
      <c r="AO716" s="472">
        <v>3</v>
      </c>
      <c r="AP716" s="472">
        <v>3</v>
      </c>
      <c r="AQ716" s="480">
        <f ca="1">IF($AP716=1,IF(INDIRECT(ADDRESS(($AN716-1)*3+$AO716+5,$AP716+7))="",0,INDIRECT(ADDRESS(($AN716-1)*3+$AO716+5,$AP716+7))),IF(INDIRECT(ADDRESS(($AN716-1)*3+$AO716+5,$AP716+7))="",0,IF(COUNTIF(INDIRECT(ADDRESS(($AN716-1)*36+($AO716-1)*12+6,COLUMN())):INDIRECT(ADDRESS(($AN716-1)*36+($AO716-1)*12+$AP716+4,COLUMN())),INDIRECT(ADDRESS(($AN716-1)*3+$AO716+5,$AP716+7)))&gt;=1,0,INDIRECT(ADDRESS(($AN716-1)*3+$AO716+5,$AP716+7)))))</f>
        <v>0</v>
      </c>
      <c r="AR716" s="472">
        <f ca="1">COUNTIF(INDIRECT("H"&amp;(ROW()+12*(($AN716-1)*3+$AO716)-ROW())/12+5):INDIRECT("S"&amp;(ROW()+12*(($AN716-1)*3+$AO716)-ROW())/12+5),AQ716)</f>
        <v>0</v>
      </c>
      <c r="AS716" s="480">
        <f ca="1">IF($AP716=1,IF(INDIRECT(ADDRESS(($AN716-1)*3+$AO716+5,$AP716+20))="",0,INDIRECT(ADDRESS(($AN716-1)*3+$AO716+5,$AP716+20))),IF(INDIRECT(ADDRESS(($AN716-1)*3+$AO716+5,$AP716+20))="",0,IF(COUNTIF(INDIRECT(ADDRESS(($AN716-1)*36+($AO716-1)*12+6,COLUMN())):INDIRECT(ADDRESS(($AN716-1)*36+($AO716-1)*12+$AP716+4,COLUMN())),INDIRECT(ADDRESS(($AN716-1)*3+$AO716+5,$AP716+20)))&gt;=1,0,INDIRECT(ADDRESS(($AN716-1)*3+$AO716+5,$AP716+20)))))</f>
        <v>0</v>
      </c>
      <c r="AT716" s="472">
        <f ca="1">COUNTIF(INDIRECT("U"&amp;(ROW()+12*(($AN716-1)*3+$AO716)-ROW())/12+5):INDIRECT("AF"&amp;(ROW()+12*(($AN716-1)*3+$AO716)-ROW())/12+5),AS716)</f>
        <v>0</v>
      </c>
      <c r="AU716" s="472">
        <f ca="1">IF(AND(AQ716+AS716&gt;0,AR716+AT716&gt;0),COUNTIF(AU$6:AU715,"&gt;0")+1,0)</f>
        <v>0</v>
      </c>
    </row>
    <row r="717" spans="40:47" x14ac:dyDescent="0.15">
      <c r="AN717" s="472">
        <v>20</v>
      </c>
      <c r="AO717" s="472">
        <v>3</v>
      </c>
      <c r="AP717" s="472">
        <v>4</v>
      </c>
      <c r="AQ717" s="480">
        <f ca="1">IF($AP717=1,IF(INDIRECT(ADDRESS(($AN717-1)*3+$AO717+5,$AP717+7))="",0,INDIRECT(ADDRESS(($AN717-1)*3+$AO717+5,$AP717+7))),IF(INDIRECT(ADDRESS(($AN717-1)*3+$AO717+5,$AP717+7))="",0,IF(COUNTIF(INDIRECT(ADDRESS(($AN717-1)*36+($AO717-1)*12+6,COLUMN())):INDIRECT(ADDRESS(($AN717-1)*36+($AO717-1)*12+$AP717+4,COLUMN())),INDIRECT(ADDRESS(($AN717-1)*3+$AO717+5,$AP717+7)))&gt;=1,0,INDIRECT(ADDRESS(($AN717-1)*3+$AO717+5,$AP717+7)))))</f>
        <v>0</v>
      </c>
      <c r="AR717" s="472">
        <f ca="1">COUNTIF(INDIRECT("H"&amp;(ROW()+12*(($AN717-1)*3+$AO717)-ROW())/12+5):INDIRECT("S"&amp;(ROW()+12*(($AN717-1)*3+$AO717)-ROW())/12+5),AQ717)</f>
        <v>0</v>
      </c>
      <c r="AS717" s="480">
        <f ca="1">IF($AP717=1,IF(INDIRECT(ADDRESS(($AN717-1)*3+$AO717+5,$AP717+20))="",0,INDIRECT(ADDRESS(($AN717-1)*3+$AO717+5,$AP717+20))),IF(INDIRECT(ADDRESS(($AN717-1)*3+$AO717+5,$AP717+20))="",0,IF(COUNTIF(INDIRECT(ADDRESS(($AN717-1)*36+($AO717-1)*12+6,COLUMN())):INDIRECT(ADDRESS(($AN717-1)*36+($AO717-1)*12+$AP717+4,COLUMN())),INDIRECT(ADDRESS(($AN717-1)*3+$AO717+5,$AP717+20)))&gt;=1,0,INDIRECT(ADDRESS(($AN717-1)*3+$AO717+5,$AP717+20)))))</f>
        <v>0</v>
      </c>
      <c r="AT717" s="472">
        <f ca="1">COUNTIF(INDIRECT("U"&amp;(ROW()+12*(($AN717-1)*3+$AO717)-ROW())/12+5):INDIRECT("AF"&amp;(ROW()+12*(($AN717-1)*3+$AO717)-ROW())/12+5),AS717)</f>
        <v>0</v>
      </c>
      <c r="AU717" s="472">
        <f ca="1">IF(AND(AQ717+AS717&gt;0,AR717+AT717&gt;0),COUNTIF(AU$6:AU716,"&gt;0")+1,0)</f>
        <v>0</v>
      </c>
    </row>
    <row r="718" spans="40:47" x14ac:dyDescent="0.15">
      <c r="AN718" s="472">
        <v>20</v>
      </c>
      <c r="AO718" s="472">
        <v>3</v>
      </c>
      <c r="AP718" s="472">
        <v>5</v>
      </c>
      <c r="AQ718" s="480">
        <f ca="1">IF($AP718=1,IF(INDIRECT(ADDRESS(($AN718-1)*3+$AO718+5,$AP718+7))="",0,INDIRECT(ADDRESS(($AN718-1)*3+$AO718+5,$AP718+7))),IF(INDIRECT(ADDRESS(($AN718-1)*3+$AO718+5,$AP718+7))="",0,IF(COUNTIF(INDIRECT(ADDRESS(($AN718-1)*36+($AO718-1)*12+6,COLUMN())):INDIRECT(ADDRESS(($AN718-1)*36+($AO718-1)*12+$AP718+4,COLUMN())),INDIRECT(ADDRESS(($AN718-1)*3+$AO718+5,$AP718+7)))&gt;=1,0,INDIRECT(ADDRESS(($AN718-1)*3+$AO718+5,$AP718+7)))))</f>
        <v>0</v>
      </c>
      <c r="AR718" s="472">
        <f ca="1">COUNTIF(INDIRECT("H"&amp;(ROW()+12*(($AN718-1)*3+$AO718)-ROW())/12+5):INDIRECT("S"&amp;(ROW()+12*(($AN718-1)*3+$AO718)-ROW())/12+5),AQ718)</f>
        <v>0</v>
      </c>
      <c r="AS718" s="480">
        <f ca="1">IF($AP718=1,IF(INDIRECT(ADDRESS(($AN718-1)*3+$AO718+5,$AP718+20))="",0,INDIRECT(ADDRESS(($AN718-1)*3+$AO718+5,$AP718+20))),IF(INDIRECT(ADDRESS(($AN718-1)*3+$AO718+5,$AP718+20))="",0,IF(COUNTIF(INDIRECT(ADDRESS(($AN718-1)*36+($AO718-1)*12+6,COLUMN())):INDIRECT(ADDRESS(($AN718-1)*36+($AO718-1)*12+$AP718+4,COLUMN())),INDIRECT(ADDRESS(($AN718-1)*3+$AO718+5,$AP718+20)))&gt;=1,0,INDIRECT(ADDRESS(($AN718-1)*3+$AO718+5,$AP718+20)))))</f>
        <v>0</v>
      </c>
      <c r="AT718" s="472">
        <f ca="1">COUNTIF(INDIRECT("U"&amp;(ROW()+12*(($AN718-1)*3+$AO718)-ROW())/12+5):INDIRECT("AF"&amp;(ROW()+12*(($AN718-1)*3+$AO718)-ROW())/12+5),AS718)</f>
        <v>0</v>
      </c>
      <c r="AU718" s="472">
        <f ca="1">IF(AND(AQ718+AS718&gt;0,AR718+AT718&gt;0),COUNTIF(AU$6:AU717,"&gt;0")+1,0)</f>
        <v>0</v>
      </c>
    </row>
    <row r="719" spans="40:47" x14ac:dyDescent="0.15">
      <c r="AN719" s="472">
        <v>20</v>
      </c>
      <c r="AO719" s="472">
        <v>3</v>
      </c>
      <c r="AP719" s="472">
        <v>6</v>
      </c>
      <c r="AQ719" s="480">
        <f ca="1">IF($AP719=1,IF(INDIRECT(ADDRESS(($AN719-1)*3+$AO719+5,$AP719+7))="",0,INDIRECT(ADDRESS(($AN719-1)*3+$AO719+5,$AP719+7))),IF(INDIRECT(ADDRESS(($AN719-1)*3+$AO719+5,$AP719+7))="",0,IF(COUNTIF(INDIRECT(ADDRESS(($AN719-1)*36+($AO719-1)*12+6,COLUMN())):INDIRECT(ADDRESS(($AN719-1)*36+($AO719-1)*12+$AP719+4,COLUMN())),INDIRECT(ADDRESS(($AN719-1)*3+$AO719+5,$AP719+7)))&gt;=1,0,INDIRECT(ADDRESS(($AN719-1)*3+$AO719+5,$AP719+7)))))</f>
        <v>0</v>
      </c>
      <c r="AR719" s="472">
        <f ca="1">COUNTIF(INDIRECT("H"&amp;(ROW()+12*(($AN719-1)*3+$AO719)-ROW())/12+5):INDIRECT("S"&amp;(ROW()+12*(($AN719-1)*3+$AO719)-ROW())/12+5),AQ719)</f>
        <v>0</v>
      </c>
      <c r="AS719" s="480">
        <f ca="1">IF($AP719=1,IF(INDIRECT(ADDRESS(($AN719-1)*3+$AO719+5,$AP719+20))="",0,INDIRECT(ADDRESS(($AN719-1)*3+$AO719+5,$AP719+20))),IF(INDIRECT(ADDRESS(($AN719-1)*3+$AO719+5,$AP719+20))="",0,IF(COUNTIF(INDIRECT(ADDRESS(($AN719-1)*36+($AO719-1)*12+6,COLUMN())):INDIRECT(ADDRESS(($AN719-1)*36+($AO719-1)*12+$AP719+4,COLUMN())),INDIRECT(ADDRESS(($AN719-1)*3+$AO719+5,$AP719+20)))&gt;=1,0,INDIRECT(ADDRESS(($AN719-1)*3+$AO719+5,$AP719+20)))))</f>
        <v>0</v>
      </c>
      <c r="AT719" s="472">
        <f ca="1">COUNTIF(INDIRECT("U"&amp;(ROW()+12*(($AN719-1)*3+$AO719)-ROW())/12+5):INDIRECT("AF"&amp;(ROW()+12*(($AN719-1)*3+$AO719)-ROW())/12+5),AS719)</f>
        <v>0</v>
      </c>
      <c r="AU719" s="472">
        <f ca="1">IF(AND(AQ719+AS719&gt;0,AR719+AT719&gt;0),COUNTIF(AU$6:AU718,"&gt;0")+1,0)</f>
        <v>0</v>
      </c>
    </row>
    <row r="720" spans="40:47" x14ac:dyDescent="0.15">
      <c r="AN720" s="472">
        <v>20</v>
      </c>
      <c r="AO720" s="472">
        <v>3</v>
      </c>
      <c r="AP720" s="472">
        <v>7</v>
      </c>
      <c r="AQ720" s="480">
        <f ca="1">IF($AP720=1,IF(INDIRECT(ADDRESS(($AN720-1)*3+$AO720+5,$AP720+7))="",0,INDIRECT(ADDRESS(($AN720-1)*3+$AO720+5,$AP720+7))),IF(INDIRECT(ADDRESS(($AN720-1)*3+$AO720+5,$AP720+7))="",0,IF(COUNTIF(INDIRECT(ADDRESS(($AN720-1)*36+($AO720-1)*12+6,COLUMN())):INDIRECT(ADDRESS(($AN720-1)*36+($AO720-1)*12+$AP720+4,COLUMN())),INDIRECT(ADDRESS(($AN720-1)*3+$AO720+5,$AP720+7)))&gt;=1,0,INDIRECT(ADDRESS(($AN720-1)*3+$AO720+5,$AP720+7)))))</f>
        <v>0</v>
      </c>
      <c r="AR720" s="472">
        <f ca="1">COUNTIF(INDIRECT("H"&amp;(ROW()+12*(($AN720-1)*3+$AO720)-ROW())/12+5):INDIRECT("S"&amp;(ROW()+12*(($AN720-1)*3+$AO720)-ROW())/12+5),AQ720)</f>
        <v>0</v>
      </c>
      <c r="AS720" s="480">
        <f ca="1">IF($AP720=1,IF(INDIRECT(ADDRESS(($AN720-1)*3+$AO720+5,$AP720+20))="",0,INDIRECT(ADDRESS(($AN720-1)*3+$AO720+5,$AP720+20))),IF(INDIRECT(ADDRESS(($AN720-1)*3+$AO720+5,$AP720+20))="",0,IF(COUNTIF(INDIRECT(ADDRESS(($AN720-1)*36+($AO720-1)*12+6,COLUMN())):INDIRECT(ADDRESS(($AN720-1)*36+($AO720-1)*12+$AP720+4,COLUMN())),INDIRECT(ADDRESS(($AN720-1)*3+$AO720+5,$AP720+20)))&gt;=1,0,INDIRECT(ADDRESS(($AN720-1)*3+$AO720+5,$AP720+20)))))</f>
        <v>0</v>
      </c>
      <c r="AT720" s="472">
        <f ca="1">COUNTIF(INDIRECT("U"&amp;(ROW()+12*(($AN720-1)*3+$AO720)-ROW())/12+5):INDIRECT("AF"&amp;(ROW()+12*(($AN720-1)*3+$AO720)-ROW())/12+5),AS720)</f>
        <v>0</v>
      </c>
      <c r="AU720" s="472">
        <f ca="1">IF(AND(AQ720+AS720&gt;0,AR720+AT720&gt;0),COUNTIF(AU$6:AU719,"&gt;0")+1,0)</f>
        <v>0</v>
      </c>
    </row>
    <row r="721" spans="40:47" x14ac:dyDescent="0.15">
      <c r="AN721" s="472">
        <v>20</v>
      </c>
      <c r="AO721" s="472">
        <v>3</v>
      </c>
      <c r="AP721" s="472">
        <v>8</v>
      </c>
      <c r="AQ721" s="480">
        <f ca="1">IF($AP721=1,IF(INDIRECT(ADDRESS(($AN721-1)*3+$AO721+5,$AP721+7))="",0,INDIRECT(ADDRESS(($AN721-1)*3+$AO721+5,$AP721+7))),IF(INDIRECT(ADDRESS(($AN721-1)*3+$AO721+5,$AP721+7))="",0,IF(COUNTIF(INDIRECT(ADDRESS(($AN721-1)*36+($AO721-1)*12+6,COLUMN())):INDIRECT(ADDRESS(($AN721-1)*36+($AO721-1)*12+$AP721+4,COLUMN())),INDIRECT(ADDRESS(($AN721-1)*3+$AO721+5,$AP721+7)))&gt;=1,0,INDIRECT(ADDRESS(($AN721-1)*3+$AO721+5,$AP721+7)))))</f>
        <v>0</v>
      </c>
      <c r="AR721" s="472">
        <f ca="1">COUNTIF(INDIRECT("H"&amp;(ROW()+12*(($AN721-1)*3+$AO721)-ROW())/12+5):INDIRECT("S"&amp;(ROW()+12*(($AN721-1)*3+$AO721)-ROW())/12+5),AQ721)</f>
        <v>0</v>
      </c>
      <c r="AS721" s="480">
        <f ca="1">IF($AP721=1,IF(INDIRECT(ADDRESS(($AN721-1)*3+$AO721+5,$AP721+20))="",0,INDIRECT(ADDRESS(($AN721-1)*3+$AO721+5,$AP721+20))),IF(INDIRECT(ADDRESS(($AN721-1)*3+$AO721+5,$AP721+20))="",0,IF(COUNTIF(INDIRECT(ADDRESS(($AN721-1)*36+($AO721-1)*12+6,COLUMN())):INDIRECT(ADDRESS(($AN721-1)*36+($AO721-1)*12+$AP721+4,COLUMN())),INDIRECT(ADDRESS(($AN721-1)*3+$AO721+5,$AP721+20)))&gt;=1,0,INDIRECT(ADDRESS(($AN721-1)*3+$AO721+5,$AP721+20)))))</f>
        <v>0</v>
      </c>
      <c r="AT721" s="472">
        <f ca="1">COUNTIF(INDIRECT("U"&amp;(ROW()+12*(($AN721-1)*3+$AO721)-ROW())/12+5):INDIRECT("AF"&amp;(ROW()+12*(($AN721-1)*3+$AO721)-ROW())/12+5),AS721)</f>
        <v>0</v>
      </c>
      <c r="AU721" s="472">
        <f ca="1">IF(AND(AQ721+AS721&gt;0,AR721+AT721&gt;0),COUNTIF(AU$6:AU720,"&gt;0")+1,0)</f>
        <v>0</v>
      </c>
    </row>
    <row r="722" spans="40:47" x14ac:dyDescent="0.15">
      <c r="AN722" s="472">
        <v>20</v>
      </c>
      <c r="AO722" s="472">
        <v>3</v>
      </c>
      <c r="AP722" s="472">
        <v>9</v>
      </c>
      <c r="AQ722" s="480">
        <f ca="1">IF($AP722=1,IF(INDIRECT(ADDRESS(($AN722-1)*3+$AO722+5,$AP722+7))="",0,INDIRECT(ADDRESS(($AN722-1)*3+$AO722+5,$AP722+7))),IF(INDIRECT(ADDRESS(($AN722-1)*3+$AO722+5,$AP722+7))="",0,IF(COUNTIF(INDIRECT(ADDRESS(($AN722-1)*36+($AO722-1)*12+6,COLUMN())):INDIRECT(ADDRESS(($AN722-1)*36+($AO722-1)*12+$AP722+4,COLUMN())),INDIRECT(ADDRESS(($AN722-1)*3+$AO722+5,$AP722+7)))&gt;=1,0,INDIRECT(ADDRESS(($AN722-1)*3+$AO722+5,$AP722+7)))))</f>
        <v>0</v>
      </c>
      <c r="AR722" s="472">
        <f ca="1">COUNTIF(INDIRECT("H"&amp;(ROW()+12*(($AN722-1)*3+$AO722)-ROW())/12+5):INDIRECT("S"&amp;(ROW()+12*(($AN722-1)*3+$AO722)-ROW())/12+5),AQ722)</f>
        <v>0</v>
      </c>
      <c r="AS722" s="480">
        <f ca="1">IF($AP722=1,IF(INDIRECT(ADDRESS(($AN722-1)*3+$AO722+5,$AP722+20))="",0,INDIRECT(ADDRESS(($AN722-1)*3+$AO722+5,$AP722+20))),IF(INDIRECT(ADDRESS(($AN722-1)*3+$AO722+5,$AP722+20))="",0,IF(COUNTIF(INDIRECT(ADDRESS(($AN722-1)*36+($AO722-1)*12+6,COLUMN())):INDIRECT(ADDRESS(($AN722-1)*36+($AO722-1)*12+$AP722+4,COLUMN())),INDIRECT(ADDRESS(($AN722-1)*3+$AO722+5,$AP722+20)))&gt;=1,0,INDIRECT(ADDRESS(($AN722-1)*3+$AO722+5,$AP722+20)))))</f>
        <v>0</v>
      </c>
      <c r="AT722" s="472">
        <f ca="1">COUNTIF(INDIRECT("U"&amp;(ROW()+12*(($AN722-1)*3+$AO722)-ROW())/12+5):INDIRECT("AF"&amp;(ROW()+12*(($AN722-1)*3+$AO722)-ROW())/12+5),AS722)</f>
        <v>0</v>
      </c>
      <c r="AU722" s="472">
        <f ca="1">IF(AND(AQ722+AS722&gt;0,AR722+AT722&gt;0),COUNTIF(AU$6:AU721,"&gt;0")+1,0)</f>
        <v>0</v>
      </c>
    </row>
    <row r="723" spans="40:47" x14ac:dyDescent="0.15">
      <c r="AN723" s="472">
        <v>20</v>
      </c>
      <c r="AO723" s="472">
        <v>3</v>
      </c>
      <c r="AP723" s="472">
        <v>10</v>
      </c>
      <c r="AQ723" s="480">
        <f ca="1">IF($AP723=1,IF(INDIRECT(ADDRESS(($AN723-1)*3+$AO723+5,$AP723+7))="",0,INDIRECT(ADDRESS(($AN723-1)*3+$AO723+5,$AP723+7))),IF(INDIRECT(ADDRESS(($AN723-1)*3+$AO723+5,$AP723+7))="",0,IF(COUNTIF(INDIRECT(ADDRESS(($AN723-1)*36+($AO723-1)*12+6,COLUMN())):INDIRECT(ADDRESS(($AN723-1)*36+($AO723-1)*12+$AP723+4,COLUMN())),INDIRECT(ADDRESS(($AN723-1)*3+$AO723+5,$AP723+7)))&gt;=1,0,INDIRECT(ADDRESS(($AN723-1)*3+$AO723+5,$AP723+7)))))</f>
        <v>0</v>
      </c>
      <c r="AR723" s="472">
        <f ca="1">COUNTIF(INDIRECT("H"&amp;(ROW()+12*(($AN723-1)*3+$AO723)-ROW())/12+5):INDIRECT("S"&amp;(ROW()+12*(($AN723-1)*3+$AO723)-ROW())/12+5),AQ723)</f>
        <v>0</v>
      </c>
      <c r="AS723" s="480">
        <f ca="1">IF($AP723=1,IF(INDIRECT(ADDRESS(($AN723-1)*3+$AO723+5,$AP723+20))="",0,INDIRECT(ADDRESS(($AN723-1)*3+$AO723+5,$AP723+20))),IF(INDIRECT(ADDRESS(($AN723-1)*3+$AO723+5,$AP723+20))="",0,IF(COUNTIF(INDIRECT(ADDRESS(($AN723-1)*36+($AO723-1)*12+6,COLUMN())):INDIRECT(ADDRESS(($AN723-1)*36+($AO723-1)*12+$AP723+4,COLUMN())),INDIRECT(ADDRESS(($AN723-1)*3+$AO723+5,$AP723+20)))&gt;=1,0,INDIRECT(ADDRESS(($AN723-1)*3+$AO723+5,$AP723+20)))))</f>
        <v>0</v>
      </c>
      <c r="AT723" s="472">
        <f ca="1">COUNTIF(INDIRECT("U"&amp;(ROW()+12*(($AN723-1)*3+$AO723)-ROW())/12+5):INDIRECT("AF"&amp;(ROW()+12*(($AN723-1)*3+$AO723)-ROW())/12+5),AS723)</f>
        <v>0</v>
      </c>
      <c r="AU723" s="472">
        <f ca="1">IF(AND(AQ723+AS723&gt;0,AR723+AT723&gt;0),COUNTIF(AU$6:AU722,"&gt;0")+1,0)</f>
        <v>0</v>
      </c>
    </row>
    <row r="724" spans="40:47" x14ac:dyDescent="0.15">
      <c r="AN724" s="472">
        <v>20</v>
      </c>
      <c r="AO724" s="472">
        <v>3</v>
      </c>
      <c r="AP724" s="472">
        <v>11</v>
      </c>
      <c r="AQ724" s="480">
        <f ca="1">IF($AP724=1,IF(INDIRECT(ADDRESS(($AN724-1)*3+$AO724+5,$AP724+7))="",0,INDIRECT(ADDRESS(($AN724-1)*3+$AO724+5,$AP724+7))),IF(INDIRECT(ADDRESS(($AN724-1)*3+$AO724+5,$AP724+7))="",0,IF(COUNTIF(INDIRECT(ADDRESS(($AN724-1)*36+($AO724-1)*12+6,COLUMN())):INDIRECT(ADDRESS(($AN724-1)*36+($AO724-1)*12+$AP724+4,COLUMN())),INDIRECT(ADDRESS(($AN724-1)*3+$AO724+5,$AP724+7)))&gt;=1,0,INDIRECT(ADDRESS(($AN724-1)*3+$AO724+5,$AP724+7)))))</f>
        <v>0</v>
      </c>
      <c r="AR724" s="472">
        <f ca="1">COUNTIF(INDIRECT("H"&amp;(ROW()+12*(($AN724-1)*3+$AO724)-ROW())/12+5):INDIRECT("S"&amp;(ROW()+12*(($AN724-1)*3+$AO724)-ROW())/12+5),AQ724)</f>
        <v>0</v>
      </c>
      <c r="AS724" s="480">
        <f ca="1">IF($AP724=1,IF(INDIRECT(ADDRESS(($AN724-1)*3+$AO724+5,$AP724+20))="",0,INDIRECT(ADDRESS(($AN724-1)*3+$AO724+5,$AP724+20))),IF(INDIRECT(ADDRESS(($AN724-1)*3+$AO724+5,$AP724+20))="",0,IF(COUNTIF(INDIRECT(ADDRESS(($AN724-1)*36+($AO724-1)*12+6,COLUMN())):INDIRECT(ADDRESS(($AN724-1)*36+($AO724-1)*12+$AP724+4,COLUMN())),INDIRECT(ADDRESS(($AN724-1)*3+$AO724+5,$AP724+20)))&gt;=1,0,INDIRECT(ADDRESS(($AN724-1)*3+$AO724+5,$AP724+20)))))</f>
        <v>0</v>
      </c>
      <c r="AT724" s="472">
        <f ca="1">COUNTIF(INDIRECT("U"&amp;(ROW()+12*(($AN724-1)*3+$AO724)-ROW())/12+5):INDIRECT("AF"&amp;(ROW()+12*(($AN724-1)*3+$AO724)-ROW())/12+5),AS724)</f>
        <v>0</v>
      </c>
      <c r="AU724" s="472">
        <f ca="1">IF(AND(AQ724+AS724&gt;0,AR724+AT724&gt;0),COUNTIF(AU$6:AU723,"&gt;0")+1,0)</f>
        <v>0</v>
      </c>
    </row>
    <row r="725" spans="40:47" x14ac:dyDescent="0.15">
      <c r="AN725" s="472">
        <v>20</v>
      </c>
      <c r="AO725" s="472">
        <v>3</v>
      </c>
      <c r="AP725" s="472">
        <v>12</v>
      </c>
      <c r="AQ725" s="480">
        <f ca="1">IF($AP725=1,IF(INDIRECT(ADDRESS(($AN725-1)*3+$AO725+5,$AP725+7))="",0,INDIRECT(ADDRESS(($AN725-1)*3+$AO725+5,$AP725+7))),IF(INDIRECT(ADDRESS(($AN725-1)*3+$AO725+5,$AP725+7))="",0,IF(COUNTIF(INDIRECT(ADDRESS(($AN725-1)*36+($AO725-1)*12+6,COLUMN())):INDIRECT(ADDRESS(($AN725-1)*36+($AO725-1)*12+$AP725+4,COLUMN())),INDIRECT(ADDRESS(($AN725-1)*3+$AO725+5,$AP725+7)))&gt;=1,0,INDIRECT(ADDRESS(($AN725-1)*3+$AO725+5,$AP725+7)))))</f>
        <v>0</v>
      </c>
      <c r="AR725" s="472">
        <f ca="1">COUNTIF(INDIRECT("H"&amp;(ROW()+12*(($AN725-1)*3+$AO725)-ROW())/12+5):INDIRECT("S"&amp;(ROW()+12*(($AN725-1)*3+$AO725)-ROW())/12+5),AQ725)</f>
        <v>0</v>
      </c>
      <c r="AS725" s="480">
        <f ca="1">IF($AP725=1,IF(INDIRECT(ADDRESS(($AN725-1)*3+$AO725+5,$AP725+20))="",0,INDIRECT(ADDRESS(($AN725-1)*3+$AO725+5,$AP725+20))),IF(INDIRECT(ADDRESS(($AN725-1)*3+$AO725+5,$AP725+20))="",0,IF(COUNTIF(INDIRECT(ADDRESS(($AN725-1)*36+($AO725-1)*12+6,COLUMN())):INDIRECT(ADDRESS(($AN725-1)*36+($AO725-1)*12+$AP725+4,COLUMN())),INDIRECT(ADDRESS(($AN725-1)*3+$AO725+5,$AP725+20)))&gt;=1,0,INDIRECT(ADDRESS(($AN725-1)*3+$AO725+5,$AP725+20)))))</f>
        <v>0</v>
      </c>
      <c r="AT725" s="472">
        <f ca="1">COUNTIF(INDIRECT("U"&amp;(ROW()+12*(($AN725-1)*3+$AO725)-ROW())/12+5):INDIRECT("AF"&amp;(ROW()+12*(($AN725-1)*3+$AO725)-ROW())/12+5),AS725)</f>
        <v>0</v>
      </c>
      <c r="AU725" s="472">
        <f ca="1">IF(AND(AQ725+AS725&gt;0,AR725+AT725&gt;0),COUNTIF(AU$6:AU724,"&gt;0")+1,0)</f>
        <v>0</v>
      </c>
    </row>
    <row r="726" spans="40:47" x14ac:dyDescent="0.15">
      <c r="AN726" s="472">
        <v>21</v>
      </c>
      <c r="AO726" s="472">
        <v>1</v>
      </c>
      <c r="AP726" s="472">
        <v>1</v>
      </c>
      <c r="AQ726" s="480">
        <f ca="1">IF($AP726=1,IF(INDIRECT(ADDRESS(($AN726-1)*3+$AO726+5,$AP726+7))="",0,INDIRECT(ADDRESS(($AN726-1)*3+$AO726+5,$AP726+7))),IF(INDIRECT(ADDRESS(($AN726-1)*3+$AO726+5,$AP726+7))="",0,IF(COUNTIF(INDIRECT(ADDRESS(($AN726-1)*36+($AO726-1)*12+6,COLUMN())):INDIRECT(ADDRESS(($AN726-1)*36+($AO726-1)*12+$AP726+4,COLUMN())),INDIRECT(ADDRESS(($AN726-1)*3+$AO726+5,$AP726+7)))&gt;=1,0,INDIRECT(ADDRESS(($AN726-1)*3+$AO726+5,$AP726+7)))))</f>
        <v>0</v>
      </c>
      <c r="AR726" s="472">
        <f ca="1">COUNTIF(INDIRECT("H"&amp;(ROW()+12*(($AN726-1)*3+$AO726)-ROW())/12+5):INDIRECT("S"&amp;(ROW()+12*(($AN726-1)*3+$AO726)-ROW())/12+5),AQ726)</f>
        <v>0</v>
      </c>
      <c r="AS726" s="480">
        <f ca="1">IF($AP726=1,IF(INDIRECT(ADDRESS(($AN726-1)*3+$AO726+5,$AP726+20))="",0,INDIRECT(ADDRESS(($AN726-1)*3+$AO726+5,$AP726+20))),IF(INDIRECT(ADDRESS(($AN726-1)*3+$AO726+5,$AP726+20))="",0,IF(COUNTIF(INDIRECT(ADDRESS(($AN726-1)*36+($AO726-1)*12+6,COLUMN())):INDIRECT(ADDRESS(($AN726-1)*36+($AO726-1)*12+$AP726+4,COLUMN())),INDIRECT(ADDRESS(($AN726-1)*3+$AO726+5,$AP726+20)))&gt;=1,0,INDIRECT(ADDRESS(($AN726-1)*3+$AO726+5,$AP726+20)))))</f>
        <v>0</v>
      </c>
      <c r="AT726" s="472">
        <f ca="1">COUNTIF(INDIRECT("U"&amp;(ROW()+12*(($AN726-1)*3+$AO726)-ROW())/12+5):INDIRECT("AF"&amp;(ROW()+12*(($AN726-1)*3+$AO726)-ROW())/12+5),AS726)</f>
        <v>0</v>
      </c>
      <c r="AU726" s="472">
        <f ca="1">IF(AND(AQ726+AS726&gt;0,AR726+AT726&gt;0),COUNTIF(AU$6:AU725,"&gt;0")+1,0)</f>
        <v>0</v>
      </c>
    </row>
    <row r="727" spans="40:47" x14ac:dyDescent="0.15">
      <c r="AN727" s="472">
        <v>21</v>
      </c>
      <c r="AO727" s="472">
        <v>1</v>
      </c>
      <c r="AP727" s="472">
        <v>2</v>
      </c>
      <c r="AQ727" s="480">
        <f ca="1">IF($AP727=1,IF(INDIRECT(ADDRESS(($AN727-1)*3+$AO727+5,$AP727+7))="",0,INDIRECT(ADDRESS(($AN727-1)*3+$AO727+5,$AP727+7))),IF(INDIRECT(ADDRESS(($AN727-1)*3+$AO727+5,$AP727+7))="",0,IF(COUNTIF(INDIRECT(ADDRESS(($AN727-1)*36+($AO727-1)*12+6,COLUMN())):INDIRECT(ADDRESS(($AN727-1)*36+($AO727-1)*12+$AP727+4,COLUMN())),INDIRECT(ADDRESS(($AN727-1)*3+$AO727+5,$AP727+7)))&gt;=1,0,INDIRECT(ADDRESS(($AN727-1)*3+$AO727+5,$AP727+7)))))</f>
        <v>0</v>
      </c>
      <c r="AR727" s="472">
        <f ca="1">COUNTIF(INDIRECT("H"&amp;(ROW()+12*(($AN727-1)*3+$AO727)-ROW())/12+5):INDIRECT("S"&amp;(ROW()+12*(($AN727-1)*3+$AO727)-ROW())/12+5),AQ727)</f>
        <v>0</v>
      </c>
      <c r="AS727" s="480">
        <f ca="1">IF($AP727=1,IF(INDIRECT(ADDRESS(($AN727-1)*3+$AO727+5,$AP727+20))="",0,INDIRECT(ADDRESS(($AN727-1)*3+$AO727+5,$AP727+20))),IF(INDIRECT(ADDRESS(($AN727-1)*3+$AO727+5,$AP727+20))="",0,IF(COUNTIF(INDIRECT(ADDRESS(($AN727-1)*36+($AO727-1)*12+6,COLUMN())):INDIRECT(ADDRESS(($AN727-1)*36+($AO727-1)*12+$AP727+4,COLUMN())),INDIRECT(ADDRESS(($AN727-1)*3+$AO727+5,$AP727+20)))&gt;=1,0,INDIRECT(ADDRESS(($AN727-1)*3+$AO727+5,$AP727+20)))))</f>
        <v>0</v>
      </c>
      <c r="AT727" s="472">
        <f ca="1">COUNTIF(INDIRECT("U"&amp;(ROW()+12*(($AN727-1)*3+$AO727)-ROW())/12+5):INDIRECT("AF"&amp;(ROW()+12*(($AN727-1)*3+$AO727)-ROW())/12+5),AS727)</f>
        <v>0</v>
      </c>
      <c r="AU727" s="472">
        <f ca="1">IF(AND(AQ727+AS727&gt;0,AR727+AT727&gt;0),COUNTIF(AU$6:AU726,"&gt;0")+1,0)</f>
        <v>0</v>
      </c>
    </row>
    <row r="728" spans="40:47" x14ac:dyDescent="0.15">
      <c r="AN728" s="472">
        <v>21</v>
      </c>
      <c r="AO728" s="472">
        <v>1</v>
      </c>
      <c r="AP728" s="472">
        <v>3</v>
      </c>
      <c r="AQ728" s="480">
        <f ca="1">IF($AP728=1,IF(INDIRECT(ADDRESS(($AN728-1)*3+$AO728+5,$AP728+7))="",0,INDIRECT(ADDRESS(($AN728-1)*3+$AO728+5,$AP728+7))),IF(INDIRECT(ADDRESS(($AN728-1)*3+$AO728+5,$AP728+7))="",0,IF(COUNTIF(INDIRECT(ADDRESS(($AN728-1)*36+($AO728-1)*12+6,COLUMN())):INDIRECT(ADDRESS(($AN728-1)*36+($AO728-1)*12+$AP728+4,COLUMN())),INDIRECT(ADDRESS(($AN728-1)*3+$AO728+5,$AP728+7)))&gt;=1,0,INDIRECT(ADDRESS(($AN728-1)*3+$AO728+5,$AP728+7)))))</f>
        <v>0</v>
      </c>
      <c r="AR728" s="472">
        <f ca="1">COUNTIF(INDIRECT("H"&amp;(ROW()+12*(($AN728-1)*3+$AO728)-ROW())/12+5):INDIRECT("S"&amp;(ROW()+12*(($AN728-1)*3+$AO728)-ROW())/12+5),AQ728)</f>
        <v>0</v>
      </c>
      <c r="AS728" s="480">
        <f ca="1">IF($AP728=1,IF(INDIRECT(ADDRESS(($AN728-1)*3+$AO728+5,$AP728+20))="",0,INDIRECT(ADDRESS(($AN728-1)*3+$AO728+5,$AP728+20))),IF(INDIRECT(ADDRESS(($AN728-1)*3+$AO728+5,$AP728+20))="",0,IF(COUNTIF(INDIRECT(ADDRESS(($AN728-1)*36+($AO728-1)*12+6,COLUMN())):INDIRECT(ADDRESS(($AN728-1)*36+($AO728-1)*12+$AP728+4,COLUMN())),INDIRECT(ADDRESS(($AN728-1)*3+$AO728+5,$AP728+20)))&gt;=1,0,INDIRECT(ADDRESS(($AN728-1)*3+$AO728+5,$AP728+20)))))</f>
        <v>0</v>
      </c>
      <c r="AT728" s="472">
        <f ca="1">COUNTIF(INDIRECT("U"&amp;(ROW()+12*(($AN728-1)*3+$AO728)-ROW())/12+5):INDIRECT("AF"&amp;(ROW()+12*(($AN728-1)*3+$AO728)-ROW())/12+5),AS728)</f>
        <v>0</v>
      </c>
      <c r="AU728" s="472">
        <f ca="1">IF(AND(AQ728+AS728&gt;0,AR728+AT728&gt;0),COUNTIF(AU$6:AU727,"&gt;0")+1,0)</f>
        <v>0</v>
      </c>
    </row>
    <row r="729" spans="40:47" x14ac:dyDescent="0.15">
      <c r="AN729" s="472">
        <v>21</v>
      </c>
      <c r="AO729" s="472">
        <v>1</v>
      </c>
      <c r="AP729" s="472">
        <v>4</v>
      </c>
      <c r="AQ729" s="480">
        <f ca="1">IF($AP729=1,IF(INDIRECT(ADDRESS(($AN729-1)*3+$AO729+5,$AP729+7))="",0,INDIRECT(ADDRESS(($AN729-1)*3+$AO729+5,$AP729+7))),IF(INDIRECT(ADDRESS(($AN729-1)*3+$AO729+5,$AP729+7))="",0,IF(COUNTIF(INDIRECT(ADDRESS(($AN729-1)*36+($AO729-1)*12+6,COLUMN())):INDIRECT(ADDRESS(($AN729-1)*36+($AO729-1)*12+$AP729+4,COLUMN())),INDIRECT(ADDRESS(($AN729-1)*3+$AO729+5,$AP729+7)))&gt;=1,0,INDIRECT(ADDRESS(($AN729-1)*3+$AO729+5,$AP729+7)))))</f>
        <v>0</v>
      </c>
      <c r="AR729" s="472">
        <f ca="1">COUNTIF(INDIRECT("H"&amp;(ROW()+12*(($AN729-1)*3+$AO729)-ROW())/12+5):INDIRECT("S"&amp;(ROW()+12*(($AN729-1)*3+$AO729)-ROW())/12+5),AQ729)</f>
        <v>0</v>
      </c>
      <c r="AS729" s="480">
        <f ca="1">IF($AP729=1,IF(INDIRECT(ADDRESS(($AN729-1)*3+$AO729+5,$AP729+20))="",0,INDIRECT(ADDRESS(($AN729-1)*3+$AO729+5,$AP729+20))),IF(INDIRECT(ADDRESS(($AN729-1)*3+$AO729+5,$AP729+20))="",0,IF(COUNTIF(INDIRECT(ADDRESS(($AN729-1)*36+($AO729-1)*12+6,COLUMN())):INDIRECT(ADDRESS(($AN729-1)*36+($AO729-1)*12+$AP729+4,COLUMN())),INDIRECT(ADDRESS(($AN729-1)*3+$AO729+5,$AP729+20)))&gt;=1,0,INDIRECT(ADDRESS(($AN729-1)*3+$AO729+5,$AP729+20)))))</f>
        <v>0</v>
      </c>
      <c r="AT729" s="472">
        <f ca="1">COUNTIF(INDIRECT("U"&amp;(ROW()+12*(($AN729-1)*3+$AO729)-ROW())/12+5):INDIRECT("AF"&amp;(ROW()+12*(($AN729-1)*3+$AO729)-ROW())/12+5),AS729)</f>
        <v>0</v>
      </c>
      <c r="AU729" s="472">
        <f ca="1">IF(AND(AQ729+AS729&gt;0,AR729+AT729&gt;0),COUNTIF(AU$6:AU728,"&gt;0")+1,0)</f>
        <v>0</v>
      </c>
    </row>
    <row r="730" spans="40:47" x14ac:dyDescent="0.15">
      <c r="AN730" s="472">
        <v>21</v>
      </c>
      <c r="AO730" s="472">
        <v>1</v>
      </c>
      <c r="AP730" s="472">
        <v>5</v>
      </c>
      <c r="AQ730" s="480">
        <f ca="1">IF($AP730=1,IF(INDIRECT(ADDRESS(($AN730-1)*3+$AO730+5,$AP730+7))="",0,INDIRECT(ADDRESS(($AN730-1)*3+$AO730+5,$AP730+7))),IF(INDIRECT(ADDRESS(($AN730-1)*3+$AO730+5,$AP730+7))="",0,IF(COUNTIF(INDIRECT(ADDRESS(($AN730-1)*36+($AO730-1)*12+6,COLUMN())):INDIRECT(ADDRESS(($AN730-1)*36+($AO730-1)*12+$AP730+4,COLUMN())),INDIRECT(ADDRESS(($AN730-1)*3+$AO730+5,$AP730+7)))&gt;=1,0,INDIRECT(ADDRESS(($AN730-1)*3+$AO730+5,$AP730+7)))))</f>
        <v>0</v>
      </c>
      <c r="AR730" s="472">
        <f ca="1">COUNTIF(INDIRECT("H"&amp;(ROW()+12*(($AN730-1)*3+$AO730)-ROW())/12+5):INDIRECT("S"&amp;(ROW()+12*(($AN730-1)*3+$AO730)-ROW())/12+5),AQ730)</f>
        <v>0</v>
      </c>
      <c r="AS730" s="480">
        <f ca="1">IF($AP730=1,IF(INDIRECT(ADDRESS(($AN730-1)*3+$AO730+5,$AP730+20))="",0,INDIRECT(ADDRESS(($AN730-1)*3+$AO730+5,$AP730+20))),IF(INDIRECT(ADDRESS(($AN730-1)*3+$AO730+5,$AP730+20))="",0,IF(COUNTIF(INDIRECT(ADDRESS(($AN730-1)*36+($AO730-1)*12+6,COLUMN())):INDIRECT(ADDRESS(($AN730-1)*36+($AO730-1)*12+$AP730+4,COLUMN())),INDIRECT(ADDRESS(($AN730-1)*3+$AO730+5,$AP730+20)))&gt;=1,0,INDIRECT(ADDRESS(($AN730-1)*3+$AO730+5,$AP730+20)))))</f>
        <v>0</v>
      </c>
      <c r="AT730" s="472">
        <f ca="1">COUNTIF(INDIRECT("U"&amp;(ROW()+12*(($AN730-1)*3+$AO730)-ROW())/12+5):INDIRECT("AF"&amp;(ROW()+12*(($AN730-1)*3+$AO730)-ROW())/12+5),AS730)</f>
        <v>0</v>
      </c>
      <c r="AU730" s="472">
        <f ca="1">IF(AND(AQ730+AS730&gt;0,AR730+AT730&gt;0),COUNTIF(AU$6:AU729,"&gt;0")+1,0)</f>
        <v>0</v>
      </c>
    </row>
    <row r="731" spans="40:47" x14ac:dyDescent="0.15">
      <c r="AN731" s="472">
        <v>21</v>
      </c>
      <c r="AO731" s="472">
        <v>1</v>
      </c>
      <c r="AP731" s="472">
        <v>6</v>
      </c>
      <c r="AQ731" s="480">
        <f ca="1">IF($AP731=1,IF(INDIRECT(ADDRESS(($AN731-1)*3+$AO731+5,$AP731+7))="",0,INDIRECT(ADDRESS(($AN731-1)*3+$AO731+5,$AP731+7))),IF(INDIRECT(ADDRESS(($AN731-1)*3+$AO731+5,$AP731+7))="",0,IF(COUNTIF(INDIRECT(ADDRESS(($AN731-1)*36+($AO731-1)*12+6,COLUMN())):INDIRECT(ADDRESS(($AN731-1)*36+($AO731-1)*12+$AP731+4,COLUMN())),INDIRECT(ADDRESS(($AN731-1)*3+$AO731+5,$AP731+7)))&gt;=1,0,INDIRECT(ADDRESS(($AN731-1)*3+$AO731+5,$AP731+7)))))</f>
        <v>0</v>
      </c>
      <c r="AR731" s="472">
        <f ca="1">COUNTIF(INDIRECT("H"&amp;(ROW()+12*(($AN731-1)*3+$AO731)-ROW())/12+5):INDIRECT("S"&amp;(ROW()+12*(($AN731-1)*3+$AO731)-ROW())/12+5),AQ731)</f>
        <v>0</v>
      </c>
      <c r="AS731" s="480">
        <f ca="1">IF($AP731=1,IF(INDIRECT(ADDRESS(($AN731-1)*3+$AO731+5,$AP731+20))="",0,INDIRECT(ADDRESS(($AN731-1)*3+$AO731+5,$AP731+20))),IF(INDIRECT(ADDRESS(($AN731-1)*3+$AO731+5,$AP731+20))="",0,IF(COUNTIF(INDIRECT(ADDRESS(($AN731-1)*36+($AO731-1)*12+6,COLUMN())):INDIRECT(ADDRESS(($AN731-1)*36+($AO731-1)*12+$AP731+4,COLUMN())),INDIRECT(ADDRESS(($AN731-1)*3+$AO731+5,$AP731+20)))&gt;=1,0,INDIRECT(ADDRESS(($AN731-1)*3+$AO731+5,$AP731+20)))))</f>
        <v>0</v>
      </c>
      <c r="AT731" s="472">
        <f ca="1">COUNTIF(INDIRECT("U"&amp;(ROW()+12*(($AN731-1)*3+$AO731)-ROW())/12+5):INDIRECT("AF"&amp;(ROW()+12*(($AN731-1)*3+$AO731)-ROW())/12+5),AS731)</f>
        <v>0</v>
      </c>
      <c r="AU731" s="472">
        <f ca="1">IF(AND(AQ731+AS731&gt;0,AR731+AT731&gt;0),COUNTIF(AU$6:AU730,"&gt;0")+1,0)</f>
        <v>0</v>
      </c>
    </row>
    <row r="732" spans="40:47" x14ac:dyDescent="0.15">
      <c r="AN732" s="472">
        <v>21</v>
      </c>
      <c r="AO732" s="472">
        <v>1</v>
      </c>
      <c r="AP732" s="472">
        <v>7</v>
      </c>
      <c r="AQ732" s="480">
        <f ca="1">IF($AP732=1,IF(INDIRECT(ADDRESS(($AN732-1)*3+$AO732+5,$AP732+7))="",0,INDIRECT(ADDRESS(($AN732-1)*3+$AO732+5,$AP732+7))),IF(INDIRECT(ADDRESS(($AN732-1)*3+$AO732+5,$AP732+7))="",0,IF(COUNTIF(INDIRECT(ADDRESS(($AN732-1)*36+($AO732-1)*12+6,COLUMN())):INDIRECT(ADDRESS(($AN732-1)*36+($AO732-1)*12+$AP732+4,COLUMN())),INDIRECT(ADDRESS(($AN732-1)*3+$AO732+5,$AP732+7)))&gt;=1,0,INDIRECT(ADDRESS(($AN732-1)*3+$AO732+5,$AP732+7)))))</f>
        <v>0</v>
      </c>
      <c r="AR732" s="472">
        <f ca="1">COUNTIF(INDIRECT("H"&amp;(ROW()+12*(($AN732-1)*3+$AO732)-ROW())/12+5):INDIRECT("S"&amp;(ROW()+12*(($AN732-1)*3+$AO732)-ROW())/12+5),AQ732)</f>
        <v>0</v>
      </c>
      <c r="AS732" s="480">
        <f ca="1">IF($AP732=1,IF(INDIRECT(ADDRESS(($AN732-1)*3+$AO732+5,$AP732+20))="",0,INDIRECT(ADDRESS(($AN732-1)*3+$AO732+5,$AP732+20))),IF(INDIRECT(ADDRESS(($AN732-1)*3+$AO732+5,$AP732+20))="",0,IF(COUNTIF(INDIRECT(ADDRESS(($AN732-1)*36+($AO732-1)*12+6,COLUMN())):INDIRECT(ADDRESS(($AN732-1)*36+($AO732-1)*12+$AP732+4,COLUMN())),INDIRECT(ADDRESS(($AN732-1)*3+$AO732+5,$AP732+20)))&gt;=1,0,INDIRECT(ADDRESS(($AN732-1)*3+$AO732+5,$AP732+20)))))</f>
        <v>0</v>
      </c>
      <c r="AT732" s="472">
        <f ca="1">COUNTIF(INDIRECT("U"&amp;(ROW()+12*(($AN732-1)*3+$AO732)-ROW())/12+5):INDIRECT("AF"&amp;(ROW()+12*(($AN732-1)*3+$AO732)-ROW())/12+5),AS732)</f>
        <v>0</v>
      </c>
      <c r="AU732" s="472">
        <f ca="1">IF(AND(AQ732+AS732&gt;0,AR732+AT732&gt;0),COUNTIF(AU$6:AU731,"&gt;0")+1,0)</f>
        <v>0</v>
      </c>
    </row>
    <row r="733" spans="40:47" x14ac:dyDescent="0.15">
      <c r="AN733" s="472">
        <v>21</v>
      </c>
      <c r="AO733" s="472">
        <v>1</v>
      </c>
      <c r="AP733" s="472">
        <v>8</v>
      </c>
      <c r="AQ733" s="480">
        <f ca="1">IF($AP733=1,IF(INDIRECT(ADDRESS(($AN733-1)*3+$AO733+5,$AP733+7))="",0,INDIRECT(ADDRESS(($AN733-1)*3+$AO733+5,$AP733+7))),IF(INDIRECT(ADDRESS(($AN733-1)*3+$AO733+5,$AP733+7))="",0,IF(COUNTIF(INDIRECT(ADDRESS(($AN733-1)*36+($AO733-1)*12+6,COLUMN())):INDIRECT(ADDRESS(($AN733-1)*36+($AO733-1)*12+$AP733+4,COLUMN())),INDIRECT(ADDRESS(($AN733-1)*3+$AO733+5,$AP733+7)))&gt;=1,0,INDIRECT(ADDRESS(($AN733-1)*3+$AO733+5,$AP733+7)))))</f>
        <v>0</v>
      </c>
      <c r="AR733" s="472">
        <f ca="1">COUNTIF(INDIRECT("H"&amp;(ROW()+12*(($AN733-1)*3+$AO733)-ROW())/12+5):INDIRECT("S"&amp;(ROW()+12*(($AN733-1)*3+$AO733)-ROW())/12+5),AQ733)</f>
        <v>0</v>
      </c>
      <c r="AS733" s="480">
        <f ca="1">IF($AP733=1,IF(INDIRECT(ADDRESS(($AN733-1)*3+$AO733+5,$AP733+20))="",0,INDIRECT(ADDRESS(($AN733-1)*3+$AO733+5,$AP733+20))),IF(INDIRECT(ADDRESS(($AN733-1)*3+$AO733+5,$AP733+20))="",0,IF(COUNTIF(INDIRECT(ADDRESS(($AN733-1)*36+($AO733-1)*12+6,COLUMN())):INDIRECT(ADDRESS(($AN733-1)*36+($AO733-1)*12+$AP733+4,COLUMN())),INDIRECT(ADDRESS(($AN733-1)*3+$AO733+5,$AP733+20)))&gt;=1,0,INDIRECT(ADDRESS(($AN733-1)*3+$AO733+5,$AP733+20)))))</f>
        <v>0</v>
      </c>
      <c r="AT733" s="472">
        <f ca="1">COUNTIF(INDIRECT("U"&amp;(ROW()+12*(($AN733-1)*3+$AO733)-ROW())/12+5):INDIRECT("AF"&amp;(ROW()+12*(($AN733-1)*3+$AO733)-ROW())/12+5),AS733)</f>
        <v>0</v>
      </c>
      <c r="AU733" s="472">
        <f ca="1">IF(AND(AQ733+AS733&gt;0,AR733+AT733&gt;0),COUNTIF(AU$6:AU732,"&gt;0")+1,0)</f>
        <v>0</v>
      </c>
    </row>
    <row r="734" spans="40:47" x14ac:dyDescent="0.15">
      <c r="AN734" s="472">
        <v>21</v>
      </c>
      <c r="AO734" s="472">
        <v>1</v>
      </c>
      <c r="AP734" s="472">
        <v>9</v>
      </c>
      <c r="AQ734" s="480">
        <f ca="1">IF($AP734=1,IF(INDIRECT(ADDRESS(($AN734-1)*3+$AO734+5,$AP734+7))="",0,INDIRECT(ADDRESS(($AN734-1)*3+$AO734+5,$AP734+7))),IF(INDIRECT(ADDRESS(($AN734-1)*3+$AO734+5,$AP734+7))="",0,IF(COUNTIF(INDIRECT(ADDRESS(($AN734-1)*36+($AO734-1)*12+6,COLUMN())):INDIRECT(ADDRESS(($AN734-1)*36+($AO734-1)*12+$AP734+4,COLUMN())),INDIRECT(ADDRESS(($AN734-1)*3+$AO734+5,$AP734+7)))&gt;=1,0,INDIRECT(ADDRESS(($AN734-1)*3+$AO734+5,$AP734+7)))))</f>
        <v>0</v>
      </c>
      <c r="AR734" s="472">
        <f ca="1">COUNTIF(INDIRECT("H"&amp;(ROW()+12*(($AN734-1)*3+$AO734)-ROW())/12+5):INDIRECT("S"&amp;(ROW()+12*(($AN734-1)*3+$AO734)-ROW())/12+5),AQ734)</f>
        <v>0</v>
      </c>
      <c r="AS734" s="480">
        <f ca="1">IF($AP734=1,IF(INDIRECT(ADDRESS(($AN734-1)*3+$AO734+5,$AP734+20))="",0,INDIRECT(ADDRESS(($AN734-1)*3+$AO734+5,$AP734+20))),IF(INDIRECT(ADDRESS(($AN734-1)*3+$AO734+5,$AP734+20))="",0,IF(COUNTIF(INDIRECT(ADDRESS(($AN734-1)*36+($AO734-1)*12+6,COLUMN())):INDIRECT(ADDRESS(($AN734-1)*36+($AO734-1)*12+$AP734+4,COLUMN())),INDIRECT(ADDRESS(($AN734-1)*3+$AO734+5,$AP734+20)))&gt;=1,0,INDIRECT(ADDRESS(($AN734-1)*3+$AO734+5,$AP734+20)))))</f>
        <v>0</v>
      </c>
      <c r="AT734" s="472">
        <f ca="1">COUNTIF(INDIRECT("U"&amp;(ROW()+12*(($AN734-1)*3+$AO734)-ROW())/12+5):INDIRECT("AF"&amp;(ROW()+12*(($AN734-1)*3+$AO734)-ROW())/12+5),AS734)</f>
        <v>0</v>
      </c>
      <c r="AU734" s="472">
        <f ca="1">IF(AND(AQ734+AS734&gt;0,AR734+AT734&gt;0),COUNTIF(AU$6:AU733,"&gt;0")+1,0)</f>
        <v>0</v>
      </c>
    </row>
    <row r="735" spans="40:47" x14ac:dyDescent="0.15">
      <c r="AN735" s="472">
        <v>21</v>
      </c>
      <c r="AO735" s="472">
        <v>1</v>
      </c>
      <c r="AP735" s="472">
        <v>10</v>
      </c>
      <c r="AQ735" s="480">
        <f ca="1">IF($AP735=1,IF(INDIRECT(ADDRESS(($AN735-1)*3+$AO735+5,$AP735+7))="",0,INDIRECT(ADDRESS(($AN735-1)*3+$AO735+5,$AP735+7))),IF(INDIRECT(ADDRESS(($AN735-1)*3+$AO735+5,$AP735+7))="",0,IF(COUNTIF(INDIRECT(ADDRESS(($AN735-1)*36+($AO735-1)*12+6,COLUMN())):INDIRECT(ADDRESS(($AN735-1)*36+($AO735-1)*12+$AP735+4,COLUMN())),INDIRECT(ADDRESS(($AN735-1)*3+$AO735+5,$AP735+7)))&gt;=1,0,INDIRECT(ADDRESS(($AN735-1)*3+$AO735+5,$AP735+7)))))</f>
        <v>0</v>
      </c>
      <c r="AR735" s="472">
        <f ca="1">COUNTIF(INDIRECT("H"&amp;(ROW()+12*(($AN735-1)*3+$AO735)-ROW())/12+5):INDIRECT("S"&amp;(ROW()+12*(($AN735-1)*3+$AO735)-ROW())/12+5),AQ735)</f>
        <v>0</v>
      </c>
      <c r="AS735" s="480">
        <f ca="1">IF($AP735=1,IF(INDIRECT(ADDRESS(($AN735-1)*3+$AO735+5,$AP735+20))="",0,INDIRECT(ADDRESS(($AN735-1)*3+$AO735+5,$AP735+20))),IF(INDIRECT(ADDRESS(($AN735-1)*3+$AO735+5,$AP735+20))="",0,IF(COUNTIF(INDIRECT(ADDRESS(($AN735-1)*36+($AO735-1)*12+6,COLUMN())):INDIRECT(ADDRESS(($AN735-1)*36+($AO735-1)*12+$AP735+4,COLUMN())),INDIRECT(ADDRESS(($AN735-1)*3+$AO735+5,$AP735+20)))&gt;=1,0,INDIRECT(ADDRESS(($AN735-1)*3+$AO735+5,$AP735+20)))))</f>
        <v>0</v>
      </c>
      <c r="AT735" s="472">
        <f ca="1">COUNTIF(INDIRECT("U"&amp;(ROW()+12*(($AN735-1)*3+$AO735)-ROW())/12+5):INDIRECT("AF"&amp;(ROW()+12*(($AN735-1)*3+$AO735)-ROW())/12+5),AS735)</f>
        <v>0</v>
      </c>
      <c r="AU735" s="472">
        <f ca="1">IF(AND(AQ735+AS735&gt;0,AR735+AT735&gt;0),COUNTIF(AU$6:AU734,"&gt;0")+1,0)</f>
        <v>0</v>
      </c>
    </row>
    <row r="736" spans="40:47" x14ac:dyDescent="0.15">
      <c r="AN736" s="472">
        <v>21</v>
      </c>
      <c r="AO736" s="472">
        <v>1</v>
      </c>
      <c r="AP736" s="472">
        <v>11</v>
      </c>
      <c r="AQ736" s="480">
        <f ca="1">IF($AP736=1,IF(INDIRECT(ADDRESS(($AN736-1)*3+$AO736+5,$AP736+7))="",0,INDIRECT(ADDRESS(($AN736-1)*3+$AO736+5,$AP736+7))),IF(INDIRECT(ADDRESS(($AN736-1)*3+$AO736+5,$AP736+7))="",0,IF(COUNTIF(INDIRECT(ADDRESS(($AN736-1)*36+($AO736-1)*12+6,COLUMN())):INDIRECT(ADDRESS(($AN736-1)*36+($AO736-1)*12+$AP736+4,COLUMN())),INDIRECT(ADDRESS(($AN736-1)*3+$AO736+5,$AP736+7)))&gt;=1,0,INDIRECT(ADDRESS(($AN736-1)*3+$AO736+5,$AP736+7)))))</f>
        <v>0</v>
      </c>
      <c r="AR736" s="472">
        <f ca="1">COUNTIF(INDIRECT("H"&amp;(ROW()+12*(($AN736-1)*3+$AO736)-ROW())/12+5):INDIRECT("S"&amp;(ROW()+12*(($AN736-1)*3+$AO736)-ROW())/12+5),AQ736)</f>
        <v>0</v>
      </c>
      <c r="AS736" s="480">
        <f ca="1">IF($AP736=1,IF(INDIRECT(ADDRESS(($AN736-1)*3+$AO736+5,$AP736+20))="",0,INDIRECT(ADDRESS(($AN736-1)*3+$AO736+5,$AP736+20))),IF(INDIRECT(ADDRESS(($AN736-1)*3+$AO736+5,$AP736+20))="",0,IF(COUNTIF(INDIRECT(ADDRESS(($AN736-1)*36+($AO736-1)*12+6,COLUMN())):INDIRECT(ADDRESS(($AN736-1)*36+($AO736-1)*12+$AP736+4,COLUMN())),INDIRECT(ADDRESS(($AN736-1)*3+$AO736+5,$AP736+20)))&gt;=1,0,INDIRECT(ADDRESS(($AN736-1)*3+$AO736+5,$AP736+20)))))</f>
        <v>0</v>
      </c>
      <c r="AT736" s="472">
        <f ca="1">COUNTIF(INDIRECT("U"&amp;(ROW()+12*(($AN736-1)*3+$AO736)-ROW())/12+5):INDIRECT("AF"&amp;(ROW()+12*(($AN736-1)*3+$AO736)-ROW())/12+5),AS736)</f>
        <v>0</v>
      </c>
      <c r="AU736" s="472">
        <f ca="1">IF(AND(AQ736+AS736&gt;0,AR736+AT736&gt;0),COUNTIF(AU$6:AU735,"&gt;0")+1,0)</f>
        <v>0</v>
      </c>
    </row>
    <row r="737" spans="40:47" x14ac:dyDescent="0.15">
      <c r="AN737" s="472">
        <v>21</v>
      </c>
      <c r="AO737" s="472">
        <v>1</v>
      </c>
      <c r="AP737" s="472">
        <v>12</v>
      </c>
      <c r="AQ737" s="480">
        <f ca="1">IF($AP737=1,IF(INDIRECT(ADDRESS(($AN737-1)*3+$AO737+5,$AP737+7))="",0,INDIRECT(ADDRESS(($AN737-1)*3+$AO737+5,$AP737+7))),IF(INDIRECT(ADDRESS(($AN737-1)*3+$AO737+5,$AP737+7))="",0,IF(COUNTIF(INDIRECT(ADDRESS(($AN737-1)*36+($AO737-1)*12+6,COLUMN())):INDIRECT(ADDRESS(($AN737-1)*36+($AO737-1)*12+$AP737+4,COLUMN())),INDIRECT(ADDRESS(($AN737-1)*3+$AO737+5,$AP737+7)))&gt;=1,0,INDIRECT(ADDRESS(($AN737-1)*3+$AO737+5,$AP737+7)))))</f>
        <v>0</v>
      </c>
      <c r="AR737" s="472">
        <f ca="1">COUNTIF(INDIRECT("H"&amp;(ROW()+12*(($AN737-1)*3+$AO737)-ROW())/12+5):INDIRECT("S"&amp;(ROW()+12*(($AN737-1)*3+$AO737)-ROW())/12+5),AQ737)</f>
        <v>0</v>
      </c>
      <c r="AS737" s="480">
        <f ca="1">IF($AP737=1,IF(INDIRECT(ADDRESS(($AN737-1)*3+$AO737+5,$AP737+20))="",0,INDIRECT(ADDRESS(($AN737-1)*3+$AO737+5,$AP737+20))),IF(INDIRECT(ADDRESS(($AN737-1)*3+$AO737+5,$AP737+20))="",0,IF(COUNTIF(INDIRECT(ADDRESS(($AN737-1)*36+($AO737-1)*12+6,COLUMN())):INDIRECT(ADDRESS(($AN737-1)*36+($AO737-1)*12+$AP737+4,COLUMN())),INDIRECT(ADDRESS(($AN737-1)*3+$AO737+5,$AP737+20)))&gt;=1,0,INDIRECT(ADDRESS(($AN737-1)*3+$AO737+5,$AP737+20)))))</f>
        <v>0</v>
      </c>
      <c r="AT737" s="472">
        <f ca="1">COUNTIF(INDIRECT("U"&amp;(ROW()+12*(($AN737-1)*3+$AO737)-ROW())/12+5):INDIRECT("AF"&amp;(ROW()+12*(($AN737-1)*3+$AO737)-ROW())/12+5),AS737)</f>
        <v>0</v>
      </c>
      <c r="AU737" s="472">
        <f ca="1">IF(AND(AQ737+AS737&gt;0,AR737+AT737&gt;0),COUNTIF(AU$6:AU736,"&gt;0")+1,0)</f>
        <v>0</v>
      </c>
    </row>
    <row r="738" spans="40:47" x14ac:dyDescent="0.15">
      <c r="AN738" s="472">
        <v>21</v>
      </c>
      <c r="AO738" s="472">
        <v>2</v>
      </c>
      <c r="AP738" s="472">
        <v>1</v>
      </c>
      <c r="AQ738" s="480">
        <f ca="1">IF($AP738=1,IF(INDIRECT(ADDRESS(($AN738-1)*3+$AO738+5,$AP738+7))="",0,INDIRECT(ADDRESS(($AN738-1)*3+$AO738+5,$AP738+7))),IF(INDIRECT(ADDRESS(($AN738-1)*3+$AO738+5,$AP738+7))="",0,IF(COUNTIF(INDIRECT(ADDRESS(($AN738-1)*36+($AO738-1)*12+6,COLUMN())):INDIRECT(ADDRESS(($AN738-1)*36+($AO738-1)*12+$AP738+4,COLUMN())),INDIRECT(ADDRESS(($AN738-1)*3+$AO738+5,$AP738+7)))&gt;=1,0,INDIRECT(ADDRESS(($AN738-1)*3+$AO738+5,$AP738+7)))))</f>
        <v>0</v>
      </c>
      <c r="AR738" s="472">
        <f ca="1">COUNTIF(INDIRECT("H"&amp;(ROW()+12*(($AN738-1)*3+$AO738)-ROW())/12+5):INDIRECT("S"&amp;(ROW()+12*(($AN738-1)*3+$AO738)-ROW())/12+5),AQ738)</f>
        <v>0</v>
      </c>
      <c r="AS738" s="480">
        <f ca="1">IF($AP738=1,IF(INDIRECT(ADDRESS(($AN738-1)*3+$AO738+5,$AP738+20))="",0,INDIRECT(ADDRESS(($AN738-1)*3+$AO738+5,$AP738+20))),IF(INDIRECT(ADDRESS(($AN738-1)*3+$AO738+5,$AP738+20))="",0,IF(COUNTIF(INDIRECT(ADDRESS(($AN738-1)*36+($AO738-1)*12+6,COLUMN())):INDIRECT(ADDRESS(($AN738-1)*36+($AO738-1)*12+$AP738+4,COLUMN())),INDIRECT(ADDRESS(($AN738-1)*3+$AO738+5,$AP738+20)))&gt;=1,0,INDIRECT(ADDRESS(($AN738-1)*3+$AO738+5,$AP738+20)))))</f>
        <v>0</v>
      </c>
      <c r="AT738" s="472">
        <f ca="1">COUNTIF(INDIRECT("U"&amp;(ROW()+12*(($AN738-1)*3+$AO738)-ROW())/12+5):INDIRECT("AF"&amp;(ROW()+12*(($AN738-1)*3+$AO738)-ROW())/12+5),AS738)</f>
        <v>0</v>
      </c>
      <c r="AU738" s="472">
        <f ca="1">IF(AND(AQ738+AS738&gt;0,AR738+AT738&gt;0),COUNTIF(AU$6:AU737,"&gt;0")+1,0)</f>
        <v>0</v>
      </c>
    </row>
    <row r="739" spans="40:47" x14ac:dyDescent="0.15">
      <c r="AN739" s="472">
        <v>21</v>
      </c>
      <c r="AO739" s="472">
        <v>2</v>
      </c>
      <c r="AP739" s="472">
        <v>2</v>
      </c>
      <c r="AQ739" s="480">
        <f ca="1">IF($AP739=1,IF(INDIRECT(ADDRESS(($AN739-1)*3+$AO739+5,$AP739+7))="",0,INDIRECT(ADDRESS(($AN739-1)*3+$AO739+5,$AP739+7))),IF(INDIRECT(ADDRESS(($AN739-1)*3+$AO739+5,$AP739+7))="",0,IF(COUNTIF(INDIRECT(ADDRESS(($AN739-1)*36+($AO739-1)*12+6,COLUMN())):INDIRECT(ADDRESS(($AN739-1)*36+($AO739-1)*12+$AP739+4,COLUMN())),INDIRECT(ADDRESS(($AN739-1)*3+$AO739+5,$AP739+7)))&gt;=1,0,INDIRECT(ADDRESS(($AN739-1)*3+$AO739+5,$AP739+7)))))</f>
        <v>0</v>
      </c>
      <c r="AR739" s="472">
        <f ca="1">COUNTIF(INDIRECT("H"&amp;(ROW()+12*(($AN739-1)*3+$AO739)-ROW())/12+5):INDIRECT("S"&amp;(ROW()+12*(($AN739-1)*3+$AO739)-ROW())/12+5),AQ739)</f>
        <v>0</v>
      </c>
      <c r="AS739" s="480">
        <f ca="1">IF($AP739=1,IF(INDIRECT(ADDRESS(($AN739-1)*3+$AO739+5,$AP739+20))="",0,INDIRECT(ADDRESS(($AN739-1)*3+$AO739+5,$AP739+20))),IF(INDIRECT(ADDRESS(($AN739-1)*3+$AO739+5,$AP739+20))="",0,IF(COUNTIF(INDIRECT(ADDRESS(($AN739-1)*36+($AO739-1)*12+6,COLUMN())):INDIRECT(ADDRESS(($AN739-1)*36+($AO739-1)*12+$AP739+4,COLUMN())),INDIRECT(ADDRESS(($AN739-1)*3+$AO739+5,$AP739+20)))&gt;=1,0,INDIRECT(ADDRESS(($AN739-1)*3+$AO739+5,$AP739+20)))))</f>
        <v>0</v>
      </c>
      <c r="AT739" s="472">
        <f ca="1">COUNTIF(INDIRECT("U"&amp;(ROW()+12*(($AN739-1)*3+$AO739)-ROW())/12+5):INDIRECT("AF"&amp;(ROW()+12*(($AN739-1)*3+$AO739)-ROW())/12+5),AS739)</f>
        <v>0</v>
      </c>
      <c r="AU739" s="472">
        <f ca="1">IF(AND(AQ739+AS739&gt;0,AR739+AT739&gt;0),COUNTIF(AU$6:AU738,"&gt;0")+1,0)</f>
        <v>0</v>
      </c>
    </row>
    <row r="740" spans="40:47" x14ac:dyDescent="0.15">
      <c r="AN740" s="472">
        <v>21</v>
      </c>
      <c r="AO740" s="472">
        <v>2</v>
      </c>
      <c r="AP740" s="472">
        <v>3</v>
      </c>
      <c r="AQ740" s="480">
        <f ca="1">IF($AP740=1,IF(INDIRECT(ADDRESS(($AN740-1)*3+$AO740+5,$AP740+7))="",0,INDIRECT(ADDRESS(($AN740-1)*3+$AO740+5,$AP740+7))),IF(INDIRECT(ADDRESS(($AN740-1)*3+$AO740+5,$AP740+7))="",0,IF(COUNTIF(INDIRECT(ADDRESS(($AN740-1)*36+($AO740-1)*12+6,COLUMN())):INDIRECT(ADDRESS(($AN740-1)*36+($AO740-1)*12+$AP740+4,COLUMN())),INDIRECT(ADDRESS(($AN740-1)*3+$AO740+5,$AP740+7)))&gt;=1,0,INDIRECT(ADDRESS(($AN740-1)*3+$AO740+5,$AP740+7)))))</f>
        <v>0</v>
      </c>
      <c r="AR740" s="472">
        <f ca="1">COUNTIF(INDIRECT("H"&amp;(ROW()+12*(($AN740-1)*3+$AO740)-ROW())/12+5):INDIRECT("S"&amp;(ROW()+12*(($AN740-1)*3+$AO740)-ROW())/12+5),AQ740)</f>
        <v>0</v>
      </c>
      <c r="AS740" s="480">
        <f ca="1">IF($AP740=1,IF(INDIRECT(ADDRESS(($AN740-1)*3+$AO740+5,$AP740+20))="",0,INDIRECT(ADDRESS(($AN740-1)*3+$AO740+5,$AP740+20))),IF(INDIRECT(ADDRESS(($AN740-1)*3+$AO740+5,$AP740+20))="",0,IF(COUNTIF(INDIRECT(ADDRESS(($AN740-1)*36+($AO740-1)*12+6,COLUMN())):INDIRECT(ADDRESS(($AN740-1)*36+($AO740-1)*12+$AP740+4,COLUMN())),INDIRECT(ADDRESS(($AN740-1)*3+$AO740+5,$AP740+20)))&gt;=1,0,INDIRECT(ADDRESS(($AN740-1)*3+$AO740+5,$AP740+20)))))</f>
        <v>0</v>
      </c>
      <c r="AT740" s="472">
        <f ca="1">COUNTIF(INDIRECT("U"&amp;(ROW()+12*(($AN740-1)*3+$AO740)-ROW())/12+5):INDIRECT("AF"&amp;(ROW()+12*(($AN740-1)*3+$AO740)-ROW())/12+5),AS740)</f>
        <v>0</v>
      </c>
      <c r="AU740" s="472">
        <f ca="1">IF(AND(AQ740+AS740&gt;0,AR740+AT740&gt;0),COUNTIF(AU$6:AU739,"&gt;0")+1,0)</f>
        <v>0</v>
      </c>
    </row>
    <row r="741" spans="40:47" x14ac:dyDescent="0.15">
      <c r="AN741" s="472">
        <v>21</v>
      </c>
      <c r="AO741" s="472">
        <v>2</v>
      </c>
      <c r="AP741" s="472">
        <v>4</v>
      </c>
      <c r="AQ741" s="480">
        <f ca="1">IF($AP741=1,IF(INDIRECT(ADDRESS(($AN741-1)*3+$AO741+5,$AP741+7))="",0,INDIRECT(ADDRESS(($AN741-1)*3+$AO741+5,$AP741+7))),IF(INDIRECT(ADDRESS(($AN741-1)*3+$AO741+5,$AP741+7))="",0,IF(COUNTIF(INDIRECT(ADDRESS(($AN741-1)*36+($AO741-1)*12+6,COLUMN())):INDIRECT(ADDRESS(($AN741-1)*36+($AO741-1)*12+$AP741+4,COLUMN())),INDIRECT(ADDRESS(($AN741-1)*3+$AO741+5,$AP741+7)))&gt;=1,0,INDIRECT(ADDRESS(($AN741-1)*3+$AO741+5,$AP741+7)))))</f>
        <v>0</v>
      </c>
      <c r="AR741" s="472">
        <f ca="1">COUNTIF(INDIRECT("H"&amp;(ROW()+12*(($AN741-1)*3+$AO741)-ROW())/12+5):INDIRECT("S"&amp;(ROW()+12*(($AN741-1)*3+$AO741)-ROW())/12+5),AQ741)</f>
        <v>0</v>
      </c>
      <c r="AS741" s="480">
        <f ca="1">IF($AP741=1,IF(INDIRECT(ADDRESS(($AN741-1)*3+$AO741+5,$AP741+20))="",0,INDIRECT(ADDRESS(($AN741-1)*3+$AO741+5,$AP741+20))),IF(INDIRECT(ADDRESS(($AN741-1)*3+$AO741+5,$AP741+20))="",0,IF(COUNTIF(INDIRECT(ADDRESS(($AN741-1)*36+($AO741-1)*12+6,COLUMN())):INDIRECT(ADDRESS(($AN741-1)*36+($AO741-1)*12+$AP741+4,COLUMN())),INDIRECT(ADDRESS(($AN741-1)*3+$AO741+5,$AP741+20)))&gt;=1,0,INDIRECT(ADDRESS(($AN741-1)*3+$AO741+5,$AP741+20)))))</f>
        <v>0</v>
      </c>
      <c r="AT741" s="472">
        <f ca="1">COUNTIF(INDIRECT("U"&amp;(ROW()+12*(($AN741-1)*3+$AO741)-ROW())/12+5):INDIRECT("AF"&amp;(ROW()+12*(($AN741-1)*3+$AO741)-ROW())/12+5),AS741)</f>
        <v>0</v>
      </c>
      <c r="AU741" s="472">
        <f ca="1">IF(AND(AQ741+AS741&gt;0,AR741+AT741&gt;0),COUNTIF(AU$6:AU740,"&gt;0")+1,0)</f>
        <v>0</v>
      </c>
    </row>
    <row r="742" spans="40:47" x14ac:dyDescent="0.15">
      <c r="AN742" s="472">
        <v>21</v>
      </c>
      <c r="AO742" s="472">
        <v>2</v>
      </c>
      <c r="AP742" s="472">
        <v>5</v>
      </c>
      <c r="AQ742" s="480">
        <f ca="1">IF($AP742=1,IF(INDIRECT(ADDRESS(($AN742-1)*3+$AO742+5,$AP742+7))="",0,INDIRECT(ADDRESS(($AN742-1)*3+$AO742+5,$AP742+7))),IF(INDIRECT(ADDRESS(($AN742-1)*3+$AO742+5,$AP742+7))="",0,IF(COUNTIF(INDIRECT(ADDRESS(($AN742-1)*36+($AO742-1)*12+6,COLUMN())):INDIRECT(ADDRESS(($AN742-1)*36+($AO742-1)*12+$AP742+4,COLUMN())),INDIRECT(ADDRESS(($AN742-1)*3+$AO742+5,$AP742+7)))&gt;=1,0,INDIRECT(ADDRESS(($AN742-1)*3+$AO742+5,$AP742+7)))))</f>
        <v>0</v>
      </c>
      <c r="AR742" s="472">
        <f ca="1">COUNTIF(INDIRECT("H"&amp;(ROW()+12*(($AN742-1)*3+$AO742)-ROW())/12+5):INDIRECT("S"&amp;(ROW()+12*(($AN742-1)*3+$AO742)-ROW())/12+5),AQ742)</f>
        <v>0</v>
      </c>
      <c r="AS742" s="480">
        <f ca="1">IF($AP742=1,IF(INDIRECT(ADDRESS(($AN742-1)*3+$AO742+5,$AP742+20))="",0,INDIRECT(ADDRESS(($AN742-1)*3+$AO742+5,$AP742+20))),IF(INDIRECT(ADDRESS(($AN742-1)*3+$AO742+5,$AP742+20))="",0,IF(COUNTIF(INDIRECT(ADDRESS(($AN742-1)*36+($AO742-1)*12+6,COLUMN())):INDIRECT(ADDRESS(($AN742-1)*36+($AO742-1)*12+$AP742+4,COLUMN())),INDIRECT(ADDRESS(($AN742-1)*3+$AO742+5,$AP742+20)))&gt;=1,0,INDIRECT(ADDRESS(($AN742-1)*3+$AO742+5,$AP742+20)))))</f>
        <v>0</v>
      </c>
      <c r="AT742" s="472">
        <f ca="1">COUNTIF(INDIRECT("U"&amp;(ROW()+12*(($AN742-1)*3+$AO742)-ROW())/12+5):INDIRECT("AF"&amp;(ROW()+12*(($AN742-1)*3+$AO742)-ROW())/12+5),AS742)</f>
        <v>0</v>
      </c>
      <c r="AU742" s="472">
        <f ca="1">IF(AND(AQ742+AS742&gt;0,AR742+AT742&gt;0),COUNTIF(AU$6:AU741,"&gt;0")+1,0)</f>
        <v>0</v>
      </c>
    </row>
    <row r="743" spans="40:47" x14ac:dyDescent="0.15">
      <c r="AN743" s="472">
        <v>21</v>
      </c>
      <c r="AO743" s="472">
        <v>2</v>
      </c>
      <c r="AP743" s="472">
        <v>6</v>
      </c>
      <c r="AQ743" s="480">
        <f ca="1">IF($AP743=1,IF(INDIRECT(ADDRESS(($AN743-1)*3+$AO743+5,$AP743+7))="",0,INDIRECT(ADDRESS(($AN743-1)*3+$AO743+5,$AP743+7))),IF(INDIRECT(ADDRESS(($AN743-1)*3+$AO743+5,$AP743+7))="",0,IF(COUNTIF(INDIRECT(ADDRESS(($AN743-1)*36+($AO743-1)*12+6,COLUMN())):INDIRECT(ADDRESS(($AN743-1)*36+($AO743-1)*12+$AP743+4,COLUMN())),INDIRECT(ADDRESS(($AN743-1)*3+$AO743+5,$AP743+7)))&gt;=1,0,INDIRECT(ADDRESS(($AN743-1)*3+$AO743+5,$AP743+7)))))</f>
        <v>0</v>
      </c>
      <c r="AR743" s="472">
        <f ca="1">COUNTIF(INDIRECT("H"&amp;(ROW()+12*(($AN743-1)*3+$AO743)-ROW())/12+5):INDIRECT("S"&amp;(ROW()+12*(($AN743-1)*3+$AO743)-ROW())/12+5),AQ743)</f>
        <v>0</v>
      </c>
      <c r="AS743" s="480">
        <f ca="1">IF($AP743=1,IF(INDIRECT(ADDRESS(($AN743-1)*3+$AO743+5,$AP743+20))="",0,INDIRECT(ADDRESS(($AN743-1)*3+$AO743+5,$AP743+20))),IF(INDIRECT(ADDRESS(($AN743-1)*3+$AO743+5,$AP743+20))="",0,IF(COUNTIF(INDIRECT(ADDRESS(($AN743-1)*36+($AO743-1)*12+6,COLUMN())):INDIRECT(ADDRESS(($AN743-1)*36+($AO743-1)*12+$AP743+4,COLUMN())),INDIRECT(ADDRESS(($AN743-1)*3+$AO743+5,$AP743+20)))&gt;=1,0,INDIRECT(ADDRESS(($AN743-1)*3+$AO743+5,$AP743+20)))))</f>
        <v>0</v>
      </c>
      <c r="AT743" s="472">
        <f ca="1">COUNTIF(INDIRECT("U"&amp;(ROW()+12*(($AN743-1)*3+$AO743)-ROW())/12+5):INDIRECT("AF"&amp;(ROW()+12*(($AN743-1)*3+$AO743)-ROW())/12+5),AS743)</f>
        <v>0</v>
      </c>
      <c r="AU743" s="472">
        <f ca="1">IF(AND(AQ743+AS743&gt;0,AR743+AT743&gt;0),COUNTIF(AU$6:AU742,"&gt;0")+1,0)</f>
        <v>0</v>
      </c>
    </row>
    <row r="744" spans="40:47" x14ac:dyDescent="0.15">
      <c r="AN744" s="472">
        <v>21</v>
      </c>
      <c r="AO744" s="472">
        <v>2</v>
      </c>
      <c r="AP744" s="472">
        <v>7</v>
      </c>
      <c r="AQ744" s="480">
        <f ca="1">IF($AP744=1,IF(INDIRECT(ADDRESS(($AN744-1)*3+$AO744+5,$AP744+7))="",0,INDIRECT(ADDRESS(($AN744-1)*3+$AO744+5,$AP744+7))),IF(INDIRECT(ADDRESS(($AN744-1)*3+$AO744+5,$AP744+7))="",0,IF(COUNTIF(INDIRECT(ADDRESS(($AN744-1)*36+($AO744-1)*12+6,COLUMN())):INDIRECT(ADDRESS(($AN744-1)*36+($AO744-1)*12+$AP744+4,COLUMN())),INDIRECT(ADDRESS(($AN744-1)*3+$AO744+5,$AP744+7)))&gt;=1,0,INDIRECT(ADDRESS(($AN744-1)*3+$AO744+5,$AP744+7)))))</f>
        <v>0</v>
      </c>
      <c r="AR744" s="472">
        <f ca="1">COUNTIF(INDIRECT("H"&amp;(ROW()+12*(($AN744-1)*3+$AO744)-ROW())/12+5):INDIRECT("S"&amp;(ROW()+12*(($AN744-1)*3+$AO744)-ROW())/12+5),AQ744)</f>
        <v>0</v>
      </c>
      <c r="AS744" s="480">
        <f ca="1">IF($AP744=1,IF(INDIRECT(ADDRESS(($AN744-1)*3+$AO744+5,$AP744+20))="",0,INDIRECT(ADDRESS(($AN744-1)*3+$AO744+5,$AP744+20))),IF(INDIRECT(ADDRESS(($AN744-1)*3+$AO744+5,$AP744+20))="",0,IF(COUNTIF(INDIRECT(ADDRESS(($AN744-1)*36+($AO744-1)*12+6,COLUMN())):INDIRECT(ADDRESS(($AN744-1)*36+($AO744-1)*12+$AP744+4,COLUMN())),INDIRECT(ADDRESS(($AN744-1)*3+$AO744+5,$AP744+20)))&gt;=1,0,INDIRECT(ADDRESS(($AN744-1)*3+$AO744+5,$AP744+20)))))</f>
        <v>0</v>
      </c>
      <c r="AT744" s="472">
        <f ca="1">COUNTIF(INDIRECT("U"&amp;(ROW()+12*(($AN744-1)*3+$AO744)-ROW())/12+5):INDIRECT("AF"&amp;(ROW()+12*(($AN744-1)*3+$AO744)-ROW())/12+5),AS744)</f>
        <v>0</v>
      </c>
      <c r="AU744" s="472">
        <f ca="1">IF(AND(AQ744+AS744&gt;0,AR744+AT744&gt;0),COUNTIF(AU$6:AU743,"&gt;0")+1,0)</f>
        <v>0</v>
      </c>
    </row>
    <row r="745" spans="40:47" x14ac:dyDescent="0.15">
      <c r="AN745" s="472">
        <v>21</v>
      </c>
      <c r="AO745" s="472">
        <v>2</v>
      </c>
      <c r="AP745" s="472">
        <v>8</v>
      </c>
      <c r="AQ745" s="480">
        <f ca="1">IF($AP745=1,IF(INDIRECT(ADDRESS(($AN745-1)*3+$AO745+5,$AP745+7))="",0,INDIRECT(ADDRESS(($AN745-1)*3+$AO745+5,$AP745+7))),IF(INDIRECT(ADDRESS(($AN745-1)*3+$AO745+5,$AP745+7))="",0,IF(COUNTIF(INDIRECT(ADDRESS(($AN745-1)*36+($AO745-1)*12+6,COLUMN())):INDIRECT(ADDRESS(($AN745-1)*36+($AO745-1)*12+$AP745+4,COLUMN())),INDIRECT(ADDRESS(($AN745-1)*3+$AO745+5,$AP745+7)))&gt;=1,0,INDIRECT(ADDRESS(($AN745-1)*3+$AO745+5,$AP745+7)))))</f>
        <v>0</v>
      </c>
      <c r="AR745" s="472">
        <f ca="1">COUNTIF(INDIRECT("H"&amp;(ROW()+12*(($AN745-1)*3+$AO745)-ROW())/12+5):INDIRECT("S"&amp;(ROW()+12*(($AN745-1)*3+$AO745)-ROW())/12+5),AQ745)</f>
        <v>0</v>
      </c>
      <c r="AS745" s="480">
        <f ca="1">IF($AP745=1,IF(INDIRECT(ADDRESS(($AN745-1)*3+$AO745+5,$AP745+20))="",0,INDIRECT(ADDRESS(($AN745-1)*3+$AO745+5,$AP745+20))),IF(INDIRECT(ADDRESS(($AN745-1)*3+$AO745+5,$AP745+20))="",0,IF(COUNTIF(INDIRECT(ADDRESS(($AN745-1)*36+($AO745-1)*12+6,COLUMN())):INDIRECT(ADDRESS(($AN745-1)*36+($AO745-1)*12+$AP745+4,COLUMN())),INDIRECT(ADDRESS(($AN745-1)*3+$AO745+5,$AP745+20)))&gt;=1,0,INDIRECT(ADDRESS(($AN745-1)*3+$AO745+5,$AP745+20)))))</f>
        <v>0</v>
      </c>
      <c r="AT745" s="472">
        <f ca="1">COUNTIF(INDIRECT("U"&amp;(ROW()+12*(($AN745-1)*3+$AO745)-ROW())/12+5):INDIRECT("AF"&amp;(ROW()+12*(($AN745-1)*3+$AO745)-ROW())/12+5),AS745)</f>
        <v>0</v>
      </c>
      <c r="AU745" s="472">
        <f ca="1">IF(AND(AQ745+AS745&gt;0,AR745+AT745&gt;0),COUNTIF(AU$6:AU744,"&gt;0")+1,0)</f>
        <v>0</v>
      </c>
    </row>
    <row r="746" spans="40:47" x14ac:dyDescent="0.15">
      <c r="AN746" s="472">
        <v>21</v>
      </c>
      <c r="AO746" s="472">
        <v>2</v>
      </c>
      <c r="AP746" s="472">
        <v>9</v>
      </c>
      <c r="AQ746" s="480">
        <f ca="1">IF($AP746=1,IF(INDIRECT(ADDRESS(($AN746-1)*3+$AO746+5,$AP746+7))="",0,INDIRECT(ADDRESS(($AN746-1)*3+$AO746+5,$AP746+7))),IF(INDIRECT(ADDRESS(($AN746-1)*3+$AO746+5,$AP746+7))="",0,IF(COUNTIF(INDIRECT(ADDRESS(($AN746-1)*36+($AO746-1)*12+6,COLUMN())):INDIRECT(ADDRESS(($AN746-1)*36+($AO746-1)*12+$AP746+4,COLUMN())),INDIRECT(ADDRESS(($AN746-1)*3+$AO746+5,$AP746+7)))&gt;=1,0,INDIRECT(ADDRESS(($AN746-1)*3+$AO746+5,$AP746+7)))))</f>
        <v>0</v>
      </c>
      <c r="AR746" s="472">
        <f ca="1">COUNTIF(INDIRECT("H"&amp;(ROW()+12*(($AN746-1)*3+$AO746)-ROW())/12+5):INDIRECT("S"&amp;(ROW()+12*(($AN746-1)*3+$AO746)-ROW())/12+5),AQ746)</f>
        <v>0</v>
      </c>
      <c r="AS746" s="480">
        <f ca="1">IF($AP746=1,IF(INDIRECT(ADDRESS(($AN746-1)*3+$AO746+5,$AP746+20))="",0,INDIRECT(ADDRESS(($AN746-1)*3+$AO746+5,$AP746+20))),IF(INDIRECT(ADDRESS(($AN746-1)*3+$AO746+5,$AP746+20))="",0,IF(COUNTIF(INDIRECT(ADDRESS(($AN746-1)*36+($AO746-1)*12+6,COLUMN())):INDIRECT(ADDRESS(($AN746-1)*36+($AO746-1)*12+$AP746+4,COLUMN())),INDIRECT(ADDRESS(($AN746-1)*3+$AO746+5,$AP746+20)))&gt;=1,0,INDIRECT(ADDRESS(($AN746-1)*3+$AO746+5,$AP746+20)))))</f>
        <v>0</v>
      </c>
      <c r="AT746" s="472">
        <f ca="1">COUNTIF(INDIRECT("U"&amp;(ROW()+12*(($AN746-1)*3+$AO746)-ROW())/12+5):INDIRECT("AF"&amp;(ROW()+12*(($AN746-1)*3+$AO746)-ROW())/12+5),AS746)</f>
        <v>0</v>
      </c>
      <c r="AU746" s="472">
        <f ca="1">IF(AND(AQ746+AS746&gt;0,AR746+AT746&gt;0),COUNTIF(AU$6:AU745,"&gt;0")+1,0)</f>
        <v>0</v>
      </c>
    </row>
    <row r="747" spans="40:47" x14ac:dyDescent="0.15">
      <c r="AN747" s="472">
        <v>21</v>
      </c>
      <c r="AO747" s="472">
        <v>2</v>
      </c>
      <c r="AP747" s="472">
        <v>10</v>
      </c>
      <c r="AQ747" s="480">
        <f ca="1">IF($AP747=1,IF(INDIRECT(ADDRESS(($AN747-1)*3+$AO747+5,$AP747+7))="",0,INDIRECT(ADDRESS(($AN747-1)*3+$AO747+5,$AP747+7))),IF(INDIRECT(ADDRESS(($AN747-1)*3+$AO747+5,$AP747+7))="",0,IF(COUNTIF(INDIRECT(ADDRESS(($AN747-1)*36+($AO747-1)*12+6,COLUMN())):INDIRECT(ADDRESS(($AN747-1)*36+($AO747-1)*12+$AP747+4,COLUMN())),INDIRECT(ADDRESS(($AN747-1)*3+$AO747+5,$AP747+7)))&gt;=1,0,INDIRECT(ADDRESS(($AN747-1)*3+$AO747+5,$AP747+7)))))</f>
        <v>0</v>
      </c>
      <c r="AR747" s="472">
        <f ca="1">COUNTIF(INDIRECT("H"&amp;(ROW()+12*(($AN747-1)*3+$AO747)-ROW())/12+5):INDIRECT("S"&amp;(ROW()+12*(($AN747-1)*3+$AO747)-ROW())/12+5),AQ747)</f>
        <v>0</v>
      </c>
      <c r="AS747" s="480">
        <f ca="1">IF($AP747=1,IF(INDIRECT(ADDRESS(($AN747-1)*3+$AO747+5,$AP747+20))="",0,INDIRECT(ADDRESS(($AN747-1)*3+$AO747+5,$AP747+20))),IF(INDIRECT(ADDRESS(($AN747-1)*3+$AO747+5,$AP747+20))="",0,IF(COUNTIF(INDIRECT(ADDRESS(($AN747-1)*36+($AO747-1)*12+6,COLUMN())):INDIRECT(ADDRESS(($AN747-1)*36+($AO747-1)*12+$AP747+4,COLUMN())),INDIRECT(ADDRESS(($AN747-1)*3+$AO747+5,$AP747+20)))&gt;=1,0,INDIRECT(ADDRESS(($AN747-1)*3+$AO747+5,$AP747+20)))))</f>
        <v>0</v>
      </c>
      <c r="AT747" s="472">
        <f ca="1">COUNTIF(INDIRECT("U"&amp;(ROW()+12*(($AN747-1)*3+$AO747)-ROW())/12+5):INDIRECT("AF"&amp;(ROW()+12*(($AN747-1)*3+$AO747)-ROW())/12+5),AS747)</f>
        <v>0</v>
      </c>
      <c r="AU747" s="472">
        <f ca="1">IF(AND(AQ747+AS747&gt;0,AR747+AT747&gt;0),COUNTIF(AU$6:AU746,"&gt;0")+1,0)</f>
        <v>0</v>
      </c>
    </row>
    <row r="748" spans="40:47" x14ac:dyDescent="0.15">
      <c r="AN748" s="472">
        <v>21</v>
      </c>
      <c r="AO748" s="472">
        <v>2</v>
      </c>
      <c r="AP748" s="472">
        <v>11</v>
      </c>
      <c r="AQ748" s="480">
        <f ca="1">IF($AP748=1,IF(INDIRECT(ADDRESS(($AN748-1)*3+$AO748+5,$AP748+7))="",0,INDIRECT(ADDRESS(($AN748-1)*3+$AO748+5,$AP748+7))),IF(INDIRECT(ADDRESS(($AN748-1)*3+$AO748+5,$AP748+7))="",0,IF(COUNTIF(INDIRECT(ADDRESS(($AN748-1)*36+($AO748-1)*12+6,COLUMN())):INDIRECT(ADDRESS(($AN748-1)*36+($AO748-1)*12+$AP748+4,COLUMN())),INDIRECT(ADDRESS(($AN748-1)*3+$AO748+5,$AP748+7)))&gt;=1,0,INDIRECT(ADDRESS(($AN748-1)*3+$AO748+5,$AP748+7)))))</f>
        <v>0</v>
      </c>
      <c r="AR748" s="472">
        <f ca="1">COUNTIF(INDIRECT("H"&amp;(ROW()+12*(($AN748-1)*3+$AO748)-ROW())/12+5):INDIRECT("S"&amp;(ROW()+12*(($AN748-1)*3+$AO748)-ROW())/12+5),AQ748)</f>
        <v>0</v>
      </c>
      <c r="AS748" s="480">
        <f ca="1">IF($AP748=1,IF(INDIRECT(ADDRESS(($AN748-1)*3+$AO748+5,$AP748+20))="",0,INDIRECT(ADDRESS(($AN748-1)*3+$AO748+5,$AP748+20))),IF(INDIRECT(ADDRESS(($AN748-1)*3+$AO748+5,$AP748+20))="",0,IF(COUNTIF(INDIRECT(ADDRESS(($AN748-1)*36+($AO748-1)*12+6,COLUMN())):INDIRECT(ADDRESS(($AN748-1)*36+($AO748-1)*12+$AP748+4,COLUMN())),INDIRECT(ADDRESS(($AN748-1)*3+$AO748+5,$AP748+20)))&gt;=1,0,INDIRECT(ADDRESS(($AN748-1)*3+$AO748+5,$AP748+20)))))</f>
        <v>0</v>
      </c>
      <c r="AT748" s="472">
        <f ca="1">COUNTIF(INDIRECT("U"&amp;(ROW()+12*(($AN748-1)*3+$AO748)-ROW())/12+5):INDIRECT("AF"&amp;(ROW()+12*(($AN748-1)*3+$AO748)-ROW())/12+5),AS748)</f>
        <v>0</v>
      </c>
      <c r="AU748" s="472">
        <f ca="1">IF(AND(AQ748+AS748&gt;0,AR748+AT748&gt;0),COUNTIF(AU$6:AU747,"&gt;0")+1,0)</f>
        <v>0</v>
      </c>
    </row>
    <row r="749" spans="40:47" x14ac:dyDescent="0.15">
      <c r="AN749" s="472">
        <v>21</v>
      </c>
      <c r="AO749" s="472">
        <v>2</v>
      </c>
      <c r="AP749" s="472">
        <v>12</v>
      </c>
      <c r="AQ749" s="480">
        <f ca="1">IF($AP749=1,IF(INDIRECT(ADDRESS(($AN749-1)*3+$AO749+5,$AP749+7))="",0,INDIRECT(ADDRESS(($AN749-1)*3+$AO749+5,$AP749+7))),IF(INDIRECT(ADDRESS(($AN749-1)*3+$AO749+5,$AP749+7))="",0,IF(COUNTIF(INDIRECT(ADDRESS(($AN749-1)*36+($AO749-1)*12+6,COLUMN())):INDIRECT(ADDRESS(($AN749-1)*36+($AO749-1)*12+$AP749+4,COLUMN())),INDIRECT(ADDRESS(($AN749-1)*3+$AO749+5,$AP749+7)))&gt;=1,0,INDIRECT(ADDRESS(($AN749-1)*3+$AO749+5,$AP749+7)))))</f>
        <v>0</v>
      </c>
      <c r="AR749" s="472">
        <f ca="1">COUNTIF(INDIRECT("H"&amp;(ROW()+12*(($AN749-1)*3+$AO749)-ROW())/12+5):INDIRECT("S"&amp;(ROW()+12*(($AN749-1)*3+$AO749)-ROW())/12+5),AQ749)</f>
        <v>0</v>
      </c>
      <c r="AS749" s="480">
        <f ca="1">IF($AP749=1,IF(INDIRECT(ADDRESS(($AN749-1)*3+$AO749+5,$AP749+20))="",0,INDIRECT(ADDRESS(($AN749-1)*3+$AO749+5,$AP749+20))),IF(INDIRECT(ADDRESS(($AN749-1)*3+$AO749+5,$AP749+20))="",0,IF(COUNTIF(INDIRECT(ADDRESS(($AN749-1)*36+($AO749-1)*12+6,COLUMN())):INDIRECT(ADDRESS(($AN749-1)*36+($AO749-1)*12+$AP749+4,COLUMN())),INDIRECT(ADDRESS(($AN749-1)*3+$AO749+5,$AP749+20)))&gt;=1,0,INDIRECT(ADDRESS(($AN749-1)*3+$AO749+5,$AP749+20)))))</f>
        <v>0</v>
      </c>
      <c r="AT749" s="472">
        <f ca="1">COUNTIF(INDIRECT("U"&amp;(ROW()+12*(($AN749-1)*3+$AO749)-ROW())/12+5):INDIRECT("AF"&amp;(ROW()+12*(($AN749-1)*3+$AO749)-ROW())/12+5),AS749)</f>
        <v>0</v>
      </c>
      <c r="AU749" s="472">
        <f ca="1">IF(AND(AQ749+AS749&gt;0,AR749+AT749&gt;0),COUNTIF(AU$6:AU748,"&gt;0")+1,0)</f>
        <v>0</v>
      </c>
    </row>
    <row r="750" spans="40:47" x14ac:dyDescent="0.15">
      <c r="AN750" s="472">
        <v>21</v>
      </c>
      <c r="AO750" s="472">
        <v>3</v>
      </c>
      <c r="AP750" s="472">
        <v>1</v>
      </c>
      <c r="AQ750" s="480">
        <f ca="1">IF($AP750=1,IF(INDIRECT(ADDRESS(($AN750-1)*3+$AO750+5,$AP750+7))="",0,INDIRECT(ADDRESS(($AN750-1)*3+$AO750+5,$AP750+7))),IF(INDIRECT(ADDRESS(($AN750-1)*3+$AO750+5,$AP750+7))="",0,IF(COUNTIF(INDIRECT(ADDRESS(($AN750-1)*36+($AO750-1)*12+6,COLUMN())):INDIRECT(ADDRESS(($AN750-1)*36+($AO750-1)*12+$AP750+4,COLUMN())),INDIRECT(ADDRESS(($AN750-1)*3+$AO750+5,$AP750+7)))&gt;=1,0,INDIRECT(ADDRESS(($AN750-1)*3+$AO750+5,$AP750+7)))))</f>
        <v>0</v>
      </c>
      <c r="AR750" s="472">
        <f ca="1">COUNTIF(INDIRECT("H"&amp;(ROW()+12*(($AN750-1)*3+$AO750)-ROW())/12+5):INDIRECT("S"&amp;(ROW()+12*(($AN750-1)*3+$AO750)-ROW())/12+5),AQ750)</f>
        <v>0</v>
      </c>
      <c r="AS750" s="480">
        <f ca="1">IF($AP750=1,IF(INDIRECT(ADDRESS(($AN750-1)*3+$AO750+5,$AP750+20))="",0,INDIRECT(ADDRESS(($AN750-1)*3+$AO750+5,$AP750+20))),IF(INDIRECT(ADDRESS(($AN750-1)*3+$AO750+5,$AP750+20))="",0,IF(COUNTIF(INDIRECT(ADDRESS(($AN750-1)*36+($AO750-1)*12+6,COLUMN())):INDIRECT(ADDRESS(($AN750-1)*36+($AO750-1)*12+$AP750+4,COLUMN())),INDIRECT(ADDRESS(($AN750-1)*3+$AO750+5,$AP750+20)))&gt;=1,0,INDIRECT(ADDRESS(($AN750-1)*3+$AO750+5,$AP750+20)))))</f>
        <v>0</v>
      </c>
      <c r="AT750" s="472">
        <f ca="1">COUNTIF(INDIRECT("U"&amp;(ROW()+12*(($AN750-1)*3+$AO750)-ROW())/12+5):INDIRECT("AF"&amp;(ROW()+12*(($AN750-1)*3+$AO750)-ROW())/12+5),AS750)</f>
        <v>0</v>
      </c>
      <c r="AU750" s="472">
        <f ca="1">IF(AND(AQ750+AS750&gt;0,AR750+AT750&gt;0),COUNTIF(AU$6:AU749,"&gt;0")+1,0)</f>
        <v>0</v>
      </c>
    </row>
    <row r="751" spans="40:47" x14ac:dyDescent="0.15">
      <c r="AN751" s="472">
        <v>21</v>
      </c>
      <c r="AO751" s="472">
        <v>3</v>
      </c>
      <c r="AP751" s="472">
        <v>2</v>
      </c>
      <c r="AQ751" s="480">
        <f ca="1">IF($AP751=1,IF(INDIRECT(ADDRESS(($AN751-1)*3+$AO751+5,$AP751+7))="",0,INDIRECT(ADDRESS(($AN751-1)*3+$AO751+5,$AP751+7))),IF(INDIRECT(ADDRESS(($AN751-1)*3+$AO751+5,$AP751+7))="",0,IF(COUNTIF(INDIRECT(ADDRESS(($AN751-1)*36+($AO751-1)*12+6,COLUMN())):INDIRECT(ADDRESS(($AN751-1)*36+($AO751-1)*12+$AP751+4,COLUMN())),INDIRECT(ADDRESS(($AN751-1)*3+$AO751+5,$AP751+7)))&gt;=1,0,INDIRECT(ADDRESS(($AN751-1)*3+$AO751+5,$AP751+7)))))</f>
        <v>0</v>
      </c>
      <c r="AR751" s="472">
        <f ca="1">COUNTIF(INDIRECT("H"&amp;(ROW()+12*(($AN751-1)*3+$AO751)-ROW())/12+5):INDIRECT("S"&amp;(ROW()+12*(($AN751-1)*3+$AO751)-ROW())/12+5),AQ751)</f>
        <v>0</v>
      </c>
      <c r="AS751" s="480">
        <f ca="1">IF($AP751=1,IF(INDIRECT(ADDRESS(($AN751-1)*3+$AO751+5,$AP751+20))="",0,INDIRECT(ADDRESS(($AN751-1)*3+$AO751+5,$AP751+20))),IF(INDIRECT(ADDRESS(($AN751-1)*3+$AO751+5,$AP751+20))="",0,IF(COUNTIF(INDIRECT(ADDRESS(($AN751-1)*36+($AO751-1)*12+6,COLUMN())):INDIRECT(ADDRESS(($AN751-1)*36+($AO751-1)*12+$AP751+4,COLUMN())),INDIRECT(ADDRESS(($AN751-1)*3+$AO751+5,$AP751+20)))&gt;=1,0,INDIRECT(ADDRESS(($AN751-1)*3+$AO751+5,$AP751+20)))))</f>
        <v>0</v>
      </c>
      <c r="AT751" s="472">
        <f ca="1">COUNTIF(INDIRECT("U"&amp;(ROW()+12*(($AN751-1)*3+$AO751)-ROW())/12+5):INDIRECT("AF"&amp;(ROW()+12*(($AN751-1)*3+$AO751)-ROW())/12+5),AS751)</f>
        <v>0</v>
      </c>
      <c r="AU751" s="472">
        <f ca="1">IF(AND(AQ751+AS751&gt;0,AR751+AT751&gt;0),COUNTIF(AU$6:AU750,"&gt;0")+1,0)</f>
        <v>0</v>
      </c>
    </row>
    <row r="752" spans="40:47" x14ac:dyDescent="0.15">
      <c r="AN752" s="472">
        <v>21</v>
      </c>
      <c r="AO752" s="472">
        <v>3</v>
      </c>
      <c r="AP752" s="472">
        <v>3</v>
      </c>
      <c r="AQ752" s="480">
        <f ca="1">IF($AP752=1,IF(INDIRECT(ADDRESS(($AN752-1)*3+$AO752+5,$AP752+7))="",0,INDIRECT(ADDRESS(($AN752-1)*3+$AO752+5,$AP752+7))),IF(INDIRECT(ADDRESS(($AN752-1)*3+$AO752+5,$AP752+7))="",0,IF(COUNTIF(INDIRECT(ADDRESS(($AN752-1)*36+($AO752-1)*12+6,COLUMN())):INDIRECT(ADDRESS(($AN752-1)*36+($AO752-1)*12+$AP752+4,COLUMN())),INDIRECT(ADDRESS(($AN752-1)*3+$AO752+5,$AP752+7)))&gt;=1,0,INDIRECT(ADDRESS(($AN752-1)*3+$AO752+5,$AP752+7)))))</f>
        <v>0</v>
      </c>
      <c r="AR752" s="472">
        <f ca="1">COUNTIF(INDIRECT("H"&amp;(ROW()+12*(($AN752-1)*3+$AO752)-ROW())/12+5):INDIRECT("S"&amp;(ROW()+12*(($AN752-1)*3+$AO752)-ROW())/12+5),AQ752)</f>
        <v>0</v>
      </c>
      <c r="AS752" s="480">
        <f ca="1">IF($AP752=1,IF(INDIRECT(ADDRESS(($AN752-1)*3+$AO752+5,$AP752+20))="",0,INDIRECT(ADDRESS(($AN752-1)*3+$AO752+5,$AP752+20))),IF(INDIRECT(ADDRESS(($AN752-1)*3+$AO752+5,$AP752+20))="",0,IF(COUNTIF(INDIRECT(ADDRESS(($AN752-1)*36+($AO752-1)*12+6,COLUMN())):INDIRECT(ADDRESS(($AN752-1)*36+($AO752-1)*12+$AP752+4,COLUMN())),INDIRECT(ADDRESS(($AN752-1)*3+$AO752+5,$AP752+20)))&gt;=1,0,INDIRECT(ADDRESS(($AN752-1)*3+$AO752+5,$AP752+20)))))</f>
        <v>0</v>
      </c>
      <c r="AT752" s="472">
        <f ca="1">COUNTIF(INDIRECT("U"&amp;(ROW()+12*(($AN752-1)*3+$AO752)-ROW())/12+5):INDIRECT("AF"&amp;(ROW()+12*(($AN752-1)*3+$AO752)-ROW())/12+5),AS752)</f>
        <v>0</v>
      </c>
      <c r="AU752" s="472">
        <f ca="1">IF(AND(AQ752+AS752&gt;0,AR752+AT752&gt;0),COUNTIF(AU$6:AU751,"&gt;0")+1,0)</f>
        <v>0</v>
      </c>
    </row>
    <row r="753" spans="40:47" x14ac:dyDescent="0.15">
      <c r="AN753" s="472">
        <v>21</v>
      </c>
      <c r="AO753" s="472">
        <v>3</v>
      </c>
      <c r="AP753" s="472">
        <v>4</v>
      </c>
      <c r="AQ753" s="480">
        <f ca="1">IF($AP753=1,IF(INDIRECT(ADDRESS(($AN753-1)*3+$AO753+5,$AP753+7))="",0,INDIRECT(ADDRESS(($AN753-1)*3+$AO753+5,$AP753+7))),IF(INDIRECT(ADDRESS(($AN753-1)*3+$AO753+5,$AP753+7))="",0,IF(COUNTIF(INDIRECT(ADDRESS(($AN753-1)*36+($AO753-1)*12+6,COLUMN())):INDIRECT(ADDRESS(($AN753-1)*36+($AO753-1)*12+$AP753+4,COLUMN())),INDIRECT(ADDRESS(($AN753-1)*3+$AO753+5,$AP753+7)))&gt;=1,0,INDIRECT(ADDRESS(($AN753-1)*3+$AO753+5,$AP753+7)))))</f>
        <v>0</v>
      </c>
      <c r="AR753" s="472">
        <f ca="1">COUNTIF(INDIRECT("H"&amp;(ROW()+12*(($AN753-1)*3+$AO753)-ROW())/12+5):INDIRECT("S"&amp;(ROW()+12*(($AN753-1)*3+$AO753)-ROW())/12+5),AQ753)</f>
        <v>0</v>
      </c>
      <c r="AS753" s="480">
        <f ca="1">IF($AP753=1,IF(INDIRECT(ADDRESS(($AN753-1)*3+$AO753+5,$AP753+20))="",0,INDIRECT(ADDRESS(($AN753-1)*3+$AO753+5,$AP753+20))),IF(INDIRECT(ADDRESS(($AN753-1)*3+$AO753+5,$AP753+20))="",0,IF(COUNTIF(INDIRECT(ADDRESS(($AN753-1)*36+($AO753-1)*12+6,COLUMN())):INDIRECT(ADDRESS(($AN753-1)*36+($AO753-1)*12+$AP753+4,COLUMN())),INDIRECT(ADDRESS(($AN753-1)*3+$AO753+5,$AP753+20)))&gt;=1,0,INDIRECT(ADDRESS(($AN753-1)*3+$AO753+5,$AP753+20)))))</f>
        <v>0</v>
      </c>
      <c r="AT753" s="472">
        <f ca="1">COUNTIF(INDIRECT("U"&amp;(ROW()+12*(($AN753-1)*3+$AO753)-ROW())/12+5):INDIRECT("AF"&amp;(ROW()+12*(($AN753-1)*3+$AO753)-ROW())/12+5),AS753)</f>
        <v>0</v>
      </c>
      <c r="AU753" s="472">
        <f ca="1">IF(AND(AQ753+AS753&gt;0,AR753+AT753&gt;0),COUNTIF(AU$6:AU752,"&gt;0")+1,0)</f>
        <v>0</v>
      </c>
    </row>
    <row r="754" spans="40:47" x14ac:dyDescent="0.15">
      <c r="AN754" s="472">
        <v>21</v>
      </c>
      <c r="AO754" s="472">
        <v>3</v>
      </c>
      <c r="AP754" s="472">
        <v>5</v>
      </c>
      <c r="AQ754" s="480">
        <f ca="1">IF($AP754=1,IF(INDIRECT(ADDRESS(($AN754-1)*3+$AO754+5,$AP754+7))="",0,INDIRECT(ADDRESS(($AN754-1)*3+$AO754+5,$AP754+7))),IF(INDIRECT(ADDRESS(($AN754-1)*3+$AO754+5,$AP754+7))="",0,IF(COUNTIF(INDIRECT(ADDRESS(($AN754-1)*36+($AO754-1)*12+6,COLUMN())):INDIRECT(ADDRESS(($AN754-1)*36+($AO754-1)*12+$AP754+4,COLUMN())),INDIRECT(ADDRESS(($AN754-1)*3+$AO754+5,$AP754+7)))&gt;=1,0,INDIRECT(ADDRESS(($AN754-1)*3+$AO754+5,$AP754+7)))))</f>
        <v>0</v>
      </c>
      <c r="AR754" s="472">
        <f ca="1">COUNTIF(INDIRECT("H"&amp;(ROW()+12*(($AN754-1)*3+$AO754)-ROW())/12+5):INDIRECT("S"&amp;(ROW()+12*(($AN754-1)*3+$AO754)-ROW())/12+5),AQ754)</f>
        <v>0</v>
      </c>
      <c r="AS754" s="480">
        <f ca="1">IF($AP754=1,IF(INDIRECT(ADDRESS(($AN754-1)*3+$AO754+5,$AP754+20))="",0,INDIRECT(ADDRESS(($AN754-1)*3+$AO754+5,$AP754+20))),IF(INDIRECT(ADDRESS(($AN754-1)*3+$AO754+5,$AP754+20))="",0,IF(COUNTIF(INDIRECT(ADDRESS(($AN754-1)*36+($AO754-1)*12+6,COLUMN())):INDIRECT(ADDRESS(($AN754-1)*36+($AO754-1)*12+$AP754+4,COLUMN())),INDIRECT(ADDRESS(($AN754-1)*3+$AO754+5,$AP754+20)))&gt;=1,0,INDIRECT(ADDRESS(($AN754-1)*3+$AO754+5,$AP754+20)))))</f>
        <v>0</v>
      </c>
      <c r="AT754" s="472">
        <f ca="1">COUNTIF(INDIRECT("U"&amp;(ROW()+12*(($AN754-1)*3+$AO754)-ROW())/12+5):INDIRECT("AF"&amp;(ROW()+12*(($AN754-1)*3+$AO754)-ROW())/12+5),AS754)</f>
        <v>0</v>
      </c>
      <c r="AU754" s="472">
        <f ca="1">IF(AND(AQ754+AS754&gt;0,AR754+AT754&gt;0),COUNTIF(AU$6:AU753,"&gt;0")+1,0)</f>
        <v>0</v>
      </c>
    </row>
    <row r="755" spans="40:47" x14ac:dyDescent="0.15">
      <c r="AN755" s="472">
        <v>21</v>
      </c>
      <c r="AO755" s="472">
        <v>3</v>
      </c>
      <c r="AP755" s="472">
        <v>6</v>
      </c>
      <c r="AQ755" s="480">
        <f ca="1">IF($AP755=1,IF(INDIRECT(ADDRESS(($AN755-1)*3+$AO755+5,$AP755+7))="",0,INDIRECT(ADDRESS(($AN755-1)*3+$AO755+5,$AP755+7))),IF(INDIRECT(ADDRESS(($AN755-1)*3+$AO755+5,$AP755+7))="",0,IF(COUNTIF(INDIRECT(ADDRESS(($AN755-1)*36+($AO755-1)*12+6,COLUMN())):INDIRECT(ADDRESS(($AN755-1)*36+($AO755-1)*12+$AP755+4,COLUMN())),INDIRECT(ADDRESS(($AN755-1)*3+$AO755+5,$AP755+7)))&gt;=1,0,INDIRECT(ADDRESS(($AN755-1)*3+$AO755+5,$AP755+7)))))</f>
        <v>0</v>
      </c>
      <c r="AR755" s="472">
        <f ca="1">COUNTIF(INDIRECT("H"&amp;(ROW()+12*(($AN755-1)*3+$AO755)-ROW())/12+5):INDIRECT("S"&amp;(ROW()+12*(($AN755-1)*3+$AO755)-ROW())/12+5),AQ755)</f>
        <v>0</v>
      </c>
      <c r="AS755" s="480">
        <f ca="1">IF($AP755=1,IF(INDIRECT(ADDRESS(($AN755-1)*3+$AO755+5,$AP755+20))="",0,INDIRECT(ADDRESS(($AN755-1)*3+$AO755+5,$AP755+20))),IF(INDIRECT(ADDRESS(($AN755-1)*3+$AO755+5,$AP755+20))="",0,IF(COUNTIF(INDIRECT(ADDRESS(($AN755-1)*36+($AO755-1)*12+6,COLUMN())):INDIRECT(ADDRESS(($AN755-1)*36+($AO755-1)*12+$AP755+4,COLUMN())),INDIRECT(ADDRESS(($AN755-1)*3+$AO755+5,$AP755+20)))&gt;=1,0,INDIRECT(ADDRESS(($AN755-1)*3+$AO755+5,$AP755+20)))))</f>
        <v>0</v>
      </c>
      <c r="AT755" s="472">
        <f ca="1">COUNTIF(INDIRECT("U"&amp;(ROW()+12*(($AN755-1)*3+$AO755)-ROW())/12+5):INDIRECT("AF"&amp;(ROW()+12*(($AN755-1)*3+$AO755)-ROW())/12+5),AS755)</f>
        <v>0</v>
      </c>
      <c r="AU755" s="472">
        <f ca="1">IF(AND(AQ755+AS755&gt;0,AR755+AT755&gt;0),COUNTIF(AU$6:AU754,"&gt;0")+1,0)</f>
        <v>0</v>
      </c>
    </row>
    <row r="756" spans="40:47" x14ac:dyDescent="0.15">
      <c r="AN756" s="472">
        <v>21</v>
      </c>
      <c r="AO756" s="472">
        <v>3</v>
      </c>
      <c r="AP756" s="472">
        <v>7</v>
      </c>
      <c r="AQ756" s="480">
        <f ca="1">IF($AP756=1,IF(INDIRECT(ADDRESS(($AN756-1)*3+$AO756+5,$AP756+7))="",0,INDIRECT(ADDRESS(($AN756-1)*3+$AO756+5,$AP756+7))),IF(INDIRECT(ADDRESS(($AN756-1)*3+$AO756+5,$AP756+7))="",0,IF(COUNTIF(INDIRECT(ADDRESS(($AN756-1)*36+($AO756-1)*12+6,COLUMN())):INDIRECT(ADDRESS(($AN756-1)*36+($AO756-1)*12+$AP756+4,COLUMN())),INDIRECT(ADDRESS(($AN756-1)*3+$AO756+5,$AP756+7)))&gt;=1,0,INDIRECT(ADDRESS(($AN756-1)*3+$AO756+5,$AP756+7)))))</f>
        <v>0</v>
      </c>
      <c r="AR756" s="472">
        <f ca="1">COUNTIF(INDIRECT("H"&amp;(ROW()+12*(($AN756-1)*3+$AO756)-ROW())/12+5):INDIRECT("S"&amp;(ROW()+12*(($AN756-1)*3+$AO756)-ROW())/12+5),AQ756)</f>
        <v>0</v>
      </c>
      <c r="AS756" s="480">
        <f ca="1">IF($AP756=1,IF(INDIRECT(ADDRESS(($AN756-1)*3+$AO756+5,$AP756+20))="",0,INDIRECT(ADDRESS(($AN756-1)*3+$AO756+5,$AP756+20))),IF(INDIRECT(ADDRESS(($AN756-1)*3+$AO756+5,$AP756+20))="",0,IF(COUNTIF(INDIRECT(ADDRESS(($AN756-1)*36+($AO756-1)*12+6,COLUMN())):INDIRECT(ADDRESS(($AN756-1)*36+($AO756-1)*12+$AP756+4,COLUMN())),INDIRECT(ADDRESS(($AN756-1)*3+$AO756+5,$AP756+20)))&gt;=1,0,INDIRECT(ADDRESS(($AN756-1)*3+$AO756+5,$AP756+20)))))</f>
        <v>0</v>
      </c>
      <c r="AT756" s="472">
        <f ca="1">COUNTIF(INDIRECT("U"&amp;(ROW()+12*(($AN756-1)*3+$AO756)-ROW())/12+5):INDIRECT("AF"&amp;(ROW()+12*(($AN756-1)*3+$AO756)-ROW())/12+5),AS756)</f>
        <v>0</v>
      </c>
      <c r="AU756" s="472">
        <f ca="1">IF(AND(AQ756+AS756&gt;0,AR756+AT756&gt;0),COUNTIF(AU$6:AU755,"&gt;0")+1,0)</f>
        <v>0</v>
      </c>
    </row>
    <row r="757" spans="40:47" x14ac:dyDescent="0.15">
      <c r="AN757" s="472">
        <v>21</v>
      </c>
      <c r="AO757" s="472">
        <v>3</v>
      </c>
      <c r="AP757" s="472">
        <v>8</v>
      </c>
      <c r="AQ757" s="480">
        <f ca="1">IF($AP757=1,IF(INDIRECT(ADDRESS(($AN757-1)*3+$AO757+5,$AP757+7))="",0,INDIRECT(ADDRESS(($AN757-1)*3+$AO757+5,$AP757+7))),IF(INDIRECT(ADDRESS(($AN757-1)*3+$AO757+5,$AP757+7))="",0,IF(COUNTIF(INDIRECT(ADDRESS(($AN757-1)*36+($AO757-1)*12+6,COLUMN())):INDIRECT(ADDRESS(($AN757-1)*36+($AO757-1)*12+$AP757+4,COLUMN())),INDIRECT(ADDRESS(($AN757-1)*3+$AO757+5,$AP757+7)))&gt;=1,0,INDIRECT(ADDRESS(($AN757-1)*3+$AO757+5,$AP757+7)))))</f>
        <v>0</v>
      </c>
      <c r="AR757" s="472">
        <f ca="1">COUNTIF(INDIRECT("H"&amp;(ROW()+12*(($AN757-1)*3+$AO757)-ROW())/12+5):INDIRECT("S"&amp;(ROW()+12*(($AN757-1)*3+$AO757)-ROW())/12+5),AQ757)</f>
        <v>0</v>
      </c>
      <c r="AS757" s="480">
        <f ca="1">IF($AP757=1,IF(INDIRECT(ADDRESS(($AN757-1)*3+$AO757+5,$AP757+20))="",0,INDIRECT(ADDRESS(($AN757-1)*3+$AO757+5,$AP757+20))),IF(INDIRECT(ADDRESS(($AN757-1)*3+$AO757+5,$AP757+20))="",0,IF(COUNTIF(INDIRECT(ADDRESS(($AN757-1)*36+($AO757-1)*12+6,COLUMN())):INDIRECT(ADDRESS(($AN757-1)*36+($AO757-1)*12+$AP757+4,COLUMN())),INDIRECT(ADDRESS(($AN757-1)*3+$AO757+5,$AP757+20)))&gt;=1,0,INDIRECT(ADDRESS(($AN757-1)*3+$AO757+5,$AP757+20)))))</f>
        <v>0</v>
      </c>
      <c r="AT757" s="472">
        <f ca="1">COUNTIF(INDIRECT("U"&amp;(ROW()+12*(($AN757-1)*3+$AO757)-ROW())/12+5):INDIRECT("AF"&amp;(ROW()+12*(($AN757-1)*3+$AO757)-ROW())/12+5),AS757)</f>
        <v>0</v>
      </c>
      <c r="AU757" s="472">
        <f ca="1">IF(AND(AQ757+AS757&gt;0,AR757+AT757&gt;0),COUNTIF(AU$6:AU756,"&gt;0")+1,0)</f>
        <v>0</v>
      </c>
    </row>
    <row r="758" spans="40:47" x14ac:dyDescent="0.15">
      <c r="AN758" s="472">
        <v>21</v>
      </c>
      <c r="AO758" s="472">
        <v>3</v>
      </c>
      <c r="AP758" s="472">
        <v>9</v>
      </c>
      <c r="AQ758" s="480">
        <f ca="1">IF($AP758=1,IF(INDIRECT(ADDRESS(($AN758-1)*3+$AO758+5,$AP758+7))="",0,INDIRECT(ADDRESS(($AN758-1)*3+$AO758+5,$AP758+7))),IF(INDIRECT(ADDRESS(($AN758-1)*3+$AO758+5,$AP758+7))="",0,IF(COUNTIF(INDIRECT(ADDRESS(($AN758-1)*36+($AO758-1)*12+6,COLUMN())):INDIRECT(ADDRESS(($AN758-1)*36+($AO758-1)*12+$AP758+4,COLUMN())),INDIRECT(ADDRESS(($AN758-1)*3+$AO758+5,$AP758+7)))&gt;=1,0,INDIRECT(ADDRESS(($AN758-1)*3+$AO758+5,$AP758+7)))))</f>
        <v>0</v>
      </c>
      <c r="AR758" s="472">
        <f ca="1">COUNTIF(INDIRECT("H"&amp;(ROW()+12*(($AN758-1)*3+$AO758)-ROW())/12+5):INDIRECT("S"&amp;(ROW()+12*(($AN758-1)*3+$AO758)-ROW())/12+5),AQ758)</f>
        <v>0</v>
      </c>
      <c r="AS758" s="480">
        <f ca="1">IF($AP758=1,IF(INDIRECT(ADDRESS(($AN758-1)*3+$AO758+5,$AP758+20))="",0,INDIRECT(ADDRESS(($AN758-1)*3+$AO758+5,$AP758+20))),IF(INDIRECT(ADDRESS(($AN758-1)*3+$AO758+5,$AP758+20))="",0,IF(COUNTIF(INDIRECT(ADDRESS(($AN758-1)*36+($AO758-1)*12+6,COLUMN())):INDIRECT(ADDRESS(($AN758-1)*36+($AO758-1)*12+$AP758+4,COLUMN())),INDIRECT(ADDRESS(($AN758-1)*3+$AO758+5,$AP758+20)))&gt;=1,0,INDIRECT(ADDRESS(($AN758-1)*3+$AO758+5,$AP758+20)))))</f>
        <v>0</v>
      </c>
      <c r="AT758" s="472">
        <f ca="1">COUNTIF(INDIRECT("U"&amp;(ROW()+12*(($AN758-1)*3+$AO758)-ROW())/12+5):INDIRECT("AF"&amp;(ROW()+12*(($AN758-1)*3+$AO758)-ROW())/12+5),AS758)</f>
        <v>0</v>
      </c>
      <c r="AU758" s="472">
        <f ca="1">IF(AND(AQ758+AS758&gt;0,AR758+AT758&gt;0),COUNTIF(AU$6:AU757,"&gt;0")+1,0)</f>
        <v>0</v>
      </c>
    </row>
    <row r="759" spans="40:47" x14ac:dyDescent="0.15">
      <c r="AN759" s="472">
        <v>21</v>
      </c>
      <c r="AO759" s="472">
        <v>3</v>
      </c>
      <c r="AP759" s="472">
        <v>10</v>
      </c>
      <c r="AQ759" s="480">
        <f ca="1">IF($AP759=1,IF(INDIRECT(ADDRESS(($AN759-1)*3+$AO759+5,$AP759+7))="",0,INDIRECT(ADDRESS(($AN759-1)*3+$AO759+5,$AP759+7))),IF(INDIRECT(ADDRESS(($AN759-1)*3+$AO759+5,$AP759+7))="",0,IF(COUNTIF(INDIRECT(ADDRESS(($AN759-1)*36+($AO759-1)*12+6,COLUMN())):INDIRECT(ADDRESS(($AN759-1)*36+($AO759-1)*12+$AP759+4,COLUMN())),INDIRECT(ADDRESS(($AN759-1)*3+$AO759+5,$AP759+7)))&gt;=1,0,INDIRECT(ADDRESS(($AN759-1)*3+$AO759+5,$AP759+7)))))</f>
        <v>0</v>
      </c>
      <c r="AR759" s="472">
        <f ca="1">COUNTIF(INDIRECT("H"&amp;(ROW()+12*(($AN759-1)*3+$AO759)-ROW())/12+5):INDIRECT("S"&amp;(ROW()+12*(($AN759-1)*3+$AO759)-ROW())/12+5),AQ759)</f>
        <v>0</v>
      </c>
      <c r="AS759" s="480">
        <f ca="1">IF($AP759=1,IF(INDIRECT(ADDRESS(($AN759-1)*3+$AO759+5,$AP759+20))="",0,INDIRECT(ADDRESS(($AN759-1)*3+$AO759+5,$AP759+20))),IF(INDIRECT(ADDRESS(($AN759-1)*3+$AO759+5,$AP759+20))="",0,IF(COUNTIF(INDIRECT(ADDRESS(($AN759-1)*36+($AO759-1)*12+6,COLUMN())):INDIRECT(ADDRESS(($AN759-1)*36+($AO759-1)*12+$AP759+4,COLUMN())),INDIRECT(ADDRESS(($AN759-1)*3+$AO759+5,$AP759+20)))&gt;=1,0,INDIRECT(ADDRESS(($AN759-1)*3+$AO759+5,$AP759+20)))))</f>
        <v>0</v>
      </c>
      <c r="AT759" s="472">
        <f ca="1">COUNTIF(INDIRECT("U"&amp;(ROW()+12*(($AN759-1)*3+$AO759)-ROW())/12+5):INDIRECT("AF"&amp;(ROW()+12*(($AN759-1)*3+$AO759)-ROW())/12+5),AS759)</f>
        <v>0</v>
      </c>
      <c r="AU759" s="472">
        <f ca="1">IF(AND(AQ759+AS759&gt;0,AR759+AT759&gt;0),COUNTIF(AU$6:AU758,"&gt;0")+1,0)</f>
        <v>0</v>
      </c>
    </row>
    <row r="760" spans="40:47" x14ac:dyDescent="0.15">
      <c r="AN760" s="472">
        <v>21</v>
      </c>
      <c r="AO760" s="472">
        <v>3</v>
      </c>
      <c r="AP760" s="472">
        <v>11</v>
      </c>
      <c r="AQ760" s="480">
        <f ca="1">IF($AP760=1,IF(INDIRECT(ADDRESS(($AN760-1)*3+$AO760+5,$AP760+7))="",0,INDIRECT(ADDRESS(($AN760-1)*3+$AO760+5,$AP760+7))),IF(INDIRECT(ADDRESS(($AN760-1)*3+$AO760+5,$AP760+7))="",0,IF(COUNTIF(INDIRECT(ADDRESS(($AN760-1)*36+($AO760-1)*12+6,COLUMN())):INDIRECT(ADDRESS(($AN760-1)*36+($AO760-1)*12+$AP760+4,COLUMN())),INDIRECT(ADDRESS(($AN760-1)*3+$AO760+5,$AP760+7)))&gt;=1,0,INDIRECT(ADDRESS(($AN760-1)*3+$AO760+5,$AP760+7)))))</f>
        <v>0</v>
      </c>
      <c r="AR760" s="472">
        <f ca="1">COUNTIF(INDIRECT("H"&amp;(ROW()+12*(($AN760-1)*3+$AO760)-ROW())/12+5):INDIRECT("S"&amp;(ROW()+12*(($AN760-1)*3+$AO760)-ROW())/12+5),AQ760)</f>
        <v>0</v>
      </c>
      <c r="AS760" s="480">
        <f ca="1">IF($AP760=1,IF(INDIRECT(ADDRESS(($AN760-1)*3+$AO760+5,$AP760+20))="",0,INDIRECT(ADDRESS(($AN760-1)*3+$AO760+5,$AP760+20))),IF(INDIRECT(ADDRESS(($AN760-1)*3+$AO760+5,$AP760+20))="",0,IF(COUNTIF(INDIRECT(ADDRESS(($AN760-1)*36+($AO760-1)*12+6,COLUMN())):INDIRECT(ADDRESS(($AN760-1)*36+($AO760-1)*12+$AP760+4,COLUMN())),INDIRECT(ADDRESS(($AN760-1)*3+$AO760+5,$AP760+20)))&gt;=1,0,INDIRECT(ADDRESS(($AN760-1)*3+$AO760+5,$AP760+20)))))</f>
        <v>0</v>
      </c>
      <c r="AT760" s="472">
        <f ca="1">COUNTIF(INDIRECT("U"&amp;(ROW()+12*(($AN760-1)*3+$AO760)-ROW())/12+5):INDIRECT("AF"&amp;(ROW()+12*(($AN760-1)*3+$AO760)-ROW())/12+5),AS760)</f>
        <v>0</v>
      </c>
      <c r="AU760" s="472">
        <f ca="1">IF(AND(AQ760+AS760&gt;0,AR760+AT760&gt;0),COUNTIF(AU$6:AU759,"&gt;0")+1,0)</f>
        <v>0</v>
      </c>
    </row>
    <row r="761" spans="40:47" x14ac:dyDescent="0.15">
      <c r="AN761" s="472">
        <v>21</v>
      </c>
      <c r="AO761" s="472">
        <v>3</v>
      </c>
      <c r="AP761" s="472">
        <v>12</v>
      </c>
      <c r="AQ761" s="480">
        <f ca="1">IF($AP761=1,IF(INDIRECT(ADDRESS(($AN761-1)*3+$AO761+5,$AP761+7))="",0,INDIRECT(ADDRESS(($AN761-1)*3+$AO761+5,$AP761+7))),IF(INDIRECT(ADDRESS(($AN761-1)*3+$AO761+5,$AP761+7))="",0,IF(COUNTIF(INDIRECT(ADDRESS(($AN761-1)*36+($AO761-1)*12+6,COLUMN())):INDIRECT(ADDRESS(($AN761-1)*36+($AO761-1)*12+$AP761+4,COLUMN())),INDIRECT(ADDRESS(($AN761-1)*3+$AO761+5,$AP761+7)))&gt;=1,0,INDIRECT(ADDRESS(($AN761-1)*3+$AO761+5,$AP761+7)))))</f>
        <v>0</v>
      </c>
      <c r="AR761" s="472">
        <f ca="1">COUNTIF(INDIRECT("H"&amp;(ROW()+12*(($AN761-1)*3+$AO761)-ROW())/12+5):INDIRECT("S"&amp;(ROW()+12*(($AN761-1)*3+$AO761)-ROW())/12+5),AQ761)</f>
        <v>0</v>
      </c>
      <c r="AS761" s="480">
        <f ca="1">IF($AP761=1,IF(INDIRECT(ADDRESS(($AN761-1)*3+$AO761+5,$AP761+20))="",0,INDIRECT(ADDRESS(($AN761-1)*3+$AO761+5,$AP761+20))),IF(INDIRECT(ADDRESS(($AN761-1)*3+$AO761+5,$AP761+20))="",0,IF(COUNTIF(INDIRECT(ADDRESS(($AN761-1)*36+($AO761-1)*12+6,COLUMN())):INDIRECT(ADDRESS(($AN761-1)*36+($AO761-1)*12+$AP761+4,COLUMN())),INDIRECT(ADDRESS(($AN761-1)*3+$AO761+5,$AP761+20)))&gt;=1,0,INDIRECT(ADDRESS(($AN761-1)*3+$AO761+5,$AP761+20)))))</f>
        <v>0</v>
      </c>
      <c r="AT761" s="472">
        <f ca="1">COUNTIF(INDIRECT("U"&amp;(ROW()+12*(($AN761-1)*3+$AO761)-ROW())/12+5):INDIRECT("AF"&amp;(ROW()+12*(($AN761-1)*3+$AO761)-ROW())/12+5),AS761)</f>
        <v>0</v>
      </c>
      <c r="AU761" s="472">
        <f ca="1">IF(AND(AQ761+AS761&gt;0,AR761+AT761&gt;0),COUNTIF(AU$6:AU760,"&gt;0")+1,0)</f>
        <v>0</v>
      </c>
    </row>
    <row r="762" spans="40:47" x14ac:dyDescent="0.15">
      <c r="AN762" s="472">
        <v>22</v>
      </c>
      <c r="AO762" s="472">
        <v>1</v>
      </c>
      <c r="AP762" s="472">
        <v>1</v>
      </c>
      <c r="AQ762" s="480">
        <f ca="1">IF($AP762=1,IF(INDIRECT(ADDRESS(($AN762-1)*3+$AO762+5,$AP762+7))="",0,INDIRECT(ADDRESS(($AN762-1)*3+$AO762+5,$AP762+7))),IF(INDIRECT(ADDRESS(($AN762-1)*3+$AO762+5,$AP762+7))="",0,IF(COUNTIF(INDIRECT(ADDRESS(($AN762-1)*36+($AO762-1)*12+6,COLUMN())):INDIRECT(ADDRESS(($AN762-1)*36+($AO762-1)*12+$AP762+4,COLUMN())),INDIRECT(ADDRESS(($AN762-1)*3+$AO762+5,$AP762+7)))&gt;=1,0,INDIRECT(ADDRESS(($AN762-1)*3+$AO762+5,$AP762+7)))))</f>
        <v>0</v>
      </c>
      <c r="AR762" s="472">
        <f ca="1">COUNTIF(INDIRECT("H"&amp;(ROW()+12*(($AN762-1)*3+$AO762)-ROW())/12+5):INDIRECT("S"&amp;(ROW()+12*(($AN762-1)*3+$AO762)-ROW())/12+5),AQ762)</f>
        <v>0</v>
      </c>
      <c r="AS762" s="480">
        <f ca="1">IF($AP762=1,IF(INDIRECT(ADDRESS(($AN762-1)*3+$AO762+5,$AP762+20))="",0,INDIRECT(ADDRESS(($AN762-1)*3+$AO762+5,$AP762+20))),IF(INDIRECT(ADDRESS(($AN762-1)*3+$AO762+5,$AP762+20))="",0,IF(COUNTIF(INDIRECT(ADDRESS(($AN762-1)*36+($AO762-1)*12+6,COLUMN())):INDIRECT(ADDRESS(($AN762-1)*36+($AO762-1)*12+$AP762+4,COLUMN())),INDIRECT(ADDRESS(($AN762-1)*3+$AO762+5,$AP762+20)))&gt;=1,0,INDIRECT(ADDRESS(($AN762-1)*3+$AO762+5,$AP762+20)))))</f>
        <v>0</v>
      </c>
      <c r="AT762" s="472">
        <f ca="1">COUNTIF(INDIRECT("U"&amp;(ROW()+12*(($AN762-1)*3+$AO762)-ROW())/12+5):INDIRECT("AF"&amp;(ROW()+12*(($AN762-1)*3+$AO762)-ROW())/12+5),AS762)</f>
        <v>0</v>
      </c>
      <c r="AU762" s="472">
        <f ca="1">IF(AND(AQ762+AS762&gt;0,AR762+AT762&gt;0),COUNTIF(AU$6:AU761,"&gt;0")+1,0)</f>
        <v>0</v>
      </c>
    </row>
    <row r="763" spans="40:47" x14ac:dyDescent="0.15">
      <c r="AN763" s="472">
        <v>22</v>
      </c>
      <c r="AO763" s="472">
        <v>1</v>
      </c>
      <c r="AP763" s="472">
        <v>2</v>
      </c>
      <c r="AQ763" s="480">
        <f ca="1">IF($AP763=1,IF(INDIRECT(ADDRESS(($AN763-1)*3+$AO763+5,$AP763+7))="",0,INDIRECT(ADDRESS(($AN763-1)*3+$AO763+5,$AP763+7))),IF(INDIRECT(ADDRESS(($AN763-1)*3+$AO763+5,$AP763+7))="",0,IF(COUNTIF(INDIRECT(ADDRESS(($AN763-1)*36+($AO763-1)*12+6,COLUMN())):INDIRECT(ADDRESS(($AN763-1)*36+($AO763-1)*12+$AP763+4,COLUMN())),INDIRECT(ADDRESS(($AN763-1)*3+$AO763+5,$AP763+7)))&gt;=1,0,INDIRECT(ADDRESS(($AN763-1)*3+$AO763+5,$AP763+7)))))</f>
        <v>0</v>
      </c>
      <c r="AR763" s="472">
        <f ca="1">COUNTIF(INDIRECT("H"&amp;(ROW()+12*(($AN763-1)*3+$AO763)-ROW())/12+5):INDIRECT("S"&amp;(ROW()+12*(($AN763-1)*3+$AO763)-ROW())/12+5),AQ763)</f>
        <v>0</v>
      </c>
      <c r="AS763" s="480">
        <f ca="1">IF($AP763=1,IF(INDIRECT(ADDRESS(($AN763-1)*3+$AO763+5,$AP763+20))="",0,INDIRECT(ADDRESS(($AN763-1)*3+$AO763+5,$AP763+20))),IF(INDIRECT(ADDRESS(($AN763-1)*3+$AO763+5,$AP763+20))="",0,IF(COUNTIF(INDIRECT(ADDRESS(($AN763-1)*36+($AO763-1)*12+6,COLUMN())):INDIRECT(ADDRESS(($AN763-1)*36+($AO763-1)*12+$AP763+4,COLUMN())),INDIRECT(ADDRESS(($AN763-1)*3+$AO763+5,$AP763+20)))&gt;=1,0,INDIRECT(ADDRESS(($AN763-1)*3+$AO763+5,$AP763+20)))))</f>
        <v>0</v>
      </c>
      <c r="AT763" s="472">
        <f ca="1">COUNTIF(INDIRECT("U"&amp;(ROW()+12*(($AN763-1)*3+$AO763)-ROW())/12+5):INDIRECT("AF"&amp;(ROW()+12*(($AN763-1)*3+$AO763)-ROW())/12+5),AS763)</f>
        <v>0</v>
      </c>
      <c r="AU763" s="472">
        <f ca="1">IF(AND(AQ763+AS763&gt;0,AR763+AT763&gt;0),COUNTIF(AU$6:AU762,"&gt;0")+1,0)</f>
        <v>0</v>
      </c>
    </row>
    <row r="764" spans="40:47" x14ac:dyDescent="0.15">
      <c r="AN764" s="472">
        <v>22</v>
      </c>
      <c r="AO764" s="472">
        <v>1</v>
      </c>
      <c r="AP764" s="472">
        <v>3</v>
      </c>
      <c r="AQ764" s="480">
        <f ca="1">IF($AP764=1,IF(INDIRECT(ADDRESS(($AN764-1)*3+$AO764+5,$AP764+7))="",0,INDIRECT(ADDRESS(($AN764-1)*3+$AO764+5,$AP764+7))),IF(INDIRECT(ADDRESS(($AN764-1)*3+$AO764+5,$AP764+7))="",0,IF(COUNTIF(INDIRECT(ADDRESS(($AN764-1)*36+($AO764-1)*12+6,COLUMN())):INDIRECT(ADDRESS(($AN764-1)*36+($AO764-1)*12+$AP764+4,COLUMN())),INDIRECT(ADDRESS(($AN764-1)*3+$AO764+5,$AP764+7)))&gt;=1,0,INDIRECT(ADDRESS(($AN764-1)*3+$AO764+5,$AP764+7)))))</f>
        <v>0</v>
      </c>
      <c r="AR764" s="472">
        <f ca="1">COUNTIF(INDIRECT("H"&amp;(ROW()+12*(($AN764-1)*3+$AO764)-ROW())/12+5):INDIRECT("S"&amp;(ROW()+12*(($AN764-1)*3+$AO764)-ROW())/12+5),AQ764)</f>
        <v>0</v>
      </c>
      <c r="AS764" s="480">
        <f ca="1">IF($AP764=1,IF(INDIRECT(ADDRESS(($AN764-1)*3+$AO764+5,$AP764+20))="",0,INDIRECT(ADDRESS(($AN764-1)*3+$AO764+5,$AP764+20))),IF(INDIRECT(ADDRESS(($AN764-1)*3+$AO764+5,$AP764+20))="",0,IF(COUNTIF(INDIRECT(ADDRESS(($AN764-1)*36+($AO764-1)*12+6,COLUMN())):INDIRECT(ADDRESS(($AN764-1)*36+($AO764-1)*12+$AP764+4,COLUMN())),INDIRECT(ADDRESS(($AN764-1)*3+$AO764+5,$AP764+20)))&gt;=1,0,INDIRECT(ADDRESS(($AN764-1)*3+$AO764+5,$AP764+20)))))</f>
        <v>0</v>
      </c>
      <c r="AT764" s="472">
        <f ca="1">COUNTIF(INDIRECT("U"&amp;(ROW()+12*(($AN764-1)*3+$AO764)-ROW())/12+5):INDIRECT("AF"&amp;(ROW()+12*(($AN764-1)*3+$AO764)-ROW())/12+5),AS764)</f>
        <v>0</v>
      </c>
      <c r="AU764" s="472">
        <f ca="1">IF(AND(AQ764+AS764&gt;0,AR764+AT764&gt;0),COUNTIF(AU$6:AU763,"&gt;0")+1,0)</f>
        <v>0</v>
      </c>
    </row>
    <row r="765" spans="40:47" x14ac:dyDescent="0.15">
      <c r="AN765" s="472">
        <v>22</v>
      </c>
      <c r="AO765" s="472">
        <v>1</v>
      </c>
      <c r="AP765" s="472">
        <v>4</v>
      </c>
      <c r="AQ765" s="480">
        <f ca="1">IF($AP765=1,IF(INDIRECT(ADDRESS(($AN765-1)*3+$AO765+5,$AP765+7))="",0,INDIRECT(ADDRESS(($AN765-1)*3+$AO765+5,$AP765+7))),IF(INDIRECT(ADDRESS(($AN765-1)*3+$AO765+5,$AP765+7))="",0,IF(COUNTIF(INDIRECT(ADDRESS(($AN765-1)*36+($AO765-1)*12+6,COLUMN())):INDIRECT(ADDRESS(($AN765-1)*36+($AO765-1)*12+$AP765+4,COLUMN())),INDIRECT(ADDRESS(($AN765-1)*3+$AO765+5,$AP765+7)))&gt;=1,0,INDIRECT(ADDRESS(($AN765-1)*3+$AO765+5,$AP765+7)))))</f>
        <v>0</v>
      </c>
      <c r="AR765" s="472">
        <f ca="1">COUNTIF(INDIRECT("H"&amp;(ROW()+12*(($AN765-1)*3+$AO765)-ROW())/12+5):INDIRECT("S"&amp;(ROW()+12*(($AN765-1)*3+$AO765)-ROW())/12+5),AQ765)</f>
        <v>0</v>
      </c>
      <c r="AS765" s="480">
        <f ca="1">IF($AP765=1,IF(INDIRECT(ADDRESS(($AN765-1)*3+$AO765+5,$AP765+20))="",0,INDIRECT(ADDRESS(($AN765-1)*3+$AO765+5,$AP765+20))),IF(INDIRECT(ADDRESS(($AN765-1)*3+$AO765+5,$AP765+20))="",0,IF(COUNTIF(INDIRECT(ADDRESS(($AN765-1)*36+($AO765-1)*12+6,COLUMN())):INDIRECT(ADDRESS(($AN765-1)*36+($AO765-1)*12+$AP765+4,COLUMN())),INDIRECT(ADDRESS(($AN765-1)*3+$AO765+5,$AP765+20)))&gt;=1,0,INDIRECT(ADDRESS(($AN765-1)*3+$AO765+5,$AP765+20)))))</f>
        <v>0</v>
      </c>
      <c r="AT765" s="472">
        <f ca="1">COUNTIF(INDIRECT("U"&amp;(ROW()+12*(($AN765-1)*3+$AO765)-ROW())/12+5):INDIRECT("AF"&amp;(ROW()+12*(($AN765-1)*3+$AO765)-ROW())/12+5),AS765)</f>
        <v>0</v>
      </c>
      <c r="AU765" s="472">
        <f ca="1">IF(AND(AQ765+AS765&gt;0,AR765+AT765&gt;0),COUNTIF(AU$6:AU764,"&gt;0")+1,0)</f>
        <v>0</v>
      </c>
    </row>
    <row r="766" spans="40:47" x14ac:dyDescent="0.15">
      <c r="AN766" s="472">
        <v>22</v>
      </c>
      <c r="AO766" s="472">
        <v>1</v>
      </c>
      <c r="AP766" s="472">
        <v>5</v>
      </c>
      <c r="AQ766" s="480">
        <f ca="1">IF($AP766=1,IF(INDIRECT(ADDRESS(($AN766-1)*3+$AO766+5,$AP766+7))="",0,INDIRECT(ADDRESS(($AN766-1)*3+$AO766+5,$AP766+7))),IF(INDIRECT(ADDRESS(($AN766-1)*3+$AO766+5,$AP766+7))="",0,IF(COUNTIF(INDIRECT(ADDRESS(($AN766-1)*36+($AO766-1)*12+6,COLUMN())):INDIRECT(ADDRESS(($AN766-1)*36+($AO766-1)*12+$AP766+4,COLUMN())),INDIRECT(ADDRESS(($AN766-1)*3+$AO766+5,$AP766+7)))&gt;=1,0,INDIRECT(ADDRESS(($AN766-1)*3+$AO766+5,$AP766+7)))))</f>
        <v>0</v>
      </c>
      <c r="AR766" s="472">
        <f ca="1">COUNTIF(INDIRECT("H"&amp;(ROW()+12*(($AN766-1)*3+$AO766)-ROW())/12+5):INDIRECT("S"&amp;(ROW()+12*(($AN766-1)*3+$AO766)-ROW())/12+5),AQ766)</f>
        <v>0</v>
      </c>
      <c r="AS766" s="480">
        <f ca="1">IF($AP766=1,IF(INDIRECT(ADDRESS(($AN766-1)*3+$AO766+5,$AP766+20))="",0,INDIRECT(ADDRESS(($AN766-1)*3+$AO766+5,$AP766+20))),IF(INDIRECT(ADDRESS(($AN766-1)*3+$AO766+5,$AP766+20))="",0,IF(COUNTIF(INDIRECT(ADDRESS(($AN766-1)*36+($AO766-1)*12+6,COLUMN())):INDIRECT(ADDRESS(($AN766-1)*36+($AO766-1)*12+$AP766+4,COLUMN())),INDIRECT(ADDRESS(($AN766-1)*3+$AO766+5,$AP766+20)))&gt;=1,0,INDIRECT(ADDRESS(($AN766-1)*3+$AO766+5,$AP766+20)))))</f>
        <v>0</v>
      </c>
      <c r="AT766" s="472">
        <f ca="1">COUNTIF(INDIRECT("U"&amp;(ROW()+12*(($AN766-1)*3+$AO766)-ROW())/12+5):INDIRECT("AF"&amp;(ROW()+12*(($AN766-1)*3+$AO766)-ROW())/12+5),AS766)</f>
        <v>0</v>
      </c>
      <c r="AU766" s="472">
        <f ca="1">IF(AND(AQ766+AS766&gt;0,AR766+AT766&gt;0),COUNTIF(AU$6:AU765,"&gt;0")+1,0)</f>
        <v>0</v>
      </c>
    </row>
    <row r="767" spans="40:47" x14ac:dyDescent="0.15">
      <c r="AN767" s="472">
        <v>22</v>
      </c>
      <c r="AO767" s="472">
        <v>1</v>
      </c>
      <c r="AP767" s="472">
        <v>6</v>
      </c>
      <c r="AQ767" s="480">
        <f ca="1">IF($AP767=1,IF(INDIRECT(ADDRESS(($AN767-1)*3+$AO767+5,$AP767+7))="",0,INDIRECT(ADDRESS(($AN767-1)*3+$AO767+5,$AP767+7))),IF(INDIRECT(ADDRESS(($AN767-1)*3+$AO767+5,$AP767+7))="",0,IF(COUNTIF(INDIRECT(ADDRESS(($AN767-1)*36+($AO767-1)*12+6,COLUMN())):INDIRECT(ADDRESS(($AN767-1)*36+($AO767-1)*12+$AP767+4,COLUMN())),INDIRECT(ADDRESS(($AN767-1)*3+$AO767+5,$AP767+7)))&gt;=1,0,INDIRECT(ADDRESS(($AN767-1)*3+$AO767+5,$AP767+7)))))</f>
        <v>0</v>
      </c>
      <c r="AR767" s="472">
        <f ca="1">COUNTIF(INDIRECT("H"&amp;(ROW()+12*(($AN767-1)*3+$AO767)-ROW())/12+5):INDIRECT("S"&amp;(ROW()+12*(($AN767-1)*3+$AO767)-ROW())/12+5),AQ767)</f>
        <v>0</v>
      </c>
      <c r="AS767" s="480">
        <f ca="1">IF($AP767=1,IF(INDIRECT(ADDRESS(($AN767-1)*3+$AO767+5,$AP767+20))="",0,INDIRECT(ADDRESS(($AN767-1)*3+$AO767+5,$AP767+20))),IF(INDIRECT(ADDRESS(($AN767-1)*3+$AO767+5,$AP767+20))="",0,IF(COUNTIF(INDIRECT(ADDRESS(($AN767-1)*36+($AO767-1)*12+6,COLUMN())):INDIRECT(ADDRESS(($AN767-1)*36+($AO767-1)*12+$AP767+4,COLUMN())),INDIRECT(ADDRESS(($AN767-1)*3+$AO767+5,$AP767+20)))&gt;=1,0,INDIRECT(ADDRESS(($AN767-1)*3+$AO767+5,$AP767+20)))))</f>
        <v>0</v>
      </c>
      <c r="AT767" s="472">
        <f ca="1">COUNTIF(INDIRECT("U"&amp;(ROW()+12*(($AN767-1)*3+$AO767)-ROW())/12+5):INDIRECT("AF"&amp;(ROW()+12*(($AN767-1)*3+$AO767)-ROW())/12+5),AS767)</f>
        <v>0</v>
      </c>
      <c r="AU767" s="472">
        <f ca="1">IF(AND(AQ767+AS767&gt;0,AR767+AT767&gt;0),COUNTIF(AU$6:AU766,"&gt;0")+1,0)</f>
        <v>0</v>
      </c>
    </row>
    <row r="768" spans="40:47" x14ac:dyDescent="0.15">
      <c r="AN768" s="472">
        <v>22</v>
      </c>
      <c r="AO768" s="472">
        <v>1</v>
      </c>
      <c r="AP768" s="472">
        <v>7</v>
      </c>
      <c r="AQ768" s="480">
        <f ca="1">IF($AP768=1,IF(INDIRECT(ADDRESS(($AN768-1)*3+$AO768+5,$AP768+7))="",0,INDIRECT(ADDRESS(($AN768-1)*3+$AO768+5,$AP768+7))),IF(INDIRECT(ADDRESS(($AN768-1)*3+$AO768+5,$AP768+7))="",0,IF(COUNTIF(INDIRECT(ADDRESS(($AN768-1)*36+($AO768-1)*12+6,COLUMN())):INDIRECT(ADDRESS(($AN768-1)*36+($AO768-1)*12+$AP768+4,COLUMN())),INDIRECT(ADDRESS(($AN768-1)*3+$AO768+5,$AP768+7)))&gt;=1,0,INDIRECT(ADDRESS(($AN768-1)*3+$AO768+5,$AP768+7)))))</f>
        <v>0</v>
      </c>
      <c r="AR768" s="472">
        <f ca="1">COUNTIF(INDIRECT("H"&amp;(ROW()+12*(($AN768-1)*3+$AO768)-ROW())/12+5):INDIRECT("S"&amp;(ROW()+12*(($AN768-1)*3+$AO768)-ROW())/12+5),AQ768)</f>
        <v>0</v>
      </c>
      <c r="AS768" s="480">
        <f ca="1">IF($AP768=1,IF(INDIRECT(ADDRESS(($AN768-1)*3+$AO768+5,$AP768+20))="",0,INDIRECT(ADDRESS(($AN768-1)*3+$AO768+5,$AP768+20))),IF(INDIRECT(ADDRESS(($AN768-1)*3+$AO768+5,$AP768+20))="",0,IF(COUNTIF(INDIRECT(ADDRESS(($AN768-1)*36+($AO768-1)*12+6,COLUMN())):INDIRECT(ADDRESS(($AN768-1)*36+($AO768-1)*12+$AP768+4,COLUMN())),INDIRECT(ADDRESS(($AN768-1)*3+$AO768+5,$AP768+20)))&gt;=1,0,INDIRECT(ADDRESS(($AN768-1)*3+$AO768+5,$AP768+20)))))</f>
        <v>0</v>
      </c>
      <c r="AT768" s="472">
        <f ca="1">COUNTIF(INDIRECT("U"&amp;(ROW()+12*(($AN768-1)*3+$AO768)-ROW())/12+5):INDIRECT("AF"&amp;(ROW()+12*(($AN768-1)*3+$AO768)-ROW())/12+5),AS768)</f>
        <v>0</v>
      </c>
      <c r="AU768" s="472">
        <f ca="1">IF(AND(AQ768+AS768&gt;0,AR768+AT768&gt;0),COUNTIF(AU$6:AU767,"&gt;0")+1,0)</f>
        <v>0</v>
      </c>
    </row>
    <row r="769" spans="40:47" x14ac:dyDescent="0.15">
      <c r="AN769" s="472">
        <v>22</v>
      </c>
      <c r="AO769" s="472">
        <v>1</v>
      </c>
      <c r="AP769" s="472">
        <v>8</v>
      </c>
      <c r="AQ769" s="480">
        <f ca="1">IF($AP769=1,IF(INDIRECT(ADDRESS(($AN769-1)*3+$AO769+5,$AP769+7))="",0,INDIRECT(ADDRESS(($AN769-1)*3+$AO769+5,$AP769+7))),IF(INDIRECT(ADDRESS(($AN769-1)*3+$AO769+5,$AP769+7))="",0,IF(COUNTIF(INDIRECT(ADDRESS(($AN769-1)*36+($AO769-1)*12+6,COLUMN())):INDIRECT(ADDRESS(($AN769-1)*36+($AO769-1)*12+$AP769+4,COLUMN())),INDIRECT(ADDRESS(($AN769-1)*3+$AO769+5,$AP769+7)))&gt;=1,0,INDIRECT(ADDRESS(($AN769-1)*3+$AO769+5,$AP769+7)))))</f>
        <v>0</v>
      </c>
      <c r="AR769" s="472">
        <f ca="1">COUNTIF(INDIRECT("H"&amp;(ROW()+12*(($AN769-1)*3+$AO769)-ROW())/12+5):INDIRECT("S"&amp;(ROW()+12*(($AN769-1)*3+$AO769)-ROW())/12+5),AQ769)</f>
        <v>0</v>
      </c>
      <c r="AS769" s="480">
        <f ca="1">IF($AP769=1,IF(INDIRECT(ADDRESS(($AN769-1)*3+$AO769+5,$AP769+20))="",0,INDIRECT(ADDRESS(($AN769-1)*3+$AO769+5,$AP769+20))),IF(INDIRECT(ADDRESS(($AN769-1)*3+$AO769+5,$AP769+20))="",0,IF(COUNTIF(INDIRECT(ADDRESS(($AN769-1)*36+($AO769-1)*12+6,COLUMN())):INDIRECT(ADDRESS(($AN769-1)*36+($AO769-1)*12+$AP769+4,COLUMN())),INDIRECT(ADDRESS(($AN769-1)*3+$AO769+5,$AP769+20)))&gt;=1,0,INDIRECT(ADDRESS(($AN769-1)*3+$AO769+5,$AP769+20)))))</f>
        <v>0</v>
      </c>
      <c r="AT769" s="472">
        <f ca="1">COUNTIF(INDIRECT("U"&amp;(ROW()+12*(($AN769-1)*3+$AO769)-ROW())/12+5):INDIRECT("AF"&amp;(ROW()+12*(($AN769-1)*3+$AO769)-ROW())/12+5),AS769)</f>
        <v>0</v>
      </c>
      <c r="AU769" s="472">
        <f ca="1">IF(AND(AQ769+AS769&gt;0,AR769+AT769&gt;0),COUNTIF(AU$6:AU768,"&gt;0")+1,0)</f>
        <v>0</v>
      </c>
    </row>
    <row r="770" spans="40:47" x14ac:dyDescent="0.15">
      <c r="AN770" s="472">
        <v>22</v>
      </c>
      <c r="AO770" s="472">
        <v>1</v>
      </c>
      <c r="AP770" s="472">
        <v>9</v>
      </c>
      <c r="AQ770" s="480">
        <f ca="1">IF($AP770=1,IF(INDIRECT(ADDRESS(($AN770-1)*3+$AO770+5,$AP770+7))="",0,INDIRECT(ADDRESS(($AN770-1)*3+$AO770+5,$AP770+7))),IF(INDIRECT(ADDRESS(($AN770-1)*3+$AO770+5,$AP770+7))="",0,IF(COUNTIF(INDIRECT(ADDRESS(($AN770-1)*36+($AO770-1)*12+6,COLUMN())):INDIRECT(ADDRESS(($AN770-1)*36+($AO770-1)*12+$AP770+4,COLUMN())),INDIRECT(ADDRESS(($AN770-1)*3+$AO770+5,$AP770+7)))&gt;=1,0,INDIRECT(ADDRESS(($AN770-1)*3+$AO770+5,$AP770+7)))))</f>
        <v>0</v>
      </c>
      <c r="AR770" s="472">
        <f ca="1">COUNTIF(INDIRECT("H"&amp;(ROW()+12*(($AN770-1)*3+$AO770)-ROW())/12+5):INDIRECT("S"&amp;(ROW()+12*(($AN770-1)*3+$AO770)-ROW())/12+5),AQ770)</f>
        <v>0</v>
      </c>
      <c r="AS770" s="480">
        <f ca="1">IF($AP770=1,IF(INDIRECT(ADDRESS(($AN770-1)*3+$AO770+5,$AP770+20))="",0,INDIRECT(ADDRESS(($AN770-1)*3+$AO770+5,$AP770+20))),IF(INDIRECT(ADDRESS(($AN770-1)*3+$AO770+5,$AP770+20))="",0,IF(COUNTIF(INDIRECT(ADDRESS(($AN770-1)*36+($AO770-1)*12+6,COLUMN())):INDIRECT(ADDRESS(($AN770-1)*36+($AO770-1)*12+$AP770+4,COLUMN())),INDIRECT(ADDRESS(($AN770-1)*3+$AO770+5,$AP770+20)))&gt;=1,0,INDIRECT(ADDRESS(($AN770-1)*3+$AO770+5,$AP770+20)))))</f>
        <v>0</v>
      </c>
      <c r="AT770" s="472">
        <f ca="1">COUNTIF(INDIRECT("U"&amp;(ROW()+12*(($AN770-1)*3+$AO770)-ROW())/12+5):INDIRECT("AF"&amp;(ROW()+12*(($AN770-1)*3+$AO770)-ROW())/12+5),AS770)</f>
        <v>0</v>
      </c>
      <c r="AU770" s="472">
        <f ca="1">IF(AND(AQ770+AS770&gt;0,AR770+AT770&gt;0),COUNTIF(AU$6:AU769,"&gt;0")+1,0)</f>
        <v>0</v>
      </c>
    </row>
    <row r="771" spans="40:47" x14ac:dyDescent="0.15">
      <c r="AN771" s="472">
        <v>22</v>
      </c>
      <c r="AO771" s="472">
        <v>1</v>
      </c>
      <c r="AP771" s="472">
        <v>10</v>
      </c>
      <c r="AQ771" s="480">
        <f ca="1">IF($AP771=1,IF(INDIRECT(ADDRESS(($AN771-1)*3+$AO771+5,$AP771+7))="",0,INDIRECT(ADDRESS(($AN771-1)*3+$AO771+5,$AP771+7))),IF(INDIRECT(ADDRESS(($AN771-1)*3+$AO771+5,$AP771+7))="",0,IF(COUNTIF(INDIRECT(ADDRESS(($AN771-1)*36+($AO771-1)*12+6,COLUMN())):INDIRECT(ADDRESS(($AN771-1)*36+($AO771-1)*12+$AP771+4,COLUMN())),INDIRECT(ADDRESS(($AN771-1)*3+$AO771+5,$AP771+7)))&gt;=1,0,INDIRECT(ADDRESS(($AN771-1)*3+$AO771+5,$AP771+7)))))</f>
        <v>0</v>
      </c>
      <c r="AR771" s="472">
        <f ca="1">COUNTIF(INDIRECT("H"&amp;(ROW()+12*(($AN771-1)*3+$AO771)-ROW())/12+5):INDIRECT("S"&amp;(ROW()+12*(($AN771-1)*3+$AO771)-ROW())/12+5),AQ771)</f>
        <v>0</v>
      </c>
      <c r="AS771" s="480">
        <f ca="1">IF($AP771=1,IF(INDIRECT(ADDRESS(($AN771-1)*3+$AO771+5,$AP771+20))="",0,INDIRECT(ADDRESS(($AN771-1)*3+$AO771+5,$AP771+20))),IF(INDIRECT(ADDRESS(($AN771-1)*3+$AO771+5,$AP771+20))="",0,IF(COUNTIF(INDIRECT(ADDRESS(($AN771-1)*36+($AO771-1)*12+6,COLUMN())):INDIRECT(ADDRESS(($AN771-1)*36+($AO771-1)*12+$AP771+4,COLUMN())),INDIRECT(ADDRESS(($AN771-1)*3+$AO771+5,$AP771+20)))&gt;=1,0,INDIRECT(ADDRESS(($AN771-1)*3+$AO771+5,$AP771+20)))))</f>
        <v>0</v>
      </c>
      <c r="AT771" s="472">
        <f ca="1">COUNTIF(INDIRECT("U"&amp;(ROW()+12*(($AN771-1)*3+$AO771)-ROW())/12+5):INDIRECT("AF"&amp;(ROW()+12*(($AN771-1)*3+$AO771)-ROW())/12+5),AS771)</f>
        <v>0</v>
      </c>
      <c r="AU771" s="472">
        <f ca="1">IF(AND(AQ771+AS771&gt;0,AR771+AT771&gt;0),COUNTIF(AU$6:AU770,"&gt;0")+1,0)</f>
        <v>0</v>
      </c>
    </row>
    <row r="772" spans="40:47" x14ac:dyDescent="0.15">
      <c r="AN772" s="472">
        <v>22</v>
      </c>
      <c r="AO772" s="472">
        <v>1</v>
      </c>
      <c r="AP772" s="472">
        <v>11</v>
      </c>
      <c r="AQ772" s="480">
        <f ca="1">IF($AP772=1,IF(INDIRECT(ADDRESS(($AN772-1)*3+$AO772+5,$AP772+7))="",0,INDIRECT(ADDRESS(($AN772-1)*3+$AO772+5,$AP772+7))),IF(INDIRECT(ADDRESS(($AN772-1)*3+$AO772+5,$AP772+7))="",0,IF(COUNTIF(INDIRECT(ADDRESS(($AN772-1)*36+($AO772-1)*12+6,COLUMN())):INDIRECT(ADDRESS(($AN772-1)*36+($AO772-1)*12+$AP772+4,COLUMN())),INDIRECT(ADDRESS(($AN772-1)*3+$AO772+5,$AP772+7)))&gt;=1,0,INDIRECT(ADDRESS(($AN772-1)*3+$AO772+5,$AP772+7)))))</f>
        <v>0</v>
      </c>
      <c r="AR772" s="472">
        <f ca="1">COUNTIF(INDIRECT("H"&amp;(ROW()+12*(($AN772-1)*3+$AO772)-ROW())/12+5):INDIRECT("S"&amp;(ROW()+12*(($AN772-1)*3+$AO772)-ROW())/12+5),AQ772)</f>
        <v>0</v>
      </c>
      <c r="AS772" s="480">
        <f ca="1">IF($AP772=1,IF(INDIRECT(ADDRESS(($AN772-1)*3+$AO772+5,$AP772+20))="",0,INDIRECT(ADDRESS(($AN772-1)*3+$AO772+5,$AP772+20))),IF(INDIRECT(ADDRESS(($AN772-1)*3+$AO772+5,$AP772+20))="",0,IF(COUNTIF(INDIRECT(ADDRESS(($AN772-1)*36+($AO772-1)*12+6,COLUMN())):INDIRECT(ADDRESS(($AN772-1)*36+($AO772-1)*12+$AP772+4,COLUMN())),INDIRECT(ADDRESS(($AN772-1)*3+$AO772+5,$AP772+20)))&gt;=1,0,INDIRECT(ADDRESS(($AN772-1)*3+$AO772+5,$AP772+20)))))</f>
        <v>0</v>
      </c>
      <c r="AT772" s="472">
        <f ca="1">COUNTIF(INDIRECT("U"&amp;(ROW()+12*(($AN772-1)*3+$AO772)-ROW())/12+5):INDIRECT("AF"&amp;(ROW()+12*(($AN772-1)*3+$AO772)-ROW())/12+5),AS772)</f>
        <v>0</v>
      </c>
      <c r="AU772" s="472">
        <f ca="1">IF(AND(AQ772+AS772&gt;0,AR772+AT772&gt;0),COUNTIF(AU$6:AU771,"&gt;0")+1,0)</f>
        <v>0</v>
      </c>
    </row>
    <row r="773" spans="40:47" x14ac:dyDescent="0.15">
      <c r="AN773" s="472">
        <v>22</v>
      </c>
      <c r="AO773" s="472">
        <v>1</v>
      </c>
      <c r="AP773" s="472">
        <v>12</v>
      </c>
      <c r="AQ773" s="480">
        <f ca="1">IF($AP773=1,IF(INDIRECT(ADDRESS(($AN773-1)*3+$AO773+5,$AP773+7))="",0,INDIRECT(ADDRESS(($AN773-1)*3+$AO773+5,$AP773+7))),IF(INDIRECT(ADDRESS(($AN773-1)*3+$AO773+5,$AP773+7))="",0,IF(COUNTIF(INDIRECT(ADDRESS(($AN773-1)*36+($AO773-1)*12+6,COLUMN())):INDIRECT(ADDRESS(($AN773-1)*36+($AO773-1)*12+$AP773+4,COLUMN())),INDIRECT(ADDRESS(($AN773-1)*3+$AO773+5,$AP773+7)))&gt;=1,0,INDIRECT(ADDRESS(($AN773-1)*3+$AO773+5,$AP773+7)))))</f>
        <v>0</v>
      </c>
      <c r="AR773" s="472">
        <f ca="1">COUNTIF(INDIRECT("H"&amp;(ROW()+12*(($AN773-1)*3+$AO773)-ROW())/12+5):INDIRECT("S"&amp;(ROW()+12*(($AN773-1)*3+$AO773)-ROW())/12+5),AQ773)</f>
        <v>0</v>
      </c>
      <c r="AS773" s="480">
        <f ca="1">IF($AP773=1,IF(INDIRECT(ADDRESS(($AN773-1)*3+$AO773+5,$AP773+20))="",0,INDIRECT(ADDRESS(($AN773-1)*3+$AO773+5,$AP773+20))),IF(INDIRECT(ADDRESS(($AN773-1)*3+$AO773+5,$AP773+20))="",0,IF(COUNTIF(INDIRECT(ADDRESS(($AN773-1)*36+($AO773-1)*12+6,COLUMN())):INDIRECT(ADDRESS(($AN773-1)*36+($AO773-1)*12+$AP773+4,COLUMN())),INDIRECT(ADDRESS(($AN773-1)*3+$AO773+5,$AP773+20)))&gt;=1,0,INDIRECT(ADDRESS(($AN773-1)*3+$AO773+5,$AP773+20)))))</f>
        <v>0</v>
      </c>
      <c r="AT773" s="472">
        <f ca="1">COUNTIF(INDIRECT("U"&amp;(ROW()+12*(($AN773-1)*3+$AO773)-ROW())/12+5):INDIRECT("AF"&amp;(ROW()+12*(($AN773-1)*3+$AO773)-ROW())/12+5),AS773)</f>
        <v>0</v>
      </c>
      <c r="AU773" s="472">
        <f ca="1">IF(AND(AQ773+AS773&gt;0,AR773+AT773&gt;0),COUNTIF(AU$6:AU772,"&gt;0")+1,0)</f>
        <v>0</v>
      </c>
    </row>
    <row r="774" spans="40:47" x14ac:dyDescent="0.15">
      <c r="AN774" s="472">
        <v>22</v>
      </c>
      <c r="AO774" s="472">
        <v>2</v>
      </c>
      <c r="AP774" s="472">
        <v>1</v>
      </c>
      <c r="AQ774" s="480">
        <f ca="1">IF($AP774=1,IF(INDIRECT(ADDRESS(($AN774-1)*3+$AO774+5,$AP774+7))="",0,INDIRECT(ADDRESS(($AN774-1)*3+$AO774+5,$AP774+7))),IF(INDIRECT(ADDRESS(($AN774-1)*3+$AO774+5,$AP774+7))="",0,IF(COUNTIF(INDIRECT(ADDRESS(($AN774-1)*36+($AO774-1)*12+6,COLUMN())):INDIRECT(ADDRESS(($AN774-1)*36+($AO774-1)*12+$AP774+4,COLUMN())),INDIRECT(ADDRESS(($AN774-1)*3+$AO774+5,$AP774+7)))&gt;=1,0,INDIRECT(ADDRESS(($AN774-1)*3+$AO774+5,$AP774+7)))))</f>
        <v>0</v>
      </c>
      <c r="AR774" s="472">
        <f ca="1">COUNTIF(INDIRECT("H"&amp;(ROW()+12*(($AN774-1)*3+$AO774)-ROW())/12+5):INDIRECT("S"&amp;(ROW()+12*(($AN774-1)*3+$AO774)-ROW())/12+5),AQ774)</f>
        <v>0</v>
      </c>
      <c r="AS774" s="480">
        <f ca="1">IF($AP774=1,IF(INDIRECT(ADDRESS(($AN774-1)*3+$AO774+5,$AP774+20))="",0,INDIRECT(ADDRESS(($AN774-1)*3+$AO774+5,$AP774+20))),IF(INDIRECT(ADDRESS(($AN774-1)*3+$AO774+5,$AP774+20))="",0,IF(COUNTIF(INDIRECT(ADDRESS(($AN774-1)*36+($AO774-1)*12+6,COLUMN())):INDIRECT(ADDRESS(($AN774-1)*36+($AO774-1)*12+$AP774+4,COLUMN())),INDIRECT(ADDRESS(($AN774-1)*3+$AO774+5,$AP774+20)))&gt;=1,0,INDIRECT(ADDRESS(($AN774-1)*3+$AO774+5,$AP774+20)))))</f>
        <v>0</v>
      </c>
      <c r="AT774" s="472">
        <f ca="1">COUNTIF(INDIRECT("U"&amp;(ROW()+12*(($AN774-1)*3+$AO774)-ROW())/12+5):INDIRECT("AF"&amp;(ROW()+12*(($AN774-1)*3+$AO774)-ROW())/12+5),AS774)</f>
        <v>0</v>
      </c>
      <c r="AU774" s="472">
        <f ca="1">IF(AND(AQ774+AS774&gt;0,AR774+AT774&gt;0),COUNTIF(AU$6:AU773,"&gt;0")+1,0)</f>
        <v>0</v>
      </c>
    </row>
    <row r="775" spans="40:47" x14ac:dyDescent="0.15">
      <c r="AN775" s="472">
        <v>22</v>
      </c>
      <c r="AO775" s="472">
        <v>2</v>
      </c>
      <c r="AP775" s="472">
        <v>2</v>
      </c>
      <c r="AQ775" s="480">
        <f ca="1">IF($AP775=1,IF(INDIRECT(ADDRESS(($AN775-1)*3+$AO775+5,$AP775+7))="",0,INDIRECT(ADDRESS(($AN775-1)*3+$AO775+5,$AP775+7))),IF(INDIRECT(ADDRESS(($AN775-1)*3+$AO775+5,$AP775+7))="",0,IF(COUNTIF(INDIRECT(ADDRESS(($AN775-1)*36+($AO775-1)*12+6,COLUMN())):INDIRECT(ADDRESS(($AN775-1)*36+($AO775-1)*12+$AP775+4,COLUMN())),INDIRECT(ADDRESS(($AN775-1)*3+$AO775+5,$AP775+7)))&gt;=1,0,INDIRECT(ADDRESS(($AN775-1)*3+$AO775+5,$AP775+7)))))</f>
        <v>0</v>
      </c>
      <c r="AR775" s="472">
        <f ca="1">COUNTIF(INDIRECT("H"&amp;(ROW()+12*(($AN775-1)*3+$AO775)-ROW())/12+5):INDIRECT("S"&amp;(ROW()+12*(($AN775-1)*3+$AO775)-ROW())/12+5),AQ775)</f>
        <v>0</v>
      </c>
      <c r="AS775" s="480">
        <f ca="1">IF($AP775=1,IF(INDIRECT(ADDRESS(($AN775-1)*3+$AO775+5,$AP775+20))="",0,INDIRECT(ADDRESS(($AN775-1)*3+$AO775+5,$AP775+20))),IF(INDIRECT(ADDRESS(($AN775-1)*3+$AO775+5,$AP775+20))="",0,IF(COUNTIF(INDIRECT(ADDRESS(($AN775-1)*36+($AO775-1)*12+6,COLUMN())):INDIRECT(ADDRESS(($AN775-1)*36+($AO775-1)*12+$AP775+4,COLUMN())),INDIRECT(ADDRESS(($AN775-1)*3+$AO775+5,$AP775+20)))&gt;=1,0,INDIRECT(ADDRESS(($AN775-1)*3+$AO775+5,$AP775+20)))))</f>
        <v>0</v>
      </c>
      <c r="AT775" s="472">
        <f ca="1">COUNTIF(INDIRECT("U"&amp;(ROW()+12*(($AN775-1)*3+$AO775)-ROW())/12+5):INDIRECT("AF"&amp;(ROW()+12*(($AN775-1)*3+$AO775)-ROW())/12+5),AS775)</f>
        <v>0</v>
      </c>
      <c r="AU775" s="472">
        <f ca="1">IF(AND(AQ775+AS775&gt;0,AR775+AT775&gt;0),COUNTIF(AU$6:AU774,"&gt;0")+1,0)</f>
        <v>0</v>
      </c>
    </row>
    <row r="776" spans="40:47" x14ac:dyDescent="0.15">
      <c r="AN776" s="472">
        <v>22</v>
      </c>
      <c r="AO776" s="472">
        <v>2</v>
      </c>
      <c r="AP776" s="472">
        <v>3</v>
      </c>
      <c r="AQ776" s="480">
        <f ca="1">IF($AP776=1,IF(INDIRECT(ADDRESS(($AN776-1)*3+$AO776+5,$AP776+7))="",0,INDIRECT(ADDRESS(($AN776-1)*3+$AO776+5,$AP776+7))),IF(INDIRECT(ADDRESS(($AN776-1)*3+$AO776+5,$AP776+7))="",0,IF(COUNTIF(INDIRECT(ADDRESS(($AN776-1)*36+($AO776-1)*12+6,COLUMN())):INDIRECT(ADDRESS(($AN776-1)*36+($AO776-1)*12+$AP776+4,COLUMN())),INDIRECT(ADDRESS(($AN776-1)*3+$AO776+5,$AP776+7)))&gt;=1,0,INDIRECT(ADDRESS(($AN776-1)*3+$AO776+5,$AP776+7)))))</f>
        <v>0</v>
      </c>
      <c r="AR776" s="472">
        <f ca="1">COUNTIF(INDIRECT("H"&amp;(ROW()+12*(($AN776-1)*3+$AO776)-ROW())/12+5):INDIRECT("S"&amp;(ROW()+12*(($AN776-1)*3+$AO776)-ROW())/12+5),AQ776)</f>
        <v>0</v>
      </c>
      <c r="AS776" s="480">
        <f ca="1">IF($AP776=1,IF(INDIRECT(ADDRESS(($AN776-1)*3+$AO776+5,$AP776+20))="",0,INDIRECT(ADDRESS(($AN776-1)*3+$AO776+5,$AP776+20))),IF(INDIRECT(ADDRESS(($AN776-1)*3+$AO776+5,$AP776+20))="",0,IF(COUNTIF(INDIRECT(ADDRESS(($AN776-1)*36+($AO776-1)*12+6,COLUMN())):INDIRECT(ADDRESS(($AN776-1)*36+($AO776-1)*12+$AP776+4,COLUMN())),INDIRECT(ADDRESS(($AN776-1)*3+$AO776+5,$AP776+20)))&gt;=1,0,INDIRECT(ADDRESS(($AN776-1)*3+$AO776+5,$AP776+20)))))</f>
        <v>0</v>
      </c>
      <c r="AT776" s="472">
        <f ca="1">COUNTIF(INDIRECT("U"&amp;(ROW()+12*(($AN776-1)*3+$AO776)-ROW())/12+5):INDIRECT("AF"&amp;(ROW()+12*(($AN776-1)*3+$AO776)-ROW())/12+5),AS776)</f>
        <v>0</v>
      </c>
      <c r="AU776" s="472">
        <f ca="1">IF(AND(AQ776+AS776&gt;0,AR776+AT776&gt;0),COUNTIF(AU$6:AU775,"&gt;0")+1,0)</f>
        <v>0</v>
      </c>
    </row>
    <row r="777" spans="40:47" x14ac:dyDescent="0.15">
      <c r="AN777" s="472">
        <v>22</v>
      </c>
      <c r="AO777" s="472">
        <v>2</v>
      </c>
      <c r="AP777" s="472">
        <v>4</v>
      </c>
      <c r="AQ777" s="480">
        <f ca="1">IF($AP777=1,IF(INDIRECT(ADDRESS(($AN777-1)*3+$AO777+5,$AP777+7))="",0,INDIRECT(ADDRESS(($AN777-1)*3+$AO777+5,$AP777+7))),IF(INDIRECT(ADDRESS(($AN777-1)*3+$AO777+5,$AP777+7))="",0,IF(COUNTIF(INDIRECT(ADDRESS(($AN777-1)*36+($AO777-1)*12+6,COLUMN())):INDIRECT(ADDRESS(($AN777-1)*36+($AO777-1)*12+$AP777+4,COLUMN())),INDIRECT(ADDRESS(($AN777-1)*3+$AO777+5,$AP777+7)))&gt;=1,0,INDIRECT(ADDRESS(($AN777-1)*3+$AO777+5,$AP777+7)))))</f>
        <v>0</v>
      </c>
      <c r="AR777" s="472">
        <f ca="1">COUNTIF(INDIRECT("H"&amp;(ROW()+12*(($AN777-1)*3+$AO777)-ROW())/12+5):INDIRECT("S"&amp;(ROW()+12*(($AN777-1)*3+$AO777)-ROW())/12+5),AQ777)</f>
        <v>0</v>
      </c>
      <c r="AS777" s="480">
        <f ca="1">IF($AP777=1,IF(INDIRECT(ADDRESS(($AN777-1)*3+$AO777+5,$AP777+20))="",0,INDIRECT(ADDRESS(($AN777-1)*3+$AO777+5,$AP777+20))),IF(INDIRECT(ADDRESS(($AN777-1)*3+$AO777+5,$AP777+20))="",0,IF(COUNTIF(INDIRECT(ADDRESS(($AN777-1)*36+($AO777-1)*12+6,COLUMN())):INDIRECT(ADDRESS(($AN777-1)*36+($AO777-1)*12+$AP777+4,COLUMN())),INDIRECT(ADDRESS(($AN777-1)*3+$AO777+5,$AP777+20)))&gt;=1,0,INDIRECT(ADDRESS(($AN777-1)*3+$AO777+5,$AP777+20)))))</f>
        <v>0</v>
      </c>
      <c r="AT777" s="472">
        <f ca="1">COUNTIF(INDIRECT("U"&amp;(ROW()+12*(($AN777-1)*3+$AO777)-ROW())/12+5):INDIRECT("AF"&amp;(ROW()+12*(($AN777-1)*3+$AO777)-ROW())/12+5),AS777)</f>
        <v>0</v>
      </c>
      <c r="AU777" s="472">
        <f ca="1">IF(AND(AQ777+AS777&gt;0,AR777+AT777&gt;0),COUNTIF(AU$6:AU776,"&gt;0")+1,0)</f>
        <v>0</v>
      </c>
    </row>
    <row r="778" spans="40:47" x14ac:dyDescent="0.15">
      <c r="AN778" s="472">
        <v>22</v>
      </c>
      <c r="AO778" s="472">
        <v>2</v>
      </c>
      <c r="AP778" s="472">
        <v>5</v>
      </c>
      <c r="AQ778" s="480">
        <f ca="1">IF($AP778=1,IF(INDIRECT(ADDRESS(($AN778-1)*3+$AO778+5,$AP778+7))="",0,INDIRECT(ADDRESS(($AN778-1)*3+$AO778+5,$AP778+7))),IF(INDIRECT(ADDRESS(($AN778-1)*3+$AO778+5,$AP778+7))="",0,IF(COUNTIF(INDIRECT(ADDRESS(($AN778-1)*36+($AO778-1)*12+6,COLUMN())):INDIRECT(ADDRESS(($AN778-1)*36+($AO778-1)*12+$AP778+4,COLUMN())),INDIRECT(ADDRESS(($AN778-1)*3+$AO778+5,$AP778+7)))&gt;=1,0,INDIRECT(ADDRESS(($AN778-1)*3+$AO778+5,$AP778+7)))))</f>
        <v>0</v>
      </c>
      <c r="AR778" s="472">
        <f ca="1">COUNTIF(INDIRECT("H"&amp;(ROW()+12*(($AN778-1)*3+$AO778)-ROW())/12+5):INDIRECT("S"&amp;(ROW()+12*(($AN778-1)*3+$AO778)-ROW())/12+5),AQ778)</f>
        <v>0</v>
      </c>
      <c r="AS778" s="480">
        <f ca="1">IF($AP778=1,IF(INDIRECT(ADDRESS(($AN778-1)*3+$AO778+5,$AP778+20))="",0,INDIRECT(ADDRESS(($AN778-1)*3+$AO778+5,$AP778+20))),IF(INDIRECT(ADDRESS(($AN778-1)*3+$AO778+5,$AP778+20))="",0,IF(COUNTIF(INDIRECT(ADDRESS(($AN778-1)*36+($AO778-1)*12+6,COLUMN())):INDIRECT(ADDRESS(($AN778-1)*36+($AO778-1)*12+$AP778+4,COLUMN())),INDIRECT(ADDRESS(($AN778-1)*3+$AO778+5,$AP778+20)))&gt;=1,0,INDIRECT(ADDRESS(($AN778-1)*3+$AO778+5,$AP778+20)))))</f>
        <v>0</v>
      </c>
      <c r="AT778" s="472">
        <f ca="1">COUNTIF(INDIRECT("U"&amp;(ROW()+12*(($AN778-1)*3+$AO778)-ROW())/12+5):INDIRECT("AF"&amp;(ROW()+12*(($AN778-1)*3+$AO778)-ROW())/12+5),AS778)</f>
        <v>0</v>
      </c>
      <c r="AU778" s="472">
        <f ca="1">IF(AND(AQ778+AS778&gt;0,AR778+AT778&gt;0),COUNTIF(AU$6:AU777,"&gt;0")+1,0)</f>
        <v>0</v>
      </c>
    </row>
    <row r="779" spans="40:47" x14ac:dyDescent="0.15">
      <c r="AN779" s="472">
        <v>22</v>
      </c>
      <c r="AO779" s="472">
        <v>2</v>
      </c>
      <c r="AP779" s="472">
        <v>6</v>
      </c>
      <c r="AQ779" s="480">
        <f ca="1">IF($AP779=1,IF(INDIRECT(ADDRESS(($AN779-1)*3+$AO779+5,$AP779+7))="",0,INDIRECT(ADDRESS(($AN779-1)*3+$AO779+5,$AP779+7))),IF(INDIRECT(ADDRESS(($AN779-1)*3+$AO779+5,$AP779+7))="",0,IF(COUNTIF(INDIRECT(ADDRESS(($AN779-1)*36+($AO779-1)*12+6,COLUMN())):INDIRECT(ADDRESS(($AN779-1)*36+($AO779-1)*12+$AP779+4,COLUMN())),INDIRECT(ADDRESS(($AN779-1)*3+$AO779+5,$AP779+7)))&gt;=1,0,INDIRECT(ADDRESS(($AN779-1)*3+$AO779+5,$AP779+7)))))</f>
        <v>0</v>
      </c>
      <c r="AR779" s="472">
        <f ca="1">COUNTIF(INDIRECT("H"&amp;(ROW()+12*(($AN779-1)*3+$AO779)-ROW())/12+5):INDIRECT("S"&amp;(ROW()+12*(($AN779-1)*3+$AO779)-ROW())/12+5),AQ779)</f>
        <v>0</v>
      </c>
      <c r="AS779" s="480">
        <f ca="1">IF($AP779=1,IF(INDIRECT(ADDRESS(($AN779-1)*3+$AO779+5,$AP779+20))="",0,INDIRECT(ADDRESS(($AN779-1)*3+$AO779+5,$AP779+20))),IF(INDIRECT(ADDRESS(($AN779-1)*3+$AO779+5,$AP779+20))="",0,IF(COUNTIF(INDIRECT(ADDRESS(($AN779-1)*36+($AO779-1)*12+6,COLUMN())):INDIRECT(ADDRESS(($AN779-1)*36+($AO779-1)*12+$AP779+4,COLUMN())),INDIRECT(ADDRESS(($AN779-1)*3+$AO779+5,$AP779+20)))&gt;=1,0,INDIRECT(ADDRESS(($AN779-1)*3+$AO779+5,$AP779+20)))))</f>
        <v>0</v>
      </c>
      <c r="AT779" s="472">
        <f ca="1">COUNTIF(INDIRECT("U"&amp;(ROW()+12*(($AN779-1)*3+$AO779)-ROW())/12+5):INDIRECT("AF"&amp;(ROW()+12*(($AN779-1)*3+$AO779)-ROW())/12+5),AS779)</f>
        <v>0</v>
      </c>
      <c r="AU779" s="472">
        <f ca="1">IF(AND(AQ779+AS779&gt;0,AR779+AT779&gt;0),COUNTIF(AU$6:AU778,"&gt;0")+1,0)</f>
        <v>0</v>
      </c>
    </row>
    <row r="780" spans="40:47" x14ac:dyDescent="0.15">
      <c r="AN780" s="472">
        <v>22</v>
      </c>
      <c r="AO780" s="472">
        <v>2</v>
      </c>
      <c r="AP780" s="472">
        <v>7</v>
      </c>
      <c r="AQ780" s="480">
        <f ca="1">IF($AP780=1,IF(INDIRECT(ADDRESS(($AN780-1)*3+$AO780+5,$AP780+7))="",0,INDIRECT(ADDRESS(($AN780-1)*3+$AO780+5,$AP780+7))),IF(INDIRECT(ADDRESS(($AN780-1)*3+$AO780+5,$AP780+7))="",0,IF(COUNTIF(INDIRECT(ADDRESS(($AN780-1)*36+($AO780-1)*12+6,COLUMN())):INDIRECT(ADDRESS(($AN780-1)*36+($AO780-1)*12+$AP780+4,COLUMN())),INDIRECT(ADDRESS(($AN780-1)*3+$AO780+5,$AP780+7)))&gt;=1,0,INDIRECT(ADDRESS(($AN780-1)*3+$AO780+5,$AP780+7)))))</f>
        <v>0</v>
      </c>
      <c r="AR780" s="472">
        <f ca="1">COUNTIF(INDIRECT("H"&amp;(ROW()+12*(($AN780-1)*3+$AO780)-ROW())/12+5):INDIRECT("S"&amp;(ROW()+12*(($AN780-1)*3+$AO780)-ROW())/12+5),AQ780)</f>
        <v>0</v>
      </c>
      <c r="AS780" s="480">
        <f ca="1">IF($AP780=1,IF(INDIRECT(ADDRESS(($AN780-1)*3+$AO780+5,$AP780+20))="",0,INDIRECT(ADDRESS(($AN780-1)*3+$AO780+5,$AP780+20))),IF(INDIRECT(ADDRESS(($AN780-1)*3+$AO780+5,$AP780+20))="",0,IF(COUNTIF(INDIRECT(ADDRESS(($AN780-1)*36+($AO780-1)*12+6,COLUMN())):INDIRECT(ADDRESS(($AN780-1)*36+($AO780-1)*12+$AP780+4,COLUMN())),INDIRECT(ADDRESS(($AN780-1)*3+$AO780+5,$AP780+20)))&gt;=1,0,INDIRECT(ADDRESS(($AN780-1)*3+$AO780+5,$AP780+20)))))</f>
        <v>0</v>
      </c>
      <c r="AT780" s="472">
        <f ca="1">COUNTIF(INDIRECT("U"&amp;(ROW()+12*(($AN780-1)*3+$AO780)-ROW())/12+5):INDIRECT("AF"&amp;(ROW()+12*(($AN780-1)*3+$AO780)-ROW())/12+5),AS780)</f>
        <v>0</v>
      </c>
      <c r="AU780" s="472">
        <f ca="1">IF(AND(AQ780+AS780&gt;0,AR780+AT780&gt;0),COUNTIF(AU$6:AU779,"&gt;0")+1,0)</f>
        <v>0</v>
      </c>
    </row>
    <row r="781" spans="40:47" x14ac:dyDescent="0.15">
      <c r="AN781" s="472">
        <v>22</v>
      </c>
      <c r="AO781" s="472">
        <v>2</v>
      </c>
      <c r="AP781" s="472">
        <v>8</v>
      </c>
      <c r="AQ781" s="480">
        <f ca="1">IF($AP781=1,IF(INDIRECT(ADDRESS(($AN781-1)*3+$AO781+5,$AP781+7))="",0,INDIRECT(ADDRESS(($AN781-1)*3+$AO781+5,$AP781+7))),IF(INDIRECT(ADDRESS(($AN781-1)*3+$AO781+5,$AP781+7))="",0,IF(COUNTIF(INDIRECT(ADDRESS(($AN781-1)*36+($AO781-1)*12+6,COLUMN())):INDIRECT(ADDRESS(($AN781-1)*36+($AO781-1)*12+$AP781+4,COLUMN())),INDIRECT(ADDRESS(($AN781-1)*3+$AO781+5,$AP781+7)))&gt;=1,0,INDIRECT(ADDRESS(($AN781-1)*3+$AO781+5,$AP781+7)))))</f>
        <v>0</v>
      </c>
      <c r="AR781" s="472">
        <f ca="1">COUNTIF(INDIRECT("H"&amp;(ROW()+12*(($AN781-1)*3+$AO781)-ROW())/12+5):INDIRECT("S"&amp;(ROW()+12*(($AN781-1)*3+$AO781)-ROW())/12+5),AQ781)</f>
        <v>0</v>
      </c>
      <c r="AS781" s="480">
        <f ca="1">IF($AP781=1,IF(INDIRECT(ADDRESS(($AN781-1)*3+$AO781+5,$AP781+20))="",0,INDIRECT(ADDRESS(($AN781-1)*3+$AO781+5,$AP781+20))),IF(INDIRECT(ADDRESS(($AN781-1)*3+$AO781+5,$AP781+20))="",0,IF(COUNTIF(INDIRECT(ADDRESS(($AN781-1)*36+($AO781-1)*12+6,COLUMN())):INDIRECT(ADDRESS(($AN781-1)*36+($AO781-1)*12+$AP781+4,COLUMN())),INDIRECT(ADDRESS(($AN781-1)*3+$AO781+5,$AP781+20)))&gt;=1,0,INDIRECT(ADDRESS(($AN781-1)*3+$AO781+5,$AP781+20)))))</f>
        <v>0</v>
      </c>
      <c r="AT781" s="472">
        <f ca="1">COUNTIF(INDIRECT("U"&amp;(ROW()+12*(($AN781-1)*3+$AO781)-ROW())/12+5):INDIRECT("AF"&amp;(ROW()+12*(($AN781-1)*3+$AO781)-ROW())/12+5),AS781)</f>
        <v>0</v>
      </c>
      <c r="AU781" s="472">
        <f ca="1">IF(AND(AQ781+AS781&gt;0,AR781+AT781&gt;0),COUNTIF(AU$6:AU780,"&gt;0")+1,0)</f>
        <v>0</v>
      </c>
    </row>
    <row r="782" spans="40:47" x14ac:dyDescent="0.15">
      <c r="AN782" s="472">
        <v>22</v>
      </c>
      <c r="AO782" s="472">
        <v>2</v>
      </c>
      <c r="AP782" s="472">
        <v>9</v>
      </c>
      <c r="AQ782" s="480">
        <f ca="1">IF($AP782=1,IF(INDIRECT(ADDRESS(($AN782-1)*3+$AO782+5,$AP782+7))="",0,INDIRECT(ADDRESS(($AN782-1)*3+$AO782+5,$AP782+7))),IF(INDIRECT(ADDRESS(($AN782-1)*3+$AO782+5,$AP782+7))="",0,IF(COUNTIF(INDIRECT(ADDRESS(($AN782-1)*36+($AO782-1)*12+6,COLUMN())):INDIRECT(ADDRESS(($AN782-1)*36+($AO782-1)*12+$AP782+4,COLUMN())),INDIRECT(ADDRESS(($AN782-1)*3+$AO782+5,$AP782+7)))&gt;=1,0,INDIRECT(ADDRESS(($AN782-1)*3+$AO782+5,$AP782+7)))))</f>
        <v>0</v>
      </c>
      <c r="AR782" s="472">
        <f ca="1">COUNTIF(INDIRECT("H"&amp;(ROW()+12*(($AN782-1)*3+$AO782)-ROW())/12+5):INDIRECT("S"&amp;(ROW()+12*(($AN782-1)*3+$AO782)-ROW())/12+5),AQ782)</f>
        <v>0</v>
      </c>
      <c r="AS782" s="480">
        <f ca="1">IF($AP782=1,IF(INDIRECT(ADDRESS(($AN782-1)*3+$AO782+5,$AP782+20))="",0,INDIRECT(ADDRESS(($AN782-1)*3+$AO782+5,$AP782+20))),IF(INDIRECT(ADDRESS(($AN782-1)*3+$AO782+5,$AP782+20))="",0,IF(COUNTIF(INDIRECT(ADDRESS(($AN782-1)*36+($AO782-1)*12+6,COLUMN())):INDIRECT(ADDRESS(($AN782-1)*36+($AO782-1)*12+$AP782+4,COLUMN())),INDIRECT(ADDRESS(($AN782-1)*3+$AO782+5,$AP782+20)))&gt;=1,0,INDIRECT(ADDRESS(($AN782-1)*3+$AO782+5,$AP782+20)))))</f>
        <v>0</v>
      </c>
      <c r="AT782" s="472">
        <f ca="1">COUNTIF(INDIRECT("U"&amp;(ROW()+12*(($AN782-1)*3+$AO782)-ROW())/12+5):INDIRECT("AF"&amp;(ROW()+12*(($AN782-1)*3+$AO782)-ROW())/12+5),AS782)</f>
        <v>0</v>
      </c>
      <c r="AU782" s="472">
        <f ca="1">IF(AND(AQ782+AS782&gt;0,AR782+AT782&gt;0),COUNTIF(AU$6:AU781,"&gt;0")+1,0)</f>
        <v>0</v>
      </c>
    </row>
    <row r="783" spans="40:47" x14ac:dyDescent="0.15">
      <c r="AN783" s="472">
        <v>22</v>
      </c>
      <c r="AO783" s="472">
        <v>2</v>
      </c>
      <c r="AP783" s="472">
        <v>10</v>
      </c>
      <c r="AQ783" s="480">
        <f ca="1">IF($AP783=1,IF(INDIRECT(ADDRESS(($AN783-1)*3+$AO783+5,$AP783+7))="",0,INDIRECT(ADDRESS(($AN783-1)*3+$AO783+5,$AP783+7))),IF(INDIRECT(ADDRESS(($AN783-1)*3+$AO783+5,$AP783+7))="",0,IF(COUNTIF(INDIRECT(ADDRESS(($AN783-1)*36+($AO783-1)*12+6,COLUMN())):INDIRECT(ADDRESS(($AN783-1)*36+($AO783-1)*12+$AP783+4,COLUMN())),INDIRECT(ADDRESS(($AN783-1)*3+$AO783+5,$AP783+7)))&gt;=1,0,INDIRECT(ADDRESS(($AN783-1)*3+$AO783+5,$AP783+7)))))</f>
        <v>0</v>
      </c>
      <c r="AR783" s="472">
        <f ca="1">COUNTIF(INDIRECT("H"&amp;(ROW()+12*(($AN783-1)*3+$AO783)-ROW())/12+5):INDIRECT("S"&amp;(ROW()+12*(($AN783-1)*3+$AO783)-ROW())/12+5),AQ783)</f>
        <v>0</v>
      </c>
      <c r="AS783" s="480">
        <f ca="1">IF($AP783=1,IF(INDIRECT(ADDRESS(($AN783-1)*3+$AO783+5,$AP783+20))="",0,INDIRECT(ADDRESS(($AN783-1)*3+$AO783+5,$AP783+20))),IF(INDIRECT(ADDRESS(($AN783-1)*3+$AO783+5,$AP783+20))="",0,IF(COUNTIF(INDIRECT(ADDRESS(($AN783-1)*36+($AO783-1)*12+6,COLUMN())):INDIRECT(ADDRESS(($AN783-1)*36+($AO783-1)*12+$AP783+4,COLUMN())),INDIRECT(ADDRESS(($AN783-1)*3+$AO783+5,$AP783+20)))&gt;=1,0,INDIRECT(ADDRESS(($AN783-1)*3+$AO783+5,$AP783+20)))))</f>
        <v>0</v>
      </c>
      <c r="AT783" s="472">
        <f ca="1">COUNTIF(INDIRECT("U"&amp;(ROW()+12*(($AN783-1)*3+$AO783)-ROW())/12+5):INDIRECT("AF"&amp;(ROW()+12*(($AN783-1)*3+$AO783)-ROW())/12+5),AS783)</f>
        <v>0</v>
      </c>
      <c r="AU783" s="472">
        <f ca="1">IF(AND(AQ783+AS783&gt;0,AR783+AT783&gt;0),COUNTIF(AU$6:AU782,"&gt;0")+1,0)</f>
        <v>0</v>
      </c>
    </row>
    <row r="784" spans="40:47" x14ac:dyDescent="0.15">
      <c r="AN784" s="472">
        <v>22</v>
      </c>
      <c r="AO784" s="472">
        <v>2</v>
      </c>
      <c r="AP784" s="472">
        <v>11</v>
      </c>
      <c r="AQ784" s="480">
        <f ca="1">IF($AP784=1,IF(INDIRECT(ADDRESS(($AN784-1)*3+$AO784+5,$AP784+7))="",0,INDIRECT(ADDRESS(($AN784-1)*3+$AO784+5,$AP784+7))),IF(INDIRECT(ADDRESS(($AN784-1)*3+$AO784+5,$AP784+7))="",0,IF(COUNTIF(INDIRECT(ADDRESS(($AN784-1)*36+($AO784-1)*12+6,COLUMN())):INDIRECT(ADDRESS(($AN784-1)*36+($AO784-1)*12+$AP784+4,COLUMN())),INDIRECT(ADDRESS(($AN784-1)*3+$AO784+5,$AP784+7)))&gt;=1,0,INDIRECT(ADDRESS(($AN784-1)*3+$AO784+5,$AP784+7)))))</f>
        <v>0</v>
      </c>
      <c r="AR784" s="472">
        <f ca="1">COUNTIF(INDIRECT("H"&amp;(ROW()+12*(($AN784-1)*3+$AO784)-ROW())/12+5):INDIRECT("S"&amp;(ROW()+12*(($AN784-1)*3+$AO784)-ROW())/12+5),AQ784)</f>
        <v>0</v>
      </c>
      <c r="AS784" s="480">
        <f ca="1">IF($AP784=1,IF(INDIRECT(ADDRESS(($AN784-1)*3+$AO784+5,$AP784+20))="",0,INDIRECT(ADDRESS(($AN784-1)*3+$AO784+5,$AP784+20))),IF(INDIRECT(ADDRESS(($AN784-1)*3+$AO784+5,$AP784+20))="",0,IF(COUNTIF(INDIRECT(ADDRESS(($AN784-1)*36+($AO784-1)*12+6,COLUMN())):INDIRECT(ADDRESS(($AN784-1)*36+($AO784-1)*12+$AP784+4,COLUMN())),INDIRECT(ADDRESS(($AN784-1)*3+$AO784+5,$AP784+20)))&gt;=1,0,INDIRECT(ADDRESS(($AN784-1)*3+$AO784+5,$AP784+20)))))</f>
        <v>0</v>
      </c>
      <c r="AT784" s="472">
        <f ca="1">COUNTIF(INDIRECT("U"&amp;(ROW()+12*(($AN784-1)*3+$AO784)-ROW())/12+5):INDIRECT("AF"&amp;(ROW()+12*(($AN784-1)*3+$AO784)-ROW())/12+5),AS784)</f>
        <v>0</v>
      </c>
      <c r="AU784" s="472">
        <f ca="1">IF(AND(AQ784+AS784&gt;0,AR784+AT784&gt;0),COUNTIF(AU$6:AU783,"&gt;0")+1,0)</f>
        <v>0</v>
      </c>
    </row>
    <row r="785" spans="40:47" x14ac:dyDescent="0.15">
      <c r="AN785" s="472">
        <v>22</v>
      </c>
      <c r="AO785" s="472">
        <v>2</v>
      </c>
      <c r="AP785" s="472">
        <v>12</v>
      </c>
      <c r="AQ785" s="480">
        <f ca="1">IF($AP785=1,IF(INDIRECT(ADDRESS(($AN785-1)*3+$AO785+5,$AP785+7))="",0,INDIRECT(ADDRESS(($AN785-1)*3+$AO785+5,$AP785+7))),IF(INDIRECT(ADDRESS(($AN785-1)*3+$AO785+5,$AP785+7))="",0,IF(COUNTIF(INDIRECT(ADDRESS(($AN785-1)*36+($AO785-1)*12+6,COLUMN())):INDIRECT(ADDRESS(($AN785-1)*36+($AO785-1)*12+$AP785+4,COLUMN())),INDIRECT(ADDRESS(($AN785-1)*3+$AO785+5,$AP785+7)))&gt;=1,0,INDIRECT(ADDRESS(($AN785-1)*3+$AO785+5,$AP785+7)))))</f>
        <v>0</v>
      </c>
      <c r="AR785" s="472">
        <f ca="1">COUNTIF(INDIRECT("H"&amp;(ROW()+12*(($AN785-1)*3+$AO785)-ROW())/12+5):INDIRECT("S"&amp;(ROW()+12*(($AN785-1)*3+$AO785)-ROW())/12+5),AQ785)</f>
        <v>0</v>
      </c>
      <c r="AS785" s="480">
        <f ca="1">IF($AP785=1,IF(INDIRECT(ADDRESS(($AN785-1)*3+$AO785+5,$AP785+20))="",0,INDIRECT(ADDRESS(($AN785-1)*3+$AO785+5,$AP785+20))),IF(INDIRECT(ADDRESS(($AN785-1)*3+$AO785+5,$AP785+20))="",0,IF(COUNTIF(INDIRECT(ADDRESS(($AN785-1)*36+($AO785-1)*12+6,COLUMN())):INDIRECT(ADDRESS(($AN785-1)*36+($AO785-1)*12+$AP785+4,COLUMN())),INDIRECT(ADDRESS(($AN785-1)*3+$AO785+5,$AP785+20)))&gt;=1,0,INDIRECT(ADDRESS(($AN785-1)*3+$AO785+5,$AP785+20)))))</f>
        <v>0</v>
      </c>
      <c r="AT785" s="472">
        <f ca="1">COUNTIF(INDIRECT("U"&amp;(ROW()+12*(($AN785-1)*3+$AO785)-ROW())/12+5):INDIRECT("AF"&amp;(ROW()+12*(($AN785-1)*3+$AO785)-ROW())/12+5),AS785)</f>
        <v>0</v>
      </c>
      <c r="AU785" s="472">
        <f ca="1">IF(AND(AQ785+AS785&gt;0,AR785+AT785&gt;0),COUNTIF(AU$6:AU784,"&gt;0")+1,0)</f>
        <v>0</v>
      </c>
    </row>
    <row r="786" spans="40:47" x14ac:dyDescent="0.15">
      <c r="AN786" s="472">
        <v>22</v>
      </c>
      <c r="AO786" s="472">
        <v>3</v>
      </c>
      <c r="AP786" s="472">
        <v>1</v>
      </c>
      <c r="AQ786" s="480">
        <f ca="1">IF($AP786=1,IF(INDIRECT(ADDRESS(($AN786-1)*3+$AO786+5,$AP786+7))="",0,INDIRECT(ADDRESS(($AN786-1)*3+$AO786+5,$AP786+7))),IF(INDIRECT(ADDRESS(($AN786-1)*3+$AO786+5,$AP786+7))="",0,IF(COUNTIF(INDIRECT(ADDRESS(($AN786-1)*36+($AO786-1)*12+6,COLUMN())):INDIRECT(ADDRESS(($AN786-1)*36+($AO786-1)*12+$AP786+4,COLUMN())),INDIRECT(ADDRESS(($AN786-1)*3+$AO786+5,$AP786+7)))&gt;=1,0,INDIRECT(ADDRESS(($AN786-1)*3+$AO786+5,$AP786+7)))))</f>
        <v>0</v>
      </c>
      <c r="AR786" s="472">
        <f ca="1">COUNTIF(INDIRECT("H"&amp;(ROW()+12*(($AN786-1)*3+$AO786)-ROW())/12+5):INDIRECT("S"&amp;(ROW()+12*(($AN786-1)*3+$AO786)-ROW())/12+5),AQ786)</f>
        <v>0</v>
      </c>
      <c r="AS786" s="480">
        <f ca="1">IF($AP786=1,IF(INDIRECT(ADDRESS(($AN786-1)*3+$AO786+5,$AP786+20))="",0,INDIRECT(ADDRESS(($AN786-1)*3+$AO786+5,$AP786+20))),IF(INDIRECT(ADDRESS(($AN786-1)*3+$AO786+5,$AP786+20))="",0,IF(COUNTIF(INDIRECT(ADDRESS(($AN786-1)*36+($AO786-1)*12+6,COLUMN())):INDIRECT(ADDRESS(($AN786-1)*36+($AO786-1)*12+$AP786+4,COLUMN())),INDIRECT(ADDRESS(($AN786-1)*3+$AO786+5,$AP786+20)))&gt;=1,0,INDIRECT(ADDRESS(($AN786-1)*3+$AO786+5,$AP786+20)))))</f>
        <v>0</v>
      </c>
      <c r="AT786" s="472">
        <f ca="1">COUNTIF(INDIRECT("U"&amp;(ROW()+12*(($AN786-1)*3+$AO786)-ROW())/12+5):INDIRECT("AF"&amp;(ROW()+12*(($AN786-1)*3+$AO786)-ROW())/12+5),AS786)</f>
        <v>0</v>
      </c>
      <c r="AU786" s="472">
        <f ca="1">IF(AND(AQ786+AS786&gt;0,AR786+AT786&gt;0),COUNTIF(AU$6:AU785,"&gt;0")+1,0)</f>
        <v>0</v>
      </c>
    </row>
    <row r="787" spans="40:47" x14ac:dyDescent="0.15">
      <c r="AN787" s="472">
        <v>22</v>
      </c>
      <c r="AO787" s="472">
        <v>3</v>
      </c>
      <c r="AP787" s="472">
        <v>2</v>
      </c>
      <c r="AQ787" s="480">
        <f ca="1">IF($AP787=1,IF(INDIRECT(ADDRESS(($AN787-1)*3+$AO787+5,$AP787+7))="",0,INDIRECT(ADDRESS(($AN787-1)*3+$AO787+5,$AP787+7))),IF(INDIRECT(ADDRESS(($AN787-1)*3+$AO787+5,$AP787+7))="",0,IF(COUNTIF(INDIRECT(ADDRESS(($AN787-1)*36+($AO787-1)*12+6,COLUMN())):INDIRECT(ADDRESS(($AN787-1)*36+($AO787-1)*12+$AP787+4,COLUMN())),INDIRECT(ADDRESS(($AN787-1)*3+$AO787+5,$AP787+7)))&gt;=1,0,INDIRECT(ADDRESS(($AN787-1)*3+$AO787+5,$AP787+7)))))</f>
        <v>0</v>
      </c>
      <c r="AR787" s="472">
        <f ca="1">COUNTIF(INDIRECT("H"&amp;(ROW()+12*(($AN787-1)*3+$AO787)-ROW())/12+5):INDIRECT("S"&amp;(ROW()+12*(($AN787-1)*3+$AO787)-ROW())/12+5),AQ787)</f>
        <v>0</v>
      </c>
      <c r="AS787" s="480">
        <f ca="1">IF($AP787=1,IF(INDIRECT(ADDRESS(($AN787-1)*3+$AO787+5,$AP787+20))="",0,INDIRECT(ADDRESS(($AN787-1)*3+$AO787+5,$AP787+20))),IF(INDIRECT(ADDRESS(($AN787-1)*3+$AO787+5,$AP787+20))="",0,IF(COUNTIF(INDIRECT(ADDRESS(($AN787-1)*36+($AO787-1)*12+6,COLUMN())):INDIRECT(ADDRESS(($AN787-1)*36+($AO787-1)*12+$AP787+4,COLUMN())),INDIRECT(ADDRESS(($AN787-1)*3+$AO787+5,$AP787+20)))&gt;=1,0,INDIRECT(ADDRESS(($AN787-1)*3+$AO787+5,$AP787+20)))))</f>
        <v>0</v>
      </c>
      <c r="AT787" s="472">
        <f ca="1">COUNTIF(INDIRECT("U"&amp;(ROW()+12*(($AN787-1)*3+$AO787)-ROW())/12+5):INDIRECT("AF"&amp;(ROW()+12*(($AN787-1)*3+$AO787)-ROW())/12+5),AS787)</f>
        <v>0</v>
      </c>
      <c r="AU787" s="472">
        <f ca="1">IF(AND(AQ787+AS787&gt;0,AR787+AT787&gt;0),COUNTIF(AU$6:AU786,"&gt;0")+1,0)</f>
        <v>0</v>
      </c>
    </row>
    <row r="788" spans="40:47" x14ac:dyDescent="0.15">
      <c r="AN788" s="472">
        <v>22</v>
      </c>
      <c r="AO788" s="472">
        <v>3</v>
      </c>
      <c r="AP788" s="472">
        <v>3</v>
      </c>
      <c r="AQ788" s="480">
        <f ca="1">IF($AP788=1,IF(INDIRECT(ADDRESS(($AN788-1)*3+$AO788+5,$AP788+7))="",0,INDIRECT(ADDRESS(($AN788-1)*3+$AO788+5,$AP788+7))),IF(INDIRECT(ADDRESS(($AN788-1)*3+$AO788+5,$AP788+7))="",0,IF(COUNTIF(INDIRECT(ADDRESS(($AN788-1)*36+($AO788-1)*12+6,COLUMN())):INDIRECT(ADDRESS(($AN788-1)*36+($AO788-1)*12+$AP788+4,COLUMN())),INDIRECT(ADDRESS(($AN788-1)*3+$AO788+5,$AP788+7)))&gt;=1,0,INDIRECT(ADDRESS(($AN788-1)*3+$AO788+5,$AP788+7)))))</f>
        <v>0</v>
      </c>
      <c r="AR788" s="472">
        <f ca="1">COUNTIF(INDIRECT("H"&amp;(ROW()+12*(($AN788-1)*3+$AO788)-ROW())/12+5):INDIRECT("S"&amp;(ROW()+12*(($AN788-1)*3+$AO788)-ROW())/12+5),AQ788)</f>
        <v>0</v>
      </c>
      <c r="AS788" s="480">
        <f ca="1">IF($AP788=1,IF(INDIRECT(ADDRESS(($AN788-1)*3+$AO788+5,$AP788+20))="",0,INDIRECT(ADDRESS(($AN788-1)*3+$AO788+5,$AP788+20))),IF(INDIRECT(ADDRESS(($AN788-1)*3+$AO788+5,$AP788+20))="",0,IF(COUNTIF(INDIRECT(ADDRESS(($AN788-1)*36+($AO788-1)*12+6,COLUMN())):INDIRECT(ADDRESS(($AN788-1)*36+($AO788-1)*12+$AP788+4,COLUMN())),INDIRECT(ADDRESS(($AN788-1)*3+$AO788+5,$AP788+20)))&gt;=1,0,INDIRECT(ADDRESS(($AN788-1)*3+$AO788+5,$AP788+20)))))</f>
        <v>0</v>
      </c>
      <c r="AT788" s="472">
        <f ca="1">COUNTIF(INDIRECT("U"&amp;(ROW()+12*(($AN788-1)*3+$AO788)-ROW())/12+5):INDIRECT("AF"&amp;(ROW()+12*(($AN788-1)*3+$AO788)-ROW())/12+5),AS788)</f>
        <v>0</v>
      </c>
      <c r="AU788" s="472">
        <f ca="1">IF(AND(AQ788+AS788&gt;0,AR788+AT788&gt;0),COUNTIF(AU$6:AU787,"&gt;0")+1,0)</f>
        <v>0</v>
      </c>
    </row>
    <row r="789" spans="40:47" x14ac:dyDescent="0.15">
      <c r="AN789" s="472">
        <v>22</v>
      </c>
      <c r="AO789" s="472">
        <v>3</v>
      </c>
      <c r="AP789" s="472">
        <v>4</v>
      </c>
      <c r="AQ789" s="480">
        <f ca="1">IF($AP789=1,IF(INDIRECT(ADDRESS(($AN789-1)*3+$AO789+5,$AP789+7))="",0,INDIRECT(ADDRESS(($AN789-1)*3+$AO789+5,$AP789+7))),IF(INDIRECT(ADDRESS(($AN789-1)*3+$AO789+5,$AP789+7))="",0,IF(COUNTIF(INDIRECT(ADDRESS(($AN789-1)*36+($AO789-1)*12+6,COLUMN())):INDIRECT(ADDRESS(($AN789-1)*36+($AO789-1)*12+$AP789+4,COLUMN())),INDIRECT(ADDRESS(($AN789-1)*3+$AO789+5,$AP789+7)))&gt;=1,0,INDIRECT(ADDRESS(($AN789-1)*3+$AO789+5,$AP789+7)))))</f>
        <v>0</v>
      </c>
      <c r="AR789" s="472">
        <f ca="1">COUNTIF(INDIRECT("H"&amp;(ROW()+12*(($AN789-1)*3+$AO789)-ROW())/12+5):INDIRECT("S"&amp;(ROW()+12*(($AN789-1)*3+$AO789)-ROW())/12+5),AQ789)</f>
        <v>0</v>
      </c>
      <c r="AS789" s="480">
        <f ca="1">IF($AP789=1,IF(INDIRECT(ADDRESS(($AN789-1)*3+$AO789+5,$AP789+20))="",0,INDIRECT(ADDRESS(($AN789-1)*3+$AO789+5,$AP789+20))),IF(INDIRECT(ADDRESS(($AN789-1)*3+$AO789+5,$AP789+20))="",0,IF(COUNTIF(INDIRECT(ADDRESS(($AN789-1)*36+($AO789-1)*12+6,COLUMN())):INDIRECT(ADDRESS(($AN789-1)*36+($AO789-1)*12+$AP789+4,COLUMN())),INDIRECT(ADDRESS(($AN789-1)*3+$AO789+5,$AP789+20)))&gt;=1,0,INDIRECT(ADDRESS(($AN789-1)*3+$AO789+5,$AP789+20)))))</f>
        <v>0</v>
      </c>
      <c r="AT789" s="472">
        <f ca="1">COUNTIF(INDIRECT("U"&amp;(ROW()+12*(($AN789-1)*3+$AO789)-ROW())/12+5):INDIRECT("AF"&amp;(ROW()+12*(($AN789-1)*3+$AO789)-ROW())/12+5),AS789)</f>
        <v>0</v>
      </c>
      <c r="AU789" s="472">
        <f ca="1">IF(AND(AQ789+AS789&gt;0,AR789+AT789&gt;0),COUNTIF(AU$6:AU788,"&gt;0")+1,0)</f>
        <v>0</v>
      </c>
    </row>
    <row r="790" spans="40:47" x14ac:dyDescent="0.15">
      <c r="AN790" s="472">
        <v>22</v>
      </c>
      <c r="AO790" s="472">
        <v>3</v>
      </c>
      <c r="AP790" s="472">
        <v>5</v>
      </c>
      <c r="AQ790" s="480">
        <f ca="1">IF($AP790=1,IF(INDIRECT(ADDRESS(($AN790-1)*3+$AO790+5,$AP790+7))="",0,INDIRECT(ADDRESS(($AN790-1)*3+$AO790+5,$AP790+7))),IF(INDIRECT(ADDRESS(($AN790-1)*3+$AO790+5,$AP790+7))="",0,IF(COUNTIF(INDIRECT(ADDRESS(($AN790-1)*36+($AO790-1)*12+6,COLUMN())):INDIRECT(ADDRESS(($AN790-1)*36+($AO790-1)*12+$AP790+4,COLUMN())),INDIRECT(ADDRESS(($AN790-1)*3+$AO790+5,$AP790+7)))&gt;=1,0,INDIRECT(ADDRESS(($AN790-1)*3+$AO790+5,$AP790+7)))))</f>
        <v>0</v>
      </c>
      <c r="AR790" s="472">
        <f ca="1">COUNTIF(INDIRECT("H"&amp;(ROW()+12*(($AN790-1)*3+$AO790)-ROW())/12+5):INDIRECT("S"&amp;(ROW()+12*(($AN790-1)*3+$AO790)-ROW())/12+5),AQ790)</f>
        <v>0</v>
      </c>
      <c r="AS790" s="480">
        <f ca="1">IF($AP790=1,IF(INDIRECT(ADDRESS(($AN790-1)*3+$AO790+5,$AP790+20))="",0,INDIRECT(ADDRESS(($AN790-1)*3+$AO790+5,$AP790+20))),IF(INDIRECT(ADDRESS(($AN790-1)*3+$AO790+5,$AP790+20))="",0,IF(COUNTIF(INDIRECT(ADDRESS(($AN790-1)*36+($AO790-1)*12+6,COLUMN())):INDIRECT(ADDRESS(($AN790-1)*36+($AO790-1)*12+$AP790+4,COLUMN())),INDIRECT(ADDRESS(($AN790-1)*3+$AO790+5,$AP790+20)))&gt;=1,0,INDIRECT(ADDRESS(($AN790-1)*3+$AO790+5,$AP790+20)))))</f>
        <v>0</v>
      </c>
      <c r="AT790" s="472">
        <f ca="1">COUNTIF(INDIRECT("U"&amp;(ROW()+12*(($AN790-1)*3+$AO790)-ROW())/12+5):INDIRECT("AF"&amp;(ROW()+12*(($AN790-1)*3+$AO790)-ROW())/12+5),AS790)</f>
        <v>0</v>
      </c>
      <c r="AU790" s="472">
        <f ca="1">IF(AND(AQ790+AS790&gt;0,AR790+AT790&gt;0),COUNTIF(AU$6:AU789,"&gt;0")+1,0)</f>
        <v>0</v>
      </c>
    </row>
    <row r="791" spans="40:47" x14ac:dyDescent="0.15">
      <c r="AN791" s="472">
        <v>22</v>
      </c>
      <c r="AO791" s="472">
        <v>3</v>
      </c>
      <c r="AP791" s="472">
        <v>6</v>
      </c>
      <c r="AQ791" s="480">
        <f ca="1">IF($AP791=1,IF(INDIRECT(ADDRESS(($AN791-1)*3+$AO791+5,$AP791+7))="",0,INDIRECT(ADDRESS(($AN791-1)*3+$AO791+5,$AP791+7))),IF(INDIRECT(ADDRESS(($AN791-1)*3+$AO791+5,$AP791+7))="",0,IF(COUNTIF(INDIRECT(ADDRESS(($AN791-1)*36+($AO791-1)*12+6,COLUMN())):INDIRECT(ADDRESS(($AN791-1)*36+($AO791-1)*12+$AP791+4,COLUMN())),INDIRECT(ADDRESS(($AN791-1)*3+$AO791+5,$AP791+7)))&gt;=1,0,INDIRECT(ADDRESS(($AN791-1)*3+$AO791+5,$AP791+7)))))</f>
        <v>0</v>
      </c>
      <c r="AR791" s="472">
        <f ca="1">COUNTIF(INDIRECT("H"&amp;(ROW()+12*(($AN791-1)*3+$AO791)-ROW())/12+5):INDIRECT("S"&amp;(ROW()+12*(($AN791-1)*3+$AO791)-ROW())/12+5),AQ791)</f>
        <v>0</v>
      </c>
      <c r="AS791" s="480">
        <f ca="1">IF($AP791=1,IF(INDIRECT(ADDRESS(($AN791-1)*3+$AO791+5,$AP791+20))="",0,INDIRECT(ADDRESS(($AN791-1)*3+$AO791+5,$AP791+20))),IF(INDIRECT(ADDRESS(($AN791-1)*3+$AO791+5,$AP791+20))="",0,IF(COUNTIF(INDIRECT(ADDRESS(($AN791-1)*36+($AO791-1)*12+6,COLUMN())):INDIRECT(ADDRESS(($AN791-1)*36+($AO791-1)*12+$AP791+4,COLUMN())),INDIRECT(ADDRESS(($AN791-1)*3+$AO791+5,$AP791+20)))&gt;=1,0,INDIRECT(ADDRESS(($AN791-1)*3+$AO791+5,$AP791+20)))))</f>
        <v>0</v>
      </c>
      <c r="AT791" s="472">
        <f ca="1">COUNTIF(INDIRECT("U"&amp;(ROW()+12*(($AN791-1)*3+$AO791)-ROW())/12+5):INDIRECT("AF"&amp;(ROW()+12*(($AN791-1)*3+$AO791)-ROW())/12+5),AS791)</f>
        <v>0</v>
      </c>
      <c r="AU791" s="472">
        <f ca="1">IF(AND(AQ791+AS791&gt;0,AR791+AT791&gt;0),COUNTIF(AU$6:AU790,"&gt;0")+1,0)</f>
        <v>0</v>
      </c>
    </row>
    <row r="792" spans="40:47" x14ac:dyDescent="0.15">
      <c r="AN792" s="472">
        <v>22</v>
      </c>
      <c r="AO792" s="472">
        <v>3</v>
      </c>
      <c r="AP792" s="472">
        <v>7</v>
      </c>
      <c r="AQ792" s="480">
        <f ca="1">IF($AP792=1,IF(INDIRECT(ADDRESS(($AN792-1)*3+$AO792+5,$AP792+7))="",0,INDIRECT(ADDRESS(($AN792-1)*3+$AO792+5,$AP792+7))),IF(INDIRECT(ADDRESS(($AN792-1)*3+$AO792+5,$AP792+7))="",0,IF(COUNTIF(INDIRECT(ADDRESS(($AN792-1)*36+($AO792-1)*12+6,COLUMN())):INDIRECT(ADDRESS(($AN792-1)*36+($AO792-1)*12+$AP792+4,COLUMN())),INDIRECT(ADDRESS(($AN792-1)*3+$AO792+5,$AP792+7)))&gt;=1,0,INDIRECT(ADDRESS(($AN792-1)*3+$AO792+5,$AP792+7)))))</f>
        <v>0</v>
      </c>
      <c r="AR792" s="472">
        <f ca="1">COUNTIF(INDIRECT("H"&amp;(ROW()+12*(($AN792-1)*3+$AO792)-ROW())/12+5):INDIRECT("S"&amp;(ROW()+12*(($AN792-1)*3+$AO792)-ROW())/12+5),AQ792)</f>
        <v>0</v>
      </c>
      <c r="AS792" s="480">
        <f ca="1">IF($AP792=1,IF(INDIRECT(ADDRESS(($AN792-1)*3+$AO792+5,$AP792+20))="",0,INDIRECT(ADDRESS(($AN792-1)*3+$AO792+5,$AP792+20))),IF(INDIRECT(ADDRESS(($AN792-1)*3+$AO792+5,$AP792+20))="",0,IF(COUNTIF(INDIRECT(ADDRESS(($AN792-1)*36+($AO792-1)*12+6,COLUMN())):INDIRECT(ADDRESS(($AN792-1)*36+($AO792-1)*12+$AP792+4,COLUMN())),INDIRECT(ADDRESS(($AN792-1)*3+$AO792+5,$AP792+20)))&gt;=1,0,INDIRECT(ADDRESS(($AN792-1)*3+$AO792+5,$AP792+20)))))</f>
        <v>0</v>
      </c>
      <c r="AT792" s="472">
        <f ca="1">COUNTIF(INDIRECT("U"&amp;(ROW()+12*(($AN792-1)*3+$AO792)-ROW())/12+5):INDIRECT("AF"&amp;(ROW()+12*(($AN792-1)*3+$AO792)-ROW())/12+5),AS792)</f>
        <v>0</v>
      </c>
      <c r="AU792" s="472">
        <f ca="1">IF(AND(AQ792+AS792&gt;0,AR792+AT792&gt;0),COUNTIF(AU$6:AU791,"&gt;0")+1,0)</f>
        <v>0</v>
      </c>
    </row>
    <row r="793" spans="40:47" x14ac:dyDescent="0.15">
      <c r="AN793" s="472">
        <v>22</v>
      </c>
      <c r="AO793" s="472">
        <v>3</v>
      </c>
      <c r="AP793" s="472">
        <v>8</v>
      </c>
      <c r="AQ793" s="480">
        <f ca="1">IF($AP793=1,IF(INDIRECT(ADDRESS(($AN793-1)*3+$AO793+5,$AP793+7))="",0,INDIRECT(ADDRESS(($AN793-1)*3+$AO793+5,$AP793+7))),IF(INDIRECT(ADDRESS(($AN793-1)*3+$AO793+5,$AP793+7))="",0,IF(COUNTIF(INDIRECT(ADDRESS(($AN793-1)*36+($AO793-1)*12+6,COLUMN())):INDIRECT(ADDRESS(($AN793-1)*36+($AO793-1)*12+$AP793+4,COLUMN())),INDIRECT(ADDRESS(($AN793-1)*3+$AO793+5,$AP793+7)))&gt;=1,0,INDIRECT(ADDRESS(($AN793-1)*3+$AO793+5,$AP793+7)))))</f>
        <v>0</v>
      </c>
      <c r="AR793" s="472">
        <f ca="1">COUNTIF(INDIRECT("H"&amp;(ROW()+12*(($AN793-1)*3+$AO793)-ROW())/12+5):INDIRECT("S"&amp;(ROW()+12*(($AN793-1)*3+$AO793)-ROW())/12+5),AQ793)</f>
        <v>0</v>
      </c>
      <c r="AS793" s="480">
        <f ca="1">IF($AP793=1,IF(INDIRECT(ADDRESS(($AN793-1)*3+$AO793+5,$AP793+20))="",0,INDIRECT(ADDRESS(($AN793-1)*3+$AO793+5,$AP793+20))),IF(INDIRECT(ADDRESS(($AN793-1)*3+$AO793+5,$AP793+20))="",0,IF(COUNTIF(INDIRECT(ADDRESS(($AN793-1)*36+($AO793-1)*12+6,COLUMN())):INDIRECT(ADDRESS(($AN793-1)*36+($AO793-1)*12+$AP793+4,COLUMN())),INDIRECT(ADDRESS(($AN793-1)*3+$AO793+5,$AP793+20)))&gt;=1,0,INDIRECT(ADDRESS(($AN793-1)*3+$AO793+5,$AP793+20)))))</f>
        <v>0</v>
      </c>
      <c r="AT793" s="472">
        <f ca="1">COUNTIF(INDIRECT("U"&amp;(ROW()+12*(($AN793-1)*3+$AO793)-ROW())/12+5):INDIRECT("AF"&amp;(ROW()+12*(($AN793-1)*3+$AO793)-ROW())/12+5),AS793)</f>
        <v>0</v>
      </c>
      <c r="AU793" s="472">
        <f ca="1">IF(AND(AQ793+AS793&gt;0,AR793+AT793&gt;0),COUNTIF(AU$6:AU792,"&gt;0")+1,0)</f>
        <v>0</v>
      </c>
    </row>
    <row r="794" spans="40:47" x14ac:dyDescent="0.15">
      <c r="AN794" s="472">
        <v>22</v>
      </c>
      <c r="AO794" s="472">
        <v>3</v>
      </c>
      <c r="AP794" s="472">
        <v>9</v>
      </c>
      <c r="AQ794" s="480">
        <f ca="1">IF($AP794=1,IF(INDIRECT(ADDRESS(($AN794-1)*3+$AO794+5,$AP794+7))="",0,INDIRECT(ADDRESS(($AN794-1)*3+$AO794+5,$AP794+7))),IF(INDIRECT(ADDRESS(($AN794-1)*3+$AO794+5,$AP794+7))="",0,IF(COUNTIF(INDIRECT(ADDRESS(($AN794-1)*36+($AO794-1)*12+6,COLUMN())):INDIRECT(ADDRESS(($AN794-1)*36+($AO794-1)*12+$AP794+4,COLUMN())),INDIRECT(ADDRESS(($AN794-1)*3+$AO794+5,$AP794+7)))&gt;=1,0,INDIRECT(ADDRESS(($AN794-1)*3+$AO794+5,$AP794+7)))))</f>
        <v>0</v>
      </c>
      <c r="AR794" s="472">
        <f ca="1">COUNTIF(INDIRECT("H"&amp;(ROW()+12*(($AN794-1)*3+$AO794)-ROW())/12+5):INDIRECT("S"&amp;(ROW()+12*(($AN794-1)*3+$AO794)-ROW())/12+5),AQ794)</f>
        <v>0</v>
      </c>
      <c r="AS794" s="480">
        <f ca="1">IF($AP794=1,IF(INDIRECT(ADDRESS(($AN794-1)*3+$AO794+5,$AP794+20))="",0,INDIRECT(ADDRESS(($AN794-1)*3+$AO794+5,$AP794+20))),IF(INDIRECT(ADDRESS(($AN794-1)*3+$AO794+5,$AP794+20))="",0,IF(COUNTIF(INDIRECT(ADDRESS(($AN794-1)*36+($AO794-1)*12+6,COLUMN())):INDIRECT(ADDRESS(($AN794-1)*36+($AO794-1)*12+$AP794+4,COLUMN())),INDIRECT(ADDRESS(($AN794-1)*3+$AO794+5,$AP794+20)))&gt;=1,0,INDIRECT(ADDRESS(($AN794-1)*3+$AO794+5,$AP794+20)))))</f>
        <v>0</v>
      </c>
      <c r="AT794" s="472">
        <f ca="1">COUNTIF(INDIRECT("U"&amp;(ROW()+12*(($AN794-1)*3+$AO794)-ROW())/12+5):INDIRECT("AF"&amp;(ROW()+12*(($AN794-1)*3+$AO794)-ROW())/12+5),AS794)</f>
        <v>0</v>
      </c>
      <c r="AU794" s="472">
        <f ca="1">IF(AND(AQ794+AS794&gt;0,AR794+AT794&gt;0),COUNTIF(AU$6:AU793,"&gt;0")+1,0)</f>
        <v>0</v>
      </c>
    </row>
    <row r="795" spans="40:47" x14ac:dyDescent="0.15">
      <c r="AN795" s="472">
        <v>22</v>
      </c>
      <c r="AO795" s="472">
        <v>3</v>
      </c>
      <c r="AP795" s="472">
        <v>10</v>
      </c>
      <c r="AQ795" s="480">
        <f ca="1">IF($AP795=1,IF(INDIRECT(ADDRESS(($AN795-1)*3+$AO795+5,$AP795+7))="",0,INDIRECT(ADDRESS(($AN795-1)*3+$AO795+5,$AP795+7))),IF(INDIRECT(ADDRESS(($AN795-1)*3+$AO795+5,$AP795+7))="",0,IF(COUNTIF(INDIRECT(ADDRESS(($AN795-1)*36+($AO795-1)*12+6,COLUMN())):INDIRECT(ADDRESS(($AN795-1)*36+($AO795-1)*12+$AP795+4,COLUMN())),INDIRECT(ADDRESS(($AN795-1)*3+$AO795+5,$AP795+7)))&gt;=1,0,INDIRECT(ADDRESS(($AN795-1)*3+$AO795+5,$AP795+7)))))</f>
        <v>0</v>
      </c>
      <c r="AR795" s="472">
        <f ca="1">COUNTIF(INDIRECT("H"&amp;(ROW()+12*(($AN795-1)*3+$AO795)-ROW())/12+5):INDIRECT("S"&amp;(ROW()+12*(($AN795-1)*3+$AO795)-ROW())/12+5),AQ795)</f>
        <v>0</v>
      </c>
      <c r="AS795" s="480">
        <f ca="1">IF($AP795=1,IF(INDIRECT(ADDRESS(($AN795-1)*3+$AO795+5,$AP795+20))="",0,INDIRECT(ADDRESS(($AN795-1)*3+$AO795+5,$AP795+20))),IF(INDIRECT(ADDRESS(($AN795-1)*3+$AO795+5,$AP795+20))="",0,IF(COUNTIF(INDIRECT(ADDRESS(($AN795-1)*36+($AO795-1)*12+6,COLUMN())):INDIRECT(ADDRESS(($AN795-1)*36+($AO795-1)*12+$AP795+4,COLUMN())),INDIRECT(ADDRESS(($AN795-1)*3+$AO795+5,$AP795+20)))&gt;=1,0,INDIRECT(ADDRESS(($AN795-1)*3+$AO795+5,$AP795+20)))))</f>
        <v>0</v>
      </c>
      <c r="AT795" s="472">
        <f ca="1">COUNTIF(INDIRECT("U"&amp;(ROW()+12*(($AN795-1)*3+$AO795)-ROW())/12+5):INDIRECT("AF"&amp;(ROW()+12*(($AN795-1)*3+$AO795)-ROW())/12+5),AS795)</f>
        <v>0</v>
      </c>
      <c r="AU795" s="472">
        <f ca="1">IF(AND(AQ795+AS795&gt;0,AR795+AT795&gt;0),COUNTIF(AU$6:AU794,"&gt;0")+1,0)</f>
        <v>0</v>
      </c>
    </row>
    <row r="796" spans="40:47" x14ac:dyDescent="0.15">
      <c r="AN796" s="472">
        <v>22</v>
      </c>
      <c r="AO796" s="472">
        <v>3</v>
      </c>
      <c r="AP796" s="472">
        <v>11</v>
      </c>
      <c r="AQ796" s="480">
        <f ca="1">IF($AP796=1,IF(INDIRECT(ADDRESS(($AN796-1)*3+$AO796+5,$AP796+7))="",0,INDIRECT(ADDRESS(($AN796-1)*3+$AO796+5,$AP796+7))),IF(INDIRECT(ADDRESS(($AN796-1)*3+$AO796+5,$AP796+7))="",0,IF(COUNTIF(INDIRECT(ADDRESS(($AN796-1)*36+($AO796-1)*12+6,COLUMN())):INDIRECT(ADDRESS(($AN796-1)*36+($AO796-1)*12+$AP796+4,COLUMN())),INDIRECT(ADDRESS(($AN796-1)*3+$AO796+5,$AP796+7)))&gt;=1,0,INDIRECT(ADDRESS(($AN796-1)*3+$AO796+5,$AP796+7)))))</f>
        <v>0</v>
      </c>
      <c r="AR796" s="472">
        <f ca="1">COUNTIF(INDIRECT("H"&amp;(ROW()+12*(($AN796-1)*3+$AO796)-ROW())/12+5):INDIRECT("S"&amp;(ROW()+12*(($AN796-1)*3+$AO796)-ROW())/12+5),AQ796)</f>
        <v>0</v>
      </c>
      <c r="AS796" s="480">
        <f ca="1">IF($AP796=1,IF(INDIRECT(ADDRESS(($AN796-1)*3+$AO796+5,$AP796+20))="",0,INDIRECT(ADDRESS(($AN796-1)*3+$AO796+5,$AP796+20))),IF(INDIRECT(ADDRESS(($AN796-1)*3+$AO796+5,$AP796+20))="",0,IF(COUNTIF(INDIRECT(ADDRESS(($AN796-1)*36+($AO796-1)*12+6,COLUMN())):INDIRECT(ADDRESS(($AN796-1)*36+($AO796-1)*12+$AP796+4,COLUMN())),INDIRECT(ADDRESS(($AN796-1)*3+$AO796+5,$AP796+20)))&gt;=1,0,INDIRECT(ADDRESS(($AN796-1)*3+$AO796+5,$AP796+20)))))</f>
        <v>0</v>
      </c>
      <c r="AT796" s="472">
        <f ca="1">COUNTIF(INDIRECT("U"&amp;(ROW()+12*(($AN796-1)*3+$AO796)-ROW())/12+5):INDIRECT("AF"&amp;(ROW()+12*(($AN796-1)*3+$AO796)-ROW())/12+5),AS796)</f>
        <v>0</v>
      </c>
      <c r="AU796" s="472">
        <f ca="1">IF(AND(AQ796+AS796&gt;0,AR796+AT796&gt;0),COUNTIF(AU$6:AU795,"&gt;0")+1,0)</f>
        <v>0</v>
      </c>
    </row>
    <row r="797" spans="40:47" x14ac:dyDescent="0.15">
      <c r="AN797" s="472">
        <v>22</v>
      </c>
      <c r="AO797" s="472">
        <v>3</v>
      </c>
      <c r="AP797" s="472">
        <v>12</v>
      </c>
      <c r="AQ797" s="480">
        <f ca="1">IF($AP797=1,IF(INDIRECT(ADDRESS(($AN797-1)*3+$AO797+5,$AP797+7))="",0,INDIRECT(ADDRESS(($AN797-1)*3+$AO797+5,$AP797+7))),IF(INDIRECT(ADDRESS(($AN797-1)*3+$AO797+5,$AP797+7))="",0,IF(COUNTIF(INDIRECT(ADDRESS(($AN797-1)*36+($AO797-1)*12+6,COLUMN())):INDIRECT(ADDRESS(($AN797-1)*36+($AO797-1)*12+$AP797+4,COLUMN())),INDIRECT(ADDRESS(($AN797-1)*3+$AO797+5,$AP797+7)))&gt;=1,0,INDIRECT(ADDRESS(($AN797-1)*3+$AO797+5,$AP797+7)))))</f>
        <v>0</v>
      </c>
      <c r="AR797" s="472">
        <f ca="1">COUNTIF(INDIRECT("H"&amp;(ROW()+12*(($AN797-1)*3+$AO797)-ROW())/12+5):INDIRECT("S"&amp;(ROW()+12*(($AN797-1)*3+$AO797)-ROW())/12+5),AQ797)</f>
        <v>0</v>
      </c>
      <c r="AS797" s="480">
        <f ca="1">IF($AP797=1,IF(INDIRECT(ADDRESS(($AN797-1)*3+$AO797+5,$AP797+20))="",0,INDIRECT(ADDRESS(($AN797-1)*3+$AO797+5,$AP797+20))),IF(INDIRECT(ADDRESS(($AN797-1)*3+$AO797+5,$AP797+20))="",0,IF(COUNTIF(INDIRECT(ADDRESS(($AN797-1)*36+($AO797-1)*12+6,COLUMN())):INDIRECT(ADDRESS(($AN797-1)*36+($AO797-1)*12+$AP797+4,COLUMN())),INDIRECT(ADDRESS(($AN797-1)*3+$AO797+5,$AP797+20)))&gt;=1,0,INDIRECT(ADDRESS(($AN797-1)*3+$AO797+5,$AP797+20)))))</f>
        <v>0</v>
      </c>
      <c r="AT797" s="472">
        <f ca="1">COUNTIF(INDIRECT("U"&amp;(ROW()+12*(($AN797-1)*3+$AO797)-ROW())/12+5):INDIRECT("AF"&amp;(ROW()+12*(($AN797-1)*3+$AO797)-ROW())/12+5),AS797)</f>
        <v>0</v>
      </c>
      <c r="AU797" s="472">
        <f ca="1">IF(AND(AQ797+AS797&gt;0,AR797+AT797&gt;0),COUNTIF(AU$6:AU796,"&gt;0")+1,0)</f>
        <v>0</v>
      </c>
    </row>
    <row r="798" spans="40:47" x14ac:dyDescent="0.15">
      <c r="AN798" s="472">
        <v>23</v>
      </c>
      <c r="AO798" s="472">
        <v>1</v>
      </c>
      <c r="AP798" s="472">
        <v>1</v>
      </c>
      <c r="AQ798" s="480">
        <f ca="1">IF($AP798=1,IF(INDIRECT(ADDRESS(($AN798-1)*3+$AO798+5,$AP798+7))="",0,INDIRECT(ADDRESS(($AN798-1)*3+$AO798+5,$AP798+7))),IF(INDIRECT(ADDRESS(($AN798-1)*3+$AO798+5,$AP798+7))="",0,IF(COUNTIF(INDIRECT(ADDRESS(($AN798-1)*36+($AO798-1)*12+6,COLUMN())):INDIRECT(ADDRESS(($AN798-1)*36+($AO798-1)*12+$AP798+4,COLUMN())),INDIRECT(ADDRESS(($AN798-1)*3+$AO798+5,$AP798+7)))&gt;=1,0,INDIRECT(ADDRESS(($AN798-1)*3+$AO798+5,$AP798+7)))))</f>
        <v>0</v>
      </c>
      <c r="AR798" s="472">
        <f ca="1">COUNTIF(INDIRECT("H"&amp;(ROW()+12*(($AN798-1)*3+$AO798)-ROW())/12+5):INDIRECT("S"&amp;(ROW()+12*(($AN798-1)*3+$AO798)-ROW())/12+5),AQ798)</f>
        <v>0</v>
      </c>
      <c r="AS798" s="480">
        <f ca="1">IF($AP798=1,IF(INDIRECT(ADDRESS(($AN798-1)*3+$AO798+5,$AP798+20))="",0,INDIRECT(ADDRESS(($AN798-1)*3+$AO798+5,$AP798+20))),IF(INDIRECT(ADDRESS(($AN798-1)*3+$AO798+5,$AP798+20))="",0,IF(COUNTIF(INDIRECT(ADDRESS(($AN798-1)*36+($AO798-1)*12+6,COLUMN())):INDIRECT(ADDRESS(($AN798-1)*36+($AO798-1)*12+$AP798+4,COLUMN())),INDIRECT(ADDRESS(($AN798-1)*3+$AO798+5,$AP798+20)))&gt;=1,0,INDIRECT(ADDRESS(($AN798-1)*3+$AO798+5,$AP798+20)))))</f>
        <v>0</v>
      </c>
      <c r="AT798" s="472">
        <f ca="1">COUNTIF(INDIRECT("U"&amp;(ROW()+12*(($AN798-1)*3+$AO798)-ROW())/12+5):INDIRECT("AF"&amp;(ROW()+12*(($AN798-1)*3+$AO798)-ROW())/12+5),AS798)</f>
        <v>0</v>
      </c>
      <c r="AU798" s="472">
        <f ca="1">IF(AND(AQ798+AS798&gt;0,AR798+AT798&gt;0),COUNTIF(AU$6:AU797,"&gt;0")+1,0)</f>
        <v>0</v>
      </c>
    </row>
    <row r="799" spans="40:47" x14ac:dyDescent="0.15">
      <c r="AN799" s="472">
        <v>23</v>
      </c>
      <c r="AO799" s="472">
        <v>1</v>
      </c>
      <c r="AP799" s="472">
        <v>2</v>
      </c>
      <c r="AQ799" s="480">
        <f ca="1">IF($AP799=1,IF(INDIRECT(ADDRESS(($AN799-1)*3+$AO799+5,$AP799+7))="",0,INDIRECT(ADDRESS(($AN799-1)*3+$AO799+5,$AP799+7))),IF(INDIRECT(ADDRESS(($AN799-1)*3+$AO799+5,$AP799+7))="",0,IF(COUNTIF(INDIRECT(ADDRESS(($AN799-1)*36+($AO799-1)*12+6,COLUMN())):INDIRECT(ADDRESS(($AN799-1)*36+($AO799-1)*12+$AP799+4,COLUMN())),INDIRECT(ADDRESS(($AN799-1)*3+$AO799+5,$AP799+7)))&gt;=1,0,INDIRECT(ADDRESS(($AN799-1)*3+$AO799+5,$AP799+7)))))</f>
        <v>0</v>
      </c>
      <c r="AR799" s="472">
        <f ca="1">COUNTIF(INDIRECT("H"&amp;(ROW()+12*(($AN799-1)*3+$AO799)-ROW())/12+5):INDIRECT("S"&amp;(ROW()+12*(($AN799-1)*3+$AO799)-ROW())/12+5),AQ799)</f>
        <v>0</v>
      </c>
      <c r="AS799" s="480">
        <f ca="1">IF($AP799=1,IF(INDIRECT(ADDRESS(($AN799-1)*3+$AO799+5,$AP799+20))="",0,INDIRECT(ADDRESS(($AN799-1)*3+$AO799+5,$AP799+20))),IF(INDIRECT(ADDRESS(($AN799-1)*3+$AO799+5,$AP799+20))="",0,IF(COUNTIF(INDIRECT(ADDRESS(($AN799-1)*36+($AO799-1)*12+6,COLUMN())):INDIRECT(ADDRESS(($AN799-1)*36+($AO799-1)*12+$AP799+4,COLUMN())),INDIRECT(ADDRESS(($AN799-1)*3+$AO799+5,$AP799+20)))&gt;=1,0,INDIRECT(ADDRESS(($AN799-1)*3+$AO799+5,$AP799+20)))))</f>
        <v>0</v>
      </c>
      <c r="AT799" s="472">
        <f ca="1">COUNTIF(INDIRECT("U"&amp;(ROW()+12*(($AN799-1)*3+$AO799)-ROW())/12+5):INDIRECT("AF"&amp;(ROW()+12*(($AN799-1)*3+$AO799)-ROW())/12+5),AS799)</f>
        <v>0</v>
      </c>
      <c r="AU799" s="472">
        <f ca="1">IF(AND(AQ799+AS799&gt;0,AR799+AT799&gt;0),COUNTIF(AU$6:AU798,"&gt;0")+1,0)</f>
        <v>0</v>
      </c>
    </row>
    <row r="800" spans="40:47" x14ac:dyDescent="0.15">
      <c r="AN800" s="472">
        <v>23</v>
      </c>
      <c r="AO800" s="472">
        <v>1</v>
      </c>
      <c r="AP800" s="472">
        <v>3</v>
      </c>
      <c r="AQ800" s="480">
        <f ca="1">IF($AP800=1,IF(INDIRECT(ADDRESS(($AN800-1)*3+$AO800+5,$AP800+7))="",0,INDIRECT(ADDRESS(($AN800-1)*3+$AO800+5,$AP800+7))),IF(INDIRECT(ADDRESS(($AN800-1)*3+$AO800+5,$AP800+7))="",0,IF(COUNTIF(INDIRECT(ADDRESS(($AN800-1)*36+($AO800-1)*12+6,COLUMN())):INDIRECT(ADDRESS(($AN800-1)*36+($AO800-1)*12+$AP800+4,COLUMN())),INDIRECT(ADDRESS(($AN800-1)*3+$AO800+5,$AP800+7)))&gt;=1,0,INDIRECT(ADDRESS(($AN800-1)*3+$AO800+5,$AP800+7)))))</f>
        <v>0</v>
      </c>
      <c r="AR800" s="472">
        <f ca="1">COUNTIF(INDIRECT("H"&amp;(ROW()+12*(($AN800-1)*3+$AO800)-ROW())/12+5):INDIRECT("S"&amp;(ROW()+12*(($AN800-1)*3+$AO800)-ROW())/12+5),AQ800)</f>
        <v>0</v>
      </c>
      <c r="AS800" s="480">
        <f ca="1">IF($AP800=1,IF(INDIRECT(ADDRESS(($AN800-1)*3+$AO800+5,$AP800+20))="",0,INDIRECT(ADDRESS(($AN800-1)*3+$AO800+5,$AP800+20))),IF(INDIRECT(ADDRESS(($AN800-1)*3+$AO800+5,$AP800+20))="",0,IF(COUNTIF(INDIRECT(ADDRESS(($AN800-1)*36+($AO800-1)*12+6,COLUMN())):INDIRECT(ADDRESS(($AN800-1)*36+($AO800-1)*12+$AP800+4,COLUMN())),INDIRECT(ADDRESS(($AN800-1)*3+$AO800+5,$AP800+20)))&gt;=1,0,INDIRECT(ADDRESS(($AN800-1)*3+$AO800+5,$AP800+20)))))</f>
        <v>0</v>
      </c>
      <c r="AT800" s="472">
        <f ca="1">COUNTIF(INDIRECT("U"&amp;(ROW()+12*(($AN800-1)*3+$AO800)-ROW())/12+5):INDIRECT("AF"&amp;(ROW()+12*(($AN800-1)*3+$AO800)-ROW())/12+5),AS800)</f>
        <v>0</v>
      </c>
      <c r="AU800" s="472">
        <f ca="1">IF(AND(AQ800+AS800&gt;0,AR800+AT800&gt;0),COUNTIF(AU$6:AU799,"&gt;0")+1,0)</f>
        <v>0</v>
      </c>
    </row>
    <row r="801" spans="40:47" x14ac:dyDescent="0.15">
      <c r="AN801" s="472">
        <v>23</v>
      </c>
      <c r="AO801" s="472">
        <v>1</v>
      </c>
      <c r="AP801" s="472">
        <v>4</v>
      </c>
      <c r="AQ801" s="480">
        <f ca="1">IF($AP801=1,IF(INDIRECT(ADDRESS(($AN801-1)*3+$AO801+5,$AP801+7))="",0,INDIRECT(ADDRESS(($AN801-1)*3+$AO801+5,$AP801+7))),IF(INDIRECT(ADDRESS(($AN801-1)*3+$AO801+5,$AP801+7))="",0,IF(COUNTIF(INDIRECT(ADDRESS(($AN801-1)*36+($AO801-1)*12+6,COLUMN())):INDIRECT(ADDRESS(($AN801-1)*36+($AO801-1)*12+$AP801+4,COLUMN())),INDIRECT(ADDRESS(($AN801-1)*3+$AO801+5,$AP801+7)))&gt;=1,0,INDIRECT(ADDRESS(($AN801-1)*3+$AO801+5,$AP801+7)))))</f>
        <v>0</v>
      </c>
      <c r="AR801" s="472">
        <f ca="1">COUNTIF(INDIRECT("H"&amp;(ROW()+12*(($AN801-1)*3+$AO801)-ROW())/12+5):INDIRECT("S"&amp;(ROW()+12*(($AN801-1)*3+$AO801)-ROW())/12+5),AQ801)</f>
        <v>0</v>
      </c>
      <c r="AS801" s="480">
        <f ca="1">IF($AP801=1,IF(INDIRECT(ADDRESS(($AN801-1)*3+$AO801+5,$AP801+20))="",0,INDIRECT(ADDRESS(($AN801-1)*3+$AO801+5,$AP801+20))),IF(INDIRECT(ADDRESS(($AN801-1)*3+$AO801+5,$AP801+20))="",0,IF(COUNTIF(INDIRECT(ADDRESS(($AN801-1)*36+($AO801-1)*12+6,COLUMN())):INDIRECT(ADDRESS(($AN801-1)*36+($AO801-1)*12+$AP801+4,COLUMN())),INDIRECT(ADDRESS(($AN801-1)*3+$AO801+5,$AP801+20)))&gt;=1,0,INDIRECT(ADDRESS(($AN801-1)*3+$AO801+5,$AP801+20)))))</f>
        <v>0</v>
      </c>
      <c r="AT801" s="472">
        <f ca="1">COUNTIF(INDIRECT("U"&amp;(ROW()+12*(($AN801-1)*3+$AO801)-ROW())/12+5):INDIRECT("AF"&amp;(ROW()+12*(($AN801-1)*3+$AO801)-ROW())/12+5),AS801)</f>
        <v>0</v>
      </c>
      <c r="AU801" s="472">
        <f ca="1">IF(AND(AQ801+AS801&gt;0,AR801+AT801&gt;0),COUNTIF(AU$6:AU800,"&gt;0")+1,0)</f>
        <v>0</v>
      </c>
    </row>
    <row r="802" spans="40:47" x14ac:dyDescent="0.15">
      <c r="AN802" s="472">
        <v>23</v>
      </c>
      <c r="AO802" s="472">
        <v>1</v>
      </c>
      <c r="AP802" s="472">
        <v>5</v>
      </c>
      <c r="AQ802" s="480">
        <f ca="1">IF($AP802=1,IF(INDIRECT(ADDRESS(($AN802-1)*3+$AO802+5,$AP802+7))="",0,INDIRECT(ADDRESS(($AN802-1)*3+$AO802+5,$AP802+7))),IF(INDIRECT(ADDRESS(($AN802-1)*3+$AO802+5,$AP802+7))="",0,IF(COUNTIF(INDIRECT(ADDRESS(($AN802-1)*36+($AO802-1)*12+6,COLUMN())):INDIRECT(ADDRESS(($AN802-1)*36+($AO802-1)*12+$AP802+4,COLUMN())),INDIRECT(ADDRESS(($AN802-1)*3+$AO802+5,$AP802+7)))&gt;=1,0,INDIRECT(ADDRESS(($AN802-1)*3+$AO802+5,$AP802+7)))))</f>
        <v>0</v>
      </c>
      <c r="AR802" s="472">
        <f ca="1">COUNTIF(INDIRECT("H"&amp;(ROW()+12*(($AN802-1)*3+$AO802)-ROW())/12+5):INDIRECT("S"&amp;(ROW()+12*(($AN802-1)*3+$AO802)-ROW())/12+5),AQ802)</f>
        <v>0</v>
      </c>
      <c r="AS802" s="480">
        <f ca="1">IF($AP802=1,IF(INDIRECT(ADDRESS(($AN802-1)*3+$AO802+5,$AP802+20))="",0,INDIRECT(ADDRESS(($AN802-1)*3+$AO802+5,$AP802+20))),IF(INDIRECT(ADDRESS(($AN802-1)*3+$AO802+5,$AP802+20))="",0,IF(COUNTIF(INDIRECT(ADDRESS(($AN802-1)*36+($AO802-1)*12+6,COLUMN())):INDIRECT(ADDRESS(($AN802-1)*36+($AO802-1)*12+$AP802+4,COLUMN())),INDIRECT(ADDRESS(($AN802-1)*3+$AO802+5,$AP802+20)))&gt;=1,0,INDIRECT(ADDRESS(($AN802-1)*3+$AO802+5,$AP802+20)))))</f>
        <v>0</v>
      </c>
      <c r="AT802" s="472">
        <f ca="1">COUNTIF(INDIRECT("U"&amp;(ROW()+12*(($AN802-1)*3+$AO802)-ROW())/12+5):INDIRECT("AF"&amp;(ROW()+12*(($AN802-1)*3+$AO802)-ROW())/12+5),AS802)</f>
        <v>0</v>
      </c>
      <c r="AU802" s="472">
        <f ca="1">IF(AND(AQ802+AS802&gt;0,AR802+AT802&gt;0),COUNTIF(AU$6:AU801,"&gt;0")+1,0)</f>
        <v>0</v>
      </c>
    </row>
    <row r="803" spans="40:47" x14ac:dyDescent="0.15">
      <c r="AN803" s="472">
        <v>23</v>
      </c>
      <c r="AO803" s="472">
        <v>1</v>
      </c>
      <c r="AP803" s="472">
        <v>6</v>
      </c>
      <c r="AQ803" s="480">
        <f ca="1">IF($AP803=1,IF(INDIRECT(ADDRESS(($AN803-1)*3+$AO803+5,$AP803+7))="",0,INDIRECT(ADDRESS(($AN803-1)*3+$AO803+5,$AP803+7))),IF(INDIRECT(ADDRESS(($AN803-1)*3+$AO803+5,$AP803+7))="",0,IF(COUNTIF(INDIRECT(ADDRESS(($AN803-1)*36+($AO803-1)*12+6,COLUMN())):INDIRECT(ADDRESS(($AN803-1)*36+($AO803-1)*12+$AP803+4,COLUMN())),INDIRECT(ADDRESS(($AN803-1)*3+$AO803+5,$AP803+7)))&gt;=1,0,INDIRECT(ADDRESS(($AN803-1)*3+$AO803+5,$AP803+7)))))</f>
        <v>0</v>
      </c>
      <c r="AR803" s="472">
        <f ca="1">COUNTIF(INDIRECT("H"&amp;(ROW()+12*(($AN803-1)*3+$AO803)-ROW())/12+5):INDIRECT("S"&amp;(ROW()+12*(($AN803-1)*3+$AO803)-ROW())/12+5),AQ803)</f>
        <v>0</v>
      </c>
      <c r="AS803" s="480">
        <f ca="1">IF($AP803=1,IF(INDIRECT(ADDRESS(($AN803-1)*3+$AO803+5,$AP803+20))="",0,INDIRECT(ADDRESS(($AN803-1)*3+$AO803+5,$AP803+20))),IF(INDIRECT(ADDRESS(($AN803-1)*3+$AO803+5,$AP803+20))="",0,IF(COUNTIF(INDIRECT(ADDRESS(($AN803-1)*36+($AO803-1)*12+6,COLUMN())):INDIRECT(ADDRESS(($AN803-1)*36+($AO803-1)*12+$AP803+4,COLUMN())),INDIRECT(ADDRESS(($AN803-1)*3+$AO803+5,$AP803+20)))&gt;=1,0,INDIRECT(ADDRESS(($AN803-1)*3+$AO803+5,$AP803+20)))))</f>
        <v>0</v>
      </c>
      <c r="AT803" s="472">
        <f ca="1">COUNTIF(INDIRECT("U"&amp;(ROW()+12*(($AN803-1)*3+$AO803)-ROW())/12+5):INDIRECT("AF"&amp;(ROW()+12*(($AN803-1)*3+$AO803)-ROW())/12+5),AS803)</f>
        <v>0</v>
      </c>
      <c r="AU803" s="472">
        <f ca="1">IF(AND(AQ803+AS803&gt;0,AR803+AT803&gt;0),COUNTIF(AU$6:AU802,"&gt;0")+1,0)</f>
        <v>0</v>
      </c>
    </row>
    <row r="804" spans="40:47" x14ac:dyDescent="0.15">
      <c r="AN804" s="472">
        <v>23</v>
      </c>
      <c r="AO804" s="472">
        <v>1</v>
      </c>
      <c r="AP804" s="472">
        <v>7</v>
      </c>
      <c r="AQ804" s="480">
        <f ca="1">IF($AP804=1,IF(INDIRECT(ADDRESS(($AN804-1)*3+$AO804+5,$AP804+7))="",0,INDIRECT(ADDRESS(($AN804-1)*3+$AO804+5,$AP804+7))),IF(INDIRECT(ADDRESS(($AN804-1)*3+$AO804+5,$AP804+7))="",0,IF(COUNTIF(INDIRECT(ADDRESS(($AN804-1)*36+($AO804-1)*12+6,COLUMN())):INDIRECT(ADDRESS(($AN804-1)*36+($AO804-1)*12+$AP804+4,COLUMN())),INDIRECT(ADDRESS(($AN804-1)*3+$AO804+5,$AP804+7)))&gt;=1,0,INDIRECT(ADDRESS(($AN804-1)*3+$AO804+5,$AP804+7)))))</f>
        <v>0</v>
      </c>
      <c r="AR804" s="472">
        <f ca="1">COUNTIF(INDIRECT("H"&amp;(ROW()+12*(($AN804-1)*3+$AO804)-ROW())/12+5):INDIRECT("S"&amp;(ROW()+12*(($AN804-1)*3+$AO804)-ROW())/12+5),AQ804)</f>
        <v>0</v>
      </c>
      <c r="AS804" s="480">
        <f ca="1">IF($AP804=1,IF(INDIRECT(ADDRESS(($AN804-1)*3+$AO804+5,$AP804+20))="",0,INDIRECT(ADDRESS(($AN804-1)*3+$AO804+5,$AP804+20))),IF(INDIRECT(ADDRESS(($AN804-1)*3+$AO804+5,$AP804+20))="",0,IF(COUNTIF(INDIRECT(ADDRESS(($AN804-1)*36+($AO804-1)*12+6,COLUMN())):INDIRECT(ADDRESS(($AN804-1)*36+($AO804-1)*12+$AP804+4,COLUMN())),INDIRECT(ADDRESS(($AN804-1)*3+$AO804+5,$AP804+20)))&gt;=1,0,INDIRECT(ADDRESS(($AN804-1)*3+$AO804+5,$AP804+20)))))</f>
        <v>0</v>
      </c>
      <c r="AT804" s="472">
        <f ca="1">COUNTIF(INDIRECT("U"&amp;(ROW()+12*(($AN804-1)*3+$AO804)-ROW())/12+5):INDIRECT("AF"&amp;(ROW()+12*(($AN804-1)*3+$AO804)-ROW())/12+5),AS804)</f>
        <v>0</v>
      </c>
      <c r="AU804" s="472">
        <f ca="1">IF(AND(AQ804+AS804&gt;0,AR804+AT804&gt;0),COUNTIF(AU$6:AU803,"&gt;0")+1,0)</f>
        <v>0</v>
      </c>
    </row>
    <row r="805" spans="40:47" x14ac:dyDescent="0.15">
      <c r="AN805" s="472">
        <v>23</v>
      </c>
      <c r="AO805" s="472">
        <v>1</v>
      </c>
      <c r="AP805" s="472">
        <v>8</v>
      </c>
      <c r="AQ805" s="480">
        <f ca="1">IF($AP805=1,IF(INDIRECT(ADDRESS(($AN805-1)*3+$AO805+5,$AP805+7))="",0,INDIRECT(ADDRESS(($AN805-1)*3+$AO805+5,$AP805+7))),IF(INDIRECT(ADDRESS(($AN805-1)*3+$AO805+5,$AP805+7))="",0,IF(COUNTIF(INDIRECT(ADDRESS(($AN805-1)*36+($AO805-1)*12+6,COLUMN())):INDIRECT(ADDRESS(($AN805-1)*36+($AO805-1)*12+$AP805+4,COLUMN())),INDIRECT(ADDRESS(($AN805-1)*3+$AO805+5,$AP805+7)))&gt;=1,0,INDIRECT(ADDRESS(($AN805-1)*3+$AO805+5,$AP805+7)))))</f>
        <v>0</v>
      </c>
      <c r="AR805" s="472">
        <f ca="1">COUNTIF(INDIRECT("H"&amp;(ROW()+12*(($AN805-1)*3+$AO805)-ROW())/12+5):INDIRECT("S"&amp;(ROW()+12*(($AN805-1)*3+$AO805)-ROW())/12+5),AQ805)</f>
        <v>0</v>
      </c>
      <c r="AS805" s="480">
        <f ca="1">IF($AP805=1,IF(INDIRECT(ADDRESS(($AN805-1)*3+$AO805+5,$AP805+20))="",0,INDIRECT(ADDRESS(($AN805-1)*3+$AO805+5,$AP805+20))),IF(INDIRECT(ADDRESS(($AN805-1)*3+$AO805+5,$AP805+20))="",0,IF(COUNTIF(INDIRECT(ADDRESS(($AN805-1)*36+($AO805-1)*12+6,COLUMN())):INDIRECT(ADDRESS(($AN805-1)*36+($AO805-1)*12+$AP805+4,COLUMN())),INDIRECT(ADDRESS(($AN805-1)*3+$AO805+5,$AP805+20)))&gt;=1,0,INDIRECT(ADDRESS(($AN805-1)*3+$AO805+5,$AP805+20)))))</f>
        <v>0</v>
      </c>
      <c r="AT805" s="472">
        <f ca="1">COUNTIF(INDIRECT("U"&amp;(ROW()+12*(($AN805-1)*3+$AO805)-ROW())/12+5):INDIRECT("AF"&amp;(ROW()+12*(($AN805-1)*3+$AO805)-ROW())/12+5),AS805)</f>
        <v>0</v>
      </c>
      <c r="AU805" s="472">
        <f ca="1">IF(AND(AQ805+AS805&gt;0,AR805+AT805&gt;0),COUNTIF(AU$6:AU804,"&gt;0")+1,0)</f>
        <v>0</v>
      </c>
    </row>
    <row r="806" spans="40:47" x14ac:dyDescent="0.15">
      <c r="AN806" s="472">
        <v>23</v>
      </c>
      <c r="AO806" s="472">
        <v>1</v>
      </c>
      <c r="AP806" s="472">
        <v>9</v>
      </c>
      <c r="AQ806" s="480">
        <f ca="1">IF($AP806=1,IF(INDIRECT(ADDRESS(($AN806-1)*3+$AO806+5,$AP806+7))="",0,INDIRECT(ADDRESS(($AN806-1)*3+$AO806+5,$AP806+7))),IF(INDIRECT(ADDRESS(($AN806-1)*3+$AO806+5,$AP806+7))="",0,IF(COUNTIF(INDIRECT(ADDRESS(($AN806-1)*36+($AO806-1)*12+6,COLUMN())):INDIRECT(ADDRESS(($AN806-1)*36+($AO806-1)*12+$AP806+4,COLUMN())),INDIRECT(ADDRESS(($AN806-1)*3+$AO806+5,$AP806+7)))&gt;=1,0,INDIRECT(ADDRESS(($AN806-1)*3+$AO806+5,$AP806+7)))))</f>
        <v>0</v>
      </c>
      <c r="AR806" s="472">
        <f ca="1">COUNTIF(INDIRECT("H"&amp;(ROW()+12*(($AN806-1)*3+$AO806)-ROW())/12+5):INDIRECT("S"&amp;(ROW()+12*(($AN806-1)*3+$AO806)-ROW())/12+5),AQ806)</f>
        <v>0</v>
      </c>
      <c r="AS806" s="480">
        <f ca="1">IF($AP806=1,IF(INDIRECT(ADDRESS(($AN806-1)*3+$AO806+5,$AP806+20))="",0,INDIRECT(ADDRESS(($AN806-1)*3+$AO806+5,$AP806+20))),IF(INDIRECT(ADDRESS(($AN806-1)*3+$AO806+5,$AP806+20))="",0,IF(COUNTIF(INDIRECT(ADDRESS(($AN806-1)*36+($AO806-1)*12+6,COLUMN())):INDIRECT(ADDRESS(($AN806-1)*36+($AO806-1)*12+$AP806+4,COLUMN())),INDIRECT(ADDRESS(($AN806-1)*3+$AO806+5,$AP806+20)))&gt;=1,0,INDIRECT(ADDRESS(($AN806-1)*3+$AO806+5,$AP806+20)))))</f>
        <v>0</v>
      </c>
      <c r="AT806" s="472">
        <f ca="1">COUNTIF(INDIRECT("U"&amp;(ROW()+12*(($AN806-1)*3+$AO806)-ROW())/12+5):INDIRECT("AF"&amp;(ROW()+12*(($AN806-1)*3+$AO806)-ROW())/12+5),AS806)</f>
        <v>0</v>
      </c>
      <c r="AU806" s="472">
        <f ca="1">IF(AND(AQ806+AS806&gt;0,AR806+AT806&gt;0),COUNTIF(AU$6:AU805,"&gt;0")+1,0)</f>
        <v>0</v>
      </c>
    </row>
    <row r="807" spans="40:47" x14ac:dyDescent="0.15">
      <c r="AN807" s="472">
        <v>23</v>
      </c>
      <c r="AO807" s="472">
        <v>1</v>
      </c>
      <c r="AP807" s="472">
        <v>10</v>
      </c>
      <c r="AQ807" s="480">
        <f ca="1">IF($AP807=1,IF(INDIRECT(ADDRESS(($AN807-1)*3+$AO807+5,$AP807+7))="",0,INDIRECT(ADDRESS(($AN807-1)*3+$AO807+5,$AP807+7))),IF(INDIRECT(ADDRESS(($AN807-1)*3+$AO807+5,$AP807+7))="",0,IF(COUNTIF(INDIRECT(ADDRESS(($AN807-1)*36+($AO807-1)*12+6,COLUMN())):INDIRECT(ADDRESS(($AN807-1)*36+($AO807-1)*12+$AP807+4,COLUMN())),INDIRECT(ADDRESS(($AN807-1)*3+$AO807+5,$AP807+7)))&gt;=1,0,INDIRECT(ADDRESS(($AN807-1)*3+$AO807+5,$AP807+7)))))</f>
        <v>0</v>
      </c>
      <c r="AR807" s="472">
        <f ca="1">COUNTIF(INDIRECT("H"&amp;(ROW()+12*(($AN807-1)*3+$AO807)-ROW())/12+5):INDIRECT("S"&amp;(ROW()+12*(($AN807-1)*3+$AO807)-ROW())/12+5),AQ807)</f>
        <v>0</v>
      </c>
      <c r="AS807" s="480">
        <f ca="1">IF($AP807=1,IF(INDIRECT(ADDRESS(($AN807-1)*3+$AO807+5,$AP807+20))="",0,INDIRECT(ADDRESS(($AN807-1)*3+$AO807+5,$AP807+20))),IF(INDIRECT(ADDRESS(($AN807-1)*3+$AO807+5,$AP807+20))="",0,IF(COUNTIF(INDIRECT(ADDRESS(($AN807-1)*36+($AO807-1)*12+6,COLUMN())):INDIRECT(ADDRESS(($AN807-1)*36+($AO807-1)*12+$AP807+4,COLUMN())),INDIRECT(ADDRESS(($AN807-1)*3+$AO807+5,$AP807+20)))&gt;=1,0,INDIRECT(ADDRESS(($AN807-1)*3+$AO807+5,$AP807+20)))))</f>
        <v>0</v>
      </c>
      <c r="AT807" s="472">
        <f ca="1">COUNTIF(INDIRECT("U"&amp;(ROW()+12*(($AN807-1)*3+$AO807)-ROW())/12+5):INDIRECT("AF"&amp;(ROW()+12*(($AN807-1)*3+$AO807)-ROW())/12+5),AS807)</f>
        <v>0</v>
      </c>
      <c r="AU807" s="472">
        <f ca="1">IF(AND(AQ807+AS807&gt;0,AR807+AT807&gt;0),COUNTIF(AU$6:AU806,"&gt;0")+1,0)</f>
        <v>0</v>
      </c>
    </row>
    <row r="808" spans="40:47" x14ac:dyDescent="0.15">
      <c r="AN808" s="472">
        <v>23</v>
      </c>
      <c r="AO808" s="472">
        <v>1</v>
      </c>
      <c r="AP808" s="472">
        <v>11</v>
      </c>
      <c r="AQ808" s="480">
        <f ca="1">IF($AP808=1,IF(INDIRECT(ADDRESS(($AN808-1)*3+$AO808+5,$AP808+7))="",0,INDIRECT(ADDRESS(($AN808-1)*3+$AO808+5,$AP808+7))),IF(INDIRECT(ADDRESS(($AN808-1)*3+$AO808+5,$AP808+7))="",0,IF(COUNTIF(INDIRECT(ADDRESS(($AN808-1)*36+($AO808-1)*12+6,COLUMN())):INDIRECT(ADDRESS(($AN808-1)*36+($AO808-1)*12+$AP808+4,COLUMN())),INDIRECT(ADDRESS(($AN808-1)*3+$AO808+5,$AP808+7)))&gt;=1,0,INDIRECT(ADDRESS(($AN808-1)*3+$AO808+5,$AP808+7)))))</f>
        <v>0</v>
      </c>
      <c r="AR808" s="472">
        <f ca="1">COUNTIF(INDIRECT("H"&amp;(ROW()+12*(($AN808-1)*3+$AO808)-ROW())/12+5):INDIRECT("S"&amp;(ROW()+12*(($AN808-1)*3+$AO808)-ROW())/12+5),AQ808)</f>
        <v>0</v>
      </c>
      <c r="AS808" s="480">
        <f ca="1">IF($AP808=1,IF(INDIRECT(ADDRESS(($AN808-1)*3+$AO808+5,$AP808+20))="",0,INDIRECT(ADDRESS(($AN808-1)*3+$AO808+5,$AP808+20))),IF(INDIRECT(ADDRESS(($AN808-1)*3+$AO808+5,$AP808+20))="",0,IF(COUNTIF(INDIRECT(ADDRESS(($AN808-1)*36+($AO808-1)*12+6,COLUMN())):INDIRECT(ADDRESS(($AN808-1)*36+($AO808-1)*12+$AP808+4,COLUMN())),INDIRECT(ADDRESS(($AN808-1)*3+$AO808+5,$AP808+20)))&gt;=1,0,INDIRECT(ADDRESS(($AN808-1)*3+$AO808+5,$AP808+20)))))</f>
        <v>0</v>
      </c>
      <c r="AT808" s="472">
        <f ca="1">COUNTIF(INDIRECT("U"&amp;(ROW()+12*(($AN808-1)*3+$AO808)-ROW())/12+5):INDIRECT("AF"&amp;(ROW()+12*(($AN808-1)*3+$AO808)-ROW())/12+5),AS808)</f>
        <v>0</v>
      </c>
      <c r="AU808" s="472">
        <f ca="1">IF(AND(AQ808+AS808&gt;0,AR808+AT808&gt;0),COUNTIF(AU$6:AU807,"&gt;0")+1,0)</f>
        <v>0</v>
      </c>
    </row>
    <row r="809" spans="40:47" x14ac:dyDescent="0.15">
      <c r="AN809" s="472">
        <v>23</v>
      </c>
      <c r="AO809" s="472">
        <v>1</v>
      </c>
      <c r="AP809" s="472">
        <v>12</v>
      </c>
      <c r="AQ809" s="480">
        <f ca="1">IF($AP809=1,IF(INDIRECT(ADDRESS(($AN809-1)*3+$AO809+5,$AP809+7))="",0,INDIRECT(ADDRESS(($AN809-1)*3+$AO809+5,$AP809+7))),IF(INDIRECT(ADDRESS(($AN809-1)*3+$AO809+5,$AP809+7))="",0,IF(COUNTIF(INDIRECT(ADDRESS(($AN809-1)*36+($AO809-1)*12+6,COLUMN())):INDIRECT(ADDRESS(($AN809-1)*36+($AO809-1)*12+$AP809+4,COLUMN())),INDIRECT(ADDRESS(($AN809-1)*3+$AO809+5,$AP809+7)))&gt;=1,0,INDIRECT(ADDRESS(($AN809-1)*3+$AO809+5,$AP809+7)))))</f>
        <v>0</v>
      </c>
      <c r="AR809" s="472">
        <f ca="1">COUNTIF(INDIRECT("H"&amp;(ROW()+12*(($AN809-1)*3+$AO809)-ROW())/12+5):INDIRECT("S"&amp;(ROW()+12*(($AN809-1)*3+$AO809)-ROW())/12+5),AQ809)</f>
        <v>0</v>
      </c>
      <c r="AS809" s="480">
        <f ca="1">IF($AP809=1,IF(INDIRECT(ADDRESS(($AN809-1)*3+$AO809+5,$AP809+20))="",0,INDIRECT(ADDRESS(($AN809-1)*3+$AO809+5,$AP809+20))),IF(INDIRECT(ADDRESS(($AN809-1)*3+$AO809+5,$AP809+20))="",0,IF(COUNTIF(INDIRECT(ADDRESS(($AN809-1)*36+($AO809-1)*12+6,COLUMN())):INDIRECT(ADDRESS(($AN809-1)*36+($AO809-1)*12+$AP809+4,COLUMN())),INDIRECT(ADDRESS(($AN809-1)*3+$AO809+5,$AP809+20)))&gt;=1,0,INDIRECT(ADDRESS(($AN809-1)*3+$AO809+5,$AP809+20)))))</f>
        <v>0</v>
      </c>
      <c r="AT809" s="472">
        <f ca="1">COUNTIF(INDIRECT("U"&amp;(ROW()+12*(($AN809-1)*3+$AO809)-ROW())/12+5):INDIRECT("AF"&amp;(ROW()+12*(($AN809-1)*3+$AO809)-ROW())/12+5),AS809)</f>
        <v>0</v>
      </c>
      <c r="AU809" s="472">
        <f ca="1">IF(AND(AQ809+AS809&gt;0,AR809+AT809&gt;0),COUNTIF(AU$6:AU808,"&gt;0")+1,0)</f>
        <v>0</v>
      </c>
    </row>
    <row r="810" spans="40:47" x14ac:dyDescent="0.15">
      <c r="AN810" s="472">
        <v>23</v>
      </c>
      <c r="AO810" s="472">
        <v>2</v>
      </c>
      <c r="AP810" s="472">
        <v>1</v>
      </c>
      <c r="AQ810" s="480">
        <f ca="1">IF($AP810=1,IF(INDIRECT(ADDRESS(($AN810-1)*3+$AO810+5,$AP810+7))="",0,INDIRECT(ADDRESS(($AN810-1)*3+$AO810+5,$AP810+7))),IF(INDIRECT(ADDRESS(($AN810-1)*3+$AO810+5,$AP810+7))="",0,IF(COUNTIF(INDIRECT(ADDRESS(($AN810-1)*36+($AO810-1)*12+6,COLUMN())):INDIRECT(ADDRESS(($AN810-1)*36+($AO810-1)*12+$AP810+4,COLUMN())),INDIRECT(ADDRESS(($AN810-1)*3+$AO810+5,$AP810+7)))&gt;=1,0,INDIRECT(ADDRESS(($AN810-1)*3+$AO810+5,$AP810+7)))))</f>
        <v>0</v>
      </c>
      <c r="AR810" s="472">
        <f ca="1">COUNTIF(INDIRECT("H"&amp;(ROW()+12*(($AN810-1)*3+$AO810)-ROW())/12+5):INDIRECT("S"&amp;(ROW()+12*(($AN810-1)*3+$AO810)-ROW())/12+5),AQ810)</f>
        <v>0</v>
      </c>
      <c r="AS810" s="480">
        <f ca="1">IF($AP810=1,IF(INDIRECT(ADDRESS(($AN810-1)*3+$AO810+5,$AP810+20))="",0,INDIRECT(ADDRESS(($AN810-1)*3+$AO810+5,$AP810+20))),IF(INDIRECT(ADDRESS(($AN810-1)*3+$AO810+5,$AP810+20))="",0,IF(COUNTIF(INDIRECT(ADDRESS(($AN810-1)*36+($AO810-1)*12+6,COLUMN())):INDIRECT(ADDRESS(($AN810-1)*36+($AO810-1)*12+$AP810+4,COLUMN())),INDIRECT(ADDRESS(($AN810-1)*3+$AO810+5,$AP810+20)))&gt;=1,0,INDIRECT(ADDRESS(($AN810-1)*3+$AO810+5,$AP810+20)))))</f>
        <v>0</v>
      </c>
      <c r="AT810" s="472">
        <f ca="1">COUNTIF(INDIRECT("U"&amp;(ROW()+12*(($AN810-1)*3+$AO810)-ROW())/12+5):INDIRECT("AF"&amp;(ROW()+12*(($AN810-1)*3+$AO810)-ROW())/12+5),AS810)</f>
        <v>0</v>
      </c>
      <c r="AU810" s="472">
        <f ca="1">IF(AND(AQ810+AS810&gt;0,AR810+AT810&gt;0),COUNTIF(AU$6:AU809,"&gt;0")+1,0)</f>
        <v>0</v>
      </c>
    </row>
    <row r="811" spans="40:47" x14ac:dyDescent="0.15">
      <c r="AN811" s="472">
        <v>23</v>
      </c>
      <c r="AO811" s="472">
        <v>2</v>
      </c>
      <c r="AP811" s="472">
        <v>2</v>
      </c>
      <c r="AQ811" s="480">
        <f ca="1">IF($AP811=1,IF(INDIRECT(ADDRESS(($AN811-1)*3+$AO811+5,$AP811+7))="",0,INDIRECT(ADDRESS(($AN811-1)*3+$AO811+5,$AP811+7))),IF(INDIRECT(ADDRESS(($AN811-1)*3+$AO811+5,$AP811+7))="",0,IF(COUNTIF(INDIRECT(ADDRESS(($AN811-1)*36+($AO811-1)*12+6,COLUMN())):INDIRECT(ADDRESS(($AN811-1)*36+($AO811-1)*12+$AP811+4,COLUMN())),INDIRECT(ADDRESS(($AN811-1)*3+$AO811+5,$AP811+7)))&gt;=1,0,INDIRECT(ADDRESS(($AN811-1)*3+$AO811+5,$AP811+7)))))</f>
        <v>0</v>
      </c>
      <c r="AR811" s="472">
        <f ca="1">COUNTIF(INDIRECT("H"&amp;(ROW()+12*(($AN811-1)*3+$AO811)-ROW())/12+5):INDIRECT("S"&amp;(ROW()+12*(($AN811-1)*3+$AO811)-ROW())/12+5),AQ811)</f>
        <v>0</v>
      </c>
      <c r="AS811" s="480">
        <f ca="1">IF($AP811=1,IF(INDIRECT(ADDRESS(($AN811-1)*3+$AO811+5,$AP811+20))="",0,INDIRECT(ADDRESS(($AN811-1)*3+$AO811+5,$AP811+20))),IF(INDIRECT(ADDRESS(($AN811-1)*3+$AO811+5,$AP811+20))="",0,IF(COUNTIF(INDIRECT(ADDRESS(($AN811-1)*36+($AO811-1)*12+6,COLUMN())):INDIRECT(ADDRESS(($AN811-1)*36+($AO811-1)*12+$AP811+4,COLUMN())),INDIRECT(ADDRESS(($AN811-1)*3+$AO811+5,$AP811+20)))&gt;=1,0,INDIRECT(ADDRESS(($AN811-1)*3+$AO811+5,$AP811+20)))))</f>
        <v>0</v>
      </c>
      <c r="AT811" s="472">
        <f ca="1">COUNTIF(INDIRECT("U"&amp;(ROW()+12*(($AN811-1)*3+$AO811)-ROW())/12+5):INDIRECT("AF"&amp;(ROW()+12*(($AN811-1)*3+$AO811)-ROW())/12+5),AS811)</f>
        <v>0</v>
      </c>
      <c r="AU811" s="472">
        <f ca="1">IF(AND(AQ811+AS811&gt;0,AR811+AT811&gt;0),COUNTIF(AU$6:AU810,"&gt;0")+1,0)</f>
        <v>0</v>
      </c>
    </row>
    <row r="812" spans="40:47" x14ac:dyDescent="0.15">
      <c r="AN812" s="472">
        <v>23</v>
      </c>
      <c r="AO812" s="472">
        <v>2</v>
      </c>
      <c r="AP812" s="472">
        <v>3</v>
      </c>
      <c r="AQ812" s="480">
        <f ca="1">IF($AP812=1,IF(INDIRECT(ADDRESS(($AN812-1)*3+$AO812+5,$AP812+7))="",0,INDIRECT(ADDRESS(($AN812-1)*3+$AO812+5,$AP812+7))),IF(INDIRECT(ADDRESS(($AN812-1)*3+$AO812+5,$AP812+7))="",0,IF(COUNTIF(INDIRECT(ADDRESS(($AN812-1)*36+($AO812-1)*12+6,COLUMN())):INDIRECT(ADDRESS(($AN812-1)*36+($AO812-1)*12+$AP812+4,COLUMN())),INDIRECT(ADDRESS(($AN812-1)*3+$AO812+5,$AP812+7)))&gt;=1,0,INDIRECT(ADDRESS(($AN812-1)*3+$AO812+5,$AP812+7)))))</f>
        <v>0</v>
      </c>
      <c r="AR812" s="472">
        <f ca="1">COUNTIF(INDIRECT("H"&amp;(ROW()+12*(($AN812-1)*3+$AO812)-ROW())/12+5):INDIRECT("S"&amp;(ROW()+12*(($AN812-1)*3+$AO812)-ROW())/12+5),AQ812)</f>
        <v>0</v>
      </c>
      <c r="AS812" s="480">
        <f ca="1">IF($AP812=1,IF(INDIRECT(ADDRESS(($AN812-1)*3+$AO812+5,$AP812+20))="",0,INDIRECT(ADDRESS(($AN812-1)*3+$AO812+5,$AP812+20))),IF(INDIRECT(ADDRESS(($AN812-1)*3+$AO812+5,$AP812+20))="",0,IF(COUNTIF(INDIRECT(ADDRESS(($AN812-1)*36+($AO812-1)*12+6,COLUMN())):INDIRECT(ADDRESS(($AN812-1)*36+($AO812-1)*12+$AP812+4,COLUMN())),INDIRECT(ADDRESS(($AN812-1)*3+$AO812+5,$AP812+20)))&gt;=1,0,INDIRECT(ADDRESS(($AN812-1)*3+$AO812+5,$AP812+20)))))</f>
        <v>0</v>
      </c>
      <c r="AT812" s="472">
        <f ca="1">COUNTIF(INDIRECT("U"&amp;(ROW()+12*(($AN812-1)*3+$AO812)-ROW())/12+5):INDIRECT("AF"&amp;(ROW()+12*(($AN812-1)*3+$AO812)-ROW())/12+5),AS812)</f>
        <v>0</v>
      </c>
      <c r="AU812" s="472">
        <f ca="1">IF(AND(AQ812+AS812&gt;0,AR812+AT812&gt;0),COUNTIF(AU$6:AU811,"&gt;0")+1,0)</f>
        <v>0</v>
      </c>
    </row>
    <row r="813" spans="40:47" x14ac:dyDescent="0.15">
      <c r="AN813" s="472">
        <v>23</v>
      </c>
      <c r="AO813" s="472">
        <v>2</v>
      </c>
      <c r="AP813" s="472">
        <v>4</v>
      </c>
      <c r="AQ813" s="480">
        <f ca="1">IF($AP813=1,IF(INDIRECT(ADDRESS(($AN813-1)*3+$AO813+5,$AP813+7))="",0,INDIRECT(ADDRESS(($AN813-1)*3+$AO813+5,$AP813+7))),IF(INDIRECT(ADDRESS(($AN813-1)*3+$AO813+5,$AP813+7))="",0,IF(COUNTIF(INDIRECT(ADDRESS(($AN813-1)*36+($AO813-1)*12+6,COLUMN())):INDIRECT(ADDRESS(($AN813-1)*36+($AO813-1)*12+$AP813+4,COLUMN())),INDIRECT(ADDRESS(($AN813-1)*3+$AO813+5,$AP813+7)))&gt;=1,0,INDIRECT(ADDRESS(($AN813-1)*3+$AO813+5,$AP813+7)))))</f>
        <v>0</v>
      </c>
      <c r="AR813" s="472">
        <f ca="1">COUNTIF(INDIRECT("H"&amp;(ROW()+12*(($AN813-1)*3+$AO813)-ROW())/12+5):INDIRECT("S"&amp;(ROW()+12*(($AN813-1)*3+$AO813)-ROW())/12+5),AQ813)</f>
        <v>0</v>
      </c>
      <c r="AS813" s="480">
        <f ca="1">IF($AP813=1,IF(INDIRECT(ADDRESS(($AN813-1)*3+$AO813+5,$AP813+20))="",0,INDIRECT(ADDRESS(($AN813-1)*3+$AO813+5,$AP813+20))),IF(INDIRECT(ADDRESS(($AN813-1)*3+$AO813+5,$AP813+20))="",0,IF(COUNTIF(INDIRECT(ADDRESS(($AN813-1)*36+($AO813-1)*12+6,COLUMN())):INDIRECT(ADDRESS(($AN813-1)*36+($AO813-1)*12+$AP813+4,COLUMN())),INDIRECT(ADDRESS(($AN813-1)*3+$AO813+5,$AP813+20)))&gt;=1,0,INDIRECT(ADDRESS(($AN813-1)*3+$AO813+5,$AP813+20)))))</f>
        <v>0</v>
      </c>
      <c r="AT813" s="472">
        <f ca="1">COUNTIF(INDIRECT("U"&amp;(ROW()+12*(($AN813-1)*3+$AO813)-ROW())/12+5):INDIRECT("AF"&amp;(ROW()+12*(($AN813-1)*3+$AO813)-ROW())/12+5),AS813)</f>
        <v>0</v>
      </c>
      <c r="AU813" s="472">
        <f ca="1">IF(AND(AQ813+AS813&gt;0,AR813+AT813&gt;0),COUNTIF(AU$6:AU812,"&gt;0")+1,0)</f>
        <v>0</v>
      </c>
    </row>
    <row r="814" spans="40:47" x14ac:dyDescent="0.15">
      <c r="AN814" s="472">
        <v>23</v>
      </c>
      <c r="AO814" s="472">
        <v>2</v>
      </c>
      <c r="AP814" s="472">
        <v>5</v>
      </c>
      <c r="AQ814" s="480">
        <f ca="1">IF($AP814=1,IF(INDIRECT(ADDRESS(($AN814-1)*3+$AO814+5,$AP814+7))="",0,INDIRECT(ADDRESS(($AN814-1)*3+$AO814+5,$AP814+7))),IF(INDIRECT(ADDRESS(($AN814-1)*3+$AO814+5,$AP814+7))="",0,IF(COUNTIF(INDIRECT(ADDRESS(($AN814-1)*36+($AO814-1)*12+6,COLUMN())):INDIRECT(ADDRESS(($AN814-1)*36+($AO814-1)*12+$AP814+4,COLUMN())),INDIRECT(ADDRESS(($AN814-1)*3+$AO814+5,$AP814+7)))&gt;=1,0,INDIRECT(ADDRESS(($AN814-1)*3+$AO814+5,$AP814+7)))))</f>
        <v>0</v>
      </c>
      <c r="AR814" s="472">
        <f ca="1">COUNTIF(INDIRECT("H"&amp;(ROW()+12*(($AN814-1)*3+$AO814)-ROW())/12+5):INDIRECT("S"&amp;(ROW()+12*(($AN814-1)*3+$AO814)-ROW())/12+5),AQ814)</f>
        <v>0</v>
      </c>
      <c r="AS814" s="480">
        <f ca="1">IF($AP814=1,IF(INDIRECT(ADDRESS(($AN814-1)*3+$AO814+5,$AP814+20))="",0,INDIRECT(ADDRESS(($AN814-1)*3+$AO814+5,$AP814+20))),IF(INDIRECT(ADDRESS(($AN814-1)*3+$AO814+5,$AP814+20))="",0,IF(COUNTIF(INDIRECT(ADDRESS(($AN814-1)*36+($AO814-1)*12+6,COLUMN())):INDIRECT(ADDRESS(($AN814-1)*36+($AO814-1)*12+$AP814+4,COLUMN())),INDIRECT(ADDRESS(($AN814-1)*3+$AO814+5,$AP814+20)))&gt;=1,0,INDIRECT(ADDRESS(($AN814-1)*3+$AO814+5,$AP814+20)))))</f>
        <v>0</v>
      </c>
      <c r="AT814" s="472">
        <f ca="1">COUNTIF(INDIRECT("U"&amp;(ROW()+12*(($AN814-1)*3+$AO814)-ROW())/12+5):INDIRECT("AF"&amp;(ROW()+12*(($AN814-1)*3+$AO814)-ROW())/12+5),AS814)</f>
        <v>0</v>
      </c>
      <c r="AU814" s="472">
        <f ca="1">IF(AND(AQ814+AS814&gt;0,AR814+AT814&gt;0),COUNTIF(AU$6:AU813,"&gt;0")+1,0)</f>
        <v>0</v>
      </c>
    </row>
    <row r="815" spans="40:47" x14ac:dyDescent="0.15">
      <c r="AN815" s="472">
        <v>23</v>
      </c>
      <c r="AO815" s="472">
        <v>2</v>
      </c>
      <c r="AP815" s="472">
        <v>6</v>
      </c>
      <c r="AQ815" s="480">
        <f ca="1">IF($AP815=1,IF(INDIRECT(ADDRESS(($AN815-1)*3+$AO815+5,$AP815+7))="",0,INDIRECT(ADDRESS(($AN815-1)*3+$AO815+5,$AP815+7))),IF(INDIRECT(ADDRESS(($AN815-1)*3+$AO815+5,$AP815+7))="",0,IF(COUNTIF(INDIRECT(ADDRESS(($AN815-1)*36+($AO815-1)*12+6,COLUMN())):INDIRECT(ADDRESS(($AN815-1)*36+($AO815-1)*12+$AP815+4,COLUMN())),INDIRECT(ADDRESS(($AN815-1)*3+$AO815+5,$AP815+7)))&gt;=1,0,INDIRECT(ADDRESS(($AN815-1)*3+$AO815+5,$AP815+7)))))</f>
        <v>0</v>
      </c>
      <c r="AR815" s="472">
        <f ca="1">COUNTIF(INDIRECT("H"&amp;(ROW()+12*(($AN815-1)*3+$AO815)-ROW())/12+5):INDIRECT("S"&amp;(ROW()+12*(($AN815-1)*3+$AO815)-ROW())/12+5),AQ815)</f>
        <v>0</v>
      </c>
      <c r="AS815" s="480">
        <f ca="1">IF($AP815=1,IF(INDIRECT(ADDRESS(($AN815-1)*3+$AO815+5,$AP815+20))="",0,INDIRECT(ADDRESS(($AN815-1)*3+$AO815+5,$AP815+20))),IF(INDIRECT(ADDRESS(($AN815-1)*3+$AO815+5,$AP815+20))="",0,IF(COUNTIF(INDIRECT(ADDRESS(($AN815-1)*36+($AO815-1)*12+6,COLUMN())):INDIRECT(ADDRESS(($AN815-1)*36+($AO815-1)*12+$AP815+4,COLUMN())),INDIRECT(ADDRESS(($AN815-1)*3+$AO815+5,$AP815+20)))&gt;=1,0,INDIRECT(ADDRESS(($AN815-1)*3+$AO815+5,$AP815+20)))))</f>
        <v>0</v>
      </c>
      <c r="AT815" s="472">
        <f ca="1">COUNTIF(INDIRECT("U"&amp;(ROW()+12*(($AN815-1)*3+$AO815)-ROW())/12+5):INDIRECT("AF"&amp;(ROW()+12*(($AN815-1)*3+$AO815)-ROW())/12+5),AS815)</f>
        <v>0</v>
      </c>
      <c r="AU815" s="472">
        <f ca="1">IF(AND(AQ815+AS815&gt;0,AR815+AT815&gt;0),COUNTIF(AU$6:AU814,"&gt;0")+1,0)</f>
        <v>0</v>
      </c>
    </row>
    <row r="816" spans="40:47" x14ac:dyDescent="0.15">
      <c r="AN816" s="472">
        <v>23</v>
      </c>
      <c r="AO816" s="472">
        <v>2</v>
      </c>
      <c r="AP816" s="472">
        <v>7</v>
      </c>
      <c r="AQ816" s="480">
        <f ca="1">IF($AP816=1,IF(INDIRECT(ADDRESS(($AN816-1)*3+$AO816+5,$AP816+7))="",0,INDIRECT(ADDRESS(($AN816-1)*3+$AO816+5,$AP816+7))),IF(INDIRECT(ADDRESS(($AN816-1)*3+$AO816+5,$AP816+7))="",0,IF(COUNTIF(INDIRECT(ADDRESS(($AN816-1)*36+($AO816-1)*12+6,COLUMN())):INDIRECT(ADDRESS(($AN816-1)*36+($AO816-1)*12+$AP816+4,COLUMN())),INDIRECT(ADDRESS(($AN816-1)*3+$AO816+5,$AP816+7)))&gt;=1,0,INDIRECT(ADDRESS(($AN816-1)*3+$AO816+5,$AP816+7)))))</f>
        <v>0</v>
      </c>
      <c r="AR816" s="472">
        <f ca="1">COUNTIF(INDIRECT("H"&amp;(ROW()+12*(($AN816-1)*3+$AO816)-ROW())/12+5):INDIRECT("S"&amp;(ROW()+12*(($AN816-1)*3+$AO816)-ROW())/12+5),AQ816)</f>
        <v>0</v>
      </c>
      <c r="AS816" s="480">
        <f ca="1">IF($AP816=1,IF(INDIRECT(ADDRESS(($AN816-1)*3+$AO816+5,$AP816+20))="",0,INDIRECT(ADDRESS(($AN816-1)*3+$AO816+5,$AP816+20))),IF(INDIRECT(ADDRESS(($AN816-1)*3+$AO816+5,$AP816+20))="",0,IF(COUNTIF(INDIRECT(ADDRESS(($AN816-1)*36+($AO816-1)*12+6,COLUMN())):INDIRECT(ADDRESS(($AN816-1)*36+($AO816-1)*12+$AP816+4,COLUMN())),INDIRECT(ADDRESS(($AN816-1)*3+$AO816+5,$AP816+20)))&gt;=1,0,INDIRECT(ADDRESS(($AN816-1)*3+$AO816+5,$AP816+20)))))</f>
        <v>0</v>
      </c>
      <c r="AT816" s="472">
        <f ca="1">COUNTIF(INDIRECT("U"&amp;(ROW()+12*(($AN816-1)*3+$AO816)-ROW())/12+5):INDIRECT("AF"&amp;(ROW()+12*(($AN816-1)*3+$AO816)-ROW())/12+5),AS816)</f>
        <v>0</v>
      </c>
      <c r="AU816" s="472">
        <f ca="1">IF(AND(AQ816+AS816&gt;0,AR816+AT816&gt;0),COUNTIF(AU$6:AU815,"&gt;0")+1,0)</f>
        <v>0</v>
      </c>
    </row>
    <row r="817" spans="40:47" x14ac:dyDescent="0.15">
      <c r="AN817" s="472">
        <v>23</v>
      </c>
      <c r="AO817" s="472">
        <v>2</v>
      </c>
      <c r="AP817" s="472">
        <v>8</v>
      </c>
      <c r="AQ817" s="480">
        <f ca="1">IF($AP817=1,IF(INDIRECT(ADDRESS(($AN817-1)*3+$AO817+5,$AP817+7))="",0,INDIRECT(ADDRESS(($AN817-1)*3+$AO817+5,$AP817+7))),IF(INDIRECT(ADDRESS(($AN817-1)*3+$AO817+5,$AP817+7))="",0,IF(COUNTIF(INDIRECT(ADDRESS(($AN817-1)*36+($AO817-1)*12+6,COLUMN())):INDIRECT(ADDRESS(($AN817-1)*36+($AO817-1)*12+$AP817+4,COLUMN())),INDIRECT(ADDRESS(($AN817-1)*3+$AO817+5,$AP817+7)))&gt;=1,0,INDIRECT(ADDRESS(($AN817-1)*3+$AO817+5,$AP817+7)))))</f>
        <v>0</v>
      </c>
      <c r="AR817" s="472">
        <f ca="1">COUNTIF(INDIRECT("H"&amp;(ROW()+12*(($AN817-1)*3+$AO817)-ROW())/12+5):INDIRECT("S"&amp;(ROW()+12*(($AN817-1)*3+$AO817)-ROW())/12+5),AQ817)</f>
        <v>0</v>
      </c>
      <c r="AS817" s="480">
        <f ca="1">IF($AP817=1,IF(INDIRECT(ADDRESS(($AN817-1)*3+$AO817+5,$AP817+20))="",0,INDIRECT(ADDRESS(($AN817-1)*3+$AO817+5,$AP817+20))),IF(INDIRECT(ADDRESS(($AN817-1)*3+$AO817+5,$AP817+20))="",0,IF(COUNTIF(INDIRECT(ADDRESS(($AN817-1)*36+($AO817-1)*12+6,COLUMN())):INDIRECT(ADDRESS(($AN817-1)*36+($AO817-1)*12+$AP817+4,COLUMN())),INDIRECT(ADDRESS(($AN817-1)*3+$AO817+5,$AP817+20)))&gt;=1,0,INDIRECT(ADDRESS(($AN817-1)*3+$AO817+5,$AP817+20)))))</f>
        <v>0</v>
      </c>
      <c r="AT817" s="472">
        <f ca="1">COUNTIF(INDIRECT("U"&amp;(ROW()+12*(($AN817-1)*3+$AO817)-ROW())/12+5):INDIRECT("AF"&amp;(ROW()+12*(($AN817-1)*3+$AO817)-ROW())/12+5),AS817)</f>
        <v>0</v>
      </c>
      <c r="AU817" s="472">
        <f ca="1">IF(AND(AQ817+AS817&gt;0,AR817+AT817&gt;0),COUNTIF(AU$6:AU816,"&gt;0")+1,0)</f>
        <v>0</v>
      </c>
    </row>
    <row r="818" spans="40:47" x14ac:dyDescent="0.15">
      <c r="AN818" s="472">
        <v>23</v>
      </c>
      <c r="AO818" s="472">
        <v>2</v>
      </c>
      <c r="AP818" s="472">
        <v>9</v>
      </c>
      <c r="AQ818" s="480">
        <f ca="1">IF($AP818=1,IF(INDIRECT(ADDRESS(($AN818-1)*3+$AO818+5,$AP818+7))="",0,INDIRECT(ADDRESS(($AN818-1)*3+$AO818+5,$AP818+7))),IF(INDIRECT(ADDRESS(($AN818-1)*3+$AO818+5,$AP818+7))="",0,IF(COUNTIF(INDIRECT(ADDRESS(($AN818-1)*36+($AO818-1)*12+6,COLUMN())):INDIRECT(ADDRESS(($AN818-1)*36+($AO818-1)*12+$AP818+4,COLUMN())),INDIRECT(ADDRESS(($AN818-1)*3+$AO818+5,$AP818+7)))&gt;=1,0,INDIRECT(ADDRESS(($AN818-1)*3+$AO818+5,$AP818+7)))))</f>
        <v>0</v>
      </c>
      <c r="AR818" s="472">
        <f ca="1">COUNTIF(INDIRECT("H"&amp;(ROW()+12*(($AN818-1)*3+$AO818)-ROW())/12+5):INDIRECT("S"&amp;(ROW()+12*(($AN818-1)*3+$AO818)-ROW())/12+5),AQ818)</f>
        <v>0</v>
      </c>
      <c r="AS818" s="480">
        <f ca="1">IF($AP818=1,IF(INDIRECT(ADDRESS(($AN818-1)*3+$AO818+5,$AP818+20))="",0,INDIRECT(ADDRESS(($AN818-1)*3+$AO818+5,$AP818+20))),IF(INDIRECT(ADDRESS(($AN818-1)*3+$AO818+5,$AP818+20))="",0,IF(COUNTIF(INDIRECT(ADDRESS(($AN818-1)*36+($AO818-1)*12+6,COLUMN())):INDIRECT(ADDRESS(($AN818-1)*36+($AO818-1)*12+$AP818+4,COLUMN())),INDIRECT(ADDRESS(($AN818-1)*3+$AO818+5,$AP818+20)))&gt;=1,0,INDIRECT(ADDRESS(($AN818-1)*3+$AO818+5,$AP818+20)))))</f>
        <v>0</v>
      </c>
      <c r="AT818" s="472">
        <f ca="1">COUNTIF(INDIRECT("U"&amp;(ROW()+12*(($AN818-1)*3+$AO818)-ROW())/12+5):INDIRECT("AF"&amp;(ROW()+12*(($AN818-1)*3+$AO818)-ROW())/12+5),AS818)</f>
        <v>0</v>
      </c>
      <c r="AU818" s="472">
        <f ca="1">IF(AND(AQ818+AS818&gt;0,AR818+AT818&gt;0),COUNTIF(AU$6:AU817,"&gt;0")+1,0)</f>
        <v>0</v>
      </c>
    </row>
    <row r="819" spans="40:47" x14ac:dyDescent="0.15">
      <c r="AN819" s="472">
        <v>23</v>
      </c>
      <c r="AO819" s="472">
        <v>2</v>
      </c>
      <c r="AP819" s="472">
        <v>10</v>
      </c>
      <c r="AQ819" s="480">
        <f ca="1">IF($AP819=1,IF(INDIRECT(ADDRESS(($AN819-1)*3+$AO819+5,$AP819+7))="",0,INDIRECT(ADDRESS(($AN819-1)*3+$AO819+5,$AP819+7))),IF(INDIRECT(ADDRESS(($AN819-1)*3+$AO819+5,$AP819+7))="",0,IF(COUNTIF(INDIRECT(ADDRESS(($AN819-1)*36+($AO819-1)*12+6,COLUMN())):INDIRECT(ADDRESS(($AN819-1)*36+($AO819-1)*12+$AP819+4,COLUMN())),INDIRECT(ADDRESS(($AN819-1)*3+$AO819+5,$AP819+7)))&gt;=1,0,INDIRECT(ADDRESS(($AN819-1)*3+$AO819+5,$AP819+7)))))</f>
        <v>0</v>
      </c>
      <c r="AR819" s="472">
        <f ca="1">COUNTIF(INDIRECT("H"&amp;(ROW()+12*(($AN819-1)*3+$AO819)-ROW())/12+5):INDIRECT("S"&amp;(ROW()+12*(($AN819-1)*3+$AO819)-ROW())/12+5),AQ819)</f>
        <v>0</v>
      </c>
      <c r="AS819" s="480">
        <f ca="1">IF($AP819=1,IF(INDIRECT(ADDRESS(($AN819-1)*3+$AO819+5,$AP819+20))="",0,INDIRECT(ADDRESS(($AN819-1)*3+$AO819+5,$AP819+20))),IF(INDIRECT(ADDRESS(($AN819-1)*3+$AO819+5,$AP819+20))="",0,IF(COUNTIF(INDIRECT(ADDRESS(($AN819-1)*36+($AO819-1)*12+6,COLUMN())):INDIRECT(ADDRESS(($AN819-1)*36+($AO819-1)*12+$AP819+4,COLUMN())),INDIRECT(ADDRESS(($AN819-1)*3+$AO819+5,$AP819+20)))&gt;=1,0,INDIRECT(ADDRESS(($AN819-1)*3+$AO819+5,$AP819+20)))))</f>
        <v>0</v>
      </c>
      <c r="AT819" s="472">
        <f ca="1">COUNTIF(INDIRECT("U"&amp;(ROW()+12*(($AN819-1)*3+$AO819)-ROW())/12+5):INDIRECT("AF"&amp;(ROW()+12*(($AN819-1)*3+$AO819)-ROW())/12+5),AS819)</f>
        <v>0</v>
      </c>
      <c r="AU819" s="472">
        <f ca="1">IF(AND(AQ819+AS819&gt;0,AR819+AT819&gt;0),COUNTIF(AU$6:AU818,"&gt;0")+1,0)</f>
        <v>0</v>
      </c>
    </row>
    <row r="820" spans="40:47" x14ac:dyDescent="0.15">
      <c r="AN820" s="472">
        <v>23</v>
      </c>
      <c r="AO820" s="472">
        <v>2</v>
      </c>
      <c r="AP820" s="472">
        <v>11</v>
      </c>
      <c r="AQ820" s="480">
        <f ca="1">IF($AP820=1,IF(INDIRECT(ADDRESS(($AN820-1)*3+$AO820+5,$AP820+7))="",0,INDIRECT(ADDRESS(($AN820-1)*3+$AO820+5,$AP820+7))),IF(INDIRECT(ADDRESS(($AN820-1)*3+$AO820+5,$AP820+7))="",0,IF(COUNTIF(INDIRECT(ADDRESS(($AN820-1)*36+($AO820-1)*12+6,COLUMN())):INDIRECT(ADDRESS(($AN820-1)*36+($AO820-1)*12+$AP820+4,COLUMN())),INDIRECT(ADDRESS(($AN820-1)*3+$AO820+5,$AP820+7)))&gt;=1,0,INDIRECT(ADDRESS(($AN820-1)*3+$AO820+5,$AP820+7)))))</f>
        <v>0</v>
      </c>
      <c r="AR820" s="472">
        <f ca="1">COUNTIF(INDIRECT("H"&amp;(ROW()+12*(($AN820-1)*3+$AO820)-ROW())/12+5):INDIRECT("S"&amp;(ROW()+12*(($AN820-1)*3+$AO820)-ROW())/12+5),AQ820)</f>
        <v>0</v>
      </c>
      <c r="AS820" s="480">
        <f ca="1">IF($AP820=1,IF(INDIRECT(ADDRESS(($AN820-1)*3+$AO820+5,$AP820+20))="",0,INDIRECT(ADDRESS(($AN820-1)*3+$AO820+5,$AP820+20))),IF(INDIRECT(ADDRESS(($AN820-1)*3+$AO820+5,$AP820+20))="",0,IF(COUNTIF(INDIRECT(ADDRESS(($AN820-1)*36+($AO820-1)*12+6,COLUMN())):INDIRECT(ADDRESS(($AN820-1)*36+($AO820-1)*12+$AP820+4,COLUMN())),INDIRECT(ADDRESS(($AN820-1)*3+$AO820+5,$AP820+20)))&gt;=1,0,INDIRECT(ADDRESS(($AN820-1)*3+$AO820+5,$AP820+20)))))</f>
        <v>0</v>
      </c>
      <c r="AT820" s="472">
        <f ca="1">COUNTIF(INDIRECT("U"&amp;(ROW()+12*(($AN820-1)*3+$AO820)-ROW())/12+5):INDIRECT("AF"&amp;(ROW()+12*(($AN820-1)*3+$AO820)-ROW())/12+5),AS820)</f>
        <v>0</v>
      </c>
      <c r="AU820" s="472">
        <f ca="1">IF(AND(AQ820+AS820&gt;0,AR820+AT820&gt;0),COUNTIF(AU$6:AU819,"&gt;0")+1,0)</f>
        <v>0</v>
      </c>
    </row>
    <row r="821" spans="40:47" x14ac:dyDescent="0.15">
      <c r="AN821" s="472">
        <v>23</v>
      </c>
      <c r="AO821" s="472">
        <v>2</v>
      </c>
      <c r="AP821" s="472">
        <v>12</v>
      </c>
      <c r="AQ821" s="480">
        <f ca="1">IF($AP821=1,IF(INDIRECT(ADDRESS(($AN821-1)*3+$AO821+5,$AP821+7))="",0,INDIRECT(ADDRESS(($AN821-1)*3+$AO821+5,$AP821+7))),IF(INDIRECT(ADDRESS(($AN821-1)*3+$AO821+5,$AP821+7))="",0,IF(COUNTIF(INDIRECT(ADDRESS(($AN821-1)*36+($AO821-1)*12+6,COLUMN())):INDIRECT(ADDRESS(($AN821-1)*36+($AO821-1)*12+$AP821+4,COLUMN())),INDIRECT(ADDRESS(($AN821-1)*3+$AO821+5,$AP821+7)))&gt;=1,0,INDIRECT(ADDRESS(($AN821-1)*3+$AO821+5,$AP821+7)))))</f>
        <v>0</v>
      </c>
      <c r="AR821" s="472">
        <f ca="1">COUNTIF(INDIRECT("H"&amp;(ROW()+12*(($AN821-1)*3+$AO821)-ROW())/12+5):INDIRECT("S"&amp;(ROW()+12*(($AN821-1)*3+$AO821)-ROW())/12+5),AQ821)</f>
        <v>0</v>
      </c>
      <c r="AS821" s="480">
        <f ca="1">IF($AP821=1,IF(INDIRECT(ADDRESS(($AN821-1)*3+$AO821+5,$AP821+20))="",0,INDIRECT(ADDRESS(($AN821-1)*3+$AO821+5,$AP821+20))),IF(INDIRECT(ADDRESS(($AN821-1)*3+$AO821+5,$AP821+20))="",0,IF(COUNTIF(INDIRECT(ADDRESS(($AN821-1)*36+($AO821-1)*12+6,COLUMN())):INDIRECT(ADDRESS(($AN821-1)*36+($AO821-1)*12+$AP821+4,COLUMN())),INDIRECT(ADDRESS(($AN821-1)*3+$AO821+5,$AP821+20)))&gt;=1,0,INDIRECT(ADDRESS(($AN821-1)*3+$AO821+5,$AP821+20)))))</f>
        <v>0</v>
      </c>
      <c r="AT821" s="472">
        <f ca="1">COUNTIF(INDIRECT("U"&amp;(ROW()+12*(($AN821-1)*3+$AO821)-ROW())/12+5):INDIRECT("AF"&amp;(ROW()+12*(($AN821-1)*3+$AO821)-ROW())/12+5),AS821)</f>
        <v>0</v>
      </c>
      <c r="AU821" s="472">
        <f ca="1">IF(AND(AQ821+AS821&gt;0,AR821+AT821&gt;0),COUNTIF(AU$6:AU820,"&gt;0")+1,0)</f>
        <v>0</v>
      </c>
    </row>
    <row r="822" spans="40:47" x14ac:dyDescent="0.15">
      <c r="AN822" s="472">
        <v>23</v>
      </c>
      <c r="AO822" s="472">
        <v>3</v>
      </c>
      <c r="AP822" s="472">
        <v>1</v>
      </c>
      <c r="AQ822" s="480">
        <f ca="1">IF($AP822=1,IF(INDIRECT(ADDRESS(($AN822-1)*3+$AO822+5,$AP822+7))="",0,INDIRECT(ADDRESS(($AN822-1)*3+$AO822+5,$AP822+7))),IF(INDIRECT(ADDRESS(($AN822-1)*3+$AO822+5,$AP822+7))="",0,IF(COUNTIF(INDIRECT(ADDRESS(($AN822-1)*36+($AO822-1)*12+6,COLUMN())):INDIRECT(ADDRESS(($AN822-1)*36+($AO822-1)*12+$AP822+4,COLUMN())),INDIRECT(ADDRESS(($AN822-1)*3+$AO822+5,$AP822+7)))&gt;=1,0,INDIRECT(ADDRESS(($AN822-1)*3+$AO822+5,$AP822+7)))))</f>
        <v>0</v>
      </c>
      <c r="AR822" s="472">
        <f ca="1">COUNTIF(INDIRECT("H"&amp;(ROW()+12*(($AN822-1)*3+$AO822)-ROW())/12+5):INDIRECT("S"&amp;(ROW()+12*(($AN822-1)*3+$AO822)-ROW())/12+5),AQ822)</f>
        <v>0</v>
      </c>
      <c r="AS822" s="480">
        <f ca="1">IF($AP822=1,IF(INDIRECT(ADDRESS(($AN822-1)*3+$AO822+5,$AP822+20))="",0,INDIRECT(ADDRESS(($AN822-1)*3+$AO822+5,$AP822+20))),IF(INDIRECT(ADDRESS(($AN822-1)*3+$AO822+5,$AP822+20))="",0,IF(COUNTIF(INDIRECT(ADDRESS(($AN822-1)*36+($AO822-1)*12+6,COLUMN())):INDIRECT(ADDRESS(($AN822-1)*36+($AO822-1)*12+$AP822+4,COLUMN())),INDIRECT(ADDRESS(($AN822-1)*3+$AO822+5,$AP822+20)))&gt;=1,0,INDIRECT(ADDRESS(($AN822-1)*3+$AO822+5,$AP822+20)))))</f>
        <v>0</v>
      </c>
      <c r="AT822" s="472">
        <f ca="1">COUNTIF(INDIRECT("U"&amp;(ROW()+12*(($AN822-1)*3+$AO822)-ROW())/12+5):INDIRECT("AF"&amp;(ROW()+12*(($AN822-1)*3+$AO822)-ROW())/12+5),AS822)</f>
        <v>0</v>
      </c>
      <c r="AU822" s="472">
        <f ca="1">IF(AND(AQ822+AS822&gt;0,AR822+AT822&gt;0),COUNTIF(AU$6:AU821,"&gt;0")+1,0)</f>
        <v>0</v>
      </c>
    </row>
    <row r="823" spans="40:47" x14ac:dyDescent="0.15">
      <c r="AN823" s="472">
        <v>23</v>
      </c>
      <c r="AO823" s="472">
        <v>3</v>
      </c>
      <c r="AP823" s="472">
        <v>2</v>
      </c>
      <c r="AQ823" s="480">
        <f ca="1">IF($AP823=1,IF(INDIRECT(ADDRESS(($AN823-1)*3+$AO823+5,$AP823+7))="",0,INDIRECT(ADDRESS(($AN823-1)*3+$AO823+5,$AP823+7))),IF(INDIRECT(ADDRESS(($AN823-1)*3+$AO823+5,$AP823+7))="",0,IF(COUNTIF(INDIRECT(ADDRESS(($AN823-1)*36+($AO823-1)*12+6,COLUMN())):INDIRECT(ADDRESS(($AN823-1)*36+($AO823-1)*12+$AP823+4,COLUMN())),INDIRECT(ADDRESS(($AN823-1)*3+$AO823+5,$AP823+7)))&gt;=1,0,INDIRECT(ADDRESS(($AN823-1)*3+$AO823+5,$AP823+7)))))</f>
        <v>0</v>
      </c>
      <c r="AR823" s="472">
        <f ca="1">COUNTIF(INDIRECT("H"&amp;(ROW()+12*(($AN823-1)*3+$AO823)-ROW())/12+5):INDIRECT("S"&amp;(ROW()+12*(($AN823-1)*3+$AO823)-ROW())/12+5),AQ823)</f>
        <v>0</v>
      </c>
      <c r="AS823" s="480">
        <f ca="1">IF($AP823=1,IF(INDIRECT(ADDRESS(($AN823-1)*3+$AO823+5,$AP823+20))="",0,INDIRECT(ADDRESS(($AN823-1)*3+$AO823+5,$AP823+20))),IF(INDIRECT(ADDRESS(($AN823-1)*3+$AO823+5,$AP823+20))="",0,IF(COUNTIF(INDIRECT(ADDRESS(($AN823-1)*36+($AO823-1)*12+6,COLUMN())):INDIRECT(ADDRESS(($AN823-1)*36+($AO823-1)*12+$AP823+4,COLUMN())),INDIRECT(ADDRESS(($AN823-1)*3+$AO823+5,$AP823+20)))&gt;=1,0,INDIRECT(ADDRESS(($AN823-1)*3+$AO823+5,$AP823+20)))))</f>
        <v>0</v>
      </c>
      <c r="AT823" s="472">
        <f ca="1">COUNTIF(INDIRECT("U"&amp;(ROW()+12*(($AN823-1)*3+$AO823)-ROW())/12+5):INDIRECT("AF"&amp;(ROW()+12*(($AN823-1)*3+$AO823)-ROW())/12+5),AS823)</f>
        <v>0</v>
      </c>
      <c r="AU823" s="472">
        <f ca="1">IF(AND(AQ823+AS823&gt;0,AR823+AT823&gt;0),COUNTIF(AU$6:AU822,"&gt;0")+1,0)</f>
        <v>0</v>
      </c>
    </row>
    <row r="824" spans="40:47" x14ac:dyDescent="0.15">
      <c r="AN824" s="472">
        <v>23</v>
      </c>
      <c r="AO824" s="472">
        <v>3</v>
      </c>
      <c r="AP824" s="472">
        <v>3</v>
      </c>
      <c r="AQ824" s="480">
        <f ca="1">IF($AP824=1,IF(INDIRECT(ADDRESS(($AN824-1)*3+$AO824+5,$AP824+7))="",0,INDIRECT(ADDRESS(($AN824-1)*3+$AO824+5,$AP824+7))),IF(INDIRECT(ADDRESS(($AN824-1)*3+$AO824+5,$AP824+7))="",0,IF(COUNTIF(INDIRECT(ADDRESS(($AN824-1)*36+($AO824-1)*12+6,COLUMN())):INDIRECT(ADDRESS(($AN824-1)*36+($AO824-1)*12+$AP824+4,COLUMN())),INDIRECT(ADDRESS(($AN824-1)*3+$AO824+5,$AP824+7)))&gt;=1,0,INDIRECT(ADDRESS(($AN824-1)*3+$AO824+5,$AP824+7)))))</f>
        <v>0</v>
      </c>
      <c r="AR824" s="472">
        <f ca="1">COUNTIF(INDIRECT("H"&amp;(ROW()+12*(($AN824-1)*3+$AO824)-ROW())/12+5):INDIRECT("S"&amp;(ROW()+12*(($AN824-1)*3+$AO824)-ROW())/12+5),AQ824)</f>
        <v>0</v>
      </c>
      <c r="AS824" s="480">
        <f ca="1">IF($AP824=1,IF(INDIRECT(ADDRESS(($AN824-1)*3+$AO824+5,$AP824+20))="",0,INDIRECT(ADDRESS(($AN824-1)*3+$AO824+5,$AP824+20))),IF(INDIRECT(ADDRESS(($AN824-1)*3+$AO824+5,$AP824+20))="",0,IF(COUNTIF(INDIRECT(ADDRESS(($AN824-1)*36+($AO824-1)*12+6,COLUMN())):INDIRECT(ADDRESS(($AN824-1)*36+($AO824-1)*12+$AP824+4,COLUMN())),INDIRECT(ADDRESS(($AN824-1)*3+$AO824+5,$AP824+20)))&gt;=1,0,INDIRECT(ADDRESS(($AN824-1)*3+$AO824+5,$AP824+20)))))</f>
        <v>0</v>
      </c>
      <c r="AT824" s="472">
        <f ca="1">COUNTIF(INDIRECT("U"&amp;(ROW()+12*(($AN824-1)*3+$AO824)-ROW())/12+5):INDIRECT("AF"&amp;(ROW()+12*(($AN824-1)*3+$AO824)-ROW())/12+5),AS824)</f>
        <v>0</v>
      </c>
      <c r="AU824" s="472">
        <f ca="1">IF(AND(AQ824+AS824&gt;0,AR824+AT824&gt;0),COUNTIF(AU$6:AU823,"&gt;0")+1,0)</f>
        <v>0</v>
      </c>
    </row>
    <row r="825" spans="40:47" x14ac:dyDescent="0.15">
      <c r="AN825" s="472">
        <v>23</v>
      </c>
      <c r="AO825" s="472">
        <v>3</v>
      </c>
      <c r="AP825" s="472">
        <v>4</v>
      </c>
      <c r="AQ825" s="480">
        <f ca="1">IF($AP825=1,IF(INDIRECT(ADDRESS(($AN825-1)*3+$AO825+5,$AP825+7))="",0,INDIRECT(ADDRESS(($AN825-1)*3+$AO825+5,$AP825+7))),IF(INDIRECT(ADDRESS(($AN825-1)*3+$AO825+5,$AP825+7))="",0,IF(COUNTIF(INDIRECT(ADDRESS(($AN825-1)*36+($AO825-1)*12+6,COLUMN())):INDIRECT(ADDRESS(($AN825-1)*36+($AO825-1)*12+$AP825+4,COLUMN())),INDIRECT(ADDRESS(($AN825-1)*3+$AO825+5,$AP825+7)))&gt;=1,0,INDIRECT(ADDRESS(($AN825-1)*3+$AO825+5,$AP825+7)))))</f>
        <v>0</v>
      </c>
      <c r="AR825" s="472">
        <f ca="1">COUNTIF(INDIRECT("H"&amp;(ROW()+12*(($AN825-1)*3+$AO825)-ROW())/12+5):INDIRECT("S"&amp;(ROW()+12*(($AN825-1)*3+$AO825)-ROW())/12+5),AQ825)</f>
        <v>0</v>
      </c>
      <c r="AS825" s="480">
        <f ca="1">IF($AP825=1,IF(INDIRECT(ADDRESS(($AN825-1)*3+$AO825+5,$AP825+20))="",0,INDIRECT(ADDRESS(($AN825-1)*3+$AO825+5,$AP825+20))),IF(INDIRECT(ADDRESS(($AN825-1)*3+$AO825+5,$AP825+20))="",0,IF(COUNTIF(INDIRECT(ADDRESS(($AN825-1)*36+($AO825-1)*12+6,COLUMN())):INDIRECT(ADDRESS(($AN825-1)*36+($AO825-1)*12+$AP825+4,COLUMN())),INDIRECT(ADDRESS(($AN825-1)*3+$AO825+5,$AP825+20)))&gt;=1,0,INDIRECT(ADDRESS(($AN825-1)*3+$AO825+5,$AP825+20)))))</f>
        <v>0</v>
      </c>
      <c r="AT825" s="472">
        <f ca="1">COUNTIF(INDIRECT("U"&amp;(ROW()+12*(($AN825-1)*3+$AO825)-ROW())/12+5):INDIRECT("AF"&amp;(ROW()+12*(($AN825-1)*3+$AO825)-ROW())/12+5),AS825)</f>
        <v>0</v>
      </c>
      <c r="AU825" s="472">
        <f ca="1">IF(AND(AQ825+AS825&gt;0,AR825+AT825&gt;0),COUNTIF(AU$6:AU824,"&gt;0")+1,0)</f>
        <v>0</v>
      </c>
    </row>
    <row r="826" spans="40:47" x14ac:dyDescent="0.15">
      <c r="AN826" s="472">
        <v>23</v>
      </c>
      <c r="AO826" s="472">
        <v>3</v>
      </c>
      <c r="AP826" s="472">
        <v>5</v>
      </c>
      <c r="AQ826" s="480">
        <f ca="1">IF($AP826=1,IF(INDIRECT(ADDRESS(($AN826-1)*3+$AO826+5,$AP826+7))="",0,INDIRECT(ADDRESS(($AN826-1)*3+$AO826+5,$AP826+7))),IF(INDIRECT(ADDRESS(($AN826-1)*3+$AO826+5,$AP826+7))="",0,IF(COUNTIF(INDIRECT(ADDRESS(($AN826-1)*36+($AO826-1)*12+6,COLUMN())):INDIRECT(ADDRESS(($AN826-1)*36+($AO826-1)*12+$AP826+4,COLUMN())),INDIRECT(ADDRESS(($AN826-1)*3+$AO826+5,$AP826+7)))&gt;=1,0,INDIRECT(ADDRESS(($AN826-1)*3+$AO826+5,$AP826+7)))))</f>
        <v>0</v>
      </c>
      <c r="AR826" s="472">
        <f ca="1">COUNTIF(INDIRECT("H"&amp;(ROW()+12*(($AN826-1)*3+$AO826)-ROW())/12+5):INDIRECT("S"&amp;(ROW()+12*(($AN826-1)*3+$AO826)-ROW())/12+5),AQ826)</f>
        <v>0</v>
      </c>
      <c r="AS826" s="480">
        <f ca="1">IF($AP826=1,IF(INDIRECT(ADDRESS(($AN826-1)*3+$AO826+5,$AP826+20))="",0,INDIRECT(ADDRESS(($AN826-1)*3+$AO826+5,$AP826+20))),IF(INDIRECT(ADDRESS(($AN826-1)*3+$AO826+5,$AP826+20))="",0,IF(COUNTIF(INDIRECT(ADDRESS(($AN826-1)*36+($AO826-1)*12+6,COLUMN())):INDIRECT(ADDRESS(($AN826-1)*36+($AO826-1)*12+$AP826+4,COLUMN())),INDIRECT(ADDRESS(($AN826-1)*3+$AO826+5,$AP826+20)))&gt;=1,0,INDIRECT(ADDRESS(($AN826-1)*3+$AO826+5,$AP826+20)))))</f>
        <v>0</v>
      </c>
      <c r="AT826" s="472">
        <f ca="1">COUNTIF(INDIRECT("U"&amp;(ROW()+12*(($AN826-1)*3+$AO826)-ROW())/12+5):INDIRECT("AF"&amp;(ROW()+12*(($AN826-1)*3+$AO826)-ROW())/12+5),AS826)</f>
        <v>0</v>
      </c>
      <c r="AU826" s="472">
        <f ca="1">IF(AND(AQ826+AS826&gt;0,AR826+AT826&gt;0),COUNTIF(AU$6:AU825,"&gt;0")+1,0)</f>
        <v>0</v>
      </c>
    </row>
    <row r="827" spans="40:47" x14ac:dyDescent="0.15">
      <c r="AN827" s="472">
        <v>23</v>
      </c>
      <c r="AO827" s="472">
        <v>3</v>
      </c>
      <c r="AP827" s="472">
        <v>6</v>
      </c>
      <c r="AQ827" s="480">
        <f ca="1">IF($AP827=1,IF(INDIRECT(ADDRESS(($AN827-1)*3+$AO827+5,$AP827+7))="",0,INDIRECT(ADDRESS(($AN827-1)*3+$AO827+5,$AP827+7))),IF(INDIRECT(ADDRESS(($AN827-1)*3+$AO827+5,$AP827+7))="",0,IF(COUNTIF(INDIRECT(ADDRESS(($AN827-1)*36+($AO827-1)*12+6,COLUMN())):INDIRECT(ADDRESS(($AN827-1)*36+($AO827-1)*12+$AP827+4,COLUMN())),INDIRECT(ADDRESS(($AN827-1)*3+$AO827+5,$AP827+7)))&gt;=1,0,INDIRECT(ADDRESS(($AN827-1)*3+$AO827+5,$AP827+7)))))</f>
        <v>0</v>
      </c>
      <c r="AR827" s="472">
        <f ca="1">COUNTIF(INDIRECT("H"&amp;(ROW()+12*(($AN827-1)*3+$AO827)-ROW())/12+5):INDIRECT("S"&amp;(ROW()+12*(($AN827-1)*3+$AO827)-ROW())/12+5),AQ827)</f>
        <v>0</v>
      </c>
      <c r="AS827" s="480">
        <f ca="1">IF($AP827=1,IF(INDIRECT(ADDRESS(($AN827-1)*3+$AO827+5,$AP827+20))="",0,INDIRECT(ADDRESS(($AN827-1)*3+$AO827+5,$AP827+20))),IF(INDIRECT(ADDRESS(($AN827-1)*3+$AO827+5,$AP827+20))="",0,IF(COUNTIF(INDIRECT(ADDRESS(($AN827-1)*36+($AO827-1)*12+6,COLUMN())):INDIRECT(ADDRESS(($AN827-1)*36+($AO827-1)*12+$AP827+4,COLUMN())),INDIRECT(ADDRESS(($AN827-1)*3+$AO827+5,$AP827+20)))&gt;=1,0,INDIRECT(ADDRESS(($AN827-1)*3+$AO827+5,$AP827+20)))))</f>
        <v>0</v>
      </c>
      <c r="AT827" s="472">
        <f ca="1">COUNTIF(INDIRECT("U"&amp;(ROW()+12*(($AN827-1)*3+$AO827)-ROW())/12+5):INDIRECT("AF"&amp;(ROW()+12*(($AN827-1)*3+$AO827)-ROW())/12+5),AS827)</f>
        <v>0</v>
      </c>
      <c r="AU827" s="472">
        <f ca="1">IF(AND(AQ827+AS827&gt;0,AR827+AT827&gt;0),COUNTIF(AU$6:AU826,"&gt;0")+1,0)</f>
        <v>0</v>
      </c>
    </row>
    <row r="828" spans="40:47" x14ac:dyDescent="0.15">
      <c r="AN828" s="472">
        <v>23</v>
      </c>
      <c r="AO828" s="472">
        <v>3</v>
      </c>
      <c r="AP828" s="472">
        <v>7</v>
      </c>
      <c r="AQ828" s="480">
        <f ca="1">IF($AP828=1,IF(INDIRECT(ADDRESS(($AN828-1)*3+$AO828+5,$AP828+7))="",0,INDIRECT(ADDRESS(($AN828-1)*3+$AO828+5,$AP828+7))),IF(INDIRECT(ADDRESS(($AN828-1)*3+$AO828+5,$AP828+7))="",0,IF(COUNTIF(INDIRECT(ADDRESS(($AN828-1)*36+($AO828-1)*12+6,COLUMN())):INDIRECT(ADDRESS(($AN828-1)*36+($AO828-1)*12+$AP828+4,COLUMN())),INDIRECT(ADDRESS(($AN828-1)*3+$AO828+5,$AP828+7)))&gt;=1,0,INDIRECT(ADDRESS(($AN828-1)*3+$AO828+5,$AP828+7)))))</f>
        <v>0</v>
      </c>
      <c r="AR828" s="472">
        <f ca="1">COUNTIF(INDIRECT("H"&amp;(ROW()+12*(($AN828-1)*3+$AO828)-ROW())/12+5):INDIRECT("S"&amp;(ROW()+12*(($AN828-1)*3+$AO828)-ROW())/12+5),AQ828)</f>
        <v>0</v>
      </c>
      <c r="AS828" s="480">
        <f ca="1">IF($AP828=1,IF(INDIRECT(ADDRESS(($AN828-1)*3+$AO828+5,$AP828+20))="",0,INDIRECT(ADDRESS(($AN828-1)*3+$AO828+5,$AP828+20))),IF(INDIRECT(ADDRESS(($AN828-1)*3+$AO828+5,$AP828+20))="",0,IF(COUNTIF(INDIRECT(ADDRESS(($AN828-1)*36+($AO828-1)*12+6,COLUMN())):INDIRECT(ADDRESS(($AN828-1)*36+($AO828-1)*12+$AP828+4,COLUMN())),INDIRECT(ADDRESS(($AN828-1)*3+$AO828+5,$AP828+20)))&gt;=1,0,INDIRECT(ADDRESS(($AN828-1)*3+$AO828+5,$AP828+20)))))</f>
        <v>0</v>
      </c>
      <c r="AT828" s="472">
        <f ca="1">COUNTIF(INDIRECT("U"&amp;(ROW()+12*(($AN828-1)*3+$AO828)-ROW())/12+5):INDIRECT("AF"&amp;(ROW()+12*(($AN828-1)*3+$AO828)-ROW())/12+5),AS828)</f>
        <v>0</v>
      </c>
      <c r="AU828" s="472">
        <f ca="1">IF(AND(AQ828+AS828&gt;0,AR828+AT828&gt;0),COUNTIF(AU$6:AU827,"&gt;0")+1,0)</f>
        <v>0</v>
      </c>
    </row>
    <row r="829" spans="40:47" x14ac:dyDescent="0.15">
      <c r="AN829" s="472">
        <v>23</v>
      </c>
      <c r="AO829" s="472">
        <v>3</v>
      </c>
      <c r="AP829" s="472">
        <v>8</v>
      </c>
      <c r="AQ829" s="480">
        <f ca="1">IF($AP829=1,IF(INDIRECT(ADDRESS(($AN829-1)*3+$AO829+5,$AP829+7))="",0,INDIRECT(ADDRESS(($AN829-1)*3+$AO829+5,$AP829+7))),IF(INDIRECT(ADDRESS(($AN829-1)*3+$AO829+5,$AP829+7))="",0,IF(COUNTIF(INDIRECT(ADDRESS(($AN829-1)*36+($AO829-1)*12+6,COLUMN())):INDIRECT(ADDRESS(($AN829-1)*36+($AO829-1)*12+$AP829+4,COLUMN())),INDIRECT(ADDRESS(($AN829-1)*3+$AO829+5,$AP829+7)))&gt;=1,0,INDIRECT(ADDRESS(($AN829-1)*3+$AO829+5,$AP829+7)))))</f>
        <v>0</v>
      </c>
      <c r="AR829" s="472">
        <f ca="1">COUNTIF(INDIRECT("H"&amp;(ROW()+12*(($AN829-1)*3+$AO829)-ROW())/12+5):INDIRECT("S"&amp;(ROW()+12*(($AN829-1)*3+$AO829)-ROW())/12+5),AQ829)</f>
        <v>0</v>
      </c>
      <c r="AS829" s="480">
        <f ca="1">IF($AP829=1,IF(INDIRECT(ADDRESS(($AN829-1)*3+$AO829+5,$AP829+20))="",0,INDIRECT(ADDRESS(($AN829-1)*3+$AO829+5,$AP829+20))),IF(INDIRECT(ADDRESS(($AN829-1)*3+$AO829+5,$AP829+20))="",0,IF(COUNTIF(INDIRECT(ADDRESS(($AN829-1)*36+($AO829-1)*12+6,COLUMN())):INDIRECT(ADDRESS(($AN829-1)*36+($AO829-1)*12+$AP829+4,COLUMN())),INDIRECT(ADDRESS(($AN829-1)*3+$AO829+5,$AP829+20)))&gt;=1,0,INDIRECT(ADDRESS(($AN829-1)*3+$AO829+5,$AP829+20)))))</f>
        <v>0</v>
      </c>
      <c r="AT829" s="472">
        <f ca="1">COUNTIF(INDIRECT("U"&amp;(ROW()+12*(($AN829-1)*3+$AO829)-ROW())/12+5):INDIRECT("AF"&amp;(ROW()+12*(($AN829-1)*3+$AO829)-ROW())/12+5),AS829)</f>
        <v>0</v>
      </c>
      <c r="AU829" s="472">
        <f ca="1">IF(AND(AQ829+AS829&gt;0,AR829+AT829&gt;0),COUNTIF(AU$6:AU828,"&gt;0")+1,0)</f>
        <v>0</v>
      </c>
    </row>
    <row r="830" spans="40:47" x14ac:dyDescent="0.15">
      <c r="AN830" s="472">
        <v>23</v>
      </c>
      <c r="AO830" s="472">
        <v>3</v>
      </c>
      <c r="AP830" s="472">
        <v>9</v>
      </c>
      <c r="AQ830" s="480">
        <f ca="1">IF($AP830=1,IF(INDIRECT(ADDRESS(($AN830-1)*3+$AO830+5,$AP830+7))="",0,INDIRECT(ADDRESS(($AN830-1)*3+$AO830+5,$AP830+7))),IF(INDIRECT(ADDRESS(($AN830-1)*3+$AO830+5,$AP830+7))="",0,IF(COUNTIF(INDIRECT(ADDRESS(($AN830-1)*36+($AO830-1)*12+6,COLUMN())):INDIRECT(ADDRESS(($AN830-1)*36+($AO830-1)*12+$AP830+4,COLUMN())),INDIRECT(ADDRESS(($AN830-1)*3+$AO830+5,$AP830+7)))&gt;=1,0,INDIRECT(ADDRESS(($AN830-1)*3+$AO830+5,$AP830+7)))))</f>
        <v>0</v>
      </c>
      <c r="AR830" s="472">
        <f ca="1">COUNTIF(INDIRECT("H"&amp;(ROW()+12*(($AN830-1)*3+$AO830)-ROW())/12+5):INDIRECT("S"&amp;(ROW()+12*(($AN830-1)*3+$AO830)-ROW())/12+5),AQ830)</f>
        <v>0</v>
      </c>
      <c r="AS830" s="480">
        <f ca="1">IF($AP830=1,IF(INDIRECT(ADDRESS(($AN830-1)*3+$AO830+5,$AP830+20))="",0,INDIRECT(ADDRESS(($AN830-1)*3+$AO830+5,$AP830+20))),IF(INDIRECT(ADDRESS(($AN830-1)*3+$AO830+5,$AP830+20))="",0,IF(COUNTIF(INDIRECT(ADDRESS(($AN830-1)*36+($AO830-1)*12+6,COLUMN())):INDIRECT(ADDRESS(($AN830-1)*36+($AO830-1)*12+$AP830+4,COLUMN())),INDIRECT(ADDRESS(($AN830-1)*3+$AO830+5,$AP830+20)))&gt;=1,0,INDIRECT(ADDRESS(($AN830-1)*3+$AO830+5,$AP830+20)))))</f>
        <v>0</v>
      </c>
      <c r="AT830" s="472">
        <f ca="1">COUNTIF(INDIRECT("U"&amp;(ROW()+12*(($AN830-1)*3+$AO830)-ROW())/12+5):INDIRECT("AF"&amp;(ROW()+12*(($AN830-1)*3+$AO830)-ROW())/12+5),AS830)</f>
        <v>0</v>
      </c>
      <c r="AU830" s="472">
        <f ca="1">IF(AND(AQ830+AS830&gt;0,AR830+AT830&gt;0),COUNTIF(AU$6:AU829,"&gt;0")+1,0)</f>
        <v>0</v>
      </c>
    </row>
    <row r="831" spans="40:47" x14ac:dyDescent="0.15">
      <c r="AN831" s="472">
        <v>23</v>
      </c>
      <c r="AO831" s="472">
        <v>3</v>
      </c>
      <c r="AP831" s="472">
        <v>10</v>
      </c>
      <c r="AQ831" s="480">
        <f ca="1">IF($AP831=1,IF(INDIRECT(ADDRESS(($AN831-1)*3+$AO831+5,$AP831+7))="",0,INDIRECT(ADDRESS(($AN831-1)*3+$AO831+5,$AP831+7))),IF(INDIRECT(ADDRESS(($AN831-1)*3+$AO831+5,$AP831+7))="",0,IF(COUNTIF(INDIRECT(ADDRESS(($AN831-1)*36+($AO831-1)*12+6,COLUMN())):INDIRECT(ADDRESS(($AN831-1)*36+($AO831-1)*12+$AP831+4,COLUMN())),INDIRECT(ADDRESS(($AN831-1)*3+$AO831+5,$AP831+7)))&gt;=1,0,INDIRECT(ADDRESS(($AN831-1)*3+$AO831+5,$AP831+7)))))</f>
        <v>0</v>
      </c>
      <c r="AR831" s="472">
        <f ca="1">COUNTIF(INDIRECT("H"&amp;(ROW()+12*(($AN831-1)*3+$AO831)-ROW())/12+5):INDIRECT("S"&amp;(ROW()+12*(($AN831-1)*3+$AO831)-ROW())/12+5),AQ831)</f>
        <v>0</v>
      </c>
      <c r="AS831" s="480">
        <f ca="1">IF($AP831=1,IF(INDIRECT(ADDRESS(($AN831-1)*3+$AO831+5,$AP831+20))="",0,INDIRECT(ADDRESS(($AN831-1)*3+$AO831+5,$AP831+20))),IF(INDIRECT(ADDRESS(($AN831-1)*3+$AO831+5,$AP831+20))="",0,IF(COUNTIF(INDIRECT(ADDRESS(($AN831-1)*36+($AO831-1)*12+6,COLUMN())):INDIRECT(ADDRESS(($AN831-1)*36+($AO831-1)*12+$AP831+4,COLUMN())),INDIRECT(ADDRESS(($AN831-1)*3+$AO831+5,$AP831+20)))&gt;=1,0,INDIRECT(ADDRESS(($AN831-1)*3+$AO831+5,$AP831+20)))))</f>
        <v>0</v>
      </c>
      <c r="AT831" s="472">
        <f ca="1">COUNTIF(INDIRECT("U"&amp;(ROW()+12*(($AN831-1)*3+$AO831)-ROW())/12+5):INDIRECT("AF"&amp;(ROW()+12*(($AN831-1)*3+$AO831)-ROW())/12+5),AS831)</f>
        <v>0</v>
      </c>
      <c r="AU831" s="472">
        <f ca="1">IF(AND(AQ831+AS831&gt;0,AR831+AT831&gt;0),COUNTIF(AU$6:AU830,"&gt;0")+1,0)</f>
        <v>0</v>
      </c>
    </row>
    <row r="832" spans="40:47" x14ac:dyDescent="0.15">
      <c r="AN832" s="472">
        <v>23</v>
      </c>
      <c r="AO832" s="472">
        <v>3</v>
      </c>
      <c r="AP832" s="472">
        <v>11</v>
      </c>
      <c r="AQ832" s="480">
        <f ca="1">IF($AP832=1,IF(INDIRECT(ADDRESS(($AN832-1)*3+$AO832+5,$AP832+7))="",0,INDIRECT(ADDRESS(($AN832-1)*3+$AO832+5,$AP832+7))),IF(INDIRECT(ADDRESS(($AN832-1)*3+$AO832+5,$AP832+7))="",0,IF(COUNTIF(INDIRECT(ADDRESS(($AN832-1)*36+($AO832-1)*12+6,COLUMN())):INDIRECT(ADDRESS(($AN832-1)*36+($AO832-1)*12+$AP832+4,COLUMN())),INDIRECT(ADDRESS(($AN832-1)*3+$AO832+5,$AP832+7)))&gt;=1,0,INDIRECT(ADDRESS(($AN832-1)*3+$AO832+5,$AP832+7)))))</f>
        <v>0</v>
      </c>
      <c r="AR832" s="472">
        <f ca="1">COUNTIF(INDIRECT("H"&amp;(ROW()+12*(($AN832-1)*3+$AO832)-ROW())/12+5):INDIRECT("S"&amp;(ROW()+12*(($AN832-1)*3+$AO832)-ROW())/12+5),AQ832)</f>
        <v>0</v>
      </c>
      <c r="AS832" s="480">
        <f ca="1">IF($AP832=1,IF(INDIRECT(ADDRESS(($AN832-1)*3+$AO832+5,$AP832+20))="",0,INDIRECT(ADDRESS(($AN832-1)*3+$AO832+5,$AP832+20))),IF(INDIRECT(ADDRESS(($AN832-1)*3+$AO832+5,$AP832+20))="",0,IF(COUNTIF(INDIRECT(ADDRESS(($AN832-1)*36+($AO832-1)*12+6,COLUMN())):INDIRECT(ADDRESS(($AN832-1)*36+($AO832-1)*12+$AP832+4,COLUMN())),INDIRECT(ADDRESS(($AN832-1)*3+$AO832+5,$AP832+20)))&gt;=1,0,INDIRECT(ADDRESS(($AN832-1)*3+$AO832+5,$AP832+20)))))</f>
        <v>0</v>
      </c>
      <c r="AT832" s="472">
        <f ca="1">COUNTIF(INDIRECT("U"&amp;(ROW()+12*(($AN832-1)*3+$AO832)-ROW())/12+5):INDIRECT("AF"&amp;(ROW()+12*(($AN832-1)*3+$AO832)-ROW())/12+5),AS832)</f>
        <v>0</v>
      </c>
      <c r="AU832" s="472">
        <f ca="1">IF(AND(AQ832+AS832&gt;0,AR832+AT832&gt;0),COUNTIF(AU$6:AU831,"&gt;0")+1,0)</f>
        <v>0</v>
      </c>
    </row>
    <row r="833" spans="40:47" x14ac:dyDescent="0.15">
      <c r="AN833" s="472">
        <v>23</v>
      </c>
      <c r="AO833" s="472">
        <v>3</v>
      </c>
      <c r="AP833" s="472">
        <v>12</v>
      </c>
      <c r="AQ833" s="480">
        <f ca="1">IF($AP833=1,IF(INDIRECT(ADDRESS(($AN833-1)*3+$AO833+5,$AP833+7))="",0,INDIRECT(ADDRESS(($AN833-1)*3+$AO833+5,$AP833+7))),IF(INDIRECT(ADDRESS(($AN833-1)*3+$AO833+5,$AP833+7))="",0,IF(COUNTIF(INDIRECT(ADDRESS(($AN833-1)*36+($AO833-1)*12+6,COLUMN())):INDIRECT(ADDRESS(($AN833-1)*36+($AO833-1)*12+$AP833+4,COLUMN())),INDIRECT(ADDRESS(($AN833-1)*3+$AO833+5,$AP833+7)))&gt;=1,0,INDIRECT(ADDRESS(($AN833-1)*3+$AO833+5,$AP833+7)))))</f>
        <v>0</v>
      </c>
      <c r="AR833" s="472">
        <f ca="1">COUNTIF(INDIRECT("H"&amp;(ROW()+12*(($AN833-1)*3+$AO833)-ROW())/12+5):INDIRECT("S"&amp;(ROW()+12*(($AN833-1)*3+$AO833)-ROW())/12+5),AQ833)</f>
        <v>0</v>
      </c>
      <c r="AS833" s="480">
        <f ca="1">IF($AP833=1,IF(INDIRECT(ADDRESS(($AN833-1)*3+$AO833+5,$AP833+20))="",0,INDIRECT(ADDRESS(($AN833-1)*3+$AO833+5,$AP833+20))),IF(INDIRECT(ADDRESS(($AN833-1)*3+$AO833+5,$AP833+20))="",0,IF(COUNTIF(INDIRECT(ADDRESS(($AN833-1)*36+($AO833-1)*12+6,COLUMN())):INDIRECT(ADDRESS(($AN833-1)*36+($AO833-1)*12+$AP833+4,COLUMN())),INDIRECT(ADDRESS(($AN833-1)*3+$AO833+5,$AP833+20)))&gt;=1,0,INDIRECT(ADDRESS(($AN833-1)*3+$AO833+5,$AP833+20)))))</f>
        <v>0</v>
      </c>
      <c r="AT833" s="472">
        <f ca="1">COUNTIF(INDIRECT("U"&amp;(ROW()+12*(($AN833-1)*3+$AO833)-ROW())/12+5):INDIRECT("AF"&amp;(ROW()+12*(($AN833-1)*3+$AO833)-ROW())/12+5),AS833)</f>
        <v>0</v>
      </c>
      <c r="AU833" s="472">
        <f ca="1">IF(AND(AQ833+AS833&gt;0,AR833+AT833&gt;0),COUNTIF(AU$6:AU832,"&gt;0")+1,0)</f>
        <v>0</v>
      </c>
    </row>
    <row r="834" spans="40:47" x14ac:dyDescent="0.15">
      <c r="AN834" s="472">
        <v>24</v>
      </c>
      <c r="AO834" s="472">
        <v>1</v>
      </c>
      <c r="AP834" s="472">
        <v>1</v>
      </c>
      <c r="AQ834" s="480">
        <f ca="1">IF($AP834=1,IF(INDIRECT(ADDRESS(($AN834-1)*3+$AO834+5,$AP834+7))="",0,INDIRECT(ADDRESS(($AN834-1)*3+$AO834+5,$AP834+7))),IF(INDIRECT(ADDRESS(($AN834-1)*3+$AO834+5,$AP834+7))="",0,IF(COUNTIF(INDIRECT(ADDRESS(($AN834-1)*36+($AO834-1)*12+6,COLUMN())):INDIRECT(ADDRESS(($AN834-1)*36+($AO834-1)*12+$AP834+4,COLUMN())),INDIRECT(ADDRESS(($AN834-1)*3+$AO834+5,$AP834+7)))&gt;=1,0,INDIRECT(ADDRESS(($AN834-1)*3+$AO834+5,$AP834+7)))))</f>
        <v>0</v>
      </c>
      <c r="AR834" s="472">
        <f ca="1">COUNTIF(INDIRECT("H"&amp;(ROW()+12*(($AN834-1)*3+$AO834)-ROW())/12+5):INDIRECT("S"&amp;(ROW()+12*(($AN834-1)*3+$AO834)-ROW())/12+5),AQ834)</f>
        <v>0</v>
      </c>
      <c r="AS834" s="480">
        <f ca="1">IF($AP834=1,IF(INDIRECT(ADDRESS(($AN834-1)*3+$AO834+5,$AP834+20))="",0,INDIRECT(ADDRESS(($AN834-1)*3+$AO834+5,$AP834+20))),IF(INDIRECT(ADDRESS(($AN834-1)*3+$AO834+5,$AP834+20))="",0,IF(COUNTIF(INDIRECT(ADDRESS(($AN834-1)*36+($AO834-1)*12+6,COLUMN())):INDIRECT(ADDRESS(($AN834-1)*36+($AO834-1)*12+$AP834+4,COLUMN())),INDIRECT(ADDRESS(($AN834-1)*3+$AO834+5,$AP834+20)))&gt;=1,0,INDIRECT(ADDRESS(($AN834-1)*3+$AO834+5,$AP834+20)))))</f>
        <v>0</v>
      </c>
      <c r="AT834" s="472">
        <f ca="1">COUNTIF(INDIRECT("U"&amp;(ROW()+12*(($AN834-1)*3+$AO834)-ROW())/12+5):INDIRECT("AF"&amp;(ROW()+12*(($AN834-1)*3+$AO834)-ROW())/12+5),AS834)</f>
        <v>0</v>
      </c>
      <c r="AU834" s="472">
        <f ca="1">IF(AND(AQ834+AS834&gt;0,AR834+AT834&gt;0),COUNTIF(AU$6:AU833,"&gt;0")+1,0)</f>
        <v>0</v>
      </c>
    </row>
    <row r="835" spans="40:47" x14ac:dyDescent="0.15">
      <c r="AN835" s="472">
        <v>24</v>
      </c>
      <c r="AO835" s="472">
        <v>1</v>
      </c>
      <c r="AP835" s="472">
        <v>2</v>
      </c>
      <c r="AQ835" s="480">
        <f ca="1">IF($AP835=1,IF(INDIRECT(ADDRESS(($AN835-1)*3+$AO835+5,$AP835+7))="",0,INDIRECT(ADDRESS(($AN835-1)*3+$AO835+5,$AP835+7))),IF(INDIRECT(ADDRESS(($AN835-1)*3+$AO835+5,$AP835+7))="",0,IF(COUNTIF(INDIRECT(ADDRESS(($AN835-1)*36+($AO835-1)*12+6,COLUMN())):INDIRECT(ADDRESS(($AN835-1)*36+($AO835-1)*12+$AP835+4,COLUMN())),INDIRECT(ADDRESS(($AN835-1)*3+$AO835+5,$AP835+7)))&gt;=1,0,INDIRECT(ADDRESS(($AN835-1)*3+$AO835+5,$AP835+7)))))</f>
        <v>0</v>
      </c>
      <c r="AR835" s="472">
        <f ca="1">COUNTIF(INDIRECT("H"&amp;(ROW()+12*(($AN835-1)*3+$AO835)-ROW())/12+5):INDIRECT("S"&amp;(ROW()+12*(($AN835-1)*3+$AO835)-ROW())/12+5),AQ835)</f>
        <v>0</v>
      </c>
      <c r="AS835" s="480">
        <f ca="1">IF($AP835=1,IF(INDIRECT(ADDRESS(($AN835-1)*3+$AO835+5,$AP835+20))="",0,INDIRECT(ADDRESS(($AN835-1)*3+$AO835+5,$AP835+20))),IF(INDIRECT(ADDRESS(($AN835-1)*3+$AO835+5,$AP835+20))="",0,IF(COUNTIF(INDIRECT(ADDRESS(($AN835-1)*36+($AO835-1)*12+6,COLUMN())):INDIRECT(ADDRESS(($AN835-1)*36+($AO835-1)*12+$AP835+4,COLUMN())),INDIRECT(ADDRESS(($AN835-1)*3+$AO835+5,$AP835+20)))&gt;=1,0,INDIRECT(ADDRESS(($AN835-1)*3+$AO835+5,$AP835+20)))))</f>
        <v>0</v>
      </c>
      <c r="AT835" s="472">
        <f ca="1">COUNTIF(INDIRECT("U"&amp;(ROW()+12*(($AN835-1)*3+$AO835)-ROW())/12+5):INDIRECT("AF"&amp;(ROW()+12*(($AN835-1)*3+$AO835)-ROW())/12+5),AS835)</f>
        <v>0</v>
      </c>
      <c r="AU835" s="472">
        <f ca="1">IF(AND(AQ835+AS835&gt;0,AR835+AT835&gt;0),COUNTIF(AU$6:AU834,"&gt;0")+1,0)</f>
        <v>0</v>
      </c>
    </row>
    <row r="836" spans="40:47" x14ac:dyDescent="0.15">
      <c r="AN836" s="472">
        <v>24</v>
      </c>
      <c r="AO836" s="472">
        <v>1</v>
      </c>
      <c r="AP836" s="472">
        <v>3</v>
      </c>
      <c r="AQ836" s="480">
        <f ca="1">IF($AP836=1,IF(INDIRECT(ADDRESS(($AN836-1)*3+$AO836+5,$AP836+7))="",0,INDIRECT(ADDRESS(($AN836-1)*3+$AO836+5,$AP836+7))),IF(INDIRECT(ADDRESS(($AN836-1)*3+$AO836+5,$AP836+7))="",0,IF(COUNTIF(INDIRECT(ADDRESS(($AN836-1)*36+($AO836-1)*12+6,COLUMN())):INDIRECT(ADDRESS(($AN836-1)*36+($AO836-1)*12+$AP836+4,COLUMN())),INDIRECT(ADDRESS(($AN836-1)*3+$AO836+5,$AP836+7)))&gt;=1,0,INDIRECT(ADDRESS(($AN836-1)*3+$AO836+5,$AP836+7)))))</f>
        <v>0</v>
      </c>
      <c r="AR836" s="472">
        <f ca="1">COUNTIF(INDIRECT("H"&amp;(ROW()+12*(($AN836-1)*3+$AO836)-ROW())/12+5):INDIRECT("S"&amp;(ROW()+12*(($AN836-1)*3+$AO836)-ROW())/12+5),AQ836)</f>
        <v>0</v>
      </c>
      <c r="AS836" s="480">
        <f ca="1">IF($AP836=1,IF(INDIRECT(ADDRESS(($AN836-1)*3+$AO836+5,$AP836+20))="",0,INDIRECT(ADDRESS(($AN836-1)*3+$AO836+5,$AP836+20))),IF(INDIRECT(ADDRESS(($AN836-1)*3+$AO836+5,$AP836+20))="",0,IF(COUNTIF(INDIRECT(ADDRESS(($AN836-1)*36+($AO836-1)*12+6,COLUMN())):INDIRECT(ADDRESS(($AN836-1)*36+($AO836-1)*12+$AP836+4,COLUMN())),INDIRECT(ADDRESS(($AN836-1)*3+$AO836+5,$AP836+20)))&gt;=1,0,INDIRECT(ADDRESS(($AN836-1)*3+$AO836+5,$AP836+20)))))</f>
        <v>0</v>
      </c>
      <c r="AT836" s="472">
        <f ca="1">COUNTIF(INDIRECT("U"&amp;(ROW()+12*(($AN836-1)*3+$AO836)-ROW())/12+5):INDIRECT("AF"&amp;(ROW()+12*(($AN836-1)*3+$AO836)-ROW())/12+5),AS836)</f>
        <v>0</v>
      </c>
      <c r="AU836" s="472">
        <f ca="1">IF(AND(AQ836+AS836&gt;0,AR836+AT836&gt;0),COUNTIF(AU$6:AU835,"&gt;0")+1,0)</f>
        <v>0</v>
      </c>
    </row>
    <row r="837" spans="40:47" x14ac:dyDescent="0.15">
      <c r="AN837" s="472">
        <v>24</v>
      </c>
      <c r="AO837" s="472">
        <v>1</v>
      </c>
      <c r="AP837" s="472">
        <v>4</v>
      </c>
      <c r="AQ837" s="480">
        <f ca="1">IF($AP837=1,IF(INDIRECT(ADDRESS(($AN837-1)*3+$AO837+5,$AP837+7))="",0,INDIRECT(ADDRESS(($AN837-1)*3+$AO837+5,$AP837+7))),IF(INDIRECT(ADDRESS(($AN837-1)*3+$AO837+5,$AP837+7))="",0,IF(COUNTIF(INDIRECT(ADDRESS(($AN837-1)*36+($AO837-1)*12+6,COLUMN())):INDIRECT(ADDRESS(($AN837-1)*36+($AO837-1)*12+$AP837+4,COLUMN())),INDIRECT(ADDRESS(($AN837-1)*3+$AO837+5,$AP837+7)))&gt;=1,0,INDIRECT(ADDRESS(($AN837-1)*3+$AO837+5,$AP837+7)))))</f>
        <v>0</v>
      </c>
      <c r="AR837" s="472">
        <f ca="1">COUNTIF(INDIRECT("H"&amp;(ROW()+12*(($AN837-1)*3+$AO837)-ROW())/12+5):INDIRECT("S"&amp;(ROW()+12*(($AN837-1)*3+$AO837)-ROW())/12+5),AQ837)</f>
        <v>0</v>
      </c>
      <c r="AS837" s="480">
        <f ca="1">IF($AP837=1,IF(INDIRECT(ADDRESS(($AN837-1)*3+$AO837+5,$AP837+20))="",0,INDIRECT(ADDRESS(($AN837-1)*3+$AO837+5,$AP837+20))),IF(INDIRECT(ADDRESS(($AN837-1)*3+$AO837+5,$AP837+20))="",0,IF(COUNTIF(INDIRECT(ADDRESS(($AN837-1)*36+($AO837-1)*12+6,COLUMN())):INDIRECT(ADDRESS(($AN837-1)*36+($AO837-1)*12+$AP837+4,COLUMN())),INDIRECT(ADDRESS(($AN837-1)*3+$AO837+5,$AP837+20)))&gt;=1,0,INDIRECT(ADDRESS(($AN837-1)*3+$AO837+5,$AP837+20)))))</f>
        <v>0</v>
      </c>
      <c r="AT837" s="472">
        <f ca="1">COUNTIF(INDIRECT("U"&amp;(ROW()+12*(($AN837-1)*3+$AO837)-ROW())/12+5):INDIRECT("AF"&amp;(ROW()+12*(($AN837-1)*3+$AO837)-ROW())/12+5),AS837)</f>
        <v>0</v>
      </c>
      <c r="AU837" s="472">
        <f ca="1">IF(AND(AQ837+AS837&gt;0,AR837+AT837&gt;0),COUNTIF(AU$6:AU836,"&gt;0")+1,0)</f>
        <v>0</v>
      </c>
    </row>
    <row r="838" spans="40:47" x14ac:dyDescent="0.15">
      <c r="AN838" s="472">
        <v>24</v>
      </c>
      <c r="AO838" s="472">
        <v>1</v>
      </c>
      <c r="AP838" s="472">
        <v>5</v>
      </c>
      <c r="AQ838" s="480">
        <f ca="1">IF($AP838=1,IF(INDIRECT(ADDRESS(($AN838-1)*3+$AO838+5,$AP838+7))="",0,INDIRECT(ADDRESS(($AN838-1)*3+$AO838+5,$AP838+7))),IF(INDIRECT(ADDRESS(($AN838-1)*3+$AO838+5,$AP838+7))="",0,IF(COUNTIF(INDIRECT(ADDRESS(($AN838-1)*36+($AO838-1)*12+6,COLUMN())):INDIRECT(ADDRESS(($AN838-1)*36+($AO838-1)*12+$AP838+4,COLUMN())),INDIRECT(ADDRESS(($AN838-1)*3+$AO838+5,$AP838+7)))&gt;=1,0,INDIRECT(ADDRESS(($AN838-1)*3+$AO838+5,$AP838+7)))))</f>
        <v>0</v>
      </c>
      <c r="AR838" s="472">
        <f ca="1">COUNTIF(INDIRECT("H"&amp;(ROW()+12*(($AN838-1)*3+$AO838)-ROW())/12+5):INDIRECT("S"&amp;(ROW()+12*(($AN838-1)*3+$AO838)-ROW())/12+5),AQ838)</f>
        <v>0</v>
      </c>
      <c r="AS838" s="480">
        <f ca="1">IF($AP838=1,IF(INDIRECT(ADDRESS(($AN838-1)*3+$AO838+5,$AP838+20))="",0,INDIRECT(ADDRESS(($AN838-1)*3+$AO838+5,$AP838+20))),IF(INDIRECT(ADDRESS(($AN838-1)*3+$AO838+5,$AP838+20))="",0,IF(COUNTIF(INDIRECT(ADDRESS(($AN838-1)*36+($AO838-1)*12+6,COLUMN())):INDIRECT(ADDRESS(($AN838-1)*36+($AO838-1)*12+$AP838+4,COLUMN())),INDIRECT(ADDRESS(($AN838-1)*3+$AO838+5,$AP838+20)))&gt;=1,0,INDIRECT(ADDRESS(($AN838-1)*3+$AO838+5,$AP838+20)))))</f>
        <v>0</v>
      </c>
      <c r="AT838" s="472">
        <f ca="1">COUNTIF(INDIRECT("U"&amp;(ROW()+12*(($AN838-1)*3+$AO838)-ROW())/12+5):INDIRECT("AF"&amp;(ROW()+12*(($AN838-1)*3+$AO838)-ROW())/12+5),AS838)</f>
        <v>0</v>
      </c>
      <c r="AU838" s="472">
        <f ca="1">IF(AND(AQ838+AS838&gt;0,AR838+AT838&gt;0),COUNTIF(AU$6:AU837,"&gt;0")+1,0)</f>
        <v>0</v>
      </c>
    </row>
    <row r="839" spans="40:47" x14ac:dyDescent="0.15">
      <c r="AN839" s="472">
        <v>24</v>
      </c>
      <c r="AO839" s="472">
        <v>1</v>
      </c>
      <c r="AP839" s="472">
        <v>6</v>
      </c>
      <c r="AQ839" s="480">
        <f ca="1">IF($AP839=1,IF(INDIRECT(ADDRESS(($AN839-1)*3+$AO839+5,$AP839+7))="",0,INDIRECT(ADDRESS(($AN839-1)*3+$AO839+5,$AP839+7))),IF(INDIRECT(ADDRESS(($AN839-1)*3+$AO839+5,$AP839+7))="",0,IF(COUNTIF(INDIRECT(ADDRESS(($AN839-1)*36+($AO839-1)*12+6,COLUMN())):INDIRECT(ADDRESS(($AN839-1)*36+($AO839-1)*12+$AP839+4,COLUMN())),INDIRECT(ADDRESS(($AN839-1)*3+$AO839+5,$AP839+7)))&gt;=1,0,INDIRECT(ADDRESS(($AN839-1)*3+$AO839+5,$AP839+7)))))</f>
        <v>0</v>
      </c>
      <c r="AR839" s="472">
        <f ca="1">COUNTIF(INDIRECT("H"&amp;(ROW()+12*(($AN839-1)*3+$AO839)-ROW())/12+5):INDIRECT("S"&amp;(ROW()+12*(($AN839-1)*3+$AO839)-ROW())/12+5),AQ839)</f>
        <v>0</v>
      </c>
      <c r="AS839" s="480">
        <f ca="1">IF($AP839=1,IF(INDIRECT(ADDRESS(($AN839-1)*3+$AO839+5,$AP839+20))="",0,INDIRECT(ADDRESS(($AN839-1)*3+$AO839+5,$AP839+20))),IF(INDIRECT(ADDRESS(($AN839-1)*3+$AO839+5,$AP839+20))="",0,IF(COUNTIF(INDIRECT(ADDRESS(($AN839-1)*36+($AO839-1)*12+6,COLUMN())):INDIRECT(ADDRESS(($AN839-1)*36+($AO839-1)*12+$AP839+4,COLUMN())),INDIRECT(ADDRESS(($AN839-1)*3+$AO839+5,$AP839+20)))&gt;=1,0,INDIRECT(ADDRESS(($AN839-1)*3+$AO839+5,$AP839+20)))))</f>
        <v>0</v>
      </c>
      <c r="AT839" s="472">
        <f ca="1">COUNTIF(INDIRECT("U"&amp;(ROW()+12*(($AN839-1)*3+$AO839)-ROW())/12+5):INDIRECT("AF"&amp;(ROW()+12*(($AN839-1)*3+$AO839)-ROW())/12+5),AS839)</f>
        <v>0</v>
      </c>
      <c r="AU839" s="472">
        <f ca="1">IF(AND(AQ839+AS839&gt;0,AR839+AT839&gt;0),COUNTIF(AU$6:AU838,"&gt;0")+1,0)</f>
        <v>0</v>
      </c>
    </row>
    <row r="840" spans="40:47" x14ac:dyDescent="0.15">
      <c r="AN840" s="472">
        <v>24</v>
      </c>
      <c r="AO840" s="472">
        <v>1</v>
      </c>
      <c r="AP840" s="472">
        <v>7</v>
      </c>
      <c r="AQ840" s="480">
        <f ca="1">IF($AP840=1,IF(INDIRECT(ADDRESS(($AN840-1)*3+$AO840+5,$AP840+7))="",0,INDIRECT(ADDRESS(($AN840-1)*3+$AO840+5,$AP840+7))),IF(INDIRECT(ADDRESS(($AN840-1)*3+$AO840+5,$AP840+7))="",0,IF(COUNTIF(INDIRECT(ADDRESS(($AN840-1)*36+($AO840-1)*12+6,COLUMN())):INDIRECT(ADDRESS(($AN840-1)*36+($AO840-1)*12+$AP840+4,COLUMN())),INDIRECT(ADDRESS(($AN840-1)*3+$AO840+5,$AP840+7)))&gt;=1,0,INDIRECT(ADDRESS(($AN840-1)*3+$AO840+5,$AP840+7)))))</f>
        <v>0</v>
      </c>
      <c r="AR840" s="472">
        <f ca="1">COUNTIF(INDIRECT("H"&amp;(ROW()+12*(($AN840-1)*3+$AO840)-ROW())/12+5):INDIRECT("S"&amp;(ROW()+12*(($AN840-1)*3+$AO840)-ROW())/12+5),AQ840)</f>
        <v>0</v>
      </c>
      <c r="AS840" s="480">
        <f ca="1">IF($AP840=1,IF(INDIRECT(ADDRESS(($AN840-1)*3+$AO840+5,$AP840+20))="",0,INDIRECT(ADDRESS(($AN840-1)*3+$AO840+5,$AP840+20))),IF(INDIRECT(ADDRESS(($AN840-1)*3+$AO840+5,$AP840+20))="",0,IF(COUNTIF(INDIRECT(ADDRESS(($AN840-1)*36+($AO840-1)*12+6,COLUMN())):INDIRECT(ADDRESS(($AN840-1)*36+($AO840-1)*12+$AP840+4,COLUMN())),INDIRECT(ADDRESS(($AN840-1)*3+$AO840+5,$AP840+20)))&gt;=1,0,INDIRECT(ADDRESS(($AN840-1)*3+$AO840+5,$AP840+20)))))</f>
        <v>0</v>
      </c>
      <c r="AT840" s="472">
        <f ca="1">COUNTIF(INDIRECT("U"&amp;(ROW()+12*(($AN840-1)*3+$AO840)-ROW())/12+5):INDIRECT("AF"&amp;(ROW()+12*(($AN840-1)*3+$AO840)-ROW())/12+5),AS840)</f>
        <v>0</v>
      </c>
      <c r="AU840" s="472">
        <f ca="1">IF(AND(AQ840+AS840&gt;0,AR840+AT840&gt;0),COUNTIF(AU$6:AU839,"&gt;0")+1,0)</f>
        <v>0</v>
      </c>
    </row>
    <row r="841" spans="40:47" x14ac:dyDescent="0.15">
      <c r="AN841" s="472">
        <v>24</v>
      </c>
      <c r="AO841" s="472">
        <v>1</v>
      </c>
      <c r="AP841" s="472">
        <v>8</v>
      </c>
      <c r="AQ841" s="480">
        <f ca="1">IF($AP841=1,IF(INDIRECT(ADDRESS(($AN841-1)*3+$AO841+5,$AP841+7))="",0,INDIRECT(ADDRESS(($AN841-1)*3+$AO841+5,$AP841+7))),IF(INDIRECT(ADDRESS(($AN841-1)*3+$AO841+5,$AP841+7))="",0,IF(COUNTIF(INDIRECT(ADDRESS(($AN841-1)*36+($AO841-1)*12+6,COLUMN())):INDIRECT(ADDRESS(($AN841-1)*36+($AO841-1)*12+$AP841+4,COLUMN())),INDIRECT(ADDRESS(($AN841-1)*3+$AO841+5,$AP841+7)))&gt;=1,0,INDIRECT(ADDRESS(($AN841-1)*3+$AO841+5,$AP841+7)))))</f>
        <v>0</v>
      </c>
      <c r="AR841" s="472">
        <f ca="1">COUNTIF(INDIRECT("H"&amp;(ROW()+12*(($AN841-1)*3+$AO841)-ROW())/12+5):INDIRECT("S"&amp;(ROW()+12*(($AN841-1)*3+$AO841)-ROW())/12+5),AQ841)</f>
        <v>0</v>
      </c>
      <c r="AS841" s="480">
        <f ca="1">IF($AP841=1,IF(INDIRECT(ADDRESS(($AN841-1)*3+$AO841+5,$AP841+20))="",0,INDIRECT(ADDRESS(($AN841-1)*3+$AO841+5,$AP841+20))),IF(INDIRECT(ADDRESS(($AN841-1)*3+$AO841+5,$AP841+20))="",0,IF(COUNTIF(INDIRECT(ADDRESS(($AN841-1)*36+($AO841-1)*12+6,COLUMN())):INDIRECT(ADDRESS(($AN841-1)*36+($AO841-1)*12+$AP841+4,COLUMN())),INDIRECT(ADDRESS(($AN841-1)*3+$AO841+5,$AP841+20)))&gt;=1,0,INDIRECT(ADDRESS(($AN841-1)*3+$AO841+5,$AP841+20)))))</f>
        <v>0</v>
      </c>
      <c r="AT841" s="472">
        <f ca="1">COUNTIF(INDIRECT("U"&amp;(ROW()+12*(($AN841-1)*3+$AO841)-ROW())/12+5):INDIRECT("AF"&amp;(ROW()+12*(($AN841-1)*3+$AO841)-ROW())/12+5),AS841)</f>
        <v>0</v>
      </c>
      <c r="AU841" s="472">
        <f ca="1">IF(AND(AQ841+AS841&gt;0,AR841+AT841&gt;0),COUNTIF(AU$6:AU840,"&gt;0")+1,0)</f>
        <v>0</v>
      </c>
    </row>
    <row r="842" spans="40:47" x14ac:dyDescent="0.15">
      <c r="AN842" s="472">
        <v>24</v>
      </c>
      <c r="AO842" s="472">
        <v>1</v>
      </c>
      <c r="AP842" s="472">
        <v>9</v>
      </c>
      <c r="AQ842" s="480">
        <f ca="1">IF($AP842=1,IF(INDIRECT(ADDRESS(($AN842-1)*3+$AO842+5,$AP842+7))="",0,INDIRECT(ADDRESS(($AN842-1)*3+$AO842+5,$AP842+7))),IF(INDIRECT(ADDRESS(($AN842-1)*3+$AO842+5,$AP842+7))="",0,IF(COUNTIF(INDIRECT(ADDRESS(($AN842-1)*36+($AO842-1)*12+6,COLUMN())):INDIRECT(ADDRESS(($AN842-1)*36+($AO842-1)*12+$AP842+4,COLUMN())),INDIRECT(ADDRESS(($AN842-1)*3+$AO842+5,$AP842+7)))&gt;=1,0,INDIRECT(ADDRESS(($AN842-1)*3+$AO842+5,$AP842+7)))))</f>
        <v>0</v>
      </c>
      <c r="AR842" s="472">
        <f ca="1">COUNTIF(INDIRECT("H"&amp;(ROW()+12*(($AN842-1)*3+$AO842)-ROW())/12+5):INDIRECT("S"&amp;(ROW()+12*(($AN842-1)*3+$AO842)-ROW())/12+5),AQ842)</f>
        <v>0</v>
      </c>
      <c r="AS842" s="480">
        <f ca="1">IF($AP842=1,IF(INDIRECT(ADDRESS(($AN842-1)*3+$AO842+5,$AP842+20))="",0,INDIRECT(ADDRESS(($AN842-1)*3+$AO842+5,$AP842+20))),IF(INDIRECT(ADDRESS(($AN842-1)*3+$AO842+5,$AP842+20))="",0,IF(COUNTIF(INDIRECT(ADDRESS(($AN842-1)*36+($AO842-1)*12+6,COLUMN())):INDIRECT(ADDRESS(($AN842-1)*36+($AO842-1)*12+$AP842+4,COLUMN())),INDIRECT(ADDRESS(($AN842-1)*3+$AO842+5,$AP842+20)))&gt;=1,0,INDIRECT(ADDRESS(($AN842-1)*3+$AO842+5,$AP842+20)))))</f>
        <v>0</v>
      </c>
      <c r="AT842" s="472">
        <f ca="1">COUNTIF(INDIRECT("U"&amp;(ROW()+12*(($AN842-1)*3+$AO842)-ROW())/12+5):INDIRECT("AF"&amp;(ROW()+12*(($AN842-1)*3+$AO842)-ROW())/12+5),AS842)</f>
        <v>0</v>
      </c>
      <c r="AU842" s="472">
        <f ca="1">IF(AND(AQ842+AS842&gt;0,AR842+AT842&gt;0),COUNTIF(AU$6:AU841,"&gt;0")+1,0)</f>
        <v>0</v>
      </c>
    </row>
    <row r="843" spans="40:47" x14ac:dyDescent="0.15">
      <c r="AN843" s="472">
        <v>24</v>
      </c>
      <c r="AO843" s="472">
        <v>1</v>
      </c>
      <c r="AP843" s="472">
        <v>10</v>
      </c>
      <c r="AQ843" s="480">
        <f ca="1">IF($AP843=1,IF(INDIRECT(ADDRESS(($AN843-1)*3+$AO843+5,$AP843+7))="",0,INDIRECT(ADDRESS(($AN843-1)*3+$AO843+5,$AP843+7))),IF(INDIRECT(ADDRESS(($AN843-1)*3+$AO843+5,$AP843+7))="",0,IF(COUNTIF(INDIRECT(ADDRESS(($AN843-1)*36+($AO843-1)*12+6,COLUMN())):INDIRECT(ADDRESS(($AN843-1)*36+($AO843-1)*12+$AP843+4,COLUMN())),INDIRECT(ADDRESS(($AN843-1)*3+$AO843+5,$AP843+7)))&gt;=1,0,INDIRECT(ADDRESS(($AN843-1)*3+$AO843+5,$AP843+7)))))</f>
        <v>0</v>
      </c>
      <c r="AR843" s="472">
        <f ca="1">COUNTIF(INDIRECT("H"&amp;(ROW()+12*(($AN843-1)*3+$AO843)-ROW())/12+5):INDIRECT("S"&amp;(ROW()+12*(($AN843-1)*3+$AO843)-ROW())/12+5),AQ843)</f>
        <v>0</v>
      </c>
      <c r="AS843" s="480">
        <f ca="1">IF($AP843=1,IF(INDIRECT(ADDRESS(($AN843-1)*3+$AO843+5,$AP843+20))="",0,INDIRECT(ADDRESS(($AN843-1)*3+$AO843+5,$AP843+20))),IF(INDIRECT(ADDRESS(($AN843-1)*3+$AO843+5,$AP843+20))="",0,IF(COUNTIF(INDIRECT(ADDRESS(($AN843-1)*36+($AO843-1)*12+6,COLUMN())):INDIRECT(ADDRESS(($AN843-1)*36+($AO843-1)*12+$AP843+4,COLUMN())),INDIRECT(ADDRESS(($AN843-1)*3+$AO843+5,$AP843+20)))&gt;=1,0,INDIRECT(ADDRESS(($AN843-1)*3+$AO843+5,$AP843+20)))))</f>
        <v>0</v>
      </c>
      <c r="AT843" s="472">
        <f ca="1">COUNTIF(INDIRECT("U"&amp;(ROW()+12*(($AN843-1)*3+$AO843)-ROW())/12+5):INDIRECT("AF"&amp;(ROW()+12*(($AN843-1)*3+$AO843)-ROW())/12+5),AS843)</f>
        <v>0</v>
      </c>
      <c r="AU843" s="472">
        <f ca="1">IF(AND(AQ843+AS843&gt;0,AR843+AT843&gt;0),COUNTIF(AU$6:AU842,"&gt;0")+1,0)</f>
        <v>0</v>
      </c>
    </row>
    <row r="844" spans="40:47" x14ac:dyDescent="0.15">
      <c r="AN844" s="472">
        <v>24</v>
      </c>
      <c r="AO844" s="472">
        <v>1</v>
      </c>
      <c r="AP844" s="472">
        <v>11</v>
      </c>
      <c r="AQ844" s="480">
        <f ca="1">IF($AP844=1,IF(INDIRECT(ADDRESS(($AN844-1)*3+$AO844+5,$AP844+7))="",0,INDIRECT(ADDRESS(($AN844-1)*3+$AO844+5,$AP844+7))),IF(INDIRECT(ADDRESS(($AN844-1)*3+$AO844+5,$AP844+7))="",0,IF(COUNTIF(INDIRECT(ADDRESS(($AN844-1)*36+($AO844-1)*12+6,COLUMN())):INDIRECT(ADDRESS(($AN844-1)*36+($AO844-1)*12+$AP844+4,COLUMN())),INDIRECT(ADDRESS(($AN844-1)*3+$AO844+5,$AP844+7)))&gt;=1,0,INDIRECT(ADDRESS(($AN844-1)*3+$AO844+5,$AP844+7)))))</f>
        <v>0</v>
      </c>
      <c r="AR844" s="472">
        <f ca="1">COUNTIF(INDIRECT("H"&amp;(ROW()+12*(($AN844-1)*3+$AO844)-ROW())/12+5):INDIRECT("S"&amp;(ROW()+12*(($AN844-1)*3+$AO844)-ROW())/12+5),AQ844)</f>
        <v>0</v>
      </c>
      <c r="AS844" s="480">
        <f ca="1">IF($AP844=1,IF(INDIRECT(ADDRESS(($AN844-1)*3+$AO844+5,$AP844+20))="",0,INDIRECT(ADDRESS(($AN844-1)*3+$AO844+5,$AP844+20))),IF(INDIRECT(ADDRESS(($AN844-1)*3+$AO844+5,$AP844+20))="",0,IF(COUNTIF(INDIRECT(ADDRESS(($AN844-1)*36+($AO844-1)*12+6,COLUMN())):INDIRECT(ADDRESS(($AN844-1)*36+($AO844-1)*12+$AP844+4,COLUMN())),INDIRECT(ADDRESS(($AN844-1)*3+$AO844+5,$AP844+20)))&gt;=1,0,INDIRECT(ADDRESS(($AN844-1)*3+$AO844+5,$AP844+20)))))</f>
        <v>0</v>
      </c>
      <c r="AT844" s="472">
        <f ca="1">COUNTIF(INDIRECT("U"&amp;(ROW()+12*(($AN844-1)*3+$AO844)-ROW())/12+5):INDIRECT("AF"&amp;(ROW()+12*(($AN844-1)*3+$AO844)-ROW())/12+5),AS844)</f>
        <v>0</v>
      </c>
      <c r="AU844" s="472">
        <f ca="1">IF(AND(AQ844+AS844&gt;0,AR844+AT844&gt;0),COUNTIF(AU$6:AU843,"&gt;0")+1,0)</f>
        <v>0</v>
      </c>
    </row>
    <row r="845" spans="40:47" x14ac:dyDescent="0.15">
      <c r="AN845" s="472">
        <v>24</v>
      </c>
      <c r="AO845" s="472">
        <v>1</v>
      </c>
      <c r="AP845" s="472">
        <v>12</v>
      </c>
      <c r="AQ845" s="480">
        <f ca="1">IF($AP845=1,IF(INDIRECT(ADDRESS(($AN845-1)*3+$AO845+5,$AP845+7))="",0,INDIRECT(ADDRESS(($AN845-1)*3+$AO845+5,$AP845+7))),IF(INDIRECT(ADDRESS(($AN845-1)*3+$AO845+5,$AP845+7))="",0,IF(COUNTIF(INDIRECT(ADDRESS(($AN845-1)*36+($AO845-1)*12+6,COLUMN())):INDIRECT(ADDRESS(($AN845-1)*36+($AO845-1)*12+$AP845+4,COLUMN())),INDIRECT(ADDRESS(($AN845-1)*3+$AO845+5,$AP845+7)))&gt;=1,0,INDIRECT(ADDRESS(($AN845-1)*3+$AO845+5,$AP845+7)))))</f>
        <v>0</v>
      </c>
      <c r="AR845" s="472">
        <f ca="1">COUNTIF(INDIRECT("H"&amp;(ROW()+12*(($AN845-1)*3+$AO845)-ROW())/12+5):INDIRECT("S"&amp;(ROW()+12*(($AN845-1)*3+$AO845)-ROW())/12+5),AQ845)</f>
        <v>0</v>
      </c>
      <c r="AS845" s="480">
        <f ca="1">IF($AP845=1,IF(INDIRECT(ADDRESS(($AN845-1)*3+$AO845+5,$AP845+20))="",0,INDIRECT(ADDRESS(($AN845-1)*3+$AO845+5,$AP845+20))),IF(INDIRECT(ADDRESS(($AN845-1)*3+$AO845+5,$AP845+20))="",0,IF(COUNTIF(INDIRECT(ADDRESS(($AN845-1)*36+($AO845-1)*12+6,COLUMN())):INDIRECT(ADDRESS(($AN845-1)*36+($AO845-1)*12+$AP845+4,COLUMN())),INDIRECT(ADDRESS(($AN845-1)*3+$AO845+5,$AP845+20)))&gt;=1,0,INDIRECT(ADDRESS(($AN845-1)*3+$AO845+5,$AP845+20)))))</f>
        <v>0</v>
      </c>
      <c r="AT845" s="472">
        <f ca="1">COUNTIF(INDIRECT("U"&amp;(ROW()+12*(($AN845-1)*3+$AO845)-ROW())/12+5):INDIRECT("AF"&amp;(ROW()+12*(($AN845-1)*3+$AO845)-ROW())/12+5),AS845)</f>
        <v>0</v>
      </c>
      <c r="AU845" s="472">
        <f ca="1">IF(AND(AQ845+AS845&gt;0,AR845+AT845&gt;0),COUNTIF(AU$6:AU844,"&gt;0")+1,0)</f>
        <v>0</v>
      </c>
    </row>
    <row r="846" spans="40:47" x14ac:dyDescent="0.15">
      <c r="AN846" s="472">
        <v>24</v>
      </c>
      <c r="AO846" s="472">
        <v>2</v>
      </c>
      <c r="AP846" s="472">
        <v>1</v>
      </c>
      <c r="AQ846" s="480">
        <f ca="1">IF($AP846=1,IF(INDIRECT(ADDRESS(($AN846-1)*3+$AO846+5,$AP846+7))="",0,INDIRECT(ADDRESS(($AN846-1)*3+$AO846+5,$AP846+7))),IF(INDIRECT(ADDRESS(($AN846-1)*3+$AO846+5,$AP846+7))="",0,IF(COUNTIF(INDIRECT(ADDRESS(($AN846-1)*36+($AO846-1)*12+6,COLUMN())):INDIRECT(ADDRESS(($AN846-1)*36+($AO846-1)*12+$AP846+4,COLUMN())),INDIRECT(ADDRESS(($AN846-1)*3+$AO846+5,$AP846+7)))&gt;=1,0,INDIRECT(ADDRESS(($AN846-1)*3+$AO846+5,$AP846+7)))))</f>
        <v>0</v>
      </c>
      <c r="AR846" s="472">
        <f ca="1">COUNTIF(INDIRECT("H"&amp;(ROW()+12*(($AN846-1)*3+$AO846)-ROW())/12+5):INDIRECT("S"&amp;(ROW()+12*(($AN846-1)*3+$AO846)-ROW())/12+5),AQ846)</f>
        <v>0</v>
      </c>
      <c r="AS846" s="480">
        <f ca="1">IF($AP846=1,IF(INDIRECT(ADDRESS(($AN846-1)*3+$AO846+5,$AP846+20))="",0,INDIRECT(ADDRESS(($AN846-1)*3+$AO846+5,$AP846+20))),IF(INDIRECT(ADDRESS(($AN846-1)*3+$AO846+5,$AP846+20))="",0,IF(COUNTIF(INDIRECT(ADDRESS(($AN846-1)*36+($AO846-1)*12+6,COLUMN())):INDIRECT(ADDRESS(($AN846-1)*36+($AO846-1)*12+$AP846+4,COLUMN())),INDIRECT(ADDRESS(($AN846-1)*3+$AO846+5,$AP846+20)))&gt;=1,0,INDIRECT(ADDRESS(($AN846-1)*3+$AO846+5,$AP846+20)))))</f>
        <v>0</v>
      </c>
      <c r="AT846" s="472">
        <f ca="1">COUNTIF(INDIRECT("U"&amp;(ROW()+12*(($AN846-1)*3+$AO846)-ROW())/12+5):INDIRECT("AF"&amp;(ROW()+12*(($AN846-1)*3+$AO846)-ROW())/12+5),AS846)</f>
        <v>0</v>
      </c>
      <c r="AU846" s="472">
        <f ca="1">IF(AND(AQ846+AS846&gt;0,AR846+AT846&gt;0),COUNTIF(AU$6:AU845,"&gt;0")+1,0)</f>
        <v>0</v>
      </c>
    </row>
    <row r="847" spans="40:47" x14ac:dyDescent="0.15">
      <c r="AN847" s="472">
        <v>24</v>
      </c>
      <c r="AO847" s="472">
        <v>2</v>
      </c>
      <c r="AP847" s="472">
        <v>2</v>
      </c>
      <c r="AQ847" s="480">
        <f ca="1">IF($AP847=1,IF(INDIRECT(ADDRESS(($AN847-1)*3+$AO847+5,$AP847+7))="",0,INDIRECT(ADDRESS(($AN847-1)*3+$AO847+5,$AP847+7))),IF(INDIRECT(ADDRESS(($AN847-1)*3+$AO847+5,$AP847+7))="",0,IF(COUNTIF(INDIRECT(ADDRESS(($AN847-1)*36+($AO847-1)*12+6,COLUMN())):INDIRECT(ADDRESS(($AN847-1)*36+($AO847-1)*12+$AP847+4,COLUMN())),INDIRECT(ADDRESS(($AN847-1)*3+$AO847+5,$AP847+7)))&gt;=1,0,INDIRECT(ADDRESS(($AN847-1)*3+$AO847+5,$AP847+7)))))</f>
        <v>0</v>
      </c>
      <c r="AR847" s="472">
        <f ca="1">COUNTIF(INDIRECT("H"&amp;(ROW()+12*(($AN847-1)*3+$AO847)-ROW())/12+5):INDIRECT("S"&amp;(ROW()+12*(($AN847-1)*3+$AO847)-ROW())/12+5),AQ847)</f>
        <v>0</v>
      </c>
      <c r="AS847" s="480">
        <f ca="1">IF($AP847=1,IF(INDIRECT(ADDRESS(($AN847-1)*3+$AO847+5,$AP847+20))="",0,INDIRECT(ADDRESS(($AN847-1)*3+$AO847+5,$AP847+20))),IF(INDIRECT(ADDRESS(($AN847-1)*3+$AO847+5,$AP847+20))="",0,IF(COUNTIF(INDIRECT(ADDRESS(($AN847-1)*36+($AO847-1)*12+6,COLUMN())):INDIRECT(ADDRESS(($AN847-1)*36+($AO847-1)*12+$AP847+4,COLUMN())),INDIRECT(ADDRESS(($AN847-1)*3+$AO847+5,$AP847+20)))&gt;=1,0,INDIRECT(ADDRESS(($AN847-1)*3+$AO847+5,$AP847+20)))))</f>
        <v>0</v>
      </c>
      <c r="AT847" s="472">
        <f ca="1">COUNTIF(INDIRECT("U"&amp;(ROW()+12*(($AN847-1)*3+$AO847)-ROW())/12+5):INDIRECT("AF"&amp;(ROW()+12*(($AN847-1)*3+$AO847)-ROW())/12+5),AS847)</f>
        <v>0</v>
      </c>
      <c r="AU847" s="472">
        <f ca="1">IF(AND(AQ847+AS847&gt;0,AR847+AT847&gt;0),COUNTIF(AU$6:AU846,"&gt;0")+1,0)</f>
        <v>0</v>
      </c>
    </row>
    <row r="848" spans="40:47" x14ac:dyDescent="0.15">
      <c r="AN848" s="472">
        <v>24</v>
      </c>
      <c r="AO848" s="472">
        <v>2</v>
      </c>
      <c r="AP848" s="472">
        <v>3</v>
      </c>
      <c r="AQ848" s="480">
        <f ca="1">IF($AP848=1,IF(INDIRECT(ADDRESS(($AN848-1)*3+$AO848+5,$AP848+7))="",0,INDIRECT(ADDRESS(($AN848-1)*3+$AO848+5,$AP848+7))),IF(INDIRECT(ADDRESS(($AN848-1)*3+$AO848+5,$AP848+7))="",0,IF(COUNTIF(INDIRECT(ADDRESS(($AN848-1)*36+($AO848-1)*12+6,COLUMN())):INDIRECT(ADDRESS(($AN848-1)*36+($AO848-1)*12+$AP848+4,COLUMN())),INDIRECT(ADDRESS(($AN848-1)*3+$AO848+5,$AP848+7)))&gt;=1,0,INDIRECT(ADDRESS(($AN848-1)*3+$AO848+5,$AP848+7)))))</f>
        <v>0</v>
      </c>
      <c r="AR848" s="472">
        <f ca="1">COUNTIF(INDIRECT("H"&amp;(ROW()+12*(($AN848-1)*3+$AO848)-ROW())/12+5):INDIRECT("S"&amp;(ROW()+12*(($AN848-1)*3+$AO848)-ROW())/12+5),AQ848)</f>
        <v>0</v>
      </c>
      <c r="AS848" s="480">
        <f ca="1">IF($AP848=1,IF(INDIRECT(ADDRESS(($AN848-1)*3+$AO848+5,$AP848+20))="",0,INDIRECT(ADDRESS(($AN848-1)*3+$AO848+5,$AP848+20))),IF(INDIRECT(ADDRESS(($AN848-1)*3+$AO848+5,$AP848+20))="",0,IF(COUNTIF(INDIRECT(ADDRESS(($AN848-1)*36+($AO848-1)*12+6,COLUMN())):INDIRECT(ADDRESS(($AN848-1)*36+($AO848-1)*12+$AP848+4,COLUMN())),INDIRECT(ADDRESS(($AN848-1)*3+$AO848+5,$AP848+20)))&gt;=1,0,INDIRECT(ADDRESS(($AN848-1)*3+$AO848+5,$AP848+20)))))</f>
        <v>0</v>
      </c>
      <c r="AT848" s="472">
        <f ca="1">COUNTIF(INDIRECT("U"&amp;(ROW()+12*(($AN848-1)*3+$AO848)-ROW())/12+5):INDIRECT("AF"&amp;(ROW()+12*(($AN848-1)*3+$AO848)-ROW())/12+5),AS848)</f>
        <v>0</v>
      </c>
      <c r="AU848" s="472">
        <f ca="1">IF(AND(AQ848+AS848&gt;0,AR848+AT848&gt;0),COUNTIF(AU$6:AU847,"&gt;0")+1,0)</f>
        <v>0</v>
      </c>
    </row>
    <row r="849" spans="40:47" x14ac:dyDescent="0.15">
      <c r="AN849" s="472">
        <v>24</v>
      </c>
      <c r="AO849" s="472">
        <v>2</v>
      </c>
      <c r="AP849" s="472">
        <v>4</v>
      </c>
      <c r="AQ849" s="480">
        <f ca="1">IF($AP849=1,IF(INDIRECT(ADDRESS(($AN849-1)*3+$AO849+5,$AP849+7))="",0,INDIRECT(ADDRESS(($AN849-1)*3+$AO849+5,$AP849+7))),IF(INDIRECT(ADDRESS(($AN849-1)*3+$AO849+5,$AP849+7))="",0,IF(COUNTIF(INDIRECT(ADDRESS(($AN849-1)*36+($AO849-1)*12+6,COLUMN())):INDIRECT(ADDRESS(($AN849-1)*36+($AO849-1)*12+$AP849+4,COLUMN())),INDIRECT(ADDRESS(($AN849-1)*3+$AO849+5,$AP849+7)))&gt;=1,0,INDIRECT(ADDRESS(($AN849-1)*3+$AO849+5,$AP849+7)))))</f>
        <v>0</v>
      </c>
      <c r="AR849" s="472">
        <f ca="1">COUNTIF(INDIRECT("H"&amp;(ROW()+12*(($AN849-1)*3+$AO849)-ROW())/12+5):INDIRECT("S"&amp;(ROW()+12*(($AN849-1)*3+$AO849)-ROW())/12+5),AQ849)</f>
        <v>0</v>
      </c>
      <c r="AS849" s="480">
        <f ca="1">IF($AP849=1,IF(INDIRECT(ADDRESS(($AN849-1)*3+$AO849+5,$AP849+20))="",0,INDIRECT(ADDRESS(($AN849-1)*3+$AO849+5,$AP849+20))),IF(INDIRECT(ADDRESS(($AN849-1)*3+$AO849+5,$AP849+20))="",0,IF(COUNTIF(INDIRECT(ADDRESS(($AN849-1)*36+($AO849-1)*12+6,COLUMN())):INDIRECT(ADDRESS(($AN849-1)*36+($AO849-1)*12+$AP849+4,COLUMN())),INDIRECT(ADDRESS(($AN849-1)*3+$AO849+5,$AP849+20)))&gt;=1,0,INDIRECT(ADDRESS(($AN849-1)*3+$AO849+5,$AP849+20)))))</f>
        <v>0</v>
      </c>
      <c r="AT849" s="472">
        <f ca="1">COUNTIF(INDIRECT("U"&amp;(ROW()+12*(($AN849-1)*3+$AO849)-ROW())/12+5):INDIRECT("AF"&amp;(ROW()+12*(($AN849-1)*3+$AO849)-ROW())/12+5),AS849)</f>
        <v>0</v>
      </c>
      <c r="AU849" s="472">
        <f ca="1">IF(AND(AQ849+AS849&gt;0,AR849+AT849&gt;0),COUNTIF(AU$6:AU848,"&gt;0")+1,0)</f>
        <v>0</v>
      </c>
    </row>
    <row r="850" spans="40:47" x14ac:dyDescent="0.15">
      <c r="AN850" s="472">
        <v>24</v>
      </c>
      <c r="AO850" s="472">
        <v>2</v>
      </c>
      <c r="AP850" s="472">
        <v>5</v>
      </c>
      <c r="AQ850" s="480">
        <f ca="1">IF($AP850=1,IF(INDIRECT(ADDRESS(($AN850-1)*3+$AO850+5,$AP850+7))="",0,INDIRECT(ADDRESS(($AN850-1)*3+$AO850+5,$AP850+7))),IF(INDIRECT(ADDRESS(($AN850-1)*3+$AO850+5,$AP850+7))="",0,IF(COUNTIF(INDIRECT(ADDRESS(($AN850-1)*36+($AO850-1)*12+6,COLUMN())):INDIRECT(ADDRESS(($AN850-1)*36+($AO850-1)*12+$AP850+4,COLUMN())),INDIRECT(ADDRESS(($AN850-1)*3+$AO850+5,$AP850+7)))&gt;=1,0,INDIRECT(ADDRESS(($AN850-1)*3+$AO850+5,$AP850+7)))))</f>
        <v>0</v>
      </c>
      <c r="AR850" s="472">
        <f ca="1">COUNTIF(INDIRECT("H"&amp;(ROW()+12*(($AN850-1)*3+$AO850)-ROW())/12+5):INDIRECT("S"&amp;(ROW()+12*(($AN850-1)*3+$AO850)-ROW())/12+5),AQ850)</f>
        <v>0</v>
      </c>
      <c r="AS850" s="480">
        <f ca="1">IF($AP850=1,IF(INDIRECT(ADDRESS(($AN850-1)*3+$AO850+5,$AP850+20))="",0,INDIRECT(ADDRESS(($AN850-1)*3+$AO850+5,$AP850+20))),IF(INDIRECT(ADDRESS(($AN850-1)*3+$AO850+5,$AP850+20))="",0,IF(COUNTIF(INDIRECT(ADDRESS(($AN850-1)*36+($AO850-1)*12+6,COLUMN())):INDIRECT(ADDRESS(($AN850-1)*36+($AO850-1)*12+$AP850+4,COLUMN())),INDIRECT(ADDRESS(($AN850-1)*3+$AO850+5,$AP850+20)))&gt;=1,0,INDIRECT(ADDRESS(($AN850-1)*3+$AO850+5,$AP850+20)))))</f>
        <v>0</v>
      </c>
      <c r="AT850" s="472">
        <f ca="1">COUNTIF(INDIRECT("U"&amp;(ROW()+12*(($AN850-1)*3+$AO850)-ROW())/12+5):INDIRECT("AF"&amp;(ROW()+12*(($AN850-1)*3+$AO850)-ROW())/12+5),AS850)</f>
        <v>0</v>
      </c>
      <c r="AU850" s="472">
        <f ca="1">IF(AND(AQ850+AS850&gt;0,AR850+AT850&gt;0),COUNTIF(AU$6:AU849,"&gt;0")+1,0)</f>
        <v>0</v>
      </c>
    </row>
    <row r="851" spans="40:47" x14ac:dyDescent="0.15">
      <c r="AN851" s="472">
        <v>24</v>
      </c>
      <c r="AO851" s="472">
        <v>2</v>
      </c>
      <c r="AP851" s="472">
        <v>6</v>
      </c>
      <c r="AQ851" s="480">
        <f ca="1">IF($AP851=1,IF(INDIRECT(ADDRESS(($AN851-1)*3+$AO851+5,$AP851+7))="",0,INDIRECT(ADDRESS(($AN851-1)*3+$AO851+5,$AP851+7))),IF(INDIRECT(ADDRESS(($AN851-1)*3+$AO851+5,$AP851+7))="",0,IF(COUNTIF(INDIRECT(ADDRESS(($AN851-1)*36+($AO851-1)*12+6,COLUMN())):INDIRECT(ADDRESS(($AN851-1)*36+($AO851-1)*12+$AP851+4,COLUMN())),INDIRECT(ADDRESS(($AN851-1)*3+$AO851+5,$AP851+7)))&gt;=1,0,INDIRECT(ADDRESS(($AN851-1)*3+$AO851+5,$AP851+7)))))</f>
        <v>0</v>
      </c>
      <c r="AR851" s="472">
        <f ca="1">COUNTIF(INDIRECT("H"&amp;(ROW()+12*(($AN851-1)*3+$AO851)-ROW())/12+5):INDIRECT("S"&amp;(ROW()+12*(($AN851-1)*3+$AO851)-ROW())/12+5),AQ851)</f>
        <v>0</v>
      </c>
      <c r="AS851" s="480">
        <f ca="1">IF($AP851=1,IF(INDIRECT(ADDRESS(($AN851-1)*3+$AO851+5,$AP851+20))="",0,INDIRECT(ADDRESS(($AN851-1)*3+$AO851+5,$AP851+20))),IF(INDIRECT(ADDRESS(($AN851-1)*3+$AO851+5,$AP851+20))="",0,IF(COUNTIF(INDIRECT(ADDRESS(($AN851-1)*36+($AO851-1)*12+6,COLUMN())):INDIRECT(ADDRESS(($AN851-1)*36+($AO851-1)*12+$AP851+4,COLUMN())),INDIRECT(ADDRESS(($AN851-1)*3+$AO851+5,$AP851+20)))&gt;=1,0,INDIRECT(ADDRESS(($AN851-1)*3+$AO851+5,$AP851+20)))))</f>
        <v>0</v>
      </c>
      <c r="AT851" s="472">
        <f ca="1">COUNTIF(INDIRECT("U"&amp;(ROW()+12*(($AN851-1)*3+$AO851)-ROW())/12+5):INDIRECT("AF"&amp;(ROW()+12*(($AN851-1)*3+$AO851)-ROW())/12+5),AS851)</f>
        <v>0</v>
      </c>
      <c r="AU851" s="472">
        <f ca="1">IF(AND(AQ851+AS851&gt;0,AR851+AT851&gt;0),COUNTIF(AU$6:AU850,"&gt;0")+1,0)</f>
        <v>0</v>
      </c>
    </row>
    <row r="852" spans="40:47" x14ac:dyDescent="0.15">
      <c r="AN852" s="472">
        <v>24</v>
      </c>
      <c r="AO852" s="472">
        <v>2</v>
      </c>
      <c r="AP852" s="472">
        <v>7</v>
      </c>
      <c r="AQ852" s="480">
        <f ca="1">IF($AP852=1,IF(INDIRECT(ADDRESS(($AN852-1)*3+$AO852+5,$AP852+7))="",0,INDIRECT(ADDRESS(($AN852-1)*3+$AO852+5,$AP852+7))),IF(INDIRECT(ADDRESS(($AN852-1)*3+$AO852+5,$AP852+7))="",0,IF(COUNTIF(INDIRECT(ADDRESS(($AN852-1)*36+($AO852-1)*12+6,COLUMN())):INDIRECT(ADDRESS(($AN852-1)*36+($AO852-1)*12+$AP852+4,COLUMN())),INDIRECT(ADDRESS(($AN852-1)*3+$AO852+5,$AP852+7)))&gt;=1,0,INDIRECT(ADDRESS(($AN852-1)*3+$AO852+5,$AP852+7)))))</f>
        <v>0</v>
      </c>
      <c r="AR852" s="472">
        <f ca="1">COUNTIF(INDIRECT("H"&amp;(ROW()+12*(($AN852-1)*3+$AO852)-ROW())/12+5):INDIRECT("S"&amp;(ROW()+12*(($AN852-1)*3+$AO852)-ROW())/12+5),AQ852)</f>
        <v>0</v>
      </c>
      <c r="AS852" s="480">
        <f ca="1">IF($AP852=1,IF(INDIRECT(ADDRESS(($AN852-1)*3+$AO852+5,$AP852+20))="",0,INDIRECT(ADDRESS(($AN852-1)*3+$AO852+5,$AP852+20))),IF(INDIRECT(ADDRESS(($AN852-1)*3+$AO852+5,$AP852+20))="",0,IF(COUNTIF(INDIRECT(ADDRESS(($AN852-1)*36+($AO852-1)*12+6,COLUMN())):INDIRECT(ADDRESS(($AN852-1)*36+($AO852-1)*12+$AP852+4,COLUMN())),INDIRECT(ADDRESS(($AN852-1)*3+$AO852+5,$AP852+20)))&gt;=1,0,INDIRECT(ADDRESS(($AN852-1)*3+$AO852+5,$AP852+20)))))</f>
        <v>0</v>
      </c>
      <c r="AT852" s="472">
        <f ca="1">COUNTIF(INDIRECT("U"&amp;(ROW()+12*(($AN852-1)*3+$AO852)-ROW())/12+5):INDIRECT("AF"&amp;(ROW()+12*(($AN852-1)*3+$AO852)-ROW())/12+5),AS852)</f>
        <v>0</v>
      </c>
      <c r="AU852" s="472">
        <f ca="1">IF(AND(AQ852+AS852&gt;0,AR852+AT852&gt;0),COUNTIF(AU$6:AU851,"&gt;0")+1,0)</f>
        <v>0</v>
      </c>
    </row>
    <row r="853" spans="40:47" x14ac:dyDescent="0.15">
      <c r="AN853" s="472">
        <v>24</v>
      </c>
      <c r="AO853" s="472">
        <v>2</v>
      </c>
      <c r="AP853" s="472">
        <v>8</v>
      </c>
      <c r="AQ853" s="480">
        <f ca="1">IF($AP853=1,IF(INDIRECT(ADDRESS(($AN853-1)*3+$AO853+5,$AP853+7))="",0,INDIRECT(ADDRESS(($AN853-1)*3+$AO853+5,$AP853+7))),IF(INDIRECT(ADDRESS(($AN853-1)*3+$AO853+5,$AP853+7))="",0,IF(COUNTIF(INDIRECT(ADDRESS(($AN853-1)*36+($AO853-1)*12+6,COLUMN())):INDIRECT(ADDRESS(($AN853-1)*36+($AO853-1)*12+$AP853+4,COLUMN())),INDIRECT(ADDRESS(($AN853-1)*3+$AO853+5,$AP853+7)))&gt;=1,0,INDIRECT(ADDRESS(($AN853-1)*3+$AO853+5,$AP853+7)))))</f>
        <v>0</v>
      </c>
      <c r="AR853" s="472">
        <f ca="1">COUNTIF(INDIRECT("H"&amp;(ROW()+12*(($AN853-1)*3+$AO853)-ROW())/12+5):INDIRECT("S"&amp;(ROW()+12*(($AN853-1)*3+$AO853)-ROW())/12+5),AQ853)</f>
        <v>0</v>
      </c>
      <c r="AS853" s="480">
        <f ca="1">IF($AP853=1,IF(INDIRECT(ADDRESS(($AN853-1)*3+$AO853+5,$AP853+20))="",0,INDIRECT(ADDRESS(($AN853-1)*3+$AO853+5,$AP853+20))),IF(INDIRECT(ADDRESS(($AN853-1)*3+$AO853+5,$AP853+20))="",0,IF(COUNTIF(INDIRECT(ADDRESS(($AN853-1)*36+($AO853-1)*12+6,COLUMN())):INDIRECT(ADDRESS(($AN853-1)*36+($AO853-1)*12+$AP853+4,COLUMN())),INDIRECT(ADDRESS(($AN853-1)*3+$AO853+5,$AP853+20)))&gt;=1,0,INDIRECT(ADDRESS(($AN853-1)*3+$AO853+5,$AP853+20)))))</f>
        <v>0</v>
      </c>
      <c r="AT853" s="472">
        <f ca="1">COUNTIF(INDIRECT("U"&amp;(ROW()+12*(($AN853-1)*3+$AO853)-ROW())/12+5):INDIRECT("AF"&amp;(ROW()+12*(($AN853-1)*3+$AO853)-ROW())/12+5),AS853)</f>
        <v>0</v>
      </c>
      <c r="AU853" s="472">
        <f ca="1">IF(AND(AQ853+AS853&gt;0,AR853+AT853&gt;0),COUNTIF(AU$6:AU852,"&gt;0")+1,0)</f>
        <v>0</v>
      </c>
    </row>
    <row r="854" spans="40:47" x14ac:dyDescent="0.15">
      <c r="AN854" s="472">
        <v>24</v>
      </c>
      <c r="AO854" s="472">
        <v>2</v>
      </c>
      <c r="AP854" s="472">
        <v>9</v>
      </c>
      <c r="AQ854" s="480">
        <f ca="1">IF($AP854=1,IF(INDIRECT(ADDRESS(($AN854-1)*3+$AO854+5,$AP854+7))="",0,INDIRECT(ADDRESS(($AN854-1)*3+$AO854+5,$AP854+7))),IF(INDIRECT(ADDRESS(($AN854-1)*3+$AO854+5,$AP854+7))="",0,IF(COUNTIF(INDIRECT(ADDRESS(($AN854-1)*36+($AO854-1)*12+6,COLUMN())):INDIRECT(ADDRESS(($AN854-1)*36+($AO854-1)*12+$AP854+4,COLUMN())),INDIRECT(ADDRESS(($AN854-1)*3+$AO854+5,$AP854+7)))&gt;=1,0,INDIRECT(ADDRESS(($AN854-1)*3+$AO854+5,$AP854+7)))))</f>
        <v>0</v>
      </c>
      <c r="AR854" s="472">
        <f ca="1">COUNTIF(INDIRECT("H"&amp;(ROW()+12*(($AN854-1)*3+$AO854)-ROW())/12+5):INDIRECT("S"&amp;(ROW()+12*(($AN854-1)*3+$AO854)-ROW())/12+5),AQ854)</f>
        <v>0</v>
      </c>
      <c r="AS854" s="480">
        <f ca="1">IF($AP854=1,IF(INDIRECT(ADDRESS(($AN854-1)*3+$AO854+5,$AP854+20))="",0,INDIRECT(ADDRESS(($AN854-1)*3+$AO854+5,$AP854+20))),IF(INDIRECT(ADDRESS(($AN854-1)*3+$AO854+5,$AP854+20))="",0,IF(COUNTIF(INDIRECT(ADDRESS(($AN854-1)*36+($AO854-1)*12+6,COLUMN())):INDIRECT(ADDRESS(($AN854-1)*36+($AO854-1)*12+$AP854+4,COLUMN())),INDIRECT(ADDRESS(($AN854-1)*3+$AO854+5,$AP854+20)))&gt;=1,0,INDIRECT(ADDRESS(($AN854-1)*3+$AO854+5,$AP854+20)))))</f>
        <v>0</v>
      </c>
      <c r="AT854" s="472">
        <f ca="1">COUNTIF(INDIRECT("U"&amp;(ROW()+12*(($AN854-1)*3+$AO854)-ROW())/12+5):INDIRECT("AF"&amp;(ROW()+12*(($AN854-1)*3+$AO854)-ROW())/12+5),AS854)</f>
        <v>0</v>
      </c>
      <c r="AU854" s="472">
        <f ca="1">IF(AND(AQ854+AS854&gt;0,AR854+AT854&gt;0),COUNTIF(AU$6:AU853,"&gt;0")+1,0)</f>
        <v>0</v>
      </c>
    </row>
    <row r="855" spans="40:47" x14ac:dyDescent="0.15">
      <c r="AN855" s="472">
        <v>24</v>
      </c>
      <c r="AO855" s="472">
        <v>2</v>
      </c>
      <c r="AP855" s="472">
        <v>10</v>
      </c>
      <c r="AQ855" s="480">
        <f ca="1">IF($AP855=1,IF(INDIRECT(ADDRESS(($AN855-1)*3+$AO855+5,$AP855+7))="",0,INDIRECT(ADDRESS(($AN855-1)*3+$AO855+5,$AP855+7))),IF(INDIRECT(ADDRESS(($AN855-1)*3+$AO855+5,$AP855+7))="",0,IF(COUNTIF(INDIRECT(ADDRESS(($AN855-1)*36+($AO855-1)*12+6,COLUMN())):INDIRECT(ADDRESS(($AN855-1)*36+($AO855-1)*12+$AP855+4,COLUMN())),INDIRECT(ADDRESS(($AN855-1)*3+$AO855+5,$AP855+7)))&gt;=1,0,INDIRECT(ADDRESS(($AN855-1)*3+$AO855+5,$AP855+7)))))</f>
        <v>0</v>
      </c>
      <c r="AR855" s="472">
        <f ca="1">COUNTIF(INDIRECT("H"&amp;(ROW()+12*(($AN855-1)*3+$AO855)-ROW())/12+5):INDIRECT("S"&amp;(ROW()+12*(($AN855-1)*3+$AO855)-ROW())/12+5),AQ855)</f>
        <v>0</v>
      </c>
      <c r="AS855" s="480">
        <f ca="1">IF($AP855=1,IF(INDIRECT(ADDRESS(($AN855-1)*3+$AO855+5,$AP855+20))="",0,INDIRECT(ADDRESS(($AN855-1)*3+$AO855+5,$AP855+20))),IF(INDIRECT(ADDRESS(($AN855-1)*3+$AO855+5,$AP855+20))="",0,IF(COUNTIF(INDIRECT(ADDRESS(($AN855-1)*36+($AO855-1)*12+6,COLUMN())):INDIRECT(ADDRESS(($AN855-1)*36+($AO855-1)*12+$AP855+4,COLUMN())),INDIRECT(ADDRESS(($AN855-1)*3+$AO855+5,$AP855+20)))&gt;=1,0,INDIRECT(ADDRESS(($AN855-1)*3+$AO855+5,$AP855+20)))))</f>
        <v>0</v>
      </c>
      <c r="AT855" s="472">
        <f ca="1">COUNTIF(INDIRECT("U"&amp;(ROW()+12*(($AN855-1)*3+$AO855)-ROW())/12+5):INDIRECT("AF"&amp;(ROW()+12*(($AN855-1)*3+$AO855)-ROW())/12+5),AS855)</f>
        <v>0</v>
      </c>
      <c r="AU855" s="472">
        <f ca="1">IF(AND(AQ855+AS855&gt;0,AR855+AT855&gt;0),COUNTIF(AU$6:AU854,"&gt;0")+1,0)</f>
        <v>0</v>
      </c>
    </row>
    <row r="856" spans="40:47" x14ac:dyDescent="0.15">
      <c r="AN856" s="472">
        <v>24</v>
      </c>
      <c r="AO856" s="472">
        <v>2</v>
      </c>
      <c r="AP856" s="472">
        <v>11</v>
      </c>
      <c r="AQ856" s="480">
        <f ca="1">IF($AP856=1,IF(INDIRECT(ADDRESS(($AN856-1)*3+$AO856+5,$AP856+7))="",0,INDIRECT(ADDRESS(($AN856-1)*3+$AO856+5,$AP856+7))),IF(INDIRECT(ADDRESS(($AN856-1)*3+$AO856+5,$AP856+7))="",0,IF(COUNTIF(INDIRECT(ADDRESS(($AN856-1)*36+($AO856-1)*12+6,COLUMN())):INDIRECT(ADDRESS(($AN856-1)*36+($AO856-1)*12+$AP856+4,COLUMN())),INDIRECT(ADDRESS(($AN856-1)*3+$AO856+5,$AP856+7)))&gt;=1,0,INDIRECT(ADDRESS(($AN856-1)*3+$AO856+5,$AP856+7)))))</f>
        <v>0</v>
      </c>
      <c r="AR856" s="472">
        <f ca="1">COUNTIF(INDIRECT("H"&amp;(ROW()+12*(($AN856-1)*3+$AO856)-ROW())/12+5):INDIRECT("S"&amp;(ROW()+12*(($AN856-1)*3+$AO856)-ROW())/12+5),AQ856)</f>
        <v>0</v>
      </c>
      <c r="AS856" s="480">
        <f ca="1">IF($AP856=1,IF(INDIRECT(ADDRESS(($AN856-1)*3+$AO856+5,$AP856+20))="",0,INDIRECT(ADDRESS(($AN856-1)*3+$AO856+5,$AP856+20))),IF(INDIRECT(ADDRESS(($AN856-1)*3+$AO856+5,$AP856+20))="",0,IF(COUNTIF(INDIRECT(ADDRESS(($AN856-1)*36+($AO856-1)*12+6,COLUMN())):INDIRECT(ADDRESS(($AN856-1)*36+($AO856-1)*12+$AP856+4,COLUMN())),INDIRECT(ADDRESS(($AN856-1)*3+$AO856+5,$AP856+20)))&gt;=1,0,INDIRECT(ADDRESS(($AN856-1)*3+$AO856+5,$AP856+20)))))</f>
        <v>0</v>
      </c>
      <c r="AT856" s="472">
        <f ca="1">COUNTIF(INDIRECT("U"&amp;(ROW()+12*(($AN856-1)*3+$AO856)-ROW())/12+5):INDIRECT("AF"&amp;(ROW()+12*(($AN856-1)*3+$AO856)-ROW())/12+5),AS856)</f>
        <v>0</v>
      </c>
      <c r="AU856" s="472">
        <f ca="1">IF(AND(AQ856+AS856&gt;0,AR856+AT856&gt;0),COUNTIF(AU$6:AU855,"&gt;0")+1,0)</f>
        <v>0</v>
      </c>
    </row>
    <row r="857" spans="40:47" x14ac:dyDescent="0.15">
      <c r="AN857" s="472">
        <v>24</v>
      </c>
      <c r="AO857" s="472">
        <v>2</v>
      </c>
      <c r="AP857" s="472">
        <v>12</v>
      </c>
      <c r="AQ857" s="480">
        <f ca="1">IF($AP857=1,IF(INDIRECT(ADDRESS(($AN857-1)*3+$AO857+5,$AP857+7))="",0,INDIRECT(ADDRESS(($AN857-1)*3+$AO857+5,$AP857+7))),IF(INDIRECT(ADDRESS(($AN857-1)*3+$AO857+5,$AP857+7))="",0,IF(COUNTIF(INDIRECT(ADDRESS(($AN857-1)*36+($AO857-1)*12+6,COLUMN())):INDIRECT(ADDRESS(($AN857-1)*36+($AO857-1)*12+$AP857+4,COLUMN())),INDIRECT(ADDRESS(($AN857-1)*3+$AO857+5,$AP857+7)))&gt;=1,0,INDIRECT(ADDRESS(($AN857-1)*3+$AO857+5,$AP857+7)))))</f>
        <v>0</v>
      </c>
      <c r="AR857" s="472">
        <f ca="1">COUNTIF(INDIRECT("H"&amp;(ROW()+12*(($AN857-1)*3+$AO857)-ROW())/12+5):INDIRECT("S"&amp;(ROW()+12*(($AN857-1)*3+$AO857)-ROW())/12+5),AQ857)</f>
        <v>0</v>
      </c>
      <c r="AS857" s="480">
        <f ca="1">IF($AP857=1,IF(INDIRECT(ADDRESS(($AN857-1)*3+$AO857+5,$AP857+20))="",0,INDIRECT(ADDRESS(($AN857-1)*3+$AO857+5,$AP857+20))),IF(INDIRECT(ADDRESS(($AN857-1)*3+$AO857+5,$AP857+20))="",0,IF(COUNTIF(INDIRECT(ADDRESS(($AN857-1)*36+($AO857-1)*12+6,COLUMN())):INDIRECT(ADDRESS(($AN857-1)*36+($AO857-1)*12+$AP857+4,COLUMN())),INDIRECT(ADDRESS(($AN857-1)*3+$AO857+5,$AP857+20)))&gt;=1,0,INDIRECT(ADDRESS(($AN857-1)*3+$AO857+5,$AP857+20)))))</f>
        <v>0</v>
      </c>
      <c r="AT857" s="472">
        <f ca="1">COUNTIF(INDIRECT("U"&amp;(ROW()+12*(($AN857-1)*3+$AO857)-ROW())/12+5):INDIRECT("AF"&amp;(ROW()+12*(($AN857-1)*3+$AO857)-ROW())/12+5),AS857)</f>
        <v>0</v>
      </c>
      <c r="AU857" s="472">
        <f ca="1">IF(AND(AQ857+AS857&gt;0,AR857+AT857&gt;0),COUNTIF(AU$6:AU856,"&gt;0")+1,0)</f>
        <v>0</v>
      </c>
    </row>
    <row r="858" spans="40:47" x14ac:dyDescent="0.15">
      <c r="AN858" s="472">
        <v>24</v>
      </c>
      <c r="AO858" s="472">
        <v>3</v>
      </c>
      <c r="AP858" s="472">
        <v>1</v>
      </c>
      <c r="AQ858" s="480">
        <f ca="1">IF($AP858=1,IF(INDIRECT(ADDRESS(($AN858-1)*3+$AO858+5,$AP858+7))="",0,INDIRECT(ADDRESS(($AN858-1)*3+$AO858+5,$AP858+7))),IF(INDIRECT(ADDRESS(($AN858-1)*3+$AO858+5,$AP858+7))="",0,IF(COUNTIF(INDIRECT(ADDRESS(($AN858-1)*36+($AO858-1)*12+6,COLUMN())):INDIRECT(ADDRESS(($AN858-1)*36+($AO858-1)*12+$AP858+4,COLUMN())),INDIRECT(ADDRESS(($AN858-1)*3+$AO858+5,$AP858+7)))&gt;=1,0,INDIRECT(ADDRESS(($AN858-1)*3+$AO858+5,$AP858+7)))))</f>
        <v>0</v>
      </c>
      <c r="AR858" s="472">
        <f ca="1">COUNTIF(INDIRECT("H"&amp;(ROW()+12*(($AN858-1)*3+$AO858)-ROW())/12+5):INDIRECT("S"&amp;(ROW()+12*(($AN858-1)*3+$AO858)-ROW())/12+5),AQ858)</f>
        <v>0</v>
      </c>
      <c r="AS858" s="480">
        <f ca="1">IF($AP858=1,IF(INDIRECT(ADDRESS(($AN858-1)*3+$AO858+5,$AP858+20))="",0,INDIRECT(ADDRESS(($AN858-1)*3+$AO858+5,$AP858+20))),IF(INDIRECT(ADDRESS(($AN858-1)*3+$AO858+5,$AP858+20))="",0,IF(COUNTIF(INDIRECT(ADDRESS(($AN858-1)*36+($AO858-1)*12+6,COLUMN())):INDIRECT(ADDRESS(($AN858-1)*36+($AO858-1)*12+$AP858+4,COLUMN())),INDIRECT(ADDRESS(($AN858-1)*3+$AO858+5,$AP858+20)))&gt;=1,0,INDIRECT(ADDRESS(($AN858-1)*3+$AO858+5,$AP858+20)))))</f>
        <v>0</v>
      </c>
      <c r="AT858" s="472">
        <f ca="1">COUNTIF(INDIRECT("U"&amp;(ROW()+12*(($AN858-1)*3+$AO858)-ROW())/12+5):INDIRECT("AF"&amp;(ROW()+12*(($AN858-1)*3+$AO858)-ROW())/12+5),AS858)</f>
        <v>0</v>
      </c>
      <c r="AU858" s="472">
        <f ca="1">IF(AND(AQ858+AS858&gt;0,AR858+AT858&gt;0),COUNTIF(AU$6:AU857,"&gt;0")+1,0)</f>
        <v>0</v>
      </c>
    </row>
    <row r="859" spans="40:47" x14ac:dyDescent="0.15">
      <c r="AN859" s="472">
        <v>24</v>
      </c>
      <c r="AO859" s="472">
        <v>3</v>
      </c>
      <c r="AP859" s="472">
        <v>2</v>
      </c>
      <c r="AQ859" s="480">
        <f ca="1">IF($AP859=1,IF(INDIRECT(ADDRESS(($AN859-1)*3+$AO859+5,$AP859+7))="",0,INDIRECT(ADDRESS(($AN859-1)*3+$AO859+5,$AP859+7))),IF(INDIRECT(ADDRESS(($AN859-1)*3+$AO859+5,$AP859+7))="",0,IF(COUNTIF(INDIRECT(ADDRESS(($AN859-1)*36+($AO859-1)*12+6,COLUMN())):INDIRECT(ADDRESS(($AN859-1)*36+($AO859-1)*12+$AP859+4,COLUMN())),INDIRECT(ADDRESS(($AN859-1)*3+$AO859+5,$AP859+7)))&gt;=1,0,INDIRECT(ADDRESS(($AN859-1)*3+$AO859+5,$AP859+7)))))</f>
        <v>0</v>
      </c>
      <c r="AR859" s="472">
        <f ca="1">COUNTIF(INDIRECT("H"&amp;(ROW()+12*(($AN859-1)*3+$AO859)-ROW())/12+5):INDIRECT("S"&amp;(ROW()+12*(($AN859-1)*3+$AO859)-ROW())/12+5),AQ859)</f>
        <v>0</v>
      </c>
      <c r="AS859" s="480">
        <f ca="1">IF($AP859=1,IF(INDIRECT(ADDRESS(($AN859-1)*3+$AO859+5,$AP859+20))="",0,INDIRECT(ADDRESS(($AN859-1)*3+$AO859+5,$AP859+20))),IF(INDIRECT(ADDRESS(($AN859-1)*3+$AO859+5,$AP859+20))="",0,IF(COUNTIF(INDIRECT(ADDRESS(($AN859-1)*36+($AO859-1)*12+6,COLUMN())):INDIRECT(ADDRESS(($AN859-1)*36+($AO859-1)*12+$AP859+4,COLUMN())),INDIRECT(ADDRESS(($AN859-1)*3+$AO859+5,$AP859+20)))&gt;=1,0,INDIRECT(ADDRESS(($AN859-1)*3+$AO859+5,$AP859+20)))))</f>
        <v>0</v>
      </c>
      <c r="AT859" s="472">
        <f ca="1">COUNTIF(INDIRECT("U"&amp;(ROW()+12*(($AN859-1)*3+$AO859)-ROW())/12+5):INDIRECT("AF"&amp;(ROW()+12*(($AN859-1)*3+$AO859)-ROW())/12+5),AS859)</f>
        <v>0</v>
      </c>
      <c r="AU859" s="472">
        <f ca="1">IF(AND(AQ859+AS859&gt;0,AR859+AT859&gt;0),COUNTIF(AU$6:AU858,"&gt;0")+1,0)</f>
        <v>0</v>
      </c>
    </row>
    <row r="860" spans="40:47" x14ac:dyDescent="0.15">
      <c r="AN860" s="472">
        <v>24</v>
      </c>
      <c r="AO860" s="472">
        <v>3</v>
      </c>
      <c r="AP860" s="472">
        <v>3</v>
      </c>
      <c r="AQ860" s="480">
        <f ca="1">IF($AP860=1,IF(INDIRECT(ADDRESS(($AN860-1)*3+$AO860+5,$AP860+7))="",0,INDIRECT(ADDRESS(($AN860-1)*3+$AO860+5,$AP860+7))),IF(INDIRECT(ADDRESS(($AN860-1)*3+$AO860+5,$AP860+7))="",0,IF(COUNTIF(INDIRECT(ADDRESS(($AN860-1)*36+($AO860-1)*12+6,COLUMN())):INDIRECT(ADDRESS(($AN860-1)*36+($AO860-1)*12+$AP860+4,COLUMN())),INDIRECT(ADDRESS(($AN860-1)*3+$AO860+5,$AP860+7)))&gt;=1,0,INDIRECT(ADDRESS(($AN860-1)*3+$AO860+5,$AP860+7)))))</f>
        <v>0</v>
      </c>
      <c r="AR860" s="472">
        <f ca="1">COUNTIF(INDIRECT("H"&amp;(ROW()+12*(($AN860-1)*3+$AO860)-ROW())/12+5):INDIRECT("S"&amp;(ROW()+12*(($AN860-1)*3+$AO860)-ROW())/12+5),AQ860)</f>
        <v>0</v>
      </c>
      <c r="AS860" s="480">
        <f ca="1">IF($AP860=1,IF(INDIRECT(ADDRESS(($AN860-1)*3+$AO860+5,$AP860+20))="",0,INDIRECT(ADDRESS(($AN860-1)*3+$AO860+5,$AP860+20))),IF(INDIRECT(ADDRESS(($AN860-1)*3+$AO860+5,$AP860+20))="",0,IF(COUNTIF(INDIRECT(ADDRESS(($AN860-1)*36+($AO860-1)*12+6,COLUMN())):INDIRECT(ADDRESS(($AN860-1)*36+($AO860-1)*12+$AP860+4,COLUMN())),INDIRECT(ADDRESS(($AN860-1)*3+$AO860+5,$AP860+20)))&gt;=1,0,INDIRECT(ADDRESS(($AN860-1)*3+$AO860+5,$AP860+20)))))</f>
        <v>0</v>
      </c>
      <c r="AT860" s="472">
        <f ca="1">COUNTIF(INDIRECT("U"&amp;(ROW()+12*(($AN860-1)*3+$AO860)-ROW())/12+5):INDIRECT("AF"&amp;(ROW()+12*(($AN860-1)*3+$AO860)-ROW())/12+5),AS860)</f>
        <v>0</v>
      </c>
      <c r="AU860" s="472">
        <f ca="1">IF(AND(AQ860+AS860&gt;0,AR860+AT860&gt;0),COUNTIF(AU$6:AU859,"&gt;0")+1,0)</f>
        <v>0</v>
      </c>
    </row>
    <row r="861" spans="40:47" x14ac:dyDescent="0.15">
      <c r="AN861" s="472">
        <v>24</v>
      </c>
      <c r="AO861" s="472">
        <v>3</v>
      </c>
      <c r="AP861" s="472">
        <v>4</v>
      </c>
      <c r="AQ861" s="480">
        <f ca="1">IF($AP861=1,IF(INDIRECT(ADDRESS(($AN861-1)*3+$AO861+5,$AP861+7))="",0,INDIRECT(ADDRESS(($AN861-1)*3+$AO861+5,$AP861+7))),IF(INDIRECT(ADDRESS(($AN861-1)*3+$AO861+5,$AP861+7))="",0,IF(COUNTIF(INDIRECT(ADDRESS(($AN861-1)*36+($AO861-1)*12+6,COLUMN())):INDIRECT(ADDRESS(($AN861-1)*36+($AO861-1)*12+$AP861+4,COLUMN())),INDIRECT(ADDRESS(($AN861-1)*3+$AO861+5,$AP861+7)))&gt;=1,0,INDIRECT(ADDRESS(($AN861-1)*3+$AO861+5,$AP861+7)))))</f>
        <v>0</v>
      </c>
      <c r="AR861" s="472">
        <f ca="1">COUNTIF(INDIRECT("H"&amp;(ROW()+12*(($AN861-1)*3+$AO861)-ROW())/12+5):INDIRECT("S"&amp;(ROW()+12*(($AN861-1)*3+$AO861)-ROW())/12+5),AQ861)</f>
        <v>0</v>
      </c>
      <c r="AS861" s="480">
        <f ca="1">IF($AP861=1,IF(INDIRECT(ADDRESS(($AN861-1)*3+$AO861+5,$AP861+20))="",0,INDIRECT(ADDRESS(($AN861-1)*3+$AO861+5,$AP861+20))),IF(INDIRECT(ADDRESS(($AN861-1)*3+$AO861+5,$AP861+20))="",0,IF(COUNTIF(INDIRECT(ADDRESS(($AN861-1)*36+($AO861-1)*12+6,COLUMN())):INDIRECT(ADDRESS(($AN861-1)*36+($AO861-1)*12+$AP861+4,COLUMN())),INDIRECT(ADDRESS(($AN861-1)*3+$AO861+5,$AP861+20)))&gt;=1,0,INDIRECT(ADDRESS(($AN861-1)*3+$AO861+5,$AP861+20)))))</f>
        <v>0</v>
      </c>
      <c r="AT861" s="472">
        <f ca="1">COUNTIF(INDIRECT("U"&amp;(ROW()+12*(($AN861-1)*3+$AO861)-ROW())/12+5):INDIRECT("AF"&amp;(ROW()+12*(($AN861-1)*3+$AO861)-ROW())/12+5),AS861)</f>
        <v>0</v>
      </c>
      <c r="AU861" s="472">
        <f ca="1">IF(AND(AQ861+AS861&gt;0,AR861+AT861&gt;0),COUNTIF(AU$6:AU860,"&gt;0")+1,0)</f>
        <v>0</v>
      </c>
    </row>
    <row r="862" spans="40:47" x14ac:dyDescent="0.15">
      <c r="AN862" s="472">
        <v>24</v>
      </c>
      <c r="AO862" s="472">
        <v>3</v>
      </c>
      <c r="AP862" s="472">
        <v>5</v>
      </c>
      <c r="AQ862" s="480">
        <f ca="1">IF($AP862=1,IF(INDIRECT(ADDRESS(($AN862-1)*3+$AO862+5,$AP862+7))="",0,INDIRECT(ADDRESS(($AN862-1)*3+$AO862+5,$AP862+7))),IF(INDIRECT(ADDRESS(($AN862-1)*3+$AO862+5,$AP862+7))="",0,IF(COUNTIF(INDIRECT(ADDRESS(($AN862-1)*36+($AO862-1)*12+6,COLUMN())):INDIRECT(ADDRESS(($AN862-1)*36+($AO862-1)*12+$AP862+4,COLUMN())),INDIRECT(ADDRESS(($AN862-1)*3+$AO862+5,$AP862+7)))&gt;=1,0,INDIRECT(ADDRESS(($AN862-1)*3+$AO862+5,$AP862+7)))))</f>
        <v>0</v>
      </c>
      <c r="AR862" s="472">
        <f ca="1">COUNTIF(INDIRECT("H"&amp;(ROW()+12*(($AN862-1)*3+$AO862)-ROW())/12+5):INDIRECT("S"&amp;(ROW()+12*(($AN862-1)*3+$AO862)-ROW())/12+5),AQ862)</f>
        <v>0</v>
      </c>
      <c r="AS862" s="480">
        <f ca="1">IF($AP862=1,IF(INDIRECT(ADDRESS(($AN862-1)*3+$AO862+5,$AP862+20))="",0,INDIRECT(ADDRESS(($AN862-1)*3+$AO862+5,$AP862+20))),IF(INDIRECT(ADDRESS(($AN862-1)*3+$AO862+5,$AP862+20))="",0,IF(COUNTIF(INDIRECT(ADDRESS(($AN862-1)*36+($AO862-1)*12+6,COLUMN())):INDIRECT(ADDRESS(($AN862-1)*36+($AO862-1)*12+$AP862+4,COLUMN())),INDIRECT(ADDRESS(($AN862-1)*3+$AO862+5,$AP862+20)))&gt;=1,0,INDIRECT(ADDRESS(($AN862-1)*3+$AO862+5,$AP862+20)))))</f>
        <v>0</v>
      </c>
      <c r="AT862" s="472">
        <f ca="1">COUNTIF(INDIRECT("U"&amp;(ROW()+12*(($AN862-1)*3+$AO862)-ROW())/12+5):INDIRECT("AF"&amp;(ROW()+12*(($AN862-1)*3+$AO862)-ROW())/12+5),AS862)</f>
        <v>0</v>
      </c>
      <c r="AU862" s="472">
        <f ca="1">IF(AND(AQ862+AS862&gt;0,AR862+AT862&gt;0),COUNTIF(AU$6:AU861,"&gt;0")+1,0)</f>
        <v>0</v>
      </c>
    </row>
    <row r="863" spans="40:47" x14ac:dyDescent="0.15">
      <c r="AN863" s="472">
        <v>24</v>
      </c>
      <c r="AO863" s="472">
        <v>3</v>
      </c>
      <c r="AP863" s="472">
        <v>6</v>
      </c>
      <c r="AQ863" s="480">
        <f ca="1">IF($AP863=1,IF(INDIRECT(ADDRESS(($AN863-1)*3+$AO863+5,$AP863+7))="",0,INDIRECT(ADDRESS(($AN863-1)*3+$AO863+5,$AP863+7))),IF(INDIRECT(ADDRESS(($AN863-1)*3+$AO863+5,$AP863+7))="",0,IF(COUNTIF(INDIRECT(ADDRESS(($AN863-1)*36+($AO863-1)*12+6,COLUMN())):INDIRECT(ADDRESS(($AN863-1)*36+($AO863-1)*12+$AP863+4,COLUMN())),INDIRECT(ADDRESS(($AN863-1)*3+$AO863+5,$AP863+7)))&gt;=1,0,INDIRECT(ADDRESS(($AN863-1)*3+$AO863+5,$AP863+7)))))</f>
        <v>0</v>
      </c>
      <c r="AR863" s="472">
        <f ca="1">COUNTIF(INDIRECT("H"&amp;(ROW()+12*(($AN863-1)*3+$AO863)-ROW())/12+5):INDIRECT("S"&amp;(ROW()+12*(($AN863-1)*3+$AO863)-ROW())/12+5),AQ863)</f>
        <v>0</v>
      </c>
      <c r="AS863" s="480">
        <f ca="1">IF($AP863=1,IF(INDIRECT(ADDRESS(($AN863-1)*3+$AO863+5,$AP863+20))="",0,INDIRECT(ADDRESS(($AN863-1)*3+$AO863+5,$AP863+20))),IF(INDIRECT(ADDRESS(($AN863-1)*3+$AO863+5,$AP863+20))="",0,IF(COUNTIF(INDIRECT(ADDRESS(($AN863-1)*36+($AO863-1)*12+6,COLUMN())):INDIRECT(ADDRESS(($AN863-1)*36+($AO863-1)*12+$AP863+4,COLUMN())),INDIRECT(ADDRESS(($AN863-1)*3+$AO863+5,$AP863+20)))&gt;=1,0,INDIRECT(ADDRESS(($AN863-1)*3+$AO863+5,$AP863+20)))))</f>
        <v>0</v>
      </c>
      <c r="AT863" s="472">
        <f ca="1">COUNTIF(INDIRECT("U"&amp;(ROW()+12*(($AN863-1)*3+$AO863)-ROW())/12+5):INDIRECT("AF"&amp;(ROW()+12*(($AN863-1)*3+$AO863)-ROW())/12+5),AS863)</f>
        <v>0</v>
      </c>
      <c r="AU863" s="472">
        <f ca="1">IF(AND(AQ863+AS863&gt;0,AR863+AT863&gt;0),COUNTIF(AU$6:AU862,"&gt;0")+1,0)</f>
        <v>0</v>
      </c>
    </row>
    <row r="864" spans="40:47" x14ac:dyDescent="0.15">
      <c r="AN864" s="472">
        <v>24</v>
      </c>
      <c r="AO864" s="472">
        <v>3</v>
      </c>
      <c r="AP864" s="472">
        <v>7</v>
      </c>
      <c r="AQ864" s="480">
        <f ca="1">IF($AP864=1,IF(INDIRECT(ADDRESS(($AN864-1)*3+$AO864+5,$AP864+7))="",0,INDIRECT(ADDRESS(($AN864-1)*3+$AO864+5,$AP864+7))),IF(INDIRECT(ADDRESS(($AN864-1)*3+$AO864+5,$AP864+7))="",0,IF(COUNTIF(INDIRECT(ADDRESS(($AN864-1)*36+($AO864-1)*12+6,COLUMN())):INDIRECT(ADDRESS(($AN864-1)*36+($AO864-1)*12+$AP864+4,COLUMN())),INDIRECT(ADDRESS(($AN864-1)*3+$AO864+5,$AP864+7)))&gt;=1,0,INDIRECT(ADDRESS(($AN864-1)*3+$AO864+5,$AP864+7)))))</f>
        <v>0</v>
      </c>
      <c r="AR864" s="472">
        <f ca="1">COUNTIF(INDIRECT("H"&amp;(ROW()+12*(($AN864-1)*3+$AO864)-ROW())/12+5):INDIRECT("S"&amp;(ROW()+12*(($AN864-1)*3+$AO864)-ROW())/12+5),AQ864)</f>
        <v>0</v>
      </c>
      <c r="AS864" s="480">
        <f ca="1">IF($AP864=1,IF(INDIRECT(ADDRESS(($AN864-1)*3+$AO864+5,$AP864+20))="",0,INDIRECT(ADDRESS(($AN864-1)*3+$AO864+5,$AP864+20))),IF(INDIRECT(ADDRESS(($AN864-1)*3+$AO864+5,$AP864+20))="",0,IF(COUNTIF(INDIRECT(ADDRESS(($AN864-1)*36+($AO864-1)*12+6,COLUMN())):INDIRECT(ADDRESS(($AN864-1)*36+($AO864-1)*12+$AP864+4,COLUMN())),INDIRECT(ADDRESS(($AN864-1)*3+$AO864+5,$AP864+20)))&gt;=1,0,INDIRECT(ADDRESS(($AN864-1)*3+$AO864+5,$AP864+20)))))</f>
        <v>0</v>
      </c>
      <c r="AT864" s="472">
        <f ca="1">COUNTIF(INDIRECT("U"&amp;(ROW()+12*(($AN864-1)*3+$AO864)-ROW())/12+5):INDIRECT("AF"&amp;(ROW()+12*(($AN864-1)*3+$AO864)-ROW())/12+5),AS864)</f>
        <v>0</v>
      </c>
      <c r="AU864" s="472">
        <f ca="1">IF(AND(AQ864+AS864&gt;0,AR864+AT864&gt;0),COUNTIF(AU$6:AU863,"&gt;0")+1,0)</f>
        <v>0</v>
      </c>
    </row>
    <row r="865" spans="40:47" x14ac:dyDescent="0.15">
      <c r="AN865" s="472">
        <v>24</v>
      </c>
      <c r="AO865" s="472">
        <v>3</v>
      </c>
      <c r="AP865" s="472">
        <v>8</v>
      </c>
      <c r="AQ865" s="480">
        <f ca="1">IF($AP865=1,IF(INDIRECT(ADDRESS(($AN865-1)*3+$AO865+5,$AP865+7))="",0,INDIRECT(ADDRESS(($AN865-1)*3+$AO865+5,$AP865+7))),IF(INDIRECT(ADDRESS(($AN865-1)*3+$AO865+5,$AP865+7))="",0,IF(COUNTIF(INDIRECT(ADDRESS(($AN865-1)*36+($AO865-1)*12+6,COLUMN())):INDIRECT(ADDRESS(($AN865-1)*36+($AO865-1)*12+$AP865+4,COLUMN())),INDIRECT(ADDRESS(($AN865-1)*3+$AO865+5,$AP865+7)))&gt;=1,0,INDIRECT(ADDRESS(($AN865-1)*3+$AO865+5,$AP865+7)))))</f>
        <v>0</v>
      </c>
      <c r="AR865" s="472">
        <f ca="1">COUNTIF(INDIRECT("H"&amp;(ROW()+12*(($AN865-1)*3+$AO865)-ROW())/12+5):INDIRECT("S"&amp;(ROW()+12*(($AN865-1)*3+$AO865)-ROW())/12+5),AQ865)</f>
        <v>0</v>
      </c>
      <c r="AS865" s="480">
        <f ca="1">IF($AP865=1,IF(INDIRECT(ADDRESS(($AN865-1)*3+$AO865+5,$AP865+20))="",0,INDIRECT(ADDRESS(($AN865-1)*3+$AO865+5,$AP865+20))),IF(INDIRECT(ADDRESS(($AN865-1)*3+$AO865+5,$AP865+20))="",0,IF(COUNTIF(INDIRECT(ADDRESS(($AN865-1)*36+($AO865-1)*12+6,COLUMN())):INDIRECT(ADDRESS(($AN865-1)*36+($AO865-1)*12+$AP865+4,COLUMN())),INDIRECT(ADDRESS(($AN865-1)*3+$AO865+5,$AP865+20)))&gt;=1,0,INDIRECT(ADDRESS(($AN865-1)*3+$AO865+5,$AP865+20)))))</f>
        <v>0</v>
      </c>
      <c r="AT865" s="472">
        <f ca="1">COUNTIF(INDIRECT("U"&amp;(ROW()+12*(($AN865-1)*3+$AO865)-ROW())/12+5):INDIRECT("AF"&amp;(ROW()+12*(($AN865-1)*3+$AO865)-ROW())/12+5),AS865)</f>
        <v>0</v>
      </c>
      <c r="AU865" s="472">
        <f ca="1">IF(AND(AQ865+AS865&gt;0,AR865+AT865&gt;0),COUNTIF(AU$6:AU864,"&gt;0")+1,0)</f>
        <v>0</v>
      </c>
    </row>
    <row r="866" spans="40:47" x14ac:dyDescent="0.15">
      <c r="AN866" s="472">
        <v>24</v>
      </c>
      <c r="AO866" s="472">
        <v>3</v>
      </c>
      <c r="AP866" s="472">
        <v>9</v>
      </c>
      <c r="AQ866" s="480">
        <f ca="1">IF($AP866=1,IF(INDIRECT(ADDRESS(($AN866-1)*3+$AO866+5,$AP866+7))="",0,INDIRECT(ADDRESS(($AN866-1)*3+$AO866+5,$AP866+7))),IF(INDIRECT(ADDRESS(($AN866-1)*3+$AO866+5,$AP866+7))="",0,IF(COUNTIF(INDIRECT(ADDRESS(($AN866-1)*36+($AO866-1)*12+6,COLUMN())):INDIRECT(ADDRESS(($AN866-1)*36+($AO866-1)*12+$AP866+4,COLUMN())),INDIRECT(ADDRESS(($AN866-1)*3+$AO866+5,$AP866+7)))&gt;=1,0,INDIRECT(ADDRESS(($AN866-1)*3+$AO866+5,$AP866+7)))))</f>
        <v>0</v>
      </c>
      <c r="AR866" s="472">
        <f ca="1">COUNTIF(INDIRECT("H"&amp;(ROW()+12*(($AN866-1)*3+$AO866)-ROW())/12+5):INDIRECT("S"&amp;(ROW()+12*(($AN866-1)*3+$AO866)-ROW())/12+5),AQ866)</f>
        <v>0</v>
      </c>
      <c r="AS866" s="480">
        <f ca="1">IF($AP866=1,IF(INDIRECT(ADDRESS(($AN866-1)*3+$AO866+5,$AP866+20))="",0,INDIRECT(ADDRESS(($AN866-1)*3+$AO866+5,$AP866+20))),IF(INDIRECT(ADDRESS(($AN866-1)*3+$AO866+5,$AP866+20))="",0,IF(COUNTIF(INDIRECT(ADDRESS(($AN866-1)*36+($AO866-1)*12+6,COLUMN())):INDIRECT(ADDRESS(($AN866-1)*36+($AO866-1)*12+$AP866+4,COLUMN())),INDIRECT(ADDRESS(($AN866-1)*3+$AO866+5,$AP866+20)))&gt;=1,0,INDIRECT(ADDRESS(($AN866-1)*3+$AO866+5,$AP866+20)))))</f>
        <v>0</v>
      </c>
      <c r="AT866" s="472">
        <f ca="1">COUNTIF(INDIRECT("U"&amp;(ROW()+12*(($AN866-1)*3+$AO866)-ROW())/12+5):INDIRECT("AF"&amp;(ROW()+12*(($AN866-1)*3+$AO866)-ROW())/12+5),AS866)</f>
        <v>0</v>
      </c>
      <c r="AU866" s="472">
        <f ca="1">IF(AND(AQ866+AS866&gt;0,AR866+AT866&gt;0),COUNTIF(AU$6:AU865,"&gt;0")+1,0)</f>
        <v>0</v>
      </c>
    </row>
    <row r="867" spans="40:47" x14ac:dyDescent="0.15">
      <c r="AN867" s="472">
        <v>24</v>
      </c>
      <c r="AO867" s="472">
        <v>3</v>
      </c>
      <c r="AP867" s="472">
        <v>10</v>
      </c>
      <c r="AQ867" s="480">
        <f ca="1">IF($AP867=1,IF(INDIRECT(ADDRESS(($AN867-1)*3+$AO867+5,$AP867+7))="",0,INDIRECT(ADDRESS(($AN867-1)*3+$AO867+5,$AP867+7))),IF(INDIRECT(ADDRESS(($AN867-1)*3+$AO867+5,$AP867+7))="",0,IF(COUNTIF(INDIRECT(ADDRESS(($AN867-1)*36+($AO867-1)*12+6,COLUMN())):INDIRECT(ADDRESS(($AN867-1)*36+($AO867-1)*12+$AP867+4,COLUMN())),INDIRECT(ADDRESS(($AN867-1)*3+$AO867+5,$AP867+7)))&gt;=1,0,INDIRECT(ADDRESS(($AN867-1)*3+$AO867+5,$AP867+7)))))</f>
        <v>0</v>
      </c>
      <c r="AR867" s="472">
        <f ca="1">COUNTIF(INDIRECT("H"&amp;(ROW()+12*(($AN867-1)*3+$AO867)-ROW())/12+5):INDIRECT("S"&amp;(ROW()+12*(($AN867-1)*3+$AO867)-ROW())/12+5),AQ867)</f>
        <v>0</v>
      </c>
      <c r="AS867" s="480">
        <f ca="1">IF($AP867=1,IF(INDIRECT(ADDRESS(($AN867-1)*3+$AO867+5,$AP867+20))="",0,INDIRECT(ADDRESS(($AN867-1)*3+$AO867+5,$AP867+20))),IF(INDIRECT(ADDRESS(($AN867-1)*3+$AO867+5,$AP867+20))="",0,IF(COUNTIF(INDIRECT(ADDRESS(($AN867-1)*36+($AO867-1)*12+6,COLUMN())):INDIRECT(ADDRESS(($AN867-1)*36+($AO867-1)*12+$AP867+4,COLUMN())),INDIRECT(ADDRESS(($AN867-1)*3+$AO867+5,$AP867+20)))&gt;=1,0,INDIRECT(ADDRESS(($AN867-1)*3+$AO867+5,$AP867+20)))))</f>
        <v>0</v>
      </c>
      <c r="AT867" s="472">
        <f ca="1">COUNTIF(INDIRECT("U"&amp;(ROW()+12*(($AN867-1)*3+$AO867)-ROW())/12+5):INDIRECT("AF"&amp;(ROW()+12*(($AN867-1)*3+$AO867)-ROW())/12+5),AS867)</f>
        <v>0</v>
      </c>
      <c r="AU867" s="472">
        <f ca="1">IF(AND(AQ867+AS867&gt;0,AR867+AT867&gt;0),COUNTIF(AU$6:AU866,"&gt;0")+1,0)</f>
        <v>0</v>
      </c>
    </row>
    <row r="868" spans="40:47" x14ac:dyDescent="0.15">
      <c r="AN868" s="472">
        <v>24</v>
      </c>
      <c r="AO868" s="472">
        <v>3</v>
      </c>
      <c r="AP868" s="472">
        <v>11</v>
      </c>
      <c r="AQ868" s="480">
        <f ca="1">IF($AP868=1,IF(INDIRECT(ADDRESS(($AN868-1)*3+$AO868+5,$AP868+7))="",0,INDIRECT(ADDRESS(($AN868-1)*3+$AO868+5,$AP868+7))),IF(INDIRECT(ADDRESS(($AN868-1)*3+$AO868+5,$AP868+7))="",0,IF(COUNTIF(INDIRECT(ADDRESS(($AN868-1)*36+($AO868-1)*12+6,COLUMN())):INDIRECT(ADDRESS(($AN868-1)*36+($AO868-1)*12+$AP868+4,COLUMN())),INDIRECT(ADDRESS(($AN868-1)*3+$AO868+5,$AP868+7)))&gt;=1,0,INDIRECT(ADDRESS(($AN868-1)*3+$AO868+5,$AP868+7)))))</f>
        <v>0</v>
      </c>
      <c r="AR868" s="472">
        <f ca="1">COUNTIF(INDIRECT("H"&amp;(ROW()+12*(($AN868-1)*3+$AO868)-ROW())/12+5):INDIRECT("S"&amp;(ROW()+12*(($AN868-1)*3+$AO868)-ROW())/12+5),AQ868)</f>
        <v>0</v>
      </c>
      <c r="AS868" s="480">
        <f ca="1">IF($AP868=1,IF(INDIRECT(ADDRESS(($AN868-1)*3+$AO868+5,$AP868+20))="",0,INDIRECT(ADDRESS(($AN868-1)*3+$AO868+5,$AP868+20))),IF(INDIRECT(ADDRESS(($AN868-1)*3+$AO868+5,$AP868+20))="",0,IF(COUNTIF(INDIRECT(ADDRESS(($AN868-1)*36+($AO868-1)*12+6,COLUMN())):INDIRECT(ADDRESS(($AN868-1)*36+($AO868-1)*12+$AP868+4,COLUMN())),INDIRECT(ADDRESS(($AN868-1)*3+$AO868+5,$AP868+20)))&gt;=1,0,INDIRECT(ADDRESS(($AN868-1)*3+$AO868+5,$AP868+20)))))</f>
        <v>0</v>
      </c>
      <c r="AT868" s="472">
        <f ca="1">COUNTIF(INDIRECT("U"&amp;(ROW()+12*(($AN868-1)*3+$AO868)-ROW())/12+5):INDIRECT("AF"&amp;(ROW()+12*(($AN868-1)*3+$AO868)-ROW())/12+5),AS868)</f>
        <v>0</v>
      </c>
      <c r="AU868" s="472">
        <f ca="1">IF(AND(AQ868+AS868&gt;0,AR868+AT868&gt;0),COUNTIF(AU$6:AU867,"&gt;0")+1,0)</f>
        <v>0</v>
      </c>
    </row>
    <row r="869" spans="40:47" x14ac:dyDescent="0.15">
      <c r="AN869" s="472">
        <v>24</v>
      </c>
      <c r="AO869" s="472">
        <v>3</v>
      </c>
      <c r="AP869" s="472">
        <v>12</v>
      </c>
      <c r="AQ869" s="480">
        <f ca="1">IF($AP869=1,IF(INDIRECT(ADDRESS(($AN869-1)*3+$AO869+5,$AP869+7))="",0,INDIRECT(ADDRESS(($AN869-1)*3+$AO869+5,$AP869+7))),IF(INDIRECT(ADDRESS(($AN869-1)*3+$AO869+5,$AP869+7))="",0,IF(COUNTIF(INDIRECT(ADDRESS(($AN869-1)*36+($AO869-1)*12+6,COLUMN())):INDIRECT(ADDRESS(($AN869-1)*36+($AO869-1)*12+$AP869+4,COLUMN())),INDIRECT(ADDRESS(($AN869-1)*3+$AO869+5,$AP869+7)))&gt;=1,0,INDIRECT(ADDRESS(($AN869-1)*3+$AO869+5,$AP869+7)))))</f>
        <v>0</v>
      </c>
      <c r="AR869" s="472">
        <f ca="1">COUNTIF(INDIRECT("H"&amp;(ROW()+12*(($AN869-1)*3+$AO869)-ROW())/12+5):INDIRECT("S"&amp;(ROW()+12*(($AN869-1)*3+$AO869)-ROW())/12+5),AQ869)</f>
        <v>0</v>
      </c>
      <c r="AS869" s="480">
        <f ca="1">IF($AP869=1,IF(INDIRECT(ADDRESS(($AN869-1)*3+$AO869+5,$AP869+20))="",0,INDIRECT(ADDRESS(($AN869-1)*3+$AO869+5,$AP869+20))),IF(INDIRECT(ADDRESS(($AN869-1)*3+$AO869+5,$AP869+20))="",0,IF(COUNTIF(INDIRECT(ADDRESS(($AN869-1)*36+($AO869-1)*12+6,COLUMN())):INDIRECT(ADDRESS(($AN869-1)*36+($AO869-1)*12+$AP869+4,COLUMN())),INDIRECT(ADDRESS(($AN869-1)*3+$AO869+5,$AP869+20)))&gt;=1,0,INDIRECT(ADDRESS(($AN869-1)*3+$AO869+5,$AP869+20)))))</f>
        <v>0</v>
      </c>
      <c r="AT869" s="472">
        <f ca="1">COUNTIF(INDIRECT("U"&amp;(ROW()+12*(($AN869-1)*3+$AO869)-ROW())/12+5):INDIRECT("AF"&amp;(ROW()+12*(($AN869-1)*3+$AO869)-ROW())/12+5),AS869)</f>
        <v>0</v>
      </c>
      <c r="AU869" s="472">
        <f ca="1">IF(AND(AQ869+AS869&gt;0,AR869+AT869&gt;0),COUNTIF(AU$6:AU868,"&gt;0")+1,0)</f>
        <v>0</v>
      </c>
    </row>
    <row r="870" spans="40:47" x14ac:dyDescent="0.15">
      <c r="AN870" s="472">
        <v>25</v>
      </c>
      <c r="AO870" s="472">
        <v>1</v>
      </c>
      <c r="AP870" s="472">
        <v>1</v>
      </c>
      <c r="AQ870" s="480">
        <f ca="1">IF($AP870=1,IF(INDIRECT(ADDRESS(($AN870-1)*3+$AO870+5,$AP870+7))="",0,INDIRECT(ADDRESS(($AN870-1)*3+$AO870+5,$AP870+7))),IF(INDIRECT(ADDRESS(($AN870-1)*3+$AO870+5,$AP870+7))="",0,IF(COUNTIF(INDIRECT(ADDRESS(($AN870-1)*36+($AO870-1)*12+6,COLUMN())):INDIRECT(ADDRESS(($AN870-1)*36+($AO870-1)*12+$AP870+4,COLUMN())),INDIRECT(ADDRESS(($AN870-1)*3+$AO870+5,$AP870+7)))&gt;=1,0,INDIRECT(ADDRESS(($AN870-1)*3+$AO870+5,$AP870+7)))))</f>
        <v>0</v>
      </c>
      <c r="AR870" s="472">
        <f ca="1">COUNTIF(INDIRECT("H"&amp;(ROW()+12*(($AN870-1)*3+$AO870)-ROW())/12+5):INDIRECT("S"&amp;(ROW()+12*(($AN870-1)*3+$AO870)-ROW())/12+5),AQ870)</f>
        <v>0</v>
      </c>
      <c r="AS870" s="480">
        <f ca="1">IF($AP870=1,IF(INDIRECT(ADDRESS(($AN870-1)*3+$AO870+5,$AP870+20))="",0,INDIRECT(ADDRESS(($AN870-1)*3+$AO870+5,$AP870+20))),IF(INDIRECT(ADDRESS(($AN870-1)*3+$AO870+5,$AP870+20))="",0,IF(COUNTIF(INDIRECT(ADDRESS(($AN870-1)*36+($AO870-1)*12+6,COLUMN())):INDIRECT(ADDRESS(($AN870-1)*36+($AO870-1)*12+$AP870+4,COLUMN())),INDIRECT(ADDRESS(($AN870-1)*3+$AO870+5,$AP870+20)))&gt;=1,0,INDIRECT(ADDRESS(($AN870-1)*3+$AO870+5,$AP870+20)))))</f>
        <v>0</v>
      </c>
      <c r="AT870" s="472">
        <f ca="1">COUNTIF(INDIRECT("U"&amp;(ROW()+12*(($AN870-1)*3+$AO870)-ROW())/12+5):INDIRECT("AF"&amp;(ROW()+12*(($AN870-1)*3+$AO870)-ROW())/12+5),AS870)</f>
        <v>0</v>
      </c>
      <c r="AU870" s="472">
        <f ca="1">IF(AND(AQ870+AS870&gt;0,AR870+AT870&gt;0),COUNTIF(AU$6:AU869,"&gt;0")+1,0)</f>
        <v>0</v>
      </c>
    </row>
    <row r="871" spans="40:47" x14ac:dyDescent="0.15">
      <c r="AN871" s="472">
        <v>25</v>
      </c>
      <c r="AO871" s="472">
        <v>1</v>
      </c>
      <c r="AP871" s="472">
        <v>2</v>
      </c>
      <c r="AQ871" s="480">
        <f ca="1">IF($AP871=1,IF(INDIRECT(ADDRESS(($AN871-1)*3+$AO871+5,$AP871+7))="",0,INDIRECT(ADDRESS(($AN871-1)*3+$AO871+5,$AP871+7))),IF(INDIRECT(ADDRESS(($AN871-1)*3+$AO871+5,$AP871+7))="",0,IF(COUNTIF(INDIRECT(ADDRESS(($AN871-1)*36+($AO871-1)*12+6,COLUMN())):INDIRECT(ADDRESS(($AN871-1)*36+($AO871-1)*12+$AP871+4,COLUMN())),INDIRECT(ADDRESS(($AN871-1)*3+$AO871+5,$AP871+7)))&gt;=1,0,INDIRECT(ADDRESS(($AN871-1)*3+$AO871+5,$AP871+7)))))</f>
        <v>0</v>
      </c>
      <c r="AR871" s="472">
        <f ca="1">COUNTIF(INDIRECT("H"&amp;(ROW()+12*(($AN871-1)*3+$AO871)-ROW())/12+5):INDIRECT("S"&amp;(ROW()+12*(($AN871-1)*3+$AO871)-ROW())/12+5),AQ871)</f>
        <v>0</v>
      </c>
      <c r="AS871" s="480">
        <f ca="1">IF($AP871=1,IF(INDIRECT(ADDRESS(($AN871-1)*3+$AO871+5,$AP871+20))="",0,INDIRECT(ADDRESS(($AN871-1)*3+$AO871+5,$AP871+20))),IF(INDIRECT(ADDRESS(($AN871-1)*3+$AO871+5,$AP871+20))="",0,IF(COUNTIF(INDIRECT(ADDRESS(($AN871-1)*36+($AO871-1)*12+6,COLUMN())):INDIRECT(ADDRESS(($AN871-1)*36+($AO871-1)*12+$AP871+4,COLUMN())),INDIRECT(ADDRESS(($AN871-1)*3+$AO871+5,$AP871+20)))&gt;=1,0,INDIRECT(ADDRESS(($AN871-1)*3+$AO871+5,$AP871+20)))))</f>
        <v>0</v>
      </c>
      <c r="AT871" s="472">
        <f ca="1">COUNTIF(INDIRECT("U"&amp;(ROW()+12*(($AN871-1)*3+$AO871)-ROW())/12+5):INDIRECT("AF"&amp;(ROW()+12*(($AN871-1)*3+$AO871)-ROW())/12+5),AS871)</f>
        <v>0</v>
      </c>
      <c r="AU871" s="472">
        <f ca="1">IF(AND(AQ871+AS871&gt;0,AR871+AT871&gt;0),COUNTIF(AU$6:AU870,"&gt;0")+1,0)</f>
        <v>0</v>
      </c>
    </row>
    <row r="872" spans="40:47" x14ac:dyDescent="0.15">
      <c r="AN872" s="472">
        <v>25</v>
      </c>
      <c r="AO872" s="472">
        <v>1</v>
      </c>
      <c r="AP872" s="472">
        <v>3</v>
      </c>
      <c r="AQ872" s="480">
        <f ca="1">IF($AP872=1,IF(INDIRECT(ADDRESS(($AN872-1)*3+$AO872+5,$AP872+7))="",0,INDIRECT(ADDRESS(($AN872-1)*3+$AO872+5,$AP872+7))),IF(INDIRECT(ADDRESS(($AN872-1)*3+$AO872+5,$AP872+7))="",0,IF(COUNTIF(INDIRECT(ADDRESS(($AN872-1)*36+($AO872-1)*12+6,COLUMN())):INDIRECT(ADDRESS(($AN872-1)*36+($AO872-1)*12+$AP872+4,COLUMN())),INDIRECT(ADDRESS(($AN872-1)*3+$AO872+5,$AP872+7)))&gt;=1,0,INDIRECT(ADDRESS(($AN872-1)*3+$AO872+5,$AP872+7)))))</f>
        <v>0</v>
      </c>
      <c r="AR872" s="472">
        <f ca="1">COUNTIF(INDIRECT("H"&amp;(ROW()+12*(($AN872-1)*3+$AO872)-ROW())/12+5):INDIRECT("S"&amp;(ROW()+12*(($AN872-1)*3+$AO872)-ROW())/12+5),AQ872)</f>
        <v>0</v>
      </c>
      <c r="AS872" s="480">
        <f ca="1">IF($AP872=1,IF(INDIRECT(ADDRESS(($AN872-1)*3+$AO872+5,$AP872+20))="",0,INDIRECT(ADDRESS(($AN872-1)*3+$AO872+5,$AP872+20))),IF(INDIRECT(ADDRESS(($AN872-1)*3+$AO872+5,$AP872+20))="",0,IF(COUNTIF(INDIRECT(ADDRESS(($AN872-1)*36+($AO872-1)*12+6,COLUMN())):INDIRECT(ADDRESS(($AN872-1)*36+($AO872-1)*12+$AP872+4,COLUMN())),INDIRECT(ADDRESS(($AN872-1)*3+$AO872+5,$AP872+20)))&gt;=1,0,INDIRECT(ADDRESS(($AN872-1)*3+$AO872+5,$AP872+20)))))</f>
        <v>0</v>
      </c>
      <c r="AT872" s="472">
        <f ca="1">COUNTIF(INDIRECT("U"&amp;(ROW()+12*(($AN872-1)*3+$AO872)-ROW())/12+5):INDIRECT("AF"&amp;(ROW()+12*(($AN872-1)*3+$AO872)-ROW())/12+5),AS872)</f>
        <v>0</v>
      </c>
      <c r="AU872" s="472">
        <f ca="1">IF(AND(AQ872+AS872&gt;0,AR872+AT872&gt;0),COUNTIF(AU$6:AU871,"&gt;0")+1,0)</f>
        <v>0</v>
      </c>
    </row>
    <row r="873" spans="40:47" x14ac:dyDescent="0.15">
      <c r="AN873" s="472">
        <v>25</v>
      </c>
      <c r="AO873" s="472">
        <v>1</v>
      </c>
      <c r="AP873" s="472">
        <v>4</v>
      </c>
      <c r="AQ873" s="480">
        <f ca="1">IF($AP873=1,IF(INDIRECT(ADDRESS(($AN873-1)*3+$AO873+5,$AP873+7))="",0,INDIRECT(ADDRESS(($AN873-1)*3+$AO873+5,$AP873+7))),IF(INDIRECT(ADDRESS(($AN873-1)*3+$AO873+5,$AP873+7))="",0,IF(COUNTIF(INDIRECT(ADDRESS(($AN873-1)*36+($AO873-1)*12+6,COLUMN())):INDIRECT(ADDRESS(($AN873-1)*36+($AO873-1)*12+$AP873+4,COLUMN())),INDIRECT(ADDRESS(($AN873-1)*3+$AO873+5,$AP873+7)))&gt;=1,0,INDIRECT(ADDRESS(($AN873-1)*3+$AO873+5,$AP873+7)))))</f>
        <v>0</v>
      </c>
      <c r="AR873" s="472">
        <f ca="1">COUNTIF(INDIRECT("H"&amp;(ROW()+12*(($AN873-1)*3+$AO873)-ROW())/12+5):INDIRECT("S"&amp;(ROW()+12*(($AN873-1)*3+$AO873)-ROW())/12+5),AQ873)</f>
        <v>0</v>
      </c>
      <c r="AS873" s="480">
        <f ca="1">IF($AP873=1,IF(INDIRECT(ADDRESS(($AN873-1)*3+$AO873+5,$AP873+20))="",0,INDIRECT(ADDRESS(($AN873-1)*3+$AO873+5,$AP873+20))),IF(INDIRECT(ADDRESS(($AN873-1)*3+$AO873+5,$AP873+20))="",0,IF(COUNTIF(INDIRECT(ADDRESS(($AN873-1)*36+($AO873-1)*12+6,COLUMN())):INDIRECT(ADDRESS(($AN873-1)*36+($AO873-1)*12+$AP873+4,COLUMN())),INDIRECT(ADDRESS(($AN873-1)*3+$AO873+5,$AP873+20)))&gt;=1,0,INDIRECT(ADDRESS(($AN873-1)*3+$AO873+5,$AP873+20)))))</f>
        <v>0</v>
      </c>
      <c r="AT873" s="472">
        <f ca="1">COUNTIF(INDIRECT("U"&amp;(ROW()+12*(($AN873-1)*3+$AO873)-ROW())/12+5):INDIRECT("AF"&amp;(ROW()+12*(($AN873-1)*3+$AO873)-ROW())/12+5),AS873)</f>
        <v>0</v>
      </c>
      <c r="AU873" s="472">
        <f ca="1">IF(AND(AQ873+AS873&gt;0,AR873+AT873&gt;0),COUNTIF(AU$6:AU872,"&gt;0")+1,0)</f>
        <v>0</v>
      </c>
    </row>
    <row r="874" spans="40:47" x14ac:dyDescent="0.15">
      <c r="AN874" s="472">
        <v>25</v>
      </c>
      <c r="AO874" s="472">
        <v>1</v>
      </c>
      <c r="AP874" s="472">
        <v>5</v>
      </c>
      <c r="AQ874" s="480">
        <f ca="1">IF($AP874=1,IF(INDIRECT(ADDRESS(($AN874-1)*3+$AO874+5,$AP874+7))="",0,INDIRECT(ADDRESS(($AN874-1)*3+$AO874+5,$AP874+7))),IF(INDIRECT(ADDRESS(($AN874-1)*3+$AO874+5,$AP874+7))="",0,IF(COUNTIF(INDIRECT(ADDRESS(($AN874-1)*36+($AO874-1)*12+6,COLUMN())):INDIRECT(ADDRESS(($AN874-1)*36+($AO874-1)*12+$AP874+4,COLUMN())),INDIRECT(ADDRESS(($AN874-1)*3+$AO874+5,$AP874+7)))&gt;=1,0,INDIRECT(ADDRESS(($AN874-1)*3+$AO874+5,$AP874+7)))))</f>
        <v>0</v>
      </c>
      <c r="AR874" s="472">
        <f ca="1">COUNTIF(INDIRECT("H"&amp;(ROW()+12*(($AN874-1)*3+$AO874)-ROW())/12+5):INDIRECT("S"&amp;(ROW()+12*(($AN874-1)*3+$AO874)-ROW())/12+5),AQ874)</f>
        <v>0</v>
      </c>
      <c r="AS874" s="480">
        <f ca="1">IF($AP874=1,IF(INDIRECT(ADDRESS(($AN874-1)*3+$AO874+5,$AP874+20))="",0,INDIRECT(ADDRESS(($AN874-1)*3+$AO874+5,$AP874+20))),IF(INDIRECT(ADDRESS(($AN874-1)*3+$AO874+5,$AP874+20))="",0,IF(COUNTIF(INDIRECT(ADDRESS(($AN874-1)*36+($AO874-1)*12+6,COLUMN())):INDIRECT(ADDRESS(($AN874-1)*36+($AO874-1)*12+$AP874+4,COLUMN())),INDIRECT(ADDRESS(($AN874-1)*3+$AO874+5,$AP874+20)))&gt;=1,0,INDIRECT(ADDRESS(($AN874-1)*3+$AO874+5,$AP874+20)))))</f>
        <v>0</v>
      </c>
      <c r="AT874" s="472">
        <f ca="1">COUNTIF(INDIRECT("U"&amp;(ROW()+12*(($AN874-1)*3+$AO874)-ROW())/12+5):INDIRECT("AF"&amp;(ROW()+12*(($AN874-1)*3+$AO874)-ROW())/12+5),AS874)</f>
        <v>0</v>
      </c>
      <c r="AU874" s="472">
        <f ca="1">IF(AND(AQ874+AS874&gt;0,AR874+AT874&gt;0),COUNTIF(AU$6:AU873,"&gt;0")+1,0)</f>
        <v>0</v>
      </c>
    </row>
    <row r="875" spans="40:47" x14ac:dyDescent="0.15">
      <c r="AN875" s="472">
        <v>25</v>
      </c>
      <c r="AO875" s="472">
        <v>1</v>
      </c>
      <c r="AP875" s="472">
        <v>6</v>
      </c>
      <c r="AQ875" s="480">
        <f ca="1">IF($AP875=1,IF(INDIRECT(ADDRESS(($AN875-1)*3+$AO875+5,$AP875+7))="",0,INDIRECT(ADDRESS(($AN875-1)*3+$AO875+5,$AP875+7))),IF(INDIRECT(ADDRESS(($AN875-1)*3+$AO875+5,$AP875+7))="",0,IF(COUNTIF(INDIRECT(ADDRESS(($AN875-1)*36+($AO875-1)*12+6,COLUMN())):INDIRECT(ADDRESS(($AN875-1)*36+($AO875-1)*12+$AP875+4,COLUMN())),INDIRECT(ADDRESS(($AN875-1)*3+$AO875+5,$AP875+7)))&gt;=1,0,INDIRECT(ADDRESS(($AN875-1)*3+$AO875+5,$AP875+7)))))</f>
        <v>0</v>
      </c>
      <c r="AR875" s="472">
        <f ca="1">COUNTIF(INDIRECT("H"&amp;(ROW()+12*(($AN875-1)*3+$AO875)-ROW())/12+5):INDIRECT("S"&amp;(ROW()+12*(($AN875-1)*3+$AO875)-ROW())/12+5),AQ875)</f>
        <v>0</v>
      </c>
      <c r="AS875" s="480">
        <f ca="1">IF($AP875=1,IF(INDIRECT(ADDRESS(($AN875-1)*3+$AO875+5,$AP875+20))="",0,INDIRECT(ADDRESS(($AN875-1)*3+$AO875+5,$AP875+20))),IF(INDIRECT(ADDRESS(($AN875-1)*3+$AO875+5,$AP875+20))="",0,IF(COUNTIF(INDIRECT(ADDRESS(($AN875-1)*36+($AO875-1)*12+6,COLUMN())):INDIRECT(ADDRESS(($AN875-1)*36+($AO875-1)*12+$AP875+4,COLUMN())),INDIRECT(ADDRESS(($AN875-1)*3+$AO875+5,$AP875+20)))&gt;=1,0,INDIRECT(ADDRESS(($AN875-1)*3+$AO875+5,$AP875+20)))))</f>
        <v>0</v>
      </c>
      <c r="AT875" s="472">
        <f ca="1">COUNTIF(INDIRECT("U"&amp;(ROW()+12*(($AN875-1)*3+$AO875)-ROW())/12+5):INDIRECT("AF"&amp;(ROW()+12*(($AN875-1)*3+$AO875)-ROW())/12+5),AS875)</f>
        <v>0</v>
      </c>
      <c r="AU875" s="472">
        <f ca="1">IF(AND(AQ875+AS875&gt;0,AR875+AT875&gt;0),COUNTIF(AU$6:AU874,"&gt;0")+1,0)</f>
        <v>0</v>
      </c>
    </row>
    <row r="876" spans="40:47" x14ac:dyDescent="0.15">
      <c r="AN876" s="472">
        <v>25</v>
      </c>
      <c r="AO876" s="472">
        <v>1</v>
      </c>
      <c r="AP876" s="472">
        <v>7</v>
      </c>
      <c r="AQ876" s="480">
        <f ca="1">IF($AP876=1,IF(INDIRECT(ADDRESS(($AN876-1)*3+$AO876+5,$AP876+7))="",0,INDIRECT(ADDRESS(($AN876-1)*3+$AO876+5,$AP876+7))),IF(INDIRECT(ADDRESS(($AN876-1)*3+$AO876+5,$AP876+7))="",0,IF(COUNTIF(INDIRECT(ADDRESS(($AN876-1)*36+($AO876-1)*12+6,COLUMN())):INDIRECT(ADDRESS(($AN876-1)*36+($AO876-1)*12+$AP876+4,COLUMN())),INDIRECT(ADDRESS(($AN876-1)*3+$AO876+5,$AP876+7)))&gt;=1,0,INDIRECT(ADDRESS(($AN876-1)*3+$AO876+5,$AP876+7)))))</f>
        <v>0</v>
      </c>
      <c r="AR876" s="472">
        <f ca="1">COUNTIF(INDIRECT("H"&amp;(ROW()+12*(($AN876-1)*3+$AO876)-ROW())/12+5):INDIRECT("S"&amp;(ROW()+12*(($AN876-1)*3+$AO876)-ROW())/12+5),AQ876)</f>
        <v>0</v>
      </c>
      <c r="AS876" s="480">
        <f ca="1">IF($AP876=1,IF(INDIRECT(ADDRESS(($AN876-1)*3+$AO876+5,$AP876+20))="",0,INDIRECT(ADDRESS(($AN876-1)*3+$AO876+5,$AP876+20))),IF(INDIRECT(ADDRESS(($AN876-1)*3+$AO876+5,$AP876+20))="",0,IF(COUNTIF(INDIRECT(ADDRESS(($AN876-1)*36+($AO876-1)*12+6,COLUMN())):INDIRECT(ADDRESS(($AN876-1)*36+($AO876-1)*12+$AP876+4,COLUMN())),INDIRECT(ADDRESS(($AN876-1)*3+$AO876+5,$AP876+20)))&gt;=1,0,INDIRECT(ADDRESS(($AN876-1)*3+$AO876+5,$AP876+20)))))</f>
        <v>0</v>
      </c>
      <c r="AT876" s="472">
        <f ca="1">COUNTIF(INDIRECT("U"&amp;(ROW()+12*(($AN876-1)*3+$AO876)-ROW())/12+5):INDIRECT("AF"&amp;(ROW()+12*(($AN876-1)*3+$AO876)-ROW())/12+5),AS876)</f>
        <v>0</v>
      </c>
      <c r="AU876" s="472">
        <f ca="1">IF(AND(AQ876+AS876&gt;0,AR876+AT876&gt;0),COUNTIF(AU$6:AU875,"&gt;0")+1,0)</f>
        <v>0</v>
      </c>
    </row>
    <row r="877" spans="40:47" x14ac:dyDescent="0.15">
      <c r="AN877" s="472">
        <v>25</v>
      </c>
      <c r="AO877" s="472">
        <v>1</v>
      </c>
      <c r="AP877" s="472">
        <v>8</v>
      </c>
      <c r="AQ877" s="480">
        <f ca="1">IF($AP877=1,IF(INDIRECT(ADDRESS(($AN877-1)*3+$AO877+5,$AP877+7))="",0,INDIRECT(ADDRESS(($AN877-1)*3+$AO877+5,$AP877+7))),IF(INDIRECT(ADDRESS(($AN877-1)*3+$AO877+5,$AP877+7))="",0,IF(COUNTIF(INDIRECT(ADDRESS(($AN877-1)*36+($AO877-1)*12+6,COLUMN())):INDIRECT(ADDRESS(($AN877-1)*36+($AO877-1)*12+$AP877+4,COLUMN())),INDIRECT(ADDRESS(($AN877-1)*3+$AO877+5,$AP877+7)))&gt;=1,0,INDIRECT(ADDRESS(($AN877-1)*3+$AO877+5,$AP877+7)))))</f>
        <v>0</v>
      </c>
      <c r="AR877" s="472">
        <f ca="1">COUNTIF(INDIRECT("H"&amp;(ROW()+12*(($AN877-1)*3+$AO877)-ROW())/12+5):INDIRECT("S"&amp;(ROW()+12*(($AN877-1)*3+$AO877)-ROW())/12+5),AQ877)</f>
        <v>0</v>
      </c>
      <c r="AS877" s="480">
        <f ca="1">IF($AP877=1,IF(INDIRECT(ADDRESS(($AN877-1)*3+$AO877+5,$AP877+20))="",0,INDIRECT(ADDRESS(($AN877-1)*3+$AO877+5,$AP877+20))),IF(INDIRECT(ADDRESS(($AN877-1)*3+$AO877+5,$AP877+20))="",0,IF(COUNTIF(INDIRECT(ADDRESS(($AN877-1)*36+($AO877-1)*12+6,COLUMN())):INDIRECT(ADDRESS(($AN877-1)*36+($AO877-1)*12+$AP877+4,COLUMN())),INDIRECT(ADDRESS(($AN877-1)*3+$AO877+5,$AP877+20)))&gt;=1,0,INDIRECT(ADDRESS(($AN877-1)*3+$AO877+5,$AP877+20)))))</f>
        <v>0</v>
      </c>
      <c r="AT877" s="472">
        <f ca="1">COUNTIF(INDIRECT("U"&amp;(ROW()+12*(($AN877-1)*3+$AO877)-ROW())/12+5):INDIRECT("AF"&amp;(ROW()+12*(($AN877-1)*3+$AO877)-ROW())/12+5),AS877)</f>
        <v>0</v>
      </c>
      <c r="AU877" s="472">
        <f ca="1">IF(AND(AQ877+AS877&gt;0,AR877+AT877&gt;0),COUNTIF(AU$6:AU876,"&gt;0")+1,0)</f>
        <v>0</v>
      </c>
    </row>
    <row r="878" spans="40:47" x14ac:dyDescent="0.15">
      <c r="AN878" s="472">
        <v>25</v>
      </c>
      <c r="AO878" s="472">
        <v>1</v>
      </c>
      <c r="AP878" s="472">
        <v>9</v>
      </c>
      <c r="AQ878" s="480">
        <f ca="1">IF($AP878=1,IF(INDIRECT(ADDRESS(($AN878-1)*3+$AO878+5,$AP878+7))="",0,INDIRECT(ADDRESS(($AN878-1)*3+$AO878+5,$AP878+7))),IF(INDIRECT(ADDRESS(($AN878-1)*3+$AO878+5,$AP878+7))="",0,IF(COUNTIF(INDIRECT(ADDRESS(($AN878-1)*36+($AO878-1)*12+6,COLUMN())):INDIRECT(ADDRESS(($AN878-1)*36+($AO878-1)*12+$AP878+4,COLUMN())),INDIRECT(ADDRESS(($AN878-1)*3+$AO878+5,$AP878+7)))&gt;=1,0,INDIRECT(ADDRESS(($AN878-1)*3+$AO878+5,$AP878+7)))))</f>
        <v>0</v>
      </c>
      <c r="AR878" s="472">
        <f ca="1">COUNTIF(INDIRECT("H"&amp;(ROW()+12*(($AN878-1)*3+$AO878)-ROW())/12+5):INDIRECT("S"&amp;(ROW()+12*(($AN878-1)*3+$AO878)-ROW())/12+5),AQ878)</f>
        <v>0</v>
      </c>
      <c r="AS878" s="480">
        <f ca="1">IF($AP878=1,IF(INDIRECT(ADDRESS(($AN878-1)*3+$AO878+5,$AP878+20))="",0,INDIRECT(ADDRESS(($AN878-1)*3+$AO878+5,$AP878+20))),IF(INDIRECT(ADDRESS(($AN878-1)*3+$AO878+5,$AP878+20))="",0,IF(COUNTIF(INDIRECT(ADDRESS(($AN878-1)*36+($AO878-1)*12+6,COLUMN())):INDIRECT(ADDRESS(($AN878-1)*36+($AO878-1)*12+$AP878+4,COLUMN())),INDIRECT(ADDRESS(($AN878-1)*3+$AO878+5,$AP878+20)))&gt;=1,0,INDIRECT(ADDRESS(($AN878-1)*3+$AO878+5,$AP878+20)))))</f>
        <v>0</v>
      </c>
      <c r="AT878" s="472">
        <f ca="1">COUNTIF(INDIRECT("U"&amp;(ROW()+12*(($AN878-1)*3+$AO878)-ROW())/12+5):INDIRECT("AF"&amp;(ROW()+12*(($AN878-1)*3+$AO878)-ROW())/12+5),AS878)</f>
        <v>0</v>
      </c>
      <c r="AU878" s="472">
        <f ca="1">IF(AND(AQ878+AS878&gt;0,AR878+AT878&gt;0),COUNTIF(AU$6:AU877,"&gt;0")+1,0)</f>
        <v>0</v>
      </c>
    </row>
    <row r="879" spans="40:47" x14ac:dyDescent="0.15">
      <c r="AN879" s="472">
        <v>25</v>
      </c>
      <c r="AO879" s="472">
        <v>1</v>
      </c>
      <c r="AP879" s="472">
        <v>10</v>
      </c>
      <c r="AQ879" s="480">
        <f ca="1">IF($AP879=1,IF(INDIRECT(ADDRESS(($AN879-1)*3+$AO879+5,$AP879+7))="",0,INDIRECT(ADDRESS(($AN879-1)*3+$AO879+5,$AP879+7))),IF(INDIRECT(ADDRESS(($AN879-1)*3+$AO879+5,$AP879+7))="",0,IF(COUNTIF(INDIRECT(ADDRESS(($AN879-1)*36+($AO879-1)*12+6,COLUMN())):INDIRECT(ADDRESS(($AN879-1)*36+($AO879-1)*12+$AP879+4,COLUMN())),INDIRECT(ADDRESS(($AN879-1)*3+$AO879+5,$AP879+7)))&gt;=1,0,INDIRECT(ADDRESS(($AN879-1)*3+$AO879+5,$AP879+7)))))</f>
        <v>0</v>
      </c>
      <c r="AR879" s="472">
        <f ca="1">COUNTIF(INDIRECT("H"&amp;(ROW()+12*(($AN879-1)*3+$AO879)-ROW())/12+5):INDIRECT("S"&amp;(ROW()+12*(($AN879-1)*3+$AO879)-ROW())/12+5),AQ879)</f>
        <v>0</v>
      </c>
      <c r="AS879" s="480">
        <f ca="1">IF($AP879=1,IF(INDIRECT(ADDRESS(($AN879-1)*3+$AO879+5,$AP879+20))="",0,INDIRECT(ADDRESS(($AN879-1)*3+$AO879+5,$AP879+20))),IF(INDIRECT(ADDRESS(($AN879-1)*3+$AO879+5,$AP879+20))="",0,IF(COUNTIF(INDIRECT(ADDRESS(($AN879-1)*36+($AO879-1)*12+6,COLUMN())):INDIRECT(ADDRESS(($AN879-1)*36+($AO879-1)*12+$AP879+4,COLUMN())),INDIRECT(ADDRESS(($AN879-1)*3+$AO879+5,$AP879+20)))&gt;=1,0,INDIRECT(ADDRESS(($AN879-1)*3+$AO879+5,$AP879+20)))))</f>
        <v>0</v>
      </c>
      <c r="AT879" s="472">
        <f ca="1">COUNTIF(INDIRECT("U"&amp;(ROW()+12*(($AN879-1)*3+$AO879)-ROW())/12+5):INDIRECT("AF"&amp;(ROW()+12*(($AN879-1)*3+$AO879)-ROW())/12+5),AS879)</f>
        <v>0</v>
      </c>
      <c r="AU879" s="472">
        <f ca="1">IF(AND(AQ879+AS879&gt;0,AR879+AT879&gt;0),COUNTIF(AU$6:AU878,"&gt;0")+1,0)</f>
        <v>0</v>
      </c>
    </row>
    <row r="880" spans="40:47" x14ac:dyDescent="0.15">
      <c r="AN880" s="472">
        <v>25</v>
      </c>
      <c r="AO880" s="472">
        <v>1</v>
      </c>
      <c r="AP880" s="472">
        <v>11</v>
      </c>
      <c r="AQ880" s="480">
        <f ca="1">IF($AP880=1,IF(INDIRECT(ADDRESS(($AN880-1)*3+$AO880+5,$AP880+7))="",0,INDIRECT(ADDRESS(($AN880-1)*3+$AO880+5,$AP880+7))),IF(INDIRECT(ADDRESS(($AN880-1)*3+$AO880+5,$AP880+7))="",0,IF(COUNTIF(INDIRECT(ADDRESS(($AN880-1)*36+($AO880-1)*12+6,COLUMN())):INDIRECT(ADDRESS(($AN880-1)*36+($AO880-1)*12+$AP880+4,COLUMN())),INDIRECT(ADDRESS(($AN880-1)*3+$AO880+5,$AP880+7)))&gt;=1,0,INDIRECT(ADDRESS(($AN880-1)*3+$AO880+5,$AP880+7)))))</f>
        <v>0</v>
      </c>
      <c r="AR880" s="472">
        <f ca="1">COUNTIF(INDIRECT("H"&amp;(ROW()+12*(($AN880-1)*3+$AO880)-ROW())/12+5):INDIRECT("S"&amp;(ROW()+12*(($AN880-1)*3+$AO880)-ROW())/12+5),AQ880)</f>
        <v>0</v>
      </c>
      <c r="AS880" s="480">
        <f ca="1">IF($AP880=1,IF(INDIRECT(ADDRESS(($AN880-1)*3+$AO880+5,$AP880+20))="",0,INDIRECT(ADDRESS(($AN880-1)*3+$AO880+5,$AP880+20))),IF(INDIRECT(ADDRESS(($AN880-1)*3+$AO880+5,$AP880+20))="",0,IF(COUNTIF(INDIRECT(ADDRESS(($AN880-1)*36+($AO880-1)*12+6,COLUMN())):INDIRECT(ADDRESS(($AN880-1)*36+($AO880-1)*12+$AP880+4,COLUMN())),INDIRECT(ADDRESS(($AN880-1)*3+$AO880+5,$AP880+20)))&gt;=1,0,INDIRECT(ADDRESS(($AN880-1)*3+$AO880+5,$AP880+20)))))</f>
        <v>0</v>
      </c>
      <c r="AT880" s="472">
        <f ca="1">COUNTIF(INDIRECT("U"&amp;(ROW()+12*(($AN880-1)*3+$AO880)-ROW())/12+5):INDIRECT("AF"&amp;(ROW()+12*(($AN880-1)*3+$AO880)-ROW())/12+5),AS880)</f>
        <v>0</v>
      </c>
      <c r="AU880" s="472">
        <f ca="1">IF(AND(AQ880+AS880&gt;0,AR880+AT880&gt;0),COUNTIF(AU$6:AU879,"&gt;0")+1,0)</f>
        <v>0</v>
      </c>
    </row>
    <row r="881" spans="40:47" x14ac:dyDescent="0.15">
      <c r="AN881" s="472">
        <v>25</v>
      </c>
      <c r="AO881" s="472">
        <v>1</v>
      </c>
      <c r="AP881" s="472">
        <v>12</v>
      </c>
      <c r="AQ881" s="480">
        <f ca="1">IF($AP881=1,IF(INDIRECT(ADDRESS(($AN881-1)*3+$AO881+5,$AP881+7))="",0,INDIRECT(ADDRESS(($AN881-1)*3+$AO881+5,$AP881+7))),IF(INDIRECT(ADDRESS(($AN881-1)*3+$AO881+5,$AP881+7))="",0,IF(COUNTIF(INDIRECT(ADDRESS(($AN881-1)*36+($AO881-1)*12+6,COLUMN())):INDIRECT(ADDRESS(($AN881-1)*36+($AO881-1)*12+$AP881+4,COLUMN())),INDIRECT(ADDRESS(($AN881-1)*3+$AO881+5,$AP881+7)))&gt;=1,0,INDIRECT(ADDRESS(($AN881-1)*3+$AO881+5,$AP881+7)))))</f>
        <v>0</v>
      </c>
      <c r="AR881" s="472">
        <f ca="1">COUNTIF(INDIRECT("H"&amp;(ROW()+12*(($AN881-1)*3+$AO881)-ROW())/12+5):INDIRECT("S"&amp;(ROW()+12*(($AN881-1)*3+$AO881)-ROW())/12+5),AQ881)</f>
        <v>0</v>
      </c>
      <c r="AS881" s="480">
        <f ca="1">IF($AP881=1,IF(INDIRECT(ADDRESS(($AN881-1)*3+$AO881+5,$AP881+20))="",0,INDIRECT(ADDRESS(($AN881-1)*3+$AO881+5,$AP881+20))),IF(INDIRECT(ADDRESS(($AN881-1)*3+$AO881+5,$AP881+20))="",0,IF(COUNTIF(INDIRECT(ADDRESS(($AN881-1)*36+($AO881-1)*12+6,COLUMN())):INDIRECT(ADDRESS(($AN881-1)*36+($AO881-1)*12+$AP881+4,COLUMN())),INDIRECT(ADDRESS(($AN881-1)*3+$AO881+5,$AP881+20)))&gt;=1,0,INDIRECT(ADDRESS(($AN881-1)*3+$AO881+5,$AP881+20)))))</f>
        <v>0</v>
      </c>
      <c r="AT881" s="472">
        <f ca="1">COUNTIF(INDIRECT("U"&amp;(ROW()+12*(($AN881-1)*3+$AO881)-ROW())/12+5):INDIRECT("AF"&amp;(ROW()+12*(($AN881-1)*3+$AO881)-ROW())/12+5),AS881)</f>
        <v>0</v>
      </c>
      <c r="AU881" s="472">
        <f ca="1">IF(AND(AQ881+AS881&gt;0,AR881+AT881&gt;0),COUNTIF(AU$6:AU880,"&gt;0")+1,0)</f>
        <v>0</v>
      </c>
    </row>
    <row r="882" spans="40:47" x14ac:dyDescent="0.15">
      <c r="AN882" s="472">
        <v>25</v>
      </c>
      <c r="AO882" s="472">
        <v>2</v>
      </c>
      <c r="AP882" s="472">
        <v>1</v>
      </c>
      <c r="AQ882" s="480">
        <f ca="1">IF($AP882=1,IF(INDIRECT(ADDRESS(($AN882-1)*3+$AO882+5,$AP882+7))="",0,INDIRECT(ADDRESS(($AN882-1)*3+$AO882+5,$AP882+7))),IF(INDIRECT(ADDRESS(($AN882-1)*3+$AO882+5,$AP882+7))="",0,IF(COUNTIF(INDIRECT(ADDRESS(($AN882-1)*36+($AO882-1)*12+6,COLUMN())):INDIRECT(ADDRESS(($AN882-1)*36+($AO882-1)*12+$AP882+4,COLUMN())),INDIRECT(ADDRESS(($AN882-1)*3+$AO882+5,$AP882+7)))&gt;=1,0,INDIRECT(ADDRESS(($AN882-1)*3+$AO882+5,$AP882+7)))))</f>
        <v>0</v>
      </c>
      <c r="AR882" s="472">
        <f ca="1">COUNTIF(INDIRECT("H"&amp;(ROW()+12*(($AN882-1)*3+$AO882)-ROW())/12+5):INDIRECT("S"&amp;(ROW()+12*(($AN882-1)*3+$AO882)-ROW())/12+5),AQ882)</f>
        <v>0</v>
      </c>
      <c r="AS882" s="480">
        <f ca="1">IF($AP882=1,IF(INDIRECT(ADDRESS(($AN882-1)*3+$AO882+5,$AP882+20))="",0,INDIRECT(ADDRESS(($AN882-1)*3+$AO882+5,$AP882+20))),IF(INDIRECT(ADDRESS(($AN882-1)*3+$AO882+5,$AP882+20))="",0,IF(COUNTIF(INDIRECT(ADDRESS(($AN882-1)*36+($AO882-1)*12+6,COLUMN())):INDIRECT(ADDRESS(($AN882-1)*36+($AO882-1)*12+$AP882+4,COLUMN())),INDIRECT(ADDRESS(($AN882-1)*3+$AO882+5,$AP882+20)))&gt;=1,0,INDIRECT(ADDRESS(($AN882-1)*3+$AO882+5,$AP882+20)))))</f>
        <v>0</v>
      </c>
      <c r="AT882" s="472">
        <f ca="1">COUNTIF(INDIRECT("U"&amp;(ROW()+12*(($AN882-1)*3+$AO882)-ROW())/12+5):INDIRECT("AF"&amp;(ROW()+12*(($AN882-1)*3+$AO882)-ROW())/12+5),AS882)</f>
        <v>0</v>
      </c>
      <c r="AU882" s="472">
        <f ca="1">IF(AND(AQ882+AS882&gt;0,AR882+AT882&gt;0),COUNTIF(AU$6:AU881,"&gt;0")+1,0)</f>
        <v>0</v>
      </c>
    </row>
    <row r="883" spans="40:47" x14ac:dyDescent="0.15">
      <c r="AN883" s="472">
        <v>25</v>
      </c>
      <c r="AO883" s="472">
        <v>2</v>
      </c>
      <c r="AP883" s="472">
        <v>2</v>
      </c>
      <c r="AQ883" s="480">
        <f ca="1">IF($AP883=1,IF(INDIRECT(ADDRESS(($AN883-1)*3+$AO883+5,$AP883+7))="",0,INDIRECT(ADDRESS(($AN883-1)*3+$AO883+5,$AP883+7))),IF(INDIRECT(ADDRESS(($AN883-1)*3+$AO883+5,$AP883+7))="",0,IF(COUNTIF(INDIRECT(ADDRESS(($AN883-1)*36+($AO883-1)*12+6,COLUMN())):INDIRECT(ADDRESS(($AN883-1)*36+($AO883-1)*12+$AP883+4,COLUMN())),INDIRECT(ADDRESS(($AN883-1)*3+$AO883+5,$AP883+7)))&gt;=1,0,INDIRECT(ADDRESS(($AN883-1)*3+$AO883+5,$AP883+7)))))</f>
        <v>0</v>
      </c>
      <c r="AR883" s="472">
        <f ca="1">COUNTIF(INDIRECT("H"&amp;(ROW()+12*(($AN883-1)*3+$AO883)-ROW())/12+5):INDIRECT("S"&amp;(ROW()+12*(($AN883-1)*3+$AO883)-ROW())/12+5),AQ883)</f>
        <v>0</v>
      </c>
      <c r="AS883" s="480">
        <f ca="1">IF($AP883=1,IF(INDIRECT(ADDRESS(($AN883-1)*3+$AO883+5,$AP883+20))="",0,INDIRECT(ADDRESS(($AN883-1)*3+$AO883+5,$AP883+20))),IF(INDIRECT(ADDRESS(($AN883-1)*3+$AO883+5,$AP883+20))="",0,IF(COUNTIF(INDIRECT(ADDRESS(($AN883-1)*36+($AO883-1)*12+6,COLUMN())):INDIRECT(ADDRESS(($AN883-1)*36+($AO883-1)*12+$AP883+4,COLUMN())),INDIRECT(ADDRESS(($AN883-1)*3+$AO883+5,$AP883+20)))&gt;=1,0,INDIRECT(ADDRESS(($AN883-1)*3+$AO883+5,$AP883+20)))))</f>
        <v>0</v>
      </c>
      <c r="AT883" s="472">
        <f ca="1">COUNTIF(INDIRECT("U"&amp;(ROW()+12*(($AN883-1)*3+$AO883)-ROW())/12+5):INDIRECT("AF"&amp;(ROW()+12*(($AN883-1)*3+$AO883)-ROW())/12+5),AS883)</f>
        <v>0</v>
      </c>
      <c r="AU883" s="472">
        <f ca="1">IF(AND(AQ883+AS883&gt;0,AR883+AT883&gt;0),COUNTIF(AU$6:AU882,"&gt;0")+1,0)</f>
        <v>0</v>
      </c>
    </row>
    <row r="884" spans="40:47" x14ac:dyDescent="0.15">
      <c r="AN884" s="472">
        <v>25</v>
      </c>
      <c r="AO884" s="472">
        <v>2</v>
      </c>
      <c r="AP884" s="472">
        <v>3</v>
      </c>
      <c r="AQ884" s="480">
        <f ca="1">IF($AP884=1,IF(INDIRECT(ADDRESS(($AN884-1)*3+$AO884+5,$AP884+7))="",0,INDIRECT(ADDRESS(($AN884-1)*3+$AO884+5,$AP884+7))),IF(INDIRECT(ADDRESS(($AN884-1)*3+$AO884+5,$AP884+7))="",0,IF(COUNTIF(INDIRECT(ADDRESS(($AN884-1)*36+($AO884-1)*12+6,COLUMN())):INDIRECT(ADDRESS(($AN884-1)*36+($AO884-1)*12+$AP884+4,COLUMN())),INDIRECT(ADDRESS(($AN884-1)*3+$AO884+5,$AP884+7)))&gt;=1,0,INDIRECT(ADDRESS(($AN884-1)*3+$AO884+5,$AP884+7)))))</f>
        <v>0</v>
      </c>
      <c r="AR884" s="472">
        <f ca="1">COUNTIF(INDIRECT("H"&amp;(ROW()+12*(($AN884-1)*3+$AO884)-ROW())/12+5):INDIRECT("S"&amp;(ROW()+12*(($AN884-1)*3+$AO884)-ROW())/12+5),AQ884)</f>
        <v>0</v>
      </c>
      <c r="AS884" s="480">
        <f ca="1">IF($AP884=1,IF(INDIRECT(ADDRESS(($AN884-1)*3+$AO884+5,$AP884+20))="",0,INDIRECT(ADDRESS(($AN884-1)*3+$AO884+5,$AP884+20))),IF(INDIRECT(ADDRESS(($AN884-1)*3+$AO884+5,$AP884+20))="",0,IF(COUNTIF(INDIRECT(ADDRESS(($AN884-1)*36+($AO884-1)*12+6,COLUMN())):INDIRECT(ADDRESS(($AN884-1)*36+($AO884-1)*12+$AP884+4,COLUMN())),INDIRECT(ADDRESS(($AN884-1)*3+$AO884+5,$AP884+20)))&gt;=1,0,INDIRECT(ADDRESS(($AN884-1)*3+$AO884+5,$AP884+20)))))</f>
        <v>0</v>
      </c>
      <c r="AT884" s="472">
        <f ca="1">COUNTIF(INDIRECT("U"&amp;(ROW()+12*(($AN884-1)*3+$AO884)-ROW())/12+5):INDIRECT("AF"&amp;(ROW()+12*(($AN884-1)*3+$AO884)-ROW())/12+5),AS884)</f>
        <v>0</v>
      </c>
      <c r="AU884" s="472">
        <f ca="1">IF(AND(AQ884+AS884&gt;0,AR884+AT884&gt;0),COUNTIF(AU$6:AU883,"&gt;0")+1,0)</f>
        <v>0</v>
      </c>
    </row>
    <row r="885" spans="40:47" x14ac:dyDescent="0.15">
      <c r="AN885" s="472">
        <v>25</v>
      </c>
      <c r="AO885" s="472">
        <v>2</v>
      </c>
      <c r="AP885" s="472">
        <v>4</v>
      </c>
      <c r="AQ885" s="480">
        <f ca="1">IF($AP885=1,IF(INDIRECT(ADDRESS(($AN885-1)*3+$AO885+5,$AP885+7))="",0,INDIRECT(ADDRESS(($AN885-1)*3+$AO885+5,$AP885+7))),IF(INDIRECT(ADDRESS(($AN885-1)*3+$AO885+5,$AP885+7))="",0,IF(COUNTIF(INDIRECT(ADDRESS(($AN885-1)*36+($AO885-1)*12+6,COLUMN())):INDIRECT(ADDRESS(($AN885-1)*36+($AO885-1)*12+$AP885+4,COLUMN())),INDIRECT(ADDRESS(($AN885-1)*3+$AO885+5,$AP885+7)))&gt;=1,0,INDIRECT(ADDRESS(($AN885-1)*3+$AO885+5,$AP885+7)))))</f>
        <v>0</v>
      </c>
      <c r="AR885" s="472">
        <f ca="1">COUNTIF(INDIRECT("H"&amp;(ROW()+12*(($AN885-1)*3+$AO885)-ROW())/12+5):INDIRECT("S"&amp;(ROW()+12*(($AN885-1)*3+$AO885)-ROW())/12+5),AQ885)</f>
        <v>0</v>
      </c>
      <c r="AS885" s="480">
        <f ca="1">IF($AP885=1,IF(INDIRECT(ADDRESS(($AN885-1)*3+$AO885+5,$AP885+20))="",0,INDIRECT(ADDRESS(($AN885-1)*3+$AO885+5,$AP885+20))),IF(INDIRECT(ADDRESS(($AN885-1)*3+$AO885+5,$AP885+20))="",0,IF(COUNTIF(INDIRECT(ADDRESS(($AN885-1)*36+($AO885-1)*12+6,COLUMN())):INDIRECT(ADDRESS(($AN885-1)*36+($AO885-1)*12+$AP885+4,COLUMN())),INDIRECT(ADDRESS(($AN885-1)*3+$AO885+5,$AP885+20)))&gt;=1,0,INDIRECT(ADDRESS(($AN885-1)*3+$AO885+5,$AP885+20)))))</f>
        <v>0</v>
      </c>
      <c r="AT885" s="472">
        <f ca="1">COUNTIF(INDIRECT("U"&amp;(ROW()+12*(($AN885-1)*3+$AO885)-ROW())/12+5):INDIRECT("AF"&amp;(ROW()+12*(($AN885-1)*3+$AO885)-ROW())/12+5),AS885)</f>
        <v>0</v>
      </c>
      <c r="AU885" s="472">
        <f ca="1">IF(AND(AQ885+AS885&gt;0,AR885+AT885&gt;0),COUNTIF(AU$6:AU884,"&gt;0")+1,0)</f>
        <v>0</v>
      </c>
    </row>
    <row r="886" spans="40:47" x14ac:dyDescent="0.15">
      <c r="AN886" s="472">
        <v>25</v>
      </c>
      <c r="AO886" s="472">
        <v>2</v>
      </c>
      <c r="AP886" s="472">
        <v>5</v>
      </c>
      <c r="AQ886" s="480">
        <f ca="1">IF($AP886=1,IF(INDIRECT(ADDRESS(($AN886-1)*3+$AO886+5,$AP886+7))="",0,INDIRECT(ADDRESS(($AN886-1)*3+$AO886+5,$AP886+7))),IF(INDIRECT(ADDRESS(($AN886-1)*3+$AO886+5,$AP886+7))="",0,IF(COUNTIF(INDIRECT(ADDRESS(($AN886-1)*36+($AO886-1)*12+6,COLUMN())):INDIRECT(ADDRESS(($AN886-1)*36+($AO886-1)*12+$AP886+4,COLUMN())),INDIRECT(ADDRESS(($AN886-1)*3+$AO886+5,$AP886+7)))&gt;=1,0,INDIRECT(ADDRESS(($AN886-1)*3+$AO886+5,$AP886+7)))))</f>
        <v>0</v>
      </c>
      <c r="AR886" s="472">
        <f ca="1">COUNTIF(INDIRECT("H"&amp;(ROW()+12*(($AN886-1)*3+$AO886)-ROW())/12+5):INDIRECT("S"&amp;(ROW()+12*(($AN886-1)*3+$AO886)-ROW())/12+5),AQ886)</f>
        <v>0</v>
      </c>
      <c r="AS886" s="480">
        <f ca="1">IF($AP886=1,IF(INDIRECT(ADDRESS(($AN886-1)*3+$AO886+5,$AP886+20))="",0,INDIRECT(ADDRESS(($AN886-1)*3+$AO886+5,$AP886+20))),IF(INDIRECT(ADDRESS(($AN886-1)*3+$AO886+5,$AP886+20))="",0,IF(COUNTIF(INDIRECT(ADDRESS(($AN886-1)*36+($AO886-1)*12+6,COLUMN())):INDIRECT(ADDRESS(($AN886-1)*36+($AO886-1)*12+$AP886+4,COLUMN())),INDIRECT(ADDRESS(($AN886-1)*3+$AO886+5,$AP886+20)))&gt;=1,0,INDIRECT(ADDRESS(($AN886-1)*3+$AO886+5,$AP886+20)))))</f>
        <v>0</v>
      </c>
      <c r="AT886" s="472">
        <f ca="1">COUNTIF(INDIRECT("U"&amp;(ROW()+12*(($AN886-1)*3+$AO886)-ROW())/12+5):INDIRECT("AF"&amp;(ROW()+12*(($AN886-1)*3+$AO886)-ROW())/12+5),AS886)</f>
        <v>0</v>
      </c>
      <c r="AU886" s="472">
        <f ca="1">IF(AND(AQ886+AS886&gt;0,AR886+AT886&gt;0),COUNTIF(AU$6:AU885,"&gt;0")+1,0)</f>
        <v>0</v>
      </c>
    </row>
    <row r="887" spans="40:47" x14ac:dyDescent="0.15">
      <c r="AN887" s="472">
        <v>25</v>
      </c>
      <c r="AO887" s="472">
        <v>2</v>
      </c>
      <c r="AP887" s="472">
        <v>6</v>
      </c>
      <c r="AQ887" s="480">
        <f ca="1">IF($AP887=1,IF(INDIRECT(ADDRESS(($AN887-1)*3+$AO887+5,$AP887+7))="",0,INDIRECT(ADDRESS(($AN887-1)*3+$AO887+5,$AP887+7))),IF(INDIRECT(ADDRESS(($AN887-1)*3+$AO887+5,$AP887+7))="",0,IF(COUNTIF(INDIRECT(ADDRESS(($AN887-1)*36+($AO887-1)*12+6,COLUMN())):INDIRECT(ADDRESS(($AN887-1)*36+($AO887-1)*12+$AP887+4,COLUMN())),INDIRECT(ADDRESS(($AN887-1)*3+$AO887+5,$AP887+7)))&gt;=1,0,INDIRECT(ADDRESS(($AN887-1)*3+$AO887+5,$AP887+7)))))</f>
        <v>0</v>
      </c>
      <c r="AR887" s="472">
        <f ca="1">COUNTIF(INDIRECT("H"&amp;(ROW()+12*(($AN887-1)*3+$AO887)-ROW())/12+5):INDIRECT("S"&amp;(ROW()+12*(($AN887-1)*3+$AO887)-ROW())/12+5),AQ887)</f>
        <v>0</v>
      </c>
      <c r="AS887" s="480">
        <f ca="1">IF($AP887=1,IF(INDIRECT(ADDRESS(($AN887-1)*3+$AO887+5,$AP887+20))="",0,INDIRECT(ADDRESS(($AN887-1)*3+$AO887+5,$AP887+20))),IF(INDIRECT(ADDRESS(($AN887-1)*3+$AO887+5,$AP887+20))="",0,IF(COUNTIF(INDIRECT(ADDRESS(($AN887-1)*36+($AO887-1)*12+6,COLUMN())):INDIRECT(ADDRESS(($AN887-1)*36+($AO887-1)*12+$AP887+4,COLUMN())),INDIRECT(ADDRESS(($AN887-1)*3+$AO887+5,$AP887+20)))&gt;=1,0,INDIRECT(ADDRESS(($AN887-1)*3+$AO887+5,$AP887+20)))))</f>
        <v>0</v>
      </c>
      <c r="AT887" s="472">
        <f ca="1">COUNTIF(INDIRECT("U"&amp;(ROW()+12*(($AN887-1)*3+$AO887)-ROW())/12+5):INDIRECT("AF"&amp;(ROW()+12*(($AN887-1)*3+$AO887)-ROW())/12+5),AS887)</f>
        <v>0</v>
      </c>
      <c r="AU887" s="472">
        <f ca="1">IF(AND(AQ887+AS887&gt;0,AR887+AT887&gt;0),COUNTIF(AU$6:AU886,"&gt;0")+1,0)</f>
        <v>0</v>
      </c>
    </row>
    <row r="888" spans="40:47" x14ac:dyDescent="0.15">
      <c r="AN888" s="472">
        <v>25</v>
      </c>
      <c r="AO888" s="472">
        <v>2</v>
      </c>
      <c r="AP888" s="472">
        <v>7</v>
      </c>
      <c r="AQ888" s="480">
        <f ca="1">IF($AP888=1,IF(INDIRECT(ADDRESS(($AN888-1)*3+$AO888+5,$AP888+7))="",0,INDIRECT(ADDRESS(($AN888-1)*3+$AO888+5,$AP888+7))),IF(INDIRECT(ADDRESS(($AN888-1)*3+$AO888+5,$AP888+7))="",0,IF(COUNTIF(INDIRECT(ADDRESS(($AN888-1)*36+($AO888-1)*12+6,COLUMN())):INDIRECT(ADDRESS(($AN888-1)*36+($AO888-1)*12+$AP888+4,COLUMN())),INDIRECT(ADDRESS(($AN888-1)*3+$AO888+5,$AP888+7)))&gt;=1,0,INDIRECT(ADDRESS(($AN888-1)*3+$AO888+5,$AP888+7)))))</f>
        <v>0</v>
      </c>
      <c r="AR888" s="472">
        <f ca="1">COUNTIF(INDIRECT("H"&amp;(ROW()+12*(($AN888-1)*3+$AO888)-ROW())/12+5):INDIRECT("S"&amp;(ROW()+12*(($AN888-1)*3+$AO888)-ROW())/12+5),AQ888)</f>
        <v>0</v>
      </c>
      <c r="AS888" s="480">
        <f ca="1">IF($AP888=1,IF(INDIRECT(ADDRESS(($AN888-1)*3+$AO888+5,$AP888+20))="",0,INDIRECT(ADDRESS(($AN888-1)*3+$AO888+5,$AP888+20))),IF(INDIRECT(ADDRESS(($AN888-1)*3+$AO888+5,$AP888+20))="",0,IF(COUNTIF(INDIRECT(ADDRESS(($AN888-1)*36+($AO888-1)*12+6,COLUMN())):INDIRECT(ADDRESS(($AN888-1)*36+($AO888-1)*12+$AP888+4,COLUMN())),INDIRECT(ADDRESS(($AN888-1)*3+$AO888+5,$AP888+20)))&gt;=1,0,INDIRECT(ADDRESS(($AN888-1)*3+$AO888+5,$AP888+20)))))</f>
        <v>0</v>
      </c>
      <c r="AT888" s="472">
        <f ca="1">COUNTIF(INDIRECT("U"&amp;(ROW()+12*(($AN888-1)*3+$AO888)-ROW())/12+5):INDIRECT("AF"&amp;(ROW()+12*(($AN888-1)*3+$AO888)-ROW())/12+5),AS888)</f>
        <v>0</v>
      </c>
      <c r="AU888" s="472">
        <f ca="1">IF(AND(AQ888+AS888&gt;0,AR888+AT888&gt;0),COUNTIF(AU$6:AU887,"&gt;0")+1,0)</f>
        <v>0</v>
      </c>
    </row>
    <row r="889" spans="40:47" x14ac:dyDescent="0.15">
      <c r="AN889" s="472">
        <v>25</v>
      </c>
      <c r="AO889" s="472">
        <v>2</v>
      </c>
      <c r="AP889" s="472">
        <v>8</v>
      </c>
      <c r="AQ889" s="480">
        <f ca="1">IF($AP889=1,IF(INDIRECT(ADDRESS(($AN889-1)*3+$AO889+5,$AP889+7))="",0,INDIRECT(ADDRESS(($AN889-1)*3+$AO889+5,$AP889+7))),IF(INDIRECT(ADDRESS(($AN889-1)*3+$AO889+5,$AP889+7))="",0,IF(COUNTIF(INDIRECT(ADDRESS(($AN889-1)*36+($AO889-1)*12+6,COLUMN())):INDIRECT(ADDRESS(($AN889-1)*36+($AO889-1)*12+$AP889+4,COLUMN())),INDIRECT(ADDRESS(($AN889-1)*3+$AO889+5,$AP889+7)))&gt;=1,0,INDIRECT(ADDRESS(($AN889-1)*3+$AO889+5,$AP889+7)))))</f>
        <v>0</v>
      </c>
      <c r="AR889" s="472">
        <f ca="1">COUNTIF(INDIRECT("H"&amp;(ROW()+12*(($AN889-1)*3+$AO889)-ROW())/12+5):INDIRECT("S"&amp;(ROW()+12*(($AN889-1)*3+$AO889)-ROW())/12+5),AQ889)</f>
        <v>0</v>
      </c>
      <c r="AS889" s="480">
        <f ca="1">IF($AP889=1,IF(INDIRECT(ADDRESS(($AN889-1)*3+$AO889+5,$AP889+20))="",0,INDIRECT(ADDRESS(($AN889-1)*3+$AO889+5,$AP889+20))),IF(INDIRECT(ADDRESS(($AN889-1)*3+$AO889+5,$AP889+20))="",0,IF(COUNTIF(INDIRECT(ADDRESS(($AN889-1)*36+($AO889-1)*12+6,COLUMN())):INDIRECT(ADDRESS(($AN889-1)*36+($AO889-1)*12+$AP889+4,COLUMN())),INDIRECT(ADDRESS(($AN889-1)*3+$AO889+5,$AP889+20)))&gt;=1,0,INDIRECT(ADDRESS(($AN889-1)*3+$AO889+5,$AP889+20)))))</f>
        <v>0</v>
      </c>
      <c r="AT889" s="472">
        <f ca="1">COUNTIF(INDIRECT("U"&amp;(ROW()+12*(($AN889-1)*3+$AO889)-ROW())/12+5):INDIRECT("AF"&amp;(ROW()+12*(($AN889-1)*3+$AO889)-ROW())/12+5),AS889)</f>
        <v>0</v>
      </c>
      <c r="AU889" s="472">
        <f ca="1">IF(AND(AQ889+AS889&gt;0,AR889+AT889&gt;0),COUNTIF(AU$6:AU888,"&gt;0")+1,0)</f>
        <v>0</v>
      </c>
    </row>
    <row r="890" spans="40:47" x14ac:dyDescent="0.15">
      <c r="AN890" s="472">
        <v>25</v>
      </c>
      <c r="AO890" s="472">
        <v>2</v>
      </c>
      <c r="AP890" s="472">
        <v>9</v>
      </c>
      <c r="AQ890" s="480">
        <f ca="1">IF($AP890=1,IF(INDIRECT(ADDRESS(($AN890-1)*3+$AO890+5,$AP890+7))="",0,INDIRECT(ADDRESS(($AN890-1)*3+$AO890+5,$AP890+7))),IF(INDIRECT(ADDRESS(($AN890-1)*3+$AO890+5,$AP890+7))="",0,IF(COUNTIF(INDIRECT(ADDRESS(($AN890-1)*36+($AO890-1)*12+6,COLUMN())):INDIRECT(ADDRESS(($AN890-1)*36+($AO890-1)*12+$AP890+4,COLUMN())),INDIRECT(ADDRESS(($AN890-1)*3+$AO890+5,$AP890+7)))&gt;=1,0,INDIRECT(ADDRESS(($AN890-1)*3+$AO890+5,$AP890+7)))))</f>
        <v>0</v>
      </c>
      <c r="AR890" s="472">
        <f ca="1">COUNTIF(INDIRECT("H"&amp;(ROW()+12*(($AN890-1)*3+$AO890)-ROW())/12+5):INDIRECT("S"&amp;(ROW()+12*(($AN890-1)*3+$AO890)-ROW())/12+5),AQ890)</f>
        <v>0</v>
      </c>
      <c r="AS890" s="480">
        <f ca="1">IF($AP890=1,IF(INDIRECT(ADDRESS(($AN890-1)*3+$AO890+5,$AP890+20))="",0,INDIRECT(ADDRESS(($AN890-1)*3+$AO890+5,$AP890+20))),IF(INDIRECT(ADDRESS(($AN890-1)*3+$AO890+5,$AP890+20))="",0,IF(COUNTIF(INDIRECT(ADDRESS(($AN890-1)*36+($AO890-1)*12+6,COLUMN())):INDIRECT(ADDRESS(($AN890-1)*36+($AO890-1)*12+$AP890+4,COLUMN())),INDIRECT(ADDRESS(($AN890-1)*3+$AO890+5,$AP890+20)))&gt;=1,0,INDIRECT(ADDRESS(($AN890-1)*3+$AO890+5,$AP890+20)))))</f>
        <v>0</v>
      </c>
      <c r="AT890" s="472">
        <f ca="1">COUNTIF(INDIRECT("U"&amp;(ROW()+12*(($AN890-1)*3+$AO890)-ROW())/12+5):INDIRECT("AF"&amp;(ROW()+12*(($AN890-1)*3+$AO890)-ROW())/12+5),AS890)</f>
        <v>0</v>
      </c>
      <c r="AU890" s="472">
        <f ca="1">IF(AND(AQ890+AS890&gt;0,AR890+AT890&gt;0),COUNTIF(AU$6:AU889,"&gt;0")+1,0)</f>
        <v>0</v>
      </c>
    </row>
    <row r="891" spans="40:47" x14ac:dyDescent="0.15">
      <c r="AN891" s="472">
        <v>25</v>
      </c>
      <c r="AO891" s="472">
        <v>2</v>
      </c>
      <c r="AP891" s="472">
        <v>10</v>
      </c>
      <c r="AQ891" s="480">
        <f ca="1">IF($AP891=1,IF(INDIRECT(ADDRESS(($AN891-1)*3+$AO891+5,$AP891+7))="",0,INDIRECT(ADDRESS(($AN891-1)*3+$AO891+5,$AP891+7))),IF(INDIRECT(ADDRESS(($AN891-1)*3+$AO891+5,$AP891+7))="",0,IF(COUNTIF(INDIRECT(ADDRESS(($AN891-1)*36+($AO891-1)*12+6,COLUMN())):INDIRECT(ADDRESS(($AN891-1)*36+($AO891-1)*12+$AP891+4,COLUMN())),INDIRECT(ADDRESS(($AN891-1)*3+$AO891+5,$AP891+7)))&gt;=1,0,INDIRECT(ADDRESS(($AN891-1)*3+$AO891+5,$AP891+7)))))</f>
        <v>0</v>
      </c>
      <c r="AR891" s="472">
        <f ca="1">COUNTIF(INDIRECT("H"&amp;(ROW()+12*(($AN891-1)*3+$AO891)-ROW())/12+5):INDIRECT("S"&amp;(ROW()+12*(($AN891-1)*3+$AO891)-ROW())/12+5),AQ891)</f>
        <v>0</v>
      </c>
      <c r="AS891" s="480">
        <f ca="1">IF($AP891=1,IF(INDIRECT(ADDRESS(($AN891-1)*3+$AO891+5,$AP891+20))="",0,INDIRECT(ADDRESS(($AN891-1)*3+$AO891+5,$AP891+20))),IF(INDIRECT(ADDRESS(($AN891-1)*3+$AO891+5,$AP891+20))="",0,IF(COUNTIF(INDIRECT(ADDRESS(($AN891-1)*36+($AO891-1)*12+6,COLUMN())):INDIRECT(ADDRESS(($AN891-1)*36+($AO891-1)*12+$AP891+4,COLUMN())),INDIRECT(ADDRESS(($AN891-1)*3+$AO891+5,$AP891+20)))&gt;=1,0,INDIRECT(ADDRESS(($AN891-1)*3+$AO891+5,$AP891+20)))))</f>
        <v>0</v>
      </c>
      <c r="AT891" s="472">
        <f ca="1">COUNTIF(INDIRECT("U"&amp;(ROW()+12*(($AN891-1)*3+$AO891)-ROW())/12+5):INDIRECT("AF"&amp;(ROW()+12*(($AN891-1)*3+$AO891)-ROW())/12+5),AS891)</f>
        <v>0</v>
      </c>
      <c r="AU891" s="472">
        <f ca="1">IF(AND(AQ891+AS891&gt;0,AR891+AT891&gt;0),COUNTIF(AU$6:AU890,"&gt;0")+1,0)</f>
        <v>0</v>
      </c>
    </row>
    <row r="892" spans="40:47" x14ac:dyDescent="0.15">
      <c r="AN892" s="472">
        <v>25</v>
      </c>
      <c r="AO892" s="472">
        <v>2</v>
      </c>
      <c r="AP892" s="472">
        <v>11</v>
      </c>
      <c r="AQ892" s="480">
        <f ca="1">IF($AP892=1,IF(INDIRECT(ADDRESS(($AN892-1)*3+$AO892+5,$AP892+7))="",0,INDIRECT(ADDRESS(($AN892-1)*3+$AO892+5,$AP892+7))),IF(INDIRECT(ADDRESS(($AN892-1)*3+$AO892+5,$AP892+7))="",0,IF(COUNTIF(INDIRECT(ADDRESS(($AN892-1)*36+($AO892-1)*12+6,COLUMN())):INDIRECT(ADDRESS(($AN892-1)*36+($AO892-1)*12+$AP892+4,COLUMN())),INDIRECT(ADDRESS(($AN892-1)*3+$AO892+5,$AP892+7)))&gt;=1,0,INDIRECT(ADDRESS(($AN892-1)*3+$AO892+5,$AP892+7)))))</f>
        <v>0</v>
      </c>
      <c r="AR892" s="472">
        <f ca="1">COUNTIF(INDIRECT("H"&amp;(ROW()+12*(($AN892-1)*3+$AO892)-ROW())/12+5):INDIRECT("S"&amp;(ROW()+12*(($AN892-1)*3+$AO892)-ROW())/12+5),AQ892)</f>
        <v>0</v>
      </c>
      <c r="AS892" s="480">
        <f ca="1">IF($AP892=1,IF(INDIRECT(ADDRESS(($AN892-1)*3+$AO892+5,$AP892+20))="",0,INDIRECT(ADDRESS(($AN892-1)*3+$AO892+5,$AP892+20))),IF(INDIRECT(ADDRESS(($AN892-1)*3+$AO892+5,$AP892+20))="",0,IF(COUNTIF(INDIRECT(ADDRESS(($AN892-1)*36+($AO892-1)*12+6,COLUMN())):INDIRECT(ADDRESS(($AN892-1)*36+($AO892-1)*12+$AP892+4,COLUMN())),INDIRECT(ADDRESS(($AN892-1)*3+$AO892+5,$AP892+20)))&gt;=1,0,INDIRECT(ADDRESS(($AN892-1)*3+$AO892+5,$AP892+20)))))</f>
        <v>0</v>
      </c>
      <c r="AT892" s="472">
        <f ca="1">COUNTIF(INDIRECT("U"&amp;(ROW()+12*(($AN892-1)*3+$AO892)-ROW())/12+5):INDIRECT("AF"&amp;(ROW()+12*(($AN892-1)*3+$AO892)-ROW())/12+5),AS892)</f>
        <v>0</v>
      </c>
      <c r="AU892" s="472">
        <f ca="1">IF(AND(AQ892+AS892&gt;0,AR892+AT892&gt;0),COUNTIF(AU$6:AU891,"&gt;0")+1,0)</f>
        <v>0</v>
      </c>
    </row>
    <row r="893" spans="40:47" x14ac:dyDescent="0.15">
      <c r="AN893" s="472">
        <v>25</v>
      </c>
      <c r="AO893" s="472">
        <v>2</v>
      </c>
      <c r="AP893" s="472">
        <v>12</v>
      </c>
      <c r="AQ893" s="480">
        <f ca="1">IF($AP893=1,IF(INDIRECT(ADDRESS(($AN893-1)*3+$AO893+5,$AP893+7))="",0,INDIRECT(ADDRESS(($AN893-1)*3+$AO893+5,$AP893+7))),IF(INDIRECT(ADDRESS(($AN893-1)*3+$AO893+5,$AP893+7))="",0,IF(COUNTIF(INDIRECT(ADDRESS(($AN893-1)*36+($AO893-1)*12+6,COLUMN())):INDIRECT(ADDRESS(($AN893-1)*36+($AO893-1)*12+$AP893+4,COLUMN())),INDIRECT(ADDRESS(($AN893-1)*3+$AO893+5,$AP893+7)))&gt;=1,0,INDIRECT(ADDRESS(($AN893-1)*3+$AO893+5,$AP893+7)))))</f>
        <v>0</v>
      </c>
      <c r="AR893" s="472">
        <f ca="1">COUNTIF(INDIRECT("H"&amp;(ROW()+12*(($AN893-1)*3+$AO893)-ROW())/12+5):INDIRECT("S"&amp;(ROW()+12*(($AN893-1)*3+$AO893)-ROW())/12+5),AQ893)</f>
        <v>0</v>
      </c>
      <c r="AS893" s="480">
        <f ca="1">IF($AP893=1,IF(INDIRECT(ADDRESS(($AN893-1)*3+$AO893+5,$AP893+20))="",0,INDIRECT(ADDRESS(($AN893-1)*3+$AO893+5,$AP893+20))),IF(INDIRECT(ADDRESS(($AN893-1)*3+$AO893+5,$AP893+20))="",0,IF(COUNTIF(INDIRECT(ADDRESS(($AN893-1)*36+($AO893-1)*12+6,COLUMN())):INDIRECT(ADDRESS(($AN893-1)*36+($AO893-1)*12+$AP893+4,COLUMN())),INDIRECT(ADDRESS(($AN893-1)*3+$AO893+5,$AP893+20)))&gt;=1,0,INDIRECT(ADDRESS(($AN893-1)*3+$AO893+5,$AP893+20)))))</f>
        <v>0</v>
      </c>
      <c r="AT893" s="472">
        <f ca="1">COUNTIF(INDIRECT("U"&amp;(ROW()+12*(($AN893-1)*3+$AO893)-ROW())/12+5):INDIRECT("AF"&amp;(ROW()+12*(($AN893-1)*3+$AO893)-ROW())/12+5),AS893)</f>
        <v>0</v>
      </c>
      <c r="AU893" s="472">
        <f ca="1">IF(AND(AQ893+AS893&gt;0,AR893+AT893&gt;0),COUNTIF(AU$6:AU892,"&gt;0")+1,0)</f>
        <v>0</v>
      </c>
    </row>
    <row r="894" spans="40:47" x14ac:dyDescent="0.15">
      <c r="AN894" s="472">
        <v>25</v>
      </c>
      <c r="AO894" s="472">
        <v>3</v>
      </c>
      <c r="AP894" s="472">
        <v>1</v>
      </c>
      <c r="AQ894" s="480">
        <f ca="1">IF($AP894=1,IF(INDIRECT(ADDRESS(($AN894-1)*3+$AO894+5,$AP894+7))="",0,INDIRECT(ADDRESS(($AN894-1)*3+$AO894+5,$AP894+7))),IF(INDIRECT(ADDRESS(($AN894-1)*3+$AO894+5,$AP894+7))="",0,IF(COUNTIF(INDIRECT(ADDRESS(($AN894-1)*36+($AO894-1)*12+6,COLUMN())):INDIRECT(ADDRESS(($AN894-1)*36+($AO894-1)*12+$AP894+4,COLUMN())),INDIRECT(ADDRESS(($AN894-1)*3+$AO894+5,$AP894+7)))&gt;=1,0,INDIRECT(ADDRESS(($AN894-1)*3+$AO894+5,$AP894+7)))))</f>
        <v>0</v>
      </c>
      <c r="AR894" s="472">
        <f ca="1">COUNTIF(INDIRECT("H"&amp;(ROW()+12*(($AN894-1)*3+$AO894)-ROW())/12+5):INDIRECT("S"&amp;(ROW()+12*(($AN894-1)*3+$AO894)-ROW())/12+5),AQ894)</f>
        <v>0</v>
      </c>
      <c r="AS894" s="480">
        <f ca="1">IF($AP894=1,IF(INDIRECT(ADDRESS(($AN894-1)*3+$AO894+5,$AP894+20))="",0,INDIRECT(ADDRESS(($AN894-1)*3+$AO894+5,$AP894+20))),IF(INDIRECT(ADDRESS(($AN894-1)*3+$AO894+5,$AP894+20))="",0,IF(COUNTIF(INDIRECT(ADDRESS(($AN894-1)*36+($AO894-1)*12+6,COLUMN())):INDIRECT(ADDRESS(($AN894-1)*36+($AO894-1)*12+$AP894+4,COLUMN())),INDIRECT(ADDRESS(($AN894-1)*3+$AO894+5,$AP894+20)))&gt;=1,0,INDIRECT(ADDRESS(($AN894-1)*3+$AO894+5,$AP894+20)))))</f>
        <v>0</v>
      </c>
      <c r="AT894" s="472">
        <f ca="1">COUNTIF(INDIRECT("U"&amp;(ROW()+12*(($AN894-1)*3+$AO894)-ROW())/12+5):INDIRECT("AF"&amp;(ROW()+12*(($AN894-1)*3+$AO894)-ROW())/12+5),AS894)</f>
        <v>0</v>
      </c>
      <c r="AU894" s="472">
        <f ca="1">IF(AND(AQ894+AS894&gt;0,AR894+AT894&gt;0),COUNTIF(AU$6:AU893,"&gt;0")+1,0)</f>
        <v>0</v>
      </c>
    </row>
    <row r="895" spans="40:47" x14ac:dyDescent="0.15">
      <c r="AN895" s="472">
        <v>25</v>
      </c>
      <c r="AO895" s="472">
        <v>3</v>
      </c>
      <c r="AP895" s="472">
        <v>2</v>
      </c>
      <c r="AQ895" s="480">
        <f ca="1">IF($AP895=1,IF(INDIRECT(ADDRESS(($AN895-1)*3+$AO895+5,$AP895+7))="",0,INDIRECT(ADDRESS(($AN895-1)*3+$AO895+5,$AP895+7))),IF(INDIRECT(ADDRESS(($AN895-1)*3+$AO895+5,$AP895+7))="",0,IF(COUNTIF(INDIRECT(ADDRESS(($AN895-1)*36+($AO895-1)*12+6,COLUMN())):INDIRECT(ADDRESS(($AN895-1)*36+($AO895-1)*12+$AP895+4,COLUMN())),INDIRECT(ADDRESS(($AN895-1)*3+$AO895+5,$AP895+7)))&gt;=1,0,INDIRECT(ADDRESS(($AN895-1)*3+$AO895+5,$AP895+7)))))</f>
        <v>0</v>
      </c>
      <c r="AR895" s="472">
        <f ca="1">COUNTIF(INDIRECT("H"&amp;(ROW()+12*(($AN895-1)*3+$AO895)-ROW())/12+5):INDIRECT("S"&amp;(ROW()+12*(($AN895-1)*3+$AO895)-ROW())/12+5),AQ895)</f>
        <v>0</v>
      </c>
      <c r="AS895" s="480">
        <f ca="1">IF($AP895=1,IF(INDIRECT(ADDRESS(($AN895-1)*3+$AO895+5,$AP895+20))="",0,INDIRECT(ADDRESS(($AN895-1)*3+$AO895+5,$AP895+20))),IF(INDIRECT(ADDRESS(($AN895-1)*3+$AO895+5,$AP895+20))="",0,IF(COUNTIF(INDIRECT(ADDRESS(($AN895-1)*36+($AO895-1)*12+6,COLUMN())):INDIRECT(ADDRESS(($AN895-1)*36+($AO895-1)*12+$AP895+4,COLUMN())),INDIRECT(ADDRESS(($AN895-1)*3+$AO895+5,$AP895+20)))&gt;=1,0,INDIRECT(ADDRESS(($AN895-1)*3+$AO895+5,$AP895+20)))))</f>
        <v>0</v>
      </c>
      <c r="AT895" s="472">
        <f ca="1">COUNTIF(INDIRECT("U"&amp;(ROW()+12*(($AN895-1)*3+$AO895)-ROW())/12+5):INDIRECT("AF"&amp;(ROW()+12*(($AN895-1)*3+$AO895)-ROW())/12+5),AS895)</f>
        <v>0</v>
      </c>
      <c r="AU895" s="472">
        <f ca="1">IF(AND(AQ895+AS895&gt;0,AR895+AT895&gt;0),COUNTIF(AU$6:AU894,"&gt;0")+1,0)</f>
        <v>0</v>
      </c>
    </row>
    <row r="896" spans="40:47" x14ac:dyDescent="0.15">
      <c r="AN896" s="472">
        <v>25</v>
      </c>
      <c r="AO896" s="472">
        <v>3</v>
      </c>
      <c r="AP896" s="472">
        <v>3</v>
      </c>
      <c r="AQ896" s="480">
        <f ca="1">IF($AP896=1,IF(INDIRECT(ADDRESS(($AN896-1)*3+$AO896+5,$AP896+7))="",0,INDIRECT(ADDRESS(($AN896-1)*3+$AO896+5,$AP896+7))),IF(INDIRECT(ADDRESS(($AN896-1)*3+$AO896+5,$AP896+7))="",0,IF(COUNTIF(INDIRECT(ADDRESS(($AN896-1)*36+($AO896-1)*12+6,COLUMN())):INDIRECT(ADDRESS(($AN896-1)*36+($AO896-1)*12+$AP896+4,COLUMN())),INDIRECT(ADDRESS(($AN896-1)*3+$AO896+5,$AP896+7)))&gt;=1,0,INDIRECT(ADDRESS(($AN896-1)*3+$AO896+5,$AP896+7)))))</f>
        <v>0</v>
      </c>
      <c r="AR896" s="472">
        <f ca="1">COUNTIF(INDIRECT("H"&amp;(ROW()+12*(($AN896-1)*3+$AO896)-ROW())/12+5):INDIRECT("S"&amp;(ROW()+12*(($AN896-1)*3+$AO896)-ROW())/12+5),AQ896)</f>
        <v>0</v>
      </c>
      <c r="AS896" s="480">
        <f ca="1">IF($AP896=1,IF(INDIRECT(ADDRESS(($AN896-1)*3+$AO896+5,$AP896+20))="",0,INDIRECT(ADDRESS(($AN896-1)*3+$AO896+5,$AP896+20))),IF(INDIRECT(ADDRESS(($AN896-1)*3+$AO896+5,$AP896+20))="",0,IF(COUNTIF(INDIRECT(ADDRESS(($AN896-1)*36+($AO896-1)*12+6,COLUMN())):INDIRECT(ADDRESS(($AN896-1)*36+($AO896-1)*12+$AP896+4,COLUMN())),INDIRECT(ADDRESS(($AN896-1)*3+$AO896+5,$AP896+20)))&gt;=1,0,INDIRECT(ADDRESS(($AN896-1)*3+$AO896+5,$AP896+20)))))</f>
        <v>0</v>
      </c>
      <c r="AT896" s="472">
        <f ca="1">COUNTIF(INDIRECT("U"&amp;(ROW()+12*(($AN896-1)*3+$AO896)-ROW())/12+5):INDIRECT("AF"&amp;(ROW()+12*(($AN896-1)*3+$AO896)-ROW())/12+5),AS896)</f>
        <v>0</v>
      </c>
      <c r="AU896" s="472">
        <f ca="1">IF(AND(AQ896+AS896&gt;0,AR896+AT896&gt;0),COUNTIF(AU$6:AU895,"&gt;0")+1,0)</f>
        <v>0</v>
      </c>
    </row>
    <row r="897" spans="40:47" x14ac:dyDescent="0.15">
      <c r="AN897" s="472">
        <v>25</v>
      </c>
      <c r="AO897" s="472">
        <v>3</v>
      </c>
      <c r="AP897" s="472">
        <v>4</v>
      </c>
      <c r="AQ897" s="480">
        <f ca="1">IF($AP897=1,IF(INDIRECT(ADDRESS(($AN897-1)*3+$AO897+5,$AP897+7))="",0,INDIRECT(ADDRESS(($AN897-1)*3+$AO897+5,$AP897+7))),IF(INDIRECT(ADDRESS(($AN897-1)*3+$AO897+5,$AP897+7))="",0,IF(COUNTIF(INDIRECT(ADDRESS(($AN897-1)*36+($AO897-1)*12+6,COLUMN())):INDIRECT(ADDRESS(($AN897-1)*36+($AO897-1)*12+$AP897+4,COLUMN())),INDIRECT(ADDRESS(($AN897-1)*3+$AO897+5,$AP897+7)))&gt;=1,0,INDIRECT(ADDRESS(($AN897-1)*3+$AO897+5,$AP897+7)))))</f>
        <v>0</v>
      </c>
      <c r="AR897" s="472">
        <f ca="1">COUNTIF(INDIRECT("H"&amp;(ROW()+12*(($AN897-1)*3+$AO897)-ROW())/12+5):INDIRECT("S"&amp;(ROW()+12*(($AN897-1)*3+$AO897)-ROW())/12+5),AQ897)</f>
        <v>0</v>
      </c>
      <c r="AS897" s="480">
        <f ca="1">IF($AP897=1,IF(INDIRECT(ADDRESS(($AN897-1)*3+$AO897+5,$AP897+20))="",0,INDIRECT(ADDRESS(($AN897-1)*3+$AO897+5,$AP897+20))),IF(INDIRECT(ADDRESS(($AN897-1)*3+$AO897+5,$AP897+20))="",0,IF(COUNTIF(INDIRECT(ADDRESS(($AN897-1)*36+($AO897-1)*12+6,COLUMN())):INDIRECT(ADDRESS(($AN897-1)*36+($AO897-1)*12+$AP897+4,COLUMN())),INDIRECT(ADDRESS(($AN897-1)*3+$AO897+5,$AP897+20)))&gt;=1,0,INDIRECT(ADDRESS(($AN897-1)*3+$AO897+5,$AP897+20)))))</f>
        <v>0</v>
      </c>
      <c r="AT897" s="472">
        <f ca="1">COUNTIF(INDIRECT("U"&amp;(ROW()+12*(($AN897-1)*3+$AO897)-ROW())/12+5):INDIRECT("AF"&amp;(ROW()+12*(($AN897-1)*3+$AO897)-ROW())/12+5),AS897)</f>
        <v>0</v>
      </c>
      <c r="AU897" s="472">
        <f ca="1">IF(AND(AQ897+AS897&gt;0,AR897+AT897&gt;0),COUNTIF(AU$6:AU896,"&gt;0")+1,0)</f>
        <v>0</v>
      </c>
    </row>
    <row r="898" spans="40:47" x14ac:dyDescent="0.15">
      <c r="AN898" s="472">
        <v>25</v>
      </c>
      <c r="AO898" s="472">
        <v>3</v>
      </c>
      <c r="AP898" s="472">
        <v>5</v>
      </c>
      <c r="AQ898" s="480">
        <f ca="1">IF($AP898=1,IF(INDIRECT(ADDRESS(($AN898-1)*3+$AO898+5,$AP898+7))="",0,INDIRECT(ADDRESS(($AN898-1)*3+$AO898+5,$AP898+7))),IF(INDIRECT(ADDRESS(($AN898-1)*3+$AO898+5,$AP898+7))="",0,IF(COUNTIF(INDIRECT(ADDRESS(($AN898-1)*36+($AO898-1)*12+6,COLUMN())):INDIRECT(ADDRESS(($AN898-1)*36+($AO898-1)*12+$AP898+4,COLUMN())),INDIRECT(ADDRESS(($AN898-1)*3+$AO898+5,$AP898+7)))&gt;=1,0,INDIRECT(ADDRESS(($AN898-1)*3+$AO898+5,$AP898+7)))))</f>
        <v>0</v>
      </c>
      <c r="AR898" s="472">
        <f ca="1">COUNTIF(INDIRECT("H"&amp;(ROW()+12*(($AN898-1)*3+$AO898)-ROW())/12+5):INDIRECT("S"&amp;(ROW()+12*(($AN898-1)*3+$AO898)-ROW())/12+5),AQ898)</f>
        <v>0</v>
      </c>
      <c r="AS898" s="480">
        <f ca="1">IF($AP898=1,IF(INDIRECT(ADDRESS(($AN898-1)*3+$AO898+5,$AP898+20))="",0,INDIRECT(ADDRESS(($AN898-1)*3+$AO898+5,$AP898+20))),IF(INDIRECT(ADDRESS(($AN898-1)*3+$AO898+5,$AP898+20))="",0,IF(COUNTIF(INDIRECT(ADDRESS(($AN898-1)*36+($AO898-1)*12+6,COLUMN())):INDIRECT(ADDRESS(($AN898-1)*36+($AO898-1)*12+$AP898+4,COLUMN())),INDIRECT(ADDRESS(($AN898-1)*3+$AO898+5,$AP898+20)))&gt;=1,0,INDIRECT(ADDRESS(($AN898-1)*3+$AO898+5,$AP898+20)))))</f>
        <v>0</v>
      </c>
      <c r="AT898" s="472">
        <f ca="1">COUNTIF(INDIRECT("U"&amp;(ROW()+12*(($AN898-1)*3+$AO898)-ROW())/12+5):INDIRECT("AF"&amp;(ROW()+12*(($AN898-1)*3+$AO898)-ROW())/12+5),AS898)</f>
        <v>0</v>
      </c>
      <c r="AU898" s="472">
        <f ca="1">IF(AND(AQ898+AS898&gt;0,AR898+AT898&gt;0),COUNTIF(AU$6:AU897,"&gt;0")+1,0)</f>
        <v>0</v>
      </c>
    </row>
    <row r="899" spans="40:47" x14ac:dyDescent="0.15">
      <c r="AN899" s="472">
        <v>25</v>
      </c>
      <c r="AO899" s="472">
        <v>3</v>
      </c>
      <c r="AP899" s="472">
        <v>6</v>
      </c>
      <c r="AQ899" s="480">
        <f ca="1">IF($AP899=1,IF(INDIRECT(ADDRESS(($AN899-1)*3+$AO899+5,$AP899+7))="",0,INDIRECT(ADDRESS(($AN899-1)*3+$AO899+5,$AP899+7))),IF(INDIRECT(ADDRESS(($AN899-1)*3+$AO899+5,$AP899+7))="",0,IF(COUNTIF(INDIRECT(ADDRESS(($AN899-1)*36+($AO899-1)*12+6,COLUMN())):INDIRECT(ADDRESS(($AN899-1)*36+($AO899-1)*12+$AP899+4,COLUMN())),INDIRECT(ADDRESS(($AN899-1)*3+$AO899+5,$AP899+7)))&gt;=1,0,INDIRECT(ADDRESS(($AN899-1)*3+$AO899+5,$AP899+7)))))</f>
        <v>0</v>
      </c>
      <c r="AR899" s="472">
        <f ca="1">COUNTIF(INDIRECT("H"&amp;(ROW()+12*(($AN899-1)*3+$AO899)-ROW())/12+5):INDIRECT("S"&amp;(ROW()+12*(($AN899-1)*3+$AO899)-ROW())/12+5),AQ899)</f>
        <v>0</v>
      </c>
      <c r="AS899" s="480">
        <f ca="1">IF($AP899=1,IF(INDIRECT(ADDRESS(($AN899-1)*3+$AO899+5,$AP899+20))="",0,INDIRECT(ADDRESS(($AN899-1)*3+$AO899+5,$AP899+20))),IF(INDIRECT(ADDRESS(($AN899-1)*3+$AO899+5,$AP899+20))="",0,IF(COUNTIF(INDIRECT(ADDRESS(($AN899-1)*36+($AO899-1)*12+6,COLUMN())):INDIRECT(ADDRESS(($AN899-1)*36+($AO899-1)*12+$AP899+4,COLUMN())),INDIRECT(ADDRESS(($AN899-1)*3+$AO899+5,$AP899+20)))&gt;=1,0,INDIRECT(ADDRESS(($AN899-1)*3+$AO899+5,$AP899+20)))))</f>
        <v>0</v>
      </c>
      <c r="AT899" s="472">
        <f ca="1">COUNTIF(INDIRECT("U"&amp;(ROW()+12*(($AN899-1)*3+$AO899)-ROW())/12+5):INDIRECT("AF"&amp;(ROW()+12*(($AN899-1)*3+$AO899)-ROW())/12+5),AS899)</f>
        <v>0</v>
      </c>
      <c r="AU899" s="472">
        <f ca="1">IF(AND(AQ899+AS899&gt;0,AR899+AT899&gt;0),COUNTIF(AU$6:AU898,"&gt;0")+1,0)</f>
        <v>0</v>
      </c>
    </row>
    <row r="900" spans="40:47" x14ac:dyDescent="0.15">
      <c r="AN900" s="472">
        <v>25</v>
      </c>
      <c r="AO900" s="472">
        <v>3</v>
      </c>
      <c r="AP900" s="472">
        <v>7</v>
      </c>
      <c r="AQ900" s="480">
        <f ca="1">IF($AP900=1,IF(INDIRECT(ADDRESS(($AN900-1)*3+$AO900+5,$AP900+7))="",0,INDIRECT(ADDRESS(($AN900-1)*3+$AO900+5,$AP900+7))),IF(INDIRECT(ADDRESS(($AN900-1)*3+$AO900+5,$AP900+7))="",0,IF(COUNTIF(INDIRECT(ADDRESS(($AN900-1)*36+($AO900-1)*12+6,COLUMN())):INDIRECT(ADDRESS(($AN900-1)*36+($AO900-1)*12+$AP900+4,COLUMN())),INDIRECT(ADDRESS(($AN900-1)*3+$AO900+5,$AP900+7)))&gt;=1,0,INDIRECT(ADDRESS(($AN900-1)*3+$AO900+5,$AP900+7)))))</f>
        <v>0</v>
      </c>
      <c r="AR900" s="472">
        <f ca="1">COUNTIF(INDIRECT("H"&amp;(ROW()+12*(($AN900-1)*3+$AO900)-ROW())/12+5):INDIRECT("S"&amp;(ROW()+12*(($AN900-1)*3+$AO900)-ROW())/12+5),AQ900)</f>
        <v>0</v>
      </c>
      <c r="AS900" s="480">
        <f ca="1">IF($AP900=1,IF(INDIRECT(ADDRESS(($AN900-1)*3+$AO900+5,$AP900+20))="",0,INDIRECT(ADDRESS(($AN900-1)*3+$AO900+5,$AP900+20))),IF(INDIRECT(ADDRESS(($AN900-1)*3+$AO900+5,$AP900+20))="",0,IF(COUNTIF(INDIRECT(ADDRESS(($AN900-1)*36+($AO900-1)*12+6,COLUMN())):INDIRECT(ADDRESS(($AN900-1)*36+($AO900-1)*12+$AP900+4,COLUMN())),INDIRECT(ADDRESS(($AN900-1)*3+$AO900+5,$AP900+20)))&gt;=1,0,INDIRECT(ADDRESS(($AN900-1)*3+$AO900+5,$AP900+20)))))</f>
        <v>0</v>
      </c>
      <c r="AT900" s="472">
        <f ca="1">COUNTIF(INDIRECT("U"&amp;(ROW()+12*(($AN900-1)*3+$AO900)-ROW())/12+5):INDIRECT("AF"&amp;(ROW()+12*(($AN900-1)*3+$AO900)-ROW())/12+5),AS900)</f>
        <v>0</v>
      </c>
      <c r="AU900" s="472">
        <f ca="1">IF(AND(AQ900+AS900&gt;0,AR900+AT900&gt;0),COUNTIF(AU$6:AU899,"&gt;0")+1,0)</f>
        <v>0</v>
      </c>
    </row>
    <row r="901" spans="40:47" x14ac:dyDescent="0.15">
      <c r="AN901" s="472">
        <v>25</v>
      </c>
      <c r="AO901" s="472">
        <v>3</v>
      </c>
      <c r="AP901" s="472">
        <v>8</v>
      </c>
      <c r="AQ901" s="480">
        <f ca="1">IF($AP901=1,IF(INDIRECT(ADDRESS(($AN901-1)*3+$AO901+5,$AP901+7))="",0,INDIRECT(ADDRESS(($AN901-1)*3+$AO901+5,$AP901+7))),IF(INDIRECT(ADDRESS(($AN901-1)*3+$AO901+5,$AP901+7))="",0,IF(COUNTIF(INDIRECT(ADDRESS(($AN901-1)*36+($AO901-1)*12+6,COLUMN())):INDIRECT(ADDRESS(($AN901-1)*36+($AO901-1)*12+$AP901+4,COLUMN())),INDIRECT(ADDRESS(($AN901-1)*3+$AO901+5,$AP901+7)))&gt;=1,0,INDIRECT(ADDRESS(($AN901-1)*3+$AO901+5,$AP901+7)))))</f>
        <v>0</v>
      </c>
      <c r="AR901" s="472">
        <f ca="1">COUNTIF(INDIRECT("H"&amp;(ROW()+12*(($AN901-1)*3+$AO901)-ROW())/12+5):INDIRECT("S"&amp;(ROW()+12*(($AN901-1)*3+$AO901)-ROW())/12+5),AQ901)</f>
        <v>0</v>
      </c>
      <c r="AS901" s="480">
        <f ca="1">IF($AP901=1,IF(INDIRECT(ADDRESS(($AN901-1)*3+$AO901+5,$AP901+20))="",0,INDIRECT(ADDRESS(($AN901-1)*3+$AO901+5,$AP901+20))),IF(INDIRECT(ADDRESS(($AN901-1)*3+$AO901+5,$AP901+20))="",0,IF(COUNTIF(INDIRECT(ADDRESS(($AN901-1)*36+($AO901-1)*12+6,COLUMN())):INDIRECT(ADDRESS(($AN901-1)*36+($AO901-1)*12+$AP901+4,COLUMN())),INDIRECT(ADDRESS(($AN901-1)*3+$AO901+5,$AP901+20)))&gt;=1,0,INDIRECT(ADDRESS(($AN901-1)*3+$AO901+5,$AP901+20)))))</f>
        <v>0</v>
      </c>
      <c r="AT901" s="472">
        <f ca="1">COUNTIF(INDIRECT("U"&amp;(ROW()+12*(($AN901-1)*3+$AO901)-ROW())/12+5):INDIRECT("AF"&amp;(ROW()+12*(($AN901-1)*3+$AO901)-ROW())/12+5),AS901)</f>
        <v>0</v>
      </c>
      <c r="AU901" s="472">
        <f ca="1">IF(AND(AQ901+AS901&gt;0,AR901+AT901&gt;0),COUNTIF(AU$6:AU900,"&gt;0")+1,0)</f>
        <v>0</v>
      </c>
    </row>
    <row r="902" spans="40:47" x14ac:dyDescent="0.15">
      <c r="AN902" s="472">
        <v>25</v>
      </c>
      <c r="AO902" s="472">
        <v>3</v>
      </c>
      <c r="AP902" s="472">
        <v>9</v>
      </c>
      <c r="AQ902" s="480">
        <f ca="1">IF($AP902=1,IF(INDIRECT(ADDRESS(($AN902-1)*3+$AO902+5,$AP902+7))="",0,INDIRECT(ADDRESS(($AN902-1)*3+$AO902+5,$AP902+7))),IF(INDIRECT(ADDRESS(($AN902-1)*3+$AO902+5,$AP902+7))="",0,IF(COUNTIF(INDIRECT(ADDRESS(($AN902-1)*36+($AO902-1)*12+6,COLUMN())):INDIRECT(ADDRESS(($AN902-1)*36+($AO902-1)*12+$AP902+4,COLUMN())),INDIRECT(ADDRESS(($AN902-1)*3+$AO902+5,$AP902+7)))&gt;=1,0,INDIRECT(ADDRESS(($AN902-1)*3+$AO902+5,$AP902+7)))))</f>
        <v>0</v>
      </c>
      <c r="AR902" s="472">
        <f ca="1">COUNTIF(INDIRECT("H"&amp;(ROW()+12*(($AN902-1)*3+$AO902)-ROW())/12+5):INDIRECT("S"&amp;(ROW()+12*(($AN902-1)*3+$AO902)-ROW())/12+5),AQ902)</f>
        <v>0</v>
      </c>
      <c r="AS902" s="480">
        <f ca="1">IF($AP902=1,IF(INDIRECT(ADDRESS(($AN902-1)*3+$AO902+5,$AP902+20))="",0,INDIRECT(ADDRESS(($AN902-1)*3+$AO902+5,$AP902+20))),IF(INDIRECT(ADDRESS(($AN902-1)*3+$AO902+5,$AP902+20))="",0,IF(COUNTIF(INDIRECT(ADDRESS(($AN902-1)*36+($AO902-1)*12+6,COLUMN())):INDIRECT(ADDRESS(($AN902-1)*36+($AO902-1)*12+$AP902+4,COLUMN())),INDIRECT(ADDRESS(($AN902-1)*3+$AO902+5,$AP902+20)))&gt;=1,0,INDIRECT(ADDRESS(($AN902-1)*3+$AO902+5,$AP902+20)))))</f>
        <v>0</v>
      </c>
      <c r="AT902" s="472">
        <f ca="1">COUNTIF(INDIRECT("U"&amp;(ROW()+12*(($AN902-1)*3+$AO902)-ROW())/12+5):INDIRECT("AF"&amp;(ROW()+12*(($AN902-1)*3+$AO902)-ROW())/12+5),AS902)</f>
        <v>0</v>
      </c>
      <c r="AU902" s="472">
        <f ca="1">IF(AND(AQ902+AS902&gt;0,AR902+AT902&gt;0),COUNTIF(AU$6:AU901,"&gt;0")+1,0)</f>
        <v>0</v>
      </c>
    </row>
    <row r="903" spans="40:47" x14ac:dyDescent="0.15">
      <c r="AN903" s="472">
        <v>25</v>
      </c>
      <c r="AO903" s="472">
        <v>3</v>
      </c>
      <c r="AP903" s="472">
        <v>10</v>
      </c>
      <c r="AQ903" s="480">
        <f ca="1">IF($AP903=1,IF(INDIRECT(ADDRESS(($AN903-1)*3+$AO903+5,$AP903+7))="",0,INDIRECT(ADDRESS(($AN903-1)*3+$AO903+5,$AP903+7))),IF(INDIRECT(ADDRESS(($AN903-1)*3+$AO903+5,$AP903+7))="",0,IF(COUNTIF(INDIRECT(ADDRESS(($AN903-1)*36+($AO903-1)*12+6,COLUMN())):INDIRECT(ADDRESS(($AN903-1)*36+($AO903-1)*12+$AP903+4,COLUMN())),INDIRECT(ADDRESS(($AN903-1)*3+$AO903+5,$AP903+7)))&gt;=1,0,INDIRECT(ADDRESS(($AN903-1)*3+$AO903+5,$AP903+7)))))</f>
        <v>0</v>
      </c>
      <c r="AR903" s="472">
        <f ca="1">COUNTIF(INDIRECT("H"&amp;(ROW()+12*(($AN903-1)*3+$AO903)-ROW())/12+5):INDIRECT("S"&amp;(ROW()+12*(($AN903-1)*3+$AO903)-ROW())/12+5),AQ903)</f>
        <v>0</v>
      </c>
      <c r="AS903" s="480">
        <f ca="1">IF($AP903=1,IF(INDIRECT(ADDRESS(($AN903-1)*3+$AO903+5,$AP903+20))="",0,INDIRECT(ADDRESS(($AN903-1)*3+$AO903+5,$AP903+20))),IF(INDIRECT(ADDRESS(($AN903-1)*3+$AO903+5,$AP903+20))="",0,IF(COUNTIF(INDIRECT(ADDRESS(($AN903-1)*36+($AO903-1)*12+6,COLUMN())):INDIRECT(ADDRESS(($AN903-1)*36+($AO903-1)*12+$AP903+4,COLUMN())),INDIRECT(ADDRESS(($AN903-1)*3+$AO903+5,$AP903+20)))&gt;=1,0,INDIRECT(ADDRESS(($AN903-1)*3+$AO903+5,$AP903+20)))))</f>
        <v>0</v>
      </c>
      <c r="AT903" s="472">
        <f ca="1">COUNTIF(INDIRECT("U"&amp;(ROW()+12*(($AN903-1)*3+$AO903)-ROW())/12+5):INDIRECT("AF"&amp;(ROW()+12*(($AN903-1)*3+$AO903)-ROW())/12+5),AS903)</f>
        <v>0</v>
      </c>
      <c r="AU903" s="472">
        <f ca="1">IF(AND(AQ903+AS903&gt;0,AR903+AT903&gt;0),COUNTIF(AU$6:AU902,"&gt;0")+1,0)</f>
        <v>0</v>
      </c>
    </row>
    <row r="904" spans="40:47" x14ac:dyDescent="0.15">
      <c r="AN904" s="472">
        <v>25</v>
      </c>
      <c r="AO904" s="472">
        <v>3</v>
      </c>
      <c r="AP904" s="472">
        <v>11</v>
      </c>
      <c r="AQ904" s="480">
        <f ca="1">IF($AP904=1,IF(INDIRECT(ADDRESS(($AN904-1)*3+$AO904+5,$AP904+7))="",0,INDIRECT(ADDRESS(($AN904-1)*3+$AO904+5,$AP904+7))),IF(INDIRECT(ADDRESS(($AN904-1)*3+$AO904+5,$AP904+7))="",0,IF(COUNTIF(INDIRECT(ADDRESS(($AN904-1)*36+($AO904-1)*12+6,COLUMN())):INDIRECT(ADDRESS(($AN904-1)*36+($AO904-1)*12+$AP904+4,COLUMN())),INDIRECT(ADDRESS(($AN904-1)*3+$AO904+5,$AP904+7)))&gt;=1,0,INDIRECT(ADDRESS(($AN904-1)*3+$AO904+5,$AP904+7)))))</f>
        <v>0</v>
      </c>
      <c r="AR904" s="472">
        <f ca="1">COUNTIF(INDIRECT("H"&amp;(ROW()+12*(($AN904-1)*3+$AO904)-ROW())/12+5):INDIRECT("S"&amp;(ROW()+12*(($AN904-1)*3+$AO904)-ROW())/12+5),AQ904)</f>
        <v>0</v>
      </c>
      <c r="AS904" s="480">
        <f ca="1">IF($AP904=1,IF(INDIRECT(ADDRESS(($AN904-1)*3+$AO904+5,$AP904+20))="",0,INDIRECT(ADDRESS(($AN904-1)*3+$AO904+5,$AP904+20))),IF(INDIRECT(ADDRESS(($AN904-1)*3+$AO904+5,$AP904+20))="",0,IF(COUNTIF(INDIRECT(ADDRESS(($AN904-1)*36+($AO904-1)*12+6,COLUMN())):INDIRECT(ADDRESS(($AN904-1)*36+($AO904-1)*12+$AP904+4,COLUMN())),INDIRECT(ADDRESS(($AN904-1)*3+$AO904+5,$AP904+20)))&gt;=1,0,INDIRECT(ADDRESS(($AN904-1)*3+$AO904+5,$AP904+20)))))</f>
        <v>0</v>
      </c>
      <c r="AT904" s="472">
        <f ca="1">COUNTIF(INDIRECT("U"&amp;(ROW()+12*(($AN904-1)*3+$AO904)-ROW())/12+5):INDIRECT("AF"&amp;(ROW()+12*(($AN904-1)*3+$AO904)-ROW())/12+5),AS904)</f>
        <v>0</v>
      </c>
      <c r="AU904" s="472">
        <f ca="1">IF(AND(AQ904+AS904&gt;0,AR904+AT904&gt;0),COUNTIF(AU$6:AU903,"&gt;0")+1,0)</f>
        <v>0</v>
      </c>
    </row>
    <row r="905" spans="40:47" x14ac:dyDescent="0.15">
      <c r="AN905" s="472">
        <v>25</v>
      </c>
      <c r="AO905" s="472">
        <v>3</v>
      </c>
      <c r="AP905" s="472">
        <v>12</v>
      </c>
      <c r="AQ905" s="480">
        <f ca="1">IF($AP905=1,IF(INDIRECT(ADDRESS(($AN905-1)*3+$AO905+5,$AP905+7))="",0,INDIRECT(ADDRESS(($AN905-1)*3+$AO905+5,$AP905+7))),IF(INDIRECT(ADDRESS(($AN905-1)*3+$AO905+5,$AP905+7))="",0,IF(COUNTIF(INDIRECT(ADDRESS(($AN905-1)*36+($AO905-1)*12+6,COLUMN())):INDIRECT(ADDRESS(($AN905-1)*36+($AO905-1)*12+$AP905+4,COLUMN())),INDIRECT(ADDRESS(($AN905-1)*3+$AO905+5,$AP905+7)))&gt;=1,0,INDIRECT(ADDRESS(($AN905-1)*3+$AO905+5,$AP905+7)))))</f>
        <v>0</v>
      </c>
      <c r="AR905" s="472">
        <f ca="1">COUNTIF(INDIRECT("H"&amp;(ROW()+12*(($AN905-1)*3+$AO905)-ROW())/12+5):INDIRECT("S"&amp;(ROW()+12*(($AN905-1)*3+$AO905)-ROW())/12+5),AQ905)</f>
        <v>0</v>
      </c>
      <c r="AS905" s="480">
        <f ca="1">IF($AP905=1,IF(INDIRECT(ADDRESS(($AN905-1)*3+$AO905+5,$AP905+20))="",0,INDIRECT(ADDRESS(($AN905-1)*3+$AO905+5,$AP905+20))),IF(INDIRECT(ADDRESS(($AN905-1)*3+$AO905+5,$AP905+20))="",0,IF(COUNTIF(INDIRECT(ADDRESS(($AN905-1)*36+($AO905-1)*12+6,COLUMN())):INDIRECT(ADDRESS(($AN905-1)*36+($AO905-1)*12+$AP905+4,COLUMN())),INDIRECT(ADDRESS(($AN905-1)*3+$AO905+5,$AP905+20)))&gt;=1,0,INDIRECT(ADDRESS(($AN905-1)*3+$AO905+5,$AP905+20)))))</f>
        <v>0</v>
      </c>
      <c r="AT905" s="472">
        <f ca="1">COUNTIF(INDIRECT("U"&amp;(ROW()+12*(($AN905-1)*3+$AO905)-ROW())/12+5):INDIRECT("AF"&amp;(ROW()+12*(($AN905-1)*3+$AO905)-ROW())/12+5),AS905)</f>
        <v>0</v>
      </c>
      <c r="AU905" s="472">
        <f ca="1">IF(AND(AQ905+AS905&gt;0,AR905+AT905&gt;0),COUNTIF(AU$6:AU904,"&gt;0")+1,0)</f>
        <v>0</v>
      </c>
    </row>
    <row r="906" spans="40:47" x14ac:dyDescent="0.15">
      <c r="AN906" s="472">
        <v>26</v>
      </c>
      <c r="AO906" s="472">
        <v>1</v>
      </c>
      <c r="AP906" s="472">
        <v>1</v>
      </c>
      <c r="AQ906" s="480">
        <f ca="1">IF($AP906=1,IF(INDIRECT(ADDRESS(($AN906-1)*3+$AO906+5,$AP906+7))="",0,INDIRECT(ADDRESS(($AN906-1)*3+$AO906+5,$AP906+7))),IF(INDIRECT(ADDRESS(($AN906-1)*3+$AO906+5,$AP906+7))="",0,IF(COUNTIF(INDIRECT(ADDRESS(($AN906-1)*36+($AO906-1)*12+6,COLUMN())):INDIRECT(ADDRESS(($AN906-1)*36+($AO906-1)*12+$AP906+4,COLUMN())),INDIRECT(ADDRESS(($AN906-1)*3+$AO906+5,$AP906+7)))&gt;=1,0,INDIRECT(ADDRESS(($AN906-1)*3+$AO906+5,$AP906+7)))))</f>
        <v>0</v>
      </c>
      <c r="AR906" s="472">
        <f ca="1">COUNTIF(INDIRECT("H"&amp;(ROW()+12*(($AN906-1)*3+$AO906)-ROW())/12+5):INDIRECT("S"&amp;(ROW()+12*(($AN906-1)*3+$AO906)-ROW())/12+5),AQ906)</f>
        <v>0</v>
      </c>
      <c r="AS906" s="480">
        <f ca="1">IF($AP906=1,IF(INDIRECT(ADDRESS(($AN906-1)*3+$AO906+5,$AP906+20))="",0,INDIRECT(ADDRESS(($AN906-1)*3+$AO906+5,$AP906+20))),IF(INDIRECT(ADDRESS(($AN906-1)*3+$AO906+5,$AP906+20))="",0,IF(COUNTIF(INDIRECT(ADDRESS(($AN906-1)*36+($AO906-1)*12+6,COLUMN())):INDIRECT(ADDRESS(($AN906-1)*36+($AO906-1)*12+$AP906+4,COLUMN())),INDIRECT(ADDRESS(($AN906-1)*3+$AO906+5,$AP906+20)))&gt;=1,0,INDIRECT(ADDRESS(($AN906-1)*3+$AO906+5,$AP906+20)))))</f>
        <v>0</v>
      </c>
      <c r="AT906" s="472">
        <f ca="1">COUNTIF(INDIRECT("U"&amp;(ROW()+12*(($AN906-1)*3+$AO906)-ROW())/12+5):INDIRECT("AF"&amp;(ROW()+12*(($AN906-1)*3+$AO906)-ROW())/12+5),AS906)</f>
        <v>0</v>
      </c>
      <c r="AU906" s="472">
        <f ca="1">IF(AND(AQ906+AS906&gt;0,AR906+AT906&gt;0),COUNTIF(AU$6:AU905,"&gt;0")+1,0)</f>
        <v>0</v>
      </c>
    </row>
    <row r="907" spans="40:47" x14ac:dyDescent="0.15">
      <c r="AN907" s="472">
        <v>26</v>
      </c>
      <c r="AO907" s="472">
        <v>1</v>
      </c>
      <c r="AP907" s="472">
        <v>2</v>
      </c>
      <c r="AQ907" s="480">
        <f ca="1">IF($AP907=1,IF(INDIRECT(ADDRESS(($AN907-1)*3+$AO907+5,$AP907+7))="",0,INDIRECT(ADDRESS(($AN907-1)*3+$AO907+5,$AP907+7))),IF(INDIRECT(ADDRESS(($AN907-1)*3+$AO907+5,$AP907+7))="",0,IF(COUNTIF(INDIRECT(ADDRESS(($AN907-1)*36+($AO907-1)*12+6,COLUMN())):INDIRECT(ADDRESS(($AN907-1)*36+($AO907-1)*12+$AP907+4,COLUMN())),INDIRECT(ADDRESS(($AN907-1)*3+$AO907+5,$AP907+7)))&gt;=1,0,INDIRECT(ADDRESS(($AN907-1)*3+$AO907+5,$AP907+7)))))</f>
        <v>0</v>
      </c>
      <c r="AR907" s="472">
        <f ca="1">COUNTIF(INDIRECT("H"&amp;(ROW()+12*(($AN907-1)*3+$AO907)-ROW())/12+5):INDIRECT("S"&amp;(ROW()+12*(($AN907-1)*3+$AO907)-ROW())/12+5),AQ907)</f>
        <v>0</v>
      </c>
      <c r="AS907" s="480">
        <f ca="1">IF($AP907=1,IF(INDIRECT(ADDRESS(($AN907-1)*3+$AO907+5,$AP907+20))="",0,INDIRECT(ADDRESS(($AN907-1)*3+$AO907+5,$AP907+20))),IF(INDIRECT(ADDRESS(($AN907-1)*3+$AO907+5,$AP907+20))="",0,IF(COUNTIF(INDIRECT(ADDRESS(($AN907-1)*36+($AO907-1)*12+6,COLUMN())):INDIRECT(ADDRESS(($AN907-1)*36+($AO907-1)*12+$AP907+4,COLUMN())),INDIRECT(ADDRESS(($AN907-1)*3+$AO907+5,$AP907+20)))&gt;=1,0,INDIRECT(ADDRESS(($AN907-1)*3+$AO907+5,$AP907+20)))))</f>
        <v>0</v>
      </c>
      <c r="AT907" s="472">
        <f ca="1">COUNTIF(INDIRECT("U"&amp;(ROW()+12*(($AN907-1)*3+$AO907)-ROW())/12+5):INDIRECT("AF"&amp;(ROW()+12*(($AN907-1)*3+$AO907)-ROW())/12+5),AS907)</f>
        <v>0</v>
      </c>
      <c r="AU907" s="472">
        <f ca="1">IF(AND(AQ907+AS907&gt;0,AR907+AT907&gt;0),COUNTIF(AU$6:AU906,"&gt;0")+1,0)</f>
        <v>0</v>
      </c>
    </row>
    <row r="908" spans="40:47" x14ac:dyDescent="0.15">
      <c r="AN908" s="472">
        <v>26</v>
      </c>
      <c r="AO908" s="472">
        <v>1</v>
      </c>
      <c r="AP908" s="472">
        <v>3</v>
      </c>
      <c r="AQ908" s="480">
        <f ca="1">IF($AP908=1,IF(INDIRECT(ADDRESS(($AN908-1)*3+$AO908+5,$AP908+7))="",0,INDIRECT(ADDRESS(($AN908-1)*3+$AO908+5,$AP908+7))),IF(INDIRECT(ADDRESS(($AN908-1)*3+$AO908+5,$AP908+7))="",0,IF(COUNTIF(INDIRECT(ADDRESS(($AN908-1)*36+($AO908-1)*12+6,COLUMN())):INDIRECT(ADDRESS(($AN908-1)*36+($AO908-1)*12+$AP908+4,COLUMN())),INDIRECT(ADDRESS(($AN908-1)*3+$AO908+5,$AP908+7)))&gt;=1,0,INDIRECT(ADDRESS(($AN908-1)*3+$AO908+5,$AP908+7)))))</f>
        <v>0</v>
      </c>
      <c r="AR908" s="472">
        <f ca="1">COUNTIF(INDIRECT("H"&amp;(ROW()+12*(($AN908-1)*3+$AO908)-ROW())/12+5):INDIRECT("S"&amp;(ROW()+12*(($AN908-1)*3+$AO908)-ROW())/12+5),AQ908)</f>
        <v>0</v>
      </c>
      <c r="AS908" s="480">
        <f ca="1">IF($AP908=1,IF(INDIRECT(ADDRESS(($AN908-1)*3+$AO908+5,$AP908+20))="",0,INDIRECT(ADDRESS(($AN908-1)*3+$AO908+5,$AP908+20))),IF(INDIRECT(ADDRESS(($AN908-1)*3+$AO908+5,$AP908+20))="",0,IF(COUNTIF(INDIRECT(ADDRESS(($AN908-1)*36+($AO908-1)*12+6,COLUMN())):INDIRECT(ADDRESS(($AN908-1)*36+($AO908-1)*12+$AP908+4,COLUMN())),INDIRECT(ADDRESS(($AN908-1)*3+$AO908+5,$AP908+20)))&gt;=1,0,INDIRECT(ADDRESS(($AN908-1)*3+$AO908+5,$AP908+20)))))</f>
        <v>0</v>
      </c>
      <c r="AT908" s="472">
        <f ca="1">COUNTIF(INDIRECT("U"&amp;(ROW()+12*(($AN908-1)*3+$AO908)-ROW())/12+5):INDIRECT("AF"&amp;(ROW()+12*(($AN908-1)*3+$AO908)-ROW())/12+5),AS908)</f>
        <v>0</v>
      </c>
      <c r="AU908" s="472">
        <f ca="1">IF(AND(AQ908+AS908&gt;0,AR908+AT908&gt;0),COUNTIF(AU$6:AU907,"&gt;0")+1,0)</f>
        <v>0</v>
      </c>
    </row>
    <row r="909" spans="40:47" x14ac:dyDescent="0.15">
      <c r="AN909" s="472">
        <v>26</v>
      </c>
      <c r="AO909" s="472">
        <v>1</v>
      </c>
      <c r="AP909" s="472">
        <v>4</v>
      </c>
      <c r="AQ909" s="480">
        <f ca="1">IF($AP909=1,IF(INDIRECT(ADDRESS(($AN909-1)*3+$AO909+5,$AP909+7))="",0,INDIRECT(ADDRESS(($AN909-1)*3+$AO909+5,$AP909+7))),IF(INDIRECT(ADDRESS(($AN909-1)*3+$AO909+5,$AP909+7))="",0,IF(COUNTIF(INDIRECT(ADDRESS(($AN909-1)*36+($AO909-1)*12+6,COLUMN())):INDIRECT(ADDRESS(($AN909-1)*36+($AO909-1)*12+$AP909+4,COLUMN())),INDIRECT(ADDRESS(($AN909-1)*3+$AO909+5,$AP909+7)))&gt;=1,0,INDIRECT(ADDRESS(($AN909-1)*3+$AO909+5,$AP909+7)))))</f>
        <v>0</v>
      </c>
      <c r="AR909" s="472">
        <f ca="1">COUNTIF(INDIRECT("H"&amp;(ROW()+12*(($AN909-1)*3+$AO909)-ROW())/12+5):INDIRECT("S"&amp;(ROW()+12*(($AN909-1)*3+$AO909)-ROW())/12+5),AQ909)</f>
        <v>0</v>
      </c>
      <c r="AS909" s="480">
        <f ca="1">IF($AP909=1,IF(INDIRECT(ADDRESS(($AN909-1)*3+$AO909+5,$AP909+20))="",0,INDIRECT(ADDRESS(($AN909-1)*3+$AO909+5,$AP909+20))),IF(INDIRECT(ADDRESS(($AN909-1)*3+$AO909+5,$AP909+20))="",0,IF(COUNTIF(INDIRECT(ADDRESS(($AN909-1)*36+($AO909-1)*12+6,COLUMN())):INDIRECT(ADDRESS(($AN909-1)*36+($AO909-1)*12+$AP909+4,COLUMN())),INDIRECT(ADDRESS(($AN909-1)*3+$AO909+5,$AP909+20)))&gt;=1,0,INDIRECT(ADDRESS(($AN909-1)*3+$AO909+5,$AP909+20)))))</f>
        <v>0</v>
      </c>
      <c r="AT909" s="472">
        <f ca="1">COUNTIF(INDIRECT("U"&amp;(ROW()+12*(($AN909-1)*3+$AO909)-ROW())/12+5):INDIRECT("AF"&amp;(ROW()+12*(($AN909-1)*3+$AO909)-ROW())/12+5),AS909)</f>
        <v>0</v>
      </c>
      <c r="AU909" s="472">
        <f ca="1">IF(AND(AQ909+AS909&gt;0,AR909+AT909&gt;0),COUNTIF(AU$6:AU908,"&gt;0")+1,0)</f>
        <v>0</v>
      </c>
    </row>
    <row r="910" spans="40:47" x14ac:dyDescent="0.15">
      <c r="AN910" s="472">
        <v>26</v>
      </c>
      <c r="AO910" s="472">
        <v>1</v>
      </c>
      <c r="AP910" s="472">
        <v>5</v>
      </c>
      <c r="AQ910" s="480">
        <f ca="1">IF($AP910=1,IF(INDIRECT(ADDRESS(($AN910-1)*3+$AO910+5,$AP910+7))="",0,INDIRECT(ADDRESS(($AN910-1)*3+$AO910+5,$AP910+7))),IF(INDIRECT(ADDRESS(($AN910-1)*3+$AO910+5,$AP910+7))="",0,IF(COUNTIF(INDIRECT(ADDRESS(($AN910-1)*36+($AO910-1)*12+6,COLUMN())):INDIRECT(ADDRESS(($AN910-1)*36+($AO910-1)*12+$AP910+4,COLUMN())),INDIRECT(ADDRESS(($AN910-1)*3+$AO910+5,$AP910+7)))&gt;=1,0,INDIRECT(ADDRESS(($AN910-1)*3+$AO910+5,$AP910+7)))))</f>
        <v>0</v>
      </c>
      <c r="AR910" s="472">
        <f ca="1">COUNTIF(INDIRECT("H"&amp;(ROW()+12*(($AN910-1)*3+$AO910)-ROW())/12+5):INDIRECT("S"&amp;(ROW()+12*(($AN910-1)*3+$AO910)-ROW())/12+5),AQ910)</f>
        <v>0</v>
      </c>
      <c r="AS910" s="480">
        <f ca="1">IF($AP910=1,IF(INDIRECT(ADDRESS(($AN910-1)*3+$AO910+5,$AP910+20))="",0,INDIRECT(ADDRESS(($AN910-1)*3+$AO910+5,$AP910+20))),IF(INDIRECT(ADDRESS(($AN910-1)*3+$AO910+5,$AP910+20))="",0,IF(COUNTIF(INDIRECT(ADDRESS(($AN910-1)*36+($AO910-1)*12+6,COLUMN())):INDIRECT(ADDRESS(($AN910-1)*36+($AO910-1)*12+$AP910+4,COLUMN())),INDIRECT(ADDRESS(($AN910-1)*3+$AO910+5,$AP910+20)))&gt;=1,0,INDIRECT(ADDRESS(($AN910-1)*3+$AO910+5,$AP910+20)))))</f>
        <v>0</v>
      </c>
      <c r="AT910" s="472">
        <f ca="1">COUNTIF(INDIRECT("U"&amp;(ROW()+12*(($AN910-1)*3+$AO910)-ROW())/12+5):INDIRECT("AF"&amp;(ROW()+12*(($AN910-1)*3+$AO910)-ROW())/12+5),AS910)</f>
        <v>0</v>
      </c>
      <c r="AU910" s="472">
        <f ca="1">IF(AND(AQ910+AS910&gt;0,AR910+AT910&gt;0),COUNTIF(AU$6:AU909,"&gt;0")+1,0)</f>
        <v>0</v>
      </c>
    </row>
    <row r="911" spans="40:47" x14ac:dyDescent="0.15">
      <c r="AN911" s="472">
        <v>26</v>
      </c>
      <c r="AO911" s="472">
        <v>1</v>
      </c>
      <c r="AP911" s="472">
        <v>6</v>
      </c>
      <c r="AQ911" s="480">
        <f ca="1">IF($AP911=1,IF(INDIRECT(ADDRESS(($AN911-1)*3+$AO911+5,$AP911+7))="",0,INDIRECT(ADDRESS(($AN911-1)*3+$AO911+5,$AP911+7))),IF(INDIRECT(ADDRESS(($AN911-1)*3+$AO911+5,$AP911+7))="",0,IF(COUNTIF(INDIRECT(ADDRESS(($AN911-1)*36+($AO911-1)*12+6,COLUMN())):INDIRECT(ADDRESS(($AN911-1)*36+($AO911-1)*12+$AP911+4,COLUMN())),INDIRECT(ADDRESS(($AN911-1)*3+$AO911+5,$AP911+7)))&gt;=1,0,INDIRECT(ADDRESS(($AN911-1)*3+$AO911+5,$AP911+7)))))</f>
        <v>0</v>
      </c>
      <c r="AR911" s="472">
        <f ca="1">COUNTIF(INDIRECT("H"&amp;(ROW()+12*(($AN911-1)*3+$AO911)-ROW())/12+5):INDIRECT("S"&amp;(ROW()+12*(($AN911-1)*3+$AO911)-ROW())/12+5),AQ911)</f>
        <v>0</v>
      </c>
      <c r="AS911" s="480">
        <f ca="1">IF($AP911=1,IF(INDIRECT(ADDRESS(($AN911-1)*3+$AO911+5,$AP911+20))="",0,INDIRECT(ADDRESS(($AN911-1)*3+$AO911+5,$AP911+20))),IF(INDIRECT(ADDRESS(($AN911-1)*3+$AO911+5,$AP911+20))="",0,IF(COUNTIF(INDIRECT(ADDRESS(($AN911-1)*36+($AO911-1)*12+6,COLUMN())):INDIRECT(ADDRESS(($AN911-1)*36+($AO911-1)*12+$AP911+4,COLUMN())),INDIRECT(ADDRESS(($AN911-1)*3+$AO911+5,$AP911+20)))&gt;=1,0,INDIRECT(ADDRESS(($AN911-1)*3+$AO911+5,$AP911+20)))))</f>
        <v>0</v>
      </c>
      <c r="AT911" s="472">
        <f ca="1">COUNTIF(INDIRECT("U"&amp;(ROW()+12*(($AN911-1)*3+$AO911)-ROW())/12+5):INDIRECT("AF"&amp;(ROW()+12*(($AN911-1)*3+$AO911)-ROW())/12+5),AS911)</f>
        <v>0</v>
      </c>
      <c r="AU911" s="472">
        <f ca="1">IF(AND(AQ911+AS911&gt;0,AR911+AT911&gt;0),COUNTIF(AU$6:AU910,"&gt;0")+1,0)</f>
        <v>0</v>
      </c>
    </row>
    <row r="912" spans="40:47" x14ac:dyDescent="0.15">
      <c r="AN912" s="472">
        <v>26</v>
      </c>
      <c r="AO912" s="472">
        <v>1</v>
      </c>
      <c r="AP912" s="472">
        <v>7</v>
      </c>
      <c r="AQ912" s="480">
        <f ca="1">IF($AP912=1,IF(INDIRECT(ADDRESS(($AN912-1)*3+$AO912+5,$AP912+7))="",0,INDIRECT(ADDRESS(($AN912-1)*3+$AO912+5,$AP912+7))),IF(INDIRECT(ADDRESS(($AN912-1)*3+$AO912+5,$AP912+7))="",0,IF(COUNTIF(INDIRECT(ADDRESS(($AN912-1)*36+($AO912-1)*12+6,COLUMN())):INDIRECT(ADDRESS(($AN912-1)*36+($AO912-1)*12+$AP912+4,COLUMN())),INDIRECT(ADDRESS(($AN912-1)*3+$AO912+5,$AP912+7)))&gt;=1,0,INDIRECT(ADDRESS(($AN912-1)*3+$AO912+5,$AP912+7)))))</f>
        <v>0</v>
      </c>
      <c r="AR912" s="472">
        <f ca="1">COUNTIF(INDIRECT("H"&amp;(ROW()+12*(($AN912-1)*3+$AO912)-ROW())/12+5):INDIRECT("S"&amp;(ROW()+12*(($AN912-1)*3+$AO912)-ROW())/12+5),AQ912)</f>
        <v>0</v>
      </c>
      <c r="AS912" s="480">
        <f ca="1">IF($AP912=1,IF(INDIRECT(ADDRESS(($AN912-1)*3+$AO912+5,$AP912+20))="",0,INDIRECT(ADDRESS(($AN912-1)*3+$AO912+5,$AP912+20))),IF(INDIRECT(ADDRESS(($AN912-1)*3+$AO912+5,$AP912+20))="",0,IF(COUNTIF(INDIRECT(ADDRESS(($AN912-1)*36+($AO912-1)*12+6,COLUMN())):INDIRECT(ADDRESS(($AN912-1)*36+($AO912-1)*12+$AP912+4,COLUMN())),INDIRECT(ADDRESS(($AN912-1)*3+$AO912+5,$AP912+20)))&gt;=1,0,INDIRECT(ADDRESS(($AN912-1)*3+$AO912+5,$AP912+20)))))</f>
        <v>0</v>
      </c>
      <c r="AT912" s="472">
        <f ca="1">COUNTIF(INDIRECT("U"&amp;(ROW()+12*(($AN912-1)*3+$AO912)-ROW())/12+5):INDIRECT("AF"&amp;(ROW()+12*(($AN912-1)*3+$AO912)-ROW())/12+5),AS912)</f>
        <v>0</v>
      </c>
      <c r="AU912" s="472">
        <f ca="1">IF(AND(AQ912+AS912&gt;0,AR912+AT912&gt;0),COUNTIF(AU$6:AU911,"&gt;0")+1,0)</f>
        <v>0</v>
      </c>
    </row>
    <row r="913" spans="40:47" x14ac:dyDescent="0.15">
      <c r="AN913" s="472">
        <v>26</v>
      </c>
      <c r="AO913" s="472">
        <v>1</v>
      </c>
      <c r="AP913" s="472">
        <v>8</v>
      </c>
      <c r="AQ913" s="480">
        <f ca="1">IF($AP913=1,IF(INDIRECT(ADDRESS(($AN913-1)*3+$AO913+5,$AP913+7))="",0,INDIRECT(ADDRESS(($AN913-1)*3+$AO913+5,$AP913+7))),IF(INDIRECT(ADDRESS(($AN913-1)*3+$AO913+5,$AP913+7))="",0,IF(COUNTIF(INDIRECT(ADDRESS(($AN913-1)*36+($AO913-1)*12+6,COLUMN())):INDIRECT(ADDRESS(($AN913-1)*36+($AO913-1)*12+$AP913+4,COLUMN())),INDIRECT(ADDRESS(($AN913-1)*3+$AO913+5,$AP913+7)))&gt;=1,0,INDIRECT(ADDRESS(($AN913-1)*3+$AO913+5,$AP913+7)))))</f>
        <v>0</v>
      </c>
      <c r="AR913" s="472">
        <f ca="1">COUNTIF(INDIRECT("H"&amp;(ROW()+12*(($AN913-1)*3+$AO913)-ROW())/12+5):INDIRECT("S"&amp;(ROW()+12*(($AN913-1)*3+$AO913)-ROW())/12+5),AQ913)</f>
        <v>0</v>
      </c>
      <c r="AS913" s="480">
        <f ca="1">IF($AP913=1,IF(INDIRECT(ADDRESS(($AN913-1)*3+$AO913+5,$AP913+20))="",0,INDIRECT(ADDRESS(($AN913-1)*3+$AO913+5,$AP913+20))),IF(INDIRECT(ADDRESS(($AN913-1)*3+$AO913+5,$AP913+20))="",0,IF(COUNTIF(INDIRECT(ADDRESS(($AN913-1)*36+($AO913-1)*12+6,COLUMN())):INDIRECT(ADDRESS(($AN913-1)*36+($AO913-1)*12+$AP913+4,COLUMN())),INDIRECT(ADDRESS(($AN913-1)*3+$AO913+5,$AP913+20)))&gt;=1,0,INDIRECT(ADDRESS(($AN913-1)*3+$AO913+5,$AP913+20)))))</f>
        <v>0</v>
      </c>
      <c r="AT913" s="472">
        <f ca="1">COUNTIF(INDIRECT("U"&amp;(ROW()+12*(($AN913-1)*3+$AO913)-ROW())/12+5):INDIRECT("AF"&amp;(ROW()+12*(($AN913-1)*3+$AO913)-ROW())/12+5),AS913)</f>
        <v>0</v>
      </c>
      <c r="AU913" s="472">
        <f ca="1">IF(AND(AQ913+AS913&gt;0,AR913+AT913&gt;0),COUNTIF(AU$6:AU912,"&gt;0")+1,0)</f>
        <v>0</v>
      </c>
    </row>
    <row r="914" spans="40:47" x14ac:dyDescent="0.15">
      <c r="AN914" s="472">
        <v>26</v>
      </c>
      <c r="AO914" s="472">
        <v>1</v>
      </c>
      <c r="AP914" s="472">
        <v>9</v>
      </c>
      <c r="AQ914" s="480">
        <f ca="1">IF($AP914=1,IF(INDIRECT(ADDRESS(($AN914-1)*3+$AO914+5,$AP914+7))="",0,INDIRECT(ADDRESS(($AN914-1)*3+$AO914+5,$AP914+7))),IF(INDIRECT(ADDRESS(($AN914-1)*3+$AO914+5,$AP914+7))="",0,IF(COUNTIF(INDIRECT(ADDRESS(($AN914-1)*36+($AO914-1)*12+6,COLUMN())):INDIRECT(ADDRESS(($AN914-1)*36+($AO914-1)*12+$AP914+4,COLUMN())),INDIRECT(ADDRESS(($AN914-1)*3+$AO914+5,$AP914+7)))&gt;=1,0,INDIRECT(ADDRESS(($AN914-1)*3+$AO914+5,$AP914+7)))))</f>
        <v>0</v>
      </c>
      <c r="AR914" s="472">
        <f ca="1">COUNTIF(INDIRECT("H"&amp;(ROW()+12*(($AN914-1)*3+$AO914)-ROW())/12+5):INDIRECT("S"&amp;(ROW()+12*(($AN914-1)*3+$AO914)-ROW())/12+5),AQ914)</f>
        <v>0</v>
      </c>
      <c r="AS914" s="480">
        <f ca="1">IF($AP914=1,IF(INDIRECT(ADDRESS(($AN914-1)*3+$AO914+5,$AP914+20))="",0,INDIRECT(ADDRESS(($AN914-1)*3+$AO914+5,$AP914+20))),IF(INDIRECT(ADDRESS(($AN914-1)*3+$AO914+5,$AP914+20))="",0,IF(COUNTIF(INDIRECT(ADDRESS(($AN914-1)*36+($AO914-1)*12+6,COLUMN())):INDIRECT(ADDRESS(($AN914-1)*36+($AO914-1)*12+$AP914+4,COLUMN())),INDIRECT(ADDRESS(($AN914-1)*3+$AO914+5,$AP914+20)))&gt;=1,0,INDIRECT(ADDRESS(($AN914-1)*3+$AO914+5,$AP914+20)))))</f>
        <v>0</v>
      </c>
      <c r="AT914" s="472">
        <f ca="1">COUNTIF(INDIRECT("U"&amp;(ROW()+12*(($AN914-1)*3+$AO914)-ROW())/12+5):INDIRECT("AF"&amp;(ROW()+12*(($AN914-1)*3+$AO914)-ROW())/12+5),AS914)</f>
        <v>0</v>
      </c>
      <c r="AU914" s="472">
        <f ca="1">IF(AND(AQ914+AS914&gt;0,AR914+AT914&gt;0),COUNTIF(AU$6:AU913,"&gt;0")+1,0)</f>
        <v>0</v>
      </c>
    </row>
    <row r="915" spans="40:47" x14ac:dyDescent="0.15">
      <c r="AN915" s="472">
        <v>26</v>
      </c>
      <c r="AO915" s="472">
        <v>1</v>
      </c>
      <c r="AP915" s="472">
        <v>10</v>
      </c>
      <c r="AQ915" s="480">
        <f ca="1">IF($AP915=1,IF(INDIRECT(ADDRESS(($AN915-1)*3+$AO915+5,$AP915+7))="",0,INDIRECT(ADDRESS(($AN915-1)*3+$AO915+5,$AP915+7))),IF(INDIRECT(ADDRESS(($AN915-1)*3+$AO915+5,$AP915+7))="",0,IF(COUNTIF(INDIRECT(ADDRESS(($AN915-1)*36+($AO915-1)*12+6,COLUMN())):INDIRECT(ADDRESS(($AN915-1)*36+($AO915-1)*12+$AP915+4,COLUMN())),INDIRECT(ADDRESS(($AN915-1)*3+$AO915+5,$AP915+7)))&gt;=1,0,INDIRECT(ADDRESS(($AN915-1)*3+$AO915+5,$AP915+7)))))</f>
        <v>0</v>
      </c>
      <c r="AR915" s="472">
        <f ca="1">COUNTIF(INDIRECT("H"&amp;(ROW()+12*(($AN915-1)*3+$AO915)-ROW())/12+5):INDIRECT("S"&amp;(ROW()+12*(($AN915-1)*3+$AO915)-ROW())/12+5),AQ915)</f>
        <v>0</v>
      </c>
      <c r="AS915" s="480">
        <f ca="1">IF($AP915=1,IF(INDIRECT(ADDRESS(($AN915-1)*3+$AO915+5,$AP915+20))="",0,INDIRECT(ADDRESS(($AN915-1)*3+$AO915+5,$AP915+20))),IF(INDIRECT(ADDRESS(($AN915-1)*3+$AO915+5,$AP915+20))="",0,IF(COUNTIF(INDIRECT(ADDRESS(($AN915-1)*36+($AO915-1)*12+6,COLUMN())):INDIRECT(ADDRESS(($AN915-1)*36+($AO915-1)*12+$AP915+4,COLUMN())),INDIRECT(ADDRESS(($AN915-1)*3+$AO915+5,$AP915+20)))&gt;=1,0,INDIRECT(ADDRESS(($AN915-1)*3+$AO915+5,$AP915+20)))))</f>
        <v>0</v>
      </c>
      <c r="AT915" s="472">
        <f ca="1">COUNTIF(INDIRECT("U"&amp;(ROW()+12*(($AN915-1)*3+$AO915)-ROW())/12+5):INDIRECT("AF"&amp;(ROW()+12*(($AN915-1)*3+$AO915)-ROW())/12+5),AS915)</f>
        <v>0</v>
      </c>
      <c r="AU915" s="472">
        <f ca="1">IF(AND(AQ915+AS915&gt;0,AR915+AT915&gt;0),COUNTIF(AU$6:AU914,"&gt;0")+1,0)</f>
        <v>0</v>
      </c>
    </row>
    <row r="916" spans="40:47" x14ac:dyDescent="0.15">
      <c r="AN916" s="472">
        <v>26</v>
      </c>
      <c r="AO916" s="472">
        <v>1</v>
      </c>
      <c r="AP916" s="472">
        <v>11</v>
      </c>
      <c r="AQ916" s="480">
        <f ca="1">IF($AP916=1,IF(INDIRECT(ADDRESS(($AN916-1)*3+$AO916+5,$AP916+7))="",0,INDIRECT(ADDRESS(($AN916-1)*3+$AO916+5,$AP916+7))),IF(INDIRECT(ADDRESS(($AN916-1)*3+$AO916+5,$AP916+7))="",0,IF(COUNTIF(INDIRECT(ADDRESS(($AN916-1)*36+($AO916-1)*12+6,COLUMN())):INDIRECT(ADDRESS(($AN916-1)*36+($AO916-1)*12+$AP916+4,COLUMN())),INDIRECT(ADDRESS(($AN916-1)*3+$AO916+5,$AP916+7)))&gt;=1,0,INDIRECT(ADDRESS(($AN916-1)*3+$AO916+5,$AP916+7)))))</f>
        <v>0</v>
      </c>
      <c r="AR916" s="472">
        <f ca="1">COUNTIF(INDIRECT("H"&amp;(ROW()+12*(($AN916-1)*3+$AO916)-ROW())/12+5):INDIRECT("S"&amp;(ROW()+12*(($AN916-1)*3+$AO916)-ROW())/12+5),AQ916)</f>
        <v>0</v>
      </c>
      <c r="AS916" s="480">
        <f ca="1">IF($AP916=1,IF(INDIRECT(ADDRESS(($AN916-1)*3+$AO916+5,$AP916+20))="",0,INDIRECT(ADDRESS(($AN916-1)*3+$AO916+5,$AP916+20))),IF(INDIRECT(ADDRESS(($AN916-1)*3+$AO916+5,$AP916+20))="",0,IF(COUNTIF(INDIRECT(ADDRESS(($AN916-1)*36+($AO916-1)*12+6,COLUMN())):INDIRECT(ADDRESS(($AN916-1)*36+($AO916-1)*12+$AP916+4,COLUMN())),INDIRECT(ADDRESS(($AN916-1)*3+$AO916+5,$AP916+20)))&gt;=1,0,INDIRECT(ADDRESS(($AN916-1)*3+$AO916+5,$AP916+20)))))</f>
        <v>0</v>
      </c>
      <c r="AT916" s="472">
        <f ca="1">COUNTIF(INDIRECT("U"&amp;(ROW()+12*(($AN916-1)*3+$AO916)-ROW())/12+5):INDIRECT("AF"&amp;(ROW()+12*(($AN916-1)*3+$AO916)-ROW())/12+5),AS916)</f>
        <v>0</v>
      </c>
      <c r="AU916" s="472">
        <f ca="1">IF(AND(AQ916+AS916&gt;0,AR916+AT916&gt;0),COUNTIF(AU$6:AU915,"&gt;0")+1,0)</f>
        <v>0</v>
      </c>
    </row>
    <row r="917" spans="40:47" x14ac:dyDescent="0.15">
      <c r="AN917" s="472">
        <v>26</v>
      </c>
      <c r="AO917" s="472">
        <v>1</v>
      </c>
      <c r="AP917" s="472">
        <v>12</v>
      </c>
      <c r="AQ917" s="480">
        <f ca="1">IF($AP917=1,IF(INDIRECT(ADDRESS(($AN917-1)*3+$AO917+5,$AP917+7))="",0,INDIRECT(ADDRESS(($AN917-1)*3+$AO917+5,$AP917+7))),IF(INDIRECT(ADDRESS(($AN917-1)*3+$AO917+5,$AP917+7))="",0,IF(COUNTIF(INDIRECT(ADDRESS(($AN917-1)*36+($AO917-1)*12+6,COLUMN())):INDIRECT(ADDRESS(($AN917-1)*36+($AO917-1)*12+$AP917+4,COLUMN())),INDIRECT(ADDRESS(($AN917-1)*3+$AO917+5,$AP917+7)))&gt;=1,0,INDIRECT(ADDRESS(($AN917-1)*3+$AO917+5,$AP917+7)))))</f>
        <v>0</v>
      </c>
      <c r="AR917" s="472">
        <f ca="1">COUNTIF(INDIRECT("H"&amp;(ROW()+12*(($AN917-1)*3+$AO917)-ROW())/12+5):INDIRECT("S"&amp;(ROW()+12*(($AN917-1)*3+$AO917)-ROW())/12+5),AQ917)</f>
        <v>0</v>
      </c>
      <c r="AS917" s="480">
        <f ca="1">IF($AP917=1,IF(INDIRECT(ADDRESS(($AN917-1)*3+$AO917+5,$AP917+20))="",0,INDIRECT(ADDRESS(($AN917-1)*3+$AO917+5,$AP917+20))),IF(INDIRECT(ADDRESS(($AN917-1)*3+$AO917+5,$AP917+20))="",0,IF(COUNTIF(INDIRECT(ADDRESS(($AN917-1)*36+($AO917-1)*12+6,COLUMN())):INDIRECT(ADDRESS(($AN917-1)*36+($AO917-1)*12+$AP917+4,COLUMN())),INDIRECT(ADDRESS(($AN917-1)*3+$AO917+5,$AP917+20)))&gt;=1,0,INDIRECT(ADDRESS(($AN917-1)*3+$AO917+5,$AP917+20)))))</f>
        <v>0</v>
      </c>
      <c r="AT917" s="472">
        <f ca="1">COUNTIF(INDIRECT("U"&amp;(ROW()+12*(($AN917-1)*3+$AO917)-ROW())/12+5):INDIRECT("AF"&amp;(ROW()+12*(($AN917-1)*3+$AO917)-ROW())/12+5),AS917)</f>
        <v>0</v>
      </c>
      <c r="AU917" s="472">
        <f ca="1">IF(AND(AQ917+AS917&gt;0,AR917+AT917&gt;0),COUNTIF(AU$6:AU916,"&gt;0")+1,0)</f>
        <v>0</v>
      </c>
    </row>
    <row r="918" spans="40:47" x14ac:dyDescent="0.15">
      <c r="AN918" s="472">
        <v>26</v>
      </c>
      <c r="AO918" s="472">
        <v>2</v>
      </c>
      <c r="AP918" s="472">
        <v>1</v>
      </c>
      <c r="AQ918" s="480">
        <f ca="1">IF($AP918=1,IF(INDIRECT(ADDRESS(($AN918-1)*3+$AO918+5,$AP918+7))="",0,INDIRECT(ADDRESS(($AN918-1)*3+$AO918+5,$AP918+7))),IF(INDIRECT(ADDRESS(($AN918-1)*3+$AO918+5,$AP918+7))="",0,IF(COUNTIF(INDIRECT(ADDRESS(($AN918-1)*36+($AO918-1)*12+6,COLUMN())):INDIRECT(ADDRESS(($AN918-1)*36+($AO918-1)*12+$AP918+4,COLUMN())),INDIRECT(ADDRESS(($AN918-1)*3+$AO918+5,$AP918+7)))&gt;=1,0,INDIRECT(ADDRESS(($AN918-1)*3+$AO918+5,$AP918+7)))))</f>
        <v>0</v>
      </c>
      <c r="AR918" s="472">
        <f ca="1">COUNTIF(INDIRECT("H"&amp;(ROW()+12*(($AN918-1)*3+$AO918)-ROW())/12+5):INDIRECT("S"&amp;(ROW()+12*(($AN918-1)*3+$AO918)-ROW())/12+5),AQ918)</f>
        <v>0</v>
      </c>
      <c r="AS918" s="480">
        <f ca="1">IF($AP918=1,IF(INDIRECT(ADDRESS(($AN918-1)*3+$AO918+5,$AP918+20))="",0,INDIRECT(ADDRESS(($AN918-1)*3+$AO918+5,$AP918+20))),IF(INDIRECT(ADDRESS(($AN918-1)*3+$AO918+5,$AP918+20))="",0,IF(COUNTIF(INDIRECT(ADDRESS(($AN918-1)*36+($AO918-1)*12+6,COLUMN())):INDIRECT(ADDRESS(($AN918-1)*36+($AO918-1)*12+$AP918+4,COLUMN())),INDIRECT(ADDRESS(($AN918-1)*3+$AO918+5,$AP918+20)))&gt;=1,0,INDIRECT(ADDRESS(($AN918-1)*3+$AO918+5,$AP918+20)))))</f>
        <v>0</v>
      </c>
      <c r="AT918" s="472">
        <f ca="1">COUNTIF(INDIRECT("U"&amp;(ROW()+12*(($AN918-1)*3+$AO918)-ROW())/12+5):INDIRECT("AF"&amp;(ROW()+12*(($AN918-1)*3+$AO918)-ROW())/12+5),AS918)</f>
        <v>0</v>
      </c>
      <c r="AU918" s="472">
        <f ca="1">IF(AND(AQ918+AS918&gt;0,AR918+AT918&gt;0),COUNTIF(AU$6:AU917,"&gt;0")+1,0)</f>
        <v>0</v>
      </c>
    </row>
    <row r="919" spans="40:47" x14ac:dyDescent="0.15">
      <c r="AN919" s="472">
        <v>26</v>
      </c>
      <c r="AO919" s="472">
        <v>2</v>
      </c>
      <c r="AP919" s="472">
        <v>2</v>
      </c>
      <c r="AQ919" s="480">
        <f ca="1">IF($AP919=1,IF(INDIRECT(ADDRESS(($AN919-1)*3+$AO919+5,$AP919+7))="",0,INDIRECT(ADDRESS(($AN919-1)*3+$AO919+5,$AP919+7))),IF(INDIRECT(ADDRESS(($AN919-1)*3+$AO919+5,$AP919+7))="",0,IF(COUNTIF(INDIRECT(ADDRESS(($AN919-1)*36+($AO919-1)*12+6,COLUMN())):INDIRECT(ADDRESS(($AN919-1)*36+($AO919-1)*12+$AP919+4,COLUMN())),INDIRECT(ADDRESS(($AN919-1)*3+$AO919+5,$AP919+7)))&gt;=1,0,INDIRECT(ADDRESS(($AN919-1)*3+$AO919+5,$AP919+7)))))</f>
        <v>0</v>
      </c>
      <c r="AR919" s="472">
        <f ca="1">COUNTIF(INDIRECT("H"&amp;(ROW()+12*(($AN919-1)*3+$AO919)-ROW())/12+5):INDIRECT("S"&amp;(ROW()+12*(($AN919-1)*3+$AO919)-ROW())/12+5),AQ919)</f>
        <v>0</v>
      </c>
      <c r="AS919" s="480">
        <f ca="1">IF($AP919=1,IF(INDIRECT(ADDRESS(($AN919-1)*3+$AO919+5,$AP919+20))="",0,INDIRECT(ADDRESS(($AN919-1)*3+$AO919+5,$AP919+20))),IF(INDIRECT(ADDRESS(($AN919-1)*3+$AO919+5,$AP919+20))="",0,IF(COUNTIF(INDIRECT(ADDRESS(($AN919-1)*36+($AO919-1)*12+6,COLUMN())):INDIRECT(ADDRESS(($AN919-1)*36+($AO919-1)*12+$AP919+4,COLUMN())),INDIRECT(ADDRESS(($AN919-1)*3+$AO919+5,$AP919+20)))&gt;=1,0,INDIRECT(ADDRESS(($AN919-1)*3+$AO919+5,$AP919+20)))))</f>
        <v>0</v>
      </c>
      <c r="AT919" s="472">
        <f ca="1">COUNTIF(INDIRECT("U"&amp;(ROW()+12*(($AN919-1)*3+$AO919)-ROW())/12+5):INDIRECT("AF"&amp;(ROW()+12*(($AN919-1)*3+$AO919)-ROW())/12+5),AS919)</f>
        <v>0</v>
      </c>
      <c r="AU919" s="472">
        <f ca="1">IF(AND(AQ919+AS919&gt;0,AR919+AT919&gt;0),COUNTIF(AU$6:AU918,"&gt;0")+1,0)</f>
        <v>0</v>
      </c>
    </row>
    <row r="920" spans="40:47" x14ac:dyDescent="0.15">
      <c r="AN920" s="472">
        <v>26</v>
      </c>
      <c r="AO920" s="472">
        <v>2</v>
      </c>
      <c r="AP920" s="472">
        <v>3</v>
      </c>
      <c r="AQ920" s="480">
        <f ca="1">IF($AP920=1,IF(INDIRECT(ADDRESS(($AN920-1)*3+$AO920+5,$AP920+7))="",0,INDIRECT(ADDRESS(($AN920-1)*3+$AO920+5,$AP920+7))),IF(INDIRECT(ADDRESS(($AN920-1)*3+$AO920+5,$AP920+7))="",0,IF(COUNTIF(INDIRECT(ADDRESS(($AN920-1)*36+($AO920-1)*12+6,COLUMN())):INDIRECT(ADDRESS(($AN920-1)*36+($AO920-1)*12+$AP920+4,COLUMN())),INDIRECT(ADDRESS(($AN920-1)*3+$AO920+5,$AP920+7)))&gt;=1,0,INDIRECT(ADDRESS(($AN920-1)*3+$AO920+5,$AP920+7)))))</f>
        <v>0</v>
      </c>
      <c r="AR920" s="472">
        <f ca="1">COUNTIF(INDIRECT("H"&amp;(ROW()+12*(($AN920-1)*3+$AO920)-ROW())/12+5):INDIRECT("S"&amp;(ROW()+12*(($AN920-1)*3+$AO920)-ROW())/12+5),AQ920)</f>
        <v>0</v>
      </c>
      <c r="AS920" s="480">
        <f ca="1">IF($AP920=1,IF(INDIRECT(ADDRESS(($AN920-1)*3+$AO920+5,$AP920+20))="",0,INDIRECT(ADDRESS(($AN920-1)*3+$AO920+5,$AP920+20))),IF(INDIRECT(ADDRESS(($AN920-1)*3+$AO920+5,$AP920+20))="",0,IF(COUNTIF(INDIRECT(ADDRESS(($AN920-1)*36+($AO920-1)*12+6,COLUMN())):INDIRECT(ADDRESS(($AN920-1)*36+($AO920-1)*12+$AP920+4,COLUMN())),INDIRECT(ADDRESS(($AN920-1)*3+$AO920+5,$AP920+20)))&gt;=1,0,INDIRECT(ADDRESS(($AN920-1)*3+$AO920+5,$AP920+20)))))</f>
        <v>0</v>
      </c>
      <c r="AT920" s="472">
        <f ca="1">COUNTIF(INDIRECT("U"&amp;(ROW()+12*(($AN920-1)*3+$AO920)-ROW())/12+5):INDIRECT("AF"&amp;(ROW()+12*(($AN920-1)*3+$AO920)-ROW())/12+5),AS920)</f>
        <v>0</v>
      </c>
      <c r="AU920" s="472">
        <f ca="1">IF(AND(AQ920+AS920&gt;0,AR920+AT920&gt;0),COUNTIF(AU$6:AU919,"&gt;0")+1,0)</f>
        <v>0</v>
      </c>
    </row>
    <row r="921" spans="40:47" x14ac:dyDescent="0.15">
      <c r="AN921" s="472">
        <v>26</v>
      </c>
      <c r="AO921" s="472">
        <v>2</v>
      </c>
      <c r="AP921" s="472">
        <v>4</v>
      </c>
      <c r="AQ921" s="480">
        <f ca="1">IF($AP921=1,IF(INDIRECT(ADDRESS(($AN921-1)*3+$AO921+5,$AP921+7))="",0,INDIRECT(ADDRESS(($AN921-1)*3+$AO921+5,$AP921+7))),IF(INDIRECT(ADDRESS(($AN921-1)*3+$AO921+5,$AP921+7))="",0,IF(COUNTIF(INDIRECT(ADDRESS(($AN921-1)*36+($AO921-1)*12+6,COLUMN())):INDIRECT(ADDRESS(($AN921-1)*36+($AO921-1)*12+$AP921+4,COLUMN())),INDIRECT(ADDRESS(($AN921-1)*3+$AO921+5,$AP921+7)))&gt;=1,0,INDIRECT(ADDRESS(($AN921-1)*3+$AO921+5,$AP921+7)))))</f>
        <v>0</v>
      </c>
      <c r="AR921" s="472">
        <f ca="1">COUNTIF(INDIRECT("H"&amp;(ROW()+12*(($AN921-1)*3+$AO921)-ROW())/12+5):INDIRECT("S"&amp;(ROW()+12*(($AN921-1)*3+$AO921)-ROW())/12+5),AQ921)</f>
        <v>0</v>
      </c>
      <c r="AS921" s="480">
        <f ca="1">IF($AP921=1,IF(INDIRECT(ADDRESS(($AN921-1)*3+$AO921+5,$AP921+20))="",0,INDIRECT(ADDRESS(($AN921-1)*3+$AO921+5,$AP921+20))),IF(INDIRECT(ADDRESS(($AN921-1)*3+$AO921+5,$AP921+20))="",0,IF(COUNTIF(INDIRECT(ADDRESS(($AN921-1)*36+($AO921-1)*12+6,COLUMN())):INDIRECT(ADDRESS(($AN921-1)*36+($AO921-1)*12+$AP921+4,COLUMN())),INDIRECT(ADDRESS(($AN921-1)*3+$AO921+5,$AP921+20)))&gt;=1,0,INDIRECT(ADDRESS(($AN921-1)*3+$AO921+5,$AP921+20)))))</f>
        <v>0</v>
      </c>
      <c r="AT921" s="472">
        <f ca="1">COUNTIF(INDIRECT("U"&amp;(ROW()+12*(($AN921-1)*3+$AO921)-ROW())/12+5):INDIRECT("AF"&amp;(ROW()+12*(($AN921-1)*3+$AO921)-ROW())/12+5),AS921)</f>
        <v>0</v>
      </c>
      <c r="AU921" s="472">
        <f ca="1">IF(AND(AQ921+AS921&gt;0,AR921+AT921&gt;0),COUNTIF(AU$6:AU920,"&gt;0")+1,0)</f>
        <v>0</v>
      </c>
    </row>
    <row r="922" spans="40:47" x14ac:dyDescent="0.15">
      <c r="AN922" s="472">
        <v>26</v>
      </c>
      <c r="AO922" s="472">
        <v>2</v>
      </c>
      <c r="AP922" s="472">
        <v>5</v>
      </c>
      <c r="AQ922" s="480">
        <f ca="1">IF($AP922=1,IF(INDIRECT(ADDRESS(($AN922-1)*3+$AO922+5,$AP922+7))="",0,INDIRECT(ADDRESS(($AN922-1)*3+$AO922+5,$AP922+7))),IF(INDIRECT(ADDRESS(($AN922-1)*3+$AO922+5,$AP922+7))="",0,IF(COUNTIF(INDIRECT(ADDRESS(($AN922-1)*36+($AO922-1)*12+6,COLUMN())):INDIRECT(ADDRESS(($AN922-1)*36+($AO922-1)*12+$AP922+4,COLUMN())),INDIRECT(ADDRESS(($AN922-1)*3+$AO922+5,$AP922+7)))&gt;=1,0,INDIRECT(ADDRESS(($AN922-1)*3+$AO922+5,$AP922+7)))))</f>
        <v>0</v>
      </c>
      <c r="AR922" s="472">
        <f ca="1">COUNTIF(INDIRECT("H"&amp;(ROW()+12*(($AN922-1)*3+$AO922)-ROW())/12+5):INDIRECT("S"&amp;(ROW()+12*(($AN922-1)*3+$AO922)-ROW())/12+5),AQ922)</f>
        <v>0</v>
      </c>
      <c r="AS922" s="480">
        <f ca="1">IF($AP922=1,IF(INDIRECT(ADDRESS(($AN922-1)*3+$AO922+5,$AP922+20))="",0,INDIRECT(ADDRESS(($AN922-1)*3+$AO922+5,$AP922+20))),IF(INDIRECT(ADDRESS(($AN922-1)*3+$AO922+5,$AP922+20))="",0,IF(COUNTIF(INDIRECT(ADDRESS(($AN922-1)*36+($AO922-1)*12+6,COLUMN())):INDIRECT(ADDRESS(($AN922-1)*36+($AO922-1)*12+$AP922+4,COLUMN())),INDIRECT(ADDRESS(($AN922-1)*3+$AO922+5,$AP922+20)))&gt;=1,0,INDIRECT(ADDRESS(($AN922-1)*3+$AO922+5,$AP922+20)))))</f>
        <v>0</v>
      </c>
      <c r="AT922" s="472">
        <f ca="1">COUNTIF(INDIRECT("U"&amp;(ROW()+12*(($AN922-1)*3+$AO922)-ROW())/12+5):INDIRECT("AF"&amp;(ROW()+12*(($AN922-1)*3+$AO922)-ROW())/12+5),AS922)</f>
        <v>0</v>
      </c>
      <c r="AU922" s="472">
        <f ca="1">IF(AND(AQ922+AS922&gt;0,AR922+AT922&gt;0),COUNTIF(AU$6:AU921,"&gt;0")+1,0)</f>
        <v>0</v>
      </c>
    </row>
    <row r="923" spans="40:47" x14ac:dyDescent="0.15">
      <c r="AN923" s="472">
        <v>26</v>
      </c>
      <c r="AO923" s="472">
        <v>2</v>
      </c>
      <c r="AP923" s="472">
        <v>6</v>
      </c>
      <c r="AQ923" s="480">
        <f ca="1">IF($AP923=1,IF(INDIRECT(ADDRESS(($AN923-1)*3+$AO923+5,$AP923+7))="",0,INDIRECT(ADDRESS(($AN923-1)*3+$AO923+5,$AP923+7))),IF(INDIRECT(ADDRESS(($AN923-1)*3+$AO923+5,$AP923+7))="",0,IF(COUNTIF(INDIRECT(ADDRESS(($AN923-1)*36+($AO923-1)*12+6,COLUMN())):INDIRECT(ADDRESS(($AN923-1)*36+($AO923-1)*12+$AP923+4,COLUMN())),INDIRECT(ADDRESS(($AN923-1)*3+$AO923+5,$AP923+7)))&gt;=1,0,INDIRECT(ADDRESS(($AN923-1)*3+$AO923+5,$AP923+7)))))</f>
        <v>0</v>
      </c>
      <c r="AR923" s="472">
        <f ca="1">COUNTIF(INDIRECT("H"&amp;(ROW()+12*(($AN923-1)*3+$AO923)-ROW())/12+5):INDIRECT("S"&amp;(ROW()+12*(($AN923-1)*3+$AO923)-ROW())/12+5),AQ923)</f>
        <v>0</v>
      </c>
      <c r="AS923" s="480">
        <f ca="1">IF($AP923=1,IF(INDIRECT(ADDRESS(($AN923-1)*3+$AO923+5,$AP923+20))="",0,INDIRECT(ADDRESS(($AN923-1)*3+$AO923+5,$AP923+20))),IF(INDIRECT(ADDRESS(($AN923-1)*3+$AO923+5,$AP923+20))="",0,IF(COUNTIF(INDIRECT(ADDRESS(($AN923-1)*36+($AO923-1)*12+6,COLUMN())):INDIRECT(ADDRESS(($AN923-1)*36+($AO923-1)*12+$AP923+4,COLUMN())),INDIRECT(ADDRESS(($AN923-1)*3+$AO923+5,$AP923+20)))&gt;=1,0,INDIRECT(ADDRESS(($AN923-1)*3+$AO923+5,$AP923+20)))))</f>
        <v>0</v>
      </c>
      <c r="AT923" s="472">
        <f ca="1">COUNTIF(INDIRECT("U"&amp;(ROW()+12*(($AN923-1)*3+$AO923)-ROW())/12+5):INDIRECT("AF"&amp;(ROW()+12*(($AN923-1)*3+$AO923)-ROW())/12+5),AS923)</f>
        <v>0</v>
      </c>
      <c r="AU923" s="472">
        <f ca="1">IF(AND(AQ923+AS923&gt;0,AR923+AT923&gt;0),COUNTIF(AU$6:AU922,"&gt;0")+1,0)</f>
        <v>0</v>
      </c>
    </row>
    <row r="924" spans="40:47" x14ac:dyDescent="0.15">
      <c r="AN924" s="472">
        <v>26</v>
      </c>
      <c r="AO924" s="472">
        <v>2</v>
      </c>
      <c r="AP924" s="472">
        <v>7</v>
      </c>
      <c r="AQ924" s="480">
        <f ca="1">IF($AP924=1,IF(INDIRECT(ADDRESS(($AN924-1)*3+$AO924+5,$AP924+7))="",0,INDIRECT(ADDRESS(($AN924-1)*3+$AO924+5,$AP924+7))),IF(INDIRECT(ADDRESS(($AN924-1)*3+$AO924+5,$AP924+7))="",0,IF(COUNTIF(INDIRECT(ADDRESS(($AN924-1)*36+($AO924-1)*12+6,COLUMN())):INDIRECT(ADDRESS(($AN924-1)*36+($AO924-1)*12+$AP924+4,COLUMN())),INDIRECT(ADDRESS(($AN924-1)*3+$AO924+5,$AP924+7)))&gt;=1,0,INDIRECT(ADDRESS(($AN924-1)*3+$AO924+5,$AP924+7)))))</f>
        <v>0</v>
      </c>
      <c r="AR924" s="472">
        <f ca="1">COUNTIF(INDIRECT("H"&amp;(ROW()+12*(($AN924-1)*3+$AO924)-ROW())/12+5):INDIRECT("S"&amp;(ROW()+12*(($AN924-1)*3+$AO924)-ROW())/12+5),AQ924)</f>
        <v>0</v>
      </c>
      <c r="AS924" s="480">
        <f ca="1">IF($AP924=1,IF(INDIRECT(ADDRESS(($AN924-1)*3+$AO924+5,$AP924+20))="",0,INDIRECT(ADDRESS(($AN924-1)*3+$AO924+5,$AP924+20))),IF(INDIRECT(ADDRESS(($AN924-1)*3+$AO924+5,$AP924+20))="",0,IF(COUNTIF(INDIRECT(ADDRESS(($AN924-1)*36+($AO924-1)*12+6,COLUMN())):INDIRECT(ADDRESS(($AN924-1)*36+($AO924-1)*12+$AP924+4,COLUMN())),INDIRECT(ADDRESS(($AN924-1)*3+$AO924+5,$AP924+20)))&gt;=1,0,INDIRECT(ADDRESS(($AN924-1)*3+$AO924+5,$AP924+20)))))</f>
        <v>0</v>
      </c>
      <c r="AT924" s="472">
        <f ca="1">COUNTIF(INDIRECT("U"&amp;(ROW()+12*(($AN924-1)*3+$AO924)-ROW())/12+5):INDIRECT("AF"&amp;(ROW()+12*(($AN924-1)*3+$AO924)-ROW())/12+5),AS924)</f>
        <v>0</v>
      </c>
      <c r="AU924" s="472">
        <f ca="1">IF(AND(AQ924+AS924&gt;0,AR924+AT924&gt;0),COUNTIF(AU$6:AU923,"&gt;0")+1,0)</f>
        <v>0</v>
      </c>
    </row>
    <row r="925" spans="40:47" x14ac:dyDescent="0.15">
      <c r="AN925" s="472">
        <v>26</v>
      </c>
      <c r="AO925" s="472">
        <v>2</v>
      </c>
      <c r="AP925" s="472">
        <v>8</v>
      </c>
      <c r="AQ925" s="480">
        <f ca="1">IF($AP925=1,IF(INDIRECT(ADDRESS(($AN925-1)*3+$AO925+5,$AP925+7))="",0,INDIRECT(ADDRESS(($AN925-1)*3+$AO925+5,$AP925+7))),IF(INDIRECT(ADDRESS(($AN925-1)*3+$AO925+5,$AP925+7))="",0,IF(COUNTIF(INDIRECT(ADDRESS(($AN925-1)*36+($AO925-1)*12+6,COLUMN())):INDIRECT(ADDRESS(($AN925-1)*36+($AO925-1)*12+$AP925+4,COLUMN())),INDIRECT(ADDRESS(($AN925-1)*3+$AO925+5,$AP925+7)))&gt;=1,0,INDIRECT(ADDRESS(($AN925-1)*3+$AO925+5,$AP925+7)))))</f>
        <v>0</v>
      </c>
      <c r="AR925" s="472">
        <f ca="1">COUNTIF(INDIRECT("H"&amp;(ROW()+12*(($AN925-1)*3+$AO925)-ROW())/12+5):INDIRECT("S"&amp;(ROW()+12*(($AN925-1)*3+$AO925)-ROW())/12+5),AQ925)</f>
        <v>0</v>
      </c>
      <c r="AS925" s="480">
        <f ca="1">IF($AP925=1,IF(INDIRECT(ADDRESS(($AN925-1)*3+$AO925+5,$AP925+20))="",0,INDIRECT(ADDRESS(($AN925-1)*3+$AO925+5,$AP925+20))),IF(INDIRECT(ADDRESS(($AN925-1)*3+$AO925+5,$AP925+20))="",0,IF(COUNTIF(INDIRECT(ADDRESS(($AN925-1)*36+($AO925-1)*12+6,COLUMN())):INDIRECT(ADDRESS(($AN925-1)*36+($AO925-1)*12+$AP925+4,COLUMN())),INDIRECT(ADDRESS(($AN925-1)*3+$AO925+5,$AP925+20)))&gt;=1,0,INDIRECT(ADDRESS(($AN925-1)*3+$AO925+5,$AP925+20)))))</f>
        <v>0</v>
      </c>
      <c r="AT925" s="472">
        <f ca="1">COUNTIF(INDIRECT("U"&amp;(ROW()+12*(($AN925-1)*3+$AO925)-ROW())/12+5):INDIRECT("AF"&amp;(ROW()+12*(($AN925-1)*3+$AO925)-ROW())/12+5),AS925)</f>
        <v>0</v>
      </c>
      <c r="AU925" s="472">
        <f ca="1">IF(AND(AQ925+AS925&gt;0,AR925+AT925&gt;0),COUNTIF(AU$6:AU924,"&gt;0")+1,0)</f>
        <v>0</v>
      </c>
    </row>
    <row r="926" spans="40:47" x14ac:dyDescent="0.15">
      <c r="AN926" s="472">
        <v>26</v>
      </c>
      <c r="AO926" s="472">
        <v>2</v>
      </c>
      <c r="AP926" s="472">
        <v>9</v>
      </c>
      <c r="AQ926" s="480">
        <f ca="1">IF($AP926=1,IF(INDIRECT(ADDRESS(($AN926-1)*3+$AO926+5,$AP926+7))="",0,INDIRECT(ADDRESS(($AN926-1)*3+$AO926+5,$AP926+7))),IF(INDIRECT(ADDRESS(($AN926-1)*3+$AO926+5,$AP926+7))="",0,IF(COUNTIF(INDIRECT(ADDRESS(($AN926-1)*36+($AO926-1)*12+6,COLUMN())):INDIRECT(ADDRESS(($AN926-1)*36+($AO926-1)*12+$AP926+4,COLUMN())),INDIRECT(ADDRESS(($AN926-1)*3+$AO926+5,$AP926+7)))&gt;=1,0,INDIRECT(ADDRESS(($AN926-1)*3+$AO926+5,$AP926+7)))))</f>
        <v>0</v>
      </c>
      <c r="AR926" s="472">
        <f ca="1">COUNTIF(INDIRECT("H"&amp;(ROW()+12*(($AN926-1)*3+$AO926)-ROW())/12+5):INDIRECT("S"&amp;(ROW()+12*(($AN926-1)*3+$AO926)-ROW())/12+5),AQ926)</f>
        <v>0</v>
      </c>
      <c r="AS926" s="480">
        <f ca="1">IF($AP926=1,IF(INDIRECT(ADDRESS(($AN926-1)*3+$AO926+5,$AP926+20))="",0,INDIRECT(ADDRESS(($AN926-1)*3+$AO926+5,$AP926+20))),IF(INDIRECT(ADDRESS(($AN926-1)*3+$AO926+5,$AP926+20))="",0,IF(COUNTIF(INDIRECT(ADDRESS(($AN926-1)*36+($AO926-1)*12+6,COLUMN())):INDIRECT(ADDRESS(($AN926-1)*36+($AO926-1)*12+$AP926+4,COLUMN())),INDIRECT(ADDRESS(($AN926-1)*3+$AO926+5,$AP926+20)))&gt;=1,0,INDIRECT(ADDRESS(($AN926-1)*3+$AO926+5,$AP926+20)))))</f>
        <v>0</v>
      </c>
      <c r="AT926" s="472">
        <f ca="1">COUNTIF(INDIRECT("U"&amp;(ROW()+12*(($AN926-1)*3+$AO926)-ROW())/12+5):INDIRECT("AF"&amp;(ROW()+12*(($AN926-1)*3+$AO926)-ROW())/12+5),AS926)</f>
        <v>0</v>
      </c>
      <c r="AU926" s="472">
        <f ca="1">IF(AND(AQ926+AS926&gt;0,AR926+AT926&gt;0),COUNTIF(AU$6:AU925,"&gt;0")+1,0)</f>
        <v>0</v>
      </c>
    </row>
    <row r="927" spans="40:47" x14ac:dyDescent="0.15">
      <c r="AN927" s="472">
        <v>26</v>
      </c>
      <c r="AO927" s="472">
        <v>2</v>
      </c>
      <c r="AP927" s="472">
        <v>10</v>
      </c>
      <c r="AQ927" s="480">
        <f ca="1">IF($AP927=1,IF(INDIRECT(ADDRESS(($AN927-1)*3+$AO927+5,$AP927+7))="",0,INDIRECT(ADDRESS(($AN927-1)*3+$AO927+5,$AP927+7))),IF(INDIRECT(ADDRESS(($AN927-1)*3+$AO927+5,$AP927+7))="",0,IF(COUNTIF(INDIRECT(ADDRESS(($AN927-1)*36+($AO927-1)*12+6,COLUMN())):INDIRECT(ADDRESS(($AN927-1)*36+($AO927-1)*12+$AP927+4,COLUMN())),INDIRECT(ADDRESS(($AN927-1)*3+$AO927+5,$AP927+7)))&gt;=1,0,INDIRECT(ADDRESS(($AN927-1)*3+$AO927+5,$AP927+7)))))</f>
        <v>0</v>
      </c>
      <c r="AR927" s="472">
        <f ca="1">COUNTIF(INDIRECT("H"&amp;(ROW()+12*(($AN927-1)*3+$AO927)-ROW())/12+5):INDIRECT("S"&amp;(ROW()+12*(($AN927-1)*3+$AO927)-ROW())/12+5),AQ927)</f>
        <v>0</v>
      </c>
      <c r="AS927" s="480">
        <f ca="1">IF($AP927=1,IF(INDIRECT(ADDRESS(($AN927-1)*3+$AO927+5,$AP927+20))="",0,INDIRECT(ADDRESS(($AN927-1)*3+$AO927+5,$AP927+20))),IF(INDIRECT(ADDRESS(($AN927-1)*3+$AO927+5,$AP927+20))="",0,IF(COUNTIF(INDIRECT(ADDRESS(($AN927-1)*36+($AO927-1)*12+6,COLUMN())):INDIRECT(ADDRESS(($AN927-1)*36+($AO927-1)*12+$AP927+4,COLUMN())),INDIRECT(ADDRESS(($AN927-1)*3+$AO927+5,$AP927+20)))&gt;=1,0,INDIRECT(ADDRESS(($AN927-1)*3+$AO927+5,$AP927+20)))))</f>
        <v>0</v>
      </c>
      <c r="AT927" s="472">
        <f ca="1">COUNTIF(INDIRECT("U"&amp;(ROW()+12*(($AN927-1)*3+$AO927)-ROW())/12+5):INDIRECT("AF"&amp;(ROW()+12*(($AN927-1)*3+$AO927)-ROW())/12+5),AS927)</f>
        <v>0</v>
      </c>
      <c r="AU927" s="472">
        <f ca="1">IF(AND(AQ927+AS927&gt;0,AR927+AT927&gt;0),COUNTIF(AU$6:AU926,"&gt;0")+1,0)</f>
        <v>0</v>
      </c>
    </row>
    <row r="928" spans="40:47" x14ac:dyDescent="0.15">
      <c r="AN928" s="472">
        <v>26</v>
      </c>
      <c r="AO928" s="472">
        <v>2</v>
      </c>
      <c r="AP928" s="472">
        <v>11</v>
      </c>
      <c r="AQ928" s="480">
        <f ca="1">IF($AP928=1,IF(INDIRECT(ADDRESS(($AN928-1)*3+$AO928+5,$AP928+7))="",0,INDIRECT(ADDRESS(($AN928-1)*3+$AO928+5,$AP928+7))),IF(INDIRECT(ADDRESS(($AN928-1)*3+$AO928+5,$AP928+7))="",0,IF(COUNTIF(INDIRECT(ADDRESS(($AN928-1)*36+($AO928-1)*12+6,COLUMN())):INDIRECT(ADDRESS(($AN928-1)*36+($AO928-1)*12+$AP928+4,COLUMN())),INDIRECT(ADDRESS(($AN928-1)*3+$AO928+5,$AP928+7)))&gt;=1,0,INDIRECT(ADDRESS(($AN928-1)*3+$AO928+5,$AP928+7)))))</f>
        <v>0</v>
      </c>
      <c r="AR928" s="472">
        <f ca="1">COUNTIF(INDIRECT("H"&amp;(ROW()+12*(($AN928-1)*3+$AO928)-ROW())/12+5):INDIRECT("S"&amp;(ROW()+12*(($AN928-1)*3+$AO928)-ROW())/12+5),AQ928)</f>
        <v>0</v>
      </c>
      <c r="AS928" s="480">
        <f ca="1">IF($AP928=1,IF(INDIRECT(ADDRESS(($AN928-1)*3+$AO928+5,$AP928+20))="",0,INDIRECT(ADDRESS(($AN928-1)*3+$AO928+5,$AP928+20))),IF(INDIRECT(ADDRESS(($AN928-1)*3+$AO928+5,$AP928+20))="",0,IF(COUNTIF(INDIRECT(ADDRESS(($AN928-1)*36+($AO928-1)*12+6,COLUMN())):INDIRECT(ADDRESS(($AN928-1)*36+($AO928-1)*12+$AP928+4,COLUMN())),INDIRECT(ADDRESS(($AN928-1)*3+$AO928+5,$AP928+20)))&gt;=1,0,INDIRECT(ADDRESS(($AN928-1)*3+$AO928+5,$AP928+20)))))</f>
        <v>0</v>
      </c>
      <c r="AT928" s="472">
        <f ca="1">COUNTIF(INDIRECT("U"&amp;(ROW()+12*(($AN928-1)*3+$AO928)-ROW())/12+5):INDIRECT("AF"&amp;(ROW()+12*(($AN928-1)*3+$AO928)-ROW())/12+5),AS928)</f>
        <v>0</v>
      </c>
      <c r="AU928" s="472">
        <f ca="1">IF(AND(AQ928+AS928&gt;0,AR928+AT928&gt;0),COUNTIF(AU$6:AU927,"&gt;0")+1,0)</f>
        <v>0</v>
      </c>
    </row>
    <row r="929" spans="40:47" x14ac:dyDescent="0.15">
      <c r="AN929" s="472">
        <v>26</v>
      </c>
      <c r="AO929" s="472">
        <v>2</v>
      </c>
      <c r="AP929" s="472">
        <v>12</v>
      </c>
      <c r="AQ929" s="480">
        <f ca="1">IF($AP929=1,IF(INDIRECT(ADDRESS(($AN929-1)*3+$AO929+5,$AP929+7))="",0,INDIRECT(ADDRESS(($AN929-1)*3+$AO929+5,$AP929+7))),IF(INDIRECT(ADDRESS(($AN929-1)*3+$AO929+5,$AP929+7))="",0,IF(COUNTIF(INDIRECT(ADDRESS(($AN929-1)*36+($AO929-1)*12+6,COLUMN())):INDIRECT(ADDRESS(($AN929-1)*36+($AO929-1)*12+$AP929+4,COLUMN())),INDIRECT(ADDRESS(($AN929-1)*3+$AO929+5,$AP929+7)))&gt;=1,0,INDIRECT(ADDRESS(($AN929-1)*3+$AO929+5,$AP929+7)))))</f>
        <v>0</v>
      </c>
      <c r="AR929" s="472">
        <f ca="1">COUNTIF(INDIRECT("H"&amp;(ROW()+12*(($AN929-1)*3+$AO929)-ROW())/12+5):INDIRECT("S"&amp;(ROW()+12*(($AN929-1)*3+$AO929)-ROW())/12+5),AQ929)</f>
        <v>0</v>
      </c>
      <c r="AS929" s="480">
        <f ca="1">IF($AP929=1,IF(INDIRECT(ADDRESS(($AN929-1)*3+$AO929+5,$AP929+20))="",0,INDIRECT(ADDRESS(($AN929-1)*3+$AO929+5,$AP929+20))),IF(INDIRECT(ADDRESS(($AN929-1)*3+$AO929+5,$AP929+20))="",0,IF(COUNTIF(INDIRECT(ADDRESS(($AN929-1)*36+($AO929-1)*12+6,COLUMN())):INDIRECT(ADDRESS(($AN929-1)*36+($AO929-1)*12+$AP929+4,COLUMN())),INDIRECT(ADDRESS(($AN929-1)*3+$AO929+5,$AP929+20)))&gt;=1,0,INDIRECT(ADDRESS(($AN929-1)*3+$AO929+5,$AP929+20)))))</f>
        <v>0</v>
      </c>
      <c r="AT929" s="472">
        <f ca="1">COUNTIF(INDIRECT("U"&amp;(ROW()+12*(($AN929-1)*3+$AO929)-ROW())/12+5):INDIRECT("AF"&amp;(ROW()+12*(($AN929-1)*3+$AO929)-ROW())/12+5),AS929)</f>
        <v>0</v>
      </c>
      <c r="AU929" s="472">
        <f ca="1">IF(AND(AQ929+AS929&gt;0,AR929+AT929&gt;0),COUNTIF(AU$6:AU928,"&gt;0")+1,0)</f>
        <v>0</v>
      </c>
    </row>
    <row r="930" spans="40:47" x14ac:dyDescent="0.15">
      <c r="AN930" s="472">
        <v>26</v>
      </c>
      <c r="AO930" s="472">
        <v>3</v>
      </c>
      <c r="AP930" s="472">
        <v>1</v>
      </c>
      <c r="AQ930" s="480">
        <f ca="1">IF($AP930=1,IF(INDIRECT(ADDRESS(($AN930-1)*3+$AO930+5,$AP930+7))="",0,INDIRECT(ADDRESS(($AN930-1)*3+$AO930+5,$AP930+7))),IF(INDIRECT(ADDRESS(($AN930-1)*3+$AO930+5,$AP930+7))="",0,IF(COUNTIF(INDIRECT(ADDRESS(($AN930-1)*36+($AO930-1)*12+6,COLUMN())):INDIRECT(ADDRESS(($AN930-1)*36+($AO930-1)*12+$AP930+4,COLUMN())),INDIRECT(ADDRESS(($AN930-1)*3+$AO930+5,$AP930+7)))&gt;=1,0,INDIRECT(ADDRESS(($AN930-1)*3+$AO930+5,$AP930+7)))))</f>
        <v>0</v>
      </c>
      <c r="AR930" s="472">
        <f ca="1">COUNTIF(INDIRECT("H"&amp;(ROW()+12*(($AN930-1)*3+$AO930)-ROW())/12+5):INDIRECT("S"&amp;(ROW()+12*(($AN930-1)*3+$AO930)-ROW())/12+5),AQ930)</f>
        <v>0</v>
      </c>
      <c r="AS930" s="480">
        <f ca="1">IF($AP930=1,IF(INDIRECT(ADDRESS(($AN930-1)*3+$AO930+5,$AP930+20))="",0,INDIRECT(ADDRESS(($AN930-1)*3+$AO930+5,$AP930+20))),IF(INDIRECT(ADDRESS(($AN930-1)*3+$AO930+5,$AP930+20))="",0,IF(COUNTIF(INDIRECT(ADDRESS(($AN930-1)*36+($AO930-1)*12+6,COLUMN())):INDIRECT(ADDRESS(($AN930-1)*36+($AO930-1)*12+$AP930+4,COLUMN())),INDIRECT(ADDRESS(($AN930-1)*3+$AO930+5,$AP930+20)))&gt;=1,0,INDIRECT(ADDRESS(($AN930-1)*3+$AO930+5,$AP930+20)))))</f>
        <v>0</v>
      </c>
      <c r="AT930" s="472">
        <f ca="1">COUNTIF(INDIRECT("U"&amp;(ROW()+12*(($AN930-1)*3+$AO930)-ROW())/12+5):INDIRECT("AF"&amp;(ROW()+12*(($AN930-1)*3+$AO930)-ROW())/12+5),AS930)</f>
        <v>0</v>
      </c>
      <c r="AU930" s="472">
        <f ca="1">IF(AND(AQ930+AS930&gt;0,AR930+AT930&gt;0),COUNTIF(AU$6:AU929,"&gt;0")+1,0)</f>
        <v>0</v>
      </c>
    </row>
    <row r="931" spans="40:47" x14ac:dyDescent="0.15">
      <c r="AN931" s="472">
        <v>26</v>
      </c>
      <c r="AO931" s="472">
        <v>3</v>
      </c>
      <c r="AP931" s="472">
        <v>2</v>
      </c>
      <c r="AQ931" s="480">
        <f ca="1">IF($AP931=1,IF(INDIRECT(ADDRESS(($AN931-1)*3+$AO931+5,$AP931+7))="",0,INDIRECT(ADDRESS(($AN931-1)*3+$AO931+5,$AP931+7))),IF(INDIRECT(ADDRESS(($AN931-1)*3+$AO931+5,$AP931+7))="",0,IF(COUNTIF(INDIRECT(ADDRESS(($AN931-1)*36+($AO931-1)*12+6,COLUMN())):INDIRECT(ADDRESS(($AN931-1)*36+($AO931-1)*12+$AP931+4,COLUMN())),INDIRECT(ADDRESS(($AN931-1)*3+$AO931+5,$AP931+7)))&gt;=1,0,INDIRECT(ADDRESS(($AN931-1)*3+$AO931+5,$AP931+7)))))</f>
        <v>0</v>
      </c>
      <c r="AR931" s="472">
        <f ca="1">COUNTIF(INDIRECT("H"&amp;(ROW()+12*(($AN931-1)*3+$AO931)-ROW())/12+5):INDIRECT("S"&amp;(ROW()+12*(($AN931-1)*3+$AO931)-ROW())/12+5),AQ931)</f>
        <v>0</v>
      </c>
      <c r="AS931" s="480">
        <f ca="1">IF($AP931=1,IF(INDIRECT(ADDRESS(($AN931-1)*3+$AO931+5,$AP931+20))="",0,INDIRECT(ADDRESS(($AN931-1)*3+$AO931+5,$AP931+20))),IF(INDIRECT(ADDRESS(($AN931-1)*3+$AO931+5,$AP931+20))="",0,IF(COUNTIF(INDIRECT(ADDRESS(($AN931-1)*36+($AO931-1)*12+6,COLUMN())):INDIRECT(ADDRESS(($AN931-1)*36+($AO931-1)*12+$AP931+4,COLUMN())),INDIRECT(ADDRESS(($AN931-1)*3+$AO931+5,$AP931+20)))&gt;=1,0,INDIRECT(ADDRESS(($AN931-1)*3+$AO931+5,$AP931+20)))))</f>
        <v>0</v>
      </c>
      <c r="AT931" s="472">
        <f ca="1">COUNTIF(INDIRECT("U"&amp;(ROW()+12*(($AN931-1)*3+$AO931)-ROW())/12+5):INDIRECT("AF"&amp;(ROW()+12*(($AN931-1)*3+$AO931)-ROW())/12+5),AS931)</f>
        <v>0</v>
      </c>
      <c r="AU931" s="472">
        <f ca="1">IF(AND(AQ931+AS931&gt;0,AR931+AT931&gt;0),COUNTIF(AU$6:AU930,"&gt;0")+1,0)</f>
        <v>0</v>
      </c>
    </row>
    <row r="932" spans="40:47" x14ac:dyDescent="0.15">
      <c r="AN932" s="472">
        <v>26</v>
      </c>
      <c r="AO932" s="472">
        <v>3</v>
      </c>
      <c r="AP932" s="472">
        <v>3</v>
      </c>
      <c r="AQ932" s="480">
        <f ca="1">IF($AP932=1,IF(INDIRECT(ADDRESS(($AN932-1)*3+$AO932+5,$AP932+7))="",0,INDIRECT(ADDRESS(($AN932-1)*3+$AO932+5,$AP932+7))),IF(INDIRECT(ADDRESS(($AN932-1)*3+$AO932+5,$AP932+7))="",0,IF(COUNTIF(INDIRECT(ADDRESS(($AN932-1)*36+($AO932-1)*12+6,COLUMN())):INDIRECT(ADDRESS(($AN932-1)*36+($AO932-1)*12+$AP932+4,COLUMN())),INDIRECT(ADDRESS(($AN932-1)*3+$AO932+5,$AP932+7)))&gt;=1,0,INDIRECT(ADDRESS(($AN932-1)*3+$AO932+5,$AP932+7)))))</f>
        <v>0</v>
      </c>
      <c r="AR932" s="472">
        <f ca="1">COUNTIF(INDIRECT("H"&amp;(ROW()+12*(($AN932-1)*3+$AO932)-ROW())/12+5):INDIRECT("S"&amp;(ROW()+12*(($AN932-1)*3+$AO932)-ROW())/12+5),AQ932)</f>
        <v>0</v>
      </c>
      <c r="AS932" s="480">
        <f ca="1">IF($AP932=1,IF(INDIRECT(ADDRESS(($AN932-1)*3+$AO932+5,$AP932+20))="",0,INDIRECT(ADDRESS(($AN932-1)*3+$AO932+5,$AP932+20))),IF(INDIRECT(ADDRESS(($AN932-1)*3+$AO932+5,$AP932+20))="",0,IF(COUNTIF(INDIRECT(ADDRESS(($AN932-1)*36+($AO932-1)*12+6,COLUMN())):INDIRECT(ADDRESS(($AN932-1)*36+($AO932-1)*12+$AP932+4,COLUMN())),INDIRECT(ADDRESS(($AN932-1)*3+$AO932+5,$AP932+20)))&gt;=1,0,INDIRECT(ADDRESS(($AN932-1)*3+$AO932+5,$AP932+20)))))</f>
        <v>0</v>
      </c>
      <c r="AT932" s="472">
        <f ca="1">COUNTIF(INDIRECT("U"&amp;(ROW()+12*(($AN932-1)*3+$AO932)-ROW())/12+5):INDIRECT("AF"&amp;(ROW()+12*(($AN932-1)*3+$AO932)-ROW())/12+5),AS932)</f>
        <v>0</v>
      </c>
      <c r="AU932" s="472">
        <f ca="1">IF(AND(AQ932+AS932&gt;0,AR932+AT932&gt;0),COUNTIF(AU$6:AU931,"&gt;0")+1,0)</f>
        <v>0</v>
      </c>
    </row>
    <row r="933" spans="40:47" x14ac:dyDescent="0.15">
      <c r="AN933" s="472">
        <v>26</v>
      </c>
      <c r="AO933" s="472">
        <v>3</v>
      </c>
      <c r="AP933" s="472">
        <v>4</v>
      </c>
      <c r="AQ933" s="480">
        <f ca="1">IF($AP933=1,IF(INDIRECT(ADDRESS(($AN933-1)*3+$AO933+5,$AP933+7))="",0,INDIRECT(ADDRESS(($AN933-1)*3+$AO933+5,$AP933+7))),IF(INDIRECT(ADDRESS(($AN933-1)*3+$AO933+5,$AP933+7))="",0,IF(COUNTIF(INDIRECT(ADDRESS(($AN933-1)*36+($AO933-1)*12+6,COLUMN())):INDIRECT(ADDRESS(($AN933-1)*36+($AO933-1)*12+$AP933+4,COLUMN())),INDIRECT(ADDRESS(($AN933-1)*3+$AO933+5,$AP933+7)))&gt;=1,0,INDIRECT(ADDRESS(($AN933-1)*3+$AO933+5,$AP933+7)))))</f>
        <v>0</v>
      </c>
      <c r="AR933" s="472">
        <f ca="1">COUNTIF(INDIRECT("H"&amp;(ROW()+12*(($AN933-1)*3+$AO933)-ROW())/12+5):INDIRECT("S"&amp;(ROW()+12*(($AN933-1)*3+$AO933)-ROW())/12+5),AQ933)</f>
        <v>0</v>
      </c>
      <c r="AS933" s="480">
        <f ca="1">IF($AP933=1,IF(INDIRECT(ADDRESS(($AN933-1)*3+$AO933+5,$AP933+20))="",0,INDIRECT(ADDRESS(($AN933-1)*3+$AO933+5,$AP933+20))),IF(INDIRECT(ADDRESS(($AN933-1)*3+$AO933+5,$AP933+20))="",0,IF(COUNTIF(INDIRECT(ADDRESS(($AN933-1)*36+($AO933-1)*12+6,COLUMN())):INDIRECT(ADDRESS(($AN933-1)*36+($AO933-1)*12+$AP933+4,COLUMN())),INDIRECT(ADDRESS(($AN933-1)*3+$AO933+5,$AP933+20)))&gt;=1,0,INDIRECT(ADDRESS(($AN933-1)*3+$AO933+5,$AP933+20)))))</f>
        <v>0</v>
      </c>
      <c r="AT933" s="472">
        <f ca="1">COUNTIF(INDIRECT("U"&amp;(ROW()+12*(($AN933-1)*3+$AO933)-ROW())/12+5):INDIRECT("AF"&amp;(ROW()+12*(($AN933-1)*3+$AO933)-ROW())/12+5),AS933)</f>
        <v>0</v>
      </c>
      <c r="AU933" s="472">
        <f ca="1">IF(AND(AQ933+AS933&gt;0,AR933+AT933&gt;0),COUNTIF(AU$6:AU932,"&gt;0")+1,0)</f>
        <v>0</v>
      </c>
    </row>
    <row r="934" spans="40:47" x14ac:dyDescent="0.15">
      <c r="AN934" s="472">
        <v>26</v>
      </c>
      <c r="AO934" s="472">
        <v>3</v>
      </c>
      <c r="AP934" s="472">
        <v>5</v>
      </c>
      <c r="AQ934" s="480">
        <f ca="1">IF($AP934=1,IF(INDIRECT(ADDRESS(($AN934-1)*3+$AO934+5,$AP934+7))="",0,INDIRECT(ADDRESS(($AN934-1)*3+$AO934+5,$AP934+7))),IF(INDIRECT(ADDRESS(($AN934-1)*3+$AO934+5,$AP934+7))="",0,IF(COUNTIF(INDIRECT(ADDRESS(($AN934-1)*36+($AO934-1)*12+6,COLUMN())):INDIRECT(ADDRESS(($AN934-1)*36+($AO934-1)*12+$AP934+4,COLUMN())),INDIRECT(ADDRESS(($AN934-1)*3+$AO934+5,$AP934+7)))&gt;=1,0,INDIRECT(ADDRESS(($AN934-1)*3+$AO934+5,$AP934+7)))))</f>
        <v>0</v>
      </c>
      <c r="AR934" s="472">
        <f ca="1">COUNTIF(INDIRECT("H"&amp;(ROW()+12*(($AN934-1)*3+$AO934)-ROW())/12+5):INDIRECT("S"&amp;(ROW()+12*(($AN934-1)*3+$AO934)-ROW())/12+5),AQ934)</f>
        <v>0</v>
      </c>
      <c r="AS934" s="480">
        <f ca="1">IF($AP934=1,IF(INDIRECT(ADDRESS(($AN934-1)*3+$AO934+5,$AP934+20))="",0,INDIRECT(ADDRESS(($AN934-1)*3+$AO934+5,$AP934+20))),IF(INDIRECT(ADDRESS(($AN934-1)*3+$AO934+5,$AP934+20))="",0,IF(COUNTIF(INDIRECT(ADDRESS(($AN934-1)*36+($AO934-1)*12+6,COLUMN())):INDIRECT(ADDRESS(($AN934-1)*36+($AO934-1)*12+$AP934+4,COLUMN())),INDIRECT(ADDRESS(($AN934-1)*3+$AO934+5,$AP934+20)))&gt;=1,0,INDIRECT(ADDRESS(($AN934-1)*3+$AO934+5,$AP934+20)))))</f>
        <v>0</v>
      </c>
      <c r="AT934" s="472">
        <f ca="1">COUNTIF(INDIRECT("U"&amp;(ROW()+12*(($AN934-1)*3+$AO934)-ROW())/12+5):INDIRECT("AF"&amp;(ROW()+12*(($AN934-1)*3+$AO934)-ROW())/12+5),AS934)</f>
        <v>0</v>
      </c>
      <c r="AU934" s="472">
        <f ca="1">IF(AND(AQ934+AS934&gt;0,AR934+AT934&gt;0),COUNTIF(AU$6:AU933,"&gt;0")+1,0)</f>
        <v>0</v>
      </c>
    </row>
    <row r="935" spans="40:47" x14ac:dyDescent="0.15">
      <c r="AN935" s="472">
        <v>26</v>
      </c>
      <c r="AO935" s="472">
        <v>3</v>
      </c>
      <c r="AP935" s="472">
        <v>6</v>
      </c>
      <c r="AQ935" s="480">
        <f ca="1">IF($AP935=1,IF(INDIRECT(ADDRESS(($AN935-1)*3+$AO935+5,$AP935+7))="",0,INDIRECT(ADDRESS(($AN935-1)*3+$AO935+5,$AP935+7))),IF(INDIRECT(ADDRESS(($AN935-1)*3+$AO935+5,$AP935+7))="",0,IF(COUNTIF(INDIRECT(ADDRESS(($AN935-1)*36+($AO935-1)*12+6,COLUMN())):INDIRECT(ADDRESS(($AN935-1)*36+($AO935-1)*12+$AP935+4,COLUMN())),INDIRECT(ADDRESS(($AN935-1)*3+$AO935+5,$AP935+7)))&gt;=1,0,INDIRECT(ADDRESS(($AN935-1)*3+$AO935+5,$AP935+7)))))</f>
        <v>0</v>
      </c>
      <c r="AR935" s="472">
        <f ca="1">COUNTIF(INDIRECT("H"&amp;(ROW()+12*(($AN935-1)*3+$AO935)-ROW())/12+5):INDIRECT("S"&amp;(ROW()+12*(($AN935-1)*3+$AO935)-ROW())/12+5),AQ935)</f>
        <v>0</v>
      </c>
      <c r="AS935" s="480">
        <f ca="1">IF($AP935=1,IF(INDIRECT(ADDRESS(($AN935-1)*3+$AO935+5,$AP935+20))="",0,INDIRECT(ADDRESS(($AN935-1)*3+$AO935+5,$AP935+20))),IF(INDIRECT(ADDRESS(($AN935-1)*3+$AO935+5,$AP935+20))="",0,IF(COUNTIF(INDIRECT(ADDRESS(($AN935-1)*36+($AO935-1)*12+6,COLUMN())):INDIRECT(ADDRESS(($AN935-1)*36+($AO935-1)*12+$AP935+4,COLUMN())),INDIRECT(ADDRESS(($AN935-1)*3+$AO935+5,$AP935+20)))&gt;=1,0,INDIRECT(ADDRESS(($AN935-1)*3+$AO935+5,$AP935+20)))))</f>
        <v>0</v>
      </c>
      <c r="AT935" s="472">
        <f ca="1">COUNTIF(INDIRECT("U"&amp;(ROW()+12*(($AN935-1)*3+$AO935)-ROW())/12+5):INDIRECT("AF"&amp;(ROW()+12*(($AN935-1)*3+$AO935)-ROW())/12+5),AS935)</f>
        <v>0</v>
      </c>
      <c r="AU935" s="472">
        <f ca="1">IF(AND(AQ935+AS935&gt;0,AR935+AT935&gt;0),COUNTIF(AU$6:AU934,"&gt;0")+1,0)</f>
        <v>0</v>
      </c>
    </row>
    <row r="936" spans="40:47" x14ac:dyDescent="0.15">
      <c r="AN936" s="472">
        <v>26</v>
      </c>
      <c r="AO936" s="472">
        <v>3</v>
      </c>
      <c r="AP936" s="472">
        <v>7</v>
      </c>
      <c r="AQ936" s="480">
        <f ca="1">IF($AP936=1,IF(INDIRECT(ADDRESS(($AN936-1)*3+$AO936+5,$AP936+7))="",0,INDIRECT(ADDRESS(($AN936-1)*3+$AO936+5,$AP936+7))),IF(INDIRECT(ADDRESS(($AN936-1)*3+$AO936+5,$AP936+7))="",0,IF(COUNTIF(INDIRECT(ADDRESS(($AN936-1)*36+($AO936-1)*12+6,COLUMN())):INDIRECT(ADDRESS(($AN936-1)*36+($AO936-1)*12+$AP936+4,COLUMN())),INDIRECT(ADDRESS(($AN936-1)*3+$AO936+5,$AP936+7)))&gt;=1,0,INDIRECT(ADDRESS(($AN936-1)*3+$AO936+5,$AP936+7)))))</f>
        <v>0</v>
      </c>
      <c r="AR936" s="472">
        <f ca="1">COUNTIF(INDIRECT("H"&amp;(ROW()+12*(($AN936-1)*3+$AO936)-ROW())/12+5):INDIRECT("S"&amp;(ROW()+12*(($AN936-1)*3+$AO936)-ROW())/12+5),AQ936)</f>
        <v>0</v>
      </c>
      <c r="AS936" s="480">
        <f ca="1">IF($AP936=1,IF(INDIRECT(ADDRESS(($AN936-1)*3+$AO936+5,$AP936+20))="",0,INDIRECT(ADDRESS(($AN936-1)*3+$AO936+5,$AP936+20))),IF(INDIRECT(ADDRESS(($AN936-1)*3+$AO936+5,$AP936+20))="",0,IF(COUNTIF(INDIRECT(ADDRESS(($AN936-1)*36+($AO936-1)*12+6,COLUMN())):INDIRECT(ADDRESS(($AN936-1)*36+($AO936-1)*12+$AP936+4,COLUMN())),INDIRECT(ADDRESS(($AN936-1)*3+$AO936+5,$AP936+20)))&gt;=1,0,INDIRECT(ADDRESS(($AN936-1)*3+$AO936+5,$AP936+20)))))</f>
        <v>0</v>
      </c>
      <c r="AT936" s="472">
        <f ca="1">COUNTIF(INDIRECT("U"&amp;(ROW()+12*(($AN936-1)*3+$AO936)-ROW())/12+5):INDIRECT("AF"&amp;(ROW()+12*(($AN936-1)*3+$AO936)-ROW())/12+5),AS936)</f>
        <v>0</v>
      </c>
      <c r="AU936" s="472">
        <f ca="1">IF(AND(AQ936+AS936&gt;0,AR936+AT936&gt;0),COUNTIF(AU$6:AU935,"&gt;0")+1,0)</f>
        <v>0</v>
      </c>
    </row>
    <row r="937" spans="40:47" x14ac:dyDescent="0.15">
      <c r="AN937" s="472">
        <v>26</v>
      </c>
      <c r="AO937" s="472">
        <v>3</v>
      </c>
      <c r="AP937" s="472">
        <v>8</v>
      </c>
      <c r="AQ937" s="480">
        <f ca="1">IF($AP937=1,IF(INDIRECT(ADDRESS(($AN937-1)*3+$AO937+5,$AP937+7))="",0,INDIRECT(ADDRESS(($AN937-1)*3+$AO937+5,$AP937+7))),IF(INDIRECT(ADDRESS(($AN937-1)*3+$AO937+5,$AP937+7))="",0,IF(COUNTIF(INDIRECT(ADDRESS(($AN937-1)*36+($AO937-1)*12+6,COLUMN())):INDIRECT(ADDRESS(($AN937-1)*36+($AO937-1)*12+$AP937+4,COLUMN())),INDIRECT(ADDRESS(($AN937-1)*3+$AO937+5,$AP937+7)))&gt;=1,0,INDIRECT(ADDRESS(($AN937-1)*3+$AO937+5,$AP937+7)))))</f>
        <v>0</v>
      </c>
      <c r="AR937" s="472">
        <f ca="1">COUNTIF(INDIRECT("H"&amp;(ROW()+12*(($AN937-1)*3+$AO937)-ROW())/12+5):INDIRECT("S"&amp;(ROW()+12*(($AN937-1)*3+$AO937)-ROW())/12+5),AQ937)</f>
        <v>0</v>
      </c>
      <c r="AS937" s="480">
        <f ca="1">IF($AP937=1,IF(INDIRECT(ADDRESS(($AN937-1)*3+$AO937+5,$AP937+20))="",0,INDIRECT(ADDRESS(($AN937-1)*3+$AO937+5,$AP937+20))),IF(INDIRECT(ADDRESS(($AN937-1)*3+$AO937+5,$AP937+20))="",0,IF(COUNTIF(INDIRECT(ADDRESS(($AN937-1)*36+($AO937-1)*12+6,COLUMN())):INDIRECT(ADDRESS(($AN937-1)*36+($AO937-1)*12+$AP937+4,COLUMN())),INDIRECT(ADDRESS(($AN937-1)*3+$AO937+5,$AP937+20)))&gt;=1,0,INDIRECT(ADDRESS(($AN937-1)*3+$AO937+5,$AP937+20)))))</f>
        <v>0</v>
      </c>
      <c r="AT937" s="472">
        <f ca="1">COUNTIF(INDIRECT("U"&amp;(ROW()+12*(($AN937-1)*3+$AO937)-ROW())/12+5):INDIRECT("AF"&amp;(ROW()+12*(($AN937-1)*3+$AO937)-ROW())/12+5),AS937)</f>
        <v>0</v>
      </c>
      <c r="AU937" s="472">
        <f ca="1">IF(AND(AQ937+AS937&gt;0,AR937+AT937&gt;0),COUNTIF(AU$6:AU936,"&gt;0")+1,0)</f>
        <v>0</v>
      </c>
    </row>
    <row r="938" spans="40:47" x14ac:dyDescent="0.15">
      <c r="AN938" s="472">
        <v>26</v>
      </c>
      <c r="AO938" s="472">
        <v>3</v>
      </c>
      <c r="AP938" s="472">
        <v>9</v>
      </c>
      <c r="AQ938" s="480">
        <f ca="1">IF($AP938=1,IF(INDIRECT(ADDRESS(($AN938-1)*3+$AO938+5,$AP938+7))="",0,INDIRECT(ADDRESS(($AN938-1)*3+$AO938+5,$AP938+7))),IF(INDIRECT(ADDRESS(($AN938-1)*3+$AO938+5,$AP938+7))="",0,IF(COUNTIF(INDIRECT(ADDRESS(($AN938-1)*36+($AO938-1)*12+6,COLUMN())):INDIRECT(ADDRESS(($AN938-1)*36+($AO938-1)*12+$AP938+4,COLUMN())),INDIRECT(ADDRESS(($AN938-1)*3+$AO938+5,$AP938+7)))&gt;=1,0,INDIRECT(ADDRESS(($AN938-1)*3+$AO938+5,$AP938+7)))))</f>
        <v>0</v>
      </c>
      <c r="AR938" s="472">
        <f ca="1">COUNTIF(INDIRECT("H"&amp;(ROW()+12*(($AN938-1)*3+$AO938)-ROW())/12+5):INDIRECT("S"&amp;(ROW()+12*(($AN938-1)*3+$AO938)-ROW())/12+5),AQ938)</f>
        <v>0</v>
      </c>
      <c r="AS938" s="480">
        <f ca="1">IF($AP938=1,IF(INDIRECT(ADDRESS(($AN938-1)*3+$AO938+5,$AP938+20))="",0,INDIRECT(ADDRESS(($AN938-1)*3+$AO938+5,$AP938+20))),IF(INDIRECT(ADDRESS(($AN938-1)*3+$AO938+5,$AP938+20))="",0,IF(COUNTIF(INDIRECT(ADDRESS(($AN938-1)*36+($AO938-1)*12+6,COLUMN())):INDIRECT(ADDRESS(($AN938-1)*36+($AO938-1)*12+$AP938+4,COLUMN())),INDIRECT(ADDRESS(($AN938-1)*3+$AO938+5,$AP938+20)))&gt;=1,0,INDIRECT(ADDRESS(($AN938-1)*3+$AO938+5,$AP938+20)))))</f>
        <v>0</v>
      </c>
      <c r="AT938" s="472">
        <f ca="1">COUNTIF(INDIRECT("U"&amp;(ROW()+12*(($AN938-1)*3+$AO938)-ROW())/12+5):INDIRECT("AF"&amp;(ROW()+12*(($AN938-1)*3+$AO938)-ROW())/12+5),AS938)</f>
        <v>0</v>
      </c>
      <c r="AU938" s="472">
        <f ca="1">IF(AND(AQ938+AS938&gt;0,AR938+AT938&gt;0),COUNTIF(AU$6:AU937,"&gt;0")+1,0)</f>
        <v>0</v>
      </c>
    </row>
    <row r="939" spans="40:47" x14ac:dyDescent="0.15">
      <c r="AN939" s="472">
        <v>26</v>
      </c>
      <c r="AO939" s="472">
        <v>3</v>
      </c>
      <c r="AP939" s="472">
        <v>10</v>
      </c>
      <c r="AQ939" s="480">
        <f ca="1">IF($AP939=1,IF(INDIRECT(ADDRESS(($AN939-1)*3+$AO939+5,$AP939+7))="",0,INDIRECT(ADDRESS(($AN939-1)*3+$AO939+5,$AP939+7))),IF(INDIRECT(ADDRESS(($AN939-1)*3+$AO939+5,$AP939+7))="",0,IF(COUNTIF(INDIRECT(ADDRESS(($AN939-1)*36+($AO939-1)*12+6,COLUMN())):INDIRECT(ADDRESS(($AN939-1)*36+($AO939-1)*12+$AP939+4,COLUMN())),INDIRECT(ADDRESS(($AN939-1)*3+$AO939+5,$AP939+7)))&gt;=1,0,INDIRECT(ADDRESS(($AN939-1)*3+$AO939+5,$AP939+7)))))</f>
        <v>0</v>
      </c>
      <c r="AR939" s="472">
        <f ca="1">COUNTIF(INDIRECT("H"&amp;(ROW()+12*(($AN939-1)*3+$AO939)-ROW())/12+5):INDIRECT("S"&amp;(ROW()+12*(($AN939-1)*3+$AO939)-ROW())/12+5),AQ939)</f>
        <v>0</v>
      </c>
      <c r="AS939" s="480">
        <f ca="1">IF($AP939=1,IF(INDIRECT(ADDRESS(($AN939-1)*3+$AO939+5,$AP939+20))="",0,INDIRECT(ADDRESS(($AN939-1)*3+$AO939+5,$AP939+20))),IF(INDIRECT(ADDRESS(($AN939-1)*3+$AO939+5,$AP939+20))="",0,IF(COUNTIF(INDIRECT(ADDRESS(($AN939-1)*36+($AO939-1)*12+6,COLUMN())):INDIRECT(ADDRESS(($AN939-1)*36+($AO939-1)*12+$AP939+4,COLUMN())),INDIRECT(ADDRESS(($AN939-1)*3+$AO939+5,$AP939+20)))&gt;=1,0,INDIRECT(ADDRESS(($AN939-1)*3+$AO939+5,$AP939+20)))))</f>
        <v>0</v>
      </c>
      <c r="AT939" s="472">
        <f ca="1">COUNTIF(INDIRECT("U"&amp;(ROW()+12*(($AN939-1)*3+$AO939)-ROW())/12+5):INDIRECT("AF"&amp;(ROW()+12*(($AN939-1)*3+$AO939)-ROW())/12+5),AS939)</f>
        <v>0</v>
      </c>
      <c r="AU939" s="472">
        <f ca="1">IF(AND(AQ939+AS939&gt;0,AR939+AT939&gt;0),COUNTIF(AU$6:AU938,"&gt;0")+1,0)</f>
        <v>0</v>
      </c>
    </row>
    <row r="940" spans="40:47" x14ac:dyDescent="0.15">
      <c r="AN940" s="472">
        <v>26</v>
      </c>
      <c r="AO940" s="472">
        <v>3</v>
      </c>
      <c r="AP940" s="472">
        <v>11</v>
      </c>
      <c r="AQ940" s="480">
        <f ca="1">IF($AP940=1,IF(INDIRECT(ADDRESS(($AN940-1)*3+$AO940+5,$AP940+7))="",0,INDIRECT(ADDRESS(($AN940-1)*3+$AO940+5,$AP940+7))),IF(INDIRECT(ADDRESS(($AN940-1)*3+$AO940+5,$AP940+7))="",0,IF(COUNTIF(INDIRECT(ADDRESS(($AN940-1)*36+($AO940-1)*12+6,COLUMN())):INDIRECT(ADDRESS(($AN940-1)*36+($AO940-1)*12+$AP940+4,COLUMN())),INDIRECT(ADDRESS(($AN940-1)*3+$AO940+5,$AP940+7)))&gt;=1,0,INDIRECT(ADDRESS(($AN940-1)*3+$AO940+5,$AP940+7)))))</f>
        <v>0</v>
      </c>
      <c r="AR940" s="472">
        <f ca="1">COUNTIF(INDIRECT("H"&amp;(ROW()+12*(($AN940-1)*3+$AO940)-ROW())/12+5):INDIRECT("S"&amp;(ROW()+12*(($AN940-1)*3+$AO940)-ROW())/12+5),AQ940)</f>
        <v>0</v>
      </c>
      <c r="AS940" s="480">
        <f ca="1">IF($AP940=1,IF(INDIRECT(ADDRESS(($AN940-1)*3+$AO940+5,$AP940+20))="",0,INDIRECT(ADDRESS(($AN940-1)*3+$AO940+5,$AP940+20))),IF(INDIRECT(ADDRESS(($AN940-1)*3+$AO940+5,$AP940+20))="",0,IF(COUNTIF(INDIRECT(ADDRESS(($AN940-1)*36+($AO940-1)*12+6,COLUMN())):INDIRECT(ADDRESS(($AN940-1)*36+($AO940-1)*12+$AP940+4,COLUMN())),INDIRECT(ADDRESS(($AN940-1)*3+$AO940+5,$AP940+20)))&gt;=1,0,INDIRECT(ADDRESS(($AN940-1)*3+$AO940+5,$AP940+20)))))</f>
        <v>0</v>
      </c>
      <c r="AT940" s="472">
        <f ca="1">COUNTIF(INDIRECT("U"&amp;(ROW()+12*(($AN940-1)*3+$AO940)-ROW())/12+5):INDIRECT("AF"&amp;(ROW()+12*(($AN940-1)*3+$AO940)-ROW())/12+5),AS940)</f>
        <v>0</v>
      </c>
      <c r="AU940" s="472">
        <f ca="1">IF(AND(AQ940+AS940&gt;0,AR940+AT940&gt;0),COUNTIF(AU$6:AU939,"&gt;0")+1,0)</f>
        <v>0</v>
      </c>
    </row>
    <row r="941" spans="40:47" x14ac:dyDescent="0.15">
      <c r="AN941" s="472">
        <v>26</v>
      </c>
      <c r="AO941" s="472">
        <v>3</v>
      </c>
      <c r="AP941" s="472">
        <v>12</v>
      </c>
      <c r="AQ941" s="480">
        <f ca="1">IF($AP941=1,IF(INDIRECT(ADDRESS(($AN941-1)*3+$AO941+5,$AP941+7))="",0,INDIRECT(ADDRESS(($AN941-1)*3+$AO941+5,$AP941+7))),IF(INDIRECT(ADDRESS(($AN941-1)*3+$AO941+5,$AP941+7))="",0,IF(COUNTIF(INDIRECT(ADDRESS(($AN941-1)*36+($AO941-1)*12+6,COLUMN())):INDIRECT(ADDRESS(($AN941-1)*36+($AO941-1)*12+$AP941+4,COLUMN())),INDIRECT(ADDRESS(($AN941-1)*3+$AO941+5,$AP941+7)))&gt;=1,0,INDIRECT(ADDRESS(($AN941-1)*3+$AO941+5,$AP941+7)))))</f>
        <v>0</v>
      </c>
      <c r="AR941" s="472">
        <f ca="1">COUNTIF(INDIRECT("H"&amp;(ROW()+12*(($AN941-1)*3+$AO941)-ROW())/12+5):INDIRECT("S"&amp;(ROW()+12*(($AN941-1)*3+$AO941)-ROW())/12+5),AQ941)</f>
        <v>0</v>
      </c>
      <c r="AS941" s="480">
        <f ca="1">IF($AP941=1,IF(INDIRECT(ADDRESS(($AN941-1)*3+$AO941+5,$AP941+20))="",0,INDIRECT(ADDRESS(($AN941-1)*3+$AO941+5,$AP941+20))),IF(INDIRECT(ADDRESS(($AN941-1)*3+$AO941+5,$AP941+20))="",0,IF(COUNTIF(INDIRECT(ADDRESS(($AN941-1)*36+($AO941-1)*12+6,COLUMN())):INDIRECT(ADDRESS(($AN941-1)*36+($AO941-1)*12+$AP941+4,COLUMN())),INDIRECT(ADDRESS(($AN941-1)*3+$AO941+5,$AP941+20)))&gt;=1,0,INDIRECT(ADDRESS(($AN941-1)*3+$AO941+5,$AP941+20)))))</f>
        <v>0</v>
      </c>
      <c r="AT941" s="472">
        <f ca="1">COUNTIF(INDIRECT("U"&amp;(ROW()+12*(($AN941-1)*3+$AO941)-ROW())/12+5):INDIRECT("AF"&amp;(ROW()+12*(($AN941-1)*3+$AO941)-ROW())/12+5),AS941)</f>
        <v>0</v>
      </c>
      <c r="AU941" s="472">
        <f ca="1">IF(AND(AQ941+AS941&gt;0,AR941+AT941&gt;0),COUNTIF(AU$6:AU940,"&gt;0")+1,0)</f>
        <v>0</v>
      </c>
    </row>
    <row r="942" spans="40:47" x14ac:dyDescent="0.15">
      <c r="AN942" s="472">
        <v>27</v>
      </c>
      <c r="AO942" s="472">
        <v>1</v>
      </c>
      <c r="AP942" s="472">
        <v>1</v>
      </c>
      <c r="AQ942" s="480">
        <f ca="1">IF($AP942=1,IF(INDIRECT(ADDRESS(($AN942-1)*3+$AO942+5,$AP942+7))="",0,INDIRECT(ADDRESS(($AN942-1)*3+$AO942+5,$AP942+7))),IF(INDIRECT(ADDRESS(($AN942-1)*3+$AO942+5,$AP942+7))="",0,IF(COUNTIF(INDIRECT(ADDRESS(($AN942-1)*36+($AO942-1)*12+6,COLUMN())):INDIRECT(ADDRESS(($AN942-1)*36+($AO942-1)*12+$AP942+4,COLUMN())),INDIRECT(ADDRESS(($AN942-1)*3+$AO942+5,$AP942+7)))&gt;=1,0,INDIRECT(ADDRESS(($AN942-1)*3+$AO942+5,$AP942+7)))))</f>
        <v>0</v>
      </c>
      <c r="AR942" s="472">
        <f ca="1">COUNTIF(INDIRECT("H"&amp;(ROW()+12*(($AN942-1)*3+$AO942)-ROW())/12+5):INDIRECT("S"&amp;(ROW()+12*(($AN942-1)*3+$AO942)-ROW())/12+5),AQ942)</f>
        <v>0</v>
      </c>
      <c r="AS942" s="480">
        <f ca="1">IF($AP942=1,IF(INDIRECT(ADDRESS(($AN942-1)*3+$AO942+5,$AP942+20))="",0,INDIRECT(ADDRESS(($AN942-1)*3+$AO942+5,$AP942+20))),IF(INDIRECT(ADDRESS(($AN942-1)*3+$AO942+5,$AP942+20))="",0,IF(COUNTIF(INDIRECT(ADDRESS(($AN942-1)*36+($AO942-1)*12+6,COLUMN())):INDIRECT(ADDRESS(($AN942-1)*36+($AO942-1)*12+$AP942+4,COLUMN())),INDIRECT(ADDRESS(($AN942-1)*3+$AO942+5,$AP942+20)))&gt;=1,0,INDIRECT(ADDRESS(($AN942-1)*3+$AO942+5,$AP942+20)))))</f>
        <v>0</v>
      </c>
      <c r="AT942" s="472">
        <f ca="1">COUNTIF(INDIRECT("U"&amp;(ROW()+12*(($AN942-1)*3+$AO942)-ROW())/12+5):INDIRECT("AF"&amp;(ROW()+12*(($AN942-1)*3+$AO942)-ROW())/12+5),AS942)</f>
        <v>0</v>
      </c>
      <c r="AU942" s="472">
        <f ca="1">IF(AND(AQ942+AS942&gt;0,AR942+AT942&gt;0),COUNTIF(AU$6:AU941,"&gt;0")+1,0)</f>
        <v>0</v>
      </c>
    </row>
    <row r="943" spans="40:47" x14ac:dyDescent="0.15">
      <c r="AN943" s="472">
        <v>27</v>
      </c>
      <c r="AO943" s="472">
        <v>1</v>
      </c>
      <c r="AP943" s="472">
        <v>2</v>
      </c>
      <c r="AQ943" s="480">
        <f ca="1">IF($AP943=1,IF(INDIRECT(ADDRESS(($AN943-1)*3+$AO943+5,$AP943+7))="",0,INDIRECT(ADDRESS(($AN943-1)*3+$AO943+5,$AP943+7))),IF(INDIRECT(ADDRESS(($AN943-1)*3+$AO943+5,$AP943+7))="",0,IF(COUNTIF(INDIRECT(ADDRESS(($AN943-1)*36+($AO943-1)*12+6,COLUMN())):INDIRECT(ADDRESS(($AN943-1)*36+($AO943-1)*12+$AP943+4,COLUMN())),INDIRECT(ADDRESS(($AN943-1)*3+$AO943+5,$AP943+7)))&gt;=1,0,INDIRECT(ADDRESS(($AN943-1)*3+$AO943+5,$AP943+7)))))</f>
        <v>0</v>
      </c>
      <c r="AR943" s="472">
        <f ca="1">COUNTIF(INDIRECT("H"&amp;(ROW()+12*(($AN943-1)*3+$AO943)-ROW())/12+5):INDIRECT("S"&amp;(ROW()+12*(($AN943-1)*3+$AO943)-ROW())/12+5),AQ943)</f>
        <v>0</v>
      </c>
      <c r="AS943" s="480">
        <f ca="1">IF($AP943=1,IF(INDIRECT(ADDRESS(($AN943-1)*3+$AO943+5,$AP943+20))="",0,INDIRECT(ADDRESS(($AN943-1)*3+$AO943+5,$AP943+20))),IF(INDIRECT(ADDRESS(($AN943-1)*3+$AO943+5,$AP943+20))="",0,IF(COUNTIF(INDIRECT(ADDRESS(($AN943-1)*36+($AO943-1)*12+6,COLUMN())):INDIRECT(ADDRESS(($AN943-1)*36+($AO943-1)*12+$AP943+4,COLUMN())),INDIRECT(ADDRESS(($AN943-1)*3+$AO943+5,$AP943+20)))&gt;=1,0,INDIRECT(ADDRESS(($AN943-1)*3+$AO943+5,$AP943+20)))))</f>
        <v>0</v>
      </c>
      <c r="AT943" s="472">
        <f ca="1">COUNTIF(INDIRECT("U"&amp;(ROW()+12*(($AN943-1)*3+$AO943)-ROW())/12+5):INDIRECT("AF"&amp;(ROW()+12*(($AN943-1)*3+$AO943)-ROW())/12+5),AS943)</f>
        <v>0</v>
      </c>
      <c r="AU943" s="472">
        <f ca="1">IF(AND(AQ943+AS943&gt;0,AR943+AT943&gt;0),COUNTIF(AU$6:AU942,"&gt;0")+1,0)</f>
        <v>0</v>
      </c>
    </row>
    <row r="944" spans="40:47" x14ac:dyDescent="0.15">
      <c r="AN944" s="472">
        <v>27</v>
      </c>
      <c r="AO944" s="472">
        <v>1</v>
      </c>
      <c r="AP944" s="472">
        <v>3</v>
      </c>
      <c r="AQ944" s="480">
        <f ca="1">IF($AP944=1,IF(INDIRECT(ADDRESS(($AN944-1)*3+$AO944+5,$AP944+7))="",0,INDIRECT(ADDRESS(($AN944-1)*3+$AO944+5,$AP944+7))),IF(INDIRECT(ADDRESS(($AN944-1)*3+$AO944+5,$AP944+7))="",0,IF(COUNTIF(INDIRECT(ADDRESS(($AN944-1)*36+($AO944-1)*12+6,COLUMN())):INDIRECT(ADDRESS(($AN944-1)*36+($AO944-1)*12+$AP944+4,COLUMN())),INDIRECT(ADDRESS(($AN944-1)*3+$AO944+5,$AP944+7)))&gt;=1,0,INDIRECT(ADDRESS(($AN944-1)*3+$AO944+5,$AP944+7)))))</f>
        <v>0</v>
      </c>
      <c r="AR944" s="472">
        <f ca="1">COUNTIF(INDIRECT("H"&amp;(ROW()+12*(($AN944-1)*3+$AO944)-ROW())/12+5):INDIRECT("S"&amp;(ROW()+12*(($AN944-1)*3+$AO944)-ROW())/12+5),AQ944)</f>
        <v>0</v>
      </c>
      <c r="AS944" s="480">
        <f ca="1">IF($AP944=1,IF(INDIRECT(ADDRESS(($AN944-1)*3+$AO944+5,$AP944+20))="",0,INDIRECT(ADDRESS(($AN944-1)*3+$AO944+5,$AP944+20))),IF(INDIRECT(ADDRESS(($AN944-1)*3+$AO944+5,$AP944+20))="",0,IF(COUNTIF(INDIRECT(ADDRESS(($AN944-1)*36+($AO944-1)*12+6,COLUMN())):INDIRECT(ADDRESS(($AN944-1)*36+($AO944-1)*12+$AP944+4,COLUMN())),INDIRECT(ADDRESS(($AN944-1)*3+$AO944+5,$AP944+20)))&gt;=1,0,INDIRECT(ADDRESS(($AN944-1)*3+$AO944+5,$AP944+20)))))</f>
        <v>0</v>
      </c>
      <c r="AT944" s="472">
        <f ca="1">COUNTIF(INDIRECT("U"&amp;(ROW()+12*(($AN944-1)*3+$AO944)-ROW())/12+5):INDIRECT("AF"&amp;(ROW()+12*(($AN944-1)*3+$AO944)-ROW())/12+5),AS944)</f>
        <v>0</v>
      </c>
      <c r="AU944" s="472">
        <f ca="1">IF(AND(AQ944+AS944&gt;0,AR944+AT944&gt;0),COUNTIF(AU$6:AU943,"&gt;0")+1,0)</f>
        <v>0</v>
      </c>
    </row>
    <row r="945" spans="40:47" x14ac:dyDescent="0.15">
      <c r="AN945" s="472">
        <v>27</v>
      </c>
      <c r="AO945" s="472">
        <v>1</v>
      </c>
      <c r="AP945" s="472">
        <v>4</v>
      </c>
      <c r="AQ945" s="480">
        <f ca="1">IF($AP945=1,IF(INDIRECT(ADDRESS(($AN945-1)*3+$AO945+5,$AP945+7))="",0,INDIRECT(ADDRESS(($AN945-1)*3+$AO945+5,$AP945+7))),IF(INDIRECT(ADDRESS(($AN945-1)*3+$AO945+5,$AP945+7))="",0,IF(COUNTIF(INDIRECT(ADDRESS(($AN945-1)*36+($AO945-1)*12+6,COLUMN())):INDIRECT(ADDRESS(($AN945-1)*36+($AO945-1)*12+$AP945+4,COLUMN())),INDIRECT(ADDRESS(($AN945-1)*3+$AO945+5,$AP945+7)))&gt;=1,0,INDIRECT(ADDRESS(($AN945-1)*3+$AO945+5,$AP945+7)))))</f>
        <v>0</v>
      </c>
      <c r="AR945" s="472">
        <f ca="1">COUNTIF(INDIRECT("H"&amp;(ROW()+12*(($AN945-1)*3+$AO945)-ROW())/12+5):INDIRECT("S"&amp;(ROW()+12*(($AN945-1)*3+$AO945)-ROW())/12+5),AQ945)</f>
        <v>0</v>
      </c>
      <c r="AS945" s="480">
        <f ca="1">IF($AP945=1,IF(INDIRECT(ADDRESS(($AN945-1)*3+$AO945+5,$AP945+20))="",0,INDIRECT(ADDRESS(($AN945-1)*3+$AO945+5,$AP945+20))),IF(INDIRECT(ADDRESS(($AN945-1)*3+$AO945+5,$AP945+20))="",0,IF(COUNTIF(INDIRECT(ADDRESS(($AN945-1)*36+($AO945-1)*12+6,COLUMN())):INDIRECT(ADDRESS(($AN945-1)*36+($AO945-1)*12+$AP945+4,COLUMN())),INDIRECT(ADDRESS(($AN945-1)*3+$AO945+5,$AP945+20)))&gt;=1,0,INDIRECT(ADDRESS(($AN945-1)*3+$AO945+5,$AP945+20)))))</f>
        <v>0</v>
      </c>
      <c r="AT945" s="472">
        <f ca="1">COUNTIF(INDIRECT("U"&amp;(ROW()+12*(($AN945-1)*3+$AO945)-ROW())/12+5):INDIRECT("AF"&amp;(ROW()+12*(($AN945-1)*3+$AO945)-ROW())/12+5),AS945)</f>
        <v>0</v>
      </c>
      <c r="AU945" s="472">
        <f ca="1">IF(AND(AQ945+AS945&gt;0,AR945+AT945&gt;0),COUNTIF(AU$6:AU944,"&gt;0")+1,0)</f>
        <v>0</v>
      </c>
    </row>
    <row r="946" spans="40:47" x14ac:dyDescent="0.15">
      <c r="AN946" s="472">
        <v>27</v>
      </c>
      <c r="AO946" s="472">
        <v>1</v>
      </c>
      <c r="AP946" s="472">
        <v>5</v>
      </c>
      <c r="AQ946" s="480">
        <f ca="1">IF($AP946=1,IF(INDIRECT(ADDRESS(($AN946-1)*3+$AO946+5,$AP946+7))="",0,INDIRECT(ADDRESS(($AN946-1)*3+$AO946+5,$AP946+7))),IF(INDIRECT(ADDRESS(($AN946-1)*3+$AO946+5,$AP946+7))="",0,IF(COUNTIF(INDIRECT(ADDRESS(($AN946-1)*36+($AO946-1)*12+6,COLUMN())):INDIRECT(ADDRESS(($AN946-1)*36+($AO946-1)*12+$AP946+4,COLUMN())),INDIRECT(ADDRESS(($AN946-1)*3+$AO946+5,$AP946+7)))&gt;=1,0,INDIRECT(ADDRESS(($AN946-1)*3+$AO946+5,$AP946+7)))))</f>
        <v>0</v>
      </c>
      <c r="AR946" s="472">
        <f ca="1">COUNTIF(INDIRECT("H"&amp;(ROW()+12*(($AN946-1)*3+$AO946)-ROW())/12+5):INDIRECT("S"&amp;(ROW()+12*(($AN946-1)*3+$AO946)-ROW())/12+5),AQ946)</f>
        <v>0</v>
      </c>
      <c r="AS946" s="480">
        <f ca="1">IF($AP946=1,IF(INDIRECT(ADDRESS(($AN946-1)*3+$AO946+5,$AP946+20))="",0,INDIRECT(ADDRESS(($AN946-1)*3+$AO946+5,$AP946+20))),IF(INDIRECT(ADDRESS(($AN946-1)*3+$AO946+5,$AP946+20))="",0,IF(COUNTIF(INDIRECT(ADDRESS(($AN946-1)*36+($AO946-1)*12+6,COLUMN())):INDIRECT(ADDRESS(($AN946-1)*36+($AO946-1)*12+$AP946+4,COLUMN())),INDIRECT(ADDRESS(($AN946-1)*3+$AO946+5,$AP946+20)))&gt;=1,0,INDIRECT(ADDRESS(($AN946-1)*3+$AO946+5,$AP946+20)))))</f>
        <v>0</v>
      </c>
      <c r="AT946" s="472">
        <f ca="1">COUNTIF(INDIRECT("U"&amp;(ROW()+12*(($AN946-1)*3+$AO946)-ROW())/12+5):INDIRECT("AF"&amp;(ROW()+12*(($AN946-1)*3+$AO946)-ROW())/12+5),AS946)</f>
        <v>0</v>
      </c>
      <c r="AU946" s="472">
        <f ca="1">IF(AND(AQ946+AS946&gt;0,AR946+AT946&gt;0),COUNTIF(AU$6:AU945,"&gt;0")+1,0)</f>
        <v>0</v>
      </c>
    </row>
    <row r="947" spans="40:47" x14ac:dyDescent="0.15">
      <c r="AN947" s="472">
        <v>27</v>
      </c>
      <c r="AO947" s="472">
        <v>1</v>
      </c>
      <c r="AP947" s="472">
        <v>6</v>
      </c>
      <c r="AQ947" s="480">
        <f ca="1">IF($AP947=1,IF(INDIRECT(ADDRESS(($AN947-1)*3+$AO947+5,$AP947+7))="",0,INDIRECT(ADDRESS(($AN947-1)*3+$AO947+5,$AP947+7))),IF(INDIRECT(ADDRESS(($AN947-1)*3+$AO947+5,$AP947+7))="",0,IF(COUNTIF(INDIRECT(ADDRESS(($AN947-1)*36+($AO947-1)*12+6,COLUMN())):INDIRECT(ADDRESS(($AN947-1)*36+($AO947-1)*12+$AP947+4,COLUMN())),INDIRECT(ADDRESS(($AN947-1)*3+$AO947+5,$AP947+7)))&gt;=1,0,INDIRECT(ADDRESS(($AN947-1)*3+$AO947+5,$AP947+7)))))</f>
        <v>0</v>
      </c>
      <c r="AR947" s="472">
        <f ca="1">COUNTIF(INDIRECT("H"&amp;(ROW()+12*(($AN947-1)*3+$AO947)-ROW())/12+5):INDIRECT("S"&amp;(ROW()+12*(($AN947-1)*3+$AO947)-ROW())/12+5),AQ947)</f>
        <v>0</v>
      </c>
      <c r="AS947" s="480">
        <f ca="1">IF($AP947=1,IF(INDIRECT(ADDRESS(($AN947-1)*3+$AO947+5,$AP947+20))="",0,INDIRECT(ADDRESS(($AN947-1)*3+$AO947+5,$AP947+20))),IF(INDIRECT(ADDRESS(($AN947-1)*3+$AO947+5,$AP947+20))="",0,IF(COUNTIF(INDIRECT(ADDRESS(($AN947-1)*36+($AO947-1)*12+6,COLUMN())):INDIRECT(ADDRESS(($AN947-1)*36+($AO947-1)*12+$AP947+4,COLUMN())),INDIRECT(ADDRESS(($AN947-1)*3+$AO947+5,$AP947+20)))&gt;=1,0,INDIRECT(ADDRESS(($AN947-1)*3+$AO947+5,$AP947+20)))))</f>
        <v>0</v>
      </c>
      <c r="AT947" s="472">
        <f ca="1">COUNTIF(INDIRECT("U"&amp;(ROW()+12*(($AN947-1)*3+$AO947)-ROW())/12+5):INDIRECT("AF"&amp;(ROW()+12*(($AN947-1)*3+$AO947)-ROW())/12+5),AS947)</f>
        <v>0</v>
      </c>
      <c r="AU947" s="472">
        <f ca="1">IF(AND(AQ947+AS947&gt;0,AR947+AT947&gt;0),COUNTIF(AU$6:AU946,"&gt;0")+1,0)</f>
        <v>0</v>
      </c>
    </row>
    <row r="948" spans="40:47" x14ac:dyDescent="0.15">
      <c r="AN948" s="472">
        <v>27</v>
      </c>
      <c r="AO948" s="472">
        <v>1</v>
      </c>
      <c r="AP948" s="472">
        <v>7</v>
      </c>
      <c r="AQ948" s="480">
        <f ca="1">IF($AP948=1,IF(INDIRECT(ADDRESS(($AN948-1)*3+$AO948+5,$AP948+7))="",0,INDIRECT(ADDRESS(($AN948-1)*3+$AO948+5,$AP948+7))),IF(INDIRECT(ADDRESS(($AN948-1)*3+$AO948+5,$AP948+7))="",0,IF(COUNTIF(INDIRECT(ADDRESS(($AN948-1)*36+($AO948-1)*12+6,COLUMN())):INDIRECT(ADDRESS(($AN948-1)*36+($AO948-1)*12+$AP948+4,COLUMN())),INDIRECT(ADDRESS(($AN948-1)*3+$AO948+5,$AP948+7)))&gt;=1,0,INDIRECT(ADDRESS(($AN948-1)*3+$AO948+5,$AP948+7)))))</f>
        <v>0</v>
      </c>
      <c r="AR948" s="472">
        <f ca="1">COUNTIF(INDIRECT("H"&amp;(ROW()+12*(($AN948-1)*3+$AO948)-ROW())/12+5):INDIRECT("S"&amp;(ROW()+12*(($AN948-1)*3+$AO948)-ROW())/12+5),AQ948)</f>
        <v>0</v>
      </c>
      <c r="AS948" s="480">
        <f ca="1">IF($AP948=1,IF(INDIRECT(ADDRESS(($AN948-1)*3+$AO948+5,$AP948+20))="",0,INDIRECT(ADDRESS(($AN948-1)*3+$AO948+5,$AP948+20))),IF(INDIRECT(ADDRESS(($AN948-1)*3+$AO948+5,$AP948+20))="",0,IF(COUNTIF(INDIRECT(ADDRESS(($AN948-1)*36+($AO948-1)*12+6,COLUMN())):INDIRECT(ADDRESS(($AN948-1)*36+($AO948-1)*12+$AP948+4,COLUMN())),INDIRECT(ADDRESS(($AN948-1)*3+$AO948+5,$AP948+20)))&gt;=1,0,INDIRECT(ADDRESS(($AN948-1)*3+$AO948+5,$AP948+20)))))</f>
        <v>0</v>
      </c>
      <c r="AT948" s="472">
        <f ca="1">COUNTIF(INDIRECT("U"&amp;(ROW()+12*(($AN948-1)*3+$AO948)-ROW())/12+5):INDIRECT("AF"&amp;(ROW()+12*(($AN948-1)*3+$AO948)-ROW())/12+5),AS948)</f>
        <v>0</v>
      </c>
      <c r="AU948" s="472">
        <f ca="1">IF(AND(AQ948+AS948&gt;0,AR948+AT948&gt;0),COUNTIF(AU$6:AU947,"&gt;0")+1,0)</f>
        <v>0</v>
      </c>
    </row>
    <row r="949" spans="40:47" x14ac:dyDescent="0.15">
      <c r="AN949" s="472">
        <v>27</v>
      </c>
      <c r="AO949" s="472">
        <v>1</v>
      </c>
      <c r="AP949" s="472">
        <v>8</v>
      </c>
      <c r="AQ949" s="480">
        <f ca="1">IF($AP949=1,IF(INDIRECT(ADDRESS(($AN949-1)*3+$AO949+5,$AP949+7))="",0,INDIRECT(ADDRESS(($AN949-1)*3+$AO949+5,$AP949+7))),IF(INDIRECT(ADDRESS(($AN949-1)*3+$AO949+5,$AP949+7))="",0,IF(COUNTIF(INDIRECT(ADDRESS(($AN949-1)*36+($AO949-1)*12+6,COLUMN())):INDIRECT(ADDRESS(($AN949-1)*36+($AO949-1)*12+$AP949+4,COLUMN())),INDIRECT(ADDRESS(($AN949-1)*3+$AO949+5,$AP949+7)))&gt;=1,0,INDIRECT(ADDRESS(($AN949-1)*3+$AO949+5,$AP949+7)))))</f>
        <v>0</v>
      </c>
      <c r="AR949" s="472">
        <f ca="1">COUNTIF(INDIRECT("H"&amp;(ROW()+12*(($AN949-1)*3+$AO949)-ROW())/12+5):INDIRECT("S"&amp;(ROW()+12*(($AN949-1)*3+$AO949)-ROW())/12+5),AQ949)</f>
        <v>0</v>
      </c>
      <c r="AS949" s="480">
        <f ca="1">IF($AP949=1,IF(INDIRECT(ADDRESS(($AN949-1)*3+$AO949+5,$AP949+20))="",0,INDIRECT(ADDRESS(($AN949-1)*3+$AO949+5,$AP949+20))),IF(INDIRECT(ADDRESS(($AN949-1)*3+$AO949+5,$AP949+20))="",0,IF(COUNTIF(INDIRECT(ADDRESS(($AN949-1)*36+($AO949-1)*12+6,COLUMN())):INDIRECT(ADDRESS(($AN949-1)*36+($AO949-1)*12+$AP949+4,COLUMN())),INDIRECT(ADDRESS(($AN949-1)*3+$AO949+5,$AP949+20)))&gt;=1,0,INDIRECT(ADDRESS(($AN949-1)*3+$AO949+5,$AP949+20)))))</f>
        <v>0</v>
      </c>
      <c r="AT949" s="472">
        <f ca="1">COUNTIF(INDIRECT("U"&amp;(ROW()+12*(($AN949-1)*3+$AO949)-ROW())/12+5):INDIRECT("AF"&amp;(ROW()+12*(($AN949-1)*3+$AO949)-ROW())/12+5),AS949)</f>
        <v>0</v>
      </c>
      <c r="AU949" s="472">
        <f ca="1">IF(AND(AQ949+AS949&gt;0,AR949+AT949&gt;0),COUNTIF(AU$6:AU948,"&gt;0")+1,0)</f>
        <v>0</v>
      </c>
    </row>
    <row r="950" spans="40:47" x14ac:dyDescent="0.15">
      <c r="AN950" s="472">
        <v>27</v>
      </c>
      <c r="AO950" s="472">
        <v>1</v>
      </c>
      <c r="AP950" s="472">
        <v>9</v>
      </c>
      <c r="AQ950" s="480">
        <f ca="1">IF($AP950=1,IF(INDIRECT(ADDRESS(($AN950-1)*3+$AO950+5,$AP950+7))="",0,INDIRECT(ADDRESS(($AN950-1)*3+$AO950+5,$AP950+7))),IF(INDIRECT(ADDRESS(($AN950-1)*3+$AO950+5,$AP950+7))="",0,IF(COUNTIF(INDIRECT(ADDRESS(($AN950-1)*36+($AO950-1)*12+6,COLUMN())):INDIRECT(ADDRESS(($AN950-1)*36+($AO950-1)*12+$AP950+4,COLUMN())),INDIRECT(ADDRESS(($AN950-1)*3+$AO950+5,$AP950+7)))&gt;=1,0,INDIRECT(ADDRESS(($AN950-1)*3+$AO950+5,$AP950+7)))))</f>
        <v>0</v>
      </c>
      <c r="AR950" s="472">
        <f ca="1">COUNTIF(INDIRECT("H"&amp;(ROW()+12*(($AN950-1)*3+$AO950)-ROW())/12+5):INDIRECT("S"&amp;(ROW()+12*(($AN950-1)*3+$AO950)-ROW())/12+5),AQ950)</f>
        <v>0</v>
      </c>
      <c r="AS950" s="480">
        <f ca="1">IF($AP950=1,IF(INDIRECT(ADDRESS(($AN950-1)*3+$AO950+5,$AP950+20))="",0,INDIRECT(ADDRESS(($AN950-1)*3+$AO950+5,$AP950+20))),IF(INDIRECT(ADDRESS(($AN950-1)*3+$AO950+5,$AP950+20))="",0,IF(COUNTIF(INDIRECT(ADDRESS(($AN950-1)*36+($AO950-1)*12+6,COLUMN())):INDIRECT(ADDRESS(($AN950-1)*36+($AO950-1)*12+$AP950+4,COLUMN())),INDIRECT(ADDRESS(($AN950-1)*3+$AO950+5,$AP950+20)))&gt;=1,0,INDIRECT(ADDRESS(($AN950-1)*3+$AO950+5,$AP950+20)))))</f>
        <v>0</v>
      </c>
      <c r="AT950" s="472">
        <f ca="1">COUNTIF(INDIRECT("U"&amp;(ROW()+12*(($AN950-1)*3+$AO950)-ROW())/12+5):INDIRECT("AF"&amp;(ROW()+12*(($AN950-1)*3+$AO950)-ROW())/12+5),AS950)</f>
        <v>0</v>
      </c>
      <c r="AU950" s="472">
        <f ca="1">IF(AND(AQ950+AS950&gt;0,AR950+AT950&gt;0),COUNTIF(AU$6:AU949,"&gt;0")+1,0)</f>
        <v>0</v>
      </c>
    </row>
    <row r="951" spans="40:47" x14ac:dyDescent="0.15">
      <c r="AN951" s="472">
        <v>27</v>
      </c>
      <c r="AO951" s="472">
        <v>1</v>
      </c>
      <c r="AP951" s="472">
        <v>10</v>
      </c>
      <c r="AQ951" s="480">
        <f ca="1">IF($AP951=1,IF(INDIRECT(ADDRESS(($AN951-1)*3+$AO951+5,$AP951+7))="",0,INDIRECT(ADDRESS(($AN951-1)*3+$AO951+5,$AP951+7))),IF(INDIRECT(ADDRESS(($AN951-1)*3+$AO951+5,$AP951+7))="",0,IF(COUNTIF(INDIRECT(ADDRESS(($AN951-1)*36+($AO951-1)*12+6,COLUMN())):INDIRECT(ADDRESS(($AN951-1)*36+($AO951-1)*12+$AP951+4,COLUMN())),INDIRECT(ADDRESS(($AN951-1)*3+$AO951+5,$AP951+7)))&gt;=1,0,INDIRECT(ADDRESS(($AN951-1)*3+$AO951+5,$AP951+7)))))</f>
        <v>0</v>
      </c>
      <c r="AR951" s="472">
        <f ca="1">COUNTIF(INDIRECT("H"&amp;(ROW()+12*(($AN951-1)*3+$AO951)-ROW())/12+5):INDIRECT("S"&amp;(ROW()+12*(($AN951-1)*3+$AO951)-ROW())/12+5),AQ951)</f>
        <v>0</v>
      </c>
      <c r="AS951" s="480">
        <f ca="1">IF($AP951=1,IF(INDIRECT(ADDRESS(($AN951-1)*3+$AO951+5,$AP951+20))="",0,INDIRECT(ADDRESS(($AN951-1)*3+$AO951+5,$AP951+20))),IF(INDIRECT(ADDRESS(($AN951-1)*3+$AO951+5,$AP951+20))="",0,IF(COUNTIF(INDIRECT(ADDRESS(($AN951-1)*36+($AO951-1)*12+6,COLUMN())):INDIRECT(ADDRESS(($AN951-1)*36+($AO951-1)*12+$AP951+4,COLUMN())),INDIRECT(ADDRESS(($AN951-1)*3+$AO951+5,$AP951+20)))&gt;=1,0,INDIRECT(ADDRESS(($AN951-1)*3+$AO951+5,$AP951+20)))))</f>
        <v>0</v>
      </c>
      <c r="AT951" s="472">
        <f ca="1">COUNTIF(INDIRECT("U"&amp;(ROW()+12*(($AN951-1)*3+$AO951)-ROW())/12+5):INDIRECT("AF"&amp;(ROW()+12*(($AN951-1)*3+$AO951)-ROW())/12+5),AS951)</f>
        <v>0</v>
      </c>
      <c r="AU951" s="472">
        <f ca="1">IF(AND(AQ951+AS951&gt;0,AR951+AT951&gt;0),COUNTIF(AU$6:AU950,"&gt;0")+1,0)</f>
        <v>0</v>
      </c>
    </row>
    <row r="952" spans="40:47" x14ac:dyDescent="0.15">
      <c r="AN952" s="472">
        <v>27</v>
      </c>
      <c r="AO952" s="472">
        <v>1</v>
      </c>
      <c r="AP952" s="472">
        <v>11</v>
      </c>
      <c r="AQ952" s="480">
        <f ca="1">IF($AP952=1,IF(INDIRECT(ADDRESS(($AN952-1)*3+$AO952+5,$AP952+7))="",0,INDIRECT(ADDRESS(($AN952-1)*3+$AO952+5,$AP952+7))),IF(INDIRECT(ADDRESS(($AN952-1)*3+$AO952+5,$AP952+7))="",0,IF(COUNTIF(INDIRECT(ADDRESS(($AN952-1)*36+($AO952-1)*12+6,COLUMN())):INDIRECT(ADDRESS(($AN952-1)*36+($AO952-1)*12+$AP952+4,COLUMN())),INDIRECT(ADDRESS(($AN952-1)*3+$AO952+5,$AP952+7)))&gt;=1,0,INDIRECT(ADDRESS(($AN952-1)*3+$AO952+5,$AP952+7)))))</f>
        <v>0</v>
      </c>
      <c r="AR952" s="472">
        <f ca="1">COUNTIF(INDIRECT("H"&amp;(ROW()+12*(($AN952-1)*3+$AO952)-ROW())/12+5):INDIRECT("S"&amp;(ROW()+12*(($AN952-1)*3+$AO952)-ROW())/12+5),AQ952)</f>
        <v>0</v>
      </c>
      <c r="AS952" s="480">
        <f ca="1">IF($AP952=1,IF(INDIRECT(ADDRESS(($AN952-1)*3+$AO952+5,$AP952+20))="",0,INDIRECT(ADDRESS(($AN952-1)*3+$AO952+5,$AP952+20))),IF(INDIRECT(ADDRESS(($AN952-1)*3+$AO952+5,$AP952+20))="",0,IF(COUNTIF(INDIRECT(ADDRESS(($AN952-1)*36+($AO952-1)*12+6,COLUMN())):INDIRECT(ADDRESS(($AN952-1)*36+($AO952-1)*12+$AP952+4,COLUMN())),INDIRECT(ADDRESS(($AN952-1)*3+$AO952+5,$AP952+20)))&gt;=1,0,INDIRECT(ADDRESS(($AN952-1)*3+$AO952+5,$AP952+20)))))</f>
        <v>0</v>
      </c>
      <c r="AT952" s="472">
        <f ca="1">COUNTIF(INDIRECT("U"&amp;(ROW()+12*(($AN952-1)*3+$AO952)-ROW())/12+5):INDIRECT("AF"&amp;(ROW()+12*(($AN952-1)*3+$AO952)-ROW())/12+5),AS952)</f>
        <v>0</v>
      </c>
      <c r="AU952" s="472">
        <f ca="1">IF(AND(AQ952+AS952&gt;0,AR952+AT952&gt;0),COUNTIF(AU$6:AU951,"&gt;0")+1,0)</f>
        <v>0</v>
      </c>
    </row>
    <row r="953" spans="40:47" x14ac:dyDescent="0.15">
      <c r="AN953" s="472">
        <v>27</v>
      </c>
      <c r="AO953" s="472">
        <v>1</v>
      </c>
      <c r="AP953" s="472">
        <v>12</v>
      </c>
      <c r="AQ953" s="480">
        <f ca="1">IF($AP953=1,IF(INDIRECT(ADDRESS(($AN953-1)*3+$AO953+5,$AP953+7))="",0,INDIRECT(ADDRESS(($AN953-1)*3+$AO953+5,$AP953+7))),IF(INDIRECT(ADDRESS(($AN953-1)*3+$AO953+5,$AP953+7))="",0,IF(COUNTIF(INDIRECT(ADDRESS(($AN953-1)*36+($AO953-1)*12+6,COLUMN())):INDIRECT(ADDRESS(($AN953-1)*36+($AO953-1)*12+$AP953+4,COLUMN())),INDIRECT(ADDRESS(($AN953-1)*3+$AO953+5,$AP953+7)))&gt;=1,0,INDIRECT(ADDRESS(($AN953-1)*3+$AO953+5,$AP953+7)))))</f>
        <v>0</v>
      </c>
      <c r="AR953" s="472">
        <f ca="1">COUNTIF(INDIRECT("H"&amp;(ROW()+12*(($AN953-1)*3+$AO953)-ROW())/12+5):INDIRECT("S"&amp;(ROW()+12*(($AN953-1)*3+$AO953)-ROW())/12+5),AQ953)</f>
        <v>0</v>
      </c>
      <c r="AS953" s="480">
        <f ca="1">IF($AP953=1,IF(INDIRECT(ADDRESS(($AN953-1)*3+$AO953+5,$AP953+20))="",0,INDIRECT(ADDRESS(($AN953-1)*3+$AO953+5,$AP953+20))),IF(INDIRECT(ADDRESS(($AN953-1)*3+$AO953+5,$AP953+20))="",0,IF(COUNTIF(INDIRECT(ADDRESS(($AN953-1)*36+($AO953-1)*12+6,COLUMN())):INDIRECT(ADDRESS(($AN953-1)*36+($AO953-1)*12+$AP953+4,COLUMN())),INDIRECT(ADDRESS(($AN953-1)*3+$AO953+5,$AP953+20)))&gt;=1,0,INDIRECT(ADDRESS(($AN953-1)*3+$AO953+5,$AP953+20)))))</f>
        <v>0</v>
      </c>
      <c r="AT953" s="472">
        <f ca="1">COUNTIF(INDIRECT("U"&amp;(ROW()+12*(($AN953-1)*3+$AO953)-ROW())/12+5):INDIRECT("AF"&amp;(ROW()+12*(($AN953-1)*3+$AO953)-ROW())/12+5),AS953)</f>
        <v>0</v>
      </c>
      <c r="AU953" s="472">
        <f ca="1">IF(AND(AQ953+AS953&gt;0,AR953+AT953&gt;0),COUNTIF(AU$6:AU952,"&gt;0")+1,0)</f>
        <v>0</v>
      </c>
    </row>
    <row r="954" spans="40:47" x14ac:dyDescent="0.15">
      <c r="AN954" s="472">
        <v>27</v>
      </c>
      <c r="AO954" s="472">
        <v>2</v>
      </c>
      <c r="AP954" s="472">
        <v>1</v>
      </c>
      <c r="AQ954" s="480">
        <f ca="1">IF($AP954=1,IF(INDIRECT(ADDRESS(($AN954-1)*3+$AO954+5,$AP954+7))="",0,INDIRECT(ADDRESS(($AN954-1)*3+$AO954+5,$AP954+7))),IF(INDIRECT(ADDRESS(($AN954-1)*3+$AO954+5,$AP954+7))="",0,IF(COUNTIF(INDIRECT(ADDRESS(($AN954-1)*36+($AO954-1)*12+6,COLUMN())):INDIRECT(ADDRESS(($AN954-1)*36+($AO954-1)*12+$AP954+4,COLUMN())),INDIRECT(ADDRESS(($AN954-1)*3+$AO954+5,$AP954+7)))&gt;=1,0,INDIRECT(ADDRESS(($AN954-1)*3+$AO954+5,$AP954+7)))))</f>
        <v>0</v>
      </c>
      <c r="AR954" s="472">
        <f ca="1">COUNTIF(INDIRECT("H"&amp;(ROW()+12*(($AN954-1)*3+$AO954)-ROW())/12+5):INDIRECT("S"&amp;(ROW()+12*(($AN954-1)*3+$AO954)-ROW())/12+5),AQ954)</f>
        <v>0</v>
      </c>
      <c r="AS954" s="480">
        <f ca="1">IF($AP954=1,IF(INDIRECT(ADDRESS(($AN954-1)*3+$AO954+5,$AP954+20))="",0,INDIRECT(ADDRESS(($AN954-1)*3+$AO954+5,$AP954+20))),IF(INDIRECT(ADDRESS(($AN954-1)*3+$AO954+5,$AP954+20))="",0,IF(COUNTIF(INDIRECT(ADDRESS(($AN954-1)*36+($AO954-1)*12+6,COLUMN())):INDIRECT(ADDRESS(($AN954-1)*36+($AO954-1)*12+$AP954+4,COLUMN())),INDIRECT(ADDRESS(($AN954-1)*3+$AO954+5,$AP954+20)))&gt;=1,0,INDIRECT(ADDRESS(($AN954-1)*3+$AO954+5,$AP954+20)))))</f>
        <v>0</v>
      </c>
      <c r="AT954" s="472">
        <f ca="1">COUNTIF(INDIRECT("U"&amp;(ROW()+12*(($AN954-1)*3+$AO954)-ROW())/12+5):INDIRECT("AF"&amp;(ROW()+12*(($AN954-1)*3+$AO954)-ROW())/12+5),AS954)</f>
        <v>0</v>
      </c>
      <c r="AU954" s="472">
        <f ca="1">IF(AND(AQ954+AS954&gt;0,AR954+AT954&gt;0),COUNTIF(AU$6:AU953,"&gt;0")+1,0)</f>
        <v>0</v>
      </c>
    </row>
    <row r="955" spans="40:47" x14ac:dyDescent="0.15">
      <c r="AN955" s="472">
        <v>27</v>
      </c>
      <c r="AO955" s="472">
        <v>2</v>
      </c>
      <c r="AP955" s="472">
        <v>2</v>
      </c>
      <c r="AQ955" s="480">
        <f ca="1">IF($AP955=1,IF(INDIRECT(ADDRESS(($AN955-1)*3+$AO955+5,$AP955+7))="",0,INDIRECT(ADDRESS(($AN955-1)*3+$AO955+5,$AP955+7))),IF(INDIRECT(ADDRESS(($AN955-1)*3+$AO955+5,$AP955+7))="",0,IF(COUNTIF(INDIRECT(ADDRESS(($AN955-1)*36+($AO955-1)*12+6,COLUMN())):INDIRECT(ADDRESS(($AN955-1)*36+($AO955-1)*12+$AP955+4,COLUMN())),INDIRECT(ADDRESS(($AN955-1)*3+$AO955+5,$AP955+7)))&gt;=1,0,INDIRECT(ADDRESS(($AN955-1)*3+$AO955+5,$AP955+7)))))</f>
        <v>0</v>
      </c>
      <c r="AR955" s="472">
        <f ca="1">COUNTIF(INDIRECT("H"&amp;(ROW()+12*(($AN955-1)*3+$AO955)-ROW())/12+5):INDIRECT("S"&amp;(ROW()+12*(($AN955-1)*3+$AO955)-ROW())/12+5),AQ955)</f>
        <v>0</v>
      </c>
      <c r="AS955" s="480">
        <f ca="1">IF($AP955=1,IF(INDIRECT(ADDRESS(($AN955-1)*3+$AO955+5,$AP955+20))="",0,INDIRECT(ADDRESS(($AN955-1)*3+$AO955+5,$AP955+20))),IF(INDIRECT(ADDRESS(($AN955-1)*3+$AO955+5,$AP955+20))="",0,IF(COUNTIF(INDIRECT(ADDRESS(($AN955-1)*36+($AO955-1)*12+6,COLUMN())):INDIRECT(ADDRESS(($AN955-1)*36+($AO955-1)*12+$AP955+4,COLUMN())),INDIRECT(ADDRESS(($AN955-1)*3+$AO955+5,$AP955+20)))&gt;=1,0,INDIRECT(ADDRESS(($AN955-1)*3+$AO955+5,$AP955+20)))))</f>
        <v>0</v>
      </c>
      <c r="AT955" s="472">
        <f ca="1">COUNTIF(INDIRECT("U"&amp;(ROW()+12*(($AN955-1)*3+$AO955)-ROW())/12+5):INDIRECT("AF"&amp;(ROW()+12*(($AN955-1)*3+$AO955)-ROW())/12+5),AS955)</f>
        <v>0</v>
      </c>
      <c r="AU955" s="472">
        <f ca="1">IF(AND(AQ955+AS955&gt;0,AR955+AT955&gt;0),COUNTIF(AU$6:AU954,"&gt;0")+1,0)</f>
        <v>0</v>
      </c>
    </row>
    <row r="956" spans="40:47" x14ac:dyDescent="0.15">
      <c r="AN956" s="472">
        <v>27</v>
      </c>
      <c r="AO956" s="472">
        <v>2</v>
      </c>
      <c r="AP956" s="472">
        <v>3</v>
      </c>
      <c r="AQ956" s="480">
        <f ca="1">IF($AP956=1,IF(INDIRECT(ADDRESS(($AN956-1)*3+$AO956+5,$AP956+7))="",0,INDIRECT(ADDRESS(($AN956-1)*3+$AO956+5,$AP956+7))),IF(INDIRECT(ADDRESS(($AN956-1)*3+$AO956+5,$AP956+7))="",0,IF(COUNTIF(INDIRECT(ADDRESS(($AN956-1)*36+($AO956-1)*12+6,COLUMN())):INDIRECT(ADDRESS(($AN956-1)*36+($AO956-1)*12+$AP956+4,COLUMN())),INDIRECT(ADDRESS(($AN956-1)*3+$AO956+5,$AP956+7)))&gt;=1,0,INDIRECT(ADDRESS(($AN956-1)*3+$AO956+5,$AP956+7)))))</f>
        <v>0</v>
      </c>
      <c r="AR956" s="472">
        <f ca="1">COUNTIF(INDIRECT("H"&amp;(ROW()+12*(($AN956-1)*3+$AO956)-ROW())/12+5):INDIRECT("S"&amp;(ROW()+12*(($AN956-1)*3+$AO956)-ROW())/12+5),AQ956)</f>
        <v>0</v>
      </c>
      <c r="AS956" s="480">
        <f ca="1">IF($AP956=1,IF(INDIRECT(ADDRESS(($AN956-1)*3+$AO956+5,$AP956+20))="",0,INDIRECT(ADDRESS(($AN956-1)*3+$AO956+5,$AP956+20))),IF(INDIRECT(ADDRESS(($AN956-1)*3+$AO956+5,$AP956+20))="",0,IF(COUNTIF(INDIRECT(ADDRESS(($AN956-1)*36+($AO956-1)*12+6,COLUMN())):INDIRECT(ADDRESS(($AN956-1)*36+($AO956-1)*12+$AP956+4,COLUMN())),INDIRECT(ADDRESS(($AN956-1)*3+$AO956+5,$AP956+20)))&gt;=1,0,INDIRECT(ADDRESS(($AN956-1)*3+$AO956+5,$AP956+20)))))</f>
        <v>0</v>
      </c>
      <c r="AT956" s="472">
        <f ca="1">COUNTIF(INDIRECT("U"&amp;(ROW()+12*(($AN956-1)*3+$AO956)-ROW())/12+5):INDIRECT("AF"&amp;(ROW()+12*(($AN956-1)*3+$AO956)-ROW())/12+5),AS956)</f>
        <v>0</v>
      </c>
      <c r="AU956" s="472">
        <f ca="1">IF(AND(AQ956+AS956&gt;0,AR956+AT956&gt;0),COUNTIF(AU$6:AU955,"&gt;0")+1,0)</f>
        <v>0</v>
      </c>
    </row>
    <row r="957" spans="40:47" x14ac:dyDescent="0.15">
      <c r="AN957" s="472">
        <v>27</v>
      </c>
      <c r="AO957" s="472">
        <v>2</v>
      </c>
      <c r="AP957" s="472">
        <v>4</v>
      </c>
      <c r="AQ957" s="480">
        <f ca="1">IF($AP957=1,IF(INDIRECT(ADDRESS(($AN957-1)*3+$AO957+5,$AP957+7))="",0,INDIRECT(ADDRESS(($AN957-1)*3+$AO957+5,$AP957+7))),IF(INDIRECT(ADDRESS(($AN957-1)*3+$AO957+5,$AP957+7))="",0,IF(COUNTIF(INDIRECT(ADDRESS(($AN957-1)*36+($AO957-1)*12+6,COLUMN())):INDIRECT(ADDRESS(($AN957-1)*36+($AO957-1)*12+$AP957+4,COLUMN())),INDIRECT(ADDRESS(($AN957-1)*3+$AO957+5,$AP957+7)))&gt;=1,0,INDIRECT(ADDRESS(($AN957-1)*3+$AO957+5,$AP957+7)))))</f>
        <v>0</v>
      </c>
      <c r="AR957" s="472">
        <f ca="1">COUNTIF(INDIRECT("H"&amp;(ROW()+12*(($AN957-1)*3+$AO957)-ROW())/12+5):INDIRECT("S"&amp;(ROW()+12*(($AN957-1)*3+$AO957)-ROW())/12+5),AQ957)</f>
        <v>0</v>
      </c>
      <c r="AS957" s="480">
        <f ca="1">IF($AP957=1,IF(INDIRECT(ADDRESS(($AN957-1)*3+$AO957+5,$AP957+20))="",0,INDIRECT(ADDRESS(($AN957-1)*3+$AO957+5,$AP957+20))),IF(INDIRECT(ADDRESS(($AN957-1)*3+$AO957+5,$AP957+20))="",0,IF(COUNTIF(INDIRECT(ADDRESS(($AN957-1)*36+($AO957-1)*12+6,COLUMN())):INDIRECT(ADDRESS(($AN957-1)*36+($AO957-1)*12+$AP957+4,COLUMN())),INDIRECT(ADDRESS(($AN957-1)*3+$AO957+5,$AP957+20)))&gt;=1,0,INDIRECT(ADDRESS(($AN957-1)*3+$AO957+5,$AP957+20)))))</f>
        <v>0</v>
      </c>
      <c r="AT957" s="472">
        <f ca="1">COUNTIF(INDIRECT("U"&amp;(ROW()+12*(($AN957-1)*3+$AO957)-ROW())/12+5):INDIRECT("AF"&amp;(ROW()+12*(($AN957-1)*3+$AO957)-ROW())/12+5),AS957)</f>
        <v>0</v>
      </c>
      <c r="AU957" s="472">
        <f ca="1">IF(AND(AQ957+AS957&gt;0,AR957+AT957&gt;0),COUNTIF(AU$6:AU956,"&gt;0")+1,0)</f>
        <v>0</v>
      </c>
    </row>
    <row r="958" spans="40:47" x14ac:dyDescent="0.15">
      <c r="AN958" s="472">
        <v>27</v>
      </c>
      <c r="AO958" s="472">
        <v>2</v>
      </c>
      <c r="AP958" s="472">
        <v>5</v>
      </c>
      <c r="AQ958" s="480">
        <f ca="1">IF($AP958=1,IF(INDIRECT(ADDRESS(($AN958-1)*3+$AO958+5,$AP958+7))="",0,INDIRECT(ADDRESS(($AN958-1)*3+$AO958+5,$AP958+7))),IF(INDIRECT(ADDRESS(($AN958-1)*3+$AO958+5,$AP958+7))="",0,IF(COUNTIF(INDIRECT(ADDRESS(($AN958-1)*36+($AO958-1)*12+6,COLUMN())):INDIRECT(ADDRESS(($AN958-1)*36+($AO958-1)*12+$AP958+4,COLUMN())),INDIRECT(ADDRESS(($AN958-1)*3+$AO958+5,$AP958+7)))&gt;=1,0,INDIRECT(ADDRESS(($AN958-1)*3+$AO958+5,$AP958+7)))))</f>
        <v>0</v>
      </c>
      <c r="AR958" s="472">
        <f ca="1">COUNTIF(INDIRECT("H"&amp;(ROW()+12*(($AN958-1)*3+$AO958)-ROW())/12+5):INDIRECT("S"&amp;(ROW()+12*(($AN958-1)*3+$AO958)-ROW())/12+5),AQ958)</f>
        <v>0</v>
      </c>
      <c r="AS958" s="480">
        <f ca="1">IF($AP958=1,IF(INDIRECT(ADDRESS(($AN958-1)*3+$AO958+5,$AP958+20))="",0,INDIRECT(ADDRESS(($AN958-1)*3+$AO958+5,$AP958+20))),IF(INDIRECT(ADDRESS(($AN958-1)*3+$AO958+5,$AP958+20))="",0,IF(COUNTIF(INDIRECT(ADDRESS(($AN958-1)*36+($AO958-1)*12+6,COLUMN())):INDIRECT(ADDRESS(($AN958-1)*36+($AO958-1)*12+$AP958+4,COLUMN())),INDIRECT(ADDRESS(($AN958-1)*3+$AO958+5,$AP958+20)))&gt;=1,0,INDIRECT(ADDRESS(($AN958-1)*3+$AO958+5,$AP958+20)))))</f>
        <v>0</v>
      </c>
      <c r="AT958" s="472">
        <f ca="1">COUNTIF(INDIRECT("U"&amp;(ROW()+12*(($AN958-1)*3+$AO958)-ROW())/12+5):INDIRECT("AF"&amp;(ROW()+12*(($AN958-1)*3+$AO958)-ROW())/12+5),AS958)</f>
        <v>0</v>
      </c>
      <c r="AU958" s="472">
        <f ca="1">IF(AND(AQ958+AS958&gt;0,AR958+AT958&gt;0),COUNTIF(AU$6:AU957,"&gt;0")+1,0)</f>
        <v>0</v>
      </c>
    </row>
    <row r="959" spans="40:47" x14ac:dyDescent="0.15">
      <c r="AN959" s="472">
        <v>27</v>
      </c>
      <c r="AO959" s="472">
        <v>2</v>
      </c>
      <c r="AP959" s="472">
        <v>6</v>
      </c>
      <c r="AQ959" s="480">
        <f ca="1">IF($AP959=1,IF(INDIRECT(ADDRESS(($AN959-1)*3+$AO959+5,$AP959+7))="",0,INDIRECT(ADDRESS(($AN959-1)*3+$AO959+5,$AP959+7))),IF(INDIRECT(ADDRESS(($AN959-1)*3+$AO959+5,$AP959+7))="",0,IF(COUNTIF(INDIRECT(ADDRESS(($AN959-1)*36+($AO959-1)*12+6,COLUMN())):INDIRECT(ADDRESS(($AN959-1)*36+($AO959-1)*12+$AP959+4,COLUMN())),INDIRECT(ADDRESS(($AN959-1)*3+$AO959+5,$AP959+7)))&gt;=1,0,INDIRECT(ADDRESS(($AN959-1)*3+$AO959+5,$AP959+7)))))</f>
        <v>0</v>
      </c>
      <c r="AR959" s="472">
        <f ca="1">COUNTIF(INDIRECT("H"&amp;(ROW()+12*(($AN959-1)*3+$AO959)-ROW())/12+5):INDIRECT("S"&amp;(ROW()+12*(($AN959-1)*3+$AO959)-ROW())/12+5),AQ959)</f>
        <v>0</v>
      </c>
      <c r="AS959" s="480">
        <f ca="1">IF($AP959=1,IF(INDIRECT(ADDRESS(($AN959-1)*3+$AO959+5,$AP959+20))="",0,INDIRECT(ADDRESS(($AN959-1)*3+$AO959+5,$AP959+20))),IF(INDIRECT(ADDRESS(($AN959-1)*3+$AO959+5,$AP959+20))="",0,IF(COUNTIF(INDIRECT(ADDRESS(($AN959-1)*36+($AO959-1)*12+6,COLUMN())):INDIRECT(ADDRESS(($AN959-1)*36+($AO959-1)*12+$AP959+4,COLUMN())),INDIRECT(ADDRESS(($AN959-1)*3+$AO959+5,$AP959+20)))&gt;=1,0,INDIRECT(ADDRESS(($AN959-1)*3+$AO959+5,$AP959+20)))))</f>
        <v>0</v>
      </c>
      <c r="AT959" s="472">
        <f ca="1">COUNTIF(INDIRECT("U"&amp;(ROW()+12*(($AN959-1)*3+$AO959)-ROW())/12+5):INDIRECT("AF"&amp;(ROW()+12*(($AN959-1)*3+$AO959)-ROW())/12+5),AS959)</f>
        <v>0</v>
      </c>
      <c r="AU959" s="472">
        <f ca="1">IF(AND(AQ959+AS959&gt;0,AR959+AT959&gt;0),COUNTIF(AU$6:AU958,"&gt;0")+1,0)</f>
        <v>0</v>
      </c>
    </row>
    <row r="960" spans="40:47" x14ac:dyDescent="0.15">
      <c r="AN960" s="472">
        <v>27</v>
      </c>
      <c r="AO960" s="472">
        <v>2</v>
      </c>
      <c r="AP960" s="472">
        <v>7</v>
      </c>
      <c r="AQ960" s="480">
        <f ca="1">IF($AP960=1,IF(INDIRECT(ADDRESS(($AN960-1)*3+$AO960+5,$AP960+7))="",0,INDIRECT(ADDRESS(($AN960-1)*3+$AO960+5,$AP960+7))),IF(INDIRECT(ADDRESS(($AN960-1)*3+$AO960+5,$AP960+7))="",0,IF(COUNTIF(INDIRECT(ADDRESS(($AN960-1)*36+($AO960-1)*12+6,COLUMN())):INDIRECT(ADDRESS(($AN960-1)*36+($AO960-1)*12+$AP960+4,COLUMN())),INDIRECT(ADDRESS(($AN960-1)*3+$AO960+5,$AP960+7)))&gt;=1,0,INDIRECT(ADDRESS(($AN960-1)*3+$AO960+5,$AP960+7)))))</f>
        <v>0</v>
      </c>
      <c r="AR960" s="472">
        <f ca="1">COUNTIF(INDIRECT("H"&amp;(ROW()+12*(($AN960-1)*3+$AO960)-ROW())/12+5):INDIRECT("S"&amp;(ROW()+12*(($AN960-1)*3+$AO960)-ROW())/12+5),AQ960)</f>
        <v>0</v>
      </c>
      <c r="AS960" s="480">
        <f ca="1">IF($AP960=1,IF(INDIRECT(ADDRESS(($AN960-1)*3+$AO960+5,$AP960+20))="",0,INDIRECT(ADDRESS(($AN960-1)*3+$AO960+5,$AP960+20))),IF(INDIRECT(ADDRESS(($AN960-1)*3+$AO960+5,$AP960+20))="",0,IF(COUNTIF(INDIRECT(ADDRESS(($AN960-1)*36+($AO960-1)*12+6,COLUMN())):INDIRECT(ADDRESS(($AN960-1)*36+($AO960-1)*12+$AP960+4,COLUMN())),INDIRECT(ADDRESS(($AN960-1)*3+$AO960+5,$AP960+20)))&gt;=1,0,INDIRECT(ADDRESS(($AN960-1)*3+$AO960+5,$AP960+20)))))</f>
        <v>0</v>
      </c>
      <c r="AT960" s="472">
        <f ca="1">COUNTIF(INDIRECT("U"&amp;(ROW()+12*(($AN960-1)*3+$AO960)-ROW())/12+5):INDIRECT("AF"&amp;(ROW()+12*(($AN960-1)*3+$AO960)-ROW())/12+5),AS960)</f>
        <v>0</v>
      </c>
      <c r="AU960" s="472">
        <f ca="1">IF(AND(AQ960+AS960&gt;0,AR960+AT960&gt;0),COUNTIF(AU$6:AU959,"&gt;0")+1,0)</f>
        <v>0</v>
      </c>
    </row>
    <row r="961" spans="40:47" x14ac:dyDescent="0.15">
      <c r="AN961" s="472">
        <v>27</v>
      </c>
      <c r="AO961" s="472">
        <v>2</v>
      </c>
      <c r="AP961" s="472">
        <v>8</v>
      </c>
      <c r="AQ961" s="480">
        <f ca="1">IF($AP961=1,IF(INDIRECT(ADDRESS(($AN961-1)*3+$AO961+5,$AP961+7))="",0,INDIRECT(ADDRESS(($AN961-1)*3+$AO961+5,$AP961+7))),IF(INDIRECT(ADDRESS(($AN961-1)*3+$AO961+5,$AP961+7))="",0,IF(COUNTIF(INDIRECT(ADDRESS(($AN961-1)*36+($AO961-1)*12+6,COLUMN())):INDIRECT(ADDRESS(($AN961-1)*36+($AO961-1)*12+$AP961+4,COLUMN())),INDIRECT(ADDRESS(($AN961-1)*3+$AO961+5,$AP961+7)))&gt;=1,0,INDIRECT(ADDRESS(($AN961-1)*3+$AO961+5,$AP961+7)))))</f>
        <v>0</v>
      </c>
      <c r="AR961" s="472">
        <f ca="1">COUNTIF(INDIRECT("H"&amp;(ROW()+12*(($AN961-1)*3+$AO961)-ROW())/12+5):INDIRECT("S"&amp;(ROW()+12*(($AN961-1)*3+$AO961)-ROW())/12+5),AQ961)</f>
        <v>0</v>
      </c>
      <c r="AS961" s="480">
        <f ca="1">IF($AP961=1,IF(INDIRECT(ADDRESS(($AN961-1)*3+$AO961+5,$AP961+20))="",0,INDIRECT(ADDRESS(($AN961-1)*3+$AO961+5,$AP961+20))),IF(INDIRECT(ADDRESS(($AN961-1)*3+$AO961+5,$AP961+20))="",0,IF(COUNTIF(INDIRECT(ADDRESS(($AN961-1)*36+($AO961-1)*12+6,COLUMN())):INDIRECT(ADDRESS(($AN961-1)*36+($AO961-1)*12+$AP961+4,COLUMN())),INDIRECT(ADDRESS(($AN961-1)*3+$AO961+5,$AP961+20)))&gt;=1,0,INDIRECT(ADDRESS(($AN961-1)*3+$AO961+5,$AP961+20)))))</f>
        <v>0</v>
      </c>
      <c r="AT961" s="472">
        <f ca="1">COUNTIF(INDIRECT("U"&amp;(ROW()+12*(($AN961-1)*3+$AO961)-ROW())/12+5):INDIRECT("AF"&amp;(ROW()+12*(($AN961-1)*3+$AO961)-ROW())/12+5),AS961)</f>
        <v>0</v>
      </c>
      <c r="AU961" s="472">
        <f ca="1">IF(AND(AQ961+AS961&gt;0,AR961+AT961&gt;0),COUNTIF(AU$6:AU960,"&gt;0")+1,0)</f>
        <v>0</v>
      </c>
    </row>
    <row r="962" spans="40:47" x14ac:dyDescent="0.15">
      <c r="AN962" s="472">
        <v>27</v>
      </c>
      <c r="AO962" s="472">
        <v>2</v>
      </c>
      <c r="AP962" s="472">
        <v>9</v>
      </c>
      <c r="AQ962" s="480">
        <f ca="1">IF($AP962=1,IF(INDIRECT(ADDRESS(($AN962-1)*3+$AO962+5,$AP962+7))="",0,INDIRECT(ADDRESS(($AN962-1)*3+$AO962+5,$AP962+7))),IF(INDIRECT(ADDRESS(($AN962-1)*3+$AO962+5,$AP962+7))="",0,IF(COUNTIF(INDIRECT(ADDRESS(($AN962-1)*36+($AO962-1)*12+6,COLUMN())):INDIRECT(ADDRESS(($AN962-1)*36+($AO962-1)*12+$AP962+4,COLUMN())),INDIRECT(ADDRESS(($AN962-1)*3+$AO962+5,$AP962+7)))&gt;=1,0,INDIRECT(ADDRESS(($AN962-1)*3+$AO962+5,$AP962+7)))))</f>
        <v>0</v>
      </c>
      <c r="AR962" s="472">
        <f ca="1">COUNTIF(INDIRECT("H"&amp;(ROW()+12*(($AN962-1)*3+$AO962)-ROW())/12+5):INDIRECT("S"&amp;(ROW()+12*(($AN962-1)*3+$AO962)-ROW())/12+5),AQ962)</f>
        <v>0</v>
      </c>
      <c r="AS962" s="480">
        <f ca="1">IF($AP962=1,IF(INDIRECT(ADDRESS(($AN962-1)*3+$AO962+5,$AP962+20))="",0,INDIRECT(ADDRESS(($AN962-1)*3+$AO962+5,$AP962+20))),IF(INDIRECT(ADDRESS(($AN962-1)*3+$AO962+5,$AP962+20))="",0,IF(COUNTIF(INDIRECT(ADDRESS(($AN962-1)*36+($AO962-1)*12+6,COLUMN())):INDIRECT(ADDRESS(($AN962-1)*36+($AO962-1)*12+$AP962+4,COLUMN())),INDIRECT(ADDRESS(($AN962-1)*3+$AO962+5,$AP962+20)))&gt;=1,0,INDIRECT(ADDRESS(($AN962-1)*3+$AO962+5,$AP962+20)))))</f>
        <v>0</v>
      </c>
      <c r="AT962" s="472">
        <f ca="1">COUNTIF(INDIRECT("U"&amp;(ROW()+12*(($AN962-1)*3+$AO962)-ROW())/12+5):INDIRECT("AF"&amp;(ROW()+12*(($AN962-1)*3+$AO962)-ROW())/12+5),AS962)</f>
        <v>0</v>
      </c>
      <c r="AU962" s="472">
        <f ca="1">IF(AND(AQ962+AS962&gt;0,AR962+AT962&gt;0),COUNTIF(AU$6:AU961,"&gt;0")+1,0)</f>
        <v>0</v>
      </c>
    </row>
    <row r="963" spans="40:47" x14ac:dyDescent="0.15">
      <c r="AN963" s="472">
        <v>27</v>
      </c>
      <c r="AO963" s="472">
        <v>2</v>
      </c>
      <c r="AP963" s="472">
        <v>10</v>
      </c>
      <c r="AQ963" s="480">
        <f ca="1">IF($AP963=1,IF(INDIRECT(ADDRESS(($AN963-1)*3+$AO963+5,$AP963+7))="",0,INDIRECT(ADDRESS(($AN963-1)*3+$AO963+5,$AP963+7))),IF(INDIRECT(ADDRESS(($AN963-1)*3+$AO963+5,$AP963+7))="",0,IF(COUNTIF(INDIRECT(ADDRESS(($AN963-1)*36+($AO963-1)*12+6,COLUMN())):INDIRECT(ADDRESS(($AN963-1)*36+($AO963-1)*12+$AP963+4,COLUMN())),INDIRECT(ADDRESS(($AN963-1)*3+$AO963+5,$AP963+7)))&gt;=1,0,INDIRECT(ADDRESS(($AN963-1)*3+$AO963+5,$AP963+7)))))</f>
        <v>0</v>
      </c>
      <c r="AR963" s="472">
        <f ca="1">COUNTIF(INDIRECT("H"&amp;(ROW()+12*(($AN963-1)*3+$AO963)-ROW())/12+5):INDIRECT("S"&amp;(ROW()+12*(($AN963-1)*3+$AO963)-ROW())/12+5),AQ963)</f>
        <v>0</v>
      </c>
      <c r="AS963" s="480">
        <f ca="1">IF($AP963=1,IF(INDIRECT(ADDRESS(($AN963-1)*3+$AO963+5,$AP963+20))="",0,INDIRECT(ADDRESS(($AN963-1)*3+$AO963+5,$AP963+20))),IF(INDIRECT(ADDRESS(($AN963-1)*3+$AO963+5,$AP963+20))="",0,IF(COUNTIF(INDIRECT(ADDRESS(($AN963-1)*36+($AO963-1)*12+6,COLUMN())):INDIRECT(ADDRESS(($AN963-1)*36+($AO963-1)*12+$AP963+4,COLUMN())),INDIRECT(ADDRESS(($AN963-1)*3+$AO963+5,$AP963+20)))&gt;=1,0,INDIRECT(ADDRESS(($AN963-1)*3+$AO963+5,$AP963+20)))))</f>
        <v>0</v>
      </c>
      <c r="AT963" s="472">
        <f ca="1">COUNTIF(INDIRECT("U"&amp;(ROW()+12*(($AN963-1)*3+$AO963)-ROW())/12+5):INDIRECT("AF"&amp;(ROW()+12*(($AN963-1)*3+$AO963)-ROW())/12+5),AS963)</f>
        <v>0</v>
      </c>
      <c r="AU963" s="472">
        <f ca="1">IF(AND(AQ963+AS963&gt;0,AR963+AT963&gt;0),COUNTIF(AU$6:AU962,"&gt;0")+1,0)</f>
        <v>0</v>
      </c>
    </row>
    <row r="964" spans="40:47" x14ac:dyDescent="0.15">
      <c r="AN964" s="472">
        <v>27</v>
      </c>
      <c r="AO964" s="472">
        <v>2</v>
      </c>
      <c r="AP964" s="472">
        <v>11</v>
      </c>
      <c r="AQ964" s="480">
        <f ca="1">IF($AP964=1,IF(INDIRECT(ADDRESS(($AN964-1)*3+$AO964+5,$AP964+7))="",0,INDIRECT(ADDRESS(($AN964-1)*3+$AO964+5,$AP964+7))),IF(INDIRECT(ADDRESS(($AN964-1)*3+$AO964+5,$AP964+7))="",0,IF(COUNTIF(INDIRECT(ADDRESS(($AN964-1)*36+($AO964-1)*12+6,COLUMN())):INDIRECT(ADDRESS(($AN964-1)*36+($AO964-1)*12+$AP964+4,COLUMN())),INDIRECT(ADDRESS(($AN964-1)*3+$AO964+5,$AP964+7)))&gt;=1,0,INDIRECT(ADDRESS(($AN964-1)*3+$AO964+5,$AP964+7)))))</f>
        <v>0</v>
      </c>
      <c r="AR964" s="472">
        <f ca="1">COUNTIF(INDIRECT("H"&amp;(ROW()+12*(($AN964-1)*3+$AO964)-ROW())/12+5):INDIRECT("S"&amp;(ROW()+12*(($AN964-1)*3+$AO964)-ROW())/12+5),AQ964)</f>
        <v>0</v>
      </c>
      <c r="AS964" s="480">
        <f ca="1">IF($AP964=1,IF(INDIRECT(ADDRESS(($AN964-1)*3+$AO964+5,$AP964+20))="",0,INDIRECT(ADDRESS(($AN964-1)*3+$AO964+5,$AP964+20))),IF(INDIRECT(ADDRESS(($AN964-1)*3+$AO964+5,$AP964+20))="",0,IF(COUNTIF(INDIRECT(ADDRESS(($AN964-1)*36+($AO964-1)*12+6,COLUMN())):INDIRECT(ADDRESS(($AN964-1)*36+($AO964-1)*12+$AP964+4,COLUMN())),INDIRECT(ADDRESS(($AN964-1)*3+$AO964+5,$AP964+20)))&gt;=1,0,INDIRECT(ADDRESS(($AN964-1)*3+$AO964+5,$AP964+20)))))</f>
        <v>0</v>
      </c>
      <c r="AT964" s="472">
        <f ca="1">COUNTIF(INDIRECT("U"&amp;(ROW()+12*(($AN964-1)*3+$AO964)-ROW())/12+5):INDIRECT("AF"&amp;(ROW()+12*(($AN964-1)*3+$AO964)-ROW())/12+5),AS964)</f>
        <v>0</v>
      </c>
      <c r="AU964" s="472">
        <f ca="1">IF(AND(AQ964+AS964&gt;0,AR964+AT964&gt;0),COUNTIF(AU$6:AU963,"&gt;0")+1,0)</f>
        <v>0</v>
      </c>
    </row>
    <row r="965" spans="40:47" x14ac:dyDescent="0.15">
      <c r="AN965" s="472">
        <v>27</v>
      </c>
      <c r="AO965" s="472">
        <v>2</v>
      </c>
      <c r="AP965" s="472">
        <v>12</v>
      </c>
      <c r="AQ965" s="480">
        <f ca="1">IF($AP965=1,IF(INDIRECT(ADDRESS(($AN965-1)*3+$AO965+5,$AP965+7))="",0,INDIRECT(ADDRESS(($AN965-1)*3+$AO965+5,$AP965+7))),IF(INDIRECT(ADDRESS(($AN965-1)*3+$AO965+5,$AP965+7))="",0,IF(COUNTIF(INDIRECT(ADDRESS(($AN965-1)*36+($AO965-1)*12+6,COLUMN())):INDIRECT(ADDRESS(($AN965-1)*36+($AO965-1)*12+$AP965+4,COLUMN())),INDIRECT(ADDRESS(($AN965-1)*3+$AO965+5,$AP965+7)))&gt;=1,0,INDIRECT(ADDRESS(($AN965-1)*3+$AO965+5,$AP965+7)))))</f>
        <v>0</v>
      </c>
      <c r="AR965" s="472">
        <f ca="1">COUNTIF(INDIRECT("H"&amp;(ROW()+12*(($AN965-1)*3+$AO965)-ROW())/12+5):INDIRECT("S"&amp;(ROW()+12*(($AN965-1)*3+$AO965)-ROW())/12+5),AQ965)</f>
        <v>0</v>
      </c>
      <c r="AS965" s="480">
        <f ca="1">IF($AP965=1,IF(INDIRECT(ADDRESS(($AN965-1)*3+$AO965+5,$AP965+20))="",0,INDIRECT(ADDRESS(($AN965-1)*3+$AO965+5,$AP965+20))),IF(INDIRECT(ADDRESS(($AN965-1)*3+$AO965+5,$AP965+20))="",0,IF(COUNTIF(INDIRECT(ADDRESS(($AN965-1)*36+($AO965-1)*12+6,COLUMN())):INDIRECT(ADDRESS(($AN965-1)*36+($AO965-1)*12+$AP965+4,COLUMN())),INDIRECT(ADDRESS(($AN965-1)*3+$AO965+5,$AP965+20)))&gt;=1,0,INDIRECT(ADDRESS(($AN965-1)*3+$AO965+5,$AP965+20)))))</f>
        <v>0</v>
      </c>
      <c r="AT965" s="472">
        <f ca="1">COUNTIF(INDIRECT("U"&amp;(ROW()+12*(($AN965-1)*3+$AO965)-ROW())/12+5):INDIRECT("AF"&amp;(ROW()+12*(($AN965-1)*3+$AO965)-ROW())/12+5),AS965)</f>
        <v>0</v>
      </c>
      <c r="AU965" s="472">
        <f ca="1">IF(AND(AQ965+AS965&gt;0,AR965+AT965&gt;0),COUNTIF(AU$6:AU964,"&gt;0")+1,0)</f>
        <v>0</v>
      </c>
    </row>
    <row r="966" spans="40:47" x14ac:dyDescent="0.15">
      <c r="AN966" s="472">
        <v>27</v>
      </c>
      <c r="AO966" s="472">
        <v>3</v>
      </c>
      <c r="AP966" s="472">
        <v>1</v>
      </c>
      <c r="AQ966" s="480">
        <f ca="1">IF($AP966=1,IF(INDIRECT(ADDRESS(($AN966-1)*3+$AO966+5,$AP966+7))="",0,INDIRECT(ADDRESS(($AN966-1)*3+$AO966+5,$AP966+7))),IF(INDIRECT(ADDRESS(($AN966-1)*3+$AO966+5,$AP966+7))="",0,IF(COUNTIF(INDIRECT(ADDRESS(($AN966-1)*36+($AO966-1)*12+6,COLUMN())):INDIRECT(ADDRESS(($AN966-1)*36+($AO966-1)*12+$AP966+4,COLUMN())),INDIRECT(ADDRESS(($AN966-1)*3+$AO966+5,$AP966+7)))&gt;=1,0,INDIRECT(ADDRESS(($AN966-1)*3+$AO966+5,$AP966+7)))))</f>
        <v>0</v>
      </c>
      <c r="AR966" s="472">
        <f ca="1">COUNTIF(INDIRECT("H"&amp;(ROW()+12*(($AN966-1)*3+$AO966)-ROW())/12+5):INDIRECT("S"&amp;(ROW()+12*(($AN966-1)*3+$AO966)-ROW())/12+5),AQ966)</f>
        <v>0</v>
      </c>
      <c r="AS966" s="480">
        <f ca="1">IF($AP966=1,IF(INDIRECT(ADDRESS(($AN966-1)*3+$AO966+5,$AP966+20))="",0,INDIRECT(ADDRESS(($AN966-1)*3+$AO966+5,$AP966+20))),IF(INDIRECT(ADDRESS(($AN966-1)*3+$AO966+5,$AP966+20))="",0,IF(COUNTIF(INDIRECT(ADDRESS(($AN966-1)*36+($AO966-1)*12+6,COLUMN())):INDIRECT(ADDRESS(($AN966-1)*36+($AO966-1)*12+$AP966+4,COLUMN())),INDIRECT(ADDRESS(($AN966-1)*3+$AO966+5,$AP966+20)))&gt;=1,0,INDIRECT(ADDRESS(($AN966-1)*3+$AO966+5,$AP966+20)))))</f>
        <v>0</v>
      </c>
      <c r="AT966" s="472">
        <f ca="1">COUNTIF(INDIRECT("U"&amp;(ROW()+12*(($AN966-1)*3+$AO966)-ROW())/12+5):INDIRECT("AF"&amp;(ROW()+12*(($AN966-1)*3+$AO966)-ROW())/12+5),AS966)</f>
        <v>0</v>
      </c>
      <c r="AU966" s="472">
        <f ca="1">IF(AND(AQ966+AS966&gt;0,AR966+AT966&gt;0),COUNTIF(AU$6:AU965,"&gt;0")+1,0)</f>
        <v>0</v>
      </c>
    </row>
    <row r="967" spans="40:47" x14ac:dyDescent="0.15">
      <c r="AN967" s="472">
        <v>27</v>
      </c>
      <c r="AO967" s="472">
        <v>3</v>
      </c>
      <c r="AP967" s="472">
        <v>2</v>
      </c>
      <c r="AQ967" s="480">
        <f ca="1">IF($AP967=1,IF(INDIRECT(ADDRESS(($AN967-1)*3+$AO967+5,$AP967+7))="",0,INDIRECT(ADDRESS(($AN967-1)*3+$AO967+5,$AP967+7))),IF(INDIRECT(ADDRESS(($AN967-1)*3+$AO967+5,$AP967+7))="",0,IF(COUNTIF(INDIRECT(ADDRESS(($AN967-1)*36+($AO967-1)*12+6,COLUMN())):INDIRECT(ADDRESS(($AN967-1)*36+($AO967-1)*12+$AP967+4,COLUMN())),INDIRECT(ADDRESS(($AN967-1)*3+$AO967+5,$AP967+7)))&gt;=1,0,INDIRECT(ADDRESS(($AN967-1)*3+$AO967+5,$AP967+7)))))</f>
        <v>0</v>
      </c>
      <c r="AR967" s="472">
        <f ca="1">COUNTIF(INDIRECT("H"&amp;(ROW()+12*(($AN967-1)*3+$AO967)-ROW())/12+5):INDIRECT("S"&amp;(ROW()+12*(($AN967-1)*3+$AO967)-ROW())/12+5),AQ967)</f>
        <v>0</v>
      </c>
      <c r="AS967" s="480">
        <f ca="1">IF($AP967=1,IF(INDIRECT(ADDRESS(($AN967-1)*3+$AO967+5,$AP967+20))="",0,INDIRECT(ADDRESS(($AN967-1)*3+$AO967+5,$AP967+20))),IF(INDIRECT(ADDRESS(($AN967-1)*3+$AO967+5,$AP967+20))="",0,IF(COUNTIF(INDIRECT(ADDRESS(($AN967-1)*36+($AO967-1)*12+6,COLUMN())):INDIRECT(ADDRESS(($AN967-1)*36+($AO967-1)*12+$AP967+4,COLUMN())),INDIRECT(ADDRESS(($AN967-1)*3+$AO967+5,$AP967+20)))&gt;=1,0,INDIRECT(ADDRESS(($AN967-1)*3+$AO967+5,$AP967+20)))))</f>
        <v>0</v>
      </c>
      <c r="AT967" s="472">
        <f ca="1">COUNTIF(INDIRECT("U"&amp;(ROW()+12*(($AN967-1)*3+$AO967)-ROW())/12+5):INDIRECT("AF"&amp;(ROW()+12*(($AN967-1)*3+$AO967)-ROW())/12+5),AS967)</f>
        <v>0</v>
      </c>
      <c r="AU967" s="472">
        <f ca="1">IF(AND(AQ967+AS967&gt;0,AR967+AT967&gt;0),COUNTIF(AU$6:AU966,"&gt;0")+1,0)</f>
        <v>0</v>
      </c>
    </row>
    <row r="968" spans="40:47" x14ac:dyDescent="0.15">
      <c r="AN968" s="472">
        <v>27</v>
      </c>
      <c r="AO968" s="472">
        <v>3</v>
      </c>
      <c r="AP968" s="472">
        <v>3</v>
      </c>
      <c r="AQ968" s="480">
        <f ca="1">IF($AP968=1,IF(INDIRECT(ADDRESS(($AN968-1)*3+$AO968+5,$AP968+7))="",0,INDIRECT(ADDRESS(($AN968-1)*3+$AO968+5,$AP968+7))),IF(INDIRECT(ADDRESS(($AN968-1)*3+$AO968+5,$AP968+7))="",0,IF(COUNTIF(INDIRECT(ADDRESS(($AN968-1)*36+($AO968-1)*12+6,COLUMN())):INDIRECT(ADDRESS(($AN968-1)*36+($AO968-1)*12+$AP968+4,COLUMN())),INDIRECT(ADDRESS(($AN968-1)*3+$AO968+5,$AP968+7)))&gt;=1,0,INDIRECT(ADDRESS(($AN968-1)*3+$AO968+5,$AP968+7)))))</f>
        <v>0</v>
      </c>
      <c r="AR968" s="472">
        <f ca="1">COUNTIF(INDIRECT("H"&amp;(ROW()+12*(($AN968-1)*3+$AO968)-ROW())/12+5):INDIRECT("S"&amp;(ROW()+12*(($AN968-1)*3+$AO968)-ROW())/12+5),AQ968)</f>
        <v>0</v>
      </c>
      <c r="AS968" s="480">
        <f ca="1">IF($AP968=1,IF(INDIRECT(ADDRESS(($AN968-1)*3+$AO968+5,$AP968+20))="",0,INDIRECT(ADDRESS(($AN968-1)*3+$AO968+5,$AP968+20))),IF(INDIRECT(ADDRESS(($AN968-1)*3+$AO968+5,$AP968+20))="",0,IF(COUNTIF(INDIRECT(ADDRESS(($AN968-1)*36+($AO968-1)*12+6,COLUMN())):INDIRECT(ADDRESS(($AN968-1)*36+($AO968-1)*12+$AP968+4,COLUMN())),INDIRECT(ADDRESS(($AN968-1)*3+$AO968+5,$AP968+20)))&gt;=1,0,INDIRECT(ADDRESS(($AN968-1)*3+$AO968+5,$AP968+20)))))</f>
        <v>0</v>
      </c>
      <c r="AT968" s="472">
        <f ca="1">COUNTIF(INDIRECT("U"&amp;(ROW()+12*(($AN968-1)*3+$AO968)-ROW())/12+5):INDIRECT("AF"&amp;(ROW()+12*(($AN968-1)*3+$AO968)-ROW())/12+5),AS968)</f>
        <v>0</v>
      </c>
      <c r="AU968" s="472">
        <f ca="1">IF(AND(AQ968+AS968&gt;0,AR968+AT968&gt;0),COUNTIF(AU$6:AU967,"&gt;0")+1,0)</f>
        <v>0</v>
      </c>
    </row>
    <row r="969" spans="40:47" x14ac:dyDescent="0.15">
      <c r="AN969" s="472">
        <v>27</v>
      </c>
      <c r="AO969" s="472">
        <v>3</v>
      </c>
      <c r="AP969" s="472">
        <v>4</v>
      </c>
      <c r="AQ969" s="480">
        <f ca="1">IF($AP969=1,IF(INDIRECT(ADDRESS(($AN969-1)*3+$AO969+5,$AP969+7))="",0,INDIRECT(ADDRESS(($AN969-1)*3+$AO969+5,$AP969+7))),IF(INDIRECT(ADDRESS(($AN969-1)*3+$AO969+5,$AP969+7))="",0,IF(COUNTIF(INDIRECT(ADDRESS(($AN969-1)*36+($AO969-1)*12+6,COLUMN())):INDIRECT(ADDRESS(($AN969-1)*36+($AO969-1)*12+$AP969+4,COLUMN())),INDIRECT(ADDRESS(($AN969-1)*3+$AO969+5,$AP969+7)))&gt;=1,0,INDIRECT(ADDRESS(($AN969-1)*3+$AO969+5,$AP969+7)))))</f>
        <v>0</v>
      </c>
      <c r="AR969" s="472">
        <f ca="1">COUNTIF(INDIRECT("H"&amp;(ROW()+12*(($AN969-1)*3+$AO969)-ROW())/12+5):INDIRECT("S"&amp;(ROW()+12*(($AN969-1)*3+$AO969)-ROW())/12+5),AQ969)</f>
        <v>0</v>
      </c>
      <c r="AS969" s="480">
        <f ca="1">IF($AP969=1,IF(INDIRECT(ADDRESS(($AN969-1)*3+$AO969+5,$AP969+20))="",0,INDIRECT(ADDRESS(($AN969-1)*3+$AO969+5,$AP969+20))),IF(INDIRECT(ADDRESS(($AN969-1)*3+$AO969+5,$AP969+20))="",0,IF(COUNTIF(INDIRECT(ADDRESS(($AN969-1)*36+($AO969-1)*12+6,COLUMN())):INDIRECT(ADDRESS(($AN969-1)*36+($AO969-1)*12+$AP969+4,COLUMN())),INDIRECT(ADDRESS(($AN969-1)*3+$AO969+5,$AP969+20)))&gt;=1,0,INDIRECT(ADDRESS(($AN969-1)*3+$AO969+5,$AP969+20)))))</f>
        <v>0</v>
      </c>
      <c r="AT969" s="472">
        <f ca="1">COUNTIF(INDIRECT("U"&amp;(ROW()+12*(($AN969-1)*3+$AO969)-ROW())/12+5):INDIRECT("AF"&amp;(ROW()+12*(($AN969-1)*3+$AO969)-ROW())/12+5),AS969)</f>
        <v>0</v>
      </c>
      <c r="AU969" s="472">
        <f ca="1">IF(AND(AQ969+AS969&gt;0,AR969+AT969&gt;0),COUNTIF(AU$6:AU968,"&gt;0")+1,0)</f>
        <v>0</v>
      </c>
    </row>
    <row r="970" spans="40:47" x14ac:dyDescent="0.15">
      <c r="AN970" s="472">
        <v>27</v>
      </c>
      <c r="AO970" s="472">
        <v>3</v>
      </c>
      <c r="AP970" s="472">
        <v>5</v>
      </c>
      <c r="AQ970" s="480">
        <f ca="1">IF($AP970=1,IF(INDIRECT(ADDRESS(($AN970-1)*3+$AO970+5,$AP970+7))="",0,INDIRECT(ADDRESS(($AN970-1)*3+$AO970+5,$AP970+7))),IF(INDIRECT(ADDRESS(($AN970-1)*3+$AO970+5,$AP970+7))="",0,IF(COUNTIF(INDIRECT(ADDRESS(($AN970-1)*36+($AO970-1)*12+6,COLUMN())):INDIRECT(ADDRESS(($AN970-1)*36+($AO970-1)*12+$AP970+4,COLUMN())),INDIRECT(ADDRESS(($AN970-1)*3+$AO970+5,$AP970+7)))&gt;=1,0,INDIRECT(ADDRESS(($AN970-1)*3+$AO970+5,$AP970+7)))))</f>
        <v>0</v>
      </c>
      <c r="AR970" s="472">
        <f ca="1">COUNTIF(INDIRECT("H"&amp;(ROW()+12*(($AN970-1)*3+$AO970)-ROW())/12+5):INDIRECT("S"&amp;(ROW()+12*(($AN970-1)*3+$AO970)-ROW())/12+5),AQ970)</f>
        <v>0</v>
      </c>
      <c r="AS970" s="480">
        <f ca="1">IF($AP970=1,IF(INDIRECT(ADDRESS(($AN970-1)*3+$AO970+5,$AP970+20))="",0,INDIRECT(ADDRESS(($AN970-1)*3+$AO970+5,$AP970+20))),IF(INDIRECT(ADDRESS(($AN970-1)*3+$AO970+5,$AP970+20))="",0,IF(COUNTIF(INDIRECT(ADDRESS(($AN970-1)*36+($AO970-1)*12+6,COLUMN())):INDIRECT(ADDRESS(($AN970-1)*36+($AO970-1)*12+$AP970+4,COLUMN())),INDIRECT(ADDRESS(($AN970-1)*3+$AO970+5,$AP970+20)))&gt;=1,0,INDIRECT(ADDRESS(($AN970-1)*3+$AO970+5,$AP970+20)))))</f>
        <v>0</v>
      </c>
      <c r="AT970" s="472">
        <f ca="1">COUNTIF(INDIRECT("U"&amp;(ROW()+12*(($AN970-1)*3+$AO970)-ROW())/12+5):INDIRECT("AF"&amp;(ROW()+12*(($AN970-1)*3+$AO970)-ROW())/12+5),AS970)</f>
        <v>0</v>
      </c>
      <c r="AU970" s="472">
        <f ca="1">IF(AND(AQ970+AS970&gt;0,AR970+AT970&gt;0),COUNTIF(AU$6:AU969,"&gt;0")+1,0)</f>
        <v>0</v>
      </c>
    </row>
    <row r="971" spans="40:47" x14ac:dyDescent="0.15">
      <c r="AN971" s="472">
        <v>27</v>
      </c>
      <c r="AO971" s="472">
        <v>3</v>
      </c>
      <c r="AP971" s="472">
        <v>6</v>
      </c>
      <c r="AQ971" s="480">
        <f ca="1">IF($AP971=1,IF(INDIRECT(ADDRESS(($AN971-1)*3+$AO971+5,$AP971+7))="",0,INDIRECT(ADDRESS(($AN971-1)*3+$AO971+5,$AP971+7))),IF(INDIRECT(ADDRESS(($AN971-1)*3+$AO971+5,$AP971+7))="",0,IF(COUNTIF(INDIRECT(ADDRESS(($AN971-1)*36+($AO971-1)*12+6,COLUMN())):INDIRECT(ADDRESS(($AN971-1)*36+($AO971-1)*12+$AP971+4,COLUMN())),INDIRECT(ADDRESS(($AN971-1)*3+$AO971+5,$AP971+7)))&gt;=1,0,INDIRECT(ADDRESS(($AN971-1)*3+$AO971+5,$AP971+7)))))</f>
        <v>0</v>
      </c>
      <c r="AR971" s="472">
        <f ca="1">COUNTIF(INDIRECT("H"&amp;(ROW()+12*(($AN971-1)*3+$AO971)-ROW())/12+5):INDIRECT("S"&amp;(ROW()+12*(($AN971-1)*3+$AO971)-ROW())/12+5),AQ971)</f>
        <v>0</v>
      </c>
      <c r="AS971" s="480">
        <f ca="1">IF($AP971=1,IF(INDIRECT(ADDRESS(($AN971-1)*3+$AO971+5,$AP971+20))="",0,INDIRECT(ADDRESS(($AN971-1)*3+$AO971+5,$AP971+20))),IF(INDIRECT(ADDRESS(($AN971-1)*3+$AO971+5,$AP971+20))="",0,IF(COUNTIF(INDIRECT(ADDRESS(($AN971-1)*36+($AO971-1)*12+6,COLUMN())):INDIRECT(ADDRESS(($AN971-1)*36+($AO971-1)*12+$AP971+4,COLUMN())),INDIRECT(ADDRESS(($AN971-1)*3+$AO971+5,$AP971+20)))&gt;=1,0,INDIRECT(ADDRESS(($AN971-1)*3+$AO971+5,$AP971+20)))))</f>
        <v>0</v>
      </c>
      <c r="AT971" s="472">
        <f ca="1">COUNTIF(INDIRECT("U"&amp;(ROW()+12*(($AN971-1)*3+$AO971)-ROW())/12+5):INDIRECT("AF"&amp;(ROW()+12*(($AN971-1)*3+$AO971)-ROW())/12+5),AS971)</f>
        <v>0</v>
      </c>
      <c r="AU971" s="472">
        <f ca="1">IF(AND(AQ971+AS971&gt;0,AR971+AT971&gt;0),COUNTIF(AU$6:AU970,"&gt;0")+1,0)</f>
        <v>0</v>
      </c>
    </row>
    <row r="972" spans="40:47" x14ac:dyDescent="0.15">
      <c r="AN972" s="472">
        <v>27</v>
      </c>
      <c r="AO972" s="472">
        <v>3</v>
      </c>
      <c r="AP972" s="472">
        <v>7</v>
      </c>
      <c r="AQ972" s="480">
        <f ca="1">IF($AP972=1,IF(INDIRECT(ADDRESS(($AN972-1)*3+$AO972+5,$AP972+7))="",0,INDIRECT(ADDRESS(($AN972-1)*3+$AO972+5,$AP972+7))),IF(INDIRECT(ADDRESS(($AN972-1)*3+$AO972+5,$AP972+7))="",0,IF(COUNTIF(INDIRECT(ADDRESS(($AN972-1)*36+($AO972-1)*12+6,COLUMN())):INDIRECT(ADDRESS(($AN972-1)*36+($AO972-1)*12+$AP972+4,COLUMN())),INDIRECT(ADDRESS(($AN972-1)*3+$AO972+5,$AP972+7)))&gt;=1,0,INDIRECT(ADDRESS(($AN972-1)*3+$AO972+5,$AP972+7)))))</f>
        <v>0</v>
      </c>
      <c r="AR972" s="472">
        <f ca="1">COUNTIF(INDIRECT("H"&amp;(ROW()+12*(($AN972-1)*3+$AO972)-ROW())/12+5):INDIRECT("S"&amp;(ROW()+12*(($AN972-1)*3+$AO972)-ROW())/12+5),AQ972)</f>
        <v>0</v>
      </c>
      <c r="AS972" s="480">
        <f ca="1">IF($AP972=1,IF(INDIRECT(ADDRESS(($AN972-1)*3+$AO972+5,$AP972+20))="",0,INDIRECT(ADDRESS(($AN972-1)*3+$AO972+5,$AP972+20))),IF(INDIRECT(ADDRESS(($AN972-1)*3+$AO972+5,$AP972+20))="",0,IF(COUNTIF(INDIRECT(ADDRESS(($AN972-1)*36+($AO972-1)*12+6,COLUMN())):INDIRECT(ADDRESS(($AN972-1)*36+($AO972-1)*12+$AP972+4,COLUMN())),INDIRECT(ADDRESS(($AN972-1)*3+$AO972+5,$AP972+20)))&gt;=1,0,INDIRECT(ADDRESS(($AN972-1)*3+$AO972+5,$AP972+20)))))</f>
        <v>0</v>
      </c>
      <c r="AT972" s="472">
        <f ca="1">COUNTIF(INDIRECT("U"&amp;(ROW()+12*(($AN972-1)*3+$AO972)-ROW())/12+5):INDIRECT("AF"&amp;(ROW()+12*(($AN972-1)*3+$AO972)-ROW())/12+5),AS972)</f>
        <v>0</v>
      </c>
      <c r="AU972" s="472">
        <f ca="1">IF(AND(AQ972+AS972&gt;0,AR972+AT972&gt;0),COUNTIF(AU$6:AU971,"&gt;0")+1,0)</f>
        <v>0</v>
      </c>
    </row>
    <row r="973" spans="40:47" x14ac:dyDescent="0.15">
      <c r="AN973" s="472">
        <v>27</v>
      </c>
      <c r="AO973" s="472">
        <v>3</v>
      </c>
      <c r="AP973" s="472">
        <v>8</v>
      </c>
      <c r="AQ973" s="480">
        <f ca="1">IF($AP973=1,IF(INDIRECT(ADDRESS(($AN973-1)*3+$AO973+5,$AP973+7))="",0,INDIRECT(ADDRESS(($AN973-1)*3+$AO973+5,$AP973+7))),IF(INDIRECT(ADDRESS(($AN973-1)*3+$AO973+5,$AP973+7))="",0,IF(COUNTIF(INDIRECT(ADDRESS(($AN973-1)*36+($AO973-1)*12+6,COLUMN())):INDIRECT(ADDRESS(($AN973-1)*36+($AO973-1)*12+$AP973+4,COLUMN())),INDIRECT(ADDRESS(($AN973-1)*3+$AO973+5,$AP973+7)))&gt;=1,0,INDIRECT(ADDRESS(($AN973-1)*3+$AO973+5,$AP973+7)))))</f>
        <v>0</v>
      </c>
      <c r="AR973" s="472">
        <f ca="1">COUNTIF(INDIRECT("H"&amp;(ROW()+12*(($AN973-1)*3+$AO973)-ROW())/12+5):INDIRECT("S"&amp;(ROW()+12*(($AN973-1)*3+$AO973)-ROW())/12+5),AQ973)</f>
        <v>0</v>
      </c>
      <c r="AS973" s="480">
        <f ca="1">IF($AP973=1,IF(INDIRECT(ADDRESS(($AN973-1)*3+$AO973+5,$AP973+20))="",0,INDIRECT(ADDRESS(($AN973-1)*3+$AO973+5,$AP973+20))),IF(INDIRECT(ADDRESS(($AN973-1)*3+$AO973+5,$AP973+20))="",0,IF(COUNTIF(INDIRECT(ADDRESS(($AN973-1)*36+($AO973-1)*12+6,COLUMN())):INDIRECT(ADDRESS(($AN973-1)*36+($AO973-1)*12+$AP973+4,COLUMN())),INDIRECT(ADDRESS(($AN973-1)*3+$AO973+5,$AP973+20)))&gt;=1,0,INDIRECT(ADDRESS(($AN973-1)*3+$AO973+5,$AP973+20)))))</f>
        <v>0</v>
      </c>
      <c r="AT973" s="472">
        <f ca="1">COUNTIF(INDIRECT("U"&amp;(ROW()+12*(($AN973-1)*3+$AO973)-ROW())/12+5):INDIRECT("AF"&amp;(ROW()+12*(($AN973-1)*3+$AO973)-ROW())/12+5),AS973)</f>
        <v>0</v>
      </c>
      <c r="AU973" s="472">
        <f ca="1">IF(AND(AQ973+AS973&gt;0,AR973+AT973&gt;0),COUNTIF(AU$6:AU972,"&gt;0")+1,0)</f>
        <v>0</v>
      </c>
    </row>
    <row r="974" spans="40:47" x14ac:dyDescent="0.15">
      <c r="AN974" s="472">
        <v>27</v>
      </c>
      <c r="AO974" s="472">
        <v>3</v>
      </c>
      <c r="AP974" s="472">
        <v>9</v>
      </c>
      <c r="AQ974" s="480">
        <f ca="1">IF($AP974=1,IF(INDIRECT(ADDRESS(($AN974-1)*3+$AO974+5,$AP974+7))="",0,INDIRECT(ADDRESS(($AN974-1)*3+$AO974+5,$AP974+7))),IF(INDIRECT(ADDRESS(($AN974-1)*3+$AO974+5,$AP974+7))="",0,IF(COUNTIF(INDIRECT(ADDRESS(($AN974-1)*36+($AO974-1)*12+6,COLUMN())):INDIRECT(ADDRESS(($AN974-1)*36+($AO974-1)*12+$AP974+4,COLUMN())),INDIRECT(ADDRESS(($AN974-1)*3+$AO974+5,$AP974+7)))&gt;=1,0,INDIRECT(ADDRESS(($AN974-1)*3+$AO974+5,$AP974+7)))))</f>
        <v>0</v>
      </c>
      <c r="AR974" s="472">
        <f ca="1">COUNTIF(INDIRECT("H"&amp;(ROW()+12*(($AN974-1)*3+$AO974)-ROW())/12+5):INDIRECT("S"&amp;(ROW()+12*(($AN974-1)*3+$AO974)-ROW())/12+5),AQ974)</f>
        <v>0</v>
      </c>
      <c r="AS974" s="480">
        <f ca="1">IF($AP974=1,IF(INDIRECT(ADDRESS(($AN974-1)*3+$AO974+5,$AP974+20))="",0,INDIRECT(ADDRESS(($AN974-1)*3+$AO974+5,$AP974+20))),IF(INDIRECT(ADDRESS(($AN974-1)*3+$AO974+5,$AP974+20))="",0,IF(COUNTIF(INDIRECT(ADDRESS(($AN974-1)*36+($AO974-1)*12+6,COLUMN())):INDIRECT(ADDRESS(($AN974-1)*36+($AO974-1)*12+$AP974+4,COLUMN())),INDIRECT(ADDRESS(($AN974-1)*3+$AO974+5,$AP974+20)))&gt;=1,0,INDIRECT(ADDRESS(($AN974-1)*3+$AO974+5,$AP974+20)))))</f>
        <v>0</v>
      </c>
      <c r="AT974" s="472">
        <f ca="1">COUNTIF(INDIRECT("U"&amp;(ROW()+12*(($AN974-1)*3+$AO974)-ROW())/12+5):INDIRECT("AF"&amp;(ROW()+12*(($AN974-1)*3+$AO974)-ROW())/12+5),AS974)</f>
        <v>0</v>
      </c>
      <c r="AU974" s="472">
        <f ca="1">IF(AND(AQ974+AS974&gt;0,AR974+AT974&gt;0),COUNTIF(AU$6:AU973,"&gt;0")+1,0)</f>
        <v>0</v>
      </c>
    </row>
    <row r="975" spans="40:47" x14ac:dyDescent="0.15">
      <c r="AN975" s="472">
        <v>27</v>
      </c>
      <c r="AO975" s="472">
        <v>3</v>
      </c>
      <c r="AP975" s="472">
        <v>10</v>
      </c>
      <c r="AQ975" s="480">
        <f ca="1">IF($AP975=1,IF(INDIRECT(ADDRESS(($AN975-1)*3+$AO975+5,$AP975+7))="",0,INDIRECT(ADDRESS(($AN975-1)*3+$AO975+5,$AP975+7))),IF(INDIRECT(ADDRESS(($AN975-1)*3+$AO975+5,$AP975+7))="",0,IF(COUNTIF(INDIRECT(ADDRESS(($AN975-1)*36+($AO975-1)*12+6,COLUMN())):INDIRECT(ADDRESS(($AN975-1)*36+($AO975-1)*12+$AP975+4,COLUMN())),INDIRECT(ADDRESS(($AN975-1)*3+$AO975+5,$AP975+7)))&gt;=1,0,INDIRECT(ADDRESS(($AN975-1)*3+$AO975+5,$AP975+7)))))</f>
        <v>0</v>
      </c>
      <c r="AR975" s="472">
        <f ca="1">COUNTIF(INDIRECT("H"&amp;(ROW()+12*(($AN975-1)*3+$AO975)-ROW())/12+5):INDIRECT("S"&amp;(ROW()+12*(($AN975-1)*3+$AO975)-ROW())/12+5),AQ975)</f>
        <v>0</v>
      </c>
      <c r="AS975" s="480">
        <f ca="1">IF($AP975=1,IF(INDIRECT(ADDRESS(($AN975-1)*3+$AO975+5,$AP975+20))="",0,INDIRECT(ADDRESS(($AN975-1)*3+$AO975+5,$AP975+20))),IF(INDIRECT(ADDRESS(($AN975-1)*3+$AO975+5,$AP975+20))="",0,IF(COUNTIF(INDIRECT(ADDRESS(($AN975-1)*36+($AO975-1)*12+6,COLUMN())):INDIRECT(ADDRESS(($AN975-1)*36+($AO975-1)*12+$AP975+4,COLUMN())),INDIRECT(ADDRESS(($AN975-1)*3+$AO975+5,$AP975+20)))&gt;=1,0,INDIRECT(ADDRESS(($AN975-1)*3+$AO975+5,$AP975+20)))))</f>
        <v>0</v>
      </c>
      <c r="AT975" s="472">
        <f ca="1">COUNTIF(INDIRECT("U"&amp;(ROW()+12*(($AN975-1)*3+$AO975)-ROW())/12+5):INDIRECT("AF"&amp;(ROW()+12*(($AN975-1)*3+$AO975)-ROW())/12+5),AS975)</f>
        <v>0</v>
      </c>
      <c r="AU975" s="472">
        <f ca="1">IF(AND(AQ975+AS975&gt;0,AR975+AT975&gt;0),COUNTIF(AU$6:AU974,"&gt;0")+1,0)</f>
        <v>0</v>
      </c>
    </row>
    <row r="976" spans="40:47" x14ac:dyDescent="0.15">
      <c r="AN976" s="472">
        <v>27</v>
      </c>
      <c r="AO976" s="472">
        <v>3</v>
      </c>
      <c r="AP976" s="472">
        <v>11</v>
      </c>
      <c r="AQ976" s="480">
        <f ca="1">IF($AP976=1,IF(INDIRECT(ADDRESS(($AN976-1)*3+$AO976+5,$AP976+7))="",0,INDIRECT(ADDRESS(($AN976-1)*3+$AO976+5,$AP976+7))),IF(INDIRECT(ADDRESS(($AN976-1)*3+$AO976+5,$AP976+7))="",0,IF(COUNTIF(INDIRECT(ADDRESS(($AN976-1)*36+($AO976-1)*12+6,COLUMN())):INDIRECT(ADDRESS(($AN976-1)*36+($AO976-1)*12+$AP976+4,COLUMN())),INDIRECT(ADDRESS(($AN976-1)*3+$AO976+5,$AP976+7)))&gt;=1,0,INDIRECT(ADDRESS(($AN976-1)*3+$AO976+5,$AP976+7)))))</f>
        <v>0</v>
      </c>
      <c r="AR976" s="472">
        <f ca="1">COUNTIF(INDIRECT("H"&amp;(ROW()+12*(($AN976-1)*3+$AO976)-ROW())/12+5):INDIRECT("S"&amp;(ROW()+12*(($AN976-1)*3+$AO976)-ROW())/12+5),AQ976)</f>
        <v>0</v>
      </c>
      <c r="AS976" s="480">
        <f ca="1">IF($AP976=1,IF(INDIRECT(ADDRESS(($AN976-1)*3+$AO976+5,$AP976+20))="",0,INDIRECT(ADDRESS(($AN976-1)*3+$AO976+5,$AP976+20))),IF(INDIRECT(ADDRESS(($AN976-1)*3+$AO976+5,$AP976+20))="",0,IF(COUNTIF(INDIRECT(ADDRESS(($AN976-1)*36+($AO976-1)*12+6,COLUMN())):INDIRECT(ADDRESS(($AN976-1)*36+($AO976-1)*12+$AP976+4,COLUMN())),INDIRECT(ADDRESS(($AN976-1)*3+$AO976+5,$AP976+20)))&gt;=1,0,INDIRECT(ADDRESS(($AN976-1)*3+$AO976+5,$AP976+20)))))</f>
        <v>0</v>
      </c>
      <c r="AT976" s="472">
        <f ca="1">COUNTIF(INDIRECT("U"&amp;(ROW()+12*(($AN976-1)*3+$AO976)-ROW())/12+5):INDIRECT("AF"&amp;(ROW()+12*(($AN976-1)*3+$AO976)-ROW())/12+5),AS976)</f>
        <v>0</v>
      </c>
      <c r="AU976" s="472">
        <f ca="1">IF(AND(AQ976+AS976&gt;0,AR976+AT976&gt;0),COUNTIF(AU$6:AU975,"&gt;0")+1,0)</f>
        <v>0</v>
      </c>
    </row>
    <row r="977" spans="40:47" x14ac:dyDescent="0.15">
      <c r="AN977" s="472">
        <v>27</v>
      </c>
      <c r="AO977" s="472">
        <v>3</v>
      </c>
      <c r="AP977" s="472">
        <v>12</v>
      </c>
      <c r="AQ977" s="480">
        <f ca="1">IF($AP977=1,IF(INDIRECT(ADDRESS(($AN977-1)*3+$AO977+5,$AP977+7))="",0,INDIRECT(ADDRESS(($AN977-1)*3+$AO977+5,$AP977+7))),IF(INDIRECT(ADDRESS(($AN977-1)*3+$AO977+5,$AP977+7))="",0,IF(COUNTIF(INDIRECT(ADDRESS(($AN977-1)*36+($AO977-1)*12+6,COLUMN())):INDIRECT(ADDRESS(($AN977-1)*36+($AO977-1)*12+$AP977+4,COLUMN())),INDIRECT(ADDRESS(($AN977-1)*3+$AO977+5,$AP977+7)))&gt;=1,0,INDIRECT(ADDRESS(($AN977-1)*3+$AO977+5,$AP977+7)))))</f>
        <v>0</v>
      </c>
      <c r="AR977" s="472">
        <f ca="1">COUNTIF(INDIRECT("H"&amp;(ROW()+12*(($AN977-1)*3+$AO977)-ROW())/12+5):INDIRECT("S"&amp;(ROW()+12*(($AN977-1)*3+$AO977)-ROW())/12+5),AQ977)</f>
        <v>0</v>
      </c>
      <c r="AS977" s="480">
        <f ca="1">IF($AP977=1,IF(INDIRECT(ADDRESS(($AN977-1)*3+$AO977+5,$AP977+20))="",0,INDIRECT(ADDRESS(($AN977-1)*3+$AO977+5,$AP977+20))),IF(INDIRECT(ADDRESS(($AN977-1)*3+$AO977+5,$AP977+20))="",0,IF(COUNTIF(INDIRECT(ADDRESS(($AN977-1)*36+($AO977-1)*12+6,COLUMN())):INDIRECT(ADDRESS(($AN977-1)*36+($AO977-1)*12+$AP977+4,COLUMN())),INDIRECT(ADDRESS(($AN977-1)*3+$AO977+5,$AP977+20)))&gt;=1,0,INDIRECT(ADDRESS(($AN977-1)*3+$AO977+5,$AP977+20)))))</f>
        <v>0</v>
      </c>
      <c r="AT977" s="472">
        <f ca="1">COUNTIF(INDIRECT("U"&amp;(ROW()+12*(($AN977-1)*3+$AO977)-ROW())/12+5):INDIRECT("AF"&amp;(ROW()+12*(($AN977-1)*3+$AO977)-ROW())/12+5),AS977)</f>
        <v>0</v>
      </c>
      <c r="AU977" s="472">
        <f ca="1">IF(AND(AQ977+AS977&gt;0,AR977+AT977&gt;0),COUNTIF(AU$6:AU976,"&gt;0")+1,0)</f>
        <v>0</v>
      </c>
    </row>
    <row r="978" spans="40:47" x14ac:dyDescent="0.15">
      <c r="AN978" s="472">
        <v>28</v>
      </c>
      <c r="AO978" s="472">
        <v>1</v>
      </c>
      <c r="AP978" s="472">
        <v>1</v>
      </c>
      <c r="AQ978" s="480">
        <f ca="1">IF($AP978=1,IF(INDIRECT(ADDRESS(($AN978-1)*3+$AO978+5,$AP978+7))="",0,INDIRECT(ADDRESS(($AN978-1)*3+$AO978+5,$AP978+7))),IF(INDIRECT(ADDRESS(($AN978-1)*3+$AO978+5,$AP978+7))="",0,IF(COUNTIF(INDIRECT(ADDRESS(($AN978-1)*36+($AO978-1)*12+6,COLUMN())):INDIRECT(ADDRESS(($AN978-1)*36+($AO978-1)*12+$AP978+4,COLUMN())),INDIRECT(ADDRESS(($AN978-1)*3+$AO978+5,$AP978+7)))&gt;=1,0,INDIRECT(ADDRESS(($AN978-1)*3+$AO978+5,$AP978+7)))))</f>
        <v>0</v>
      </c>
      <c r="AR978" s="472">
        <f ca="1">COUNTIF(INDIRECT("H"&amp;(ROW()+12*(($AN978-1)*3+$AO978)-ROW())/12+5):INDIRECT("S"&amp;(ROW()+12*(($AN978-1)*3+$AO978)-ROW())/12+5),AQ978)</f>
        <v>0</v>
      </c>
      <c r="AS978" s="480">
        <f ca="1">IF($AP978=1,IF(INDIRECT(ADDRESS(($AN978-1)*3+$AO978+5,$AP978+20))="",0,INDIRECT(ADDRESS(($AN978-1)*3+$AO978+5,$AP978+20))),IF(INDIRECT(ADDRESS(($AN978-1)*3+$AO978+5,$AP978+20))="",0,IF(COUNTIF(INDIRECT(ADDRESS(($AN978-1)*36+($AO978-1)*12+6,COLUMN())):INDIRECT(ADDRESS(($AN978-1)*36+($AO978-1)*12+$AP978+4,COLUMN())),INDIRECT(ADDRESS(($AN978-1)*3+$AO978+5,$AP978+20)))&gt;=1,0,INDIRECT(ADDRESS(($AN978-1)*3+$AO978+5,$AP978+20)))))</f>
        <v>0</v>
      </c>
      <c r="AT978" s="472">
        <f ca="1">COUNTIF(INDIRECT("U"&amp;(ROW()+12*(($AN978-1)*3+$AO978)-ROW())/12+5):INDIRECT("AF"&amp;(ROW()+12*(($AN978-1)*3+$AO978)-ROW())/12+5),AS978)</f>
        <v>0</v>
      </c>
      <c r="AU978" s="472">
        <f ca="1">IF(AND(AQ978+AS978&gt;0,AR978+AT978&gt;0),COUNTIF(AU$6:AU977,"&gt;0")+1,0)</f>
        <v>0</v>
      </c>
    </row>
    <row r="979" spans="40:47" x14ac:dyDescent="0.15">
      <c r="AN979" s="472">
        <v>28</v>
      </c>
      <c r="AO979" s="472">
        <v>1</v>
      </c>
      <c r="AP979" s="472">
        <v>2</v>
      </c>
      <c r="AQ979" s="480">
        <f ca="1">IF($AP979=1,IF(INDIRECT(ADDRESS(($AN979-1)*3+$AO979+5,$AP979+7))="",0,INDIRECT(ADDRESS(($AN979-1)*3+$AO979+5,$AP979+7))),IF(INDIRECT(ADDRESS(($AN979-1)*3+$AO979+5,$AP979+7))="",0,IF(COUNTIF(INDIRECT(ADDRESS(($AN979-1)*36+($AO979-1)*12+6,COLUMN())):INDIRECT(ADDRESS(($AN979-1)*36+($AO979-1)*12+$AP979+4,COLUMN())),INDIRECT(ADDRESS(($AN979-1)*3+$AO979+5,$AP979+7)))&gt;=1,0,INDIRECT(ADDRESS(($AN979-1)*3+$AO979+5,$AP979+7)))))</f>
        <v>0</v>
      </c>
      <c r="AR979" s="472">
        <f ca="1">COUNTIF(INDIRECT("H"&amp;(ROW()+12*(($AN979-1)*3+$AO979)-ROW())/12+5):INDIRECT("S"&amp;(ROW()+12*(($AN979-1)*3+$AO979)-ROW())/12+5),AQ979)</f>
        <v>0</v>
      </c>
      <c r="AS979" s="480">
        <f ca="1">IF($AP979=1,IF(INDIRECT(ADDRESS(($AN979-1)*3+$AO979+5,$AP979+20))="",0,INDIRECT(ADDRESS(($AN979-1)*3+$AO979+5,$AP979+20))),IF(INDIRECT(ADDRESS(($AN979-1)*3+$AO979+5,$AP979+20))="",0,IF(COUNTIF(INDIRECT(ADDRESS(($AN979-1)*36+($AO979-1)*12+6,COLUMN())):INDIRECT(ADDRESS(($AN979-1)*36+($AO979-1)*12+$AP979+4,COLUMN())),INDIRECT(ADDRESS(($AN979-1)*3+$AO979+5,$AP979+20)))&gt;=1,0,INDIRECT(ADDRESS(($AN979-1)*3+$AO979+5,$AP979+20)))))</f>
        <v>0</v>
      </c>
      <c r="AT979" s="472">
        <f ca="1">COUNTIF(INDIRECT("U"&amp;(ROW()+12*(($AN979-1)*3+$AO979)-ROW())/12+5):INDIRECT("AF"&amp;(ROW()+12*(($AN979-1)*3+$AO979)-ROW())/12+5),AS979)</f>
        <v>0</v>
      </c>
      <c r="AU979" s="472">
        <f ca="1">IF(AND(AQ979+AS979&gt;0,AR979+AT979&gt;0),COUNTIF(AU$6:AU978,"&gt;0")+1,0)</f>
        <v>0</v>
      </c>
    </row>
    <row r="980" spans="40:47" x14ac:dyDescent="0.15">
      <c r="AN980" s="472">
        <v>28</v>
      </c>
      <c r="AO980" s="472">
        <v>1</v>
      </c>
      <c r="AP980" s="472">
        <v>3</v>
      </c>
      <c r="AQ980" s="480">
        <f ca="1">IF($AP980=1,IF(INDIRECT(ADDRESS(($AN980-1)*3+$AO980+5,$AP980+7))="",0,INDIRECT(ADDRESS(($AN980-1)*3+$AO980+5,$AP980+7))),IF(INDIRECT(ADDRESS(($AN980-1)*3+$AO980+5,$AP980+7))="",0,IF(COUNTIF(INDIRECT(ADDRESS(($AN980-1)*36+($AO980-1)*12+6,COLUMN())):INDIRECT(ADDRESS(($AN980-1)*36+($AO980-1)*12+$AP980+4,COLUMN())),INDIRECT(ADDRESS(($AN980-1)*3+$AO980+5,$AP980+7)))&gt;=1,0,INDIRECT(ADDRESS(($AN980-1)*3+$AO980+5,$AP980+7)))))</f>
        <v>0</v>
      </c>
      <c r="AR980" s="472">
        <f ca="1">COUNTIF(INDIRECT("H"&amp;(ROW()+12*(($AN980-1)*3+$AO980)-ROW())/12+5):INDIRECT("S"&amp;(ROW()+12*(($AN980-1)*3+$AO980)-ROW())/12+5),AQ980)</f>
        <v>0</v>
      </c>
      <c r="AS980" s="480">
        <f ca="1">IF($AP980=1,IF(INDIRECT(ADDRESS(($AN980-1)*3+$AO980+5,$AP980+20))="",0,INDIRECT(ADDRESS(($AN980-1)*3+$AO980+5,$AP980+20))),IF(INDIRECT(ADDRESS(($AN980-1)*3+$AO980+5,$AP980+20))="",0,IF(COUNTIF(INDIRECT(ADDRESS(($AN980-1)*36+($AO980-1)*12+6,COLUMN())):INDIRECT(ADDRESS(($AN980-1)*36+($AO980-1)*12+$AP980+4,COLUMN())),INDIRECT(ADDRESS(($AN980-1)*3+$AO980+5,$AP980+20)))&gt;=1,0,INDIRECT(ADDRESS(($AN980-1)*3+$AO980+5,$AP980+20)))))</f>
        <v>0</v>
      </c>
      <c r="AT980" s="472">
        <f ca="1">COUNTIF(INDIRECT("U"&amp;(ROW()+12*(($AN980-1)*3+$AO980)-ROW())/12+5):INDIRECT("AF"&amp;(ROW()+12*(($AN980-1)*3+$AO980)-ROW())/12+5),AS980)</f>
        <v>0</v>
      </c>
      <c r="AU980" s="472">
        <f ca="1">IF(AND(AQ980+AS980&gt;0,AR980+AT980&gt;0),COUNTIF(AU$6:AU979,"&gt;0")+1,0)</f>
        <v>0</v>
      </c>
    </row>
    <row r="981" spans="40:47" x14ac:dyDescent="0.15">
      <c r="AN981" s="472">
        <v>28</v>
      </c>
      <c r="AO981" s="472">
        <v>1</v>
      </c>
      <c r="AP981" s="472">
        <v>4</v>
      </c>
      <c r="AQ981" s="480">
        <f ca="1">IF($AP981=1,IF(INDIRECT(ADDRESS(($AN981-1)*3+$AO981+5,$AP981+7))="",0,INDIRECT(ADDRESS(($AN981-1)*3+$AO981+5,$AP981+7))),IF(INDIRECT(ADDRESS(($AN981-1)*3+$AO981+5,$AP981+7))="",0,IF(COUNTIF(INDIRECT(ADDRESS(($AN981-1)*36+($AO981-1)*12+6,COLUMN())):INDIRECT(ADDRESS(($AN981-1)*36+($AO981-1)*12+$AP981+4,COLUMN())),INDIRECT(ADDRESS(($AN981-1)*3+$AO981+5,$AP981+7)))&gt;=1,0,INDIRECT(ADDRESS(($AN981-1)*3+$AO981+5,$AP981+7)))))</f>
        <v>0</v>
      </c>
      <c r="AR981" s="472">
        <f ca="1">COUNTIF(INDIRECT("H"&amp;(ROW()+12*(($AN981-1)*3+$AO981)-ROW())/12+5):INDIRECT("S"&amp;(ROW()+12*(($AN981-1)*3+$AO981)-ROW())/12+5),AQ981)</f>
        <v>0</v>
      </c>
      <c r="AS981" s="480">
        <f ca="1">IF($AP981=1,IF(INDIRECT(ADDRESS(($AN981-1)*3+$AO981+5,$AP981+20))="",0,INDIRECT(ADDRESS(($AN981-1)*3+$AO981+5,$AP981+20))),IF(INDIRECT(ADDRESS(($AN981-1)*3+$AO981+5,$AP981+20))="",0,IF(COUNTIF(INDIRECT(ADDRESS(($AN981-1)*36+($AO981-1)*12+6,COLUMN())):INDIRECT(ADDRESS(($AN981-1)*36+($AO981-1)*12+$AP981+4,COLUMN())),INDIRECT(ADDRESS(($AN981-1)*3+$AO981+5,$AP981+20)))&gt;=1,0,INDIRECT(ADDRESS(($AN981-1)*3+$AO981+5,$AP981+20)))))</f>
        <v>0</v>
      </c>
      <c r="AT981" s="472">
        <f ca="1">COUNTIF(INDIRECT("U"&amp;(ROW()+12*(($AN981-1)*3+$AO981)-ROW())/12+5):INDIRECT("AF"&amp;(ROW()+12*(($AN981-1)*3+$AO981)-ROW())/12+5),AS981)</f>
        <v>0</v>
      </c>
      <c r="AU981" s="472">
        <f ca="1">IF(AND(AQ981+AS981&gt;0,AR981+AT981&gt;0),COUNTIF(AU$6:AU980,"&gt;0")+1,0)</f>
        <v>0</v>
      </c>
    </row>
    <row r="982" spans="40:47" x14ac:dyDescent="0.15">
      <c r="AN982" s="472">
        <v>28</v>
      </c>
      <c r="AO982" s="472">
        <v>1</v>
      </c>
      <c r="AP982" s="472">
        <v>5</v>
      </c>
      <c r="AQ982" s="480">
        <f ca="1">IF($AP982=1,IF(INDIRECT(ADDRESS(($AN982-1)*3+$AO982+5,$AP982+7))="",0,INDIRECT(ADDRESS(($AN982-1)*3+$AO982+5,$AP982+7))),IF(INDIRECT(ADDRESS(($AN982-1)*3+$AO982+5,$AP982+7))="",0,IF(COUNTIF(INDIRECT(ADDRESS(($AN982-1)*36+($AO982-1)*12+6,COLUMN())):INDIRECT(ADDRESS(($AN982-1)*36+($AO982-1)*12+$AP982+4,COLUMN())),INDIRECT(ADDRESS(($AN982-1)*3+$AO982+5,$AP982+7)))&gt;=1,0,INDIRECT(ADDRESS(($AN982-1)*3+$AO982+5,$AP982+7)))))</f>
        <v>0</v>
      </c>
      <c r="AR982" s="472">
        <f ca="1">COUNTIF(INDIRECT("H"&amp;(ROW()+12*(($AN982-1)*3+$AO982)-ROW())/12+5):INDIRECT("S"&amp;(ROW()+12*(($AN982-1)*3+$AO982)-ROW())/12+5),AQ982)</f>
        <v>0</v>
      </c>
      <c r="AS982" s="480">
        <f ca="1">IF($AP982=1,IF(INDIRECT(ADDRESS(($AN982-1)*3+$AO982+5,$AP982+20))="",0,INDIRECT(ADDRESS(($AN982-1)*3+$AO982+5,$AP982+20))),IF(INDIRECT(ADDRESS(($AN982-1)*3+$AO982+5,$AP982+20))="",0,IF(COUNTIF(INDIRECT(ADDRESS(($AN982-1)*36+($AO982-1)*12+6,COLUMN())):INDIRECT(ADDRESS(($AN982-1)*36+($AO982-1)*12+$AP982+4,COLUMN())),INDIRECT(ADDRESS(($AN982-1)*3+$AO982+5,$AP982+20)))&gt;=1,0,INDIRECT(ADDRESS(($AN982-1)*3+$AO982+5,$AP982+20)))))</f>
        <v>0</v>
      </c>
      <c r="AT982" s="472">
        <f ca="1">COUNTIF(INDIRECT("U"&amp;(ROW()+12*(($AN982-1)*3+$AO982)-ROW())/12+5):INDIRECT("AF"&amp;(ROW()+12*(($AN982-1)*3+$AO982)-ROW())/12+5),AS982)</f>
        <v>0</v>
      </c>
      <c r="AU982" s="472">
        <f ca="1">IF(AND(AQ982+AS982&gt;0,AR982+AT982&gt;0),COUNTIF(AU$6:AU981,"&gt;0")+1,0)</f>
        <v>0</v>
      </c>
    </row>
    <row r="983" spans="40:47" x14ac:dyDescent="0.15">
      <c r="AN983" s="472">
        <v>28</v>
      </c>
      <c r="AO983" s="472">
        <v>1</v>
      </c>
      <c r="AP983" s="472">
        <v>6</v>
      </c>
      <c r="AQ983" s="480">
        <f ca="1">IF($AP983=1,IF(INDIRECT(ADDRESS(($AN983-1)*3+$AO983+5,$AP983+7))="",0,INDIRECT(ADDRESS(($AN983-1)*3+$AO983+5,$AP983+7))),IF(INDIRECT(ADDRESS(($AN983-1)*3+$AO983+5,$AP983+7))="",0,IF(COUNTIF(INDIRECT(ADDRESS(($AN983-1)*36+($AO983-1)*12+6,COLUMN())):INDIRECT(ADDRESS(($AN983-1)*36+($AO983-1)*12+$AP983+4,COLUMN())),INDIRECT(ADDRESS(($AN983-1)*3+$AO983+5,$AP983+7)))&gt;=1,0,INDIRECT(ADDRESS(($AN983-1)*3+$AO983+5,$AP983+7)))))</f>
        <v>0</v>
      </c>
      <c r="AR983" s="472">
        <f ca="1">COUNTIF(INDIRECT("H"&amp;(ROW()+12*(($AN983-1)*3+$AO983)-ROW())/12+5):INDIRECT("S"&amp;(ROW()+12*(($AN983-1)*3+$AO983)-ROW())/12+5),AQ983)</f>
        <v>0</v>
      </c>
      <c r="AS983" s="480">
        <f ca="1">IF($AP983=1,IF(INDIRECT(ADDRESS(($AN983-1)*3+$AO983+5,$AP983+20))="",0,INDIRECT(ADDRESS(($AN983-1)*3+$AO983+5,$AP983+20))),IF(INDIRECT(ADDRESS(($AN983-1)*3+$AO983+5,$AP983+20))="",0,IF(COUNTIF(INDIRECT(ADDRESS(($AN983-1)*36+($AO983-1)*12+6,COLUMN())):INDIRECT(ADDRESS(($AN983-1)*36+($AO983-1)*12+$AP983+4,COLUMN())),INDIRECT(ADDRESS(($AN983-1)*3+$AO983+5,$AP983+20)))&gt;=1,0,INDIRECT(ADDRESS(($AN983-1)*3+$AO983+5,$AP983+20)))))</f>
        <v>0</v>
      </c>
      <c r="AT983" s="472">
        <f ca="1">COUNTIF(INDIRECT("U"&amp;(ROW()+12*(($AN983-1)*3+$AO983)-ROW())/12+5):INDIRECT("AF"&amp;(ROW()+12*(($AN983-1)*3+$AO983)-ROW())/12+5),AS983)</f>
        <v>0</v>
      </c>
      <c r="AU983" s="472">
        <f ca="1">IF(AND(AQ983+AS983&gt;0,AR983+AT983&gt;0),COUNTIF(AU$6:AU982,"&gt;0")+1,0)</f>
        <v>0</v>
      </c>
    </row>
    <row r="984" spans="40:47" x14ac:dyDescent="0.15">
      <c r="AN984" s="472">
        <v>28</v>
      </c>
      <c r="AO984" s="472">
        <v>1</v>
      </c>
      <c r="AP984" s="472">
        <v>7</v>
      </c>
      <c r="AQ984" s="480">
        <f ca="1">IF($AP984=1,IF(INDIRECT(ADDRESS(($AN984-1)*3+$AO984+5,$AP984+7))="",0,INDIRECT(ADDRESS(($AN984-1)*3+$AO984+5,$AP984+7))),IF(INDIRECT(ADDRESS(($AN984-1)*3+$AO984+5,$AP984+7))="",0,IF(COUNTIF(INDIRECT(ADDRESS(($AN984-1)*36+($AO984-1)*12+6,COLUMN())):INDIRECT(ADDRESS(($AN984-1)*36+($AO984-1)*12+$AP984+4,COLUMN())),INDIRECT(ADDRESS(($AN984-1)*3+$AO984+5,$AP984+7)))&gt;=1,0,INDIRECT(ADDRESS(($AN984-1)*3+$AO984+5,$AP984+7)))))</f>
        <v>0</v>
      </c>
      <c r="AR984" s="472">
        <f ca="1">COUNTIF(INDIRECT("H"&amp;(ROW()+12*(($AN984-1)*3+$AO984)-ROW())/12+5):INDIRECT("S"&amp;(ROW()+12*(($AN984-1)*3+$AO984)-ROW())/12+5),AQ984)</f>
        <v>0</v>
      </c>
      <c r="AS984" s="480">
        <f ca="1">IF($AP984=1,IF(INDIRECT(ADDRESS(($AN984-1)*3+$AO984+5,$AP984+20))="",0,INDIRECT(ADDRESS(($AN984-1)*3+$AO984+5,$AP984+20))),IF(INDIRECT(ADDRESS(($AN984-1)*3+$AO984+5,$AP984+20))="",0,IF(COUNTIF(INDIRECT(ADDRESS(($AN984-1)*36+($AO984-1)*12+6,COLUMN())):INDIRECT(ADDRESS(($AN984-1)*36+($AO984-1)*12+$AP984+4,COLUMN())),INDIRECT(ADDRESS(($AN984-1)*3+$AO984+5,$AP984+20)))&gt;=1,0,INDIRECT(ADDRESS(($AN984-1)*3+$AO984+5,$AP984+20)))))</f>
        <v>0</v>
      </c>
      <c r="AT984" s="472">
        <f ca="1">COUNTIF(INDIRECT("U"&amp;(ROW()+12*(($AN984-1)*3+$AO984)-ROW())/12+5):INDIRECT("AF"&amp;(ROW()+12*(($AN984-1)*3+$AO984)-ROW())/12+5),AS984)</f>
        <v>0</v>
      </c>
      <c r="AU984" s="472">
        <f ca="1">IF(AND(AQ984+AS984&gt;0,AR984+AT984&gt;0),COUNTIF(AU$6:AU983,"&gt;0")+1,0)</f>
        <v>0</v>
      </c>
    </row>
    <row r="985" spans="40:47" x14ac:dyDescent="0.15">
      <c r="AN985" s="472">
        <v>28</v>
      </c>
      <c r="AO985" s="472">
        <v>1</v>
      </c>
      <c r="AP985" s="472">
        <v>8</v>
      </c>
      <c r="AQ985" s="480">
        <f ca="1">IF($AP985=1,IF(INDIRECT(ADDRESS(($AN985-1)*3+$AO985+5,$AP985+7))="",0,INDIRECT(ADDRESS(($AN985-1)*3+$AO985+5,$AP985+7))),IF(INDIRECT(ADDRESS(($AN985-1)*3+$AO985+5,$AP985+7))="",0,IF(COUNTIF(INDIRECT(ADDRESS(($AN985-1)*36+($AO985-1)*12+6,COLUMN())):INDIRECT(ADDRESS(($AN985-1)*36+($AO985-1)*12+$AP985+4,COLUMN())),INDIRECT(ADDRESS(($AN985-1)*3+$AO985+5,$AP985+7)))&gt;=1,0,INDIRECT(ADDRESS(($AN985-1)*3+$AO985+5,$AP985+7)))))</f>
        <v>0</v>
      </c>
      <c r="AR985" s="472">
        <f ca="1">COUNTIF(INDIRECT("H"&amp;(ROW()+12*(($AN985-1)*3+$AO985)-ROW())/12+5):INDIRECT("S"&amp;(ROW()+12*(($AN985-1)*3+$AO985)-ROW())/12+5),AQ985)</f>
        <v>0</v>
      </c>
      <c r="AS985" s="480">
        <f ca="1">IF($AP985=1,IF(INDIRECT(ADDRESS(($AN985-1)*3+$AO985+5,$AP985+20))="",0,INDIRECT(ADDRESS(($AN985-1)*3+$AO985+5,$AP985+20))),IF(INDIRECT(ADDRESS(($AN985-1)*3+$AO985+5,$AP985+20))="",0,IF(COUNTIF(INDIRECT(ADDRESS(($AN985-1)*36+($AO985-1)*12+6,COLUMN())):INDIRECT(ADDRESS(($AN985-1)*36+($AO985-1)*12+$AP985+4,COLUMN())),INDIRECT(ADDRESS(($AN985-1)*3+$AO985+5,$AP985+20)))&gt;=1,0,INDIRECT(ADDRESS(($AN985-1)*3+$AO985+5,$AP985+20)))))</f>
        <v>0</v>
      </c>
      <c r="AT985" s="472">
        <f ca="1">COUNTIF(INDIRECT("U"&amp;(ROW()+12*(($AN985-1)*3+$AO985)-ROW())/12+5):INDIRECT("AF"&amp;(ROW()+12*(($AN985-1)*3+$AO985)-ROW())/12+5),AS985)</f>
        <v>0</v>
      </c>
      <c r="AU985" s="472">
        <f ca="1">IF(AND(AQ985+AS985&gt;0,AR985+AT985&gt;0),COUNTIF(AU$6:AU984,"&gt;0")+1,0)</f>
        <v>0</v>
      </c>
    </row>
    <row r="986" spans="40:47" x14ac:dyDescent="0.15">
      <c r="AN986" s="472">
        <v>28</v>
      </c>
      <c r="AO986" s="472">
        <v>1</v>
      </c>
      <c r="AP986" s="472">
        <v>9</v>
      </c>
      <c r="AQ986" s="480">
        <f ca="1">IF($AP986=1,IF(INDIRECT(ADDRESS(($AN986-1)*3+$AO986+5,$AP986+7))="",0,INDIRECT(ADDRESS(($AN986-1)*3+$AO986+5,$AP986+7))),IF(INDIRECT(ADDRESS(($AN986-1)*3+$AO986+5,$AP986+7))="",0,IF(COUNTIF(INDIRECT(ADDRESS(($AN986-1)*36+($AO986-1)*12+6,COLUMN())):INDIRECT(ADDRESS(($AN986-1)*36+($AO986-1)*12+$AP986+4,COLUMN())),INDIRECT(ADDRESS(($AN986-1)*3+$AO986+5,$AP986+7)))&gt;=1,0,INDIRECT(ADDRESS(($AN986-1)*3+$AO986+5,$AP986+7)))))</f>
        <v>0</v>
      </c>
      <c r="AR986" s="472">
        <f ca="1">COUNTIF(INDIRECT("H"&amp;(ROW()+12*(($AN986-1)*3+$AO986)-ROW())/12+5):INDIRECT("S"&amp;(ROW()+12*(($AN986-1)*3+$AO986)-ROW())/12+5),AQ986)</f>
        <v>0</v>
      </c>
      <c r="AS986" s="480">
        <f ca="1">IF($AP986=1,IF(INDIRECT(ADDRESS(($AN986-1)*3+$AO986+5,$AP986+20))="",0,INDIRECT(ADDRESS(($AN986-1)*3+$AO986+5,$AP986+20))),IF(INDIRECT(ADDRESS(($AN986-1)*3+$AO986+5,$AP986+20))="",0,IF(COUNTIF(INDIRECT(ADDRESS(($AN986-1)*36+($AO986-1)*12+6,COLUMN())):INDIRECT(ADDRESS(($AN986-1)*36+($AO986-1)*12+$AP986+4,COLUMN())),INDIRECT(ADDRESS(($AN986-1)*3+$AO986+5,$AP986+20)))&gt;=1,0,INDIRECT(ADDRESS(($AN986-1)*3+$AO986+5,$AP986+20)))))</f>
        <v>0</v>
      </c>
      <c r="AT986" s="472">
        <f ca="1">COUNTIF(INDIRECT("U"&amp;(ROW()+12*(($AN986-1)*3+$AO986)-ROW())/12+5):INDIRECT("AF"&amp;(ROW()+12*(($AN986-1)*3+$AO986)-ROW())/12+5),AS986)</f>
        <v>0</v>
      </c>
      <c r="AU986" s="472">
        <f ca="1">IF(AND(AQ986+AS986&gt;0,AR986+AT986&gt;0),COUNTIF(AU$6:AU985,"&gt;0")+1,0)</f>
        <v>0</v>
      </c>
    </row>
    <row r="987" spans="40:47" x14ac:dyDescent="0.15">
      <c r="AN987" s="472">
        <v>28</v>
      </c>
      <c r="AO987" s="472">
        <v>1</v>
      </c>
      <c r="AP987" s="472">
        <v>10</v>
      </c>
      <c r="AQ987" s="480">
        <f ca="1">IF($AP987=1,IF(INDIRECT(ADDRESS(($AN987-1)*3+$AO987+5,$AP987+7))="",0,INDIRECT(ADDRESS(($AN987-1)*3+$AO987+5,$AP987+7))),IF(INDIRECT(ADDRESS(($AN987-1)*3+$AO987+5,$AP987+7))="",0,IF(COUNTIF(INDIRECT(ADDRESS(($AN987-1)*36+($AO987-1)*12+6,COLUMN())):INDIRECT(ADDRESS(($AN987-1)*36+($AO987-1)*12+$AP987+4,COLUMN())),INDIRECT(ADDRESS(($AN987-1)*3+$AO987+5,$AP987+7)))&gt;=1,0,INDIRECT(ADDRESS(($AN987-1)*3+$AO987+5,$AP987+7)))))</f>
        <v>0</v>
      </c>
      <c r="AR987" s="472">
        <f ca="1">COUNTIF(INDIRECT("H"&amp;(ROW()+12*(($AN987-1)*3+$AO987)-ROW())/12+5):INDIRECT("S"&amp;(ROW()+12*(($AN987-1)*3+$AO987)-ROW())/12+5),AQ987)</f>
        <v>0</v>
      </c>
      <c r="AS987" s="480">
        <f ca="1">IF($AP987=1,IF(INDIRECT(ADDRESS(($AN987-1)*3+$AO987+5,$AP987+20))="",0,INDIRECT(ADDRESS(($AN987-1)*3+$AO987+5,$AP987+20))),IF(INDIRECT(ADDRESS(($AN987-1)*3+$AO987+5,$AP987+20))="",0,IF(COUNTIF(INDIRECT(ADDRESS(($AN987-1)*36+($AO987-1)*12+6,COLUMN())):INDIRECT(ADDRESS(($AN987-1)*36+($AO987-1)*12+$AP987+4,COLUMN())),INDIRECT(ADDRESS(($AN987-1)*3+$AO987+5,$AP987+20)))&gt;=1,0,INDIRECT(ADDRESS(($AN987-1)*3+$AO987+5,$AP987+20)))))</f>
        <v>0</v>
      </c>
      <c r="AT987" s="472">
        <f ca="1">COUNTIF(INDIRECT("U"&amp;(ROW()+12*(($AN987-1)*3+$AO987)-ROW())/12+5):INDIRECT("AF"&amp;(ROW()+12*(($AN987-1)*3+$AO987)-ROW())/12+5),AS987)</f>
        <v>0</v>
      </c>
      <c r="AU987" s="472">
        <f ca="1">IF(AND(AQ987+AS987&gt;0,AR987+AT987&gt;0),COUNTIF(AU$6:AU986,"&gt;0")+1,0)</f>
        <v>0</v>
      </c>
    </row>
    <row r="988" spans="40:47" x14ac:dyDescent="0.15">
      <c r="AN988" s="472">
        <v>28</v>
      </c>
      <c r="AO988" s="472">
        <v>1</v>
      </c>
      <c r="AP988" s="472">
        <v>11</v>
      </c>
      <c r="AQ988" s="480">
        <f ca="1">IF($AP988=1,IF(INDIRECT(ADDRESS(($AN988-1)*3+$AO988+5,$AP988+7))="",0,INDIRECT(ADDRESS(($AN988-1)*3+$AO988+5,$AP988+7))),IF(INDIRECT(ADDRESS(($AN988-1)*3+$AO988+5,$AP988+7))="",0,IF(COUNTIF(INDIRECT(ADDRESS(($AN988-1)*36+($AO988-1)*12+6,COLUMN())):INDIRECT(ADDRESS(($AN988-1)*36+($AO988-1)*12+$AP988+4,COLUMN())),INDIRECT(ADDRESS(($AN988-1)*3+$AO988+5,$AP988+7)))&gt;=1,0,INDIRECT(ADDRESS(($AN988-1)*3+$AO988+5,$AP988+7)))))</f>
        <v>0</v>
      </c>
      <c r="AR988" s="472">
        <f ca="1">COUNTIF(INDIRECT("H"&amp;(ROW()+12*(($AN988-1)*3+$AO988)-ROW())/12+5):INDIRECT("S"&amp;(ROW()+12*(($AN988-1)*3+$AO988)-ROW())/12+5),AQ988)</f>
        <v>0</v>
      </c>
      <c r="AS988" s="480">
        <f ca="1">IF($AP988=1,IF(INDIRECT(ADDRESS(($AN988-1)*3+$AO988+5,$AP988+20))="",0,INDIRECT(ADDRESS(($AN988-1)*3+$AO988+5,$AP988+20))),IF(INDIRECT(ADDRESS(($AN988-1)*3+$AO988+5,$AP988+20))="",0,IF(COUNTIF(INDIRECT(ADDRESS(($AN988-1)*36+($AO988-1)*12+6,COLUMN())):INDIRECT(ADDRESS(($AN988-1)*36+($AO988-1)*12+$AP988+4,COLUMN())),INDIRECT(ADDRESS(($AN988-1)*3+$AO988+5,$AP988+20)))&gt;=1,0,INDIRECT(ADDRESS(($AN988-1)*3+$AO988+5,$AP988+20)))))</f>
        <v>0</v>
      </c>
      <c r="AT988" s="472">
        <f ca="1">COUNTIF(INDIRECT("U"&amp;(ROW()+12*(($AN988-1)*3+$AO988)-ROW())/12+5):INDIRECT("AF"&amp;(ROW()+12*(($AN988-1)*3+$AO988)-ROW())/12+5),AS988)</f>
        <v>0</v>
      </c>
      <c r="AU988" s="472">
        <f ca="1">IF(AND(AQ988+AS988&gt;0,AR988+AT988&gt;0),COUNTIF(AU$6:AU987,"&gt;0")+1,0)</f>
        <v>0</v>
      </c>
    </row>
    <row r="989" spans="40:47" x14ac:dyDescent="0.15">
      <c r="AN989" s="472">
        <v>28</v>
      </c>
      <c r="AO989" s="472">
        <v>1</v>
      </c>
      <c r="AP989" s="472">
        <v>12</v>
      </c>
      <c r="AQ989" s="480">
        <f ca="1">IF($AP989=1,IF(INDIRECT(ADDRESS(($AN989-1)*3+$AO989+5,$AP989+7))="",0,INDIRECT(ADDRESS(($AN989-1)*3+$AO989+5,$AP989+7))),IF(INDIRECT(ADDRESS(($AN989-1)*3+$AO989+5,$AP989+7))="",0,IF(COUNTIF(INDIRECT(ADDRESS(($AN989-1)*36+($AO989-1)*12+6,COLUMN())):INDIRECT(ADDRESS(($AN989-1)*36+($AO989-1)*12+$AP989+4,COLUMN())),INDIRECT(ADDRESS(($AN989-1)*3+$AO989+5,$AP989+7)))&gt;=1,0,INDIRECT(ADDRESS(($AN989-1)*3+$AO989+5,$AP989+7)))))</f>
        <v>0</v>
      </c>
      <c r="AR989" s="472">
        <f ca="1">COUNTIF(INDIRECT("H"&amp;(ROW()+12*(($AN989-1)*3+$AO989)-ROW())/12+5):INDIRECT("S"&amp;(ROW()+12*(($AN989-1)*3+$AO989)-ROW())/12+5),AQ989)</f>
        <v>0</v>
      </c>
      <c r="AS989" s="480">
        <f ca="1">IF($AP989=1,IF(INDIRECT(ADDRESS(($AN989-1)*3+$AO989+5,$AP989+20))="",0,INDIRECT(ADDRESS(($AN989-1)*3+$AO989+5,$AP989+20))),IF(INDIRECT(ADDRESS(($AN989-1)*3+$AO989+5,$AP989+20))="",0,IF(COUNTIF(INDIRECT(ADDRESS(($AN989-1)*36+($AO989-1)*12+6,COLUMN())):INDIRECT(ADDRESS(($AN989-1)*36+($AO989-1)*12+$AP989+4,COLUMN())),INDIRECT(ADDRESS(($AN989-1)*3+$AO989+5,$AP989+20)))&gt;=1,0,INDIRECT(ADDRESS(($AN989-1)*3+$AO989+5,$AP989+20)))))</f>
        <v>0</v>
      </c>
      <c r="AT989" s="472">
        <f ca="1">COUNTIF(INDIRECT("U"&amp;(ROW()+12*(($AN989-1)*3+$AO989)-ROW())/12+5):INDIRECT("AF"&amp;(ROW()+12*(($AN989-1)*3+$AO989)-ROW())/12+5),AS989)</f>
        <v>0</v>
      </c>
      <c r="AU989" s="472">
        <f ca="1">IF(AND(AQ989+AS989&gt;0,AR989+AT989&gt;0),COUNTIF(AU$6:AU988,"&gt;0")+1,0)</f>
        <v>0</v>
      </c>
    </row>
    <row r="990" spans="40:47" x14ac:dyDescent="0.15">
      <c r="AN990" s="472">
        <v>28</v>
      </c>
      <c r="AO990" s="472">
        <v>2</v>
      </c>
      <c r="AP990" s="472">
        <v>1</v>
      </c>
      <c r="AQ990" s="480">
        <f ca="1">IF($AP990=1,IF(INDIRECT(ADDRESS(($AN990-1)*3+$AO990+5,$AP990+7))="",0,INDIRECT(ADDRESS(($AN990-1)*3+$AO990+5,$AP990+7))),IF(INDIRECT(ADDRESS(($AN990-1)*3+$AO990+5,$AP990+7))="",0,IF(COUNTIF(INDIRECT(ADDRESS(($AN990-1)*36+($AO990-1)*12+6,COLUMN())):INDIRECT(ADDRESS(($AN990-1)*36+($AO990-1)*12+$AP990+4,COLUMN())),INDIRECT(ADDRESS(($AN990-1)*3+$AO990+5,$AP990+7)))&gt;=1,0,INDIRECT(ADDRESS(($AN990-1)*3+$AO990+5,$AP990+7)))))</f>
        <v>0</v>
      </c>
      <c r="AR990" s="472">
        <f ca="1">COUNTIF(INDIRECT("H"&amp;(ROW()+12*(($AN990-1)*3+$AO990)-ROW())/12+5):INDIRECT("S"&amp;(ROW()+12*(($AN990-1)*3+$AO990)-ROW())/12+5),AQ990)</f>
        <v>0</v>
      </c>
      <c r="AS990" s="480">
        <f ca="1">IF($AP990=1,IF(INDIRECT(ADDRESS(($AN990-1)*3+$AO990+5,$AP990+20))="",0,INDIRECT(ADDRESS(($AN990-1)*3+$AO990+5,$AP990+20))),IF(INDIRECT(ADDRESS(($AN990-1)*3+$AO990+5,$AP990+20))="",0,IF(COUNTIF(INDIRECT(ADDRESS(($AN990-1)*36+($AO990-1)*12+6,COLUMN())):INDIRECT(ADDRESS(($AN990-1)*36+($AO990-1)*12+$AP990+4,COLUMN())),INDIRECT(ADDRESS(($AN990-1)*3+$AO990+5,$AP990+20)))&gt;=1,0,INDIRECT(ADDRESS(($AN990-1)*3+$AO990+5,$AP990+20)))))</f>
        <v>0</v>
      </c>
      <c r="AT990" s="472">
        <f ca="1">COUNTIF(INDIRECT("U"&amp;(ROW()+12*(($AN990-1)*3+$AO990)-ROW())/12+5):INDIRECT("AF"&amp;(ROW()+12*(($AN990-1)*3+$AO990)-ROW())/12+5),AS990)</f>
        <v>0</v>
      </c>
      <c r="AU990" s="472">
        <f ca="1">IF(AND(AQ990+AS990&gt;0,AR990+AT990&gt;0),COUNTIF(AU$6:AU989,"&gt;0")+1,0)</f>
        <v>0</v>
      </c>
    </row>
    <row r="991" spans="40:47" x14ac:dyDescent="0.15">
      <c r="AN991" s="472">
        <v>28</v>
      </c>
      <c r="AO991" s="472">
        <v>2</v>
      </c>
      <c r="AP991" s="472">
        <v>2</v>
      </c>
      <c r="AQ991" s="480">
        <f ca="1">IF($AP991=1,IF(INDIRECT(ADDRESS(($AN991-1)*3+$AO991+5,$AP991+7))="",0,INDIRECT(ADDRESS(($AN991-1)*3+$AO991+5,$AP991+7))),IF(INDIRECT(ADDRESS(($AN991-1)*3+$AO991+5,$AP991+7))="",0,IF(COUNTIF(INDIRECT(ADDRESS(($AN991-1)*36+($AO991-1)*12+6,COLUMN())):INDIRECT(ADDRESS(($AN991-1)*36+($AO991-1)*12+$AP991+4,COLUMN())),INDIRECT(ADDRESS(($AN991-1)*3+$AO991+5,$AP991+7)))&gt;=1,0,INDIRECT(ADDRESS(($AN991-1)*3+$AO991+5,$AP991+7)))))</f>
        <v>0</v>
      </c>
      <c r="AR991" s="472">
        <f ca="1">COUNTIF(INDIRECT("H"&amp;(ROW()+12*(($AN991-1)*3+$AO991)-ROW())/12+5):INDIRECT("S"&amp;(ROW()+12*(($AN991-1)*3+$AO991)-ROW())/12+5),AQ991)</f>
        <v>0</v>
      </c>
      <c r="AS991" s="480">
        <f ca="1">IF($AP991=1,IF(INDIRECT(ADDRESS(($AN991-1)*3+$AO991+5,$AP991+20))="",0,INDIRECT(ADDRESS(($AN991-1)*3+$AO991+5,$AP991+20))),IF(INDIRECT(ADDRESS(($AN991-1)*3+$AO991+5,$AP991+20))="",0,IF(COUNTIF(INDIRECT(ADDRESS(($AN991-1)*36+($AO991-1)*12+6,COLUMN())):INDIRECT(ADDRESS(($AN991-1)*36+($AO991-1)*12+$AP991+4,COLUMN())),INDIRECT(ADDRESS(($AN991-1)*3+$AO991+5,$AP991+20)))&gt;=1,0,INDIRECT(ADDRESS(($AN991-1)*3+$AO991+5,$AP991+20)))))</f>
        <v>0</v>
      </c>
      <c r="AT991" s="472">
        <f ca="1">COUNTIF(INDIRECT("U"&amp;(ROW()+12*(($AN991-1)*3+$AO991)-ROW())/12+5):INDIRECT("AF"&amp;(ROW()+12*(($AN991-1)*3+$AO991)-ROW())/12+5),AS991)</f>
        <v>0</v>
      </c>
      <c r="AU991" s="472">
        <f ca="1">IF(AND(AQ991+AS991&gt;0,AR991+AT991&gt;0),COUNTIF(AU$6:AU990,"&gt;0")+1,0)</f>
        <v>0</v>
      </c>
    </row>
    <row r="992" spans="40:47" x14ac:dyDescent="0.15">
      <c r="AN992" s="472">
        <v>28</v>
      </c>
      <c r="AO992" s="472">
        <v>2</v>
      </c>
      <c r="AP992" s="472">
        <v>3</v>
      </c>
      <c r="AQ992" s="480">
        <f ca="1">IF($AP992=1,IF(INDIRECT(ADDRESS(($AN992-1)*3+$AO992+5,$AP992+7))="",0,INDIRECT(ADDRESS(($AN992-1)*3+$AO992+5,$AP992+7))),IF(INDIRECT(ADDRESS(($AN992-1)*3+$AO992+5,$AP992+7))="",0,IF(COUNTIF(INDIRECT(ADDRESS(($AN992-1)*36+($AO992-1)*12+6,COLUMN())):INDIRECT(ADDRESS(($AN992-1)*36+($AO992-1)*12+$AP992+4,COLUMN())),INDIRECT(ADDRESS(($AN992-1)*3+$AO992+5,$AP992+7)))&gt;=1,0,INDIRECT(ADDRESS(($AN992-1)*3+$AO992+5,$AP992+7)))))</f>
        <v>0</v>
      </c>
      <c r="AR992" s="472">
        <f ca="1">COUNTIF(INDIRECT("H"&amp;(ROW()+12*(($AN992-1)*3+$AO992)-ROW())/12+5):INDIRECT("S"&amp;(ROW()+12*(($AN992-1)*3+$AO992)-ROW())/12+5),AQ992)</f>
        <v>0</v>
      </c>
      <c r="AS992" s="480">
        <f ca="1">IF($AP992=1,IF(INDIRECT(ADDRESS(($AN992-1)*3+$AO992+5,$AP992+20))="",0,INDIRECT(ADDRESS(($AN992-1)*3+$AO992+5,$AP992+20))),IF(INDIRECT(ADDRESS(($AN992-1)*3+$AO992+5,$AP992+20))="",0,IF(COUNTIF(INDIRECT(ADDRESS(($AN992-1)*36+($AO992-1)*12+6,COLUMN())):INDIRECT(ADDRESS(($AN992-1)*36+($AO992-1)*12+$AP992+4,COLUMN())),INDIRECT(ADDRESS(($AN992-1)*3+$AO992+5,$AP992+20)))&gt;=1,0,INDIRECT(ADDRESS(($AN992-1)*3+$AO992+5,$AP992+20)))))</f>
        <v>0</v>
      </c>
      <c r="AT992" s="472">
        <f ca="1">COUNTIF(INDIRECT("U"&amp;(ROW()+12*(($AN992-1)*3+$AO992)-ROW())/12+5):INDIRECT("AF"&amp;(ROW()+12*(($AN992-1)*3+$AO992)-ROW())/12+5),AS992)</f>
        <v>0</v>
      </c>
      <c r="AU992" s="472">
        <f ca="1">IF(AND(AQ992+AS992&gt;0,AR992+AT992&gt;0),COUNTIF(AU$6:AU991,"&gt;0")+1,0)</f>
        <v>0</v>
      </c>
    </row>
    <row r="993" spans="40:47" x14ac:dyDescent="0.15">
      <c r="AN993" s="472">
        <v>28</v>
      </c>
      <c r="AO993" s="472">
        <v>2</v>
      </c>
      <c r="AP993" s="472">
        <v>4</v>
      </c>
      <c r="AQ993" s="480">
        <f ca="1">IF($AP993=1,IF(INDIRECT(ADDRESS(($AN993-1)*3+$AO993+5,$AP993+7))="",0,INDIRECT(ADDRESS(($AN993-1)*3+$AO993+5,$AP993+7))),IF(INDIRECT(ADDRESS(($AN993-1)*3+$AO993+5,$AP993+7))="",0,IF(COUNTIF(INDIRECT(ADDRESS(($AN993-1)*36+($AO993-1)*12+6,COLUMN())):INDIRECT(ADDRESS(($AN993-1)*36+($AO993-1)*12+$AP993+4,COLUMN())),INDIRECT(ADDRESS(($AN993-1)*3+$AO993+5,$AP993+7)))&gt;=1,0,INDIRECT(ADDRESS(($AN993-1)*3+$AO993+5,$AP993+7)))))</f>
        <v>0</v>
      </c>
      <c r="AR993" s="472">
        <f ca="1">COUNTIF(INDIRECT("H"&amp;(ROW()+12*(($AN993-1)*3+$AO993)-ROW())/12+5):INDIRECT("S"&amp;(ROW()+12*(($AN993-1)*3+$AO993)-ROW())/12+5),AQ993)</f>
        <v>0</v>
      </c>
      <c r="AS993" s="480">
        <f ca="1">IF($AP993=1,IF(INDIRECT(ADDRESS(($AN993-1)*3+$AO993+5,$AP993+20))="",0,INDIRECT(ADDRESS(($AN993-1)*3+$AO993+5,$AP993+20))),IF(INDIRECT(ADDRESS(($AN993-1)*3+$AO993+5,$AP993+20))="",0,IF(COUNTIF(INDIRECT(ADDRESS(($AN993-1)*36+($AO993-1)*12+6,COLUMN())):INDIRECT(ADDRESS(($AN993-1)*36+($AO993-1)*12+$AP993+4,COLUMN())),INDIRECT(ADDRESS(($AN993-1)*3+$AO993+5,$AP993+20)))&gt;=1,0,INDIRECT(ADDRESS(($AN993-1)*3+$AO993+5,$AP993+20)))))</f>
        <v>0</v>
      </c>
      <c r="AT993" s="472">
        <f ca="1">COUNTIF(INDIRECT("U"&amp;(ROW()+12*(($AN993-1)*3+$AO993)-ROW())/12+5):INDIRECT("AF"&amp;(ROW()+12*(($AN993-1)*3+$AO993)-ROW())/12+5),AS993)</f>
        <v>0</v>
      </c>
      <c r="AU993" s="472">
        <f ca="1">IF(AND(AQ993+AS993&gt;0,AR993+AT993&gt;0),COUNTIF(AU$6:AU992,"&gt;0")+1,0)</f>
        <v>0</v>
      </c>
    </row>
    <row r="994" spans="40:47" x14ac:dyDescent="0.15">
      <c r="AN994" s="472">
        <v>28</v>
      </c>
      <c r="AO994" s="472">
        <v>2</v>
      </c>
      <c r="AP994" s="472">
        <v>5</v>
      </c>
      <c r="AQ994" s="480">
        <f ca="1">IF($AP994=1,IF(INDIRECT(ADDRESS(($AN994-1)*3+$AO994+5,$AP994+7))="",0,INDIRECT(ADDRESS(($AN994-1)*3+$AO994+5,$AP994+7))),IF(INDIRECT(ADDRESS(($AN994-1)*3+$AO994+5,$AP994+7))="",0,IF(COUNTIF(INDIRECT(ADDRESS(($AN994-1)*36+($AO994-1)*12+6,COLUMN())):INDIRECT(ADDRESS(($AN994-1)*36+($AO994-1)*12+$AP994+4,COLUMN())),INDIRECT(ADDRESS(($AN994-1)*3+$AO994+5,$AP994+7)))&gt;=1,0,INDIRECT(ADDRESS(($AN994-1)*3+$AO994+5,$AP994+7)))))</f>
        <v>0</v>
      </c>
      <c r="AR994" s="472">
        <f ca="1">COUNTIF(INDIRECT("H"&amp;(ROW()+12*(($AN994-1)*3+$AO994)-ROW())/12+5):INDIRECT("S"&amp;(ROW()+12*(($AN994-1)*3+$AO994)-ROW())/12+5),AQ994)</f>
        <v>0</v>
      </c>
      <c r="AS994" s="480">
        <f ca="1">IF($AP994=1,IF(INDIRECT(ADDRESS(($AN994-1)*3+$AO994+5,$AP994+20))="",0,INDIRECT(ADDRESS(($AN994-1)*3+$AO994+5,$AP994+20))),IF(INDIRECT(ADDRESS(($AN994-1)*3+$AO994+5,$AP994+20))="",0,IF(COUNTIF(INDIRECT(ADDRESS(($AN994-1)*36+($AO994-1)*12+6,COLUMN())):INDIRECT(ADDRESS(($AN994-1)*36+($AO994-1)*12+$AP994+4,COLUMN())),INDIRECT(ADDRESS(($AN994-1)*3+$AO994+5,$AP994+20)))&gt;=1,0,INDIRECT(ADDRESS(($AN994-1)*3+$AO994+5,$AP994+20)))))</f>
        <v>0</v>
      </c>
      <c r="AT994" s="472">
        <f ca="1">COUNTIF(INDIRECT("U"&amp;(ROW()+12*(($AN994-1)*3+$AO994)-ROW())/12+5):INDIRECT("AF"&amp;(ROW()+12*(($AN994-1)*3+$AO994)-ROW())/12+5),AS994)</f>
        <v>0</v>
      </c>
      <c r="AU994" s="472">
        <f ca="1">IF(AND(AQ994+AS994&gt;0,AR994+AT994&gt;0),COUNTIF(AU$6:AU993,"&gt;0")+1,0)</f>
        <v>0</v>
      </c>
    </row>
    <row r="995" spans="40:47" x14ac:dyDescent="0.15">
      <c r="AN995" s="472">
        <v>28</v>
      </c>
      <c r="AO995" s="472">
        <v>2</v>
      </c>
      <c r="AP995" s="472">
        <v>6</v>
      </c>
      <c r="AQ995" s="480">
        <f ca="1">IF($AP995=1,IF(INDIRECT(ADDRESS(($AN995-1)*3+$AO995+5,$AP995+7))="",0,INDIRECT(ADDRESS(($AN995-1)*3+$AO995+5,$AP995+7))),IF(INDIRECT(ADDRESS(($AN995-1)*3+$AO995+5,$AP995+7))="",0,IF(COUNTIF(INDIRECT(ADDRESS(($AN995-1)*36+($AO995-1)*12+6,COLUMN())):INDIRECT(ADDRESS(($AN995-1)*36+($AO995-1)*12+$AP995+4,COLUMN())),INDIRECT(ADDRESS(($AN995-1)*3+$AO995+5,$AP995+7)))&gt;=1,0,INDIRECT(ADDRESS(($AN995-1)*3+$AO995+5,$AP995+7)))))</f>
        <v>0</v>
      </c>
      <c r="AR995" s="472">
        <f ca="1">COUNTIF(INDIRECT("H"&amp;(ROW()+12*(($AN995-1)*3+$AO995)-ROW())/12+5):INDIRECT("S"&amp;(ROW()+12*(($AN995-1)*3+$AO995)-ROW())/12+5),AQ995)</f>
        <v>0</v>
      </c>
      <c r="AS995" s="480">
        <f ca="1">IF($AP995=1,IF(INDIRECT(ADDRESS(($AN995-1)*3+$AO995+5,$AP995+20))="",0,INDIRECT(ADDRESS(($AN995-1)*3+$AO995+5,$AP995+20))),IF(INDIRECT(ADDRESS(($AN995-1)*3+$AO995+5,$AP995+20))="",0,IF(COUNTIF(INDIRECT(ADDRESS(($AN995-1)*36+($AO995-1)*12+6,COLUMN())):INDIRECT(ADDRESS(($AN995-1)*36+($AO995-1)*12+$AP995+4,COLUMN())),INDIRECT(ADDRESS(($AN995-1)*3+$AO995+5,$AP995+20)))&gt;=1,0,INDIRECT(ADDRESS(($AN995-1)*3+$AO995+5,$AP995+20)))))</f>
        <v>0</v>
      </c>
      <c r="AT995" s="472">
        <f ca="1">COUNTIF(INDIRECT("U"&amp;(ROW()+12*(($AN995-1)*3+$AO995)-ROW())/12+5):INDIRECT("AF"&amp;(ROW()+12*(($AN995-1)*3+$AO995)-ROW())/12+5),AS995)</f>
        <v>0</v>
      </c>
      <c r="AU995" s="472">
        <f ca="1">IF(AND(AQ995+AS995&gt;0,AR995+AT995&gt;0),COUNTIF(AU$6:AU994,"&gt;0")+1,0)</f>
        <v>0</v>
      </c>
    </row>
    <row r="996" spans="40:47" x14ac:dyDescent="0.15">
      <c r="AN996" s="472">
        <v>28</v>
      </c>
      <c r="AO996" s="472">
        <v>2</v>
      </c>
      <c r="AP996" s="472">
        <v>7</v>
      </c>
      <c r="AQ996" s="480">
        <f ca="1">IF($AP996=1,IF(INDIRECT(ADDRESS(($AN996-1)*3+$AO996+5,$AP996+7))="",0,INDIRECT(ADDRESS(($AN996-1)*3+$AO996+5,$AP996+7))),IF(INDIRECT(ADDRESS(($AN996-1)*3+$AO996+5,$AP996+7))="",0,IF(COUNTIF(INDIRECT(ADDRESS(($AN996-1)*36+($AO996-1)*12+6,COLUMN())):INDIRECT(ADDRESS(($AN996-1)*36+($AO996-1)*12+$AP996+4,COLUMN())),INDIRECT(ADDRESS(($AN996-1)*3+$AO996+5,$AP996+7)))&gt;=1,0,INDIRECT(ADDRESS(($AN996-1)*3+$AO996+5,$AP996+7)))))</f>
        <v>0</v>
      </c>
      <c r="AR996" s="472">
        <f ca="1">COUNTIF(INDIRECT("H"&amp;(ROW()+12*(($AN996-1)*3+$AO996)-ROW())/12+5):INDIRECT("S"&amp;(ROW()+12*(($AN996-1)*3+$AO996)-ROW())/12+5),AQ996)</f>
        <v>0</v>
      </c>
      <c r="AS996" s="480">
        <f ca="1">IF($AP996=1,IF(INDIRECT(ADDRESS(($AN996-1)*3+$AO996+5,$AP996+20))="",0,INDIRECT(ADDRESS(($AN996-1)*3+$AO996+5,$AP996+20))),IF(INDIRECT(ADDRESS(($AN996-1)*3+$AO996+5,$AP996+20))="",0,IF(COUNTIF(INDIRECT(ADDRESS(($AN996-1)*36+($AO996-1)*12+6,COLUMN())):INDIRECT(ADDRESS(($AN996-1)*36+($AO996-1)*12+$AP996+4,COLUMN())),INDIRECT(ADDRESS(($AN996-1)*3+$AO996+5,$AP996+20)))&gt;=1,0,INDIRECT(ADDRESS(($AN996-1)*3+$AO996+5,$AP996+20)))))</f>
        <v>0</v>
      </c>
      <c r="AT996" s="472">
        <f ca="1">COUNTIF(INDIRECT("U"&amp;(ROW()+12*(($AN996-1)*3+$AO996)-ROW())/12+5):INDIRECT("AF"&amp;(ROW()+12*(($AN996-1)*3+$AO996)-ROW())/12+5),AS996)</f>
        <v>0</v>
      </c>
      <c r="AU996" s="472">
        <f ca="1">IF(AND(AQ996+AS996&gt;0,AR996+AT996&gt;0),COUNTIF(AU$6:AU995,"&gt;0")+1,0)</f>
        <v>0</v>
      </c>
    </row>
    <row r="997" spans="40:47" x14ac:dyDescent="0.15">
      <c r="AN997" s="472">
        <v>28</v>
      </c>
      <c r="AO997" s="472">
        <v>2</v>
      </c>
      <c r="AP997" s="472">
        <v>8</v>
      </c>
      <c r="AQ997" s="480">
        <f ca="1">IF($AP997=1,IF(INDIRECT(ADDRESS(($AN997-1)*3+$AO997+5,$AP997+7))="",0,INDIRECT(ADDRESS(($AN997-1)*3+$AO997+5,$AP997+7))),IF(INDIRECT(ADDRESS(($AN997-1)*3+$AO997+5,$AP997+7))="",0,IF(COUNTIF(INDIRECT(ADDRESS(($AN997-1)*36+($AO997-1)*12+6,COLUMN())):INDIRECT(ADDRESS(($AN997-1)*36+($AO997-1)*12+$AP997+4,COLUMN())),INDIRECT(ADDRESS(($AN997-1)*3+$AO997+5,$AP997+7)))&gt;=1,0,INDIRECT(ADDRESS(($AN997-1)*3+$AO997+5,$AP997+7)))))</f>
        <v>0</v>
      </c>
      <c r="AR997" s="472">
        <f ca="1">COUNTIF(INDIRECT("H"&amp;(ROW()+12*(($AN997-1)*3+$AO997)-ROW())/12+5):INDIRECT("S"&amp;(ROW()+12*(($AN997-1)*3+$AO997)-ROW())/12+5),AQ997)</f>
        <v>0</v>
      </c>
      <c r="AS997" s="480">
        <f ca="1">IF($AP997=1,IF(INDIRECT(ADDRESS(($AN997-1)*3+$AO997+5,$AP997+20))="",0,INDIRECT(ADDRESS(($AN997-1)*3+$AO997+5,$AP997+20))),IF(INDIRECT(ADDRESS(($AN997-1)*3+$AO997+5,$AP997+20))="",0,IF(COUNTIF(INDIRECT(ADDRESS(($AN997-1)*36+($AO997-1)*12+6,COLUMN())):INDIRECT(ADDRESS(($AN997-1)*36+($AO997-1)*12+$AP997+4,COLUMN())),INDIRECT(ADDRESS(($AN997-1)*3+$AO997+5,$AP997+20)))&gt;=1,0,INDIRECT(ADDRESS(($AN997-1)*3+$AO997+5,$AP997+20)))))</f>
        <v>0</v>
      </c>
      <c r="AT997" s="472">
        <f ca="1">COUNTIF(INDIRECT("U"&amp;(ROW()+12*(($AN997-1)*3+$AO997)-ROW())/12+5):INDIRECT("AF"&amp;(ROW()+12*(($AN997-1)*3+$AO997)-ROW())/12+5),AS997)</f>
        <v>0</v>
      </c>
      <c r="AU997" s="472">
        <f ca="1">IF(AND(AQ997+AS997&gt;0,AR997+AT997&gt;0),COUNTIF(AU$6:AU996,"&gt;0")+1,0)</f>
        <v>0</v>
      </c>
    </row>
    <row r="998" spans="40:47" x14ac:dyDescent="0.15">
      <c r="AN998" s="472">
        <v>28</v>
      </c>
      <c r="AO998" s="472">
        <v>2</v>
      </c>
      <c r="AP998" s="472">
        <v>9</v>
      </c>
      <c r="AQ998" s="480">
        <f ca="1">IF($AP998=1,IF(INDIRECT(ADDRESS(($AN998-1)*3+$AO998+5,$AP998+7))="",0,INDIRECT(ADDRESS(($AN998-1)*3+$AO998+5,$AP998+7))),IF(INDIRECT(ADDRESS(($AN998-1)*3+$AO998+5,$AP998+7))="",0,IF(COUNTIF(INDIRECT(ADDRESS(($AN998-1)*36+($AO998-1)*12+6,COLUMN())):INDIRECT(ADDRESS(($AN998-1)*36+($AO998-1)*12+$AP998+4,COLUMN())),INDIRECT(ADDRESS(($AN998-1)*3+$AO998+5,$AP998+7)))&gt;=1,0,INDIRECT(ADDRESS(($AN998-1)*3+$AO998+5,$AP998+7)))))</f>
        <v>0</v>
      </c>
      <c r="AR998" s="472">
        <f ca="1">COUNTIF(INDIRECT("H"&amp;(ROW()+12*(($AN998-1)*3+$AO998)-ROW())/12+5):INDIRECT("S"&amp;(ROW()+12*(($AN998-1)*3+$AO998)-ROW())/12+5),AQ998)</f>
        <v>0</v>
      </c>
      <c r="AS998" s="480">
        <f ca="1">IF($AP998=1,IF(INDIRECT(ADDRESS(($AN998-1)*3+$AO998+5,$AP998+20))="",0,INDIRECT(ADDRESS(($AN998-1)*3+$AO998+5,$AP998+20))),IF(INDIRECT(ADDRESS(($AN998-1)*3+$AO998+5,$AP998+20))="",0,IF(COUNTIF(INDIRECT(ADDRESS(($AN998-1)*36+($AO998-1)*12+6,COLUMN())):INDIRECT(ADDRESS(($AN998-1)*36+($AO998-1)*12+$AP998+4,COLUMN())),INDIRECT(ADDRESS(($AN998-1)*3+$AO998+5,$AP998+20)))&gt;=1,0,INDIRECT(ADDRESS(($AN998-1)*3+$AO998+5,$AP998+20)))))</f>
        <v>0</v>
      </c>
      <c r="AT998" s="472">
        <f ca="1">COUNTIF(INDIRECT("U"&amp;(ROW()+12*(($AN998-1)*3+$AO998)-ROW())/12+5):INDIRECT("AF"&amp;(ROW()+12*(($AN998-1)*3+$AO998)-ROW())/12+5),AS998)</f>
        <v>0</v>
      </c>
      <c r="AU998" s="472">
        <f ca="1">IF(AND(AQ998+AS998&gt;0,AR998+AT998&gt;0),COUNTIF(AU$6:AU997,"&gt;0")+1,0)</f>
        <v>0</v>
      </c>
    </row>
    <row r="999" spans="40:47" x14ac:dyDescent="0.15">
      <c r="AN999" s="472">
        <v>28</v>
      </c>
      <c r="AO999" s="472">
        <v>2</v>
      </c>
      <c r="AP999" s="472">
        <v>10</v>
      </c>
      <c r="AQ999" s="480">
        <f ca="1">IF($AP999=1,IF(INDIRECT(ADDRESS(($AN999-1)*3+$AO999+5,$AP999+7))="",0,INDIRECT(ADDRESS(($AN999-1)*3+$AO999+5,$AP999+7))),IF(INDIRECT(ADDRESS(($AN999-1)*3+$AO999+5,$AP999+7))="",0,IF(COUNTIF(INDIRECT(ADDRESS(($AN999-1)*36+($AO999-1)*12+6,COLUMN())):INDIRECT(ADDRESS(($AN999-1)*36+($AO999-1)*12+$AP999+4,COLUMN())),INDIRECT(ADDRESS(($AN999-1)*3+$AO999+5,$AP999+7)))&gt;=1,0,INDIRECT(ADDRESS(($AN999-1)*3+$AO999+5,$AP999+7)))))</f>
        <v>0</v>
      </c>
      <c r="AR999" s="472">
        <f ca="1">COUNTIF(INDIRECT("H"&amp;(ROW()+12*(($AN999-1)*3+$AO999)-ROW())/12+5):INDIRECT("S"&amp;(ROW()+12*(($AN999-1)*3+$AO999)-ROW())/12+5),AQ999)</f>
        <v>0</v>
      </c>
      <c r="AS999" s="480">
        <f ca="1">IF($AP999=1,IF(INDIRECT(ADDRESS(($AN999-1)*3+$AO999+5,$AP999+20))="",0,INDIRECT(ADDRESS(($AN999-1)*3+$AO999+5,$AP999+20))),IF(INDIRECT(ADDRESS(($AN999-1)*3+$AO999+5,$AP999+20))="",0,IF(COUNTIF(INDIRECT(ADDRESS(($AN999-1)*36+($AO999-1)*12+6,COLUMN())):INDIRECT(ADDRESS(($AN999-1)*36+($AO999-1)*12+$AP999+4,COLUMN())),INDIRECT(ADDRESS(($AN999-1)*3+$AO999+5,$AP999+20)))&gt;=1,0,INDIRECT(ADDRESS(($AN999-1)*3+$AO999+5,$AP999+20)))))</f>
        <v>0</v>
      </c>
      <c r="AT999" s="472">
        <f ca="1">COUNTIF(INDIRECT("U"&amp;(ROW()+12*(($AN999-1)*3+$AO999)-ROW())/12+5):INDIRECT("AF"&amp;(ROW()+12*(($AN999-1)*3+$AO999)-ROW())/12+5),AS999)</f>
        <v>0</v>
      </c>
      <c r="AU999" s="472">
        <f ca="1">IF(AND(AQ999+AS999&gt;0,AR999+AT999&gt;0),COUNTIF(AU$6:AU998,"&gt;0")+1,0)</f>
        <v>0</v>
      </c>
    </row>
    <row r="1000" spans="40:47" x14ac:dyDescent="0.15">
      <c r="AN1000" s="472">
        <v>28</v>
      </c>
      <c r="AO1000" s="472">
        <v>2</v>
      </c>
      <c r="AP1000" s="472">
        <v>11</v>
      </c>
      <c r="AQ1000" s="480">
        <f ca="1">IF($AP1000=1,IF(INDIRECT(ADDRESS(($AN1000-1)*3+$AO1000+5,$AP1000+7))="",0,INDIRECT(ADDRESS(($AN1000-1)*3+$AO1000+5,$AP1000+7))),IF(INDIRECT(ADDRESS(($AN1000-1)*3+$AO1000+5,$AP1000+7))="",0,IF(COUNTIF(INDIRECT(ADDRESS(($AN1000-1)*36+($AO1000-1)*12+6,COLUMN())):INDIRECT(ADDRESS(($AN1000-1)*36+($AO1000-1)*12+$AP1000+4,COLUMN())),INDIRECT(ADDRESS(($AN1000-1)*3+$AO1000+5,$AP1000+7)))&gt;=1,0,INDIRECT(ADDRESS(($AN1000-1)*3+$AO1000+5,$AP1000+7)))))</f>
        <v>0</v>
      </c>
      <c r="AR1000" s="472">
        <f ca="1">COUNTIF(INDIRECT("H"&amp;(ROW()+12*(($AN1000-1)*3+$AO1000)-ROW())/12+5):INDIRECT("S"&amp;(ROW()+12*(($AN1000-1)*3+$AO1000)-ROW())/12+5),AQ1000)</f>
        <v>0</v>
      </c>
      <c r="AS1000" s="480">
        <f ca="1">IF($AP1000=1,IF(INDIRECT(ADDRESS(($AN1000-1)*3+$AO1000+5,$AP1000+20))="",0,INDIRECT(ADDRESS(($AN1000-1)*3+$AO1000+5,$AP1000+20))),IF(INDIRECT(ADDRESS(($AN1000-1)*3+$AO1000+5,$AP1000+20))="",0,IF(COUNTIF(INDIRECT(ADDRESS(($AN1000-1)*36+($AO1000-1)*12+6,COLUMN())):INDIRECT(ADDRESS(($AN1000-1)*36+($AO1000-1)*12+$AP1000+4,COLUMN())),INDIRECT(ADDRESS(($AN1000-1)*3+$AO1000+5,$AP1000+20)))&gt;=1,0,INDIRECT(ADDRESS(($AN1000-1)*3+$AO1000+5,$AP1000+20)))))</f>
        <v>0</v>
      </c>
      <c r="AT1000" s="472">
        <f ca="1">COUNTIF(INDIRECT("U"&amp;(ROW()+12*(($AN1000-1)*3+$AO1000)-ROW())/12+5):INDIRECT("AF"&amp;(ROW()+12*(($AN1000-1)*3+$AO1000)-ROW())/12+5),AS1000)</f>
        <v>0</v>
      </c>
      <c r="AU1000" s="472">
        <f ca="1">IF(AND(AQ1000+AS1000&gt;0,AR1000+AT1000&gt;0),COUNTIF(AU$6:AU999,"&gt;0")+1,0)</f>
        <v>0</v>
      </c>
    </row>
    <row r="1001" spans="40:47" x14ac:dyDescent="0.15">
      <c r="AN1001" s="472">
        <v>28</v>
      </c>
      <c r="AO1001" s="472">
        <v>2</v>
      </c>
      <c r="AP1001" s="472">
        <v>12</v>
      </c>
      <c r="AQ1001" s="480">
        <f ca="1">IF($AP1001=1,IF(INDIRECT(ADDRESS(($AN1001-1)*3+$AO1001+5,$AP1001+7))="",0,INDIRECT(ADDRESS(($AN1001-1)*3+$AO1001+5,$AP1001+7))),IF(INDIRECT(ADDRESS(($AN1001-1)*3+$AO1001+5,$AP1001+7))="",0,IF(COUNTIF(INDIRECT(ADDRESS(($AN1001-1)*36+($AO1001-1)*12+6,COLUMN())):INDIRECT(ADDRESS(($AN1001-1)*36+($AO1001-1)*12+$AP1001+4,COLUMN())),INDIRECT(ADDRESS(($AN1001-1)*3+$AO1001+5,$AP1001+7)))&gt;=1,0,INDIRECT(ADDRESS(($AN1001-1)*3+$AO1001+5,$AP1001+7)))))</f>
        <v>0</v>
      </c>
      <c r="AR1001" s="472">
        <f ca="1">COUNTIF(INDIRECT("H"&amp;(ROW()+12*(($AN1001-1)*3+$AO1001)-ROW())/12+5):INDIRECT("S"&amp;(ROW()+12*(($AN1001-1)*3+$AO1001)-ROW())/12+5),AQ1001)</f>
        <v>0</v>
      </c>
      <c r="AS1001" s="480">
        <f ca="1">IF($AP1001=1,IF(INDIRECT(ADDRESS(($AN1001-1)*3+$AO1001+5,$AP1001+20))="",0,INDIRECT(ADDRESS(($AN1001-1)*3+$AO1001+5,$AP1001+20))),IF(INDIRECT(ADDRESS(($AN1001-1)*3+$AO1001+5,$AP1001+20))="",0,IF(COUNTIF(INDIRECT(ADDRESS(($AN1001-1)*36+($AO1001-1)*12+6,COLUMN())):INDIRECT(ADDRESS(($AN1001-1)*36+($AO1001-1)*12+$AP1001+4,COLUMN())),INDIRECT(ADDRESS(($AN1001-1)*3+$AO1001+5,$AP1001+20)))&gt;=1,0,INDIRECT(ADDRESS(($AN1001-1)*3+$AO1001+5,$AP1001+20)))))</f>
        <v>0</v>
      </c>
      <c r="AT1001" s="472">
        <f ca="1">COUNTIF(INDIRECT("U"&amp;(ROW()+12*(($AN1001-1)*3+$AO1001)-ROW())/12+5):INDIRECT("AF"&amp;(ROW()+12*(($AN1001-1)*3+$AO1001)-ROW())/12+5),AS1001)</f>
        <v>0</v>
      </c>
      <c r="AU1001" s="472">
        <f ca="1">IF(AND(AQ1001+AS1001&gt;0,AR1001+AT1001&gt;0),COUNTIF(AU$6:AU1000,"&gt;0")+1,0)</f>
        <v>0</v>
      </c>
    </row>
    <row r="1002" spans="40:47" x14ac:dyDescent="0.15">
      <c r="AN1002" s="472">
        <v>28</v>
      </c>
      <c r="AO1002" s="472">
        <v>3</v>
      </c>
      <c r="AP1002" s="472">
        <v>1</v>
      </c>
      <c r="AQ1002" s="480">
        <f ca="1">IF($AP1002=1,IF(INDIRECT(ADDRESS(($AN1002-1)*3+$AO1002+5,$AP1002+7))="",0,INDIRECT(ADDRESS(($AN1002-1)*3+$AO1002+5,$AP1002+7))),IF(INDIRECT(ADDRESS(($AN1002-1)*3+$AO1002+5,$AP1002+7))="",0,IF(COUNTIF(INDIRECT(ADDRESS(($AN1002-1)*36+($AO1002-1)*12+6,COLUMN())):INDIRECT(ADDRESS(($AN1002-1)*36+($AO1002-1)*12+$AP1002+4,COLUMN())),INDIRECT(ADDRESS(($AN1002-1)*3+$AO1002+5,$AP1002+7)))&gt;=1,0,INDIRECT(ADDRESS(($AN1002-1)*3+$AO1002+5,$AP1002+7)))))</f>
        <v>0</v>
      </c>
      <c r="AR1002" s="472">
        <f ca="1">COUNTIF(INDIRECT("H"&amp;(ROW()+12*(($AN1002-1)*3+$AO1002)-ROW())/12+5):INDIRECT("S"&amp;(ROW()+12*(($AN1002-1)*3+$AO1002)-ROW())/12+5),AQ1002)</f>
        <v>0</v>
      </c>
      <c r="AS1002" s="480">
        <f ca="1">IF($AP1002=1,IF(INDIRECT(ADDRESS(($AN1002-1)*3+$AO1002+5,$AP1002+20))="",0,INDIRECT(ADDRESS(($AN1002-1)*3+$AO1002+5,$AP1002+20))),IF(INDIRECT(ADDRESS(($AN1002-1)*3+$AO1002+5,$AP1002+20))="",0,IF(COUNTIF(INDIRECT(ADDRESS(($AN1002-1)*36+($AO1002-1)*12+6,COLUMN())):INDIRECT(ADDRESS(($AN1002-1)*36+($AO1002-1)*12+$AP1002+4,COLUMN())),INDIRECT(ADDRESS(($AN1002-1)*3+$AO1002+5,$AP1002+20)))&gt;=1,0,INDIRECT(ADDRESS(($AN1002-1)*3+$AO1002+5,$AP1002+20)))))</f>
        <v>0</v>
      </c>
      <c r="AT1002" s="472">
        <f ca="1">COUNTIF(INDIRECT("U"&amp;(ROW()+12*(($AN1002-1)*3+$AO1002)-ROW())/12+5):INDIRECT("AF"&amp;(ROW()+12*(($AN1002-1)*3+$AO1002)-ROW())/12+5),AS1002)</f>
        <v>0</v>
      </c>
      <c r="AU1002" s="472">
        <f ca="1">IF(AND(AQ1002+AS1002&gt;0,AR1002+AT1002&gt;0),COUNTIF(AU$6:AU1001,"&gt;0")+1,0)</f>
        <v>0</v>
      </c>
    </row>
    <row r="1003" spans="40:47" x14ac:dyDescent="0.15">
      <c r="AN1003" s="472">
        <v>28</v>
      </c>
      <c r="AO1003" s="472">
        <v>3</v>
      </c>
      <c r="AP1003" s="472">
        <v>2</v>
      </c>
      <c r="AQ1003" s="480">
        <f ca="1">IF($AP1003=1,IF(INDIRECT(ADDRESS(($AN1003-1)*3+$AO1003+5,$AP1003+7))="",0,INDIRECT(ADDRESS(($AN1003-1)*3+$AO1003+5,$AP1003+7))),IF(INDIRECT(ADDRESS(($AN1003-1)*3+$AO1003+5,$AP1003+7))="",0,IF(COUNTIF(INDIRECT(ADDRESS(($AN1003-1)*36+($AO1003-1)*12+6,COLUMN())):INDIRECT(ADDRESS(($AN1003-1)*36+($AO1003-1)*12+$AP1003+4,COLUMN())),INDIRECT(ADDRESS(($AN1003-1)*3+$AO1003+5,$AP1003+7)))&gt;=1,0,INDIRECT(ADDRESS(($AN1003-1)*3+$AO1003+5,$AP1003+7)))))</f>
        <v>0</v>
      </c>
      <c r="AR1003" s="472">
        <f ca="1">COUNTIF(INDIRECT("H"&amp;(ROW()+12*(($AN1003-1)*3+$AO1003)-ROW())/12+5):INDIRECT("S"&amp;(ROW()+12*(($AN1003-1)*3+$AO1003)-ROW())/12+5),AQ1003)</f>
        <v>0</v>
      </c>
      <c r="AS1003" s="480">
        <f ca="1">IF($AP1003=1,IF(INDIRECT(ADDRESS(($AN1003-1)*3+$AO1003+5,$AP1003+20))="",0,INDIRECT(ADDRESS(($AN1003-1)*3+$AO1003+5,$AP1003+20))),IF(INDIRECT(ADDRESS(($AN1003-1)*3+$AO1003+5,$AP1003+20))="",0,IF(COUNTIF(INDIRECT(ADDRESS(($AN1003-1)*36+($AO1003-1)*12+6,COLUMN())):INDIRECT(ADDRESS(($AN1003-1)*36+($AO1003-1)*12+$AP1003+4,COLUMN())),INDIRECT(ADDRESS(($AN1003-1)*3+$AO1003+5,$AP1003+20)))&gt;=1,0,INDIRECT(ADDRESS(($AN1003-1)*3+$AO1003+5,$AP1003+20)))))</f>
        <v>0</v>
      </c>
      <c r="AT1003" s="472">
        <f ca="1">COUNTIF(INDIRECT("U"&amp;(ROW()+12*(($AN1003-1)*3+$AO1003)-ROW())/12+5):INDIRECT("AF"&amp;(ROW()+12*(($AN1003-1)*3+$AO1003)-ROW())/12+5),AS1003)</f>
        <v>0</v>
      </c>
      <c r="AU1003" s="472">
        <f ca="1">IF(AND(AQ1003+AS1003&gt;0,AR1003+AT1003&gt;0),COUNTIF(AU$6:AU1002,"&gt;0")+1,0)</f>
        <v>0</v>
      </c>
    </row>
    <row r="1004" spans="40:47" x14ac:dyDescent="0.15">
      <c r="AN1004" s="472">
        <v>28</v>
      </c>
      <c r="AO1004" s="472">
        <v>3</v>
      </c>
      <c r="AP1004" s="472">
        <v>3</v>
      </c>
      <c r="AQ1004" s="480">
        <f ca="1">IF($AP1004=1,IF(INDIRECT(ADDRESS(($AN1004-1)*3+$AO1004+5,$AP1004+7))="",0,INDIRECT(ADDRESS(($AN1004-1)*3+$AO1004+5,$AP1004+7))),IF(INDIRECT(ADDRESS(($AN1004-1)*3+$AO1004+5,$AP1004+7))="",0,IF(COUNTIF(INDIRECT(ADDRESS(($AN1004-1)*36+($AO1004-1)*12+6,COLUMN())):INDIRECT(ADDRESS(($AN1004-1)*36+($AO1004-1)*12+$AP1004+4,COLUMN())),INDIRECT(ADDRESS(($AN1004-1)*3+$AO1004+5,$AP1004+7)))&gt;=1,0,INDIRECT(ADDRESS(($AN1004-1)*3+$AO1004+5,$AP1004+7)))))</f>
        <v>0</v>
      </c>
      <c r="AR1004" s="472">
        <f ca="1">COUNTIF(INDIRECT("H"&amp;(ROW()+12*(($AN1004-1)*3+$AO1004)-ROW())/12+5):INDIRECT("S"&amp;(ROW()+12*(($AN1004-1)*3+$AO1004)-ROW())/12+5),AQ1004)</f>
        <v>0</v>
      </c>
      <c r="AS1004" s="480">
        <f ca="1">IF($AP1004=1,IF(INDIRECT(ADDRESS(($AN1004-1)*3+$AO1004+5,$AP1004+20))="",0,INDIRECT(ADDRESS(($AN1004-1)*3+$AO1004+5,$AP1004+20))),IF(INDIRECT(ADDRESS(($AN1004-1)*3+$AO1004+5,$AP1004+20))="",0,IF(COUNTIF(INDIRECT(ADDRESS(($AN1004-1)*36+($AO1004-1)*12+6,COLUMN())):INDIRECT(ADDRESS(($AN1004-1)*36+($AO1004-1)*12+$AP1004+4,COLUMN())),INDIRECT(ADDRESS(($AN1004-1)*3+$AO1004+5,$AP1004+20)))&gt;=1,0,INDIRECT(ADDRESS(($AN1004-1)*3+$AO1004+5,$AP1004+20)))))</f>
        <v>0</v>
      </c>
      <c r="AT1004" s="472">
        <f ca="1">COUNTIF(INDIRECT("U"&amp;(ROW()+12*(($AN1004-1)*3+$AO1004)-ROW())/12+5):INDIRECT("AF"&amp;(ROW()+12*(($AN1004-1)*3+$AO1004)-ROW())/12+5),AS1004)</f>
        <v>0</v>
      </c>
      <c r="AU1004" s="472">
        <f ca="1">IF(AND(AQ1004+AS1004&gt;0,AR1004+AT1004&gt;0),COUNTIF(AU$6:AU1003,"&gt;0")+1,0)</f>
        <v>0</v>
      </c>
    </row>
    <row r="1005" spans="40:47" x14ac:dyDescent="0.15">
      <c r="AN1005" s="472">
        <v>28</v>
      </c>
      <c r="AO1005" s="472">
        <v>3</v>
      </c>
      <c r="AP1005" s="472">
        <v>4</v>
      </c>
      <c r="AQ1005" s="480">
        <f ca="1">IF($AP1005=1,IF(INDIRECT(ADDRESS(($AN1005-1)*3+$AO1005+5,$AP1005+7))="",0,INDIRECT(ADDRESS(($AN1005-1)*3+$AO1005+5,$AP1005+7))),IF(INDIRECT(ADDRESS(($AN1005-1)*3+$AO1005+5,$AP1005+7))="",0,IF(COUNTIF(INDIRECT(ADDRESS(($AN1005-1)*36+($AO1005-1)*12+6,COLUMN())):INDIRECT(ADDRESS(($AN1005-1)*36+($AO1005-1)*12+$AP1005+4,COLUMN())),INDIRECT(ADDRESS(($AN1005-1)*3+$AO1005+5,$AP1005+7)))&gt;=1,0,INDIRECT(ADDRESS(($AN1005-1)*3+$AO1005+5,$AP1005+7)))))</f>
        <v>0</v>
      </c>
      <c r="AR1005" s="472">
        <f ca="1">COUNTIF(INDIRECT("H"&amp;(ROW()+12*(($AN1005-1)*3+$AO1005)-ROW())/12+5):INDIRECT("S"&amp;(ROW()+12*(($AN1005-1)*3+$AO1005)-ROW())/12+5),AQ1005)</f>
        <v>0</v>
      </c>
      <c r="AS1005" s="480">
        <f ca="1">IF($AP1005=1,IF(INDIRECT(ADDRESS(($AN1005-1)*3+$AO1005+5,$AP1005+20))="",0,INDIRECT(ADDRESS(($AN1005-1)*3+$AO1005+5,$AP1005+20))),IF(INDIRECT(ADDRESS(($AN1005-1)*3+$AO1005+5,$AP1005+20))="",0,IF(COUNTIF(INDIRECT(ADDRESS(($AN1005-1)*36+($AO1005-1)*12+6,COLUMN())):INDIRECT(ADDRESS(($AN1005-1)*36+($AO1005-1)*12+$AP1005+4,COLUMN())),INDIRECT(ADDRESS(($AN1005-1)*3+$AO1005+5,$AP1005+20)))&gt;=1,0,INDIRECT(ADDRESS(($AN1005-1)*3+$AO1005+5,$AP1005+20)))))</f>
        <v>0</v>
      </c>
      <c r="AT1005" s="472">
        <f ca="1">COUNTIF(INDIRECT("U"&amp;(ROW()+12*(($AN1005-1)*3+$AO1005)-ROW())/12+5):INDIRECT("AF"&amp;(ROW()+12*(($AN1005-1)*3+$AO1005)-ROW())/12+5),AS1005)</f>
        <v>0</v>
      </c>
      <c r="AU1005" s="472">
        <f ca="1">IF(AND(AQ1005+AS1005&gt;0,AR1005+AT1005&gt;0),COUNTIF(AU$6:AU1004,"&gt;0")+1,0)</f>
        <v>0</v>
      </c>
    </row>
    <row r="1006" spans="40:47" x14ac:dyDescent="0.15">
      <c r="AN1006" s="472">
        <v>28</v>
      </c>
      <c r="AO1006" s="472">
        <v>3</v>
      </c>
      <c r="AP1006" s="472">
        <v>5</v>
      </c>
      <c r="AQ1006" s="480">
        <f ca="1">IF($AP1006=1,IF(INDIRECT(ADDRESS(($AN1006-1)*3+$AO1006+5,$AP1006+7))="",0,INDIRECT(ADDRESS(($AN1006-1)*3+$AO1006+5,$AP1006+7))),IF(INDIRECT(ADDRESS(($AN1006-1)*3+$AO1006+5,$AP1006+7))="",0,IF(COUNTIF(INDIRECT(ADDRESS(($AN1006-1)*36+($AO1006-1)*12+6,COLUMN())):INDIRECT(ADDRESS(($AN1006-1)*36+($AO1006-1)*12+$AP1006+4,COLUMN())),INDIRECT(ADDRESS(($AN1006-1)*3+$AO1006+5,$AP1006+7)))&gt;=1,0,INDIRECT(ADDRESS(($AN1006-1)*3+$AO1006+5,$AP1006+7)))))</f>
        <v>0</v>
      </c>
      <c r="AR1006" s="472">
        <f ca="1">COUNTIF(INDIRECT("H"&amp;(ROW()+12*(($AN1006-1)*3+$AO1006)-ROW())/12+5):INDIRECT("S"&amp;(ROW()+12*(($AN1006-1)*3+$AO1006)-ROW())/12+5),AQ1006)</f>
        <v>0</v>
      </c>
      <c r="AS1006" s="480">
        <f ca="1">IF($AP1006=1,IF(INDIRECT(ADDRESS(($AN1006-1)*3+$AO1006+5,$AP1006+20))="",0,INDIRECT(ADDRESS(($AN1006-1)*3+$AO1006+5,$AP1006+20))),IF(INDIRECT(ADDRESS(($AN1006-1)*3+$AO1006+5,$AP1006+20))="",0,IF(COUNTIF(INDIRECT(ADDRESS(($AN1006-1)*36+($AO1006-1)*12+6,COLUMN())):INDIRECT(ADDRESS(($AN1006-1)*36+($AO1006-1)*12+$AP1006+4,COLUMN())),INDIRECT(ADDRESS(($AN1006-1)*3+$AO1006+5,$AP1006+20)))&gt;=1,0,INDIRECT(ADDRESS(($AN1006-1)*3+$AO1006+5,$AP1006+20)))))</f>
        <v>0</v>
      </c>
      <c r="AT1006" s="472">
        <f ca="1">COUNTIF(INDIRECT("U"&amp;(ROW()+12*(($AN1006-1)*3+$AO1006)-ROW())/12+5):INDIRECT("AF"&amp;(ROW()+12*(($AN1006-1)*3+$AO1006)-ROW())/12+5),AS1006)</f>
        <v>0</v>
      </c>
      <c r="AU1006" s="472">
        <f ca="1">IF(AND(AQ1006+AS1006&gt;0,AR1006+AT1006&gt;0),COUNTIF(AU$6:AU1005,"&gt;0")+1,0)</f>
        <v>0</v>
      </c>
    </row>
    <row r="1007" spans="40:47" x14ac:dyDescent="0.15">
      <c r="AN1007" s="472">
        <v>28</v>
      </c>
      <c r="AO1007" s="472">
        <v>3</v>
      </c>
      <c r="AP1007" s="472">
        <v>6</v>
      </c>
      <c r="AQ1007" s="480">
        <f ca="1">IF($AP1007=1,IF(INDIRECT(ADDRESS(($AN1007-1)*3+$AO1007+5,$AP1007+7))="",0,INDIRECT(ADDRESS(($AN1007-1)*3+$AO1007+5,$AP1007+7))),IF(INDIRECT(ADDRESS(($AN1007-1)*3+$AO1007+5,$AP1007+7))="",0,IF(COUNTIF(INDIRECT(ADDRESS(($AN1007-1)*36+($AO1007-1)*12+6,COLUMN())):INDIRECT(ADDRESS(($AN1007-1)*36+($AO1007-1)*12+$AP1007+4,COLUMN())),INDIRECT(ADDRESS(($AN1007-1)*3+$AO1007+5,$AP1007+7)))&gt;=1,0,INDIRECT(ADDRESS(($AN1007-1)*3+$AO1007+5,$AP1007+7)))))</f>
        <v>0</v>
      </c>
      <c r="AR1007" s="472">
        <f ca="1">COUNTIF(INDIRECT("H"&amp;(ROW()+12*(($AN1007-1)*3+$AO1007)-ROW())/12+5):INDIRECT("S"&amp;(ROW()+12*(($AN1007-1)*3+$AO1007)-ROW())/12+5),AQ1007)</f>
        <v>0</v>
      </c>
      <c r="AS1007" s="480">
        <f ca="1">IF($AP1007=1,IF(INDIRECT(ADDRESS(($AN1007-1)*3+$AO1007+5,$AP1007+20))="",0,INDIRECT(ADDRESS(($AN1007-1)*3+$AO1007+5,$AP1007+20))),IF(INDIRECT(ADDRESS(($AN1007-1)*3+$AO1007+5,$AP1007+20))="",0,IF(COUNTIF(INDIRECT(ADDRESS(($AN1007-1)*36+($AO1007-1)*12+6,COLUMN())):INDIRECT(ADDRESS(($AN1007-1)*36+($AO1007-1)*12+$AP1007+4,COLUMN())),INDIRECT(ADDRESS(($AN1007-1)*3+$AO1007+5,$AP1007+20)))&gt;=1,0,INDIRECT(ADDRESS(($AN1007-1)*3+$AO1007+5,$AP1007+20)))))</f>
        <v>0</v>
      </c>
      <c r="AT1007" s="472">
        <f ca="1">COUNTIF(INDIRECT("U"&amp;(ROW()+12*(($AN1007-1)*3+$AO1007)-ROW())/12+5):INDIRECT("AF"&amp;(ROW()+12*(($AN1007-1)*3+$AO1007)-ROW())/12+5),AS1007)</f>
        <v>0</v>
      </c>
      <c r="AU1007" s="472">
        <f ca="1">IF(AND(AQ1007+AS1007&gt;0,AR1007+AT1007&gt;0),COUNTIF(AU$6:AU1006,"&gt;0")+1,0)</f>
        <v>0</v>
      </c>
    </row>
    <row r="1008" spans="40:47" x14ac:dyDescent="0.15">
      <c r="AN1008" s="472">
        <v>28</v>
      </c>
      <c r="AO1008" s="472">
        <v>3</v>
      </c>
      <c r="AP1008" s="472">
        <v>7</v>
      </c>
      <c r="AQ1008" s="480">
        <f ca="1">IF($AP1008=1,IF(INDIRECT(ADDRESS(($AN1008-1)*3+$AO1008+5,$AP1008+7))="",0,INDIRECT(ADDRESS(($AN1008-1)*3+$AO1008+5,$AP1008+7))),IF(INDIRECT(ADDRESS(($AN1008-1)*3+$AO1008+5,$AP1008+7))="",0,IF(COUNTIF(INDIRECT(ADDRESS(($AN1008-1)*36+($AO1008-1)*12+6,COLUMN())):INDIRECT(ADDRESS(($AN1008-1)*36+($AO1008-1)*12+$AP1008+4,COLUMN())),INDIRECT(ADDRESS(($AN1008-1)*3+$AO1008+5,$AP1008+7)))&gt;=1,0,INDIRECT(ADDRESS(($AN1008-1)*3+$AO1008+5,$AP1008+7)))))</f>
        <v>0</v>
      </c>
      <c r="AR1008" s="472">
        <f ca="1">COUNTIF(INDIRECT("H"&amp;(ROW()+12*(($AN1008-1)*3+$AO1008)-ROW())/12+5):INDIRECT("S"&amp;(ROW()+12*(($AN1008-1)*3+$AO1008)-ROW())/12+5),AQ1008)</f>
        <v>0</v>
      </c>
      <c r="AS1008" s="480">
        <f ca="1">IF($AP1008=1,IF(INDIRECT(ADDRESS(($AN1008-1)*3+$AO1008+5,$AP1008+20))="",0,INDIRECT(ADDRESS(($AN1008-1)*3+$AO1008+5,$AP1008+20))),IF(INDIRECT(ADDRESS(($AN1008-1)*3+$AO1008+5,$AP1008+20))="",0,IF(COUNTIF(INDIRECT(ADDRESS(($AN1008-1)*36+($AO1008-1)*12+6,COLUMN())):INDIRECT(ADDRESS(($AN1008-1)*36+($AO1008-1)*12+$AP1008+4,COLUMN())),INDIRECT(ADDRESS(($AN1008-1)*3+$AO1008+5,$AP1008+20)))&gt;=1,0,INDIRECT(ADDRESS(($AN1008-1)*3+$AO1008+5,$AP1008+20)))))</f>
        <v>0</v>
      </c>
      <c r="AT1008" s="472">
        <f ca="1">COUNTIF(INDIRECT("U"&amp;(ROW()+12*(($AN1008-1)*3+$AO1008)-ROW())/12+5):INDIRECT("AF"&amp;(ROW()+12*(($AN1008-1)*3+$AO1008)-ROW())/12+5),AS1008)</f>
        <v>0</v>
      </c>
      <c r="AU1008" s="472">
        <f ca="1">IF(AND(AQ1008+AS1008&gt;0,AR1008+AT1008&gt;0),COUNTIF(AU$6:AU1007,"&gt;0")+1,0)</f>
        <v>0</v>
      </c>
    </row>
    <row r="1009" spans="40:47" x14ac:dyDescent="0.15">
      <c r="AN1009" s="472">
        <v>28</v>
      </c>
      <c r="AO1009" s="472">
        <v>3</v>
      </c>
      <c r="AP1009" s="472">
        <v>8</v>
      </c>
      <c r="AQ1009" s="480">
        <f ca="1">IF($AP1009=1,IF(INDIRECT(ADDRESS(($AN1009-1)*3+$AO1009+5,$AP1009+7))="",0,INDIRECT(ADDRESS(($AN1009-1)*3+$AO1009+5,$AP1009+7))),IF(INDIRECT(ADDRESS(($AN1009-1)*3+$AO1009+5,$AP1009+7))="",0,IF(COUNTIF(INDIRECT(ADDRESS(($AN1009-1)*36+($AO1009-1)*12+6,COLUMN())):INDIRECT(ADDRESS(($AN1009-1)*36+($AO1009-1)*12+$AP1009+4,COLUMN())),INDIRECT(ADDRESS(($AN1009-1)*3+$AO1009+5,$AP1009+7)))&gt;=1,0,INDIRECT(ADDRESS(($AN1009-1)*3+$AO1009+5,$AP1009+7)))))</f>
        <v>0</v>
      </c>
      <c r="AR1009" s="472">
        <f ca="1">COUNTIF(INDIRECT("H"&amp;(ROW()+12*(($AN1009-1)*3+$AO1009)-ROW())/12+5):INDIRECT("S"&amp;(ROW()+12*(($AN1009-1)*3+$AO1009)-ROW())/12+5),AQ1009)</f>
        <v>0</v>
      </c>
      <c r="AS1009" s="480">
        <f ca="1">IF($AP1009=1,IF(INDIRECT(ADDRESS(($AN1009-1)*3+$AO1009+5,$AP1009+20))="",0,INDIRECT(ADDRESS(($AN1009-1)*3+$AO1009+5,$AP1009+20))),IF(INDIRECT(ADDRESS(($AN1009-1)*3+$AO1009+5,$AP1009+20))="",0,IF(COUNTIF(INDIRECT(ADDRESS(($AN1009-1)*36+($AO1009-1)*12+6,COLUMN())):INDIRECT(ADDRESS(($AN1009-1)*36+($AO1009-1)*12+$AP1009+4,COLUMN())),INDIRECT(ADDRESS(($AN1009-1)*3+$AO1009+5,$AP1009+20)))&gt;=1,0,INDIRECT(ADDRESS(($AN1009-1)*3+$AO1009+5,$AP1009+20)))))</f>
        <v>0</v>
      </c>
      <c r="AT1009" s="472">
        <f ca="1">COUNTIF(INDIRECT("U"&amp;(ROW()+12*(($AN1009-1)*3+$AO1009)-ROW())/12+5):INDIRECT("AF"&amp;(ROW()+12*(($AN1009-1)*3+$AO1009)-ROW())/12+5),AS1009)</f>
        <v>0</v>
      </c>
      <c r="AU1009" s="472">
        <f ca="1">IF(AND(AQ1009+AS1009&gt;0,AR1009+AT1009&gt;0),COUNTIF(AU$6:AU1008,"&gt;0")+1,0)</f>
        <v>0</v>
      </c>
    </row>
    <row r="1010" spans="40:47" x14ac:dyDescent="0.15">
      <c r="AN1010" s="472">
        <v>28</v>
      </c>
      <c r="AO1010" s="472">
        <v>3</v>
      </c>
      <c r="AP1010" s="472">
        <v>9</v>
      </c>
      <c r="AQ1010" s="480">
        <f ca="1">IF($AP1010=1,IF(INDIRECT(ADDRESS(($AN1010-1)*3+$AO1010+5,$AP1010+7))="",0,INDIRECT(ADDRESS(($AN1010-1)*3+$AO1010+5,$AP1010+7))),IF(INDIRECT(ADDRESS(($AN1010-1)*3+$AO1010+5,$AP1010+7))="",0,IF(COUNTIF(INDIRECT(ADDRESS(($AN1010-1)*36+($AO1010-1)*12+6,COLUMN())):INDIRECT(ADDRESS(($AN1010-1)*36+($AO1010-1)*12+$AP1010+4,COLUMN())),INDIRECT(ADDRESS(($AN1010-1)*3+$AO1010+5,$AP1010+7)))&gt;=1,0,INDIRECT(ADDRESS(($AN1010-1)*3+$AO1010+5,$AP1010+7)))))</f>
        <v>0</v>
      </c>
      <c r="AR1010" s="472">
        <f ca="1">COUNTIF(INDIRECT("H"&amp;(ROW()+12*(($AN1010-1)*3+$AO1010)-ROW())/12+5):INDIRECT("S"&amp;(ROW()+12*(($AN1010-1)*3+$AO1010)-ROW())/12+5),AQ1010)</f>
        <v>0</v>
      </c>
      <c r="AS1010" s="480">
        <f ca="1">IF($AP1010=1,IF(INDIRECT(ADDRESS(($AN1010-1)*3+$AO1010+5,$AP1010+20))="",0,INDIRECT(ADDRESS(($AN1010-1)*3+$AO1010+5,$AP1010+20))),IF(INDIRECT(ADDRESS(($AN1010-1)*3+$AO1010+5,$AP1010+20))="",0,IF(COUNTIF(INDIRECT(ADDRESS(($AN1010-1)*36+($AO1010-1)*12+6,COLUMN())):INDIRECT(ADDRESS(($AN1010-1)*36+($AO1010-1)*12+$AP1010+4,COLUMN())),INDIRECT(ADDRESS(($AN1010-1)*3+$AO1010+5,$AP1010+20)))&gt;=1,0,INDIRECT(ADDRESS(($AN1010-1)*3+$AO1010+5,$AP1010+20)))))</f>
        <v>0</v>
      </c>
      <c r="AT1010" s="472">
        <f ca="1">COUNTIF(INDIRECT("U"&amp;(ROW()+12*(($AN1010-1)*3+$AO1010)-ROW())/12+5):INDIRECT("AF"&amp;(ROW()+12*(($AN1010-1)*3+$AO1010)-ROW())/12+5),AS1010)</f>
        <v>0</v>
      </c>
      <c r="AU1010" s="472">
        <f ca="1">IF(AND(AQ1010+AS1010&gt;0,AR1010+AT1010&gt;0),COUNTIF(AU$6:AU1009,"&gt;0")+1,0)</f>
        <v>0</v>
      </c>
    </row>
    <row r="1011" spans="40:47" x14ac:dyDescent="0.15">
      <c r="AN1011" s="472">
        <v>28</v>
      </c>
      <c r="AO1011" s="472">
        <v>3</v>
      </c>
      <c r="AP1011" s="472">
        <v>10</v>
      </c>
      <c r="AQ1011" s="480">
        <f ca="1">IF($AP1011=1,IF(INDIRECT(ADDRESS(($AN1011-1)*3+$AO1011+5,$AP1011+7))="",0,INDIRECT(ADDRESS(($AN1011-1)*3+$AO1011+5,$AP1011+7))),IF(INDIRECT(ADDRESS(($AN1011-1)*3+$AO1011+5,$AP1011+7))="",0,IF(COUNTIF(INDIRECT(ADDRESS(($AN1011-1)*36+($AO1011-1)*12+6,COLUMN())):INDIRECT(ADDRESS(($AN1011-1)*36+($AO1011-1)*12+$AP1011+4,COLUMN())),INDIRECT(ADDRESS(($AN1011-1)*3+$AO1011+5,$AP1011+7)))&gt;=1,0,INDIRECT(ADDRESS(($AN1011-1)*3+$AO1011+5,$AP1011+7)))))</f>
        <v>0</v>
      </c>
      <c r="AR1011" s="472">
        <f ca="1">COUNTIF(INDIRECT("H"&amp;(ROW()+12*(($AN1011-1)*3+$AO1011)-ROW())/12+5):INDIRECT("S"&amp;(ROW()+12*(($AN1011-1)*3+$AO1011)-ROW())/12+5),AQ1011)</f>
        <v>0</v>
      </c>
      <c r="AS1011" s="480">
        <f ca="1">IF($AP1011=1,IF(INDIRECT(ADDRESS(($AN1011-1)*3+$AO1011+5,$AP1011+20))="",0,INDIRECT(ADDRESS(($AN1011-1)*3+$AO1011+5,$AP1011+20))),IF(INDIRECT(ADDRESS(($AN1011-1)*3+$AO1011+5,$AP1011+20))="",0,IF(COUNTIF(INDIRECT(ADDRESS(($AN1011-1)*36+($AO1011-1)*12+6,COLUMN())):INDIRECT(ADDRESS(($AN1011-1)*36+($AO1011-1)*12+$AP1011+4,COLUMN())),INDIRECT(ADDRESS(($AN1011-1)*3+$AO1011+5,$AP1011+20)))&gt;=1,0,INDIRECT(ADDRESS(($AN1011-1)*3+$AO1011+5,$AP1011+20)))))</f>
        <v>0</v>
      </c>
      <c r="AT1011" s="472">
        <f ca="1">COUNTIF(INDIRECT("U"&amp;(ROW()+12*(($AN1011-1)*3+$AO1011)-ROW())/12+5):INDIRECT("AF"&amp;(ROW()+12*(($AN1011-1)*3+$AO1011)-ROW())/12+5),AS1011)</f>
        <v>0</v>
      </c>
      <c r="AU1011" s="472">
        <f ca="1">IF(AND(AQ1011+AS1011&gt;0,AR1011+AT1011&gt;0),COUNTIF(AU$6:AU1010,"&gt;0")+1,0)</f>
        <v>0</v>
      </c>
    </row>
    <row r="1012" spans="40:47" x14ac:dyDescent="0.15">
      <c r="AN1012" s="472">
        <v>28</v>
      </c>
      <c r="AO1012" s="472">
        <v>3</v>
      </c>
      <c r="AP1012" s="472">
        <v>11</v>
      </c>
      <c r="AQ1012" s="480">
        <f ca="1">IF($AP1012=1,IF(INDIRECT(ADDRESS(($AN1012-1)*3+$AO1012+5,$AP1012+7))="",0,INDIRECT(ADDRESS(($AN1012-1)*3+$AO1012+5,$AP1012+7))),IF(INDIRECT(ADDRESS(($AN1012-1)*3+$AO1012+5,$AP1012+7))="",0,IF(COUNTIF(INDIRECT(ADDRESS(($AN1012-1)*36+($AO1012-1)*12+6,COLUMN())):INDIRECT(ADDRESS(($AN1012-1)*36+($AO1012-1)*12+$AP1012+4,COLUMN())),INDIRECT(ADDRESS(($AN1012-1)*3+$AO1012+5,$AP1012+7)))&gt;=1,0,INDIRECT(ADDRESS(($AN1012-1)*3+$AO1012+5,$AP1012+7)))))</f>
        <v>0</v>
      </c>
      <c r="AR1012" s="472">
        <f ca="1">COUNTIF(INDIRECT("H"&amp;(ROW()+12*(($AN1012-1)*3+$AO1012)-ROW())/12+5):INDIRECT("S"&amp;(ROW()+12*(($AN1012-1)*3+$AO1012)-ROW())/12+5),AQ1012)</f>
        <v>0</v>
      </c>
      <c r="AS1012" s="480">
        <f ca="1">IF($AP1012=1,IF(INDIRECT(ADDRESS(($AN1012-1)*3+$AO1012+5,$AP1012+20))="",0,INDIRECT(ADDRESS(($AN1012-1)*3+$AO1012+5,$AP1012+20))),IF(INDIRECT(ADDRESS(($AN1012-1)*3+$AO1012+5,$AP1012+20))="",0,IF(COUNTIF(INDIRECT(ADDRESS(($AN1012-1)*36+($AO1012-1)*12+6,COLUMN())):INDIRECT(ADDRESS(($AN1012-1)*36+($AO1012-1)*12+$AP1012+4,COLUMN())),INDIRECT(ADDRESS(($AN1012-1)*3+$AO1012+5,$AP1012+20)))&gt;=1,0,INDIRECT(ADDRESS(($AN1012-1)*3+$AO1012+5,$AP1012+20)))))</f>
        <v>0</v>
      </c>
      <c r="AT1012" s="472">
        <f ca="1">COUNTIF(INDIRECT("U"&amp;(ROW()+12*(($AN1012-1)*3+$AO1012)-ROW())/12+5):INDIRECT("AF"&amp;(ROW()+12*(($AN1012-1)*3+$AO1012)-ROW())/12+5),AS1012)</f>
        <v>0</v>
      </c>
      <c r="AU1012" s="472">
        <f ca="1">IF(AND(AQ1012+AS1012&gt;0,AR1012+AT1012&gt;0),COUNTIF(AU$6:AU1011,"&gt;0")+1,0)</f>
        <v>0</v>
      </c>
    </row>
    <row r="1013" spans="40:47" x14ac:dyDescent="0.15">
      <c r="AN1013" s="472">
        <v>28</v>
      </c>
      <c r="AO1013" s="472">
        <v>3</v>
      </c>
      <c r="AP1013" s="472">
        <v>12</v>
      </c>
      <c r="AQ1013" s="480">
        <f ca="1">IF($AP1013=1,IF(INDIRECT(ADDRESS(($AN1013-1)*3+$AO1013+5,$AP1013+7))="",0,INDIRECT(ADDRESS(($AN1013-1)*3+$AO1013+5,$AP1013+7))),IF(INDIRECT(ADDRESS(($AN1013-1)*3+$AO1013+5,$AP1013+7))="",0,IF(COUNTIF(INDIRECT(ADDRESS(($AN1013-1)*36+($AO1013-1)*12+6,COLUMN())):INDIRECT(ADDRESS(($AN1013-1)*36+($AO1013-1)*12+$AP1013+4,COLUMN())),INDIRECT(ADDRESS(($AN1013-1)*3+$AO1013+5,$AP1013+7)))&gt;=1,0,INDIRECT(ADDRESS(($AN1013-1)*3+$AO1013+5,$AP1013+7)))))</f>
        <v>0</v>
      </c>
      <c r="AR1013" s="472">
        <f ca="1">COUNTIF(INDIRECT("H"&amp;(ROW()+12*(($AN1013-1)*3+$AO1013)-ROW())/12+5):INDIRECT("S"&amp;(ROW()+12*(($AN1013-1)*3+$AO1013)-ROW())/12+5),AQ1013)</f>
        <v>0</v>
      </c>
      <c r="AS1013" s="480">
        <f ca="1">IF($AP1013=1,IF(INDIRECT(ADDRESS(($AN1013-1)*3+$AO1013+5,$AP1013+20))="",0,INDIRECT(ADDRESS(($AN1013-1)*3+$AO1013+5,$AP1013+20))),IF(INDIRECT(ADDRESS(($AN1013-1)*3+$AO1013+5,$AP1013+20))="",0,IF(COUNTIF(INDIRECT(ADDRESS(($AN1013-1)*36+($AO1013-1)*12+6,COLUMN())):INDIRECT(ADDRESS(($AN1013-1)*36+($AO1013-1)*12+$AP1013+4,COLUMN())),INDIRECT(ADDRESS(($AN1013-1)*3+$AO1013+5,$AP1013+20)))&gt;=1,0,INDIRECT(ADDRESS(($AN1013-1)*3+$AO1013+5,$AP1013+20)))))</f>
        <v>0</v>
      </c>
      <c r="AT1013" s="472">
        <f ca="1">COUNTIF(INDIRECT("U"&amp;(ROW()+12*(($AN1013-1)*3+$AO1013)-ROW())/12+5):INDIRECT("AF"&amp;(ROW()+12*(($AN1013-1)*3+$AO1013)-ROW())/12+5),AS1013)</f>
        <v>0</v>
      </c>
      <c r="AU1013" s="472">
        <f ca="1">IF(AND(AQ1013+AS1013&gt;0,AR1013+AT1013&gt;0),COUNTIF(AU$6:AU1012,"&gt;0")+1,0)</f>
        <v>0</v>
      </c>
    </row>
    <row r="1014" spans="40:47" x14ac:dyDescent="0.15">
      <c r="AN1014" s="472">
        <v>29</v>
      </c>
      <c r="AO1014" s="472">
        <v>1</v>
      </c>
      <c r="AP1014" s="472">
        <v>1</v>
      </c>
      <c r="AQ1014" s="480">
        <f ca="1">IF($AP1014=1,IF(INDIRECT(ADDRESS(($AN1014-1)*3+$AO1014+5,$AP1014+7))="",0,INDIRECT(ADDRESS(($AN1014-1)*3+$AO1014+5,$AP1014+7))),IF(INDIRECT(ADDRESS(($AN1014-1)*3+$AO1014+5,$AP1014+7))="",0,IF(COUNTIF(INDIRECT(ADDRESS(($AN1014-1)*36+($AO1014-1)*12+6,COLUMN())):INDIRECT(ADDRESS(($AN1014-1)*36+($AO1014-1)*12+$AP1014+4,COLUMN())),INDIRECT(ADDRESS(($AN1014-1)*3+$AO1014+5,$AP1014+7)))&gt;=1,0,INDIRECT(ADDRESS(($AN1014-1)*3+$AO1014+5,$AP1014+7)))))</f>
        <v>0</v>
      </c>
      <c r="AR1014" s="472">
        <f ca="1">COUNTIF(INDIRECT("H"&amp;(ROW()+12*(($AN1014-1)*3+$AO1014)-ROW())/12+5):INDIRECT("S"&amp;(ROW()+12*(($AN1014-1)*3+$AO1014)-ROW())/12+5),AQ1014)</f>
        <v>0</v>
      </c>
      <c r="AS1014" s="480">
        <f ca="1">IF($AP1014=1,IF(INDIRECT(ADDRESS(($AN1014-1)*3+$AO1014+5,$AP1014+20))="",0,INDIRECT(ADDRESS(($AN1014-1)*3+$AO1014+5,$AP1014+20))),IF(INDIRECT(ADDRESS(($AN1014-1)*3+$AO1014+5,$AP1014+20))="",0,IF(COUNTIF(INDIRECT(ADDRESS(($AN1014-1)*36+($AO1014-1)*12+6,COLUMN())):INDIRECT(ADDRESS(($AN1014-1)*36+($AO1014-1)*12+$AP1014+4,COLUMN())),INDIRECT(ADDRESS(($AN1014-1)*3+$AO1014+5,$AP1014+20)))&gt;=1,0,INDIRECT(ADDRESS(($AN1014-1)*3+$AO1014+5,$AP1014+20)))))</f>
        <v>0</v>
      </c>
      <c r="AT1014" s="472">
        <f ca="1">COUNTIF(INDIRECT("U"&amp;(ROW()+12*(($AN1014-1)*3+$AO1014)-ROW())/12+5):INDIRECT("AF"&amp;(ROW()+12*(($AN1014-1)*3+$AO1014)-ROW())/12+5),AS1014)</f>
        <v>0</v>
      </c>
      <c r="AU1014" s="472">
        <f ca="1">IF(AND(AQ1014+AS1014&gt;0,AR1014+AT1014&gt;0),COUNTIF(AU$6:AU1013,"&gt;0")+1,0)</f>
        <v>0</v>
      </c>
    </row>
    <row r="1015" spans="40:47" x14ac:dyDescent="0.15">
      <c r="AN1015" s="472">
        <v>29</v>
      </c>
      <c r="AO1015" s="472">
        <v>1</v>
      </c>
      <c r="AP1015" s="472">
        <v>2</v>
      </c>
      <c r="AQ1015" s="480">
        <f ca="1">IF($AP1015=1,IF(INDIRECT(ADDRESS(($AN1015-1)*3+$AO1015+5,$AP1015+7))="",0,INDIRECT(ADDRESS(($AN1015-1)*3+$AO1015+5,$AP1015+7))),IF(INDIRECT(ADDRESS(($AN1015-1)*3+$AO1015+5,$AP1015+7))="",0,IF(COUNTIF(INDIRECT(ADDRESS(($AN1015-1)*36+($AO1015-1)*12+6,COLUMN())):INDIRECT(ADDRESS(($AN1015-1)*36+($AO1015-1)*12+$AP1015+4,COLUMN())),INDIRECT(ADDRESS(($AN1015-1)*3+$AO1015+5,$AP1015+7)))&gt;=1,0,INDIRECT(ADDRESS(($AN1015-1)*3+$AO1015+5,$AP1015+7)))))</f>
        <v>0</v>
      </c>
      <c r="AR1015" s="472">
        <f ca="1">COUNTIF(INDIRECT("H"&amp;(ROW()+12*(($AN1015-1)*3+$AO1015)-ROW())/12+5):INDIRECT("S"&amp;(ROW()+12*(($AN1015-1)*3+$AO1015)-ROW())/12+5),AQ1015)</f>
        <v>0</v>
      </c>
      <c r="AS1015" s="480">
        <f ca="1">IF($AP1015=1,IF(INDIRECT(ADDRESS(($AN1015-1)*3+$AO1015+5,$AP1015+20))="",0,INDIRECT(ADDRESS(($AN1015-1)*3+$AO1015+5,$AP1015+20))),IF(INDIRECT(ADDRESS(($AN1015-1)*3+$AO1015+5,$AP1015+20))="",0,IF(COUNTIF(INDIRECT(ADDRESS(($AN1015-1)*36+($AO1015-1)*12+6,COLUMN())):INDIRECT(ADDRESS(($AN1015-1)*36+($AO1015-1)*12+$AP1015+4,COLUMN())),INDIRECT(ADDRESS(($AN1015-1)*3+$AO1015+5,$AP1015+20)))&gt;=1,0,INDIRECT(ADDRESS(($AN1015-1)*3+$AO1015+5,$AP1015+20)))))</f>
        <v>0</v>
      </c>
      <c r="AT1015" s="472">
        <f ca="1">COUNTIF(INDIRECT("U"&amp;(ROW()+12*(($AN1015-1)*3+$AO1015)-ROW())/12+5):INDIRECT("AF"&amp;(ROW()+12*(($AN1015-1)*3+$AO1015)-ROW())/12+5),AS1015)</f>
        <v>0</v>
      </c>
      <c r="AU1015" s="472">
        <f ca="1">IF(AND(AQ1015+AS1015&gt;0,AR1015+AT1015&gt;0),COUNTIF(AU$6:AU1014,"&gt;0")+1,0)</f>
        <v>0</v>
      </c>
    </row>
    <row r="1016" spans="40:47" x14ac:dyDescent="0.15">
      <c r="AN1016" s="472">
        <v>29</v>
      </c>
      <c r="AO1016" s="472">
        <v>1</v>
      </c>
      <c r="AP1016" s="472">
        <v>3</v>
      </c>
      <c r="AQ1016" s="480">
        <f ca="1">IF($AP1016=1,IF(INDIRECT(ADDRESS(($AN1016-1)*3+$AO1016+5,$AP1016+7))="",0,INDIRECT(ADDRESS(($AN1016-1)*3+$AO1016+5,$AP1016+7))),IF(INDIRECT(ADDRESS(($AN1016-1)*3+$AO1016+5,$AP1016+7))="",0,IF(COUNTIF(INDIRECT(ADDRESS(($AN1016-1)*36+($AO1016-1)*12+6,COLUMN())):INDIRECT(ADDRESS(($AN1016-1)*36+($AO1016-1)*12+$AP1016+4,COLUMN())),INDIRECT(ADDRESS(($AN1016-1)*3+$AO1016+5,$AP1016+7)))&gt;=1,0,INDIRECT(ADDRESS(($AN1016-1)*3+$AO1016+5,$AP1016+7)))))</f>
        <v>0</v>
      </c>
      <c r="AR1016" s="472">
        <f ca="1">COUNTIF(INDIRECT("H"&amp;(ROW()+12*(($AN1016-1)*3+$AO1016)-ROW())/12+5):INDIRECT("S"&amp;(ROW()+12*(($AN1016-1)*3+$AO1016)-ROW())/12+5),AQ1016)</f>
        <v>0</v>
      </c>
      <c r="AS1016" s="480">
        <f ca="1">IF($AP1016=1,IF(INDIRECT(ADDRESS(($AN1016-1)*3+$AO1016+5,$AP1016+20))="",0,INDIRECT(ADDRESS(($AN1016-1)*3+$AO1016+5,$AP1016+20))),IF(INDIRECT(ADDRESS(($AN1016-1)*3+$AO1016+5,$AP1016+20))="",0,IF(COUNTIF(INDIRECT(ADDRESS(($AN1016-1)*36+($AO1016-1)*12+6,COLUMN())):INDIRECT(ADDRESS(($AN1016-1)*36+($AO1016-1)*12+$AP1016+4,COLUMN())),INDIRECT(ADDRESS(($AN1016-1)*3+$AO1016+5,$AP1016+20)))&gt;=1,0,INDIRECT(ADDRESS(($AN1016-1)*3+$AO1016+5,$AP1016+20)))))</f>
        <v>0</v>
      </c>
      <c r="AT1016" s="472">
        <f ca="1">COUNTIF(INDIRECT("U"&amp;(ROW()+12*(($AN1016-1)*3+$AO1016)-ROW())/12+5):INDIRECT("AF"&amp;(ROW()+12*(($AN1016-1)*3+$AO1016)-ROW())/12+5),AS1016)</f>
        <v>0</v>
      </c>
      <c r="AU1016" s="472">
        <f ca="1">IF(AND(AQ1016+AS1016&gt;0,AR1016+AT1016&gt;0),COUNTIF(AU$6:AU1015,"&gt;0")+1,0)</f>
        <v>0</v>
      </c>
    </row>
    <row r="1017" spans="40:47" x14ac:dyDescent="0.15">
      <c r="AN1017" s="472">
        <v>29</v>
      </c>
      <c r="AO1017" s="472">
        <v>1</v>
      </c>
      <c r="AP1017" s="472">
        <v>4</v>
      </c>
      <c r="AQ1017" s="480">
        <f ca="1">IF($AP1017=1,IF(INDIRECT(ADDRESS(($AN1017-1)*3+$AO1017+5,$AP1017+7))="",0,INDIRECT(ADDRESS(($AN1017-1)*3+$AO1017+5,$AP1017+7))),IF(INDIRECT(ADDRESS(($AN1017-1)*3+$AO1017+5,$AP1017+7))="",0,IF(COUNTIF(INDIRECT(ADDRESS(($AN1017-1)*36+($AO1017-1)*12+6,COLUMN())):INDIRECT(ADDRESS(($AN1017-1)*36+($AO1017-1)*12+$AP1017+4,COLUMN())),INDIRECT(ADDRESS(($AN1017-1)*3+$AO1017+5,$AP1017+7)))&gt;=1,0,INDIRECT(ADDRESS(($AN1017-1)*3+$AO1017+5,$AP1017+7)))))</f>
        <v>0</v>
      </c>
      <c r="AR1017" s="472">
        <f ca="1">COUNTIF(INDIRECT("H"&amp;(ROW()+12*(($AN1017-1)*3+$AO1017)-ROW())/12+5):INDIRECT("S"&amp;(ROW()+12*(($AN1017-1)*3+$AO1017)-ROW())/12+5),AQ1017)</f>
        <v>0</v>
      </c>
      <c r="AS1017" s="480">
        <f ca="1">IF($AP1017=1,IF(INDIRECT(ADDRESS(($AN1017-1)*3+$AO1017+5,$AP1017+20))="",0,INDIRECT(ADDRESS(($AN1017-1)*3+$AO1017+5,$AP1017+20))),IF(INDIRECT(ADDRESS(($AN1017-1)*3+$AO1017+5,$AP1017+20))="",0,IF(COUNTIF(INDIRECT(ADDRESS(($AN1017-1)*36+($AO1017-1)*12+6,COLUMN())):INDIRECT(ADDRESS(($AN1017-1)*36+($AO1017-1)*12+$AP1017+4,COLUMN())),INDIRECT(ADDRESS(($AN1017-1)*3+$AO1017+5,$AP1017+20)))&gt;=1,0,INDIRECT(ADDRESS(($AN1017-1)*3+$AO1017+5,$AP1017+20)))))</f>
        <v>0</v>
      </c>
      <c r="AT1017" s="472">
        <f ca="1">COUNTIF(INDIRECT("U"&amp;(ROW()+12*(($AN1017-1)*3+$AO1017)-ROW())/12+5):INDIRECT("AF"&amp;(ROW()+12*(($AN1017-1)*3+$AO1017)-ROW())/12+5),AS1017)</f>
        <v>0</v>
      </c>
      <c r="AU1017" s="472">
        <f ca="1">IF(AND(AQ1017+AS1017&gt;0,AR1017+AT1017&gt;0),COUNTIF(AU$6:AU1016,"&gt;0")+1,0)</f>
        <v>0</v>
      </c>
    </row>
    <row r="1018" spans="40:47" x14ac:dyDescent="0.15">
      <c r="AN1018" s="472">
        <v>29</v>
      </c>
      <c r="AO1018" s="472">
        <v>1</v>
      </c>
      <c r="AP1018" s="472">
        <v>5</v>
      </c>
      <c r="AQ1018" s="480">
        <f ca="1">IF($AP1018=1,IF(INDIRECT(ADDRESS(($AN1018-1)*3+$AO1018+5,$AP1018+7))="",0,INDIRECT(ADDRESS(($AN1018-1)*3+$AO1018+5,$AP1018+7))),IF(INDIRECT(ADDRESS(($AN1018-1)*3+$AO1018+5,$AP1018+7))="",0,IF(COUNTIF(INDIRECT(ADDRESS(($AN1018-1)*36+($AO1018-1)*12+6,COLUMN())):INDIRECT(ADDRESS(($AN1018-1)*36+($AO1018-1)*12+$AP1018+4,COLUMN())),INDIRECT(ADDRESS(($AN1018-1)*3+$AO1018+5,$AP1018+7)))&gt;=1,0,INDIRECT(ADDRESS(($AN1018-1)*3+$AO1018+5,$AP1018+7)))))</f>
        <v>0</v>
      </c>
      <c r="AR1018" s="472">
        <f ca="1">COUNTIF(INDIRECT("H"&amp;(ROW()+12*(($AN1018-1)*3+$AO1018)-ROW())/12+5):INDIRECT("S"&amp;(ROW()+12*(($AN1018-1)*3+$AO1018)-ROW())/12+5),AQ1018)</f>
        <v>0</v>
      </c>
      <c r="AS1018" s="480">
        <f ca="1">IF($AP1018=1,IF(INDIRECT(ADDRESS(($AN1018-1)*3+$AO1018+5,$AP1018+20))="",0,INDIRECT(ADDRESS(($AN1018-1)*3+$AO1018+5,$AP1018+20))),IF(INDIRECT(ADDRESS(($AN1018-1)*3+$AO1018+5,$AP1018+20))="",0,IF(COUNTIF(INDIRECT(ADDRESS(($AN1018-1)*36+($AO1018-1)*12+6,COLUMN())):INDIRECT(ADDRESS(($AN1018-1)*36+($AO1018-1)*12+$AP1018+4,COLUMN())),INDIRECT(ADDRESS(($AN1018-1)*3+$AO1018+5,$AP1018+20)))&gt;=1,0,INDIRECT(ADDRESS(($AN1018-1)*3+$AO1018+5,$AP1018+20)))))</f>
        <v>0</v>
      </c>
      <c r="AT1018" s="472">
        <f ca="1">COUNTIF(INDIRECT("U"&amp;(ROW()+12*(($AN1018-1)*3+$AO1018)-ROW())/12+5):INDIRECT("AF"&amp;(ROW()+12*(($AN1018-1)*3+$AO1018)-ROW())/12+5),AS1018)</f>
        <v>0</v>
      </c>
      <c r="AU1018" s="472">
        <f ca="1">IF(AND(AQ1018+AS1018&gt;0,AR1018+AT1018&gt;0),COUNTIF(AU$6:AU1017,"&gt;0")+1,0)</f>
        <v>0</v>
      </c>
    </row>
    <row r="1019" spans="40:47" x14ac:dyDescent="0.15">
      <c r="AN1019" s="472">
        <v>29</v>
      </c>
      <c r="AO1019" s="472">
        <v>1</v>
      </c>
      <c r="AP1019" s="472">
        <v>6</v>
      </c>
      <c r="AQ1019" s="480">
        <f ca="1">IF($AP1019=1,IF(INDIRECT(ADDRESS(($AN1019-1)*3+$AO1019+5,$AP1019+7))="",0,INDIRECT(ADDRESS(($AN1019-1)*3+$AO1019+5,$AP1019+7))),IF(INDIRECT(ADDRESS(($AN1019-1)*3+$AO1019+5,$AP1019+7))="",0,IF(COUNTIF(INDIRECT(ADDRESS(($AN1019-1)*36+($AO1019-1)*12+6,COLUMN())):INDIRECT(ADDRESS(($AN1019-1)*36+($AO1019-1)*12+$AP1019+4,COLUMN())),INDIRECT(ADDRESS(($AN1019-1)*3+$AO1019+5,$AP1019+7)))&gt;=1,0,INDIRECT(ADDRESS(($AN1019-1)*3+$AO1019+5,$AP1019+7)))))</f>
        <v>0</v>
      </c>
      <c r="AR1019" s="472">
        <f ca="1">COUNTIF(INDIRECT("H"&amp;(ROW()+12*(($AN1019-1)*3+$AO1019)-ROW())/12+5):INDIRECT("S"&amp;(ROW()+12*(($AN1019-1)*3+$AO1019)-ROW())/12+5),AQ1019)</f>
        <v>0</v>
      </c>
      <c r="AS1019" s="480">
        <f ca="1">IF($AP1019=1,IF(INDIRECT(ADDRESS(($AN1019-1)*3+$AO1019+5,$AP1019+20))="",0,INDIRECT(ADDRESS(($AN1019-1)*3+$AO1019+5,$AP1019+20))),IF(INDIRECT(ADDRESS(($AN1019-1)*3+$AO1019+5,$AP1019+20))="",0,IF(COUNTIF(INDIRECT(ADDRESS(($AN1019-1)*36+($AO1019-1)*12+6,COLUMN())):INDIRECT(ADDRESS(($AN1019-1)*36+($AO1019-1)*12+$AP1019+4,COLUMN())),INDIRECT(ADDRESS(($AN1019-1)*3+$AO1019+5,$AP1019+20)))&gt;=1,0,INDIRECT(ADDRESS(($AN1019-1)*3+$AO1019+5,$AP1019+20)))))</f>
        <v>0</v>
      </c>
      <c r="AT1019" s="472">
        <f ca="1">COUNTIF(INDIRECT("U"&amp;(ROW()+12*(($AN1019-1)*3+$AO1019)-ROW())/12+5):INDIRECT("AF"&amp;(ROW()+12*(($AN1019-1)*3+$AO1019)-ROW())/12+5),AS1019)</f>
        <v>0</v>
      </c>
      <c r="AU1019" s="472">
        <f ca="1">IF(AND(AQ1019+AS1019&gt;0,AR1019+AT1019&gt;0),COUNTIF(AU$6:AU1018,"&gt;0")+1,0)</f>
        <v>0</v>
      </c>
    </row>
    <row r="1020" spans="40:47" x14ac:dyDescent="0.15">
      <c r="AN1020" s="472">
        <v>29</v>
      </c>
      <c r="AO1020" s="472">
        <v>1</v>
      </c>
      <c r="AP1020" s="472">
        <v>7</v>
      </c>
      <c r="AQ1020" s="480">
        <f ca="1">IF($AP1020=1,IF(INDIRECT(ADDRESS(($AN1020-1)*3+$AO1020+5,$AP1020+7))="",0,INDIRECT(ADDRESS(($AN1020-1)*3+$AO1020+5,$AP1020+7))),IF(INDIRECT(ADDRESS(($AN1020-1)*3+$AO1020+5,$AP1020+7))="",0,IF(COUNTIF(INDIRECT(ADDRESS(($AN1020-1)*36+($AO1020-1)*12+6,COLUMN())):INDIRECT(ADDRESS(($AN1020-1)*36+($AO1020-1)*12+$AP1020+4,COLUMN())),INDIRECT(ADDRESS(($AN1020-1)*3+$AO1020+5,$AP1020+7)))&gt;=1,0,INDIRECT(ADDRESS(($AN1020-1)*3+$AO1020+5,$AP1020+7)))))</f>
        <v>0</v>
      </c>
      <c r="AR1020" s="472">
        <f ca="1">COUNTIF(INDIRECT("H"&amp;(ROW()+12*(($AN1020-1)*3+$AO1020)-ROW())/12+5):INDIRECT("S"&amp;(ROW()+12*(($AN1020-1)*3+$AO1020)-ROW())/12+5),AQ1020)</f>
        <v>0</v>
      </c>
      <c r="AS1020" s="480">
        <f ca="1">IF($AP1020=1,IF(INDIRECT(ADDRESS(($AN1020-1)*3+$AO1020+5,$AP1020+20))="",0,INDIRECT(ADDRESS(($AN1020-1)*3+$AO1020+5,$AP1020+20))),IF(INDIRECT(ADDRESS(($AN1020-1)*3+$AO1020+5,$AP1020+20))="",0,IF(COUNTIF(INDIRECT(ADDRESS(($AN1020-1)*36+($AO1020-1)*12+6,COLUMN())):INDIRECT(ADDRESS(($AN1020-1)*36+($AO1020-1)*12+$AP1020+4,COLUMN())),INDIRECT(ADDRESS(($AN1020-1)*3+$AO1020+5,$AP1020+20)))&gt;=1,0,INDIRECT(ADDRESS(($AN1020-1)*3+$AO1020+5,$AP1020+20)))))</f>
        <v>0</v>
      </c>
      <c r="AT1020" s="472">
        <f ca="1">COUNTIF(INDIRECT("U"&amp;(ROW()+12*(($AN1020-1)*3+$AO1020)-ROW())/12+5):INDIRECT("AF"&amp;(ROW()+12*(($AN1020-1)*3+$AO1020)-ROW())/12+5),AS1020)</f>
        <v>0</v>
      </c>
      <c r="AU1020" s="472">
        <f ca="1">IF(AND(AQ1020+AS1020&gt;0,AR1020+AT1020&gt;0),COUNTIF(AU$6:AU1019,"&gt;0")+1,0)</f>
        <v>0</v>
      </c>
    </row>
    <row r="1021" spans="40:47" x14ac:dyDescent="0.15">
      <c r="AN1021" s="472">
        <v>29</v>
      </c>
      <c r="AO1021" s="472">
        <v>1</v>
      </c>
      <c r="AP1021" s="472">
        <v>8</v>
      </c>
      <c r="AQ1021" s="480">
        <f ca="1">IF($AP1021=1,IF(INDIRECT(ADDRESS(($AN1021-1)*3+$AO1021+5,$AP1021+7))="",0,INDIRECT(ADDRESS(($AN1021-1)*3+$AO1021+5,$AP1021+7))),IF(INDIRECT(ADDRESS(($AN1021-1)*3+$AO1021+5,$AP1021+7))="",0,IF(COUNTIF(INDIRECT(ADDRESS(($AN1021-1)*36+($AO1021-1)*12+6,COLUMN())):INDIRECT(ADDRESS(($AN1021-1)*36+($AO1021-1)*12+$AP1021+4,COLUMN())),INDIRECT(ADDRESS(($AN1021-1)*3+$AO1021+5,$AP1021+7)))&gt;=1,0,INDIRECT(ADDRESS(($AN1021-1)*3+$AO1021+5,$AP1021+7)))))</f>
        <v>0</v>
      </c>
      <c r="AR1021" s="472">
        <f ca="1">COUNTIF(INDIRECT("H"&amp;(ROW()+12*(($AN1021-1)*3+$AO1021)-ROW())/12+5):INDIRECT("S"&amp;(ROW()+12*(($AN1021-1)*3+$AO1021)-ROW())/12+5),AQ1021)</f>
        <v>0</v>
      </c>
      <c r="AS1021" s="480">
        <f ca="1">IF($AP1021=1,IF(INDIRECT(ADDRESS(($AN1021-1)*3+$AO1021+5,$AP1021+20))="",0,INDIRECT(ADDRESS(($AN1021-1)*3+$AO1021+5,$AP1021+20))),IF(INDIRECT(ADDRESS(($AN1021-1)*3+$AO1021+5,$AP1021+20))="",0,IF(COUNTIF(INDIRECT(ADDRESS(($AN1021-1)*36+($AO1021-1)*12+6,COLUMN())):INDIRECT(ADDRESS(($AN1021-1)*36+($AO1021-1)*12+$AP1021+4,COLUMN())),INDIRECT(ADDRESS(($AN1021-1)*3+$AO1021+5,$AP1021+20)))&gt;=1,0,INDIRECT(ADDRESS(($AN1021-1)*3+$AO1021+5,$AP1021+20)))))</f>
        <v>0</v>
      </c>
      <c r="AT1021" s="472">
        <f ca="1">COUNTIF(INDIRECT("U"&amp;(ROW()+12*(($AN1021-1)*3+$AO1021)-ROW())/12+5):INDIRECT("AF"&amp;(ROW()+12*(($AN1021-1)*3+$AO1021)-ROW())/12+5),AS1021)</f>
        <v>0</v>
      </c>
      <c r="AU1021" s="472">
        <f ca="1">IF(AND(AQ1021+AS1021&gt;0,AR1021+AT1021&gt;0),COUNTIF(AU$6:AU1020,"&gt;0")+1,0)</f>
        <v>0</v>
      </c>
    </row>
    <row r="1022" spans="40:47" x14ac:dyDescent="0.15">
      <c r="AN1022" s="472">
        <v>29</v>
      </c>
      <c r="AO1022" s="472">
        <v>1</v>
      </c>
      <c r="AP1022" s="472">
        <v>9</v>
      </c>
      <c r="AQ1022" s="480">
        <f ca="1">IF($AP1022=1,IF(INDIRECT(ADDRESS(($AN1022-1)*3+$AO1022+5,$AP1022+7))="",0,INDIRECT(ADDRESS(($AN1022-1)*3+$AO1022+5,$AP1022+7))),IF(INDIRECT(ADDRESS(($AN1022-1)*3+$AO1022+5,$AP1022+7))="",0,IF(COUNTIF(INDIRECT(ADDRESS(($AN1022-1)*36+($AO1022-1)*12+6,COLUMN())):INDIRECT(ADDRESS(($AN1022-1)*36+($AO1022-1)*12+$AP1022+4,COLUMN())),INDIRECT(ADDRESS(($AN1022-1)*3+$AO1022+5,$AP1022+7)))&gt;=1,0,INDIRECT(ADDRESS(($AN1022-1)*3+$AO1022+5,$AP1022+7)))))</f>
        <v>0</v>
      </c>
      <c r="AR1022" s="472">
        <f ca="1">COUNTIF(INDIRECT("H"&amp;(ROW()+12*(($AN1022-1)*3+$AO1022)-ROW())/12+5):INDIRECT("S"&amp;(ROW()+12*(($AN1022-1)*3+$AO1022)-ROW())/12+5),AQ1022)</f>
        <v>0</v>
      </c>
      <c r="AS1022" s="480">
        <f ca="1">IF($AP1022=1,IF(INDIRECT(ADDRESS(($AN1022-1)*3+$AO1022+5,$AP1022+20))="",0,INDIRECT(ADDRESS(($AN1022-1)*3+$AO1022+5,$AP1022+20))),IF(INDIRECT(ADDRESS(($AN1022-1)*3+$AO1022+5,$AP1022+20))="",0,IF(COUNTIF(INDIRECT(ADDRESS(($AN1022-1)*36+($AO1022-1)*12+6,COLUMN())):INDIRECT(ADDRESS(($AN1022-1)*36+($AO1022-1)*12+$AP1022+4,COLUMN())),INDIRECT(ADDRESS(($AN1022-1)*3+$AO1022+5,$AP1022+20)))&gt;=1,0,INDIRECT(ADDRESS(($AN1022-1)*3+$AO1022+5,$AP1022+20)))))</f>
        <v>0</v>
      </c>
      <c r="AT1022" s="472">
        <f ca="1">COUNTIF(INDIRECT("U"&amp;(ROW()+12*(($AN1022-1)*3+$AO1022)-ROW())/12+5):INDIRECT("AF"&amp;(ROW()+12*(($AN1022-1)*3+$AO1022)-ROW())/12+5),AS1022)</f>
        <v>0</v>
      </c>
      <c r="AU1022" s="472">
        <f ca="1">IF(AND(AQ1022+AS1022&gt;0,AR1022+AT1022&gt;0),COUNTIF(AU$6:AU1021,"&gt;0")+1,0)</f>
        <v>0</v>
      </c>
    </row>
    <row r="1023" spans="40:47" x14ac:dyDescent="0.15">
      <c r="AN1023" s="472">
        <v>29</v>
      </c>
      <c r="AO1023" s="472">
        <v>1</v>
      </c>
      <c r="AP1023" s="472">
        <v>10</v>
      </c>
      <c r="AQ1023" s="480">
        <f ca="1">IF($AP1023=1,IF(INDIRECT(ADDRESS(($AN1023-1)*3+$AO1023+5,$AP1023+7))="",0,INDIRECT(ADDRESS(($AN1023-1)*3+$AO1023+5,$AP1023+7))),IF(INDIRECT(ADDRESS(($AN1023-1)*3+$AO1023+5,$AP1023+7))="",0,IF(COUNTIF(INDIRECT(ADDRESS(($AN1023-1)*36+($AO1023-1)*12+6,COLUMN())):INDIRECT(ADDRESS(($AN1023-1)*36+($AO1023-1)*12+$AP1023+4,COLUMN())),INDIRECT(ADDRESS(($AN1023-1)*3+$AO1023+5,$AP1023+7)))&gt;=1,0,INDIRECT(ADDRESS(($AN1023-1)*3+$AO1023+5,$AP1023+7)))))</f>
        <v>0</v>
      </c>
      <c r="AR1023" s="472">
        <f ca="1">COUNTIF(INDIRECT("H"&amp;(ROW()+12*(($AN1023-1)*3+$AO1023)-ROW())/12+5):INDIRECT("S"&amp;(ROW()+12*(($AN1023-1)*3+$AO1023)-ROW())/12+5),AQ1023)</f>
        <v>0</v>
      </c>
      <c r="AS1023" s="480">
        <f ca="1">IF($AP1023=1,IF(INDIRECT(ADDRESS(($AN1023-1)*3+$AO1023+5,$AP1023+20))="",0,INDIRECT(ADDRESS(($AN1023-1)*3+$AO1023+5,$AP1023+20))),IF(INDIRECT(ADDRESS(($AN1023-1)*3+$AO1023+5,$AP1023+20))="",0,IF(COUNTIF(INDIRECT(ADDRESS(($AN1023-1)*36+($AO1023-1)*12+6,COLUMN())):INDIRECT(ADDRESS(($AN1023-1)*36+($AO1023-1)*12+$AP1023+4,COLUMN())),INDIRECT(ADDRESS(($AN1023-1)*3+$AO1023+5,$AP1023+20)))&gt;=1,0,INDIRECT(ADDRESS(($AN1023-1)*3+$AO1023+5,$AP1023+20)))))</f>
        <v>0</v>
      </c>
      <c r="AT1023" s="472">
        <f ca="1">COUNTIF(INDIRECT("U"&amp;(ROW()+12*(($AN1023-1)*3+$AO1023)-ROW())/12+5):INDIRECT("AF"&amp;(ROW()+12*(($AN1023-1)*3+$AO1023)-ROW())/12+5),AS1023)</f>
        <v>0</v>
      </c>
      <c r="AU1023" s="472">
        <f ca="1">IF(AND(AQ1023+AS1023&gt;0,AR1023+AT1023&gt;0),COUNTIF(AU$6:AU1022,"&gt;0")+1,0)</f>
        <v>0</v>
      </c>
    </row>
    <row r="1024" spans="40:47" x14ac:dyDescent="0.15">
      <c r="AN1024" s="472">
        <v>29</v>
      </c>
      <c r="AO1024" s="472">
        <v>1</v>
      </c>
      <c r="AP1024" s="472">
        <v>11</v>
      </c>
      <c r="AQ1024" s="480">
        <f ca="1">IF($AP1024=1,IF(INDIRECT(ADDRESS(($AN1024-1)*3+$AO1024+5,$AP1024+7))="",0,INDIRECT(ADDRESS(($AN1024-1)*3+$AO1024+5,$AP1024+7))),IF(INDIRECT(ADDRESS(($AN1024-1)*3+$AO1024+5,$AP1024+7))="",0,IF(COUNTIF(INDIRECT(ADDRESS(($AN1024-1)*36+($AO1024-1)*12+6,COLUMN())):INDIRECT(ADDRESS(($AN1024-1)*36+($AO1024-1)*12+$AP1024+4,COLUMN())),INDIRECT(ADDRESS(($AN1024-1)*3+$AO1024+5,$AP1024+7)))&gt;=1,0,INDIRECT(ADDRESS(($AN1024-1)*3+$AO1024+5,$AP1024+7)))))</f>
        <v>0</v>
      </c>
      <c r="AR1024" s="472">
        <f ca="1">COUNTIF(INDIRECT("H"&amp;(ROW()+12*(($AN1024-1)*3+$AO1024)-ROW())/12+5):INDIRECT("S"&amp;(ROW()+12*(($AN1024-1)*3+$AO1024)-ROW())/12+5),AQ1024)</f>
        <v>0</v>
      </c>
      <c r="AS1024" s="480">
        <f ca="1">IF($AP1024=1,IF(INDIRECT(ADDRESS(($AN1024-1)*3+$AO1024+5,$AP1024+20))="",0,INDIRECT(ADDRESS(($AN1024-1)*3+$AO1024+5,$AP1024+20))),IF(INDIRECT(ADDRESS(($AN1024-1)*3+$AO1024+5,$AP1024+20))="",0,IF(COUNTIF(INDIRECT(ADDRESS(($AN1024-1)*36+($AO1024-1)*12+6,COLUMN())):INDIRECT(ADDRESS(($AN1024-1)*36+($AO1024-1)*12+$AP1024+4,COLUMN())),INDIRECT(ADDRESS(($AN1024-1)*3+$AO1024+5,$AP1024+20)))&gt;=1,0,INDIRECT(ADDRESS(($AN1024-1)*3+$AO1024+5,$AP1024+20)))))</f>
        <v>0</v>
      </c>
      <c r="AT1024" s="472">
        <f ca="1">COUNTIF(INDIRECT("U"&amp;(ROW()+12*(($AN1024-1)*3+$AO1024)-ROW())/12+5):INDIRECT("AF"&amp;(ROW()+12*(($AN1024-1)*3+$AO1024)-ROW())/12+5),AS1024)</f>
        <v>0</v>
      </c>
      <c r="AU1024" s="472">
        <f ca="1">IF(AND(AQ1024+AS1024&gt;0,AR1024+AT1024&gt;0),COUNTIF(AU$6:AU1023,"&gt;0")+1,0)</f>
        <v>0</v>
      </c>
    </row>
    <row r="1025" spans="40:47" x14ac:dyDescent="0.15">
      <c r="AN1025" s="472">
        <v>29</v>
      </c>
      <c r="AO1025" s="472">
        <v>1</v>
      </c>
      <c r="AP1025" s="472">
        <v>12</v>
      </c>
      <c r="AQ1025" s="480">
        <f ca="1">IF($AP1025=1,IF(INDIRECT(ADDRESS(($AN1025-1)*3+$AO1025+5,$AP1025+7))="",0,INDIRECT(ADDRESS(($AN1025-1)*3+$AO1025+5,$AP1025+7))),IF(INDIRECT(ADDRESS(($AN1025-1)*3+$AO1025+5,$AP1025+7))="",0,IF(COUNTIF(INDIRECT(ADDRESS(($AN1025-1)*36+($AO1025-1)*12+6,COLUMN())):INDIRECT(ADDRESS(($AN1025-1)*36+($AO1025-1)*12+$AP1025+4,COLUMN())),INDIRECT(ADDRESS(($AN1025-1)*3+$AO1025+5,$AP1025+7)))&gt;=1,0,INDIRECT(ADDRESS(($AN1025-1)*3+$AO1025+5,$AP1025+7)))))</f>
        <v>0</v>
      </c>
      <c r="AR1025" s="472">
        <f ca="1">COUNTIF(INDIRECT("H"&amp;(ROW()+12*(($AN1025-1)*3+$AO1025)-ROW())/12+5):INDIRECT("S"&amp;(ROW()+12*(($AN1025-1)*3+$AO1025)-ROW())/12+5),AQ1025)</f>
        <v>0</v>
      </c>
      <c r="AS1025" s="480">
        <f ca="1">IF($AP1025=1,IF(INDIRECT(ADDRESS(($AN1025-1)*3+$AO1025+5,$AP1025+20))="",0,INDIRECT(ADDRESS(($AN1025-1)*3+$AO1025+5,$AP1025+20))),IF(INDIRECT(ADDRESS(($AN1025-1)*3+$AO1025+5,$AP1025+20))="",0,IF(COUNTIF(INDIRECT(ADDRESS(($AN1025-1)*36+($AO1025-1)*12+6,COLUMN())):INDIRECT(ADDRESS(($AN1025-1)*36+($AO1025-1)*12+$AP1025+4,COLUMN())),INDIRECT(ADDRESS(($AN1025-1)*3+$AO1025+5,$AP1025+20)))&gt;=1,0,INDIRECT(ADDRESS(($AN1025-1)*3+$AO1025+5,$AP1025+20)))))</f>
        <v>0</v>
      </c>
      <c r="AT1025" s="472">
        <f ca="1">COUNTIF(INDIRECT("U"&amp;(ROW()+12*(($AN1025-1)*3+$AO1025)-ROW())/12+5):INDIRECT("AF"&amp;(ROW()+12*(($AN1025-1)*3+$AO1025)-ROW())/12+5),AS1025)</f>
        <v>0</v>
      </c>
      <c r="AU1025" s="472">
        <f ca="1">IF(AND(AQ1025+AS1025&gt;0,AR1025+AT1025&gt;0),COUNTIF(AU$6:AU1024,"&gt;0")+1,0)</f>
        <v>0</v>
      </c>
    </row>
    <row r="1026" spans="40:47" x14ac:dyDescent="0.15">
      <c r="AN1026" s="472">
        <v>29</v>
      </c>
      <c r="AO1026" s="472">
        <v>2</v>
      </c>
      <c r="AP1026" s="472">
        <v>1</v>
      </c>
      <c r="AQ1026" s="480">
        <f ca="1">IF($AP1026=1,IF(INDIRECT(ADDRESS(($AN1026-1)*3+$AO1026+5,$AP1026+7))="",0,INDIRECT(ADDRESS(($AN1026-1)*3+$AO1026+5,$AP1026+7))),IF(INDIRECT(ADDRESS(($AN1026-1)*3+$AO1026+5,$AP1026+7))="",0,IF(COUNTIF(INDIRECT(ADDRESS(($AN1026-1)*36+($AO1026-1)*12+6,COLUMN())):INDIRECT(ADDRESS(($AN1026-1)*36+($AO1026-1)*12+$AP1026+4,COLUMN())),INDIRECT(ADDRESS(($AN1026-1)*3+$AO1026+5,$AP1026+7)))&gt;=1,0,INDIRECT(ADDRESS(($AN1026-1)*3+$AO1026+5,$AP1026+7)))))</f>
        <v>0</v>
      </c>
      <c r="AR1026" s="472">
        <f ca="1">COUNTIF(INDIRECT("H"&amp;(ROW()+12*(($AN1026-1)*3+$AO1026)-ROW())/12+5):INDIRECT("S"&amp;(ROW()+12*(($AN1026-1)*3+$AO1026)-ROW())/12+5),AQ1026)</f>
        <v>0</v>
      </c>
      <c r="AS1026" s="480">
        <f ca="1">IF($AP1026=1,IF(INDIRECT(ADDRESS(($AN1026-1)*3+$AO1026+5,$AP1026+20))="",0,INDIRECT(ADDRESS(($AN1026-1)*3+$AO1026+5,$AP1026+20))),IF(INDIRECT(ADDRESS(($AN1026-1)*3+$AO1026+5,$AP1026+20))="",0,IF(COUNTIF(INDIRECT(ADDRESS(($AN1026-1)*36+($AO1026-1)*12+6,COLUMN())):INDIRECT(ADDRESS(($AN1026-1)*36+($AO1026-1)*12+$AP1026+4,COLUMN())),INDIRECT(ADDRESS(($AN1026-1)*3+$AO1026+5,$AP1026+20)))&gt;=1,0,INDIRECT(ADDRESS(($AN1026-1)*3+$AO1026+5,$AP1026+20)))))</f>
        <v>0</v>
      </c>
      <c r="AT1026" s="472">
        <f ca="1">COUNTIF(INDIRECT("U"&amp;(ROW()+12*(($AN1026-1)*3+$AO1026)-ROW())/12+5):INDIRECT("AF"&amp;(ROW()+12*(($AN1026-1)*3+$AO1026)-ROW())/12+5),AS1026)</f>
        <v>0</v>
      </c>
      <c r="AU1026" s="472">
        <f ca="1">IF(AND(AQ1026+AS1026&gt;0,AR1026+AT1026&gt;0),COUNTIF(AU$6:AU1025,"&gt;0")+1,0)</f>
        <v>0</v>
      </c>
    </row>
    <row r="1027" spans="40:47" x14ac:dyDescent="0.15">
      <c r="AN1027" s="472">
        <v>29</v>
      </c>
      <c r="AO1027" s="472">
        <v>2</v>
      </c>
      <c r="AP1027" s="472">
        <v>2</v>
      </c>
      <c r="AQ1027" s="480">
        <f ca="1">IF($AP1027=1,IF(INDIRECT(ADDRESS(($AN1027-1)*3+$AO1027+5,$AP1027+7))="",0,INDIRECT(ADDRESS(($AN1027-1)*3+$AO1027+5,$AP1027+7))),IF(INDIRECT(ADDRESS(($AN1027-1)*3+$AO1027+5,$AP1027+7))="",0,IF(COUNTIF(INDIRECT(ADDRESS(($AN1027-1)*36+($AO1027-1)*12+6,COLUMN())):INDIRECT(ADDRESS(($AN1027-1)*36+($AO1027-1)*12+$AP1027+4,COLUMN())),INDIRECT(ADDRESS(($AN1027-1)*3+$AO1027+5,$AP1027+7)))&gt;=1,0,INDIRECT(ADDRESS(($AN1027-1)*3+$AO1027+5,$AP1027+7)))))</f>
        <v>0</v>
      </c>
      <c r="AR1027" s="472">
        <f ca="1">COUNTIF(INDIRECT("H"&amp;(ROW()+12*(($AN1027-1)*3+$AO1027)-ROW())/12+5):INDIRECT("S"&amp;(ROW()+12*(($AN1027-1)*3+$AO1027)-ROW())/12+5),AQ1027)</f>
        <v>0</v>
      </c>
      <c r="AS1027" s="480">
        <f ca="1">IF($AP1027=1,IF(INDIRECT(ADDRESS(($AN1027-1)*3+$AO1027+5,$AP1027+20))="",0,INDIRECT(ADDRESS(($AN1027-1)*3+$AO1027+5,$AP1027+20))),IF(INDIRECT(ADDRESS(($AN1027-1)*3+$AO1027+5,$AP1027+20))="",0,IF(COUNTIF(INDIRECT(ADDRESS(($AN1027-1)*36+($AO1027-1)*12+6,COLUMN())):INDIRECT(ADDRESS(($AN1027-1)*36+($AO1027-1)*12+$AP1027+4,COLUMN())),INDIRECT(ADDRESS(($AN1027-1)*3+$AO1027+5,$AP1027+20)))&gt;=1,0,INDIRECT(ADDRESS(($AN1027-1)*3+$AO1027+5,$AP1027+20)))))</f>
        <v>0</v>
      </c>
      <c r="AT1027" s="472">
        <f ca="1">COUNTIF(INDIRECT("U"&amp;(ROW()+12*(($AN1027-1)*3+$AO1027)-ROW())/12+5):INDIRECT("AF"&amp;(ROW()+12*(($AN1027-1)*3+$AO1027)-ROW())/12+5),AS1027)</f>
        <v>0</v>
      </c>
      <c r="AU1027" s="472">
        <f ca="1">IF(AND(AQ1027+AS1027&gt;0,AR1027+AT1027&gt;0),COUNTIF(AU$6:AU1026,"&gt;0")+1,0)</f>
        <v>0</v>
      </c>
    </row>
    <row r="1028" spans="40:47" x14ac:dyDescent="0.15">
      <c r="AN1028" s="472">
        <v>29</v>
      </c>
      <c r="AO1028" s="472">
        <v>2</v>
      </c>
      <c r="AP1028" s="472">
        <v>3</v>
      </c>
      <c r="AQ1028" s="480">
        <f ca="1">IF($AP1028=1,IF(INDIRECT(ADDRESS(($AN1028-1)*3+$AO1028+5,$AP1028+7))="",0,INDIRECT(ADDRESS(($AN1028-1)*3+$AO1028+5,$AP1028+7))),IF(INDIRECT(ADDRESS(($AN1028-1)*3+$AO1028+5,$AP1028+7))="",0,IF(COUNTIF(INDIRECT(ADDRESS(($AN1028-1)*36+($AO1028-1)*12+6,COLUMN())):INDIRECT(ADDRESS(($AN1028-1)*36+($AO1028-1)*12+$AP1028+4,COLUMN())),INDIRECT(ADDRESS(($AN1028-1)*3+$AO1028+5,$AP1028+7)))&gt;=1,0,INDIRECT(ADDRESS(($AN1028-1)*3+$AO1028+5,$AP1028+7)))))</f>
        <v>0</v>
      </c>
      <c r="AR1028" s="472">
        <f ca="1">COUNTIF(INDIRECT("H"&amp;(ROW()+12*(($AN1028-1)*3+$AO1028)-ROW())/12+5):INDIRECT("S"&amp;(ROW()+12*(($AN1028-1)*3+$AO1028)-ROW())/12+5),AQ1028)</f>
        <v>0</v>
      </c>
      <c r="AS1028" s="480">
        <f ca="1">IF($AP1028=1,IF(INDIRECT(ADDRESS(($AN1028-1)*3+$AO1028+5,$AP1028+20))="",0,INDIRECT(ADDRESS(($AN1028-1)*3+$AO1028+5,$AP1028+20))),IF(INDIRECT(ADDRESS(($AN1028-1)*3+$AO1028+5,$AP1028+20))="",0,IF(COUNTIF(INDIRECT(ADDRESS(($AN1028-1)*36+($AO1028-1)*12+6,COLUMN())):INDIRECT(ADDRESS(($AN1028-1)*36+($AO1028-1)*12+$AP1028+4,COLUMN())),INDIRECT(ADDRESS(($AN1028-1)*3+$AO1028+5,$AP1028+20)))&gt;=1,0,INDIRECT(ADDRESS(($AN1028-1)*3+$AO1028+5,$AP1028+20)))))</f>
        <v>0</v>
      </c>
      <c r="AT1028" s="472">
        <f ca="1">COUNTIF(INDIRECT("U"&amp;(ROW()+12*(($AN1028-1)*3+$AO1028)-ROW())/12+5):INDIRECT("AF"&amp;(ROW()+12*(($AN1028-1)*3+$AO1028)-ROW())/12+5),AS1028)</f>
        <v>0</v>
      </c>
      <c r="AU1028" s="472">
        <f ca="1">IF(AND(AQ1028+AS1028&gt;0,AR1028+AT1028&gt;0),COUNTIF(AU$6:AU1027,"&gt;0")+1,0)</f>
        <v>0</v>
      </c>
    </row>
    <row r="1029" spans="40:47" x14ac:dyDescent="0.15">
      <c r="AN1029" s="472">
        <v>29</v>
      </c>
      <c r="AO1029" s="472">
        <v>2</v>
      </c>
      <c r="AP1029" s="472">
        <v>4</v>
      </c>
      <c r="AQ1029" s="480">
        <f ca="1">IF($AP1029=1,IF(INDIRECT(ADDRESS(($AN1029-1)*3+$AO1029+5,$AP1029+7))="",0,INDIRECT(ADDRESS(($AN1029-1)*3+$AO1029+5,$AP1029+7))),IF(INDIRECT(ADDRESS(($AN1029-1)*3+$AO1029+5,$AP1029+7))="",0,IF(COUNTIF(INDIRECT(ADDRESS(($AN1029-1)*36+($AO1029-1)*12+6,COLUMN())):INDIRECT(ADDRESS(($AN1029-1)*36+($AO1029-1)*12+$AP1029+4,COLUMN())),INDIRECT(ADDRESS(($AN1029-1)*3+$AO1029+5,$AP1029+7)))&gt;=1,0,INDIRECT(ADDRESS(($AN1029-1)*3+$AO1029+5,$AP1029+7)))))</f>
        <v>0</v>
      </c>
      <c r="AR1029" s="472">
        <f ca="1">COUNTIF(INDIRECT("H"&amp;(ROW()+12*(($AN1029-1)*3+$AO1029)-ROW())/12+5):INDIRECT("S"&amp;(ROW()+12*(($AN1029-1)*3+$AO1029)-ROW())/12+5),AQ1029)</f>
        <v>0</v>
      </c>
      <c r="AS1029" s="480">
        <f ca="1">IF($AP1029=1,IF(INDIRECT(ADDRESS(($AN1029-1)*3+$AO1029+5,$AP1029+20))="",0,INDIRECT(ADDRESS(($AN1029-1)*3+$AO1029+5,$AP1029+20))),IF(INDIRECT(ADDRESS(($AN1029-1)*3+$AO1029+5,$AP1029+20))="",0,IF(COUNTIF(INDIRECT(ADDRESS(($AN1029-1)*36+($AO1029-1)*12+6,COLUMN())):INDIRECT(ADDRESS(($AN1029-1)*36+($AO1029-1)*12+$AP1029+4,COLUMN())),INDIRECT(ADDRESS(($AN1029-1)*3+$AO1029+5,$AP1029+20)))&gt;=1,0,INDIRECT(ADDRESS(($AN1029-1)*3+$AO1029+5,$AP1029+20)))))</f>
        <v>0</v>
      </c>
      <c r="AT1029" s="472">
        <f ca="1">COUNTIF(INDIRECT("U"&amp;(ROW()+12*(($AN1029-1)*3+$AO1029)-ROW())/12+5):INDIRECT("AF"&amp;(ROW()+12*(($AN1029-1)*3+$AO1029)-ROW())/12+5),AS1029)</f>
        <v>0</v>
      </c>
      <c r="AU1029" s="472">
        <f ca="1">IF(AND(AQ1029+AS1029&gt;0,AR1029+AT1029&gt;0),COUNTIF(AU$6:AU1028,"&gt;0")+1,0)</f>
        <v>0</v>
      </c>
    </row>
    <row r="1030" spans="40:47" x14ac:dyDescent="0.15">
      <c r="AN1030" s="472">
        <v>29</v>
      </c>
      <c r="AO1030" s="472">
        <v>2</v>
      </c>
      <c r="AP1030" s="472">
        <v>5</v>
      </c>
      <c r="AQ1030" s="480">
        <f ca="1">IF($AP1030=1,IF(INDIRECT(ADDRESS(($AN1030-1)*3+$AO1030+5,$AP1030+7))="",0,INDIRECT(ADDRESS(($AN1030-1)*3+$AO1030+5,$AP1030+7))),IF(INDIRECT(ADDRESS(($AN1030-1)*3+$AO1030+5,$AP1030+7))="",0,IF(COUNTIF(INDIRECT(ADDRESS(($AN1030-1)*36+($AO1030-1)*12+6,COLUMN())):INDIRECT(ADDRESS(($AN1030-1)*36+($AO1030-1)*12+$AP1030+4,COLUMN())),INDIRECT(ADDRESS(($AN1030-1)*3+$AO1030+5,$AP1030+7)))&gt;=1,0,INDIRECT(ADDRESS(($AN1030-1)*3+$AO1030+5,$AP1030+7)))))</f>
        <v>0</v>
      </c>
      <c r="AR1030" s="472">
        <f ca="1">COUNTIF(INDIRECT("H"&amp;(ROW()+12*(($AN1030-1)*3+$AO1030)-ROW())/12+5):INDIRECT("S"&amp;(ROW()+12*(($AN1030-1)*3+$AO1030)-ROW())/12+5),AQ1030)</f>
        <v>0</v>
      </c>
      <c r="AS1030" s="480">
        <f ca="1">IF($AP1030=1,IF(INDIRECT(ADDRESS(($AN1030-1)*3+$AO1030+5,$AP1030+20))="",0,INDIRECT(ADDRESS(($AN1030-1)*3+$AO1030+5,$AP1030+20))),IF(INDIRECT(ADDRESS(($AN1030-1)*3+$AO1030+5,$AP1030+20))="",0,IF(COUNTIF(INDIRECT(ADDRESS(($AN1030-1)*36+($AO1030-1)*12+6,COLUMN())):INDIRECT(ADDRESS(($AN1030-1)*36+($AO1030-1)*12+$AP1030+4,COLUMN())),INDIRECT(ADDRESS(($AN1030-1)*3+$AO1030+5,$AP1030+20)))&gt;=1,0,INDIRECT(ADDRESS(($AN1030-1)*3+$AO1030+5,$AP1030+20)))))</f>
        <v>0</v>
      </c>
      <c r="AT1030" s="472">
        <f ca="1">COUNTIF(INDIRECT("U"&amp;(ROW()+12*(($AN1030-1)*3+$AO1030)-ROW())/12+5):INDIRECT("AF"&amp;(ROW()+12*(($AN1030-1)*3+$AO1030)-ROW())/12+5),AS1030)</f>
        <v>0</v>
      </c>
      <c r="AU1030" s="472">
        <f ca="1">IF(AND(AQ1030+AS1030&gt;0,AR1030+AT1030&gt;0),COUNTIF(AU$6:AU1029,"&gt;0")+1,0)</f>
        <v>0</v>
      </c>
    </row>
    <row r="1031" spans="40:47" x14ac:dyDescent="0.15">
      <c r="AN1031" s="472">
        <v>29</v>
      </c>
      <c r="AO1031" s="472">
        <v>2</v>
      </c>
      <c r="AP1031" s="472">
        <v>6</v>
      </c>
      <c r="AQ1031" s="480">
        <f ca="1">IF($AP1031=1,IF(INDIRECT(ADDRESS(($AN1031-1)*3+$AO1031+5,$AP1031+7))="",0,INDIRECT(ADDRESS(($AN1031-1)*3+$AO1031+5,$AP1031+7))),IF(INDIRECT(ADDRESS(($AN1031-1)*3+$AO1031+5,$AP1031+7))="",0,IF(COUNTIF(INDIRECT(ADDRESS(($AN1031-1)*36+($AO1031-1)*12+6,COLUMN())):INDIRECT(ADDRESS(($AN1031-1)*36+($AO1031-1)*12+$AP1031+4,COLUMN())),INDIRECT(ADDRESS(($AN1031-1)*3+$AO1031+5,$AP1031+7)))&gt;=1,0,INDIRECT(ADDRESS(($AN1031-1)*3+$AO1031+5,$AP1031+7)))))</f>
        <v>0</v>
      </c>
      <c r="AR1031" s="472">
        <f ca="1">COUNTIF(INDIRECT("H"&amp;(ROW()+12*(($AN1031-1)*3+$AO1031)-ROW())/12+5):INDIRECT("S"&amp;(ROW()+12*(($AN1031-1)*3+$AO1031)-ROW())/12+5),AQ1031)</f>
        <v>0</v>
      </c>
      <c r="AS1031" s="480">
        <f ca="1">IF($AP1031=1,IF(INDIRECT(ADDRESS(($AN1031-1)*3+$AO1031+5,$AP1031+20))="",0,INDIRECT(ADDRESS(($AN1031-1)*3+$AO1031+5,$AP1031+20))),IF(INDIRECT(ADDRESS(($AN1031-1)*3+$AO1031+5,$AP1031+20))="",0,IF(COUNTIF(INDIRECT(ADDRESS(($AN1031-1)*36+($AO1031-1)*12+6,COLUMN())):INDIRECT(ADDRESS(($AN1031-1)*36+($AO1031-1)*12+$AP1031+4,COLUMN())),INDIRECT(ADDRESS(($AN1031-1)*3+$AO1031+5,$AP1031+20)))&gt;=1,0,INDIRECT(ADDRESS(($AN1031-1)*3+$AO1031+5,$AP1031+20)))))</f>
        <v>0</v>
      </c>
      <c r="AT1031" s="472">
        <f ca="1">COUNTIF(INDIRECT("U"&amp;(ROW()+12*(($AN1031-1)*3+$AO1031)-ROW())/12+5):INDIRECT("AF"&amp;(ROW()+12*(($AN1031-1)*3+$AO1031)-ROW())/12+5),AS1031)</f>
        <v>0</v>
      </c>
      <c r="AU1031" s="472">
        <f ca="1">IF(AND(AQ1031+AS1031&gt;0,AR1031+AT1031&gt;0),COUNTIF(AU$6:AU1030,"&gt;0")+1,0)</f>
        <v>0</v>
      </c>
    </row>
    <row r="1032" spans="40:47" x14ac:dyDescent="0.15">
      <c r="AN1032" s="472">
        <v>29</v>
      </c>
      <c r="AO1032" s="472">
        <v>2</v>
      </c>
      <c r="AP1032" s="472">
        <v>7</v>
      </c>
      <c r="AQ1032" s="480">
        <f ca="1">IF($AP1032=1,IF(INDIRECT(ADDRESS(($AN1032-1)*3+$AO1032+5,$AP1032+7))="",0,INDIRECT(ADDRESS(($AN1032-1)*3+$AO1032+5,$AP1032+7))),IF(INDIRECT(ADDRESS(($AN1032-1)*3+$AO1032+5,$AP1032+7))="",0,IF(COUNTIF(INDIRECT(ADDRESS(($AN1032-1)*36+($AO1032-1)*12+6,COLUMN())):INDIRECT(ADDRESS(($AN1032-1)*36+($AO1032-1)*12+$AP1032+4,COLUMN())),INDIRECT(ADDRESS(($AN1032-1)*3+$AO1032+5,$AP1032+7)))&gt;=1,0,INDIRECT(ADDRESS(($AN1032-1)*3+$AO1032+5,$AP1032+7)))))</f>
        <v>0</v>
      </c>
      <c r="AR1032" s="472">
        <f ca="1">COUNTIF(INDIRECT("H"&amp;(ROW()+12*(($AN1032-1)*3+$AO1032)-ROW())/12+5):INDIRECT("S"&amp;(ROW()+12*(($AN1032-1)*3+$AO1032)-ROW())/12+5),AQ1032)</f>
        <v>0</v>
      </c>
      <c r="AS1032" s="480">
        <f ca="1">IF($AP1032=1,IF(INDIRECT(ADDRESS(($AN1032-1)*3+$AO1032+5,$AP1032+20))="",0,INDIRECT(ADDRESS(($AN1032-1)*3+$AO1032+5,$AP1032+20))),IF(INDIRECT(ADDRESS(($AN1032-1)*3+$AO1032+5,$AP1032+20))="",0,IF(COUNTIF(INDIRECT(ADDRESS(($AN1032-1)*36+($AO1032-1)*12+6,COLUMN())):INDIRECT(ADDRESS(($AN1032-1)*36+($AO1032-1)*12+$AP1032+4,COLUMN())),INDIRECT(ADDRESS(($AN1032-1)*3+$AO1032+5,$AP1032+20)))&gt;=1,0,INDIRECT(ADDRESS(($AN1032-1)*3+$AO1032+5,$AP1032+20)))))</f>
        <v>0</v>
      </c>
      <c r="AT1032" s="472">
        <f ca="1">COUNTIF(INDIRECT("U"&amp;(ROW()+12*(($AN1032-1)*3+$AO1032)-ROW())/12+5):INDIRECT("AF"&amp;(ROW()+12*(($AN1032-1)*3+$AO1032)-ROW())/12+5),AS1032)</f>
        <v>0</v>
      </c>
      <c r="AU1032" s="472">
        <f ca="1">IF(AND(AQ1032+AS1032&gt;0,AR1032+AT1032&gt;0),COUNTIF(AU$6:AU1031,"&gt;0")+1,0)</f>
        <v>0</v>
      </c>
    </row>
    <row r="1033" spans="40:47" x14ac:dyDescent="0.15">
      <c r="AN1033" s="472">
        <v>29</v>
      </c>
      <c r="AO1033" s="472">
        <v>2</v>
      </c>
      <c r="AP1033" s="472">
        <v>8</v>
      </c>
      <c r="AQ1033" s="480">
        <f ca="1">IF($AP1033=1,IF(INDIRECT(ADDRESS(($AN1033-1)*3+$AO1033+5,$AP1033+7))="",0,INDIRECT(ADDRESS(($AN1033-1)*3+$AO1033+5,$AP1033+7))),IF(INDIRECT(ADDRESS(($AN1033-1)*3+$AO1033+5,$AP1033+7))="",0,IF(COUNTIF(INDIRECT(ADDRESS(($AN1033-1)*36+($AO1033-1)*12+6,COLUMN())):INDIRECT(ADDRESS(($AN1033-1)*36+($AO1033-1)*12+$AP1033+4,COLUMN())),INDIRECT(ADDRESS(($AN1033-1)*3+$AO1033+5,$AP1033+7)))&gt;=1,0,INDIRECT(ADDRESS(($AN1033-1)*3+$AO1033+5,$AP1033+7)))))</f>
        <v>0</v>
      </c>
      <c r="AR1033" s="472">
        <f ca="1">COUNTIF(INDIRECT("H"&amp;(ROW()+12*(($AN1033-1)*3+$AO1033)-ROW())/12+5):INDIRECT("S"&amp;(ROW()+12*(($AN1033-1)*3+$AO1033)-ROW())/12+5),AQ1033)</f>
        <v>0</v>
      </c>
      <c r="AS1033" s="480">
        <f ca="1">IF($AP1033=1,IF(INDIRECT(ADDRESS(($AN1033-1)*3+$AO1033+5,$AP1033+20))="",0,INDIRECT(ADDRESS(($AN1033-1)*3+$AO1033+5,$AP1033+20))),IF(INDIRECT(ADDRESS(($AN1033-1)*3+$AO1033+5,$AP1033+20))="",0,IF(COUNTIF(INDIRECT(ADDRESS(($AN1033-1)*36+($AO1033-1)*12+6,COLUMN())):INDIRECT(ADDRESS(($AN1033-1)*36+($AO1033-1)*12+$AP1033+4,COLUMN())),INDIRECT(ADDRESS(($AN1033-1)*3+$AO1033+5,$AP1033+20)))&gt;=1,0,INDIRECT(ADDRESS(($AN1033-1)*3+$AO1033+5,$AP1033+20)))))</f>
        <v>0</v>
      </c>
      <c r="AT1033" s="472">
        <f ca="1">COUNTIF(INDIRECT("U"&amp;(ROW()+12*(($AN1033-1)*3+$AO1033)-ROW())/12+5):INDIRECT("AF"&amp;(ROW()+12*(($AN1033-1)*3+$AO1033)-ROW())/12+5),AS1033)</f>
        <v>0</v>
      </c>
      <c r="AU1033" s="472">
        <f ca="1">IF(AND(AQ1033+AS1033&gt;0,AR1033+AT1033&gt;0),COUNTIF(AU$6:AU1032,"&gt;0")+1,0)</f>
        <v>0</v>
      </c>
    </row>
    <row r="1034" spans="40:47" x14ac:dyDescent="0.15">
      <c r="AN1034" s="472">
        <v>29</v>
      </c>
      <c r="AO1034" s="472">
        <v>2</v>
      </c>
      <c r="AP1034" s="472">
        <v>9</v>
      </c>
      <c r="AQ1034" s="480">
        <f ca="1">IF($AP1034=1,IF(INDIRECT(ADDRESS(($AN1034-1)*3+$AO1034+5,$AP1034+7))="",0,INDIRECT(ADDRESS(($AN1034-1)*3+$AO1034+5,$AP1034+7))),IF(INDIRECT(ADDRESS(($AN1034-1)*3+$AO1034+5,$AP1034+7))="",0,IF(COUNTIF(INDIRECT(ADDRESS(($AN1034-1)*36+($AO1034-1)*12+6,COLUMN())):INDIRECT(ADDRESS(($AN1034-1)*36+($AO1034-1)*12+$AP1034+4,COLUMN())),INDIRECT(ADDRESS(($AN1034-1)*3+$AO1034+5,$AP1034+7)))&gt;=1,0,INDIRECT(ADDRESS(($AN1034-1)*3+$AO1034+5,$AP1034+7)))))</f>
        <v>0</v>
      </c>
      <c r="AR1034" s="472">
        <f ca="1">COUNTIF(INDIRECT("H"&amp;(ROW()+12*(($AN1034-1)*3+$AO1034)-ROW())/12+5):INDIRECT("S"&amp;(ROW()+12*(($AN1034-1)*3+$AO1034)-ROW())/12+5),AQ1034)</f>
        <v>0</v>
      </c>
      <c r="AS1034" s="480">
        <f ca="1">IF($AP1034=1,IF(INDIRECT(ADDRESS(($AN1034-1)*3+$AO1034+5,$AP1034+20))="",0,INDIRECT(ADDRESS(($AN1034-1)*3+$AO1034+5,$AP1034+20))),IF(INDIRECT(ADDRESS(($AN1034-1)*3+$AO1034+5,$AP1034+20))="",0,IF(COUNTIF(INDIRECT(ADDRESS(($AN1034-1)*36+($AO1034-1)*12+6,COLUMN())):INDIRECT(ADDRESS(($AN1034-1)*36+($AO1034-1)*12+$AP1034+4,COLUMN())),INDIRECT(ADDRESS(($AN1034-1)*3+$AO1034+5,$AP1034+20)))&gt;=1,0,INDIRECT(ADDRESS(($AN1034-1)*3+$AO1034+5,$AP1034+20)))))</f>
        <v>0</v>
      </c>
      <c r="AT1034" s="472">
        <f ca="1">COUNTIF(INDIRECT("U"&amp;(ROW()+12*(($AN1034-1)*3+$AO1034)-ROW())/12+5):INDIRECT("AF"&amp;(ROW()+12*(($AN1034-1)*3+$AO1034)-ROW())/12+5),AS1034)</f>
        <v>0</v>
      </c>
      <c r="AU1034" s="472">
        <f ca="1">IF(AND(AQ1034+AS1034&gt;0,AR1034+AT1034&gt;0),COUNTIF(AU$6:AU1033,"&gt;0")+1,0)</f>
        <v>0</v>
      </c>
    </row>
    <row r="1035" spans="40:47" x14ac:dyDescent="0.15">
      <c r="AN1035" s="472">
        <v>29</v>
      </c>
      <c r="AO1035" s="472">
        <v>2</v>
      </c>
      <c r="AP1035" s="472">
        <v>10</v>
      </c>
      <c r="AQ1035" s="480">
        <f ca="1">IF($AP1035=1,IF(INDIRECT(ADDRESS(($AN1035-1)*3+$AO1035+5,$AP1035+7))="",0,INDIRECT(ADDRESS(($AN1035-1)*3+$AO1035+5,$AP1035+7))),IF(INDIRECT(ADDRESS(($AN1035-1)*3+$AO1035+5,$AP1035+7))="",0,IF(COUNTIF(INDIRECT(ADDRESS(($AN1035-1)*36+($AO1035-1)*12+6,COLUMN())):INDIRECT(ADDRESS(($AN1035-1)*36+($AO1035-1)*12+$AP1035+4,COLUMN())),INDIRECT(ADDRESS(($AN1035-1)*3+$AO1035+5,$AP1035+7)))&gt;=1,0,INDIRECT(ADDRESS(($AN1035-1)*3+$AO1035+5,$AP1035+7)))))</f>
        <v>0</v>
      </c>
      <c r="AR1035" s="472">
        <f ca="1">COUNTIF(INDIRECT("H"&amp;(ROW()+12*(($AN1035-1)*3+$AO1035)-ROW())/12+5):INDIRECT("S"&amp;(ROW()+12*(($AN1035-1)*3+$AO1035)-ROW())/12+5),AQ1035)</f>
        <v>0</v>
      </c>
      <c r="AS1035" s="480">
        <f ca="1">IF($AP1035=1,IF(INDIRECT(ADDRESS(($AN1035-1)*3+$AO1035+5,$AP1035+20))="",0,INDIRECT(ADDRESS(($AN1035-1)*3+$AO1035+5,$AP1035+20))),IF(INDIRECT(ADDRESS(($AN1035-1)*3+$AO1035+5,$AP1035+20))="",0,IF(COUNTIF(INDIRECT(ADDRESS(($AN1035-1)*36+($AO1035-1)*12+6,COLUMN())):INDIRECT(ADDRESS(($AN1035-1)*36+($AO1035-1)*12+$AP1035+4,COLUMN())),INDIRECT(ADDRESS(($AN1035-1)*3+$AO1035+5,$AP1035+20)))&gt;=1,0,INDIRECT(ADDRESS(($AN1035-1)*3+$AO1035+5,$AP1035+20)))))</f>
        <v>0</v>
      </c>
      <c r="AT1035" s="472">
        <f ca="1">COUNTIF(INDIRECT("U"&amp;(ROW()+12*(($AN1035-1)*3+$AO1035)-ROW())/12+5):INDIRECT("AF"&amp;(ROW()+12*(($AN1035-1)*3+$AO1035)-ROW())/12+5),AS1035)</f>
        <v>0</v>
      </c>
      <c r="AU1035" s="472">
        <f ca="1">IF(AND(AQ1035+AS1035&gt;0,AR1035+AT1035&gt;0),COUNTIF(AU$6:AU1034,"&gt;0")+1,0)</f>
        <v>0</v>
      </c>
    </row>
    <row r="1036" spans="40:47" x14ac:dyDescent="0.15">
      <c r="AN1036" s="472">
        <v>29</v>
      </c>
      <c r="AO1036" s="472">
        <v>2</v>
      </c>
      <c r="AP1036" s="472">
        <v>11</v>
      </c>
      <c r="AQ1036" s="480">
        <f ca="1">IF($AP1036=1,IF(INDIRECT(ADDRESS(($AN1036-1)*3+$AO1036+5,$AP1036+7))="",0,INDIRECT(ADDRESS(($AN1036-1)*3+$AO1036+5,$AP1036+7))),IF(INDIRECT(ADDRESS(($AN1036-1)*3+$AO1036+5,$AP1036+7))="",0,IF(COUNTIF(INDIRECT(ADDRESS(($AN1036-1)*36+($AO1036-1)*12+6,COLUMN())):INDIRECT(ADDRESS(($AN1036-1)*36+($AO1036-1)*12+$AP1036+4,COLUMN())),INDIRECT(ADDRESS(($AN1036-1)*3+$AO1036+5,$AP1036+7)))&gt;=1,0,INDIRECT(ADDRESS(($AN1036-1)*3+$AO1036+5,$AP1036+7)))))</f>
        <v>0</v>
      </c>
      <c r="AR1036" s="472">
        <f ca="1">COUNTIF(INDIRECT("H"&amp;(ROW()+12*(($AN1036-1)*3+$AO1036)-ROW())/12+5):INDIRECT("S"&amp;(ROW()+12*(($AN1036-1)*3+$AO1036)-ROW())/12+5),AQ1036)</f>
        <v>0</v>
      </c>
      <c r="AS1036" s="480">
        <f ca="1">IF($AP1036=1,IF(INDIRECT(ADDRESS(($AN1036-1)*3+$AO1036+5,$AP1036+20))="",0,INDIRECT(ADDRESS(($AN1036-1)*3+$AO1036+5,$AP1036+20))),IF(INDIRECT(ADDRESS(($AN1036-1)*3+$AO1036+5,$AP1036+20))="",0,IF(COUNTIF(INDIRECT(ADDRESS(($AN1036-1)*36+($AO1036-1)*12+6,COLUMN())):INDIRECT(ADDRESS(($AN1036-1)*36+($AO1036-1)*12+$AP1036+4,COLUMN())),INDIRECT(ADDRESS(($AN1036-1)*3+$AO1036+5,$AP1036+20)))&gt;=1,0,INDIRECT(ADDRESS(($AN1036-1)*3+$AO1036+5,$AP1036+20)))))</f>
        <v>0</v>
      </c>
      <c r="AT1036" s="472">
        <f ca="1">COUNTIF(INDIRECT("U"&amp;(ROW()+12*(($AN1036-1)*3+$AO1036)-ROW())/12+5):INDIRECT("AF"&amp;(ROW()+12*(($AN1036-1)*3+$AO1036)-ROW())/12+5),AS1036)</f>
        <v>0</v>
      </c>
      <c r="AU1036" s="472">
        <f ca="1">IF(AND(AQ1036+AS1036&gt;0,AR1036+AT1036&gt;0),COUNTIF(AU$6:AU1035,"&gt;0")+1,0)</f>
        <v>0</v>
      </c>
    </row>
    <row r="1037" spans="40:47" x14ac:dyDescent="0.15">
      <c r="AN1037" s="472">
        <v>29</v>
      </c>
      <c r="AO1037" s="472">
        <v>2</v>
      </c>
      <c r="AP1037" s="472">
        <v>12</v>
      </c>
      <c r="AQ1037" s="480">
        <f ca="1">IF($AP1037=1,IF(INDIRECT(ADDRESS(($AN1037-1)*3+$AO1037+5,$AP1037+7))="",0,INDIRECT(ADDRESS(($AN1037-1)*3+$AO1037+5,$AP1037+7))),IF(INDIRECT(ADDRESS(($AN1037-1)*3+$AO1037+5,$AP1037+7))="",0,IF(COUNTIF(INDIRECT(ADDRESS(($AN1037-1)*36+($AO1037-1)*12+6,COLUMN())):INDIRECT(ADDRESS(($AN1037-1)*36+($AO1037-1)*12+$AP1037+4,COLUMN())),INDIRECT(ADDRESS(($AN1037-1)*3+$AO1037+5,$AP1037+7)))&gt;=1,0,INDIRECT(ADDRESS(($AN1037-1)*3+$AO1037+5,$AP1037+7)))))</f>
        <v>0</v>
      </c>
      <c r="AR1037" s="472">
        <f ca="1">COUNTIF(INDIRECT("H"&amp;(ROW()+12*(($AN1037-1)*3+$AO1037)-ROW())/12+5):INDIRECT("S"&amp;(ROW()+12*(($AN1037-1)*3+$AO1037)-ROW())/12+5),AQ1037)</f>
        <v>0</v>
      </c>
      <c r="AS1037" s="480">
        <f ca="1">IF($AP1037=1,IF(INDIRECT(ADDRESS(($AN1037-1)*3+$AO1037+5,$AP1037+20))="",0,INDIRECT(ADDRESS(($AN1037-1)*3+$AO1037+5,$AP1037+20))),IF(INDIRECT(ADDRESS(($AN1037-1)*3+$AO1037+5,$AP1037+20))="",0,IF(COUNTIF(INDIRECT(ADDRESS(($AN1037-1)*36+($AO1037-1)*12+6,COLUMN())):INDIRECT(ADDRESS(($AN1037-1)*36+($AO1037-1)*12+$AP1037+4,COLUMN())),INDIRECT(ADDRESS(($AN1037-1)*3+$AO1037+5,$AP1037+20)))&gt;=1,0,INDIRECT(ADDRESS(($AN1037-1)*3+$AO1037+5,$AP1037+20)))))</f>
        <v>0</v>
      </c>
      <c r="AT1037" s="472">
        <f ca="1">COUNTIF(INDIRECT("U"&amp;(ROW()+12*(($AN1037-1)*3+$AO1037)-ROW())/12+5):INDIRECT("AF"&amp;(ROW()+12*(($AN1037-1)*3+$AO1037)-ROW())/12+5),AS1037)</f>
        <v>0</v>
      </c>
      <c r="AU1037" s="472">
        <f ca="1">IF(AND(AQ1037+AS1037&gt;0,AR1037+AT1037&gt;0),COUNTIF(AU$6:AU1036,"&gt;0")+1,0)</f>
        <v>0</v>
      </c>
    </row>
    <row r="1038" spans="40:47" x14ac:dyDescent="0.15">
      <c r="AN1038" s="472">
        <v>29</v>
      </c>
      <c r="AO1038" s="472">
        <v>3</v>
      </c>
      <c r="AP1038" s="472">
        <v>1</v>
      </c>
      <c r="AQ1038" s="480">
        <f ca="1">IF($AP1038=1,IF(INDIRECT(ADDRESS(($AN1038-1)*3+$AO1038+5,$AP1038+7))="",0,INDIRECT(ADDRESS(($AN1038-1)*3+$AO1038+5,$AP1038+7))),IF(INDIRECT(ADDRESS(($AN1038-1)*3+$AO1038+5,$AP1038+7))="",0,IF(COUNTIF(INDIRECT(ADDRESS(($AN1038-1)*36+($AO1038-1)*12+6,COLUMN())):INDIRECT(ADDRESS(($AN1038-1)*36+($AO1038-1)*12+$AP1038+4,COLUMN())),INDIRECT(ADDRESS(($AN1038-1)*3+$AO1038+5,$AP1038+7)))&gt;=1,0,INDIRECT(ADDRESS(($AN1038-1)*3+$AO1038+5,$AP1038+7)))))</f>
        <v>0</v>
      </c>
      <c r="AR1038" s="472">
        <f ca="1">COUNTIF(INDIRECT("H"&amp;(ROW()+12*(($AN1038-1)*3+$AO1038)-ROW())/12+5):INDIRECT("S"&amp;(ROW()+12*(($AN1038-1)*3+$AO1038)-ROW())/12+5),AQ1038)</f>
        <v>0</v>
      </c>
      <c r="AS1038" s="480">
        <f ca="1">IF($AP1038=1,IF(INDIRECT(ADDRESS(($AN1038-1)*3+$AO1038+5,$AP1038+20))="",0,INDIRECT(ADDRESS(($AN1038-1)*3+$AO1038+5,$AP1038+20))),IF(INDIRECT(ADDRESS(($AN1038-1)*3+$AO1038+5,$AP1038+20))="",0,IF(COUNTIF(INDIRECT(ADDRESS(($AN1038-1)*36+($AO1038-1)*12+6,COLUMN())):INDIRECT(ADDRESS(($AN1038-1)*36+($AO1038-1)*12+$AP1038+4,COLUMN())),INDIRECT(ADDRESS(($AN1038-1)*3+$AO1038+5,$AP1038+20)))&gt;=1,0,INDIRECT(ADDRESS(($AN1038-1)*3+$AO1038+5,$AP1038+20)))))</f>
        <v>0</v>
      </c>
      <c r="AT1038" s="472">
        <f ca="1">COUNTIF(INDIRECT("U"&amp;(ROW()+12*(($AN1038-1)*3+$AO1038)-ROW())/12+5):INDIRECT("AF"&amp;(ROW()+12*(($AN1038-1)*3+$AO1038)-ROW())/12+5),AS1038)</f>
        <v>0</v>
      </c>
      <c r="AU1038" s="472">
        <f ca="1">IF(AND(AQ1038+AS1038&gt;0,AR1038+AT1038&gt;0),COUNTIF(AU$6:AU1037,"&gt;0")+1,0)</f>
        <v>0</v>
      </c>
    </row>
    <row r="1039" spans="40:47" x14ac:dyDescent="0.15">
      <c r="AN1039" s="472">
        <v>29</v>
      </c>
      <c r="AO1039" s="472">
        <v>3</v>
      </c>
      <c r="AP1039" s="472">
        <v>2</v>
      </c>
      <c r="AQ1039" s="480">
        <f ca="1">IF($AP1039=1,IF(INDIRECT(ADDRESS(($AN1039-1)*3+$AO1039+5,$AP1039+7))="",0,INDIRECT(ADDRESS(($AN1039-1)*3+$AO1039+5,$AP1039+7))),IF(INDIRECT(ADDRESS(($AN1039-1)*3+$AO1039+5,$AP1039+7))="",0,IF(COUNTIF(INDIRECT(ADDRESS(($AN1039-1)*36+($AO1039-1)*12+6,COLUMN())):INDIRECT(ADDRESS(($AN1039-1)*36+($AO1039-1)*12+$AP1039+4,COLUMN())),INDIRECT(ADDRESS(($AN1039-1)*3+$AO1039+5,$AP1039+7)))&gt;=1,0,INDIRECT(ADDRESS(($AN1039-1)*3+$AO1039+5,$AP1039+7)))))</f>
        <v>0</v>
      </c>
      <c r="AR1039" s="472">
        <f ca="1">COUNTIF(INDIRECT("H"&amp;(ROW()+12*(($AN1039-1)*3+$AO1039)-ROW())/12+5):INDIRECT("S"&amp;(ROW()+12*(($AN1039-1)*3+$AO1039)-ROW())/12+5),AQ1039)</f>
        <v>0</v>
      </c>
      <c r="AS1039" s="480">
        <f ca="1">IF($AP1039=1,IF(INDIRECT(ADDRESS(($AN1039-1)*3+$AO1039+5,$AP1039+20))="",0,INDIRECT(ADDRESS(($AN1039-1)*3+$AO1039+5,$AP1039+20))),IF(INDIRECT(ADDRESS(($AN1039-1)*3+$AO1039+5,$AP1039+20))="",0,IF(COUNTIF(INDIRECT(ADDRESS(($AN1039-1)*36+($AO1039-1)*12+6,COLUMN())):INDIRECT(ADDRESS(($AN1039-1)*36+($AO1039-1)*12+$AP1039+4,COLUMN())),INDIRECT(ADDRESS(($AN1039-1)*3+$AO1039+5,$AP1039+20)))&gt;=1,0,INDIRECT(ADDRESS(($AN1039-1)*3+$AO1039+5,$AP1039+20)))))</f>
        <v>0</v>
      </c>
      <c r="AT1039" s="472">
        <f ca="1">COUNTIF(INDIRECT("U"&amp;(ROW()+12*(($AN1039-1)*3+$AO1039)-ROW())/12+5):INDIRECT("AF"&amp;(ROW()+12*(($AN1039-1)*3+$AO1039)-ROW())/12+5),AS1039)</f>
        <v>0</v>
      </c>
      <c r="AU1039" s="472">
        <f ca="1">IF(AND(AQ1039+AS1039&gt;0,AR1039+AT1039&gt;0),COUNTIF(AU$6:AU1038,"&gt;0")+1,0)</f>
        <v>0</v>
      </c>
    </row>
    <row r="1040" spans="40:47" x14ac:dyDescent="0.15">
      <c r="AN1040" s="472">
        <v>29</v>
      </c>
      <c r="AO1040" s="472">
        <v>3</v>
      </c>
      <c r="AP1040" s="472">
        <v>3</v>
      </c>
      <c r="AQ1040" s="480">
        <f ca="1">IF($AP1040=1,IF(INDIRECT(ADDRESS(($AN1040-1)*3+$AO1040+5,$AP1040+7))="",0,INDIRECT(ADDRESS(($AN1040-1)*3+$AO1040+5,$AP1040+7))),IF(INDIRECT(ADDRESS(($AN1040-1)*3+$AO1040+5,$AP1040+7))="",0,IF(COUNTIF(INDIRECT(ADDRESS(($AN1040-1)*36+($AO1040-1)*12+6,COLUMN())):INDIRECT(ADDRESS(($AN1040-1)*36+($AO1040-1)*12+$AP1040+4,COLUMN())),INDIRECT(ADDRESS(($AN1040-1)*3+$AO1040+5,$AP1040+7)))&gt;=1,0,INDIRECT(ADDRESS(($AN1040-1)*3+$AO1040+5,$AP1040+7)))))</f>
        <v>0</v>
      </c>
      <c r="AR1040" s="472">
        <f ca="1">COUNTIF(INDIRECT("H"&amp;(ROW()+12*(($AN1040-1)*3+$AO1040)-ROW())/12+5):INDIRECT("S"&amp;(ROW()+12*(($AN1040-1)*3+$AO1040)-ROW())/12+5),AQ1040)</f>
        <v>0</v>
      </c>
      <c r="AS1040" s="480">
        <f ca="1">IF($AP1040=1,IF(INDIRECT(ADDRESS(($AN1040-1)*3+$AO1040+5,$AP1040+20))="",0,INDIRECT(ADDRESS(($AN1040-1)*3+$AO1040+5,$AP1040+20))),IF(INDIRECT(ADDRESS(($AN1040-1)*3+$AO1040+5,$AP1040+20))="",0,IF(COUNTIF(INDIRECT(ADDRESS(($AN1040-1)*36+($AO1040-1)*12+6,COLUMN())):INDIRECT(ADDRESS(($AN1040-1)*36+($AO1040-1)*12+$AP1040+4,COLUMN())),INDIRECT(ADDRESS(($AN1040-1)*3+$AO1040+5,$AP1040+20)))&gt;=1,0,INDIRECT(ADDRESS(($AN1040-1)*3+$AO1040+5,$AP1040+20)))))</f>
        <v>0</v>
      </c>
      <c r="AT1040" s="472">
        <f ca="1">COUNTIF(INDIRECT("U"&amp;(ROW()+12*(($AN1040-1)*3+$AO1040)-ROW())/12+5):INDIRECT("AF"&amp;(ROW()+12*(($AN1040-1)*3+$AO1040)-ROW())/12+5),AS1040)</f>
        <v>0</v>
      </c>
      <c r="AU1040" s="472">
        <f ca="1">IF(AND(AQ1040+AS1040&gt;0,AR1040+AT1040&gt;0),COUNTIF(AU$6:AU1039,"&gt;0")+1,0)</f>
        <v>0</v>
      </c>
    </row>
    <row r="1041" spans="40:47" x14ac:dyDescent="0.15">
      <c r="AN1041" s="472">
        <v>29</v>
      </c>
      <c r="AO1041" s="472">
        <v>3</v>
      </c>
      <c r="AP1041" s="472">
        <v>4</v>
      </c>
      <c r="AQ1041" s="480">
        <f ca="1">IF($AP1041=1,IF(INDIRECT(ADDRESS(($AN1041-1)*3+$AO1041+5,$AP1041+7))="",0,INDIRECT(ADDRESS(($AN1041-1)*3+$AO1041+5,$AP1041+7))),IF(INDIRECT(ADDRESS(($AN1041-1)*3+$AO1041+5,$AP1041+7))="",0,IF(COUNTIF(INDIRECT(ADDRESS(($AN1041-1)*36+($AO1041-1)*12+6,COLUMN())):INDIRECT(ADDRESS(($AN1041-1)*36+($AO1041-1)*12+$AP1041+4,COLUMN())),INDIRECT(ADDRESS(($AN1041-1)*3+$AO1041+5,$AP1041+7)))&gt;=1,0,INDIRECT(ADDRESS(($AN1041-1)*3+$AO1041+5,$AP1041+7)))))</f>
        <v>0</v>
      </c>
      <c r="AR1041" s="472">
        <f ca="1">COUNTIF(INDIRECT("H"&amp;(ROW()+12*(($AN1041-1)*3+$AO1041)-ROW())/12+5):INDIRECT("S"&amp;(ROW()+12*(($AN1041-1)*3+$AO1041)-ROW())/12+5),AQ1041)</f>
        <v>0</v>
      </c>
      <c r="AS1041" s="480">
        <f ca="1">IF($AP1041=1,IF(INDIRECT(ADDRESS(($AN1041-1)*3+$AO1041+5,$AP1041+20))="",0,INDIRECT(ADDRESS(($AN1041-1)*3+$AO1041+5,$AP1041+20))),IF(INDIRECT(ADDRESS(($AN1041-1)*3+$AO1041+5,$AP1041+20))="",0,IF(COUNTIF(INDIRECT(ADDRESS(($AN1041-1)*36+($AO1041-1)*12+6,COLUMN())):INDIRECT(ADDRESS(($AN1041-1)*36+($AO1041-1)*12+$AP1041+4,COLUMN())),INDIRECT(ADDRESS(($AN1041-1)*3+$AO1041+5,$AP1041+20)))&gt;=1,0,INDIRECT(ADDRESS(($AN1041-1)*3+$AO1041+5,$AP1041+20)))))</f>
        <v>0</v>
      </c>
      <c r="AT1041" s="472">
        <f ca="1">COUNTIF(INDIRECT("U"&amp;(ROW()+12*(($AN1041-1)*3+$AO1041)-ROW())/12+5):INDIRECT("AF"&amp;(ROW()+12*(($AN1041-1)*3+$AO1041)-ROW())/12+5),AS1041)</f>
        <v>0</v>
      </c>
      <c r="AU1041" s="472">
        <f ca="1">IF(AND(AQ1041+AS1041&gt;0,AR1041+AT1041&gt;0),COUNTIF(AU$6:AU1040,"&gt;0")+1,0)</f>
        <v>0</v>
      </c>
    </row>
    <row r="1042" spans="40:47" x14ac:dyDescent="0.15">
      <c r="AN1042" s="472">
        <v>29</v>
      </c>
      <c r="AO1042" s="472">
        <v>3</v>
      </c>
      <c r="AP1042" s="472">
        <v>5</v>
      </c>
      <c r="AQ1042" s="480">
        <f ca="1">IF($AP1042=1,IF(INDIRECT(ADDRESS(($AN1042-1)*3+$AO1042+5,$AP1042+7))="",0,INDIRECT(ADDRESS(($AN1042-1)*3+$AO1042+5,$AP1042+7))),IF(INDIRECT(ADDRESS(($AN1042-1)*3+$AO1042+5,$AP1042+7))="",0,IF(COUNTIF(INDIRECT(ADDRESS(($AN1042-1)*36+($AO1042-1)*12+6,COLUMN())):INDIRECT(ADDRESS(($AN1042-1)*36+($AO1042-1)*12+$AP1042+4,COLUMN())),INDIRECT(ADDRESS(($AN1042-1)*3+$AO1042+5,$AP1042+7)))&gt;=1,0,INDIRECT(ADDRESS(($AN1042-1)*3+$AO1042+5,$AP1042+7)))))</f>
        <v>0</v>
      </c>
      <c r="AR1042" s="472">
        <f ca="1">COUNTIF(INDIRECT("H"&amp;(ROW()+12*(($AN1042-1)*3+$AO1042)-ROW())/12+5):INDIRECT("S"&amp;(ROW()+12*(($AN1042-1)*3+$AO1042)-ROW())/12+5),AQ1042)</f>
        <v>0</v>
      </c>
      <c r="AS1042" s="480">
        <f ca="1">IF($AP1042=1,IF(INDIRECT(ADDRESS(($AN1042-1)*3+$AO1042+5,$AP1042+20))="",0,INDIRECT(ADDRESS(($AN1042-1)*3+$AO1042+5,$AP1042+20))),IF(INDIRECT(ADDRESS(($AN1042-1)*3+$AO1042+5,$AP1042+20))="",0,IF(COUNTIF(INDIRECT(ADDRESS(($AN1042-1)*36+($AO1042-1)*12+6,COLUMN())):INDIRECT(ADDRESS(($AN1042-1)*36+($AO1042-1)*12+$AP1042+4,COLUMN())),INDIRECT(ADDRESS(($AN1042-1)*3+$AO1042+5,$AP1042+20)))&gt;=1,0,INDIRECT(ADDRESS(($AN1042-1)*3+$AO1042+5,$AP1042+20)))))</f>
        <v>0</v>
      </c>
      <c r="AT1042" s="472">
        <f ca="1">COUNTIF(INDIRECT("U"&amp;(ROW()+12*(($AN1042-1)*3+$AO1042)-ROW())/12+5):INDIRECT("AF"&amp;(ROW()+12*(($AN1042-1)*3+$AO1042)-ROW())/12+5),AS1042)</f>
        <v>0</v>
      </c>
      <c r="AU1042" s="472">
        <f ca="1">IF(AND(AQ1042+AS1042&gt;0,AR1042+AT1042&gt;0),COUNTIF(AU$6:AU1041,"&gt;0")+1,0)</f>
        <v>0</v>
      </c>
    </row>
    <row r="1043" spans="40:47" x14ac:dyDescent="0.15">
      <c r="AN1043" s="472">
        <v>29</v>
      </c>
      <c r="AO1043" s="472">
        <v>3</v>
      </c>
      <c r="AP1043" s="472">
        <v>6</v>
      </c>
      <c r="AQ1043" s="480">
        <f ca="1">IF($AP1043=1,IF(INDIRECT(ADDRESS(($AN1043-1)*3+$AO1043+5,$AP1043+7))="",0,INDIRECT(ADDRESS(($AN1043-1)*3+$AO1043+5,$AP1043+7))),IF(INDIRECT(ADDRESS(($AN1043-1)*3+$AO1043+5,$AP1043+7))="",0,IF(COUNTIF(INDIRECT(ADDRESS(($AN1043-1)*36+($AO1043-1)*12+6,COLUMN())):INDIRECT(ADDRESS(($AN1043-1)*36+($AO1043-1)*12+$AP1043+4,COLUMN())),INDIRECT(ADDRESS(($AN1043-1)*3+$AO1043+5,$AP1043+7)))&gt;=1,0,INDIRECT(ADDRESS(($AN1043-1)*3+$AO1043+5,$AP1043+7)))))</f>
        <v>0</v>
      </c>
      <c r="AR1043" s="472">
        <f ca="1">COUNTIF(INDIRECT("H"&amp;(ROW()+12*(($AN1043-1)*3+$AO1043)-ROW())/12+5):INDIRECT("S"&amp;(ROW()+12*(($AN1043-1)*3+$AO1043)-ROW())/12+5),AQ1043)</f>
        <v>0</v>
      </c>
      <c r="AS1043" s="480">
        <f ca="1">IF($AP1043=1,IF(INDIRECT(ADDRESS(($AN1043-1)*3+$AO1043+5,$AP1043+20))="",0,INDIRECT(ADDRESS(($AN1043-1)*3+$AO1043+5,$AP1043+20))),IF(INDIRECT(ADDRESS(($AN1043-1)*3+$AO1043+5,$AP1043+20))="",0,IF(COUNTIF(INDIRECT(ADDRESS(($AN1043-1)*36+($AO1043-1)*12+6,COLUMN())):INDIRECT(ADDRESS(($AN1043-1)*36+($AO1043-1)*12+$AP1043+4,COLUMN())),INDIRECT(ADDRESS(($AN1043-1)*3+$AO1043+5,$AP1043+20)))&gt;=1,0,INDIRECT(ADDRESS(($AN1043-1)*3+$AO1043+5,$AP1043+20)))))</f>
        <v>0</v>
      </c>
      <c r="AT1043" s="472">
        <f ca="1">COUNTIF(INDIRECT("U"&amp;(ROW()+12*(($AN1043-1)*3+$AO1043)-ROW())/12+5):INDIRECT("AF"&amp;(ROW()+12*(($AN1043-1)*3+$AO1043)-ROW())/12+5),AS1043)</f>
        <v>0</v>
      </c>
      <c r="AU1043" s="472">
        <f ca="1">IF(AND(AQ1043+AS1043&gt;0,AR1043+AT1043&gt;0),COUNTIF(AU$6:AU1042,"&gt;0")+1,0)</f>
        <v>0</v>
      </c>
    </row>
    <row r="1044" spans="40:47" x14ac:dyDescent="0.15">
      <c r="AN1044" s="472">
        <v>29</v>
      </c>
      <c r="AO1044" s="472">
        <v>3</v>
      </c>
      <c r="AP1044" s="472">
        <v>7</v>
      </c>
      <c r="AQ1044" s="480">
        <f ca="1">IF($AP1044=1,IF(INDIRECT(ADDRESS(($AN1044-1)*3+$AO1044+5,$AP1044+7))="",0,INDIRECT(ADDRESS(($AN1044-1)*3+$AO1044+5,$AP1044+7))),IF(INDIRECT(ADDRESS(($AN1044-1)*3+$AO1044+5,$AP1044+7))="",0,IF(COUNTIF(INDIRECT(ADDRESS(($AN1044-1)*36+($AO1044-1)*12+6,COLUMN())):INDIRECT(ADDRESS(($AN1044-1)*36+($AO1044-1)*12+$AP1044+4,COLUMN())),INDIRECT(ADDRESS(($AN1044-1)*3+$AO1044+5,$AP1044+7)))&gt;=1,0,INDIRECT(ADDRESS(($AN1044-1)*3+$AO1044+5,$AP1044+7)))))</f>
        <v>0</v>
      </c>
      <c r="AR1044" s="472">
        <f ca="1">COUNTIF(INDIRECT("H"&amp;(ROW()+12*(($AN1044-1)*3+$AO1044)-ROW())/12+5):INDIRECT("S"&amp;(ROW()+12*(($AN1044-1)*3+$AO1044)-ROW())/12+5),AQ1044)</f>
        <v>0</v>
      </c>
      <c r="AS1044" s="480">
        <f ca="1">IF($AP1044=1,IF(INDIRECT(ADDRESS(($AN1044-1)*3+$AO1044+5,$AP1044+20))="",0,INDIRECT(ADDRESS(($AN1044-1)*3+$AO1044+5,$AP1044+20))),IF(INDIRECT(ADDRESS(($AN1044-1)*3+$AO1044+5,$AP1044+20))="",0,IF(COUNTIF(INDIRECT(ADDRESS(($AN1044-1)*36+($AO1044-1)*12+6,COLUMN())):INDIRECT(ADDRESS(($AN1044-1)*36+($AO1044-1)*12+$AP1044+4,COLUMN())),INDIRECT(ADDRESS(($AN1044-1)*3+$AO1044+5,$AP1044+20)))&gt;=1,0,INDIRECT(ADDRESS(($AN1044-1)*3+$AO1044+5,$AP1044+20)))))</f>
        <v>0</v>
      </c>
      <c r="AT1044" s="472">
        <f ca="1">COUNTIF(INDIRECT("U"&amp;(ROW()+12*(($AN1044-1)*3+$AO1044)-ROW())/12+5):INDIRECT("AF"&amp;(ROW()+12*(($AN1044-1)*3+$AO1044)-ROW())/12+5),AS1044)</f>
        <v>0</v>
      </c>
      <c r="AU1044" s="472">
        <f ca="1">IF(AND(AQ1044+AS1044&gt;0,AR1044+AT1044&gt;0),COUNTIF(AU$6:AU1043,"&gt;0")+1,0)</f>
        <v>0</v>
      </c>
    </row>
    <row r="1045" spans="40:47" x14ac:dyDescent="0.15">
      <c r="AN1045" s="472">
        <v>29</v>
      </c>
      <c r="AO1045" s="472">
        <v>3</v>
      </c>
      <c r="AP1045" s="472">
        <v>8</v>
      </c>
      <c r="AQ1045" s="480">
        <f ca="1">IF($AP1045=1,IF(INDIRECT(ADDRESS(($AN1045-1)*3+$AO1045+5,$AP1045+7))="",0,INDIRECT(ADDRESS(($AN1045-1)*3+$AO1045+5,$AP1045+7))),IF(INDIRECT(ADDRESS(($AN1045-1)*3+$AO1045+5,$AP1045+7))="",0,IF(COUNTIF(INDIRECT(ADDRESS(($AN1045-1)*36+($AO1045-1)*12+6,COLUMN())):INDIRECT(ADDRESS(($AN1045-1)*36+($AO1045-1)*12+$AP1045+4,COLUMN())),INDIRECT(ADDRESS(($AN1045-1)*3+$AO1045+5,$AP1045+7)))&gt;=1,0,INDIRECT(ADDRESS(($AN1045-1)*3+$AO1045+5,$AP1045+7)))))</f>
        <v>0</v>
      </c>
      <c r="AR1045" s="472">
        <f ca="1">COUNTIF(INDIRECT("H"&amp;(ROW()+12*(($AN1045-1)*3+$AO1045)-ROW())/12+5):INDIRECT("S"&amp;(ROW()+12*(($AN1045-1)*3+$AO1045)-ROW())/12+5),AQ1045)</f>
        <v>0</v>
      </c>
      <c r="AS1045" s="480">
        <f ca="1">IF($AP1045=1,IF(INDIRECT(ADDRESS(($AN1045-1)*3+$AO1045+5,$AP1045+20))="",0,INDIRECT(ADDRESS(($AN1045-1)*3+$AO1045+5,$AP1045+20))),IF(INDIRECT(ADDRESS(($AN1045-1)*3+$AO1045+5,$AP1045+20))="",0,IF(COUNTIF(INDIRECT(ADDRESS(($AN1045-1)*36+($AO1045-1)*12+6,COLUMN())):INDIRECT(ADDRESS(($AN1045-1)*36+($AO1045-1)*12+$AP1045+4,COLUMN())),INDIRECT(ADDRESS(($AN1045-1)*3+$AO1045+5,$AP1045+20)))&gt;=1,0,INDIRECT(ADDRESS(($AN1045-1)*3+$AO1045+5,$AP1045+20)))))</f>
        <v>0</v>
      </c>
      <c r="AT1045" s="472">
        <f ca="1">COUNTIF(INDIRECT("U"&amp;(ROW()+12*(($AN1045-1)*3+$AO1045)-ROW())/12+5):INDIRECT("AF"&amp;(ROW()+12*(($AN1045-1)*3+$AO1045)-ROW())/12+5),AS1045)</f>
        <v>0</v>
      </c>
      <c r="AU1045" s="472">
        <f ca="1">IF(AND(AQ1045+AS1045&gt;0,AR1045+AT1045&gt;0),COUNTIF(AU$6:AU1044,"&gt;0")+1,0)</f>
        <v>0</v>
      </c>
    </row>
    <row r="1046" spans="40:47" x14ac:dyDescent="0.15">
      <c r="AN1046" s="472">
        <v>29</v>
      </c>
      <c r="AO1046" s="472">
        <v>3</v>
      </c>
      <c r="AP1046" s="472">
        <v>9</v>
      </c>
      <c r="AQ1046" s="480">
        <f ca="1">IF($AP1046=1,IF(INDIRECT(ADDRESS(($AN1046-1)*3+$AO1046+5,$AP1046+7))="",0,INDIRECT(ADDRESS(($AN1046-1)*3+$AO1046+5,$AP1046+7))),IF(INDIRECT(ADDRESS(($AN1046-1)*3+$AO1046+5,$AP1046+7))="",0,IF(COUNTIF(INDIRECT(ADDRESS(($AN1046-1)*36+($AO1046-1)*12+6,COLUMN())):INDIRECT(ADDRESS(($AN1046-1)*36+($AO1046-1)*12+$AP1046+4,COLUMN())),INDIRECT(ADDRESS(($AN1046-1)*3+$AO1046+5,$AP1046+7)))&gt;=1,0,INDIRECT(ADDRESS(($AN1046-1)*3+$AO1046+5,$AP1046+7)))))</f>
        <v>0</v>
      </c>
      <c r="AR1046" s="472">
        <f ca="1">COUNTIF(INDIRECT("H"&amp;(ROW()+12*(($AN1046-1)*3+$AO1046)-ROW())/12+5):INDIRECT("S"&amp;(ROW()+12*(($AN1046-1)*3+$AO1046)-ROW())/12+5),AQ1046)</f>
        <v>0</v>
      </c>
      <c r="AS1046" s="480">
        <f ca="1">IF($AP1046=1,IF(INDIRECT(ADDRESS(($AN1046-1)*3+$AO1046+5,$AP1046+20))="",0,INDIRECT(ADDRESS(($AN1046-1)*3+$AO1046+5,$AP1046+20))),IF(INDIRECT(ADDRESS(($AN1046-1)*3+$AO1046+5,$AP1046+20))="",0,IF(COUNTIF(INDIRECT(ADDRESS(($AN1046-1)*36+($AO1046-1)*12+6,COLUMN())):INDIRECT(ADDRESS(($AN1046-1)*36+($AO1046-1)*12+$AP1046+4,COLUMN())),INDIRECT(ADDRESS(($AN1046-1)*3+$AO1046+5,$AP1046+20)))&gt;=1,0,INDIRECT(ADDRESS(($AN1046-1)*3+$AO1046+5,$AP1046+20)))))</f>
        <v>0</v>
      </c>
      <c r="AT1046" s="472">
        <f ca="1">COUNTIF(INDIRECT("U"&amp;(ROW()+12*(($AN1046-1)*3+$AO1046)-ROW())/12+5):INDIRECT("AF"&amp;(ROW()+12*(($AN1046-1)*3+$AO1046)-ROW())/12+5),AS1046)</f>
        <v>0</v>
      </c>
      <c r="AU1046" s="472">
        <f ca="1">IF(AND(AQ1046+AS1046&gt;0,AR1046+AT1046&gt;0),COUNTIF(AU$6:AU1045,"&gt;0")+1,0)</f>
        <v>0</v>
      </c>
    </row>
    <row r="1047" spans="40:47" x14ac:dyDescent="0.15">
      <c r="AN1047" s="472">
        <v>29</v>
      </c>
      <c r="AO1047" s="472">
        <v>3</v>
      </c>
      <c r="AP1047" s="472">
        <v>10</v>
      </c>
      <c r="AQ1047" s="480">
        <f ca="1">IF($AP1047=1,IF(INDIRECT(ADDRESS(($AN1047-1)*3+$AO1047+5,$AP1047+7))="",0,INDIRECT(ADDRESS(($AN1047-1)*3+$AO1047+5,$AP1047+7))),IF(INDIRECT(ADDRESS(($AN1047-1)*3+$AO1047+5,$AP1047+7))="",0,IF(COUNTIF(INDIRECT(ADDRESS(($AN1047-1)*36+($AO1047-1)*12+6,COLUMN())):INDIRECT(ADDRESS(($AN1047-1)*36+($AO1047-1)*12+$AP1047+4,COLUMN())),INDIRECT(ADDRESS(($AN1047-1)*3+$AO1047+5,$AP1047+7)))&gt;=1,0,INDIRECT(ADDRESS(($AN1047-1)*3+$AO1047+5,$AP1047+7)))))</f>
        <v>0</v>
      </c>
      <c r="AR1047" s="472">
        <f ca="1">COUNTIF(INDIRECT("H"&amp;(ROW()+12*(($AN1047-1)*3+$AO1047)-ROW())/12+5):INDIRECT("S"&amp;(ROW()+12*(($AN1047-1)*3+$AO1047)-ROW())/12+5),AQ1047)</f>
        <v>0</v>
      </c>
      <c r="AS1047" s="480">
        <f ca="1">IF($AP1047=1,IF(INDIRECT(ADDRESS(($AN1047-1)*3+$AO1047+5,$AP1047+20))="",0,INDIRECT(ADDRESS(($AN1047-1)*3+$AO1047+5,$AP1047+20))),IF(INDIRECT(ADDRESS(($AN1047-1)*3+$AO1047+5,$AP1047+20))="",0,IF(COUNTIF(INDIRECT(ADDRESS(($AN1047-1)*36+($AO1047-1)*12+6,COLUMN())):INDIRECT(ADDRESS(($AN1047-1)*36+($AO1047-1)*12+$AP1047+4,COLUMN())),INDIRECT(ADDRESS(($AN1047-1)*3+$AO1047+5,$AP1047+20)))&gt;=1,0,INDIRECT(ADDRESS(($AN1047-1)*3+$AO1047+5,$AP1047+20)))))</f>
        <v>0</v>
      </c>
      <c r="AT1047" s="472">
        <f ca="1">COUNTIF(INDIRECT("U"&amp;(ROW()+12*(($AN1047-1)*3+$AO1047)-ROW())/12+5):INDIRECT("AF"&amp;(ROW()+12*(($AN1047-1)*3+$AO1047)-ROW())/12+5),AS1047)</f>
        <v>0</v>
      </c>
      <c r="AU1047" s="472">
        <f ca="1">IF(AND(AQ1047+AS1047&gt;0,AR1047+AT1047&gt;0),COUNTIF(AU$6:AU1046,"&gt;0")+1,0)</f>
        <v>0</v>
      </c>
    </row>
    <row r="1048" spans="40:47" x14ac:dyDescent="0.15">
      <c r="AN1048" s="472">
        <v>29</v>
      </c>
      <c r="AO1048" s="472">
        <v>3</v>
      </c>
      <c r="AP1048" s="472">
        <v>11</v>
      </c>
      <c r="AQ1048" s="480">
        <f ca="1">IF($AP1048=1,IF(INDIRECT(ADDRESS(($AN1048-1)*3+$AO1048+5,$AP1048+7))="",0,INDIRECT(ADDRESS(($AN1048-1)*3+$AO1048+5,$AP1048+7))),IF(INDIRECT(ADDRESS(($AN1048-1)*3+$AO1048+5,$AP1048+7))="",0,IF(COUNTIF(INDIRECT(ADDRESS(($AN1048-1)*36+($AO1048-1)*12+6,COLUMN())):INDIRECT(ADDRESS(($AN1048-1)*36+($AO1048-1)*12+$AP1048+4,COLUMN())),INDIRECT(ADDRESS(($AN1048-1)*3+$AO1048+5,$AP1048+7)))&gt;=1,0,INDIRECT(ADDRESS(($AN1048-1)*3+$AO1048+5,$AP1048+7)))))</f>
        <v>0</v>
      </c>
      <c r="AR1048" s="472">
        <f ca="1">COUNTIF(INDIRECT("H"&amp;(ROW()+12*(($AN1048-1)*3+$AO1048)-ROW())/12+5):INDIRECT("S"&amp;(ROW()+12*(($AN1048-1)*3+$AO1048)-ROW())/12+5),AQ1048)</f>
        <v>0</v>
      </c>
      <c r="AS1048" s="480">
        <f ca="1">IF($AP1048=1,IF(INDIRECT(ADDRESS(($AN1048-1)*3+$AO1048+5,$AP1048+20))="",0,INDIRECT(ADDRESS(($AN1048-1)*3+$AO1048+5,$AP1048+20))),IF(INDIRECT(ADDRESS(($AN1048-1)*3+$AO1048+5,$AP1048+20))="",0,IF(COUNTIF(INDIRECT(ADDRESS(($AN1048-1)*36+($AO1048-1)*12+6,COLUMN())):INDIRECT(ADDRESS(($AN1048-1)*36+($AO1048-1)*12+$AP1048+4,COLUMN())),INDIRECT(ADDRESS(($AN1048-1)*3+$AO1048+5,$AP1048+20)))&gt;=1,0,INDIRECT(ADDRESS(($AN1048-1)*3+$AO1048+5,$AP1048+20)))))</f>
        <v>0</v>
      </c>
      <c r="AT1048" s="472">
        <f ca="1">COUNTIF(INDIRECT("U"&amp;(ROW()+12*(($AN1048-1)*3+$AO1048)-ROW())/12+5):INDIRECT("AF"&amp;(ROW()+12*(($AN1048-1)*3+$AO1048)-ROW())/12+5),AS1048)</f>
        <v>0</v>
      </c>
      <c r="AU1048" s="472">
        <f ca="1">IF(AND(AQ1048+AS1048&gt;0,AR1048+AT1048&gt;0),COUNTIF(AU$6:AU1047,"&gt;0")+1,0)</f>
        <v>0</v>
      </c>
    </row>
    <row r="1049" spans="40:47" x14ac:dyDescent="0.15">
      <c r="AN1049" s="472">
        <v>29</v>
      </c>
      <c r="AO1049" s="472">
        <v>3</v>
      </c>
      <c r="AP1049" s="472">
        <v>12</v>
      </c>
      <c r="AQ1049" s="480">
        <f ca="1">IF($AP1049=1,IF(INDIRECT(ADDRESS(($AN1049-1)*3+$AO1049+5,$AP1049+7))="",0,INDIRECT(ADDRESS(($AN1049-1)*3+$AO1049+5,$AP1049+7))),IF(INDIRECT(ADDRESS(($AN1049-1)*3+$AO1049+5,$AP1049+7))="",0,IF(COUNTIF(INDIRECT(ADDRESS(($AN1049-1)*36+($AO1049-1)*12+6,COLUMN())):INDIRECT(ADDRESS(($AN1049-1)*36+($AO1049-1)*12+$AP1049+4,COLUMN())),INDIRECT(ADDRESS(($AN1049-1)*3+$AO1049+5,$AP1049+7)))&gt;=1,0,INDIRECT(ADDRESS(($AN1049-1)*3+$AO1049+5,$AP1049+7)))))</f>
        <v>0</v>
      </c>
      <c r="AR1049" s="472">
        <f ca="1">COUNTIF(INDIRECT("H"&amp;(ROW()+12*(($AN1049-1)*3+$AO1049)-ROW())/12+5):INDIRECT("S"&amp;(ROW()+12*(($AN1049-1)*3+$AO1049)-ROW())/12+5),AQ1049)</f>
        <v>0</v>
      </c>
      <c r="AS1049" s="480">
        <f ca="1">IF($AP1049=1,IF(INDIRECT(ADDRESS(($AN1049-1)*3+$AO1049+5,$AP1049+20))="",0,INDIRECT(ADDRESS(($AN1049-1)*3+$AO1049+5,$AP1049+20))),IF(INDIRECT(ADDRESS(($AN1049-1)*3+$AO1049+5,$AP1049+20))="",0,IF(COUNTIF(INDIRECT(ADDRESS(($AN1049-1)*36+($AO1049-1)*12+6,COLUMN())):INDIRECT(ADDRESS(($AN1049-1)*36+($AO1049-1)*12+$AP1049+4,COLUMN())),INDIRECT(ADDRESS(($AN1049-1)*3+$AO1049+5,$AP1049+20)))&gt;=1,0,INDIRECT(ADDRESS(($AN1049-1)*3+$AO1049+5,$AP1049+20)))))</f>
        <v>0</v>
      </c>
      <c r="AT1049" s="472">
        <f ca="1">COUNTIF(INDIRECT("U"&amp;(ROW()+12*(($AN1049-1)*3+$AO1049)-ROW())/12+5):INDIRECT("AF"&amp;(ROW()+12*(($AN1049-1)*3+$AO1049)-ROW())/12+5),AS1049)</f>
        <v>0</v>
      </c>
      <c r="AU1049" s="472">
        <f ca="1">IF(AND(AQ1049+AS1049&gt;0,AR1049+AT1049&gt;0),COUNTIF(AU$6:AU1048,"&gt;0")+1,0)</f>
        <v>0</v>
      </c>
    </row>
    <row r="1050" spans="40:47" x14ac:dyDescent="0.15">
      <c r="AN1050" s="472">
        <v>30</v>
      </c>
      <c r="AO1050" s="472">
        <v>1</v>
      </c>
      <c r="AP1050" s="472">
        <v>1</v>
      </c>
      <c r="AQ1050" s="480">
        <f ca="1">IF($AP1050=1,IF(INDIRECT(ADDRESS(($AN1050-1)*3+$AO1050+5,$AP1050+7))="",0,INDIRECT(ADDRESS(($AN1050-1)*3+$AO1050+5,$AP1050+7))),IF(INDIRECT(ADDRESS(($AN1050-1)*3+$AO1050+5,$AP1050+7))="",0,IF(COUNTIF(INDIRECT(ADDRESS(($AN1050-1)*36+($AO1050-1)*12+6,COLUMN())):INDIRECT(ADDRESS(($AN1050-1)*36+($AO1050-1)*12+$AP1050+4,COLUMN())),INDIRECT(ADDRESS(($AN1050-1)*3+$AO1050+5,$AP1050+7)))&gt;=1,0,INDIRECT(ADDRESS(($AN1050-1)*3+$AO1050+5,$AP1050+7)))))</f>
        <v>0</v>
      </c>
      <c r="AR1050" s="472">
        <f ca="1">COUNTIF(INDIRECT("H"&amp;(ROW()+12*(($AN1050-1)*3+$AO1050)-ROW())/12+5):INDIRECT("S"&amp;(ROW()+12*(($AN1050-1)*3+$AO1050)-ROW())/12+5),AQ1050)</f>
        <v>0</v>
      </c>
      <c r="AS1050" s="480">
        <f ca="1">IF($AP1050=1,IF(INDIRECT(ADDRESS(($AN1050-1)*3+$AO1050+5,$AP1050+20))="",0,INDIRECT(ADDRESS(($AN1050-1)*3+$AO1050+5,$AP1050+20))),IF(INDIRECT(ADDRESS(($AN1050-1)*3+$AO1050+5,$AP1050+20))="",0,IF(COUNTIF(INDIRECT(ADDRESS(($AN1050-1)*36+($AO1050-1)*12+6,COLUMN())):INDIRECT(ADDRESS(($AN1050-1)*36+($AO1050-1)*12+$AP1050+4,COLUMN())),INDIRECT(ADDRESS(($AN1050-1)*3+$AO1050+5,$AP1050+20)))&gt;=1,0,INDIRECT(ADDRESS(($AN1050-1)*3+$AO1050+5,$AP1050+20)))))</f>
        <v>0</v>
      </c>
      <c r="AT1050" s="472">
        <f ca="1">COUNTIF(INDIRECT("U"&amp;(ROW()+12*(($AN1050-1)*3+$AO1050)-ROW())/12+5):INDIRECT("AF"&amp;(ROW()+12*(($AN1050-1)*3+$AO1050)-ROW())/12+5),AS1050)</f>
        <v>0</v>
      </c>
      <c r="AU1050" s="472">
        <f ca="1">IF(AND(AQ1050+AS1050&gt;0,AR1050+AT1050&gt;0),COUNTIF(AU$6:AU1049,"&gt;0")+1,0)</f>
        <v>0</v>
      </c>
    </row>
    <row r="1051" spans="40:47" x14ac:dyDescent="0.15">
      <c r="AN1051" s="472">
        <v>30</v>
      </c>
      <c r="AO1051" s="472">
        <v>1</v>
      </c>
      <c r="AP1051" s="472">
        <v>2</v>
      </c>
      <c r="AQ1051" s="480">
        <f ca="1">IF($AP1051=1,IF(INDIRECT(ADDRESS(($AN1051-1)*3+$AO1051+5,$AP1051+7))="",0,INDIRECT(ADDRESS(($AN1051-1)*3+$AO1051+5,$AP1051+7))),IF(INDIRECT(ADDRESS(($AN1051-1)*3+$AO1051+5,$AP1051+7))="",0,IF(COUNTIF(INDIRECT(ADDRESS(($AN1051-1)*36+($AO1051-1)*12+6,COLUMN())):INDIRECT(ADDRESS(($AN1051-1)*36+($AO1051-1)*12+$AP1051+4,COLUMN())),INDIRECT(ADDRESS(($AN1051-1)*3+$AO1051+5,$AP1051+7)))&gt;=1,0,INDIRECT(ADDRESS(($AN1051-1)*3+$AO1051+5,$AP1051+7)))))</f>
        <v>0</v>
      </c>
      <c r="AR1051" s="472">
        <f ca="1">COUNTIF(INDIRECT("H"&amp;(ROW()+12*(($AN1051-1)*3+$AO1051)-ROW())/12+5):INDIRECT("S"&amp;(ROW()+12*(($AN1051-1)*3+$AO1051)-ROW())/12+5),AQ1051)</f>
        <v>0</v>
      </c>
      <c r="AS1051" s="480">
        <f ca="1">IF($AP1051=1,IF(INDIRECT(ADDRESS(($AN1051-1)*3+$AO1051+5,$AP1051+20))="",0,INDIRECT(ADDRESS(($AN1051-1)*3+$AO1051+5,$AP1051+20))),IF(INDIRECT(ADDRESS(($AN1051-1)*3+$AO1051+5,$AP1051+20))="",0,IF(COUNTIF(INDIRECT(ADDRESS(($AN1051-1)*36+($AO1051-1)*12+6,COLUMN())):INDIRECT(ADDRESS(($AN1051-1)*36+($AO1051-1)*12+$AP1051+4,COLUMN())),INDIRECT(ADDRESS(($AN1051-1)*3+$AO1051+5,$AP1051+20)))&gt;=1,0,INDIRECT(ADDRESS(($AN1051-1)*3+$AO1051+5,$AP1051+20)))))</f>
        <v>0</v>
      </c>
      <c r="AT1051" s="472">
        <f ca="1">COUNTIF(INDIRECT("U"&amp;(ROW()+12*(($AN1051-1)*3+$AO1051)-ROW())/12+5):INDIRECT("AF"&amp;(ROW()+12*(($AN1051-1)*3+$AO1051)-ROW())/12+5),AS1051)</f>
        <v>0</v>
      </c>
      <c r="AU1051" s="472">
        <f ca="1">IF(AND(AQ1051+AS1051&gt;0,AR1051+AT1051&gt;0),COUNTIF(AU$6:AU1050,"&gt;0")+1,0)</f>
        <v>0</v>
      </c>
    </row>
    <row r="1052" spans="40:47" x14ac:dyDescent="0.15">
      <c r="AN1052" s="472">
        <v>30</v>
      </c>
      <c r="AO1052" s="472">
        <v>1</v>
      </c>
      <c r="AP1052" s="472">
        <v>3</v>
      </c>
      <c r="AQ1052" s="480">
        <f ca="1">IF($AP1052=1,IF(INDIRECT(ADDRESS(($AN1052-1)*3+$AO1052+5,$AP1052+7))="",0,INDIRECT(ADDRESS(($AN1052-1)*3+$AO1052+5,$AP1052+7))),IF(INDIRECT(ADDRESS(($AN1052-1)*3+$AO1052+5,$AP1052+7))="",0,IF(COUNTIF(INDIRECT(ADDRESS(($AN1052-1)*36+($AO1052-1)*12+6,COLUMN())):INDIRECT(ADDRESS(($AN1052-1)*36+($AO1052-1)*12+$AP1052+4,COLUMN())),INDIRECT(ADDRESS(($AN1052-1)*3+$AO1052+5,$AP1052+7)))&gt;=1,0,INDIRECT(ADDRESS(($AN1052-1)*3+$AO1052+5,$AP1052+7)))))</f>
        <v>0</v>
      </c>
      <c r="AR1052" s="472">
        <f ca="1">COUNTIF(INDIRECT("H"&amp;(ROW()+12*(($AN1052-1)*3+$AO1052)-ROW())/12+5):INDIRECT("S"&amp;(ROW()+12*(($AN1052-1)*3+$AO1052)-ROW())/12+5),AQ1052)</f>
        <v>0</v>
      </c>
      <c r="AS1052" s="480">
        <f ca="1">IF($AP1052=1,IF(INDIRECT(ADDRESS(($AN1052-1)*3+$AO1052+5,$AP1052+20))="",0,INDIRECT(ADDRESS(($AN1052-1)*3+$AO1052+5,$AP1052+20))),IF(INDIRECT(ADDRESS(($AN1052-1)*3+$AO1052+5,$AP1052+20))="",0,IF(COUNTIF(INDIRECT(ADDRESS(($AN1052-1)*36+($AO1052-1)*12+6,COLUMN())):INDIRECT(ADDRESS(($AN1052-1)*36+($AO1052-1)*12+$AP1052+4,COLUMN())),INDIRECT(ADDRESS(($AN1052-1)*3+$AO1052+5,$AP1052+20)))&gt;=1,0,INDIRECT(ADDRESS(($AN1052-1)*3+$AO1052+5,$AP1052+20)))))</f>
        <v>0</v>
      </c>
      <c r="AT1052" s="472">
        <f ca="1">COUNTIF(INDIRECT("U"&amp;(ROW()+12*(($AN1052-1)*3+$AO1052)-ROW())/12+5):INDIRECT("AF"&amp;(ROW()+12*(($AN1052-1)*3+$AO1052)-ROW())/12+5),AS1052)</f>
        <v>0</v>
      </c>
      <c r="AU1052" s="472">
        <f ca="1">IF(AND(AQ1052+AS1052&gt;0,AR1052+AT1052&gt;0),COUNTIF(AU$6:AU1051,"&gt;0")+1,0)</f>
        <v>0</v>
      </c>
    </row>
    <row r="1053" spans="40:47" x14ac:dyDescent="0.15">
      <c r="AN1053" s="472">
        <v>30</v>
      </c>
      <c r="AO1053" s="472">
        <v>1</v>
      </c>
      <c r="AP1053" s="472">
        <v>4</v>
      </c>
      <c r="AQ1053" s="480">
        <f ca="1">IF($AP1053=1,IF(INDIRECT(ADDRESS(($AN1053-1)*3+$AO1053+5,$AP1053+7))="",0,INDIRECT(ADDRESS(($AN1053-1)*3+$AO1053+5,$AP1053+7))),IF(INDIRECT(ADDRESS(($AN1053-1)*3+$AO1053+5,$AP1053+7))="",0,IF(COUNTIF(INDIRECT(ADDRESS(($AN1053-1)*36+($AO1053-1)*12+6,COLUMN())):INDIRECT(ADDRESS(($AN1053-1)*36+($AO1053-1)*12+$AP1053+4,COLUMN())),INDIRECT(ADDRESS(($AN1053-1)*3+$AO1053+5,$AP1053+7)))&gt;=1,0,INDIRECT(ADDRESS(($AN1053-1)*3+$AO1053+5,$AP1053+7)))))</f>
        <v>0</v>
      </c>
      <c r="AR1053" s="472">
        <f ca="1">COUNTIF(INDIRECT("H"&amp;(ROW()+12*(($AN1053-1)*3+$AO1053)-ROW())/12+5):INDIRECT("S"&amp;(ROW()+12*(($AN1053-1)*3+$AO1053)-ROW())/12+5),AQ1053)</f>
        <v>0</v>
      </c>
      <c r="AS1053" s="480">
        <f ca="1">IF($AP1053=1,IF(INDIRECT(ADDRESS(($AN1053-1)*3+$AO1053+5,$AP1053+20))="",0,INDIRECT(ADDRESS(($AN1053-1)*3+$AO1053+5,$AP1053+20))),IF(INDIRECT(ADDRESS(($AN1053-1)*3+$AO1053+5,$AP1053+20))="",0,IF(COUNTIF(INDIRECT(ADDRESS(($AN1053-1)*36+($AO1053-1)*12+6,COLUMN())):INDIRECT(ADDRESS(($AN1053-1)*36+($AO1053-1)*12+$AP1053+4,COLUMN())),INDIRECT(ADDRESS(($AN1053-1)*3+$AO1053+5,$AP1053+20)))&gt;=1,0,INDIRECT(ADDRESS(($AN1053-1)*3+$AO1053+5,$AP1053+20)))))</f>
        <v>0</v>
      </c>
      <c r="AT1053" s="472">
        <f ca="1">COUNTIF(INDIRECT("U"&amp;(ROW()+12*(($AN1053-1)*3+$AO1053)-ROW())/12+5):INDIRECT("AF"&amp;(ROW()+12*(($AN1053-1)*3+$AO1053)-ROW())/12+5),AS1053)</f>
        <v>0</v>
      </c>
      <c r="AU1053" s="472">
        <f ca="1">IF(AND(AQ1053+AS1053&gt;0,AR1053+AT1053&gt;0),COUNTIF(AU$6:AU1052,"&gt;0")+1,0)</f>
        <v>0</v>
      </c>
    </row>
    <row r="1054" spans="40:47" x14ac:dyDescent="0.15">
      <c r="AN1054" s="472">
        <v>30</v>
      </c>
      <c r="AO1054" s="472">
        <v>1</v>
      </c>
      <c r="AP1054" s="472">
        <v>5</v>
      </c>
      <c r="AQ1054" s="480">
        <f ca="1">IF($AP1054=1,IF(INDIRECT(ADDRESS(($AN1054-1)*3+$AO1054+5,$AP1054+7))="",0,INDIRECT(ADDRESS(($AN1054-1)*3+$AO1054+5,$AP1054+7))),IF(INDIRECT(ADDRESS(($AN1054-1)*3+$AO1054+5,$AP1054+7))="",0,IF(COUNTIF(INDIRECT(ADDRESS(($AN1054-1)*36+($AO1054-1)*12+6,COLUMN())):INDIRECT(ADDRESS(($AN1054-1)*36+($AO1054-1)*12+$AP1054+4,COLUMN())),INDIRECT(ADDRESS(($AN1054-1)*3+$AO1054+5,$AP1054+7)))&gt;=1,0,INDIRECT(ADDRESS(($AN1054-1)*3+$AO1054+5,$AP1054+7)))))</f>
        <v>0</v>
      </c>
      <c r="AR1054" s="472">
        <f ca="1">COUNTIF(INDIRECT("H"&amp;(ROW()+12*(($AN1054-1)*3+$AO1054)-ROW())/12+5):INDIRECT("S"&amp;(ROW()+12*(($AN1054-1)*3+$AO1054)-ROW())/12+5),AQ1054)</f>
        <v>0</v>
      </c>
      <c r="AS1054" s="480">
        <f ca="1">IF($AP1054=1,IF(INDIRECT(ADDRESS(($AN1054-1)*3+$AO1054+5,$AP1054+20))="",0,INDIRECT(ADDRESS(($AN1054-1)*3+$AO1054+5,$AP1054+20))),IF(INDIRECT(ADDRESS(($AN1054-1)*3+$AO1054+5,$AP1054+20))="",0,IF(COUNTIF(INDIRECT(ADDRESS(($AN1054-1)*36+($AO1054-1)*12+6,COLUMN())):INDIRECT(ADDRESS(($AN1054-1)*36+($AO1054-1)*12+$AP1054+4,COLUMN())),INDIRECT(ADDRESS(($AN1054-1)*3+$AO1054+5,$AP1054+20)))&gt;=1,0,INDIRECT(ADDRESS(($AN1054-1)*3+$AO1054+5,$AP1054+20)))))</f>
        <v>0</v>
      </c>
      <c r="AT1054" s="472">
        <f ca="1">COUNTIF(INDIRECT("U"&amp;(ROW()+12*(($AN1054-1)*3+$AO1054)-ROW())/12+5):INDIRECT("AF"&amp;(ROW()+12*(($AN1054-1)*3+$AO1054)-ROW())/12+5),AS1054)</f>
        <v>0</v>
      </c>
      <c r="AU1054" s="472">
        <f ca="1">IF(AND(AQ1054+AS1054&gt;0,AR1054+AT1054&gt;0),COUNTIF(AU$6:AU1053,"&gt;0")+1,0)</f>
        <v>0</v>
      </c>
    </row>
    <row r="1055" spans="40:47" x14ac:dyDescent="0.15">
      <c r="AN1055" s="472">
        <v>30</v>
      </c>
      <c r="AO1055" s="472">
        <v>1</v>
      </c>
      <c r="AP1055" s="472">
        <v>6</v>
      </c>
      <c r="AQ1055" s="480">
        <f ca="1">IF($AP1055=1,IF(INDIRECT(ADDRESS(($AN1055-1)*3+$AO1055+5,$AP1055+7))="",0,INDIRECT(ADDRESS(($AN1055-1)*3+$AO1055+5,$AP1055+7))),IF(INDIRECT(ADDRESS(($AN1055-1)*3+$AO1055+5,$AP1055+7))="",0,IF(COUNTIF(INDIRECT(ADDRESS(($AN1055-1)*36+($AO1055-1)*12+6,COLUMN())):INDIRECT(ADDRESS(($AN1055-1)*36+($AO1055-1)*12+$AP1055+4,COLUMN())),INDIRECT(ADDRESS(($AN1055-1)*3+$AO1055+5,$AP1055+7)))&gt;=1,0,INDIRECT(ADDRESS(($AN1055-1)*3+$AO1055+5,$AP1055+7)))))</f>
        <v>0</v>
      </c>
      <c r="AR1055" s="472">
        <f ca="1">COUNTIF(INDIRECT("H"&amp;(ROW()+12*(($AN1055-1)*3+$AO1055)-ROW())/12+5):INDIRECT("S"&amp;(ROW()+12*(($AN1055-1)*3+$AO1055)-ROW())/12+5),AQ1055)</f>
        <v>0</v>
      </c>
      <c r="AS1055" s="480">
        <f ca="1">IF($AP1055=1,IF(INDIRECT(ADDRESS(($AN1055-1)*3+$AO1055+5,$AP1055+20))="",0,INDIRECT(ADDRESS(($AN1055-1)*3+$AO1055+5,$AP1055+20))),IF(INDIRECT(ADDRESS(($AN1055-1)*3+$AO1055+5,$AP1055+20))="",0,IF(COUNTIF(INDIRECT(ADDRESS(($AN1055-1)*36+($AO1055-1)*12+6,COLUMN())):INDIRECT(ADDRESS(($AN1055-1)*36+($AO1055-1)*12+$AP1055+4,COLUMN())),INDIRECT(ADDRESS(($AN1055-1)*3+$AO1055+5,$AP1055+20)))&gt;=1,0,INDIRECT(ADDRESS(($AN1055-1)*3+$AO1055+5,$AP1055+20)))))</f>
        <v>0</v>
      </c>
      <c r="AT1055" s="472">
        <f ca="1">COUNTIF(INDIRECT("U"&amp;(ROW()+12*(($AN1055-1)*3+$AO1055)-ROW())/12+5):INDIRECT("AF"&amp;(ROW()+12*(($AN1055-1)*3+$AO1055)-ROW())/12+5),AS1055)</f>
        <v>0</v>
      </c>
      <c r="AU1055" s="472">
        <f ca="1">IF(AND(AQ1055+AS1055&gt;0,AR1055+AT1055&gt;0),COUNTIF(AU$6:AU1054,"&gt;0")+1,0)</f>
        <v>0</v>
      </c>
    </row>
    <row r="1056" spans="40:47" x14ac:dyDescent="0.15">
      <c r="AN1056" s="472">
        <v>30</v>
      </c>
      <c r="AO1056" s="472">
        <v>1</v>
      </c>
      <c r="AP1056" s="472">
        <v>7</v>
      </c>
      <c r="AQ1056" s="480">
        <f ca="1">IF($AP1056=1,IF(INDIRECT(ADDRESS(($AN1056-1)*3+$AO1056+5,$AP1056+7))="",0,INDIRECT(ADDRESS(($AN1056-1)*3+$AO1056+5,$AP1056+7))),IF(INDIRECT(ADDRESS(($AN1056-1)*3+$AO1056+5,$AP1056+7))="",0,IF(COUNTIF(INDIRECT(ADDRESS(($AN1056-1)*36+($AO1056-1)*12+6,COLUMN())):INDIRECT(ADDRESS(($AN1056-1)*36+($AO1056-1)*12+$AP1056+4,COLUMN())),INDIRECT(ADDRESS(($AN1056-1)*3+$AO1056+5,$AP1056+7)))&gt;=1,0,INDIRECT(ADDRESS(($AN1056-1)*3+$AO1056+5,$AP1056+7)))))</f>
        <v>0</v>
      </c>
      <c r="AR1056" s="472">
        <f ca="1">COUNTIF(INDIRECT("H"&amp;(ROW()+12*(($AN1056-1)*3+$AO1056)-ROW())/12+5):INDIRECT("S"&amp;(ROW()+12*(($AN1056-1)*3+$AO1056)-ROW())/12+5),AQ1056)</f>
        <v>0</v>
      </c>
      <c r="AS1056" s="480">
        <f ca="1">IF($AP1056=1,IF(INDIRECT(ADDRESS(($AN1056-1)*3+$AO1056+5,$AP1056+20))="",0,INDIRECT(ADDRESS(($AN1056-1)*3+$AO1056+5,$AP1056+20))),IF(INDIRECT(ADDRESS(($AN1056-1)*3+$AO1056+5,$AP1056+20))="",0,IF(COUNTIF(INDIRECT(ADDRESS(($AN1056-1)*36+($AO1056-1)*12+6,COLUMN())):INDIRECT(ADDRESS(($AN1056-1)*36+($AO1056-1)*12+$AP1056+4,COLUMN())),INDIRECT(ADDRESS(($AN1056-1)*3+$AO1056+5,$AP1056+20)))&gt;=1,0,INDIRECT(ADDRESS(($AN1056-1)*3+$AO1056+5,$AP1056+20)))))</f>
        <v>0</v>
      </c>
      <c r="AT1056" s="472">
        <f ca="1">COUNTIF(INDIRECT("U"&amp;(ROW()+12*(($AN1056-1)*3+$AO1056)-ROW())/12+5):INDIRECT("AF"&amp;(ROW()+12*(($AN1056-1)*3+$AO1056)-ROW())/12+5),AS1056)</f>
        <v>0</v>
      </c>
      <c r="AU1056" s="472">
        <f ca="1">IF(AND(AQ1056+AS1056&gt;0,AR1056+AT1056&gt;0),COUNTIF(AU$6:AU1055,"&gt;0")+1,0)</f>
        <v>0</v>
      </c>
    </row>
    <row r="1057" spans="40:47" x14ac:dyDescent="0.15">
      <c r="AN1057" s="472">
        <v>30</v>
      </c>
      <c r="AO1057" s="472">
        <v>1</v>
      </c>
      <c r="AP1057" s="472">
        <v>8</v>
      </c>
      <c r="AQ1057" s="480">
        <f ca="1">IF($AP1057=1,IF(INDIRECT(ADDRESS(($AN1057-1)*3+$AO1057+5,$AP1057+7))="",0,INDIRECT(ADDRESS(($AN1057-1)*3+$AO1057+5,$AP1057+7))),IF(INDIRECT(ADDRESS(($AN1057-1)*3+$AO1057+5,$AP1057+7))="",0,IF(COUNTIF(INDIRECT(ADDRESS(($AN1057-1)*36+($AO1057-1)*12+6,COLUMN())):INDIRECT(ADDRESS(($AN1057-1)*36+($AO1057-1)*12+$AP1057+4,COLUMN())),INDIRECT(ADDRESS(($AN1057-1)*3+$AO1057+5,$AP1057+7)))&gt;=1,0,INDIRECT(ADDRESS(($AN1057-1)*3+$AO1057+5,$AP1057+7)))))</f>
        <v>0</v>
      </c>
      <c r="AR1057" s="472">
        <f ca="1">COUNTIF(INDIRECT("H"&amp;(ROW()+12*(($AN1057-1)*3+$AO1057)-ROW())/12+5):INDIRECT("S"&amp;(ROW()+12*(($AN1057-1)*3+$AO1057)-ROW())/12+5),AQ1057)</f>
        <v>0</v>
      </c>
      <c r="AS1057" s="480">
        <f ca="1">IF($AP1057=1,IF(INDIRECT(ADDRESS(($AN1057-1)*3+$AO1057+5,$AP1057+20))="",0,INDIRECT(ADDRESS(($AN1057-1)*3+$AO1057+5,$AP1057+20))),IF(INDIRECT(ADDRESS(($AN1057-1)*3+$AO1057+5,$AP1057+20))="",0,IF(COUNTIF(INDIRECT(ADDRESS(($AN1057-1)*36+($AO1057-1)*12+6,COLUMN())):INDIRECT(ADDRESS(($AN1057-1)*36+($AO1057-1)*12+$AP1057+4,COLUMN())),INDIRECT(ADDRESS(($AN1057-1)*3+$AO1057+5,$AP1057+20)))&gt;=1,0,INDIRECT(ADDRESS(($AN1057-1)*3+$AO1057+5,$AP1057+20)))))</f>
        <v>0</v>
      </c>
      <c r="AT1057" s="472">
        <f ca="1">COUNTIF(INDIRECT("U"&amp;(ROW()+12*(($AN1057-1)*3+$AO1057)-ROW())/12+5):INDIRECT("AF"&amp;(ROW()+12*(($AN1057-1)*3+$AO1057)-ROW())/12+5),AS1057)</f>
        <v>0</v>
      </c>
      <c r="AU1057" s="472">
        <f ca="1">IF(AND(AQ1057+AS1057&gt;0,AR1057+AT1057&gt;0),COUNTIF(AU$6:AU1056,"&gt;0")+1,0)</f>
        <v>0</v>
      </c>
    </row>
    <row r="1058" spans="40:47" x14ac:dyDescent="0.15">
      <c r="AN1058" s="472">
        <v>30</v>
      </c>
      <c r="AO1058" s="472">
        <v>1</v>
      </c>
      <c r="AP1058" s="472">
        <v>9</v>
      </c>
      <c r="AQ1058" s="480">
        <f ca="1">IF($AP1058=1,IF(INDIRECT(ADDRESS(($AN1058-1)*3+$AO1058+5,$AP1058+7))="",0,INDIRECT(ADDRESS(($AN1058-1)*3+$AO1058+5,$AP1058+7))),IF(INDIRECT(ADDRESS(($AN1058-1)*3+$AO1058+5,$AP1058+7))="",0,IF(COUNTIF(INDIRECT(ADDRESS(($AN1058-1)*36+($AO1058-1)*12+6,COLUMN())):INDIRECT(ADDRESS(($AN1058-1)*36+($AO1058-1)*12+$AP1058+4,COLUMN())),INDIRECT(ADDRESS(($AN1058-1)*3+$AO1058+5,$AP1058+7)))&gt;=1,0,INDIRECT(ADDRESS(($AN1058-1)*3+$AO1058+5,$AP1058+7)))))</f>
        <v>0</v>
      </c>
      <c r="AR1058" s="472">
        <f ca="1">COUNTIF(INDIRECT("H"&amp;(ROW()+12*(($AN1058-1)*3+$AO1058)-ROW())/12+5):INDIRECT("S"&amp;(ROW()+12*(($AN1058-1)*3+$AO1058)-ROW())/12+5),AQ1058)</f>
        <v>0</v>
      </c>
      <c r="AS1058" s="480">
        <f ca="1">IF($AP1058=1,IF(INDIRECT(ADDRESS(($AN1058-1)*3+$AO1058+5,$AP1058+20))="",0,INDIRECT(ADDRESS(($AN1058-1)*3+$AO1058+5,$AP1058+20))),IF(INDIRECT(ADDRESS(($AN1058-1)*3+$AO1058+5,$AP1058+20))="",0,IF(COUNTIF(INDIRECT(ADDRESS(($AN1058-1)*36+($AO1058-1)*12+6,COLUMN())):INDIRECT(ADDRESS(($AN1058-1)*36+($AO1058-1)*12+$AP1058+4,COLUMN())),INDIRECT(ADDRESS(($AN1058-1)*3+$AO1058+5,$AP1058+20)))&gt;=1,0,INDIRECT(ADDRESS(($AN1058-1)*3+$AO1058+5,$AP1058+20)))))</f>
        <v>0</v>
      </c>
      <c r="AT1058" s="472">
        <f ca="1">COUNTIF(INDIRECT("U"&amp;(ROW()+12*(($AN1058-1)*3+$AO1058)-ROW())/12+5):INDIRECT("AF"&amp;(ROW()+12*(($AN1058-1)*3+$AO1058)-ROW())/12+5),AS1058)</f>
        <v>0</v>
      </c>
      <c r="AU1058" s="472">
        <f ca="1">IF(AND(AQ1058+AS1058&gt;0,AR1058+AT1058&gt;0),COUNTIF(AU$6:AU1057,"&gt;0")+1,0)</f>
        <v>0</v>
      </c>
    </row>
    <row r="1059" spans="40:47" x14ac:dyDescent="0.15">
      <c r="AN1059" s="472">
        <v>30</v>
      </c>
      <c r="AO1059" s="472">
        <v>1</v>
      </c>
      <c r="AP1059" s="472">
        <v>10</v>
      </c>
      <c r="AQ1059" s="480">
        <f ca="1">IF($AP1059=1,IF(INDIRECT(ADDRESS(($AN1059-1)*3+$AO1059+5,$AP1059+7))="",0,INDIRECT(ADDRESS(($AN1059-1)*3+$AO1059+5,$AP1059+7))),IF(INDIRECT(ADDRESS(($AN1059-1)*3+$AO1059+5,$AP1059+7))="",0,IF(COUNTIF(INDIRECT(ADDRESS(($AN1059-1)*36+($AO1059-1)*12+6,COLUMN())):INDIRECT(ADDRESS(($AN1059-1)*36+($AO1059-1)*12+$AP1059+4,COLUMN())),INDIRECT(ADDRESS(($AN1059-1)*3+$AO1059+5,$AP1059+7)))&gt;=1,0,INDIRECT(ADDRESS(($AN1059-1)*3+$AO1059+5,$AP1059+7)))))</f>
        <v>0</v>
      </c>
      <c r="AR1059" s="472">
        <f ca="1">COUNTIF(INDIRECT("H"&amp;(ROW()+12*(($AN1059-1)*3+$AO1059)-ROW())/12+5):INDIRECT("S"&amp;(ROW()+12*(($AN1059-1)*3+$AO1059)-ROW())/12+5),AQ1059)</f>
        <v>0</v>
      </c>
      <c r="AS1059" s="480">
        <f ca="1">IF($AP1059=1,IF(INDIRECT(ADDRESS(($AN1059-1)*3+$AO1059+5,$AP1059+20))="",0,INDIRECT(ADDRESS(($AN1059-1)*3+$AO1059+5,$AP1059+20))),IF(INDIRECT(ADDRESS(($AN1059-1)*3+$AO1059+5,$AP1059+20))="",0,IF(COUNTIF(INDIRECT(ADDRESS(($AN1059-1)*36+($AO1059-1)*12+6,COLUMN())):INDIRECT(ADDRESS(($AN1059-1)*36+($AO1059-1)*12+$AP1059+4,COLUMN())),INDIRECT(ADDRESS(($AN1059-1)*3+$AO1059+5,$AP1059+20)))&gt;=1,0,INDIRECT(ADDRESS(($AN1059-1)*3+$AO1059+5,$AP1059+20)))))</f>
        <v>0</v>
      </c>
      <c r="AT1059" s="472">
        <f ca="1">COUNTIF(INDIRECT("U"&amp;(ROW()+12*(($AN1059-1)*3+$AO1059)-ROW())/12+5):INDIRECT("AF"&amp;(ROW()+12*(($AN1059-1)*3+$AO1059)-ROW())/12+5),AS1059)</f>
        <v>0</v>
      </c>
      <c r="AU1059" s="472">
        <f ca="1">IF(AND(AQ1059+AS1059&gt;0,AR1059+AT1059&gt;0),COUNTIF(AU$6:AU1058,"&gt;0")+1,0)</f>
        <v>0</v>
      </c>
    </row>
    <row r="1060" spans="40:47" x14ac:dyDescent="0.15">
      <c r="AN1060" s="472">
        <v>30</v>
      </c>
      <c r="AO1060" s="472">
        <v>1</v>
      </c>
      <c r="AP1060" s="472">
        <v>11</v>
      </c>
      <c r="AQ1060" s="480">
        <f ca="1">IF($AP1060=1,IF(INDIRECT(ADDRESS(($AN1060-1)*3+$AO1060+5,$AP1060+7))="",0,INDIRECT(ADDRESS(($AN1060-1)*3+$AO1060+5,$AP1060+7))),IF(INDIRECT(ADDRESS(($AN1060-1)*3+$AO1060+5,$AP1060+7))="",0,IF(COUNTIF(INDIRECT(ADDRESS(($AN1060-1)*36+($AO1060-1)*12+6,COLUMN())):INDIRECT(ADDRESS(($AN1060-1)*36+($AO1060-1)*12+$AP1060+4,COLUMN())),INDIRECT(ADDRESS(($AN1060-1)*3+$AO1060+5,$AP1060+7)))&gt;=1,0,INDIRECT(ADDRESS(($AN1060-1)*3+$AO1060+5,$AP1060+7)))))</f>
        <v>0</v>
      </c>
      <c r="AR1060" s="472">
        <f ca="1">COUNTIF(INDIRECT("H"&amp;(ROW()+12*(($AN1060-1)*3+$AO1060)-ROW())/12+5):INDIRECT("S"&amp;(ROW()+12*(($AN1060-1)*3+$AO1060)-ROW())/12+5),AQ1060)</f>
        <v>0</v>
      </c>
      <c r="AS1060" s="480">
        <f ca="1">IF($AP1060=1,IF(INDIRECT(ADDRESS(($AN1060-1)*3+$AO1060+5,$AP1060+20))="",0,INDIRECT(ADDRESS(($AN1060-1)*3+$AO1060+5,$AP1060+20))),IF(INDIRECT(ADDRESS(($AN1060-1)*3+$AO1060+5,$AP1060+20))="",0,IF(COUNTIF(INDIRECT(ADDRESS(($AN1060-1)*36+($AO1060-1)*12+6,COLUMN())):INDIRECT(ADDRESS(($AN1060-1)*36+($AO1060-1)*12+$AP1060+4,COLUMN())),INDIRECT(ADDRESS(($AN1060-1)*3+$AO1060+5,$AP1060+20)))&gt;=1,0,INDIRECT(ADDRESS(($AN1060-1)*3+$AO1060+5,$AP1060+20)))))</f>
        <v>0</v>
      </c>
      <c r="AT1060" s="472">
        <f ca="1">COUNTIF(INDIRECT("U"&amp;(ROW()+12*(($AN1060-1)*3+$AO1060)-ROW())/12+5):INDIRECT("AF"&amp;(ROW()+12*(($AN1060-1)*3+$AO1060)-ROW())/12+5),AS1060)</f>
        <v>0</v>
      </c>
      <c r="AU1060" s="472">
        <f ca="1">IF(AND(AQ1060+AS1060&gt;0,AR1060+AT1060&gt;0),COUNTIF(AU$6:AU1059,"&gt;0")+1,0)</f>
        <v>0</v>
      </c>
    </row>
    <row r="1061" spans="40:47" x14ac:dyDescent="0.15">
      <c r="AN1061" s="472">
        <v>30</v>
      </c>
      <c r="AO1061" s="472">
        <v>1</v>
      </c>
      <c r="AP1061" s="472">
        <v>12</v>
      </c>
      <c r="AQ1061" s="480">
        <f ca="1">IF($AP1061=1,IF(INDIRECT(ADDRESS(($AN1061-1)*3+$AO1061+5,$AP1061+7))="",0,INDIRECT(ADDRESS(($AN1061-1)*3+$AO1061+5,$AP1061+7))),IF(INDIRECT(ADDRESS(($AN1061-1)*3+$AO1061+5,$AP1061+7))="",0,IF(COUNTIF(INDIRECT(ADDRESS(($AN1061-1)*36+($AO1061-1)*12+6,COLUMN())):INDIRECT(ADDRESS(($AN1061-1)*36+($AO1061-1)*12+$AP1061+4,COLUMN())),INDIRECT(ADDRESS(($AN1061-1)*3+$AO1061+5,$AP1061+7)))&gt;=1,0,INDIRECT(ADDRESS(($AN1061-1)*3+$AO1061+5,$AP1061+7)))))</f>
        <v>0</v>
      </c>
      <c r="AR1061" s="472">
        <f ca="1">COUNTIF(INDIRECT("H"&amp;(ROW()+12*(($AN1061-1)*3+$AO1061)-ROW())/12+5):INDIRECT("S"&amp;(ROW()+12*(($AN1061-1)*3+$AO1061)-ROW())/12+5),AQ1061)</f>
        <v>0</v>
      </c>
      <c r="AS1061" s="480">
        <f ca="1">IF($AP1061=1,IF(INDIRECT(ADDRESS(($AN1061-1)*3+$AO1061+5,$AP1061+20))="",0,INDIRECT(ADDRESS(($AN1061-1)*3+$AO1061+5,$AP1061+20))),IF(INDIRECT(ADDRESS(($AN1061-1)*3+$AO1061+5,$AP1061+20))="",0,IF(COUNTIF(INDIRECT(ADDRESS(($AN1061-1)*36+($AO1061-1)*12+6,COLUMN())):INDIRECT(ADDRESS(($AN1061-1)*36+($AO1061-1)*12+$AP1061+4,COLUMN())),INDIRECT(ADDRESS(($AN1061-1)*3+$AO1061+5,$AP1061+20)))&gt;=1,0,INDIRECT(ADDRESS(($AN1061-1)*3+$AO1061+5,$AP1061+20)))))</f>
        <v>0</v>
      </c>
      <c r="AT1061" s="472">
        <f ca="1">COUNTIF(INDIRECT("U"&amp;(ROW()+12*(($AN1061-1)*3+$AO1061)-ROW())/12+5):INDIRECT("AF"&amp;(ROW()+12*(($AN1061-1)*3+$AO1061)-ROW())/12+5),AS1061)</f>
        <v>0</v>
      </c>
      <c r="AU1061" s="472">
        <f ca="1">IF(AND(AQ1061+AS1061&gt;0,AR1061+AT1061&gt;0),COUNTIF(AU$6:AU1060,"&gt;0")+1,0)</f>
        <v>0</v>
      </c>
    </row>
    <row r="1062" spans="40:47" x14ac:dyDescent="0.15">
      <c r="AN1062" s="472">
        <v>30</v>
      </c>
      <c r="AO1062" s="472">
        <v>2</v>
      </c>
      <c r="AP1062" s="472">
        <v>1</v>
      </c>
      <c r="AQ1062" s="480">
        <f ca="1">IF($AP1062=1,IF(INDIRECT(ADDRESS(($AN1062-1)*3+$AO1062+5,$AP1062+7))="",0,INDIRECT(ADDRESS(($AN1062-1)*3+$AO1062+5,$AP1062+7))),IF(INDIRECT(ADDRESS(($AN1062-1)*3+$AO1062+5,$AP1062+7))="",0,IF(COUNTIF(INDIRECT(ADDRESS(($AN1062-1)*36+($AO1062-1)*12+6,COLUMN())):INDIRECT(ADDRESS(($AN1062-1)*36+($AO1062-1)*12+$AP1062+4,COLUMN())),INDIRECT(ADDRESS(($AN1062-1)*3+$AO1062+5,$AP1062+7)))&gt;=1,0,INDIRECT(ADDRESS(($AN1062-1)*3+$AO1062+5,$AP1062+7)))))</f>
        <v>0</v>
      </c>
      <c r="AR1062" s="472">
        <f ca="1">COUNTIF(INDIRECT("H"&amp;(ROW()+12*(($AN1062-1)*3+$AO1062)-ROW())/12+5):INDIRECT("S"&amp;(ROW()+12*(($AN1062-1)*3+$AO1062)-ROW())/12+5),AQ1062)</f>
        <v>0</v>
      </c>
      <c r="AS1062" s="480">
        <f ca="1">IF($AP1062=1,IF(INDIRECT(ADDRESS(($AN1062-1)*3+$AO1062+5,$AP1062+20))="",0,INDIRECT(ADDRESS(($AN1062-1)*3+$AO1062+5,$AP1062+20))),IF(INDIRECT(ADDRESS(($AN1062-1)*3+$AO1062+5,$AP1062+20))="",0,IF(COUNTIF(INDIRECT(ADDRESS(($AN1062-1)*36+($AO1062-1)*12+6,COLUMN())):INDIRECT(ADDRESS(($AN1062-1)*36+($AO1062-1)*12+$AP1062+4,COLUMN())),INDIRECT(ADDRESS(($AN1062-1)*3+$AO1062+5,$AP1062+20)))&gt;=1,0,INDIRECT(ADDRESS(($AN1062-1)*3+$AO1062+5,$AP1062+20)))))</f>
        <v>0</v>
      </c>
      <c r="AT1062" s="472">
        <f ca="1">COUNTIF(INDIRECT("U"&amp;(ROW()+12*(($AN1062-1)*3+$AO1062)-ROW())/12+5):INDIRECT("AF"&amp;(ROW()+12*(($AN1062-1)*3+$AO1062)-ROW())/12+5),AS1062)</f>
        <v>0</v>
      </c>
      <c r="AU1062" s="472">
        <f ca="1">IF(AND(AQ1062+AS1062&gt;0,AR1062+AT1062&gt;0),COUNTIF(AU$6:AU1061,"&gt;0")+1,0)</f>
        <v>0</v>
      </c>
    </row>
    <row r="1063" spans="40:47" x14ac:dyDescent="0.15">
      <c r="AN1063" s="472">
        <v>30</v>
      </c>
      <c r="AO1063" s="472">
        <v>2</v>
      </c>
      <c r="AP1063" s="472">
        <v>2</v>
      </c>
      <c r="AQ1063" s="480">
        <f ca="1">IF($AP1063=1,IF(INDIRECT(ADDRESS(($AN1063-1)*3+$AO1063+5,$AP1063+7))="",0,INDIRECT(ADDRESS(($AN1063-1)*3+$AO1063+5,$AP1063+7))),IF(INDIRECT(ADDRESS(($AN1063-1)*3+$AO1063+5,$AP1063+7))="",0,IF(COUNTIF(INDIRECT(ADDRESS(($AN1063-1)*36+($AO1063-1)*12+6,COLUMN())):INDIRECT(ADDRESS(($AN1063-1)*36+($AO1063-1)*12+$AP1063+4,COLUMN())),INDIRECT(ADDRESS(($AN1063-1)*3+$AO1063+5,$AP1063+7)))&gt;=1,0,INDIRECT(ADDRESS(($AN1063-1)*3+$AO1063+5,$AP1063+7)))))</f>
        <v>0</v>
      </c>
      <c r="AR1063" s="472">
        <f ca="1">COUNTIF(INDIRECT("H"&amp;(ROW()+12*(($AN1063-1)*3+$AO1063)-ROW())/12+5):INDIRECT("S"&amp;(ROW()+12*(($AN1063-1)*3+$AO1063)-ROW())/12+5),AQ1063)</f>
        <v>0</v>
      </c>
      <c r="AS1063" s="480">
        <f ca="1">IF($AP1063=1,IF(INDIRECT(ADDRESS(($AN1063-1)*3+$AO1063+5,$AP1063+20))="",0,INDIRECT(ADDRESS(($AN1063-1)*3+$AO1063+5,$AP1063+20))),IF(INDIRECT(ADDRESS(($AN1063-1)*3+$AO1063+5,$AP1063+20))="",0,IF(COUNTIF(INDIRECT(ADDRESS(($AN1063-1)*36+($AO1063-1)*12+6,COLUMN())):INDIRECT(ADDRESS(($AN1063-1)*36+($AO1063-1)*12+$AP1063+4,COLUMN())),INDIRECT(ADDRESS(($AN1063-1)*3+$AO1063+5,$AP1063+20)))&gt;=1,0,INDIRECT(ADDRESS(($AN1063-1)*3+$AO1063+5,$AP1063+20)))))</f>
        <v>0</v>
      </c>
      <c r="AT1063" s="472">
        <f ca="1">COUNTIF(INDIRECT("U"&amp;(ROW()+12*(($AN1063-1)*3+$AO1063)-ROW())/12+5):INDIRECT("AF"&amp;(ROW()+12*(($AN1063-1)*3+$AO1063)-ROW())/12+5),AS1063)</f>
        <v>0</v>
      </c>
      <c r="AU1063" s="472">
        <f ca="1">IF(AND(AQ1063+AS1063&gt;0,AR1063+AT1063&gt;0),COUNTIF(AU$6:AU1062,"&gt;0")+1,0)</f>
        <v>0</v>
      </c>
    </row>
    <row r="1064" spans="40:47" x14ac:dyDescent="0.15">
      <c r="AN1064" s="472">
        <v>30</v>
      </c>
      <c r="AO1064" s="472">
        <v>2</v>
      </c>
      <c r="AP1064" s="472">
        <v>3</v>
      </c>
      <c r="AQ1064" s="480">
        <f ca="1">IF($AP1064=1,IF(INDIRECT(ADDRESS(($AN1064-1)*3+$AO1064+5,$AP1064+7))="",0,INDIRECT(ADDRESS(($AN1064-1)*3+$AO1064+5,$AP1064+7))),IF(INDIRECT(ADDRESS(($AN1064-1)*3+$AO1064+5,$AP1064+7))="",0,IF(COUNTIF(INDIRECT(ADDRESS(($AN1064-1)*36+($AO1064-1)*12+6,COLUMN())):INDIRECT(ADDRESS(($AN1064-1)*36+($AO1064-1)*12+$AP1064+4,COLUMN())),INDIRECT(ADDRESS(($AN1064-1)*3+$AO1064+5,$AP1064+7)))&gt;=1,0,INDIRECT(ADDRESS(($AN1064-1)*3+$AO1064+5,$AP1064+7)))))</f>
        <v>0</v>
      </c>
      <c r="AR1064" s="472">
        <f ca="1">COUNTIF(INDIRECT("H"&amp;(ROW()+12*(($AN1064-1)*3+$AO1064)-ROW())/12+5):INDIRECT("S"&amp;(ROW()+12*(($AN1064-1)*3+$AO1064)-ROW())/12+5),AQ1064)</f>
        <v>0</v>
      </c>
      <c r="AS1064" s="480">
        <f ca="1">IF($AP1064=1,IF(INDIRECT(ADDRESS(($AN1064-1)*3+$AO1064+5,$AP1064+20))="",0,INDIRECT(ADDRESS(($AN1064-1)*3+$AO1064+5,$AP1064+20))),IF(INDIRECT(ADDRESS(($AN1064-1)*3+$AO1064+5,$AP1064+20))="",0,IF(COUNTIF(INDIRECT(ADDRESS(($AN1064-1)*36+($AO1064-1)*12+6,COLUMN())):INDIRECT(ADDRESS(($AN1064-1)*36+($AO1064-1)*12+$AP1064+4,COLUMN())),INDIRECT(ADDRESS(($AN1064-1)*3+$AO1064+5,$AP1064+20)))&gt;=1,0,INDIRECT(ADDRESS(($AN1064-1)*3+$AO1064+5,$AP1064+20)))))</f>
        <v>0</v>
      </c>
      <c r="AT1064" s="472">
        <f ca="1">COUNTIF(INDIRECT("U"&amp;(ROW()+12*(($AN1064-1)*3+$AO1064)-ROW())/12+5):INDIRECT("AF"&amp;(ROW()+12*(($AN1064-1)*3+$AO1064)-ROW())/12+5),AS1064)</f>
        <v>0</v>
      </c>
      <c r="AU1064" s="472">
        <f ca="1">IF(AND(AQ1064+AS1064&gt;0,AR1064+AT1064&gt;0),COUNTIF(AU$6:AU1063,"&gt;0")+1,0)</f>
        <v>0</v>
      </c>
    </row>
    <row r="1065" spans="40:47" x14ac:dyDescent="0.15">
      <c r="AN1065" s="472">
        <v>30</v>
      </c>
      <c r="AO1065" s="472">
        <v>2</v>
      </c>
      <c r="AP1065" s="472">
        <v>4</v>
      </c>
      <c r="AQ1065" s="480">
        <f ca="1">IF($AP1065=1,IF(INDIRECT(ADDRESS(($AN1065-1)*3+$AO1065+5,$AP1065+7))="",0,INDIRECT(ADDRESS(($AN1065-1)*3+$AO1065+5,$AP1065+7))),IF(INDIRECT(ADDRESS(($AN1065-1)*3+$AO1065+5,$AP1065+7))="",0,IF(COUNTIF(INDIRECT(ADDRESS(($AN1065-1)*36+($AO1065-1)*12+6,COLUMN())):INDIRECT(ADDRESS(($AN1065-1)*36+($AO1065-1)*12+$AP1065+4,COLUMN())),INDIRECT(ADDRESS(($AN1065-1)*3+$AO1065+5,$AP1065+7)))&gt;=1,0,INDIRECT(ADDRESS(($AN1065-1)*3+$AO1065+5,$AP1065+7)))))</f>
        <v>0</v>
      </c>
      <c r="AR1065" s="472">
        <f ca="1">COUNTIF(INDIRECT("H"&amp;(ROW()+12*(($AN1065-1)*3+$AO1065)-ROW())/12+5):INDIRECT("S"&amp;(ROW()+12*(($AN1065-1)*3+$AO1065)-ROW())/12+5),AQ1065)</f>
        <v>0</v>
      </c>
      <c r="AS1065" s="480">
        <f ca="1">IF($AP1065=1,IF(INDIRECT(ADDRESS(($AN1065-1)*3+$AO1065+5,$AP1065+20))="",0,INDIRECT(ADDRESS(($AN1065-1)*3+$AO1065+5,$AP1065+20))),IF(INDIRECT(ADDRESS(($AN1065-1)*3+$AO1065+5,$AP1065+20))="",0,IF(COUNTIF(INDIRECT(ADDRESS(($AN1065-1)*36+($AO1065-1)*12+6,COLUMN())):INDIRECT(ADDRESS(($AN1065-1)*36+($AO1065-1)*12+$AP1065+4,COLUMN())),INDIRECT(ADDRESS(($AN1065-1)*3+$AO1065+5,$AP1065+20)))&gt;=1,0,INDIRECT(ADDRESS(($AN1065-1)*3+$AO1065+5,$AP1065+20)))))</f>
        <v>0</v>
      </c>
      <c r="AT1065" s="472">
        <f ca="1">COUNTIF(INDIRECT("U"&amp;(ROW()+12*(($AN1065-1)*3+$AO1065)-ROW())/12+5):INDIRECT("AF"&amp;(ROW()+12*(($AN1065-1)*3+$AO1065)-ROW())/12+5),AS1065)</f>
        <v>0</v>
      </c>
      <c r="AU1065" s="472">
        <f ca="1">IF(AND(AQ1065+AS1065&gt;0,AR1065+AT1065&gt;0),COUNTIF(AU$6:AU1064,"&gt;0")+1,0)</f>
        <v>0</v>
      </c>
    </row>
    <row r="1066" spans="40:47" x14ac:dyDescent="0.15">
      <c r="AN1066" s="472">
        <v>30</v>
      </c>
      <c r="AO1066" s="472">
        <v>2</v>
      </c>
      <c r="AP1066" s="472">
        <v>5</v>
      </c>
      <c r="AQ1066" s="480">
        <f ca="1">IF($AP1066=1,IF(INDIRECT(ADDRESS(($AN1066-1)*3+$AO1066+5,$AP1066+7))="",0,INDIRECT(ADDRESS(($AN1066-1)*3+$AO1066+5,$AP1066+7))),IF(INDIRECT(ADDRESS(($AN1066-1)*3+$AO1066+5,$AP1066+7))="",0,IF(COUNTIF(INDIRECT(ADDRESS(($AN1066-1)*36+($AO1066-1)*12+6,COLUMN())):INDIRECT(ADDRESS(($AN1066-1)*36+($AO1066-1)*12+$AP1066+4,COLUMN())),INDIRECT(ADDRESS(($AN1066-1)*3+$AO1066+5,$AP1066+7)))&gt;=1,0,INDIRECT(ADDRESS(($AN1066-1)*3+$AO1066+5,$AP1066+7)))))</f>
        <v>0</v>
      </c>
      <c r="AR1066" s="472">
        <f ca="1">COUNTIF(INDIRECT("H"&amp;(ROW()+12*(($AN1066-1)*3+$AO1066)-ROW())/12+5):INDIRECT("S"&amp;(ROW()+12*(($AN1066-1)*3+$AO1066)-ROW())/12+5),AQ1066)</f>
        <v>0</v>
      </c>
      <c r="AS1066" s="480">
        <f ca="1">IF($AP1066=1,IF(INDIRECT(ADDRESS(($AN1066-1)*3+$AO1066+5,$AP1066+20))="",0,INDIRECT(ADDRESS(($AN1066-1)*3+$AO1066+5,$AP1066+20))),IF(INDIRECT(ADDRESS(($AN1066-1)*3+$AO1066+5,$AP1066+20))="",0,IF(COUNTIF(INDIRECT(ADDRESS(($AN1066-1)*36+($AO1066-1)*12+6,COLUMN())):INDIRECT(ADDRESS(($AN1066-1)*36+($AO1066-1)*12+$AP1066+4,COLUMN())),INDIRECT(ADDRESS(($AN1066-1)*3+$AO1066+5,$AP1066+20)))&gt;=1,0,INDIRECT(ADDRESS(($AN1066-1)*3+$AO1066+5,$AP1066+20)))))</f>
        <v>0</v>
      </c>
      <c r="AT1066" s="472">
        <f ca="1">COUNTIF(INDIRECT("U"&amp;(ROW()+12*(($AN1066-1)*3+$AO1066)-ROW())/12+5):INDIRECT("AF"&amp;(ROW()+12*(($AN1066-1)*3+$AO1066)-ROW())/12+5),AS1066)</f>
        <v>0</v>
      </c>
      <c r="AU1066" s="472">
        <f ca="1">IF(AND(AQ1066+AS1066&gt;0,AR1066+AT1066&gt;0),COUNTIF(AU$6:AU1065,"&gt;0")+1,0)</f>
        <v>0</v>
      </c>
    </row>
    <row r="1067" spans="40:47" x14ac:dyDescent="0.15">
      <c r="AN1067" s="472">
        <v>30</v>
      </c>
      <c r="AO1067" s="472">
        <v>2</v>
      </c>
      <c r="AP1067" s="472">
        <v>6</v>
      </c>
      <c r="AQ1067" s="480">
        <f ca="1">IF($AP1067=1,IF(INDIRECT(ADDRESS(($AN1067-1)*3+$AO1067+5,$AP1067+7))="",0,INDIRECT(ADDRESS(($AN1067-1)*3+$AO1067+5,$AP1067+7))),IF(INDIRECT(ADDRESS(($AN1067-1)*3+$AO1067+5,$AP1067+7))="",0,IF(COUNTIF(INDIRECT(ADDRESS(($AN1067-1)*36+($AO1067-1)*12+6,COLUMN())):INDIRECT(ADDRESS(($AN1067-1)*36+($AO1067-1)*12+$AP1067+4,COLUMN())),INDIRECT(ADDRESS(($AN1067-1)*3+$AO1067+5,$AP1067+7)))&gt;=1,0,INDIRECT(ADDRESS(($AN1067-1)*3+$AO1067+5,$AP1067+7)))))</f>
        <v>0</v>
      </c>
      <c r="AR1067" s="472">
        <f ca="1">COUNTIF(INDIRECT("H"&amp;(ROW()+12*(($AN1067-1)*3+$AO1067)-ROW())/12+5):INDIRECT("S"&amp;(ROW()+12*(($AN1067-1)*3+$AO1067)-ROW())/12+5),AQ1067)</f>
        <v>0</v>
      </c>
      <c r="AS1067" s="480">
        <f ca="1">IF($AP1067=1,IF(INDIRECT(ADDRESS(($AN1067-1)*3+$AO1067+5,$AP1067+20))="",0,INDIRECT(ADDRESS(($AN1067-1)*3+$AO1067+5,$AP1067+20))),IF(INDIRECT(ADDRESS(($AN1067-1)*3+$AO1067+5,$AP1067+20))="",0,IF(COUNTIF(INDIRECT(ADDRESS(($AN1067-1)*36+($AO1067-1)*12+6,COLUMN())):INDIRECT(ADDRESS(($AN1067-1)*36+($AO1067-1)*12+$AP1067+4,COLUMN())),INDIRECT(ADDRESS(($AN1067-1)*3+$AO1067+5,$AP1067+20)))&gt;=1,0,INDIRECT(ADDRESS(($AN1067-1)*3+$AO1067+5,$AP1067+20)))))</f>
        <v>0</v>
      </c>
      <c r="AT1067" s="472">
        <f ca="1">COUNTIF(INDIRECT("U"&amp;(ROW()+12*(($AN1067-1)*3+$AO1067)-ROW())/12+5):INDIRECT("AF"&amp;(ROW()+12*(($AN1067-1)*3+$AO1067)-ROW())/12+5),AS1067)</f>
        <v>0</v>
      </c>
      <c r="AU1067" s="472">
        <f ca="1">IF(AND(AQ1067+AS1067&gt;0,AR1067+AT1067&gt;0),COUNTIF(AU$6:AU1066,"&gt;0")+1,0)</f>
        <v>0</v>
      </c>
    </row>
    <row r="1068" spans="40:47" x14ac:dyDescent="0.15">
      <c r="AN1068" s="472">
        <v>30</v>
      </c>
      <c r="AO1068" s="472">
        <v>2</v>
      </c>
      <c r="AP1068" s="472">
        <v>7</v>
      </c>
      <c r="AQ1068" s="480">
        <f ca="1">IF($AP1068=1,IF(INDIRECT(ADDRESS(($AN1068-1)*3+$AO1068+5,$AP1068+7))="",0,INDIRECT(ADDRESS(($AN1068-1)*3+$AO1068+5,$AP1068+7))),IF(INDIRECT(ADDRESS(($AN1068-1)*3+$AO1068+5,$AP1068+7))="",0,IF(COUNTIF(INDIRECT(ADDRESS(($AN1068-1)*36+($AO1068-1)*12+6,COLUMN())):INDIRECT(ADDRESS(($AN1068-1)*36+($AO1068-1)*12+$AP1068+4,COLUMN())),INDIRECT(ADDRESS(($AN1068-1)*3+$AO1068+5,$AP1068+7)))&gt;=1,0,INDIRECT(ADDRESS(($AN1068-1)*3+$AO1068+5,$AP1068+7)))))</f>
        <v>0</v>
      </c>
      <c r="AR1068" s="472">
        <f ca="1">COUNTIF(INDIRECT("H"&amp;(ROW()+12*(($AN1068-1)*3+$AO1068)-ROW())/12+5):INDIRECT("S"&amp;(ROW()+12*(($AN1068-1)*3+$AO1068)-ROW())/12+5),AQ1068)</f>
        <v>0</v>
      </c>
      <c r="AS1068" s="480">
        <f ca="1">IF($AP1068=1,IF(INDIRECT(ADDRESS(($AN1068-1)*3+$AO1068+5,$AP1068+20))="",0,INDIRECT(ADDRESS(($AN1068-1)*3+$AO1068+5,$AP1068+20))),IF(INDIRECT(ADDRESS(($AN1068-1)*3+$AO1068+5,$AP1068+20))="",0,IF(COUNTIF(INDIRECT(ADDRESS(($AN1068-1)*36+($AO1068-1)*12+6,COLUMN())):INDIRECT(ADDRESS(($AN1068-1)*36+($AO1068-1)*12+$AP1068+4,COLUMN())),INDIRECT(ADDRESS(($AN1068-1)*3+$AO1068+5,$AP1068+20)))&gt;=1,0,INDIRECT(ADDRESS(($AN1068-1)*3+$AO1068+5,$AP1068+20)))))</f>
        <v>0</v>
      </c>
      <c r="AT1068" s="472">
        <f ca="1">COUNTIF(INDIRECT("U"&amp;(ROW()+12*(($AN1068-1)*3+$AO1068)-ROW())/12+5):INDIRECT("AF"&amp;(ROW()+12*(($AN1068-1)*3+$AO1068)-ROW())/12+5),AS1068)</f>
        <v>0</v>
      </c>
      <c r="AU1068" s="472">
        <f ca="1">IF(AND(AQ1068+AS1068&gt;0,AR1068+AT1068&gt;0),COUNTIF(AU$6:AU1067,"&gt;0")+1,0)</f>
        <v>0</v>
      </c>
    </row>
    <row r="1069" spans="40:47" x14ac:dyDescent="0.15">
      <c r="AN1069" s="472">
        <v>30</v>
      </c>
      <c r="AO1069" s="472">
        <v>2</v>
      </c>
      <c r="AP1069" s="472">
        <v>8</v>
      </c>
      <c r="AQ1069" s="480">
        <f ca="1">IF($AP1069=1,IF(INDIRECT(ADDRESS(($AN1069-1)*3+$AO1069+5,$AP1069+7))="",0,INDIRECT(ADDRESS(($AN1069-1)*3+$AO1069+5,$AP1069+7))),IF(INDIRECT(ADDRESS(($AN1069-1)*3+$AO1069+5,$AP1069+7))="",0,IF(COUNTIF(INDIRECT(ADDRESS(($AN1069-1)*36+($AO1069-1)*12+6,COLUMN())):INDIRECT(ADDRESS(($AN1069-1)*36+($AO1069-1)*12+$AP1069+4,COLUMN())),INDIRECT(ADDRESS(($AN1069-1)*3+$AO1069+5,$AP1069+7)))&gt;=1,0,INDIRECT(ADDRESS(($AN1069-1)*3+$AO1069+5,$AP1069+7)))))</f>
        <v>0</v>
      </c>
      <c r="AR1069" s="472">
        <f ca="1">COUNTIF(INDIRECT("H"&amp;(ROW()+12*(($AN1069-1)*3+$AO1069)-ROW())/12+5):INDIRECT("S"&amp;(ROW()+12*(($AN1069-1)*3+$AO1069)-ROW())/12+5),AQ1069)</f>
        <v>0</v>
      </c>
      <c r="AS1069" s="480">
        <f ca="1">IF($AP1069=1,IF(INDIRECT(ADDRESS(($AN1069-1)*3+$AO1069+5,$AP1069+20))="",0,INDIRECT(ADDRESS(($AN1069-1)*3+$AO1069+5,$AP1069+20))),IF(INDIRECT(ADDRESS(($AN1069-1)*3+$AO1069+5,$AP1069+20))="",0,IF(COUNTIF(INDIRECT(ADDRESS(($AN1069-1)*36+($AO1069-1)*12+6,COLUMN())):INDIRECT(ADDRESS(($AN1069-1)*36+($AO1069-1)*12+$AP1069+4,COLUMN())),INDIRECT(ADDRESS(($AN1069-1)*3+$AO1069+5,$AP1069+20)))&gt;=1,0,INDIRECT(ADDRESS(($AN1069-1)*3+$AO1069+5,$AP1069+20)))))</f>
        <v>0</v>
      </c>
      <c r="AT1069" s="472">
        <f ca="1">COUNTIF(INDIRECT("U"&amp;(ROW()+12*(($AN1069-1)*3+$AO1069)-ROW())/12+5):INDIRECT("AF"&amp;(ROW()+12*(($AN1069-1)*3+$AO1069)-ROW())/12+5),AS1069)</f>
        <v>0</v>
      </c>
      <c r="AU1069" s="472">
        <f ca="1">IF(AND(AQ1069+AS1069&gt;0,AR1069+AT1069&gt;0),COUNTIF(AU$6:AU1068,"&gt;0")+1,0)</f>
        <v>0</v>
      </c>
    </row>
    <row r="1070" spans="40:47" x14ac:dyDescent="0.15">
      <c r="AN1070" s="472">
        <v>30</v>
      </c>
      <c r="AO1070" s="472">
        <v>2</v>
      </c>
      <c r="AP1070" s="472">
        <v>9</v>
      </c>
      <c r="AQ1070" s="480">
        <f ca="1">IF($AP1070=1,IF(INDIRECT(ADDRESS(($AN1070-1)*3+$AO1070+5,$AP1070+7))="",0,INDIRECT(ADDRESS(($AN1070-1)*3+$AO1070+5,$AP1070+7))),IF(INDIRECT(ADDRESS(($AN1070-1)*3+$AO1070+5,$AP1070+7))="",0,IF(COUNTIF(INDIRECT(ADDRESS(($AN1070-1)*36+($AO1070-1)*12+6,COLUMN())):INDIRECT(ADDRESS(($AN1070-1)*36+($AO1070-1)*12+$AP1070+4,COLUMN())),INDIRECT(ADDRESS(($AN1070-1)*3+$AO1070+5,$AP1070+7)))&gt;=1,0,INDIRECT(ADDRESS(($AN1070-1)*3+$AO1070+5,$AP1070+7)))))</f>
        <v>0</v>
      </c>
      <c r="AR1070" s="472">
        <f ca="1">COUNTIF(INDIRECT("H"&amp;(ROW()+12*(($AN1070-1)*3+$AO1070)-ROW())/12+5):INDIRECT("S"&amp;(ROW()+12*(($AN1070-1)*3+$AO1070)-ROW())/12+5),AQ1070)</f>
        <v>0</v>
      </c>
      <c r="AS1070" s="480">
        <f ca="1">IF($AP1070=1,IF(INDIRECT(ADDRESS(($AN1070-1)*3+$AO1070+5,$AP1070+20))="",0,INDIRECT(ADDRESS(($AN1070-1)*3+$AO1070+5,$AP1070+20))),IF(INDIRECT(ADDRESS(($AN1070-1)*3+$AO1070+5,$AP1070+20))="",0,IF(COUNTIF(INDIRECT(ADDRESS(($AN1070-1)*36+($AO1070-1)*12+6,COLUMN())):INDIRECT(ADDRESS(($AN1070-1)*36+($AO1070-1)*12+$AP1070+4,COLUMN())),INDIRECT(ADDRESS(($AN1070-1)*3+$AO1070+5,$AP1070+20)))&gt;=1,0,INDIRECT(ADDRESS(($AN1070-1)*3+$AO1070+5,$AP1070+20)))))</f>
        <v>0</v>
      </c>
      <c r="AT1070" s="472">
        <f ca="1">COUNTIF(INDIRECT("U"&amp;(ROW()+12*(($AN1070-1)*3+$AO1070)-ROW())/12+5):INDIRECT("AF"&amp;(ROW()+12*(($AN1070-1)*3+$AO1070)-ROW())/12+5),AS1070)</f>
        <v>0</v>
      </c>
      <c r="AU1070" s="472">
        <f ca="1">IF(AND(AQ1070+AS1070&gt;0,AR1070+AT1070&gt;0),COUNTIF(AU$6:AU1069,"&gt;0")+1,0)</f>
        <v>0</v>
      </c>
    </row>
    <row r="1071" spans="40:47" x14ac:dyDescent="0.15">
      <c r="AN1071" s="472">
        <v>30</v>
      </c>
      <c r="AO1071" s="472">
        <v>2</v>
      </c>
      <c r="AP1071" s="472">
        <v>10</v>
      </c>
      <c r="AQ1071" s="480">
        <f ca="1">IF($AP1071=1,IF(INDIRECT(ADDRESS(($AN1071-1)*3+$AO1071+5,$AP1071+7))="",0,INDIRECT(ADDRESS(($AN1071-1)*3+$AO1071+5,$AP1071+7))),IF(INDIRECT(ADDRESS(($AN1071-1)*3+$AO1071+5,$AP1071+7))="",0,IF(COUNTIF(INDIRECT(ADDRESS(($AN1071-1)*36+($AO1071-1)*12+6,COLUMN())):INDIRECT(ADDRESS(($AN1071-1)*36+($AO1071-1)*12+$AP1071+4,COLUMN())),INDIRECT(ADDRESS(($AN1071-1)*3+$AO1071+5,$AP1071+7)))&gt;=1,0,INDIRECT(ADDRESS(($AN1071-1)*3+$AO1071+5,$AP1071+7)))))</f>
        <v>0</v>
      </c>
      <c r="AR1071" s="472">
        <f ca="1">COUNTIF(INDIRECT("H"&amp;(ROW()+12*(($AN1071-1)*3+$AO1071)-ROW())/12+5):INDIRECT("S"&amp;(ROW()+12*(($AN1071-1)*3+$AO1071)-ROW())/12+5),AQ1071)</f>
        <v>0</v>
      </c>
      <c r="AS1071" s="480">
        <f ca="1">IF($AP1071=1,IF(INDIRECT(ADDRESS(($AN1071-1)*3+$AO1071+5,$AP1071+20))="",0,INDIRECT(ADDRESS(($AN1071-1)*3+$AO1071+5,$AP1071+20))),IF(INDIRECT(ADDRESS(($AN1071-1)*3+$AO1071+5,$AP1071+20))="",0,IF(COUNTIF(INDIRECT(ADDRESS(($AN1071-1)*36+($AO1071-1)*12+6,COLUMN())):INDIRECT(ADDRESS(($AN1071-1)*36+($AO1071-1)*12+$AP1071+4,COLUMN())),INDIRECT(ADDRESS(($AN1071-1)*3+$AO1071+5,$AP1071+20)))&gt;=1,0,INDIRECT(ADDRESS(($AN1071-1)*3+$AO1071+5,$AP1071+20)))))</f>
        <v>0</v>
      </c>
      <c r="AT1071" s="472">
        <f ca="1">COUNTIF(INDIRECT("U"&amp;(ROW()+12*(($AN1071-1)*3+$AO1071)-ROW())/12+5):INDIRECT("AF"&amp;(ROW()+12*(($AN1071-1)*3+$AO1071)-ROW())/12+5),AS1071)</f>
        <v>0</v>
      </c>
      <c r="AU1071" s="472">
        <f ca="1">IF(AND(AQ1071+AS1071&gt;0,AR1071+AT1071&gt;0),COUNTIF(AU$6:AU1070,"&gt;0")+1,0)</f>
        <v>0</v>
      </c>
    </row>
    <row r="1072" spans="40:47" x14ac:dyDescent="0.15">
      <c r="AN1072" s="472">
        <v>30</v>
      </c>
      <c r="AO1072" s="472">
        <v>2</v>
      </c>
      <c r="AP1072" s="472">
        <v>11</v>
      </c>
      <c r="AQ1072" s="480">
        <f ca="1">IF($AP1072=1,IF(INDIRECT(ADDRESS(($AN1072-1)*3+$AO1072+5,$AP1072+7))="",0,INDIRECT(ADDRESS(($AN1072-1)*3+$AO1072+5,$AP1072+7))),IF(INDIRECT(ADDRESS(($AN1072-1)*3+$AO1072+5,$AP1072+7))="",0,IF(COUNTIF(INDIRECT(ADDRESS(($AN1072-1)*36+($AO1072-1)*12+6,COLUMN())):INDIRECT(ADDRESS(($AN1072-1)*36+($AO1072-1)*12+$AP1072+4,COLUMN())),INDIRECT(ADDRESS(($AN1072-1)*3+$AO1072+5,$AP1072+7)))&gt;=1,0,INDIRECT(ADDRESS(($AN1072-1)*3+$AO1072+5,$AP1072+7)))))</f>
        <v>0</v>
      </c>
      <c r="AR1072" s="472">
        <f ca="1">COUNTIF(INDIRECT("H"&amp;(ROW()+12*(($AN1072-1)*3+$AO1072)-ROW())/12+5):INDIRECT("S"&amp;(ROW()+12*(($AN1072-1)*3+$AO1072)-ROW())/12+5),AQ1072)</f>
        <v>0</v>
      </c>
      <c r="AS1072" s="480">
        <f ca="1">IF($AP1072=1,IF(INDIRECT(ADDRESS(($AN1072-1)*3+$AO1072+5,$AP1072+20))="",0,INDIRECT(ADDRESS(($AN1072-1)*3+$AO1072+5,$AP1072+20))),IF(INDIRECT(ADDRESS(($AN1072-1)*3+$AO1072+5,$AP1072+20))="",0,IF(COUNTIF(INDIRECT(ADDRESS(($AN1072-1)*36+($AO1072-1)*12+6,COLUMN())):INDIRECT(ADDRESS(($AN1072-1)*36+($AO1072-1)*12+$AP1072+4,COLUMN())),INDIRECT(ADDRESS(($AN1072-1)*3+$AO1072+5,$AP1072+20)))&gt;=1,0,INDIRECT(ADDRESS(($AN1072-1)*3+$AO1072+5,$AP1072+20)))))</f>
        <v>0</v>
      </c>
      <c r="AT1072" s="472">
        <f ca="1">COUNTIF(INDIRECT("U"&amp;(ROW()+12*(($AN1072-1)*3+$AO1072)-ROW())/12+5):INDIRECT("AF"&amp;(ROW()+12*(($AN1072-1)*3+$AO1072)-ROW())/12+5),AS1072)</f>
        <v>0</v>
      </c>
      <c r="AU1072" s="472">
        <f ca="1">IF(AND(AQ1072+AS1072&gt;0,AR1072+AT1072&gt;0),COUNTIF(AU$6:AU1071,"&gt;0")+1,0)</f>
        <v>0</v>
      </c>
    </row>
    <row r="1073" spans="40:47" x14ac:dyDescent="0.15">
      <c r="AN1073" s="472">
        <v>30</v>
      </c>
      <c r="AO1073" s="472">
        <v>2</v>
      </c>
      <c r="AP1073" s="472">
        <v>12</v>
      </c>
      <c r="AQ1073" s="480">
        <f ca="1">IF($AP1073=1,IF(INDIRECT(ADDRESS(($AN1073-1)*3+$AO1073+5,$AP1073+7))="",0,INDIRECT(ADDRESS(($AN1073-1)*3+$AO1073+5,$AP1073+7))),IF(INDIRECT(ADDRESS(($AN1073-1)*3+$AO1073+5,$AP1073+7))="",0,IF(COUNTIF(INDIRECT(ADDRESS(($AN1073-1)*36+($AO1073-1)*12+6,COLUMN())):INDIRECT(ADDRESS(($AN1073-1)*36+($AO1073-1)*12+$AP1073+4,COLUMN())),INDIRECT(ADDRESS(($AN1073-1)*3+$AO1073+5,$AP1073+7)))&gt;=1,0,INDIRECT(ADDRESS(($AN1073-1)*3+$AO1073+5,$AP1073+7)))))</f>
        <v>0</v>
      </c>
      <c r="AR1073" s="472">
        <f ca="1">COUNTIF(INDIRECT("H"&amp;(ROW()+12*(($AN1073-1)*3+$AO1073)-ROW())/12+5):INDIRECT("S"&amp;(ROW()+12*(($AN1073-1)*3+$AO1073)-ROW())/12+5),AQ1073)</f>
        <v>0</v>
      </c>
      <c r="AS1073" s="480">
        <f ca="1">IF($AP1073=1,IF(INDIRECT(ADDRESS(($AN1073-1)*3+$AO1073+5,$AP1073+20))="",0,INDIRECT(ADDRESS(($AN1073-1)*3+$AO1073+5,$AP1073+20))),IF(INDIRECT(ADDRESS(($AN1073-1)*3+$AO1073+5,$AP1073+20))="",0,IF(COUNTIF(INDIRECT(ADDRESS(($AN1073-1)*36+($AO1073-1)*12+6,COLUMN())):INDIRECT(ADDRESS(($AN1073-1)*36+($AO1073-1)*12+$AP1073+4,COLUMN())),INDIRECT(ADDRESS(($AN1073-1)*3+$AO1073+5,$AP1073+20)))&gt;=1,0,INDIRECT(ADDRESS(($AN1073-1)*3+$AO1073+5,$AP1073+20)))))</f>
        <v>0</v>
      </c>
      <c r="AT1073" s="472">
        <f ca="1">COUNTIF(INDIRECT("U"&amp;(ROW()+12*(($AN1073-1)*3+$AO1073)-ROW())/12+5):INDIRECT("AF"&amp;(ROW()+12*(($AN1073-1)*3+$AO1073)-ROW())/12+5),AS1073)</f>
        <v>0</v>
      </c>
      <c r="AU1073" s="472">
        <f ca="1">IF(AND(AQ1073+AS1073&gt;0,AR1073+AT1073&gt;0),COUNTIF(AU$6:AU1072,"&gt;0")+1,0)</f>
        <v>0</v>
      </c>
    </row>
    <row r="1074" spans="40:47" x14ac:dyDescent="0.15">
      <c r="AN1074" s="472">
        <v>30</v>
      </c>
      <c r="AO1074" s="472">
        <v>3</v>
      </c>
      <c r="AP1074" s="472">
        <v>1</v>
      </c>
      <c r="AQ1074" s="480">
        <f ca="1">IF($AP1074=1,IF(INDIRECT(ADDRESS(($AN1074-1)*3+$AO1074+5,$AP1074+7))="",0,INDIRECT(ADDRESS(($AN1074-1)*3+$AO1074+5,$AP1074+7))),IF(INDIRECT(ADDRESS(($AN1074-1)*3+$AO1074+5,$AP1074+7))="",0,IF(COUNTIF(INDIRECT(ADDRESS(($AN1074-1)*36+($AO1074-1)*12+6,COLUMN())):INDIRECT(ADDRESS(($AN1074-1)*36+($AO1074-1)*12+$AP1074+4,COLUMN())),INDIRECT(ADDRESS(($AN1074-1)*3+$AO1074+5,$AP1074+7)))&gt;=1,0,INDIRECT(ADDRESS(($AN1074-1)*3+$AO1074+5,$AP1074+7)))))</f>
        <v>0</v>
      </c>
      <c r="AR1074" s="472">
        <f ca="1">COUNTIF(INDIRECT("H"&amp;(ROW()+12*(($AN1074-1)*3+$AO1074)-ROW())/12+5):INDIRECT("S"&amp;(ROW()+12*(($AN1074-1)*3+$AO1074)-ROW())/12+5),AQ1074)</f>
        <v>0</v>
      </c>
      <c r="AS1074" s="480">
        <f ca="1">IF($AP1074=1,IF(INDIRECT(ADDRESS(($AN1074-1)*3+$AO1074+5,$AP1074+20))="",0,INDIRECT(ADDRESS(($AN1074-1)*3+$AO1074+5,$AP1074+20))),IF(INDIRECT(ADDRESS(($AN1074-1)*3+$AO1074+5,$AP1074+20))="",0,IF(COUNTIF(INDIRECT(ADDRESS(($AN1074-1)*36+($AO1074-1)*12+6,COLUMN())):INDIRECT(ADDRESS(($AN1074-1)*36+($AO1074-1)*12+$AP1074+4,COLUMN())),INDIRECT(ADDRESS(($AN1074-1)*3+$AO1074+5,$AP1074+20)))&gt;=1,0,INDIRECT(ADDRESS(($AN1074-1)*3+$AO1074+5,$AP1074+20)))))</f>
        <v>0</v>
      </c>
      <c r="AT1074" s="472">
        <f ca="1">COUNTIF(INDIRECT("U"&amp;(ROW()+12*(($AN1074-1)*3+$AO1074)-ROW())/12+5):INDIRECT("AF"&amp;(ROW()+12*(($AN1074-1)*3+$AO1074)-ROW())/12+5),AS1074)</f>
        <v>0</v>
      </c>
      <c r="AU1074" s="472">
        <f ca="1">IF(AND(AQ1074+AS1074&gt;0,AR1074+AT1074&gt;0),COUNTIF(AU$6:AU1073,"&gt;0")+1,0)</f>
        <v>0</v>
      </c>
    </row>
    <row r="1075" spans="40:47" x14ac:dyDescent="0.15">
      <c r="AN1075" s="472">
        <v>30</v>
      </c>
      <c r="AO1075" s="472">
        <v>3</v>
      </c>
      <c r="AP1075" s="472">
        <v>2</v>
      </c>
      <c r="AQ1075" s="480">
        <f ca="1">IF($AP1075=1,IF(INDIRECT(ADDRESS(($AN1075-1)*3+$AO1075+5,$AP1075+7))="",0,INDIRECT(ADDRESS(($AN1075-1)*3+$AO1075+5,$AP1075+7))),IF(INDIRECT(ADDRESS(($AN1075-1)*3+$AO1075+5,$AP1075+7))="",0,IF(COUNTIF(INDIRECT(ADDRESS(($AN1075-1)*36+($AO1075-1)*12+6,COLUMN())):INDIRECT(ADDRESS(($AN1075-1)*36+($AO1075-1)*12+$AP1075+4,COLUMN())),INDIRECT(ADDRESS(($AN1075-1)*3+$AO1075+5,$AP1075+7)))&gt;=1,0,INDIRECT(ADDRESS(($AN1075-1)*3+$AO1075+5,$AP1075+7)))))</f>
        <v>0</v>
      </c>
      <c r="AR1075" s="472">
        <f ca="1">COUNTIF(INDIRECT("H"&amp;(ROW()+12*(($AN1075-1)*3+$AO1075)-ROW())/12+5):INDIRECT("S"&amp;(ROW()+12*(($AN1075-1)*3+$AO1075)-ROW())/12+5),AQ1075)</f>
        <v>0</v>
      </c>
      <c r="AS1075" s="480">
        <f ca="1">IF($AP1075=1,IF(INDIRECT(ADDRESS(($AN1075-1)*3+$AO1075+5,$AP1075+20))="",0,INDIRECT(ADDRESS(($AN1075-1)*3+$AO1075+5,$AP1075+20))),IF(INDIRECT(ADDRESS(($AN1075-1)*3+$AO1075+5,$AP1075+20))="",0,IF(COUNTIF(INDIRECT(ADDRESS(($AN1075-1)*36+($AO1075-1)*12+6,COLUMN())):INDIRECT(ADDRESS(($AN1075-1)*36+($AO1075-1)*12+$AP1075+4,COLUMN())),INDIRECT(ADDRESS(($AN1075-1)*3+$AO1075+5,$AP1075+20)))&gt;=1,0,INDIRECT(ADDRESS(($AN1075-1)*3+$AO1075+5,$AP1075+20)))))</f>
        <v>0</v>
      </c>
      <c r="AT1075" s="472">
        <f ca="1">COUNTIF(INDIRECT("U"&amp;(ROW()+12*(($AN1075-1)*3+$AO1075)-ROW())/12+5):INDIRECT("AF"&amp;(ROW()+12*(($AN1075-1)*3+$AO1075)-ROW())/12+5),AS1075)</f>
        <v>0</v>
      </c>
      <c r="AU1075" s="472">
        <f ca="1">IF(AND(AQ1075+AS1075&gt;0,AR1075+AT1075&gt;0),COUNTIF(AU$6:AU1074,"&gt;0")+1,0)</f>
        <v>0</v>
      </c>
    </row>
    <row r="1076" spans="40:47" x14ac:dyDescent="0.15">
      <c r="AN1076" s="472">
        <v>30</v>
      </c>
      <c r="AO1076" s="472">
        <v>3</v>
      </c>
      <c r="AP1076" s="472">
        <v>3</v>
      </c>
      <c r="AQ1076" s="480">
        <f ca="1">IF($AP1076=1,IF(INDIRECT(ADDRESS(($AN1076-1)*3+$AO1076+5,$AP1076+7))="",0,INDIRECT(ADDRESS(($AN1076-1)*3+$AO1076+5,$AP1076+7))),IF(INDIRECT(ADDRESS(($AN1076-1)*3+$AO1076+5,$AP1076+7))="",0,IF(COUNTIF(INDIRECT(ADDRESS(($AN1076-1)*36+($AO1076-1)*12+6,COLUMN())):INDIRECT(ADDRESS(($AN1076-1)*36+($AO1076-1)*12+$AP1076+4,COLUMN())),INDIRECT(ADDRESS(($AN1076-1)*3+$AO1076+5,$AP1076+7)))&gt;=1,0,INDIRECT(ADDRESS(($AN1076-1)*3+$AO1076+5,$AP1076+7)))))</f>
        <v>0</v>
      </c>
      <c r="AR1076" s="472">
        <f ca="1">COUNTIF(INDIRECT("H"&amp;(ROW()+12*(($AN1076-1)*3+$AO1076)-ROW())/12+5):INDIRECT("S"&amp;(ROW()+12*(($AN1076-1)*3+$AO1076)-ROW())/12+5),AQ1076)</f>
        <v>0</v>
      </c>
      <c r="AS1076" s="480">
        <f ca="1">IF($AP1076=1,IF(INDIRECT(ADDRESS(($AN1076-1)*3+$AO1076+5,$AP1076+20))="",0,INDIRECT(ADDRESS(($AN1076-1)*3+$AO1076+5,$AP1076+20))),IF(INDIRECT(ADDRESS(($AN1076-1)*3+$AO1076+5,$AP1076+20))="",0,IF(COUNTIF(INDIRECT(ADDRESS(($AN1076-1)*36+($AO1076-1)*12+6,COLUMN())):INDIRECT(ADDRESS(($AN1076-1)*36+($AO1076-1)*12+$AP1076+4,COLUMN())),INDIRECT(ADDRESS(($AN1076-1)*3+$AO1076+5,$AP1076+20)))&gt;=1,0,INDIRECT(ADDRESS(($AN1076-1)*3+$AO1076+5,$AP1076+20)))))</f>
        <v>0</v>
      </c>
      <c r="AT1076" s="472">
        <f ca="1">COUNTIF(INDIRECT("U"&amp;(ROW()+12*(($AN1076-1)*3+$AO1076)-ROW())/12+5):INDIRECT("AF"&amp;(ROW()+12*(($AN1076-1)*3+$AO1076)-ROW())/12+5),AS1076)</f>
        <v>0</v>
      </c>
      <c r="AU1076" s="472">
        <f ca="1">IF(AND(AQ1076+AS1076&gt;0,AR1076+AT1076&gt;0),COUNTIF(AU$6:AU1075,"&gt;0")+1,0)</f>
        <v>0</v>
      </c>
    </row>
    <row r="1077" spans="40:47" x14ac:dyDescent="0.15">
      <c r="AN1077" s="472">
        <v>30</v>
      </c>
      <c r="AO1077" s="472">
        <v>3</v>
      </c>
      <c r="AP1077" s="472">
        <v>4</v>
      </c>
      <c r="AQ1077" s="480">
        <f ca="1">IF($AP1077=1,IF(INDIRECT(ADDRESS(($AN1077-1)*3+$AO1077+5,$AP1077+7))="",0,INDIRECT(ADDRESS(($AN1077-1)*3+$AO1077+5,$AP1077+7))),IF(INDIRECT(ADDRESS(($AN1077-1)*3+$AO1077+5,$AP1077+7))="",0,IF(COUNTIF(INDIRECT(ADDRESS(($AN1077-1)*36+($AO1077-1)*12+6,COLUMN())):INDIRECT(ADDRESS(($AN1077-1)*36+($AO1077-1)*12+$AP1077+4,COLUMN())),INDIRECT(ADDRESS(($AN1077-1)*3+$AO1077+5,$AP1077+7)))&gt;=1,0,INDIRECT(ADDRESS(($AN1077-1)*3+$AO1077+5,$AP1077+7)))))</f>
        <v>0</v>
      </c>
      <c r="AR1077" s="472">
        <f ca="1">COUNTIF(INDIRECT("H"&amp;(ROW()+12*(($AN1077-1)*3+$AO1077)-ROW())/12+5):INDIRECT("S"&amp;(ROW()+12*(($AN1077-1)*3+$AO1077)-ROW())/12+5),AQ1077)</f>
        <v>0</v>
      </c>
      <c r="AS1077" s="480">
        <f ca="1">IF($AP1077=1,IF(INDIRECT(ADDRESS(($AN1077-1)*3+$AO1077+5,$AP1077+20))="",0,INDIRECT(ADDRESS(($AN1077-1)*3+$AO1077+5,$AP1077+20))),IF(INDIRECT(ADDRESS(($AN1077-1)*3+$AO1077+5,$AP1077+20))="",0,IF(COUNTIF(INDIRECT(ADDRESS(($AN1077-1)*36+($AO1077-1)*12+6,COLUMN())):INDIRECT(ADDRESS(($AN1077-1)*36+($AO1077-1)*12+$AP1077+4,COLUMN())),INDIRECT(ADDRESS(($AN1077-1)*3+$AO1077+5,$AP1077+20)))&gt;=1,0,INDIRECT(ADDRESS(($AN1077-1)*3+$AO1077+5,$AP1077+20)))))</f>
        <v>0</v>
      </c>
      <c r="AT1077" s="472">
        <f ca="1">COUNTIF(INDIRECT("U"&amp;(ROW()+12*(($AN1077-1)*3+$AO1077)-ROW())/12+5):INDIRECT("AF"&amp;(ROW()+12*(($AN1077-1)*3+$AO1077)-ROW())/12+5),AS1077)</f>
        <v>0</v>
      </c>
      <c r="AU1077" s="472">
        <f ca="1">IF(AND(AQ1077+AS1077&gt;0,AR1077+AT1077&gt;0),COUNTIF(AU$6:AU1076,"&gt;0")+1,0)</f>
        <v>0</v>
      </c>
    </row>
    <row r="1078" spans="40:47" x14ac:dyDescent="0.15">
      <c r="AN1078" s="472">
        <v>30</v>
      </c>
      <c r="AO1078" s="472">
        <v>3</v>
      </c>
      <c r="AP1078" s="472">
        <v>5</v>
      </c>
      <c r="AQ1078" s="480">
        <f ca="1">IF($AP1078=1,IF(INDIRECT(ADDRESS(($AN1078-1)*3+$AO1078+5,$AP1078+7))="",0,INDIRECT(ADDRESS(($AN1078-1)*3+$AO1078+5,$AP1078+7))),IF(INDIRECT(ADDRESS(($AN1078-1)*3+$AO1078+5,$AP1078+7))="",0,IF(COUNTIF(INDIRECT(ADDRESS(($AN1078-1)*36+($AO1078-1)*12+6,COLUMN())):INDIRECT(ADDRESS(($AN1078-1)*36+($AO1078-1)*12+$AP1078+4,COLUMN())),INDIRECT(ADDRESS(($AN1078-1)*3+$AO1078+5,$AP1078+7)))&gt;=1,0,INDIRECT(ADDRESS(($AN1078-1)*3+$AO1078+5,$AP1078+7)))))</f>
        <v>0</v>
      </c>
      <c r="AR1078" s="472">
        <f ca="1">COUNTIF(INDIRECT("H"&amp;(ROW()+12*(($AN1078-1)*3+$AO1078)-ROW())/12+5):INDIRECT("S"&amp;(ROW()+12*(($AN1078-1)*3+$AO1078)-ROW())/12+5),AQ1078)</f>
        <v>0</v>
      </c>
      <c r="AS1078" s="480">
        <f ca="1">IF($AP1078=1,IF(INDIRECT(ADDRESS(($AN1078-1)*3+$AO1078+5,$AP1078+20))="",0,INDIRECT(ADDRESS(($AN1078-1)*3+$AO1078+5,$AP1078+20))),IF(INDIRECT(ADDRESS(($AN1078-1)*3+$AO1078+5,$AP1078+20))="",0,IF(COUNTIF(INDIRECT(ADDRESS(($AN1078-1)*36+($AO1078-1)*12+6,COLUMN())):INDIRECT(ADDRESS(($AN1078-1)*36+($AO1078-1)*12+$AP1078+4,COLUMN())),INDIRECT(ADDRESS(($AN1078-1)*3+$AO1078+5,$AP1078+20)))&gt;=1,0,INDIRECT(ADDRESS(($AN1078-1)*3+$AO1078+5,$AP1078+20)))))</f>
        <v>0</v>
      </c>
      <c r="AT1078" s="472">
        <f ca="1">COUNTIF(INDIRECT("U"&amp;(ROW()+12*(($AN1078-1)*3+$AO1078)-ROW())/12+5):INDIRECT("AF"&amp;(ROW()+12*(($AN1078-1)*3+$AO1078)-ROW())/12+5),AS1078)</f>
        <v>0</v>
      </c>
      <c r="AU1078" s="472">
        <f ca="1">IF(AND(AQ1078+AS1078&gt;0,AR1078+AT1078&gt;0),COUNTIF(AU$6:AU1077,"&gt;0")+1,0)</f>
        <v>0</v>
      </c>
    </row>
    <row r="1079" spans="40:47" x14ac:dyDescent="0.15">
      <c r="AN1079" s="472">
        <v>30</v>
      </c>
      <c r="AO1079" s="472">
        <v>3</v>
      </c>
      <c r="AP1079" s="472">
        <v>6</v>
      </c>
      <c r="AQ1079" s="480">
        <f ca="1">IF($AP1079=1,IF(INDIRECT(ADDRESS(($AN1079-1)*3+$AO1079+5,$AP1079+7))="",0,INDIRECT(ADDRESS(($AN1079-1)*3+$AO1079+5,$AP1079+7))),IF(INDIRECT(ADDRESS(($AN1079-1)*3+$AO1079+5,$AP1079+7))="",0,IF(COUNTIF(INDIRECT(ADDRESS(($AN1079-1)*36+($AO1079-1)*12+6,COLUMN())):INDIRECT(ADDRESS(($AN1079-1)*36+($AO1079-1)*12+$AP1079+4,COLUMN())),INDIRECT(ADDRESS(($AN1079-1)*3+$AO1079+5,$AP1079+7)))&gt;=1,0,INDIRECT(ADDRESS(($AN1079-1)*3+$AO1079+5,$AP1079+7)))))</f>
        <v>0</v>
      </c>
      <c r="AR1079" s="472">
        <f ca="1">COUNTIF(INDIRECT("H"&amp;(ROW()+12*(($AN1079-1)*3+$AO1079)-ROW())/12+5):INDIRECT("S"&amp;(ROW()+12*(($AN1079-1)*3+$AO1079)-ROW())/12+5),AQ1079)</f>
        <v>0</v>
      </c>
      <c r="AS1079" s="480">
        <f ca="1">IF($AP1079=1,IF(INDIRECT(ADDRESS(($AN1079-1)*3+$AO1079+5,$AP1079+20))="",0,INDIRECT(ADDRESS(($AN1079-1)*3+$AO1079+5,$AP1079+20))),IF(INDIRECT(ADDRESS(($AN1079-1)*3+$AO1079+5,$AP1079+20))="",0,IF(COUNTIF(INDIRECT(ADDRESS(($AN1079-1)*36+($AO1079-1)*12+6,COLUMN())):INDIRECT(ADDRESS(($AN1079-1)*36+($AO1079-1)*12+$AP1079+4,COLUMN())),INDIRECT(ADDRESS(($AN1079-1)*3+$AO1079+5,$AP1079+20)))&gt;=1,0,INDIRECT(ADDRESS(($AN1079-1)*3+$AO1079+5,$AP1079+20)))))</f>
        <v>0</v>
      </c>
      <c r="AT1079" s="472">
        <f ca="1">COUNTIF(INDIRECT("U"&amp;(ROW()+12*(($AN1079-1)*3+$AO1079)-ROW())/12+5):INDIRECT("AF"&amp;(ROW()+12*(($AN1079-1)*3+$AO1079)-ROW())/12+5),AS1079)</f>
        <v>0</v>
      </c>
      <c r="AU1079" s="472">
        <f ca="1">IF(AND(AQ1079+AS1079&gt;0,AR1079+AT1079&gt;0),COUNTIF(AU$6:AU1078,"&gt;0")+1,0)</f>
        <v>0</v>
      </c>
    </row>
    <row r="1080" spans="40:47" x14ac:dyDescent="0.15">
      <c r="AN1080" s="472">
        <v>30</v>
      </c>
      <c r="AO1080" s="472">
        <v>3</v>
      </c>
      <c r="AP1080" s="472">
        <v>7</v>
      </c>
      <c r="AQ1080" s="480">
        <f ca="1">IF($AP1080=1,IF(INDIRECT(ADDRESS(($AN1080-1)*3+$AO1080+5,$AP1080+7))="",0,INDIRECT(ADDRESS(($AN1080-1)*3+$AO1080+5,$AP1080+7))),IF(INDIRECT(ADDRESS(($AN1080-1)*3+$AO1080+5,$AP1080+7))="",0,IF(COUNTIF(INDIRECT(ADDRESS(($AN1080-1)*36+($AO1080-1)*12+6,COLUMN())):INDIRECT(ADDRESS(($AN1080-1)*36+($AO1080-1)*12+$AP1080+4,COLUMN())),INDIRECT(ADDRESS(($AN1080-1)*3+$AO1080+5,$AP1080+7)))&gt;=1,0,INDIRECT(ADDRESS(($AN1080-1)*3+$AO1080+5,$AP1080+7)))))</f>
        <v>0</v>
      </c>
      <c r="AR1080" s="472">
        <f ca="1">COUNTIF(INDIRECT("H"&amp;(ROW()+12*(($AN1080-1)*3+$AO1080)-ROW())/12+5):INDIRECT("S"&amp;(ROW()+12*(($AN1080-1)*3+$AO1080)-ROW())/12+5),AQ1080)</f>
        <v>0</v>
      </c>
      <c r="AS1080" s="480">
        <f ca="1">IF($AP1080=1,IF(INDIRECT(ADDRESS(($AN1080-1)*3+$AO1080+5,$AP1080+20))="",0,INDIRECT(ADDRESS(($AN1080-1)*3+$AO1080+5,$AP1080+20))),IF(INDIRECT(ADDRESS(($AN1080-1)*3+$AO1080+5,$AP1080+20))="",0,IF(COUNTIF(INDIRECT(ADDRESS(($AN1080-1)*36+($AO1080-1)*12+6,COLUMN())):INDIRECT(ADDRESS(($AN1080-1)*36+($AO1080-1)*12+$AP1080+4,COLUMN())),INDIRECT(ADDRESS(($AN1080-1)*3+$AO1080+5,$AP1080+20)))&gt;=1,0,INDIRECT(ADDRESS(($AN1080-1)*3+$AO1080+5,$AP1080+20)))))</f>
        <v>0</v>
      </c>
      <c r="AT1080" s="472">
        <f ca="1">COUNTIF(INDIRECT("U"&amp;(ROW()+12*(($AN1080-1)*3+$AO1080)-ROW())/12+5):INDIRECT("AF"&amp;(ROW()+12*(($AN1080-1)*3+$AO1080)-ROW())/12+5),AS1080)</f>
        <v>0</v>
      </c>
      <c r="AU1080" s="472">
        <f ca="1">IF(AND(AQ1080+AS1080&gt;0,AR1080+AT1080&gt;0),COUNTIF(AU$6:AU1079,"&gt;0")+1,0)</f>
        <v>0</v>
      </c>
    </row>
    <row r="1081" spans="40:47" x14ac:dyDescent="0.15">
      <c r="AN1081" s="472">
        <v>30</v>
      </c>
      <c r="AO1081" s="472">
        <v>3</v>
      </c>
      <c r="AP1081" s="472">
        <v>8</v>
      </c>
      <c r="AQ1081" s="480">
        <f ca="1">IF($AP1081=1,IF(INDIRECT(ADDRESS(($AN1081-1)*3+$AO1081+5,$AP1081+7))="",0,INDIRECT(ADDRESS(($AN1081-1)*3+$AO1081+5,$AP1081+7))),IF(INDIRECT(ADDRESS(($AN1081-1)*3+$AO1081+5,$AP1081+7))="",0,IF(COUNTIF(INDIRECT(ADDRESS(($AN1081-1)*36+($AO1081-1)*12+6,COLUMN())):INDIRECT(ADDRESS(($AN1081-1)*36+($AO1081-1)*12+$AP1081+4,COLUMN())),INDIRECT(ADDRESS(($AN1081-1)*3+$AO1081+5,$AP1081+7)))&gt;=1,0,INDIRECT(ADDRESS(($AN1081-1)*3+$AO1081+5,$AP1081+7)))))</f>
        <v>0</v>
      </c>
      <c r="AR1081" s="472">
        <f ca="1">COUNTIF(INDIRECT("H"&amp;(ROW()+12*(($AN1081-1)*3+$AO1081)-ROW())/12+5):INDIRECT("S"&amp;(ROW()+12*(($AN1081-1)*3+$AO1081)-ROW())/12+5),AQ1081)</f>
        <v>0</v>
      </c>
      <c r="AS1081" s="480">
        <f ca="1">IF($AP1081=1,IF(INDIRECT(ADDRESS(($AN1081-1)*3+$AO1081+5,$AP1081+20))="",0,INDIRECT(ADDRESS(($AN1081-1)*3+$AO1081+5,$AP1081+20))),IF(INDIRECT(ADDRESS(($AN1081-1)*3+$AO1081+5,$AP1081+20))="",0,IF(COUNTIF(INDIRECT(ADDRESS(($AN1081-1)*36+($AO1081-1)*12+6,COLUMN())):INDIRECT(ADDRESS(($AN1081-1)*36+($AO1081-1)*12+$AP1081+4,COLUMN())),INDIRECT(ADDRESS(($AN1081-1)*3+$AO1081+5,$AP1081+20)))&gt;=1,0,INDIRECT(ADDRESS(($AN1081-1)*3+$AO1081+5,$AP1081+20)))))</f>
        <v>0</v>
      </c>
      <c r="AT1081" s="472">
        <f ca="1">COUNTIF(INDIRECT("U"&amp;(ROW()+12*(($AN1081-1)*3+$AO1081)-ROW())/12+5):INDIRECT("AF"&amp;(ROW()+12*(($AN1081-1)*3+$AO1081)-ROW())/12+5),AS1081)</f>
        <v>0</v>
      </c>
      <c r="AU1081" s="472">
        <f ca="1">IF(AND(AQ1081+AS1081&gt;0,AR1081+AT1081&gt;0),COUNTIF(AU$6:AU1080,"&gt;0")+1,0)</f>
        <v>0</v>
      </c>
    </row>
    <row r="1082" spans="40:47" x14ac:dyDescent="0.15">
      <c r="AN1082" s="472">
        <v>30</v>
      </c>
      <c r="AO1082" s="472">
        <v>3</v>
      </c>
      <c r="AP1082" s="472">
        <v>9</v>
      </c>
      <c r="AQ1082" s="480">
        <f ca="1">IF($AP1082=1,IF(INDIRECT(ADDRESS(($AN1082-1)*3+$AO1082+5,$AP1082+7))="",0,INDIRECT(ADDRESS(($AN1082-1)*3+$AO1082+5,$AP1082+7))),IF(INDIRECT(ADDRESS(($AN1082-1)*3+$AO1082+5,$AP1082+7))="",0,IF(COUNTIF(INDIRECT(ADDRESS(($AN1082-1)*36+($AO1082-1)*12+6,COLUMN())):INDIRECT(ADDRESS(($AN1082-1)*36+($AO1082-1)*12+$AP1082+4,COLUMN())),INDIRECT(ADDRESS(($AN1082-1)*3+$AO1082+5,$AP1082+7)))&gt;=1,0,INDIRECT(ADDRESS(($AN1082-1)*3+$AO1082+5,$AP1082+7)))))</f>
        <v>0</v>
      </c>
      <c r="AR1082" s="472">
        <f ca="1">COUNTIF(INDIRECT("H"&amp;(ROW()+12*(($AN1082-1)*3+$AO1082)-ROW())/12+5):INDIRECT("S"&amp;(ROW()+12*(($AN1082-1)*3+$AO1082)-ROW())/12+5),AQ1082)</f>
        <v>0</v>
      </c>
      <c r="AS1082" s="480">
        <f ca="1">IF($AP1082=1,IF(INDIRECT(ADDRESS(($AN1082-1)*3+$AO1082+5,$AP1082+20))="",0,INDIRECT(ADDRESS(($AN1082-1)*3+$AO1082+5,$AP1082+20))),IF(INDIRECT(ADDRESS(($AN1082-1)*3+$AO1082+5,$AP1082+20))="",0,IF(COUNTIF(INDIRECT(ADDRESS(($AN1082-1)*36+($AO1082-1)*12+6,COLUMN())):INDIRECT(ADDRESS(($AN1082-1)*36+($AO1082-1)*12+$AP1082+4,COLUMN())),INDIRECT(ADDRESS(($AN1082-1)*3+$AO1082+5,$AP1082+20)))&gt;=1,0,INDIRECT(ADDRESS(($AN1082-1)*3+$AO1082+5,$AP1082+20)))))</f>
        <v>0</v>
      </c>
      <c r="AT1082" s="472">
        <f ca="1">COUNTIF(INDIRECT("U"&amp;(ROW()+12*(($AN1082-1)*3+$AO1082)-ROW())/12+5):INDIRECT("AF"&amp;(ROW()+12*(($AN1082-1)*3+$AO1082)-ROW())/12+5),AS1082)</f>
        <v>0</v>
      </c>
      <c r="AU1082" s="472">
        <f ca="1">IF(AND(AQ1082+AS1082&gt;0,AR1082+AT1082&gt;0),COUNTIF(AU$6:AU1081,"&gt;0")+1,0)</f>
        <v>0</v>
      </c>
    </row>
    <row r="1083" spans="40:47" x14ac:dyDescent="0.15">
      <c r="AN1083" s="472">
        <v>30</v>
      </c>
      <c r="AO1083" s="472">
        <v>3</v>
      </c>
      <c r="AP1083" s="472">
        <v>10</v>
      </c>
      <c r="AQ1083" s="480">
        <f ca="1">IF($AP1083=1,IF(INDIRECT(ADDRESS(($AN1083-1)*3+$AO1083+5,$AP1083+7))="",0,INDIRECT(ADDRESS(($AN1083-1)*3+$AO1083+5,$AP1083+7))),IF(INDIRECT(ADDRESS(($AN1083-1)*3+$AO1083+5,$AP1083+7))="",0,IF(COUNTIF(INDIRECT(ADDRESS(($AN1083-1)*36+($AO1083-1)*12+6,COLUMN())):INDIRECT(ADDRESS(($AN1083-1)*36+($AO1083-1)*12+$AP1083+4,COLUMN())),INDIRECT(ADDRESS(($AN1083-1)*3+$AO1083+5,$AP1083+7)))&gt;=1,0,INDIRECT(ADDRESS(($AN1083-1)*3+$AO1083+5,$AP1083+7)))))</f>
        <v>0</v>
      </c>
      <c r="AR1083" s="472">
        <f ca="1">COUNTIF(INDIRECT("H"&amp;(ROW()+12*(($AN1083-1)*3+$AO1083)-ROW())/12+5):INDIRECT("S"&amp;(ROW()+12*(($AN1083-1)*3+$AO1083)-ROW())/12+5),AQ1083)</f>
        <v>0</v>
      </c>
      <c r="AS1083" s="480">
        <f ca="1">IF($AP1083=1,IF(INDIRECT(ADDRESS(($AN1083-1)*3+$AO1083+5,$AP1083+20))="",0,INDIRECT(ADDRESS(($AN1083-1)*3+$AO1083+5,$AP1083+20))),IF(INDIRECT(ADDRESS(($AN1083-1)*3+$AO1083+5,$AP1083+20))="",0,IF(COUNTIF(INDIRECT(ADDRESS(($AN1083-1)*36+($AO1083-1)*12+6,COLUMN())):INDIRECT(ADDRESS(($AN1083-1)*36+($AO1083-1)*12+$AP1083+4,COLUMN())),INDIRECT(ADDRESS(($AN1083-1)*3+$AO1083+5,$AP1083+20)))&gt;=1,0,INDIRECT(ADDRESS(($AN1083-1)*3+$AO1083+5,$AP1083+20)))))</f>
        <v>0</v>
      </c>
      <c r="AT1083" s="472">
        <f ca="1">COUNTIF(INDIRECT("U"&amp;(ROW()+12*(($AN1083-1)*3+$AO1083)-ROW())/12+5):INDIRECT("AF"&amp;(ROW()+12*(($AN1083-1)*3+$AO1083)-ROW())/12+5),AS1083)</f>
        <v>0</v>
      </c>
      <c r="AU1083" s="472">
        <f ca="1">IF(AND(AQ1083+AS1083&gt;0,AR1083+AT1083&gt;0),COUNTIF(AU$6:AU1082,"&gt;0")+1,0)</f>
        <v>0</v>
      </c>
    </row>
    <row r="1084" spans="40:47" x14ac:dyDescent="0.15">
      <c r="AN1084" s="472">
        <v>30</v>
      </c>
      <c r="AO1084" s="472">
        <v>3</v>
      </c>
      <c r="AP1084" s="472">
        <v>11</v>
      </c>
      <c r="AQ1084" s="480">
        <f ca="1">IF($AP1084=1,IF(INDIRECT(ADDRESS(($AN1084-1)*3+$AO1084+5,$AP1084+7))="",0,INDIRECT(ADDRESS(($AN1084-1)*3+$AO1084+5,$AP1084+7))),IF(INDIRECT(ADDRESS(($AN1084-1)*3+$AO1084+5,$AP1084+7))="",0,IF(COUNTIF(INDIRECT(ADDRESS(($AN1084-1)*36+($AO1084-1)*12+6,COLUMN())):INDIRECT(ADDRESS(($AN1084-1)*36+($AO1084-1)*12+$AP1084+4,COLUMN())),INDIRECT(ADDRESS(($AN1084-1)*3+$AO1084+5,$AP1084+7)))&gt;=1,0,INDIRECT(ADDRESS(($AN1084-1)*3+$AO1084+5,$AP1084+7)))))</f>
        <v>0</v>
      </c>
      <c r="AR1084" s="472">
        <f ca="1">COUNTIF(INDIRECT("H"&amp;(ROW()+12*(($AN1084-1)*3+$AO1084)-ROW())/12+5):INDIRECT("S"&amp;(ROW()+12*(($AN1084-1)*3+$AO1084)-ROW())/12+5),AQ1084)</f>
        <v>0</v>
      </c>
      <c r="AS1084" s="480">
        <f ca="1">IF($AP1084=1,IF(INDIRECT(ADDRESS(($AN1084-1)*3+$AO1084+5,$AP1084+20))="",0,INDIRECT(ADDRESS(($AN1084-1)*3+$AO1084+5,$AP1084+20))),IF(INDIRECT(ADDRESS(($AN1084-1)*3+$AO1084+5,$AP1084+20))="",0,IF(COUNTIF(INDIRECT(ADDRESS(($AN1084-1)*36+($AO1084-1)*12+6,COLUMN())):INDIRECT(ADDRESS(($AN1084-1)*36+($AO1084-1)*12+$AP1084+4,COLUMN())),INDIRECT(ADDRESS(($AN1084-1)*3+$AO1084+5,$AP1084+20)))&gt;=1,0,INDIRECT(ADDRESS(($AN1084-1)*3+$AO1084+5,$AP1084+20)))))</f>
        <v>0</v>
      </c>
      <c r="AT1084" s="472">
        <f ca="1">COUNTIF(INDIRECT("U"&amp;(ROW()+12*(($AN1084-1)*3+$AO1084)-ROW())/12+5):INDIRECT("AF"&amp;(ROW()+12*(($AN1084-1)*3+$AO1084)-ROW())/12+5),AS1084)</f>
        <v>0</v>
      </c>
      <c r="AU1084" s="472">
        <f ca="1">IF(AND(AQ1084+AS1084&gt;0,AR1084+AT1084&gt;0),COUNTIF(AU$6:AU1083,"&gt;0")+1,0)</f>
        <v>0</v>
      </c>
    </row>
    <row r="1085" spans="40:47" x14ac:dyDescent="0.15">
      <c r="AN1085" s="472">
        <v>30</v>
      </c>
      <c r="AO1085" s="472">
        <v>3</v>
      </c>
      <c r="AP1085" s="472">
        <v>12</v>
      </c>
      <c r="AQ1085" s="480">
        <f ca="1">IF($AP1085=1,IF(INDIRECT(ADDRESS(($AN1085-1)*3+$AO1085+5,$AP1085+7))="",0,INDIRECT(ADDRESS(($AN1085-1)*3+$AO1085+5,$AP1085+7))),IF(INDIRECT(ADDRESS(($AN1085-1)*3+$AO1085+5,$AP1085+7))="",0,IF(COUNTIF(INDIRECT(ADDRESS(($AN1085-1)*36+($AO1085-1)*12+6,COLUMN())):INDIRECT(ADDRESS(($AN1085-1)*36+($AO1085-1)*12+$AP1085+4,COLUMN())),INDIRECT(ADDRESS(($AN1085-1)*3+$AO1085+5,$AP1085+7)))&gt;=1,0,INDIRECT(ADDRESS(($AN1085-1)*3+$AO1085+5,$AP1085+7)))))</f>
        <v>0</v>
      </c>
      <c r="AR1085" s="472">
        <f ca="1">COUNTIF(INDIRECT("H"&amp;(ROW()+12*(($AN1085-1)*3+$AO1085)-ROW())/12+5):INDIRECT("S"&amp;(ROW()+12*(($AN1085-1)*3+$AO1085)-ROW())/12+5),AQ1085)</f>
        <v>0</v>
      </c>
      <c r="AS1085" s="480">
        <f ca="1">IF($AP1085=1,IF(INDIRECT(ADDRESS(($AN1085-1)*3+$AO1085+5,$AP1085+20))="",0,INDIRECT(ADDRESS(($AN1085-1)*3+$AO1085+5,$AP1085+20))),IF(INDIRECT(ADDRESS(($AN1085-1)*3+$AO1085+5,$AP1085+20))="",0,IF(COUNTIF(INDIRECT(ADDRESS(($AN1085-1)*36+($AO1085-1)*12+6,COLUMN())):INDIRECT(ADDRESS(($AN1085-1)*36+($AO1085-1)*12+$AP1085+4,COLUMN())),INDIRECT(ADDRESS(($AN1085-1)*3+$AO1085+5,$AP1085+20)))&gt;=1,0,INDIRECT(ADDRESS(($AN1085-1)*3+$AO1085+5,$AP1085+20)))))</f>
        <v>0</v>
      </c>
      <c r="AT1085" s="472">
        <f ca="1">COUNTIF(INDIRECT("U"&amp;(ROW()+12*(($AN1085-1)*3+$AO1085)-ROW())/12+5):INDIRECT("AF"&amp;(ROW()+12*(($AN1085-1)*3+$AO1085)-ROW())/12+5),AS1085)</f>
        <v>0</v>
      </c>
      <c r="AU1085" s="472">
        <f ca="1">IF(AND(AQ1085+AS1085&gt;0,AR1085+AT1085&gt;0),COUNTIF(AU$6:AU1084,"&gt;0")+1,0)</f>
        <v>0</v>
      </c>
    </row>
  </sheetData>
  <sheetProtection algorithmName="SHA-512" hashValue="SlzCMyDi2RaTEZOFKJQ+1c3ToauGV2YzqG0NUky4H7V6CaY4ipnpPdz25K2e9kSmkNOiFyrmR+wZL3sbYy5h0g==" saltValue="M+m5/8v3kdJY/UxdOMyWkA==" spinCount="100000" sheet="1" objects="1" scenarios="1"/>
  <mergeCells count="189">
    <mergeCell ref="A93:A95"/>
    <mergeCell ref="B93:B95"/>
    <mergeCell ref="C93:C95"/>
    <mergeCell ref="D93:D95"/>
    <mergeCell ref="E93:E95"/>
    <mergeCell ref="F93:F95"/>
    <mergeCell ref="A90:A92"/>
    <mergeCell ref="B90:B92"/>
    <mergeCell ref="C90:C92"/>
    <mergeCell ref="D90:D92"/>
    <mergeCell ref="E90:E92"/>
    <mergeCell ref="F90:F92"/>
    <mergeCell ref="A87:A89"/>
    <mergeCell ref="B87:B89"/>
    <mergeCell ref="C87:C89"/>
    <mergeCell ref="D87:D89"/>
    <mergeCell ref="E87:E89"/>
    <mergeCell ref="F87:F89"/>
    <mergeCell ref="A84:A86"/>
    <mergeCell ref="B84:B86"/>
    <mergeCell ref="C84:C86"/>
    <mergeCell ref="D84:D86"/>
    <mergeCell ref="E84:E86"/>
    <mergeCell ref="F84:F86"/>
    <mergeCell ref="A81:A83"/>
    <mergeCell ref="B81:B83"/>
    <mergeCell ref="C81:C83"/>
    <mergeCell ref="D81:D83"/>
    <mergeCell ref="E81:E83"/>
    <mergeCell ref="F81:F83"/>
    <mergeCell ref="A78:A80"/>
    <mergeCell ref="B78:B80"/>
    <mergeCell ref="C78:C80"/>
    <mergeCell ref="D78:D80"/>
    <mergeCell ref="E78:E80"/>
    <mergeCell ref="F78:F80"/>
    <mergeCell ref="A75:A77"/>
    <mergeCell ref="B75:B77"/>
    <mergeCell ref="C75:C77"/>
    <mergeCell ref="D75:D77"/>
    <mergeCell ref="E75:E77"/>
    <mergeCell ref="F75:F77"/>
    <mergeCell ref="A72:A74"/>
    <mergeCell ref="B72:B74"/>
    <mergeCell ref="C72:C74"/>
    <mergeCell ref="D72:D74"/>
    <mergeCell ref="E72:E74"/>
    <mergeCell ref="F72:F74"/>
    <mergeCell ref="A69:A71"/>
    <mergeCell ref="B69:B71"/>
    <mergeCell ref="C69:C71"/>
    <mergeCell ref="D69:D71"/>
    <mergeCell ref="E69:E71"/>
    <mergeCell ref="F69:F71"/>
    <mergeCell ref="A66:A68"/>
    <mergeCell ref="B66:B68"/>
    <mergeCell ref="C66:C68"/>
    <mergeCell ref="D66:D68"/>
    <mergeCell ref="E66:E68"/>
    <mergeCell ref="F66:F68"/>
    <mergeCell ref="A63:A65"/>
    <mergeCell ref="B63:B65"/>
    <mergeCell ref="C63:C65"/>
    <mergeCell ref="D63:D65"/>
    <mergeCell ref="E63:E65"/>
    <mergeCell ref="F63:F65"/>
    <mergeCell ref="A60:A62"/>
    <mergeCell ref="B60:B62"/>
    <mergeCell ref="C60:C62"/>
    <mergeCell ref="D60:D62"/>
    <mergeCell ref="E60:E62"/>
    <mergeCell ref="F60:F62"/>
    <mergeCell ref="A57:A59"/>
    <mergeCell ref="B57:B59"/>
    <mergeCell ref="C57:C59"/>
    <mergeCell ref="D57:D59"/>
    <mergeCell ref="E57:E59"/>
    <mergeCell ref="F57:F59"/>
    <mergeCell ref="A54:A56"/>
    <mergeCell ref="B54:B56"/>
    <mergeCell ref="C54:C56"/>
    <mergeCell ref="D54:D56"/>
    <mergeCell ref="E54:E56"/>
    <mergeCell ref="F54:F56"/>
    <mergeCell ref="A51:A53"/>
    <mergeCell ref="B51:B53"/>
    <mergeCell ref="C51:C53"/>
    <mergeCell ref="D51:D53"/>
    <mergeCell ref="E51:E53"/>
    <mergeCell ref="F51:F53"/>
    <mergeCell ref="A48:A50"/>
    <mergeCell ref="B48:B50"/>
    <mergeCell ref="C48:C50"/>
    <mergeCell ref="D48:D50"/>
    <mergeCell ref="E48:E50"/>
    <mergeCell ref="F48:F50"/>
    <mergeCell ref="A45:A47"/>
    <mergeCell ref="B45:B47"/>
    <mergeCell ref="C45:C47"/>
    <mergeCell ref="D45:D47"/>
    <mergeCell ref="E45:E47"/>
    <mergeCell ref="F45:F47"/>
    <mergeCell ref="A42:A44"/>
    <mergeCell ref="B42:B44"/>
    <mergeCell ref="C42:C44"/>
    <mergeCell ref="D42:D44"/>
    <mergeCell ref="E42:E44"/>
    <mergeCell ref="F42:F44"/>
    <mergeCell ref="A39:A41"/>
    <mergeCell ref="B39:B41"/>
    <mergeCell ref="C39:C41"/>
    <mergeCell ref="D39:D41"/>
    <mergeCell ref="E39:E41"/>
    <mergeCell ref="F39:F41"/>
    <mergeCell ref="A36:A38"/>
    <mergeCell ref="B36:B38"/>
    <mergeCell ref="C36:C38"/>
    <mergeCell ref="D36:D38"/>
    <mergeCell ref="E36:E38"/>
    <mergeCell ref="F36:F38"/>
    <mergeCell ref="A33:A35"/>
    <mergeCell ref="B33:B35"/>
    <mergeCell ref="C33:C35"/>
    <mergeCell ref="D33:D35"/>
    <mergeCell ref="E33:E35"/>
    <mergeCell ref="F33:F35"/>
    <mergeCell ref="A30:A32"/>
    <mergeCell ref="B30:B32"/>
    <mergeCell ref="C30:C32"/>
    <mergeCell ref="D30:D32"/>
    <mergeCell ref="E30:E32"/>
    <mergeCell ref="F30:F32"/>
    <mergeCell ref="A27:A29"/>
    <mergeCell ref="B27:B29"/>
    <mergeCell ref="C27:C29"/>
    <mergeCell ref="D27:D29"/>
    <mergeCell ref="E27:E29"/>
    <mergeCell ref="F27:F29"/>
    <mergeCell ref="A24:A26"/>
    <mergeCell ref="B24:B26"/>
    <mergeCell ref="C24:C26"/>
    <mergeCell ref="D24:D26"/>
    <mergeCell ref="E24:E26"/>
    <mergeCell ref="F24:F26"/>
    <mergeCell ref="D18:D20"/>
    <mergeCell ref="A21:A23"/>
    <mergeCell ref="B21:B23"/>
    <mergeCell ref="C21:C23"/>
    <mergeCell ref="E21:E23"/>
    <mergeCell ref="F21:F23"/>
    <mergeCell ref="A18:A20"/>
    <mergeCell ref="B18:B20"/>
    <mergeCell ref="C18:C20"/>
    <mergeCell ref="E18:E20"/>
    <mergeCell ref="F18:F20"/>
    <mergeCell ref="D21:D23"/>
    <mergeCell ref="A15:A17"/>
    <mergeCell ref="B15:B17"/>
    <mergeCell ref="C15:C17"/>
    <mergeCell ref="E15:E17"/>
    <mergeCell ref="F15:F17"/>
    <mergeCell ref="A12:A14"/>
    <mergeCell ref="B12:B14"/>
    <mergeCell ref="C12:C14"/>
    <mergeCell ref="D12:D14"/>
    <mergeCell ref="E12:E14"/>
    <mergeCell ref="F12:F14"/>
    <mergeCell ref="D15:D17"/>
    <mergeCell ref="AD1:AG1"/>
    <mergeCell ref="R2:S2"/>
    <mergeCell ref="T2:U2"/>
    <mergeCell ref="V2:W2"/>
    <mergeCell ref="X2:Y2"/>
    <mergeCell ref="Z2:AA2"/>
    <mergeCell ref="A9:A11"/>
    <mergeCell ref="B9:B11"/>
    <mergeCell ref="C9:C11"/>
    <mergeCell ref="D9:D11"/>
    <mergeCell ref="E9:E11"/>
    <mergeCell ref="F9:F11"/>
    <mergeCell ref="A4:G4"/>
    <mergeCell ref="H4:T4"/>
    <mergeCell ref="U4:AG4"/>
    <mergeCell ref="A6:A8"/>
    <mergeCell ref="B6:B8"/>
    <mergeCell ref="C6:C8"/>
    <mergeCell ref="D6:D8"/>
    <mergeCell ref="E6:E8"/>
    <mergeCell ref="F6:F8"/>
  </mergeCells>
  <phoneticPr fontId="7"/>
  <conditionalFormatting sqref="H15:S15">
    <cfRule type="expression" dxfId="270" priority="159">
      <formula>BG16=1</formula>
    </cfRule>
  </conditionalFormatting>
  <conditionalFormatting sqref="H16:S16">
    <cfRule type="expression" dxfId="269" priority="160">
      <formula>BG16=1</formula>
    </cfRule>
  </conditionalFormatting>
  <conditionalFormatting sqref="H18:S18">
    <cfRule type="expression" dxfId="268" priority="157">
      <formula>BG19=1</formula>
    </cfRule>
  </conditionalFormatting>
  <conditionalFormatting sqref="H19:S19">
    <cfRule type="expression" dxfId="267" priority="158">
      <formula>BG19=1</formula>
    </cfRule>
  </conditionalFormatting>
  <conditionalFormatting sqref="H21:S21">
    <cfRule type="expression" dxfId="266" priority="155">
      <formula>BG22=1</formula>
    </cfRule>
  </conditionalFormatting>
  <conditionalFormatting sqref="H22:S22">
    <cfRule type="expression" dxfId="265" priority="156">
      <formula>BG22=1</formula>
    </cfRule>
  </conditionalFormatting>
  <conditionalFormatting sqref="H24:S24">
    <cfRule type="expression" dxfId="264" priority="153">
      <formula>BG25=1</formula>
    </cfRule>
  </conditionalFormatting>
  <conditionalFormatting sqref="H25:S25">
    <cfRule type="expression" dxfId="263" priority="154">
      <formula>BG25=1</formula>
    </cfRule>
  </conditionalFormatting>
  <conditionalFormatting sqref="H27:S27">
    <cfRule type="expression" dxfId="262" priority="151">
      <formula>BG28=1</formula>
    </cfRule>
  </conditionalFormatting>
  <conditionalFormatting sqref="H28:S28">
    <cfRule type="expression" dxfId="261" priority="152">
      <formula>BG28=1</formula>
    </cfRule>
  </conditionalFormatting>
  <conditionalFormatting sqref="V9:AF9">
    <cfRule type="expression" dxfId="260" priority="149">
      <formula>BH10=1</formula>
    </cfRule>
  </conditionalFormatting>
  <conditionalFormatting sqref="V10:AF10">
    <cfRule type="expression" dxfId="259" priority="150">
      <formula>BH10=1</formula>
    </cfRule>
  </conditionalFormatting>
  <conditionalFormatting sqref="V12:AF12">
    <cfRule type="expression" dxfId="258" priority="147">
      <formula>BH13=1</formula>
    </cfRule>
  </conditionalFormatting>
  <conditionalFormatting sqref="V13:AF13">
    <cfRule type="expression" dxfId="257" priority="148">
      <formula>BH13=1</formula>
    </cfRule>
  </conditionalFormatting>
  <conditionalFormatting sqref="U15:AF15">
    <cfRule type="expression" dxfId="256" priority="145">
      <formula>BG16=1</formula>
    </cfRule>
  </conditionalFormatting>
  <conditionalFormatting sqref="U16:AF16">
    <cfRule type="expression" dxfId="255" priority="146">
      <formula>BG16=1</formula>
    </cfRule>
  </conditionalFormatting>
  <conditionalFormatting sqref="U18:AF18">
    <cfRule type="expression" dxfId="254" priority="143">
      <formula>BG19=1</formula>
    </cfRule>
  </conditionalFormatting>
  <conditionalFormatting sqref="U19:AF19">
    <cfRule type="expression" dxfId="253" priority="144">
      <formula>BG19=1</formula>
    </cfRule>
  </conditionalFormatting>
  <conditionalFormatting sqref="U21:AF21">
    <cfRule type="expression" dxfId="252" priority="141">
      <formula>BG22=1</formula>
    </cfRule>
  </conditionalFormatting>
  <conditionalFormatting sqref="U22:AF22">
    <cfRule type="expression" dxfId="251" priority="142">
      <formula>BG22=1</formula>
    </cfRule>
  </conditionalFormatting>
  <conditionalFormatting sqref="U24:AF24">
    <cfRule type="expression" dxfId="250" priority="139">
      <formula>BG25=1</formula>
    </cfRule>
  </conditionalFormatting>
  <conditionalFormatting sqref="U25:AF25">
    <cfRule type="expression" dxfId="249" priority="140">
      <formula>BG25=1</formula>
    </cfRule>
  </conditionalFormatting>
  <conditionalFormatting sqref="U27:AF27">
    <cfRule type="expression" dxfId="248" priority="137">
      <formula>BG28=1</formula>
    </cfRule>
  </conditionalFormatting>
  <conditionalFormatting sqref="U28:AF28">
    <cfRule type="expression" dxfId="247" priority="138">
      <formula>BG28=1</formula>
    </cfRule>
  </conditionalFormatting>
  <conditionalFormatting sqref="H30:P30">
    <cfRule type="expression" dxfId="246" priority="135">
      <formula>BG31=1</formula>
    </cfRule>
  </conditionalFormatting>
  <conditionalFormatting sqref="H31:P31">
    <cfRule type="expression" dxfId="245" priority="136">
      <formula>BG31=1</formula>
    </cfRule>
  </conditionalFormatting>
  <conditionalFormatting sqref="H33:P33">
    <cfRule type="expression" dxfId="244" priority="133">
      <formula>BG34=1</formula>
    </cfRule>
  </conditionalFormatting>
  <conditionalFormatting sqref="H34:P34">
    <cfRule type="expression" dxfId="243" priority="134">
      <formula>BG34=1</formula>
    </cfRule>
  </conditionalFormatting>
  <conditionalFormatting sqref="U30:AF30">
    <cfRule type="expression" dxfId="242" priority="131">
      <formula>BG31=1</formula>
    </cfRule>
  </conditionalFormatting>
  <conditionalFormatting sqref="U31:AF31">
    <cfRule type="expression" dxfId="241" priority="132">
      <formula>BG31=1</formula>
    </cfRule>
  </conditionalFormatting>
  <conditionalFormatting sqref="U33:AF33">
    <cfRule type="expression" dxfId="240" priority="129">
      <formula>BG34=1</formula>
    </cfRule>
  </conditionalFormatting>
  <conditionalFormatting sqref="U34:AF34">
    <cfRule type="expression" dxfId="239" priority="130">
      <formula>BG34=1</formula>
    </cfRule>
  </conditionalFormatting>
  <conditionalFormatting sqref="Q30:S30">
    <cfRule type="expression" dxfId="238" priority="127">
      <formula>BP31=1</formula>
    </cfRule>
  </conditionalFormatting>
  <conditionalFormatting sqref="Q31:S31">
    <cfRule type="expression" dxfId="237" priority="128">
      <formula>BP31=1</formula>
    </cfRule>
  </conditionalFormatting>
  <conditionalFormatting sqref="Q33:S33">
    <cfRule type="expression" dxfId="236" priority="125">
      <formula>BP34=1</formula>
    </cfRule>
  </conditionalFormatting>
  <conditionalFormatting sqref="Q34:S34">
    <cfRule type="expression" dxfId="235" priority="126">
      <formula>BP34=1</formula>
    </cfRule>
  </conditionalFormatting>
  <conditionalFormatting sqref="U8:AF8 U11:AF11 U14:AF14 U17:AF17 U20:AF20 U23:AF23 U26:AF26 U29:AF29 U32:AF32 U35:AF35 U41:AF41 U44:AF44 U47:AF47 U50:AF50 U53:AF53 U56:AF56 U59:AF59 U62:AF62 U65:AF65 U71:AF71 U74:AF74 U77:AF77 U80:AF80 U83:AF83 U86:AF86 U89:AF89 U92:AF92 U95:AF95">
    <cfRule type="expression" dxfId="234" priority="124">
      <formula>OR(AND($E6&lt;&gt;"保育士",$E6&lt;&gt;"保育教諭",$E6&lt;&gt;"教諭",$E6&lt;&gt;"保健師・助産師・看護師・准看護師"),$F6&lt;7)</formula>
    </cfRule>
  </conditionalFormatting>
  <conditionalFormatting sqref="H6:H7 H9:H10 H12:H13 H15:H16 H18:H19 H21:H22 H24:H25 H27:H28 H30:H31 H33:H34 H39:H40 H42:H43 H45:H46 H48:H49 H51:H52 H54:H55 H57:H58 H60:H61 H63:H64 H69:H70 H72:H73 H75:H76 H78:H79 H81:H82 H84:H85 H87:H88 H90:H91 H93:H94">
    <cfRule type="expression" dxfId="233" priority="2">
      <formula>$AO$2&gt;$AO$3</formula>
    </cfRule>
  </conditionalFormatting>
  <conditionalFormatting sqref="U6:U7 U9:U10 U12:U13 U15:U16 U18:U19 U21:U22 U24:U25 U27:U28 U30:U31 U33:U34 U39:U40 U42:U43 U45:U46 U48:U49 U51:U52 U54:U55 U57:U58 U60:U61 U63:U64 U69:U70 U72:U73 U75:U76 U78:U79 U81:U82 U84:U85 U87:U88 U90:U91 U93:U94">
    <cfRule type="expression" dxfId="232" priority="15">
      <formula>$AP$2&gt;$AP$3</formula>
    </cfRule>
  </conditionalFormatting>
  <conditionalFormatting sqref="H36:S36">
    <cfRule type="expression" dxfId="231" priority="120">
      <formula>BG37=1</formula>
    </cfRule>
  </conditionalFormatting>
  <conditionalFormatting sqref="H37:S37">
    <cfRule type="expression" dxfId="230" priority="121">
      <formula>BG37=1</formula>
    </cfRule>
  </conditionalFormatting>
  <conditionalFormatting sqref="H39:S39">
    <cfRule type="expression" dxfId="229" priority="118">
      <formula>BG40=1</formula>
    </cfRule>
  </conditionalFormatting>
  <conditionalFormatting sqref="H40:S40">
    <cfRule type="expression" dxfId="228" priority="119">
      <formula>BG40=1</formula>
    </cfRule>
  </conditionalFormatting>
  <conditionalFormatting sqref="H42:S42">
    <cfRule type="expression" dxfId="227" priority="116">
      <formula>BG43=1</formula>
    </cfRule>
  </conditionalFormatting>
  <conditionalFormatting sqref="H43:S43">
    <cfRule type="expression" dxfId="226" priority="109">
      <formula>BG43=1</formula>
    </cfRule>
  </conditionalFormatting>
  <conditionalFormatting sqref="H45:S45">
    <cfRule type="expression" dxfId="225" priority="114">
      <formula>BG46=1</formula>
    </cfRule>
  </conditionalFormatting>
  <conditionalFormatting sqref="H46:S46">
    <cfRule type="expression" dxfId="224" priority="115">
      <formula>BG46=1</formula>
    </cfRule>
  </conditionalFormatting>
  <conditionalFormatting sqref="H48:S48">
    <cfRule type="expression" dxfId="223" priority="112">
      <formula>BG49=1</formula>
    </cfRule>
  </conditionalFormatting>
  <conditionalFormatting sqref="H49:S49">
    <cfRule type="expression" dxfId="222" priority="113">
      <formula>BG49=1</formula>
    </cfRule>
  </conditionalFormatting>
  <conditionalFormatting sqref="H51:S51">
    <cfRule type="expression" dxfId="221" priority="110">
      <formula>BG52=1</formula>
    </cfRule>
  </conditionalFormatting>
  <conditionalFormatting sqref="H52:S52">
    <cfRule type="expression" dxfId="220" priority="111">
      <formula>BG52=1</formula>
    </cfRule>
  </conditionalFormatting>
  <conditionalFormatting sqref="H54:S54">
    <cfRule type="expression" dxfId="219" priority="108">
      <formula>BG55=1</formula>
    </cfRule>
  </conditionalFormatting>
  <conditionalFormatting sqref="H55:S55">
    <cfRule type="expression" dxfId="218" priority="62">
      <formula>BG55=1</formula>
    </cfRule>
  </conditionalFormatting>
  <conditionalFormatting sqref="H57:S57">
    <cfRule type="expression" dxfId="217" priority="106">
      <formula>BG58=1</formula>
    </cfRule>
  </conditionalFormatting>
  <conditionalFormatting sqref="H58:S58">
    <cfRule type="expression" dxfId="216" priority="107">
      <formula>BG58=1</formula>
    </cfRule>
  </conditionalFormatting>
  <conditionalFormatting sqref="U36:AF36">
    <cfRule type="expression" dxfId="215" priority="104">
      <formula>BG37=1</formula>
    </cfRule>
  </conditionalFormatting>
  <conditionalFormatting sqref="U37:AF37">
    <cfRule type="expression" dxfId="214" priority="105">
      <formula>BG37=1</formula>
    </cfRule>
  </conditionalFormatting>
  <conditionalFormatting sqref="U39:AF39">
    <cfRule type="expression" dxfId="213" priority="102">
      <formula>BG40=1</formula>
    </cfRule>
  </conditionalFormatting>
  <conditionalFormatting sqref="U40:AF40">
    <cfRule type="expression" dxfId="212" priority="103">
      <formula>BG40=1</formula>
    </cfRule>
  </conditionalFormatting>
  <conditionalFormatting sqref="U42:AF42">
    <cfRule type="expression" dxfId="211" priority="100">
      <formula>BG43=1</formula>
    </cfRule>
  </conditionalFormatting>
  <conditionalFormatting sqref="U43:AF43">
    <cfRule type="expression" dxfId="210" priority="101">
      <formula>BG43=1</formula>
    </cfRule>
  </conditionalFormatting>
  <conditionalFormatting sqref="U45:AF45">
    <cfRule type="expression" dxfId="209" priority="98">
      <formula>BG46=1</formula>
    </cfRule>
  </conditionalFormatting>
  <conditionalFormatting sqref="U46:AF46">
    <cfRule type="expression" dxfId="208" priority="99">
      <formula>BG46=1</formula>
    </cfRule>
  </conditionalFormatting>
  <conditionalFormatting sqref="U48:AF48">
    <cfRule type="expression" dxfId="207" priority="96">
      <formula>BG49=1</formula>
    </cfRule>
  </conditionalFormatting>
  <conditionalFormatting sqref="U49:AF49">
    <cfRule type="expression" dxfId="206" priority="97">
      <formula>BG49=1</formula>
    </cfRule>
  </conditionalFormatting>
  <conditionalFormatting sqref="U51:AF51">
    <cfRule type="expression" dxfId="205" priority="94">
      <formula>BG52=1</formula>
    </cfRule>
  </conditionalFormatting>
  <conditionalFormatting sqref="U52:AF52">
    <cfRule type="expression" dxfId="204" priority="95">
      <formula>BG52=1</formula>
    </cfRule>
  </conditionalFormatting>
  <conditionalFormatting sqref="U54:AF54">
    <cfRule type="expression" dxfId="203" priority="92">
      <formula>BG55=1</formula>
    </cfRule>
  </conditionalFormatting>
  <conditionalFormatting sqref="U55:AF55">
    <cfRule type="expression" dxfId="202" priority="93">
      <formula>BG55=1</formula>
    </cfRule>
  </conditionalFormatting>
  <conditionalFormatting sqref="U57:AF57">
    <cfRule type="expression" dxfId="201" priority="90">
      <formula>BG58=1</formula>
    </cfRule>
  </conditionalFormatting>
  <conditionalFormatting sqref="U58:AF58">
    <cfRule type="expression" dxfId="200" priority="91">
      <formula>BG58=1</formula>
    </cfRule>
  </conditionalFormatting>
  <conditionalFormatting sqref="H60:P60">
    <cfRule type="expression" dxfId="199" priority="88">
      <formula>BG61=1</formula>
    </cfRule>
  </conditionalFormatting>
  <conditionalFormatting sqref="H61:P61">
    <cfRule type="expression" dxfId="198" priority="89">
      <formula>BG61=1</formula>
    </cfRule>
  </conditionalFormatting>
  <conditionalFormatting sqref="H63:P63">
    <cfRule type="expression" dxfId="197" priority="86">
      <formula>BG64=1</formula>
    </cfRule>
  </conditionalFormatting>
  <conditionalFormatting sqref="H64:P64">
    <cfRule type="expression" dxfId="196" priority="87">
      <formula>BG64=1</formula>
    </cfRule>
  </conditionalFormatting>
  <conditionalFormatting sqref="U60:AF60">
    <cfRule type="expression" dxfId="195" priority="84">
      <formula>BG61=1</formula>
    </cfRule>
  </conditionalFormatting>
  <conditionalFormatting sqref="U61:AF61">
    <cfRule type="expression" dxfId="194" priority="85">
      <formula>BG61=1</formula>
    </cfRule>
  </conditionalFormatting>
  <conditionalFormatting sqref="U63:AF63">
    <cfRule type="expression" dxfId="193" priority="82">
      <formula>BG64=1</formula>
    </cfRule>
  </conditionalFormatting>
  <conditionalFormatting sqref="U64:AF64">
    <cfRule type="expression" dxfId="192" priority="83">
      <formula>BG64=1</formula>
    </cfRule>
  </conditionalFormatting>
  <conditionalFormatting sqref="Q60:S60">
    <cfRule type="expression" dxfId="191" priority="80">
      <formula>BP61=1</formula>
    </cfRule>
  </conditionalFormatting>
  <conditionalFormatting sqref="Q61:S61">
    <cfRule type="expression" dxfId="190" priority="81">
      <formula>BP61=1</formula>
    </cfRule>
  </conditionalFormatting>
  <conditionalFormatting sqref="Q63:S63">
    <cfRule type="expression" dxfId="189" priority="78">
      <formula>BP64=1</formula>
    </cfRule>
  </conditionalFormatting>
  <conditionalFormatting sqref="Q64:S64">
    <cfRule type="expression" dxfId="188" priority="79">
      <formula>BP64=1</formula>
    </cfRule>
  </conditionalFormatting>
  <conditionalFormatting sqref="U38:AF38">
    <cfRule type="expression" dxfId="187" priority="77">
      <formula>OR(AND($E36&lt;&gt;"保育士",$E36&lt;&gt;"保育教諭",$E36&lt;&gt;"教諭",$E36&lt;&gt;"保健師・助産師・看護師・准看護師"),$F36&lt;7)</formula>
    </cfRule>
  </conditionalFormatting>
  <conditionalFormatting sqref="H36:H37">
    <cfRule type="expression" dxfId="186" priority="75">
      <formula>$AO$2&gt;$AO$3</formula>
    </cfRule>
  </conditionalFormatting>
  <conditionalFormatting sqref="U36:U37">
    <cfRule type="expression" dxfId="185" priority="76">
      <formula>$AP$2&gt;$AP$3</formula>
    </cfRule>
  </conditionalFormatting>
  <conditionalFormatting sqref="H66:S66">
    <cfRule type="expression" dxfId="184" priority="73">
      <formula>BG67=1</formula>
    </cfRule>
  </conditionalFormatting>
  <conditionalFormatting sqref="H67:S67">
    <cfRule type="expression" dxfId="183" priority="74">
      <formula>BG67=1</formula>
    </cfRule>
  </conditionalFormatting>
  <conditionalFormatting sqref="H69:S69">
    <cfRule type="expression" dxfId="182" priority="71">
      <formula>BG70=1</formula>
    </cfRule>
  </conditionalFormatting>
  <conditionalFormatting sqref="H70:S70">
    <cfRule type="expression" dxfId="181" priority="72">
      <formula>BG70=1</formula>
    </cfRule>
  </conditionalFormatting>
  <conditionalFormatting sqref="H72:S72">
    <cfRule type="expression" dxfId="180" priority="69">
      <formula>BG73=1</formula>
    </cfRule>
  </conditionalFormatting>
  <conditionalFormatting sqref="H73:S73">
    <cfRule type="expression" dxfId="179" priority="70">
      <formula>BG73=1</formula>
    </cfRule>
  </conditionalFormatting>
  <conditionalFormatting sqref="H75:S75">
    <cfRule type="expression" dxfId="178" priority="67">
      <formula>BG76=1</formula>
    </cfRule>
  </conditionalFormatting>
  <conditionalFormatting sqref="H76:S76">
    <cfRule type="expression" dxfId="177" priority="68">
      <formula>BG76=1</formula>
    </cfRule>
  </conditionalFormatting>
  <conditionalFormatting sqref="H78:S78">
    <cfRule type="expression" dxfId="176" priority="65">
      <formula>BG79=1</formula>
    </cfRule>
  </conditionalFormatting>
  <conditionalFormatting sqref="H79:S79">
    <cfRule type="expression" dxfId="175" priority="66">
      <formula>BG79=1</formula>
    </cfRule>
  </conditionalFormatting>
  <conditionalFormatting sqref="H81:S81">
    <cfRule type="expression" dxfId="174" priority="63">
      <formula>BG82=1</formula>
    </cfRule>
  </conditionalFormatting>
  <conditionalFormatting sqref="H82:S82">
    <cfRule type="expression" dxfId="173" priority="64">
      <formula>BG82=1</formula>
    </cfRule>
  </conditionalFormatting>
  <conditionalFormatting sqref="H84:S84">
    <cfRule type="expression" dxfId="172" priority="61">
      <formula>BG85=1</formula>
    </cfRule>
  </conditionalFormatting>
  <conditionalFormatting sqref="H85:S85">
    <cfRule type="expression" dxfId="171" priority="12">
      <formula>BG85=1</formula>
    </cfRule>
  </conditionalFormatting>
  <conditionalFormatting sqref="H87:S87">
    <cfRule type="expression" dxfId="170" priority="59">
      <formula>BG88=1</formula>
    </cfRule>
  </conditionalFormatting>
  <conditionalFormatting sqref="H88:S88">
    <cfRule type="expression" dxfId="169" priority="60">
      <formula>BG88=1</formula>
    </cfRule>
  </conditionalFormatting>
  <conditionalFormatting sqref="U66:AF66">
    <cfRule type="expression" dxfId="168" priority="57">
      <formula>BG67=1</formula>
    </cfRule>
  </conditionalFormatting>
  <conditionalFormatting sqref="U67:AF67">
    <cfRule type="expression" dxfId="167" priority="58">
      <formula>BG67=1</formula>
    </cfRule>
  </conditionalFormatting>
  <conditionalFormatting sqref="U69:AF69">
    <cfRule type="expression" dxfId="166" priority="55">
      <formula>BG70=1</formula>
    </cfRule>
  </conditionalFormatting>
  <conditionalFormatting sqref="U70:AF70">
    <cfRule type="expression" dxfId="165" priority="56">
      <formula>BG70=1</formula>
    </cfRule>
  </conditionalFormatting>
  <conditionalFormatting sqref="U72:AF72">
    <cfRule type="expression" dxfId="164" priority="53">
      <formula>BG73=1</formula>
    </cfRule>
  </conditionalFormatting>
  <conditionalFormatting sqref="U73:AF73">
    <cfRule type="expression" dxfId="163" priority="54">
      <formula>BG73=1</formula>
    </cfRule>
  </conditionalFormatting>
  <conditionalFormatting sqref="U75:AF75">
    <cfRule type="expression" dxfId="162" priority="51">
      <formula>BG76=1</formula>
    </cfRule>
  </conditionalFormatting>
  <conditionalFormatting sqref="U76:AF76">
    <cfRule type="expression" dxfId="161" priority="52">
      <formula>BG76=1</formula>
    </cfRule>
  </conditionalFormatting>
  <conditionalFormatting sqref="U78:AF78">
    <cfRule type="expression" dxfId="160" priority="49">
      <formula>BG79=1</formula>
    </cfRule>
  </conditionalFormatting>
  <conditionalFormatting sqref="U79:AF79">
    <cfRule type="expression" dxfId="159" priority="50">
      <formula>BG79=1</formula>
    </cfRule>
  </conditionalFormatting>
  <conditionalFormatting sqref="U81:AF81">
    <cfRule type="expression" dxfId="158" priority="47">
      <formula>BG82=1</formula>
    </cfRule>
  </conditionalFormatting>
  <conditionalFormatting sqref="U82:AF82">
    <cfRule type="expression" dxfId="157" priority="48">
      <formula>BG82=1</formula>
    </cfRule>
  </conditionalFormatting>
  <conditionalFormatting sqref="U84:AF84">
    <cfRule type="expression" dxfId="156" priority="45">
      <formula>BG85=1</formula>
    </cfRule>
  </conditionalFormatting>
  <conditionalFormatting sqref="U85:AF85">
    <cfRule type="expression" dxfId="155" priority="46">
      <formula>BG85=1</formula>
    </cfRule>
  </conditionalFormatting>
  <conditionalFormatting sqref="U87:AF87">
    <cfRule type="expression" dxfId="154" priority="43">
      <formula>BG88=1</formula>
    </cfRule>
  </conditionalFormatting>
  <conditionalFormatting sqref="U88:AF88">
    <cfRule type="expression" dxfId="153" priority="44">
      <formula>BG88=1</formula>
    </cfRule>
  </conditionalFormatting>
  <conditionalFormatting sqref="H90:P90">
    <cfRule type="expression" dxfId="152" priority="41">
      <formula>BG91=1</formula>
    </cfRule>
  </conditionalFormatting>
  <conditionalFormatting sqref="H91:P91">
    <cfRule type="expression" dxfId="151" priority="42">
      <formula>BG91=1</formula>
    </cfRule>
  </conditionalFormatting>
  <conditionalFormatting sqref="H93:P93">
    <cfRule type="expression" dxfId="150" priority="39">
      <formula>BG94=1</formula>
    </cfRule>
  </conditionalFormatting>
  <conditionalFormatting sqref="H94:P94">
    <cfRule type="expression" dxfId="149" priority="40">
      <formula>BG94=1</formula>
    </cfRule>
  </conditionalFormatting>
  <conditionalFormatting sqref="U90:AF90">
    <cfRule type="expression" dxfId="148" priority="37">
      <formula>BG91=1</formula>
    </cfRule>
  </conditionalFormatting>
  <conditionalFormatting sqref="U91:AF91">
    <cfRule type="expression" dxfId="147" priority="38">
      <formula>BG91=1</formula>
    </cfRule>
  </conditionalFormatting>
  <conditionalFormatting sqref="U93:AF93">
    <cfRule type="expression" dxfId="146" priority="35">
      <formula>BG94=1</formula>
    </cfRule>
  </conditionalFormatting>
  <conditionalFormatting sqref="U94:AF94">
    <cfRule type="expression" dxfId="145" priority="36">
      <formula>BG94=1</formula>
    </cfRule>
  </conditionalFormatting>
  <conditionalFormatting sqref="Q90:S90">
    <cfRule type="expression" dxfId="144" priority="33">
      <formula>BP91=1</formula>
    </cfRule>
  </conditionalFormatting>
  <conditionalFormatting sqref="Q91:S91">
    <cfRule type="expression" dxfId="143" priority="34">
      <formula>BP91=1</formula>
    </cfRule>
  </conditionalFormatting>
  <conditionalFormatting sqref="Q93:S93">
    <cfRule type="expression" dxfId="142" priority="31">
      <formula>BP94=1</formula>
    </cfRule>
  </conditionalFormatting>
  <conditionalFormatting sqref="Q94:S94">
    <cfRule type="expression" dxfId="141" priority="32">
      <formula>BP94=1</formula>
    </cfRule>
  </conditionalFormatting>
  <conditionalFormatting sqref="U68:AF68">
    <cfRule type="expression" dxfId="140" priority="30">
      <formula>OR(AND($E66&lt;&gt;"保育士",$E66&lt;&gt;"保育教諭",$E66&lt;&gt;"教諭",$E66&lt;&gt;"保健師・助産師・看護師・准看護師"),$F66&lt;7)</formula>
    </cfRule>
  </conditionalFormatting>
  <conditionalFormatting sqref="H66:H67">
    <cfRule type="expression" dxfId="139" priority="28">
      <formula>$AO$2&gt;$AO$3</formula>
    </cfRule>
  </conditionalFormatting>
  <conditionalFormatting sqref="U66:U67">
    <cfRule type="expression" dxfId="138" priority="29">
      <formula>$AP$2&gt;$AP$3</formula>
    </cfRule>
  </conditionalFormatting>
  <conditionalFormatting sqref="V6:AF6">
    <cfRule type="expression" dxfId="137" priority="25">
      <formula>BH7=1</formula>
    </cfRule>
  </conditionalFormatting>
  <conditionalFormatting sqref="V7:AF7">
    <cfRule type="expression" dxfId="136" priority="26">
      <formula>BH7=1</formula>
    </cfRule>
  </conditionalFormatting>
  <conditionalFormatting sqref="H9:S9">
    <cfRule type="expression" dxfId="135" priority="13">
      <formula>BG10=1</formula>
    </cfRule>
  </conditionalFormatting>
  <conditionalFormatting sqref="H10:S10">
    <cfRule type="expression" dxfId="134" priority="21">
      <formula>BG10=1</formula>
    </cfRule>
  </conditionalFormatting>
  <conditionalFormatting sqref="H12:S12">
    <cfRule type="expression" dxfId="133" priority="19">
      <formula>BG13=1</formula>
    </cfRule>
  </conditionalFormatting>
  <conditionalFormatting sqref="H13:S13">
    <cfRule type="expression" dxfId="132" priority="20">
      <formula>BG13=1</formula>
    </cfRule>
  </conditionalFormatting>
  <conditionalFormatting sqref="U9">
    <cfRule type="expression" dxfId="131" priority="123">
      <formula>BG10=1</formula>
    </cfRule>
  </conditionalFormatting>
  <conditionalFormatting sqref="U10">
    <cfRule type="expression" dxfId="130" priority="18">
      <formula>BG10=1</formula>
    </cfRule>
  </conditionalFormatting>
  <conditionalFormatting sqref="U12">
    <cfRule type="expression" dxfId="129" priority="17">
      <formula>BG13=1</formula>
    </cfRule>
  </conditionalFormatting>
  <conditionalFormatting sqref="U13">
    <cfRule type="expression" dxfId="128" priority="16">
      <formula>BG13=1</formula>
    </cfRule>
  </conditionalFormatting>
  <conditionalFormatting sqref="H6:S6">
    <cfRule type="expression" dxfId="127" priority="11">
      <formula>BG7=1</formula>
    </cfRule>
  </conditionalFormatting>
  <conditionalFormatting sqref="H7:S7">
    <cfRule type="expression" dxfId="126" priority="4">
      <formula>BG7=1</formula>
    </cfRule>
  </conditionalFormatting>
  <conditionalFormatting sqref="U6">
    <cfRule type="expression" dxfId="125" priority="161">
      <formula>BG7=1</formula>
    </cfRule>
  </conditionalFormatting>
  <conditionalFormatting sqref="U7">
    <cfRule type="expression" dxfId="124" priority="163">
      <formula>BG7=1</formula>
    </cfRule>
  </conditionalFormatting>
  <conditionalFormatting sqref="I6">
    <cfRule type="expression" dxfId="123" priority="7">
      <formula>BH7=1</formula>
    </cfRule>
  </conditionalFormatting>
  <conditionalFormatting sqref="J9">
    <cfRule type="expression" dxfId="122" priority="6">
      <formula>BI10=1</formula>
    </cfRule>
  </conditionalFormatting>
  <conditionalFormatting sqref="I2 L2 O2">
    <cfRule type="containsBlanks" dxfId="121" priority="5">
      <formula>LEN(TRIM(I2))=0</formula>
    </cfRule>
  </conditionalFormatting>
  <conditionalFormatting sqref="H6:S6 H9:S9 H12:S12 H15:S15 H18:S18 H21:S21 H24:S24 H27:S27 H30:S30 H33:S33 H36:S36 H39:S39 H42:S42 H45:S45 H48:S48 H51:S51 H54:S54 H57:S57 H60:S60 H63:S63 H66:S66 H69:S69 H72:S72 H75:S75 H78:S78 H81:S81 H84:S84 H87:S87 H90:S90 H93:S93">
    <cfRule type="expression" dxfId="120" priority="169">
      <formula>AND(BG6&gt;0,BG6&lt;5000)</formula>
    </cfRule>
  </conditionalFormatting>
  <conditionalFormatting sqref="H7:S7 H10:S10 H13:S13 H16:S16 H19:S19 H22:S22 H25:S25 H28:S28 H31:S31 H34:S34 H37:S37 H40:S40 H43:S43 H46:S46 H49:S49 H52:S52 H55:S55 H58:S58 H61:S61 H64:S64 H67:S67 H70:S70 H73:S73 H76:S76 H79:S79 H82:S82 H85:S85 H88:S88 H91:S91 H94:S94">
    <cfRule type="expression" dxfId="119" priority="168">
      <formula>AND(BG6&gt;0,BG6&lt;5000)</formula>
    </cfRule>
  </conditionalFormatting>
  <conditionalFormatting sqref="I6">
    <cfRule type="expression" dxfId="118" priority="408">
      <formula>AND(OR($D6="副園長",$D6="教頭",$D6="主幹教諭",$D6="主任保育士"),BH6=#REF!)</formula>
    </cfRule>
  </conditionalFormatting>
  <conditionalFormatting sqref="U6:AF6 U9:AF9 U12:AF12 U15:AF15 U18:AF18 U21:AF21 U24:AF24 U27:AF27 U30:AF30 U33:AF33 U42:AF42 U45:AF45 U48:AF48 U51:AF51 U54:AF54 U57:AF57 U60:AF60 U63:AF63 U39:AF39 U36:AF36 U72:AF72 U75:AF75 U78:AF78 U81:AF81 U84:AF84 U87:AF87 U90:AF90 U69:AF69 U66:AF66 U93:AF93">
    <cfRule type="expression" dxfId="117" priority="409">
      <formula>OR(AND($E6&lt;&gt;"保育士",$E6&lt;&gt;"保育教諭",$E6&lt;&gt;"教諭",$E6&lt;&gt;"保健師・助産師・看護師・准看護師"),$F6&lt;7)</formula>
    </cfRule>
    <cfRule type="expression" dxfId="116" priority="410">
      <formula>AND(BT6&gt;0,BT6&lt;5000)</formula>
    </cfRule>
  </conditionalFormatting>
  <conditionalFormatting sqref="U7:AF7 U10:AF10 U13:AF13 U16:AF16 U19:AF19 U22:AF22 U25:AF25 U28:AF28 U31:AF31 U34:AF34 U37:AF37 U40:AF40 U43:AF43 U46:AF46 U49:AF49 U52:AF52 U55:AF55 U58:AF58 U61:AF61 U64:AF64 U67:AF67 U70:AF70 U73:AF73 U76:AF76 U79:AF79 U82:AF82 U85:AF85 U88:AF88 U91:AF91 U94:AF94">
    <cfRule type="expression" dxfId="115" priority="469">
      <formula>OR(AND($E6&lt;&gt;"保育士",$E6&lt;&gt;"保育教諭",$E6&lt;&gt;"教諭",$E6&lt;&gt;"保健師・助産師・看護師・准看護師"),$F6&lt;7)</formula>
    </cfRule>
    <cfRule type="expression" dxfId="114" priority="470">
      <formula>AND(BT6&gt;0,BT6&lt;5000)</formula>
    </cfRule>
  </conditionalFormatting>
  <pageMargins left="0.23622047244094491" right="0.23622047244094491" top="0.35433070866141736" bottom="0.35433070866141736" header="0.31496062992125984" footer="0.31496062992125984"/>
  <pageSetup paperSize="9" scale="45"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587" id="{53C6875F-1DF9-41DD-B6E8-56CD93093BD7}">
            <xm:f>AND(OR($D6="副園長",$D6="教頭",$D6="主幹教諭",$D6="主任保育士"),BG6=マスタ!$C$3)</xm:f>
            <x14:dxf>
              <fill>
                <patternFill>
                  <bgColor rgb="FF92D050"/>
                </patternFill>
              </fill>
            </x14:dxf>
          </x14:cfRule>
          <x14:cfRule type="expression" priority="588" id="{6EF7787D-8D4A-4B80-A8CE-C2B8A30EBF61}">
            <xm:f>AND(CI$5&lt;④入力シート３!BG$5,CI$5=CI6)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647" id="{4CFA63C1-CE76-4C9D-8DD2-97D0BFF127D5}">
            <xm:f>AND(OR($D6="副園長",$D6="教頭",$D6="主幹教諭",$D6="主任保育士"),BG6=マスタ!$C$3)</xm:f>
            <x14:dxf>
              <fill>
                <patternFill>
                  <bgColor rgb="FF92D050"/>
                </patternFill>
              </fill>
            </x14:dxf>
          </x14:cfRule>
          <x14:cfRule type="expression" priority="648" id="{2B7064F2-7E4C-479D-933C-94F51BF7B048}">
            <xm:f>AND(CI$5&lt;④入力シート３!BG$5,CI$5=CI6)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 xmlns:xm="http://schemas.microsoft.com/office/excel/2006/main">
          <x14:cfRule type="expression" priority="707" id="{99338710-7171-4FC1-9989-1F09B4BCAC05}">
            <xm:f>AND($I$2&gt;=2,MAX(BG$6,BG$9,BG$12,BG$15,BG$18,BG$21,BG$24,BG$27,BG$30,BG$33,BG$39,BG$42,BG$45,BG$48,BG$51,BG$54,BG$57,BG$60,BG$63,BG$66,BG$69,BG$72,BG$75,BG$78,BG$81,BG$84,BG$87,BG$90,BG$93)&lt;マスタ!$C$3)</xm:f>
            <x14:dxf>
              <fill>
                <patternFill>
                  <bgColor rgb="FFFF6699"/>
                </patternFill>
              </fill>
            </x14:dxf>
          </x14:cfRule>
          <xm:sqref>H6:S7 H9:S10 H12:S13 H18:S19 H21:S22 H24:S25 H27:S28 H30:S31 H33:S34 H36:S37 H39:S40 H42:S43 H45:S46 H48:S49 H51:S52 H54:S55 H57:S58 H60:S61 H63:S64 H66:S67 H69:S70 H72:S73 H75:S76 H78:S79 H81:S82 H84:S85 H87:S88 H90:S91 H93:S94 H15:S16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マスタ!$E$3:$E$8</xm:f>
          </x14:formula1>
          <xm:sqref>D6:D95</xm:sqref>
        </x14:dataValidation>
        <x14:dataValidation type="list" allowBlank="1" showInputMessage="1" showErrorMessage="1">
          <x14:formula1>
            <xm:f>マスタ!$F$3:$F$15</xm:f>
          </x14:formula1>
          <xm:sqref>E6:E95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CF1085"/>
  <sheetViews>
    <sheetView view="pageBreakPreview" zoomScale="80" zoomScaleNormal="70" zoomScaleSheetLayoutView="80" workbookViewId="0">
      <selection activeCell="H7" sqref="H7"/>
    </sheetView>
  </sheetViews>
  <sheetFormatPr defaultRowHeight="13.5" x14ac:dyDescent="0.15"/>
  <cols>
    <col min="1" max="1" width="5.125" style="472" customWidth="1"/>
    <col min="2" max="3" width="13.375" style="472" customWidth="1"/>
    <col min="4" max="4" width="11.625" style="472" customWidth="1"/>
    <col min="5" max="6" width="7.875" style="472" customWidth="1"/>
    <col min="7" max="7" width="12.75" style="472" customWidth="1"/>
    <col min="8" max="20" width="8" style="487" customWidth="1"/>
    <col min="21" max="21" width="3.375" style="503" hidden="1" customWidth="1"/>
    <col min="22" max="32" width="8" style="503" hidden="1" customWidth="1"/>
    <col min="33" max="33" width="8" style="472" hidden="1" customWidth="1"/>
    <col min="34" max="41" width="9" style="472" hidden="1" customWidth="1"/>
    <col min="42" max="42" width="13.25" style="472" hidden="1" customWidth="1"/>
    <col min="43" max="84" width="9" style="472" hidden="1" customWidth="1"/>
    <col min="85" max="16384" width="9" style="472"/>
  </cols>
  <sheetData>
    <row r="1" spans="1:83" x14ac:dyDescent="0.15">
      <c r="A1" s="470"/>
      <c r="B1" s="470"/>
      <c r="C1" s="470"/>
      <c r="D1" s="470"/>
      <c r="E1" s="470"/>
      <c r="F1" s="470"/>
      <c r="G1" s="470"/>
      <c r="H1" s="471"/>
      <c r="I1" s="471"/>
      <c r="J1" s="471"/>
      <c r="K1" s="471"/>
      <c r="L1" s="471"/>
      <c r="M1" s="471"/>
      <c r="N1" s="471"/>
      <c r="O1" s="471"/>
      <c r="P1" s="471"/>
      <c r="Q1" s="735" t="str">
        <f>IF(①入力シート!D8="","","（"&amp;①入力シート!D8&amp;"）　　")</f>
        <v/>
      </c>
      <c r="R1" s="735"/>
      <c r="S1" s="735"/>
      <c r="T1" s="735"/>
    </row>
    <row r="2" spans="1:83" x14ac:dyDescent="0.15">
      <c r="A2" s="470"/>
      <c r="B2" s="470"/>
      <c r="C2" s="470"/>
      <c r="D2" s="470"/>
      <c r="E2" s="470"/>
      <c r="F2" s="470"/>
      <c r="G2" s="470"/>
      <c r="H2" s="473" t="s">
        <v>356</v>
      </c>
      <c r="I2" s="504">
        <f>③入力シート２!I2</f>
        <v>0</v>
      </c>
      <c r="J2" s="474" t="s">
        <v>353</v>
      </c>
      <c r="K2" s="473" t="s">
        <v>355</v>
      </c>
      <c r="L2" s="504">
        <f>③入力シート２!L2</f>
        <v>0</v>
      </c>
      <c r="M2" s="474" t="s">
        <v>353</v>
      </c>
      <c r="N2" s="473" t="s">
        <v>354</v>
      </c>
      <c r="O2" s="504">
        <f>③入力シート２!O2</f>
        <v>0</v>
      </c>
      <c r="P2" s="474" t="s">
        <v>353</v>
      </c>
      <c r="Q2" s="471"/>
      <c r="R2" s="471"/>
      <c r="S2" s="471"/>
      <c r="T2" s="471"/>
    </row>
    <row r="3" spans="1:83" x14ac:dyDescent="0.15">
      <c r="A3" s="470"/>
      <c r="B3" s="470"/>
      <c r="C3" s="470"/>
      <c r="D3" s="470"/>
      <c r="E3" s="470"/>
      <c r="F3" s="470"/>
      <c r="G3" s="470"/>
      <c r="H3" s="471"/>
      <c r="I3" s="471"/>
      <c r="J3" s="471"/>
      <c r="K3" s="471"/>
      <c r="L3" s="471"/>
      <c r="M3" s="471"/>
      <c r="N3" s="471"/>
      <c r="O3" s="471"/>
      <c r="P3" s="471"/>
      <c r="Q3" s="471"/>
      <c r="R3" s="471"/>
      <c r="S3" s="471"/>
      <c r="T3" s="471"/>
    </row>
    <row r="4" spans="1:83" ht="21.75" customHeight="1" x14ac:dyDescent="0.15">
      <c r="A4" s="756" t="s">
        <v>359</v>
      </c>
      <c r="B4" s="756"/>
      <c r="C4" s="756"/>
      <c r="D4" s="756"/>
      <c r="E4" s="756"/>
      <c r="F4" s="756"/>
      <c r="G4" s="751"/>
      <c r="H4" s="753" t="s">
        <v>499</v>
      </c>
      <c r="I4" s="754"/>
      <c r="J4" s="754"/>
      <c r="K4" s="754"/>
      <c r="L4" s="754"/>
      <c r="M4" s="754"/>
      <c r="N4" s="754"/>
      <c r="O4" s="754"/>
      <c r="P4" s="754"/>
      <c r="Q4" s="754"/>
      <c r="R4" s="754"/>
      <c r="S4" s="754"/>
      <c r="T4" s="755"/>
      <c r="BF4" s="472" t="s">
        <v>358</v>
      </c>
      <c r="BG4" s="472">
        <f>COUNTA(C6:C95)</f>
        <v>0</v>
      </c>
    </row>
    <row r="5" spans="1:83" x14ac:dyDescent="0.15">
      <c r="A5" s="475"/>
      <c r="B5" s="476" t="s">
        <v>346</v>
      </c>
      <c r="C5" s="476" t="s">
        <v>345</v>
      </c>
      <c r="D5" s="476" t="s">
        <v>344</v>
      </c>
      <c r="E5" s="476" t="s">
        <v>92</v>
      </c>
      <c r="F5" s="476" t="s">
        <v>343</v>
      </c>
      <c r="G5" s="476" t="s">
        <v>342</v>
      </c>
      <c r="H5" s="477" t="s">
        <v>341</v>
      </c>
      <c r="I5" s="477" t="s">
        <v>340</v>
      </c>
      <c r="J5" s="477" t="s">
        <v>339</v>
      </c>
      <c r="K5" s="477" t="s">
        <v>338</v>
      </c>
      <c r="L5" s="477" t="s">
        <v>337</v>
      </c>
      <c r="M5" s="477" t="s">
        <v>336</v>
      </c>
      <c r="N5" s="477" t="s">
        <v>335</v>
      </c>
      <c r="O5" s="477" t="s">
        <v>334</v>
      </c>
      <c r="P5" s="477" t="s">
        <v>333</v>
      </c>
      <c r="Q5" s="477" t="s">
        <v>332</v>
      </c>
      <c r="R5" s="477" t="s">
        <v>331</v>
      </c>
      <c r="S5" s="477" t="s">
        <v>330</v>
      </c>
      <c r="T5" s="477" t="s">
        <v>329</v>
      </c>
      <c r="AG5" s="478"/>
      <c r="AH5" s="478"/>
      <c r="AI5" s="478"/>
      <c r="AJ5" s="478"/>
      <c r="AK5" s="478"/>
      <c r="AL5" s="478"/>
      <c r="AM5" s="478"/>
      <c r="AN5" s="478" t="s">
        <v>328</v>
      </c>
      <c r="AO5" s="478" t="s">
        <v>327</v>
      </c>
      <c r="AP5" s="479" t="s">
        <v>326</v>
      </c>
      <c r="AQ5" s="479" t="s">
        <v>325</v>
      </c>
      <c r="AR5" s="479" t="s">
        <v>324</v>
      </c>
      <c r="AS5" s="479" t="s">
        <v>325</v>
      </c>
      <c r="AT5" s="479" t="s">
        <v>324</v>
      </c>
      <c r="AU5" s="479" t="s">
        <v>323</v>
      </c>
      <c r="BF5" s="472" t="s">
        <v>357</v>
      </c>
      <c r="BG5" s="472">
        <f>MAX(BG6,BG9,BG12,BG15,BG18,BG21,BG24,BG27,BG30,BG33,BG36,BG39,BG42,BG45,BG48,BG51,BG54,BG57,BG60,BG63,BG66,BG69,BG72,BG75,BG78,BG81,BG84,BG87,BG90,BG93)</f>
        <v>0</v>
      </c>
      <c r="BH5" s="472">
        <f t="shared" ref="BH5:BR5" si="0">MAX(BH6,BH9,BH12,BH15,BH18,BH21,BH24,BH27,BH30,BH33,BH36,BH39,BH42,BH45,BH48,BH51,BH54,BH57,BH60,BH63,BH66,BH69,BH72,BH75,BH78,BH81,BH84,BH87,BH90,BH93)</f>
        <v>0</v>
      </c>
      <c r="BI5" s="472">
        <f t="shared" si="0"/>
        <v>0</v>
      </c>
      <c r="BJ5" s="472">
        <f t="shared" si="0"/>
        <v>0</v>
      </c>
      <c r="BK5" s="472">
        <f t="shared" si="0"/>
        <v>0</v>
      </c>
      <c r="BL5" s="472">
        <f t="shared" si="0"/>
        <v>0</v>
      </c>
      <c r="BM5" s="472">
        <f t="shared" si="0"/>
        <v>0</v>
      </c>
      <c r="BN5" s="472">
        <f t="shared" si="0"/>
        <v>0</v>
      </c>
      <c r="BO5" s="472">
        <f t="shared" si="0"/>
        <v>0</v>
      </c>
      <c r="BP5" s="472">
        <f t="shared" si="0"/>
        <v>0</v>
      </c>
      <c r="BQ5" s="472">
        <f t="shared" si="0"/>
        <v>0</v>
      </c>
      <c r="BR5" s="472">
        <f t="shared" si="0"/>
        <v>0</v>
      </c>
    </row>
    <row r="6" spans="1:83" x14ac:dyDescent="0.15">
      <c r="A6" s="742">
        <v>1</v>
      </c>
      <c r="B6" s="745"/>
      <c r="C6" s="745"/>
      <c r="D6" s="745"/>
      <c r="E6" s="748"/>
      <c r="F6" s="745"/>
      <c r="G6" s="481" t="s">
        <v>321</v>
      </c>
      <c r="H6" s="482"/>
      <c r="I6" s="483" t="str">
        <f t="shared" ref="I6:S21" si="1">IF(H6="","",H6)</f>
        <v/>
      </c>
      <c r="J6" s="483" t="str">
        <f t="shared" si="1"/>
        <v/>
      </c>
      <c r="K6" s="483" t="str">
        <f t="shared" si="1"/>
        <v/>
      </c>
      <c r="L6" s="483" t="str">
        <f t="shared" si="1"/>
        <v/>
      </c>
      <c r="M6" s="483" t="str">
        <f t="shared" si="1"/>
        <v/>
      </c>
      <c r="N6" s="483" t="str">
        <f t="shared" si="1"/>
        <v/>
      </c>
      <c r="O6" s="483" t="str">
        <f t="shared" si="1"/>
        <v/>
      </c>
      <c r="P6" s="483" t="str">
        <f t="shared" si="1"/>
        <v/>
      </c>
      <c r="Q6" s="483" t="str">
        <f t="shared" si="1"/>
        <v/>
      </c>
      <c r="R6" s="483" t="str">
        <f t="shared" si="1"/>
        <v/>
      </c>
      <c r="S6" s="483" t="str">
        <f t="shared" si="1"/>
        <v/>
      </c>
      <c r="T6" s="484">
        <f t="shared" ref="T6:T69" si="2">SUM(H6:S6)</f>
        <v>0</v>
      </c>
      <c r="AG6" s="487"/>
      <c r="AH6" s="487"/>
      <c r="AI6" s="487"/>
      <c r="AJ6" s="487"/>
      <c r="AK6" s="487"/>
      <c r="AL6" s="487"/>
      <c r="AM6" s="487"/>
      <c r="AN6" s="472">
        <v>1</v>
      </c>
      <c r="AO6" s="472">
        <v>1</v>
      </c>
      <c r="AP6" s="472">
        <v>1</v>
      </c>
      <c r="AQ6" s="480">
        <f ca="1">IF($AP6=1,IF(INDIRECT(ADDRESS(($AN6-1)*3+$AO6+5,$AP6+7))="",0,INDIRECT(ADDRESS(($AN6-1)*3+$AO6+5,$AP6+7))),IF(INDIRECT(ADDRESS(($AN6-1)*3+$AO6+5,$AP6+7))="",0,IF(COUNTIF(INDIRECT(ADDRESS(($AN6-1)*36+($AO6-1)*12+6,COLUMN())):INDIRECT(ADDRESS(($AN6-1)*36+($AO6-1)*12+$AP6+4,COLUMN())),INDIRECT(ADDRESS(($AN6-1)*3+$AO6+5,$AP6+7)))&gt;=1,0,INDIRECT(ADDRESS(($AN6-1)*3+$AO6+5,$AP6+7)))))</f>
        <v>0</v>
      </c>
      <c r="AR6" s="472">
        <f ca="1">COUNTIF(INDIRECT("H"&amp;(ROW()+12*(($AN6-1)*3+$AO6)-ROW())/12+5):INDIRECT("S"&amp;(ROW()+12*(($AN6-1)*3+$AO6)-ROW())/12+5),AQ6)</f>
        <v>0</v>
      </c>
      <c r="AS6" s="480"/>
      <c r="AU6" s="472">
        <f ca="1">IF(AND(AQ6&gt;0,AR6&gt;0),1,0)</f>
        <v>0</v>
      </c>
      <c r="BE6" s="472">
        <v>1</v>
      </c>
      <c r="BG6" s="488">
        <f t="shared" ref="BG6:BR6" si="3">SUM(H6:H7)</f>
        <v>0</v>
      </c>
      <c r="BH6" s="488">
        <f t="shared" si="3"/>
        <v>0</v>
      </c>
      <c r="BI6" s="488">
        <f t="shared" si="3"/>
        <v>0</v>
      </c>
      <c r="BJ6" s="488">
        <f t="shared" si="3"/>
        <v>0</v>
      </c>
      <c r="BK6" s="488">
        <f t="shared" si="3"/>
        <v>0</v>
      </c>
      <c r="BL6" s="488">
        <f t="shared" si="3"/>
        <v>0</v>
      </c>
      <c r="BM6" s="488">
        <f t="shared" si="3"/>
        <v>0</v>
      </c>
      <c r="BN6" s="488">
        <f t="shared" si="3"/>
        <v>0</v>
      </c>
      <c r="BO6" s="488">
        <f t="shared" si="3"/>
        <v>0</v>
      </c>
      <c r="BP6" s="488">
        <f t="shared" si="3"/>
        <v>0</v>
      </c>
      <c r="BQ6" s="488">
        <f t="shared" si="3"/>
        <v>0</v>
      </c>
      <c r="BR6" s="488">
        <f t="shared" si="3"/>
        <v>0</v>
      </c>
      <c r="BS6" s="487"/>
      <c r="BT6" s="488">
        <f t="shared" ref="BT6:CE6" si="4">SUM(U6:U7)</f>
        <v>0</v>
      </c>
      <c r="BU6" s="488">
        <f t="shared" si="4"/>
        <v>0</v>
      </c>
      <c r="BV6" s="488">
        <f t="shared" si="4"/>
        <v>0</v>
      </c>
      <c r="BW6" s="488">
        <f t="shared" si="4"/>
        <v>0</v>
      </c>
      <c r="BX6" s="488">
        <f t="shared" si="4"/>
        <v>0</v>
      </c>
      <c r="BY6" s="488">
        <f t="shared" si="4"/>
        <v>0</v>
      </c>
      <c r="BZ6" s="488">
        <f t="shared" si="4"/>
        <v>0</v>
      </c>
      <c r="CA6" s="488">
        <f t="shared" si="4"/>
        <v>0</v>
      </c>
      <c r="CB6" s="488">
        <f t="shared" si="4"/>
        <v>0</v>
      </c>
      <c r="CC6" s="488">
        <f t="shared" si="4"/>
        <v>0</v>
      </c>
      <c r="CD6" s="488">
        <f t="shared" si="4"/>
        <v>0</v>
      </c>
      <c r="CE6" s="488">
        <f t="shared" si="4"/>
        <v>0</v>
      </c>
    </row>
    <row r="7" spans="1:83" x14ac:dyDescent="0.15">
      <c r="A7" s="743"/>
      <c r="B7" s="746"/>
      <c r="C7" s="746"/>
      <c r="D7" s="746"/>
      <c r="E7" s="749"/>
      <c r="F7" s="746"/>
      <c r="G7" s="490" t="s">
        <v>320</v>
      </c>
      <c r="H7" s="491"/>
      <c r="I7" s="492" t="str">
        <f t="shared" si="1"/>
        <v/>
      </c>
      <c r="J7" s="492" t="str">
        <f t="shared" si="1"/>
        <v/>
      </c>
      <c r="K7" s="492" t="str">
        <f t="shared" si="1"/>
        <v/>
      </c>
      <c r="L7" s="492" t="str">
        <f t="shared" si="1"/>
        <v/>
      </c>
      <c r="M7" s="492" t="str">
        <f t="shared" si="1"/>
        <v/>
      </c>
      <c r="N7" s="492" t="str">
        <f t="shared" si="1"/>
        <v/>
      </c>
      <c r="O7" s="492" t="str">
        <f t="shared" si="1"/>
        <v/>
      </c>
      <c r="P7" s="492" t="str">
        <f t="shared" si="1"/>
        <v/>
      </c>
      <c r="Q7" s="492" t="str">
        <f t="shared" si="1"/>
        <v/>
      </c>
      <c r="R7" s="492" t="str">
        <f t="shared" si="1"/>
        <v/>
      </c>
      <c r="S7" s="492" t="str">
        <f t="shared" si="1"/>
        <v/>
      </c>
      <c r="T7" s="493">
        <f t="shared" si="2"/>
        <v>0</v>
      </c>
      <c r="AG7" s="487"/>
      <c r="AH7" s="487"/>
      <c r="AI7" s="487"/>
      <c r="AJ7" s="487"/>
      <c r="AK7" s="487"/>
      <c r="AL7" s="487"/>
      <c r="AM7" s="487"/>
      <c r="AN7" s="472">
        <v>1</v>
      </c>
      <c r="AO7" s="472">
        <v>1</v>
      </c>
      <c r="AP7" s="472">
        <v>2</v>
      </c>
      <c r="AQ7" s="480">
        <f ca="1">IF($AP7=1,IF(INDIRECT(ADDRESS(($AN7-1)*3+$AO7+5,$AP7+7))="",0,INDIRECT(ADDRESS(($AN7-1)*3+$AO7+5,$AP7+7))),IF(INDIRECT(ADDRESS(($AN7-1)*3+$AO7+5,$AP7+7))="",0,IF(COUNTIF(INDIRECT(ADDRESS(($AN7-1)*36+($AO7-1)*12+6,COLUMN())):INDIRECT(ADDRESS(($AN7-1)*36+($AO7-1)*12+$AP7+4,COLUMN())),INDIRECT(ADDRESS(($AN7-1)*3+$AO7+5,$AP7+7)))&gt;=1,0,INDIRECT(ADDRESS(($AN7-1)*3+$AO7+5,$AP7+7)))))</f>
        <v>0</v>
      </c>
      <c r="AR7" s="472">
        <f ca="1">COUNTIF(INDIRECT("H"&amp;(ROW()+12*(($AN7-1)*3+$AO7)-ROW())/12+5):INDIRECT("S"&amp;(ROW()+12*(($AN7-1)*3+$AO7)-ROW())/12+5),AQ7)</f>
        <v>0</v>
      </c>
      <c r="AS7" s="480"/>
      <c r="AU7" s="472">
        <f ca="1">IF(AND(AQ7&gt;0,AR7&gt;0),COUNTIF(AU$6:AU6,"&gt;0")+1,0)</f>
        <v>0</v>
      </c>
      <c r="BE7" s="472">
        <v>2</v>
      </c>
      <c r="BF7" s="472" t="s">
        <v>319</v>
      </c>
      <c r="BG7" s="488">
        <f>IF(BG6+BT6&gt;40000,1,0)</f>
        <v>0</v>
      </c>
      <c r="BH7" s="488">
        <f t="shared" ref="BH7:BR7" si="5">IF(BH6+BU6&gt;40000,1,0)</f>
        <v>0</v>
      </c>
      <c r="BI7" s="488">
        <f t="shared" si="5"/>
        <v>0</v>
      </c>
      <c r="BJ7" s="488">
        <f t="shared" si="5"/>
        <v>0</v>
      </c>
      <c r="BK7" s="488">
        <f t="shared" si="5"/>
        <v>0</v>
      </c>
      <c r="BL7" s="488">
        <f t="shared" si="5"/>
        <v>0</v>
      </c>
      <c r="BM7" s="488">
        <f t="shared" si="5"/>
        <v>0</v>
      </c>
      <c r="BN7" s="488">
        <f t="shared" si="5"/>
        <v>0</v>
      </c>
      <c r="BO7" s="488">
        <f t="shared" si="5"/>
        <v>0</v>
      </c>
      <c r="BP7" s="488">
        <f t="shared" si="5"/>
        <v>0</v>
      </c>
      <c r="BQ7" s="488">
        <f t="shared" si="5"/>
        <v>0</v>
      </c>
      <c r="BR7" s="488">
        <f t="shared" si="5"/>
        <v>0</v>
      </c>
      <c r="BS7" s="487"/>
      <c r="BT7" s="488"/>
      <c r="BU7" s="488"/>
      <c r="BV7" s="488"/>
      <c r="BW7" s="488"/>
      <c r="BX7" s="488"/>
      <c r="BY7" s="488"/>
      <c r="BZ7" s="488"/>
      <c r="CA7" s="488"/>
      <c r="CB7" s="488"/>
      <c r="CC7" s="488"/>
      <c r="CD7" s="488"/>
      <c r="CE7" s="488"/>
    </row>
    <row r="8" spans="1:83" x14ac:dyDescent="0.15">
      <c r="A8" s="744"/>
      <c r="B8" s="747"/>
      <c r="C8" s="747"/>
      <c r="D8" s="747"/>
      <c r="E8" s="750"/>
      <c r="F8" s="747"/>
      <c r="G8" s="496" t="s">
        <v>462</v>
      </c>
      <c r="H8" s="497"/>
      <c r="I8" s="498"/>
      <c r="J8" s="498"/>
      <c r="K8" s="498"/>
      <c r="L8" s="498"/>
      <c r="M8" s="498"/>
      <c r="N8" s="498"/>
      <c r="O8" s="498"/>
      <c r="P8" s="498"/>
      <c r="Q8" s="498"/>
      <c r="R8" s="498"/>
      <c r="S8" s="498"/>
      <c r="T8" s="499">
        <f t="shared" si="2"/>
        <v>0</v>
      </c>
      <c r="AG8" s="487"/>
      <c r="AH8" s="487"/>
      <c r="AI8" s="487"/>
      <c r="AJ8" s="487"/>
      <c r="AK8" s="487"/>
      <c r="AL8" s="487"/>
      <c r="AM8" s="487"/>
      <c r="AN8" s="472">
        <v>1</v>
      </c>
      <c r="AO8" s="472">
        <v>1</v>
      </c>
      <c r="AP8" s="472">
        <v>3</v>
      </c>
      <c r="AQ8" s="480">
        <f ca="1">IF($AP8=1,IF(INDIRECT(ADDRESS(($AN8-1)*3+$AO8+5,$AP8+7))="",0,INDIRECT(ADDRESS(($AN8-1)*3+$AO8+5,$AP8+7))),IF(INDIRECT(ADDRESS(($AN8-1)*3+$AO8+5,$AP8+7))="",0,IF(COUNTIF(INDIRECT(ADDRESS(($AN8-1)*36+($AO8-1)*12+6,COLUMN())):INDIRECT(ADDRESS(($AN8-1)*36+($AO8-1)*12+$AP8+4,COLUMN())),INDIRECT(ADDRESS(($AN8-1)*3+$AO8+5,$AP8+7)))&gt;=1,0,INDIRECT(ADDRESS(($AN8-1)*3+$AO8+5,$AP8+7)))))</f>
        <v>0</v>
      </c>
      <c r="AR8" s="472">
        <f ca="1">COUNTIF(INDIRECT("H"&amp;(ROW()+12*(($AN8-1)*3+$AO8)-ROW())/12+5):INDIRECT("S"&amp;(ROW()+12*(($AN8-1)*3+$AO8)-ROW())/12+5),AQ8)</f>
        <v>0</v>
      </c>
      <c r="AS8" s="480"/>
      <c r="AU8" s="472">
        <f ca="1">IF(AND(AQ8&gt;0,AR8&gt;0),COUNTIF(AU$6:AU7,"&gt;0")+1,0)</f>
        <v>0</v>
      </c>
      <c r="BE8" s="472">
        <v>3</v>
      </c>
      <c r="BG8" s="488"/>
      <c r="BH8" s="488"/>
      <c r="BI8" s="488"/>
      <c r="BJ8" s="488"/>
      <c r="BK8" s="488"/>
      <c r="BL8" s="488"/>
      <c r="BM8" s="488"/>
      <c r="BN8" s="488"/>
      <c r="BO8" s="488"/>
      <c r="BP8" s="488"/>
      <c r="BQ8" s="488"/>
      <c r="BR8" s="488"/>
      <c r="BS8" s="487"/>
      <c r="BT8" s="488"/>
      <c r="BU8" s="488"/>
      <c r="BV8" s="488"/>
      <c r="BW8" s="488"/>
      <c r="BX8" s="488"/>
      <c r="BY8" s="488"/>
      <c r="BZ8" s="488"/>
      <c r="CA8" s="488"/>
      <c r="CB8" s="488"/>
      <c r="CC8" s="488"/>
      <c r="CD8" s="488"/>
      <c r="CE8" s="488"/>
    </row>
    <row r="9" spans="1:83" x14ac:dyDescent="0.15">
      <c r="A9" s="742">
        <v>2</v>
      </c>
      <c r="B9" s="745"/>
      <c r="C9" s="745"/>
      <c r="D9" s="745"/>
      <c r="E9" s="748"/>
      <c r="F9" s="745"/>
      <c r="G9" s="481" t="s">
        <v>321</v>
      </c>
      <c r="H9" s="482"/>
      <c r="I9" s="483" t="str">
        <f t="shared" si="1"/>
        <v/>
      </c>
      <c r="J9" s="483" t="str">
        <f t="shared" si="1"/>
        <v/>
      </c>
      <c r="K9" s="483" t="str">
        <f t="shared" si="1"/>
        <v/>
      </c>
      <c r="L9" s="483" t="str">
        <f t="shared" si="1"/>
        <v/>
      </c>
      <c r="M9" s="483" t="str">
        <f t="shared" si="1"/>
        <v/>
      </c>
      <c r="N9" s="483" t="str">
        <f t="shared" si="1"/>
        <v/>
      </c>
      <c r="O9" s="483" t="str">
        <f t="shared" si="1"/>
        <v/>
      </c>
      <c r="P9" s="483" t="str">
        <f t="shared" si="1"/>
        <v/>
      </c>
      <c r="Q9" s="483" t="str">
        <f t="shared" si="1"/>
        <v/>
      </c>
      <c r="R9" s="483" t="str">
        <f t="shared" si="1"/>
        <v/>
      </c>
      <c r="S9" s="483" t="str">
        <f t="shared" si="1"/>
        <v/>
      </c>
      <c r="T9" s="484">
        <f t="shared" si="2"/>
        <v>0</v>
      </c>
      <c r="AG9" s="487"/>
      <c r="AH9" s="487"/>
      <c r="AI9" s="487"/>
      <c r="AJ9" s="487"/>
      <c r="AK9" s="487"/>
      <c r="AL9" s="487"/>
      <c r="AM9" s="487"/>
      <c r="AN9" s="472">
        <v>1</v>
      </c>
      <c r="AO9" s="472">
        <v>1</v>
      </c>
      <c r="AP9" s="472">
        <v>4</v>
      </c>
      <c r="AQ9" s="480">
        <f ca="1">IF($AP9=1,IF(INDIRECT(ADDRESS(($AN9-1)*3+$AO9+5,$AP9+7))="",0,INDIRECT(ADDRESS(($AN9-1)*3+$AO9+5,$AP9+7))),IF(INDIRECT(ADDRESS(($AN9-1)*3+$AO9+5,$AP9+7))="",0,IF(COUNTIF(INDIRECT(ADDRESS(($AN9-1)*36+($AO9-1)*12+6,COLUMN())):INDIRECT(ADDRESS(($AN9-1)*36+($AO9-1)*12+$AP9+4,COLUMN())),INDIRECT(ADDRESS(($AN9-1)*3+$AO9+5,$AP9+7)))&gt;=1,0,INDIRECT(ADDRESS(($AN9-1)*3+$AO9+5,$AP9+7)))))</f>
        <v>0</v>
      </c>
      <c r="AR9" s="472">
        <f ca="1">COUNTIF(INDIRECT("H"&amp;(ROW()+12*(($AN9-1)*3+$AO9)-ROW())/12+5):INDIRECT("S"&amp;(ROW()+12*(($AN9-1)*3+$AO9)-ROW())/12+5),AQ9)</f>
        <v>0</v>
      </c>
      <c r="AS9" s="480"/>
      <c r="AU9" s="472">
        <f ca="1">IF(AND(AQ9&gt;0,AR9&gt;0),COUNTIF(AU$6:AU8,"&gt;0")+1,0)</f>
        <v>0</v>
      </c>
      <c r="BE9" s="472">
        <v>1</v>
      </c>
      <c r="BG9" s="488">
        <f t="shared" ref="BG9:BR9" si="6">SUM(H9:H10)</f>
        <v>0</v>
      </c>
      <c r="BH9" s="488">
        <f t="shared" si="6"/>
        <v>0</v>
      </c>
      <c r="BI9" s="488">
        <f t="shared" si="6"/>
        <v>0</v>
      </c>
      <c r="BJ9" s="488">
        <f t="shared" si="6"/>
        <v>0</v>
      </c>
      <c r="BK9" s="488">
        <f t="shared" si="6"/>
        <v>0</v>
      </c>
      <c r="BL9" s="488">
        <f t="shared" si="6"/>
        <v>0</v>
      </c>
      <c r="BM9" s="488">
        <f t="shared" si="6"/>
        <v>0</v>
      </c>
      <c r="BN9" s="488">
        <f t="shared" si="6"/>
        <v>0</v>
      </c>
      <c r="BO9" s="488">
        <f t="shared" si="6"/>
        <v>0</v>
      </c>
      <c r="BP9" s="488">
        <f t="shared" si="6"/>
        <v>0</v>
      </c>
      <c r="BQ9" s="488">
        <f t="shared" si="6"/>
        <v>0</v>
      </c>
      <c r="BR9" s="488">
        <f t="shared" si="6"/>
        <v>0</v>
      </c>
      <c r="BS9" s="487"/>
      <c r="BT9" s="488">
        <f t="shared" ref="BT9:CE9" si="7">SUM(U9:U10)</f>
        <v>0</v>
      </c>
      <c r="BU9" s="488">
        <f t="shared" si="7"/>
        <v>0</v>
      </c>
      <c r="BV9" s="488">
        <f t="shared" si="7"/>
        <v>0</v>
      </c>
      <c r="BW9" s="488">
        <f t="shared" si="7"/>
        <v>0</v>
      </c>
      <c r="BX9" s="488">
        <f t="shared" si="7"/>
        <v>0</v>
      </c>
      <c r="BY9" s="488">
        <f t="shared" si="7"/>
        <v>0</v>
      </c>
      <c r="BZ9" s="488">
        <f t="shared" si="7"/>
        <v>0</v>
      </c>
      <c r="CA9" s="488">
        <f t="shared" si="7"/>
        <v>0</v>
      </c>
      <c r="CB9" s="488">
        <f t="shared" si="7"/>
        <v>0</v>
      </c>
      <c r="CC9" s="488">
        <f t="shared" si="7"/>
        <v>0</v>
      </c>
      <c r="CD9" s="488">
        <f t="shared" si="7"/>
        <v>0</v>
      </c>
      <c r="CE9" s="488">
        <f t="shared" si="7"/>
        <v>0</v>
      </c>
    </row>
    <row r="10" spans="1:83" x14ac:dyDescent="0.15">
      <c r="A10" s="743"/>
      <c r="B10" s="746"/>
      <c r="C10" s="746"/>
      <c r="D10" s="746"/>
      <c r="E10" s="749"/>
      <c r="F10" s="746"/>
      <c r="G10" s="490" t="s">
        <v>320</v>
      </c>
      <c r="H10" s="491"/>
      <c r="I10" s="492" t="str">
        <f t="shared" si="1"/>
        <v/>
      </c>
      <c r="J10" s="492" t="str">
        <f t="shared" si="1"/>
        <v/>
      </c>
      <c r="K10" s="492" t="str">
        <f t="shared" si="1"/>
        <v/>
      </c>
      <c r="L10" s="492" t="str">
        <f t="shared" si="1"/>
        <v/>
      </c>
      <c r="M10" s="492" t="str">
        <f t="shared" si="1"/>
        <v/>
      </c>
      <c r="N10" s="492" t="str">
        <f t="shared" si="1"/>
        <v/>
      </c>
      <c r="O10" s="492" t="str">
        <f t="shared" si="1"/>
        <v/>
      </c>
      <c r="P10" s="492" t="str">
        <f t="shared" si="1"/>
        <v/>
      </c>
      <c r="Q10" s="492" t="str">
        <f t="shared" si="1"/>
        <v/>
      </c>
      <c r="R10" s="492" t="str">
        <f t="shared" si="1"/>
        <v/>
      </c>
      <c r="S10" s="492" t="str">
        <f t="shared" si="1"/>
        <v/>
      </c>
      <c r="T10" s="493">
        <f t="shared" si="2"/>
        <v>0</v>
      </c>
      <c r="AG10" s="487"/>
      <c r="AH10" s="487"/>
      <c r="AI10" s="487"/>
      <c r="AJ10" s="487"/>
      <c r="AK10" s="487"/>
      <c r="AL10" s="487"/>
      <c r="AM10" s="487"/>
      <c r="AN10" s="472">
        <v>1</v>
      </c>
      <c r="AO10" s="472">
        <v>1</v>
      </c>
      <c r="AP10" s="472">
        <v>5</v>
      </c>
      <c r="AQ10" s="480">
        <f ca="1">IF($AP10=1,IF(INDIRECT(ADDRESS(($AN10-1)*3+$AO10+5,$AP10+7))="",0,INDIRECT(ADDRESS(($AN10-1)*3+$AO10+5,$AP10+7))),IF(INDIRECT(ADDRESS(($AN10-1)*3+$AO10+5,$AP10+7))="",0,IF(COUNTIF(INDIRECT(ADDRESS(($AN10-1)*36+($AO10-1)*12+6,COLUMN())):INDIRECT(ADDRESS(($AN10-1)*36+($AO10-1)*12+$AP10+4,COLUMN())),INDIRECT(ADDRESS(($AN10-1)*3+$AO10+5,$AP10+7)))&gt;=1,0,INDIRECT(ADDRESS(($AN10-1)*3+$AO10+5,$AP10+7)))))</f>
        <v>0</v>
      </c>
      <c r="AR10" s="472">
        <f ca="1">COUNTIF(INDIRECT("H"&amp;(ROW()+12*(($AN10-1)*3+$AO10)-ROW())/12+5):INDIRECT("S"&amp;(ROW()+12*(($AN10-1)*3+$AO10)-ROW())/12+5),AQ10)</f>
        <v>0</v>
      </c>
      <c r="AS10" s="480"/>
      <c r="AU10" s="472">
        <f ca="1">IF(AND(AQ10&gt;0,AR10&gt;0),COUNTIF(AU$6:AU9,"&gt;0")+1,0)</f>
        <v>0</v>
      </c>
      <c r="BE10" s="472">
        <v>2</v>
      </c>
      <c r="BF10" s="472" t="s">
        <v>319</v>
      </c>
      <c r="BG10" s="488">
        <f t="shared" ref="BG10:BR10" si="8">IF(BG9+BT9&gt;40000,1,0)</f>
        <v>0</v>
      </c>
      <c r="BH10" s="488">
        <f t="shared" si="8"/>
        <v>0</v>
      </c>
      <c r="BI10" s="488">
        <f t="shared" si="8"/>
        <v>0</v>
      </c>
      <c r="BJ10" s="488">
        <f t="shared" si="8"/>
        <v>0</v>
      </c>
      <c r="BK10" s="488">
        <f t="shared" si="8"/>
        <v>0</v>
      </c>
      <c r="BL10" s="488">
        <f t="shared" si="8"/>
        <v>0</v>
      </c>
      <c r="BM10" s="488">
        <f t="shared" si="8"/>
        <v>0</v>
      </c>
      <c r="BN10" s="488">
        <f t="shared" si="8"/>
        <v>0</v>
      </c>
      <c r="BO10" s="488">
        <f t="shared" si="8"/>
        <v>0</v>
      </c>
      <c r="BP10" s="488">
        <f t="shared" si="8"/>
        <v>0</v>
      </c>
      <c r="BQ10" s="488">
        <f t="shared" si="8"/>
        <v>0</v>
      </c>
      <c r="BR10" s="488">
        <f t="shared" si="8"/>
        <v>0</v>
      </c>
      <c r="BS10" s="487"/>
      <c r="BT10" s="488"/>
      <c r="BU10" s="488"/>
      <c r="BV10" s="488"/>
      <c r="BW10" s="488"/>
      <c r="BX10" s="488"/>
      <c r="BY10" s="488"/>
      <c r="BZ10" s="488"/>
      <c r="CA10" s="488"/>
      <c r="CB10" s="488"/>
      <c r="CC10" s="488"/>
      <c r="CD10" s="488"/>
      <c r="CE10" s="488"/>
    </row>
    <row r="11" spans="1:83" x14ac:dyDescent="0.15">
      <c r="A11" s="744"/>
      <c r="B11" s="747"/>
      <c r="C11" s="747"/>
      <c r="D11" s="747"/>
      <c r="E11" s="750"/>
      <c r="F11" s="747"/>
      <c r="G11" s="496" t="s">
        <v>462</v>
      </c>
      <c r="H11" s="497"/>
      <c r="I11" s="498"/>
      <c r="J11" s="498"/>
      <c r="K11" s="498"/>
      <c r="L11" s="498"/>
      <c r="M11" s="498"/>
      <c r="N11" s="498"/>
      <c r="O11" s="498"/>
      <c r="P11" s="498"/>
      <c r="Q11" s="498"/>
      <c r="R11" s="498"/>
      <c r="S11" s="498"/>
      <c r="T11" s="499">
        <f t="shared" si="2"/>
        <v>0</v>
      </c>
      <c r="AG11" s="487"/>
      <c r="AH11" s="487"/>
      <c r="AI11" s="487"/>
      <c r="AJ11" s="487"/>
      <c r="AK11" s="487"/>
      <c r="AL11" s="487"/>
      <c r="AM11" s="487"/>
      <c r="AN11" s="472">
        <v>1</v>
      </c>
      <c r="AO11" s="472">
        <v>1</v>
      </c>
      <c r="AP11" s="472">
        <v>6</v>
      </c>
      <c r="AQ11" s="480">
        <f ca="1">IF($AP11=1,IF(INDIRECT(ADDRESS(($AN11-1)*3+$AO11+5,$AP11+7))="",0,INDIRECT(ADDRESS(($AN11-1)*3+$AO11+5,$AP11+7))),IF(INDIRECT(ADDRESS(($AN11-1)*3+$AO11+5,$AP11+7))="",0,IF(COUNTIF(INDIRECT(ADDRESS(($AN11-1)*36+($AO11-1)*12+6,COLUMN())):INDIRECT(ADDRESS(($AN11-1)*36+($AO11-1)*12+$AP11+4,COLUMN())),INDIRECT(ADDRESS(($AN11-1)*3+$AO11+5,$AP11+7)))&gt;=1,0,INDIRECT(ADDRESS(($AN11-1)*3+$AO11+5,$AP11+7)))))</f>
        <v>0</v>
      </c>
      <c r="AR11" s="472">
        <f ca="1">COUNTIF(INDIRECT("H"&amp;(ROW()+12*(($AN11-1)*3+$AO11)-ROW())/12+5):INDIRECT("S"&amp;(ROW()+12*(($AN11-1)*3+$AO11)-ROW())/12+5),AQ11)</f>
        <v>0</v>
      </c>
      <c r="AS11" s="480"/>
      <c r="AU11" s="472">
        <f ca="1">IF(AND(AQ11&gt;0,AR11&gt;0),COUNTIF(AU$6:AU10,"&gt;0")+1,0)</f>
        <v>0</v>
      </c>
      <c r="BE11" s="472">
        <v>3</v>
      </c>
      <c r="BG11" s="488"/>
      <c r="BH11" s="488"/>
      <c r="BI11" s="488"/>
      <c r="BJ11" s="488"/>
      <c r="BK11" s="488"/>
      <c r="BL11" s="488"/>
      <c r="BM11" s="488"/>
      <c r="BN11" s="488"/>
      <c r="BO11" s="488"/>
      <c r="BP11" s="488"/>
      <c r="BQ11" s="488"/>
      <c r="BR11" s="488"/>
      <c r="BS11" s="487"/>
      <c r="BT11" s="488"/>
      <c r="BU11" s="488"/>
      <c r="BV11" s="488"/>
      <c r="BW11" s="488"/>
      <c r="BX11" s="488"/>
      <c r="BY11" s="488"/>
      <c r="BZ11" s="488"/>
      <c r="CA11" s="488"/>
      <c r="CB11" s="488"/>
      <c r="CC11" s="488"/>
      <c r="CD11" s="488"/>
      <c r="CE11" s="488"/>
    </row>
    <row r="12" spans="1:83" x14ac:dyDescent="0.15">
      <c r="A12" s="742">
        <v>3</v>
      </c>
      <c r="B12" s="745"/>
      <c r="C12" s="745"/>
      <c r="D12" s="745"/>
      <c r="E12" s="748"/>
      <c r="F12" s="745"/>
      <c r="G12" s="481" t="s">
        <v>321</v>
      </c>
      <c r="H12" s="482"/>
      <c r="I12" s="483" t="str">
        <f t="shared" si="1"/>
        <v/>
      </c>
      <c r="J12" s="483" t="str">
        <f t="shared" si="1"/>
        <v/>
      </c>
      <c r="K12" s="483" t="str">
        <f t="shared" si="1"/>
        <v/>
      </c>
      <c r="L12" s="483" t="str">
        <f t="shared" si="1"/>
        <v/>
      </c>
      <c r="M12" s="483" t="str">
        <f t="shared" si="1"/>
        <v/>
      </c>
      <c r="N12" s="483" t="str">
        <f t="shared" si="1"/>
        <v/>
      </c>
      <c r="O12" s="483" t="str">
        <f t="shared" si="1"/>
        <v/>
      </c>
      <c r="P12" s="483" t="str">
        <f t="shared" si="1"/>
        <v/>
      </c>
      <c r="Q12" s="483" t="str">
        <f t="shared" si="1"/>
        <v/>
      </c>
      <c r="R12" s="483" t="str">
        <f t="shared" si="1"/>
        <v/>
      </c>
      <c r="S12" s="483" t="str">
        <f t="shared" si="1"/>
        <v/>
      </c>
      <c r="T12" s="484">
        <f t="shared" si="2"/>
        <v>0</v>
      </c>
      <c r="AG12" s="487"/>
      <c r="AH12" s="487"/>
      <c r="AI12" s="487"/>
      <c r="AJ12" s="487"/>
      <c r="AK12" s="487"/>
      <c r="AL12" s="487"/>
      <c r="AM12" s="487"/>
      <c r="AN12" s="472">
        <v>1</v>
      </c>
      <c r="AO12" s="472">
        <v>1</v>
      </c>
      <c r="AP12" s="472">
        <v>7</v>
      </c>
      <c r="AQ12" s="480">
        <f ca="1">IF($AP12=1,IF(INDIRECT(ADDRESS(($AN12-1)*3+$AO12+5,$AP12+7))="",0,INDIRECT(ADDRESS(($AN12-1)*3+$AO12+5,$AP12+7))),IF(INDIRECT(ADDRESS(($AN12-1)*3+$AO12+5,$AP12+7))="",0,IF(COUNTIF(INDIRECT(ADDRESS(($AN12-1)*36+($AO12-1)*12+6,COLUMN())):INDIRECT(ADDRESS(($AN12-1)*36+($AO12-1)*12+$AP12+4,COLUMN())),INDIRECT(ADDRESS(($AN12-1)*3+$AO12+5,$AP12+7)))&gt;=1,0,INDIRECT(ADDRESS(($AN12-1)*3+$AO12+5,$AP12+7)))))</f>
        <v>0</v>
      </c>
      <c r="AR12" s="472">
        <f ca="1">COUNTIF(INDIRECT("H"&amp;(ROW()+12*(($AN12-1)*3+$AO12)-ROW())/12+5):INDIRECT("S"&amp;(ROW()+12*(($AN12-1)*3+$AO12)-ROW())/12+5),AQ12)</f>
        <v>0</v>
      </c>
      <c r="AS12" s="480"/>
      <c r="AU12" s="472">
        <f ca="1">IF(AND(AQ12&gt;0,AR12&gt;0),COUNTIF(AU$6:AU11,"&gt;0")+1,0)</f>
        <v>0</v>
      </c>
      <c r="BE12" s="472">
        <v>1</v>
      </c>
      <c r="BG12" s="488">
        <f t="shared" ref="BG12:BR12" si="9">SUM(H12:H13)</f>
        <v>0</v>
      </c>
      <c r="BH12" s="488">
        <f t="shared" si="9"/>
        <v>0</v>
      </c>
      <c r="BI12" s="488">
        <f t="shared" si="9"/>
        <v>0</v>
      </c>
      <c r="BJ12" s="488">
        <f t="shared" si="9"/>
        <v>0</v>
      </c>
      <c r="BK12" s="488">
        <f t="shared" si="9"/>
        <v>0</v>
      </c>
      <c r="BL12" s="488">
        <f t="shared" si="9"/>
        <v>0</v>
      </c>
      <c r="BM12" s="488">
        <f t="shared" si="9"/>
        <v>0</v>
      </c>
      <c r="BN12" s="488">
        <f t="shared" si="9"/>
        <v>0</v>
      </c>
      <c r="BO12" s="488">
        <f t="shared" si="9"/>
        <v>0</v>
      </c>
      <c r="BP12" s="488">
        <f t="shared" si="9"/>
        <v>0</v>
      </c>
      <c r="BQ12" s="488">
        <f t="shared" si="9"/>
        <v>0</v>
      </c>
      <c r="BR12" s="488">
        <f t="shared" si="9"/>
        <v>0</v>
      </c>
      <c r="BS12" s="487"/>
      <c r="BT12" s="488">
        <f t="shared" ref="BT12:CE12" si="10">SUM(U12:U13)</f>
        <v>0</v>
      </c>
      <c r="BU12" s="488">
        <f t="shared" si="10"/>
        <v>0</v>
      </c>
      <c r="BV12" s="488">
        <f t="shared" si="10"/>
        <v>0</v>
      </c>
      <c r="BW12" s="488">
        <f t="shared" si="10"/>
        <v>0</v>
      </c>
      <c r="BX12" s="488">
        <f t="shared" si="10"/>
        <v>0</v>
      </c>
      <c r="BY12" s="488">
        <f t="shared" si="10"/>
        <v>0</v>
      </c>
      <c r="BZ12" s="488">
        <f t="shared" si="10"/>
        <v>0</v>
      </c>
      <c r="CA12" s="488">
        <f t="shared" si="10"/>
        <v>0</v>
      </c>
      <c r="CB12" s="488">
        <f t="shared" si="10"/>
        <v>0</v>
      </c>
      <c r="CC12" s="488">
        <f t="shared" si="10"/>
        <v>0</v>
      </c>
      <c r="CD12" s="488">
        <f t="shared" si="10"/>
        <v>0</v>
      </c>
      <c r="CE12" s="488">
        <f t="shared" si="10"/>
        <v>0</v>
      </c>
    </row>
    <row r="13" spans="1:83" x14ac:dyDescent="0.15">
      <c r="A13" s="743"/>
      <c r="B13" s="746"/>
      <c r="C13" s="746"/>
      <c r="D13" s="746"/>
      <c r="E13" s="749"/>
      <c r="F13" s="746"/>
      <c r="G13" s="490" t="s">
        <v>320</v>
      </c>
      <c r="H13" s="491"/>
      <c r="I13" s="492" t="str">
        <f t="shared" si="1"/>
        <v/>
      </c>
      <c r="J13" s="492" t="str">
        <f t="shared" si="1"/>
        <v/>
      </c>
      <c r="K13" s="492" t="str">
        <f t="shared" si="1"/>
        <v/>
      </c>
      <c r="L13" s="492" t="str">
        <f t="shared" si="1"/>
        <v/>
      </c>
      <c r="M13" s="492" t="str">
        <f t="shared" si="1"/>
        <v/>
      </c>
      <c r="N13" s="492" t="str">
        <f t="shared" si="1"/>
        <v/>
      </c>
      <c r="O13" s="492" t="str">
        <f t="shared" si="1"/>
        <v/>
      </c>
      <c r="P13" s="492" t="str">
        <f t="shared" si="1"/>
        <v/>
      </c>
      <c r="Q13" s="492" t="str">
        <f t="shared" si="1"/>
        <v/>
      </c>
      <c r="R13" s="492" t="str">
        <f t="shared" si="1"/>
        <v/>
      </c>
      <c r="S13" s="492" t="str">
        <f t="shared" si="1"/>
        <v/>
      </c>
      <c r="T13" s="493">
        <f t="shared" si="2"/>
        <v>0</v>
      </c>
      <c r="AG13" s="487"/>
      <c r="AH13" s="487"/>
      <c r="AI13" s="487"/>
      <c r="AJ13" s="487"/>
      <c r="AK13" s="487"/>
      <c r="AL13" s="487"/>
      <c r="AM13" s="487"/>
      <c r="AN13" s="472">
        <v>1</v>
      </c>
      <c r="AO13" s="472">
        <v>1</v>
      </c>
      <c r="AP13" s="472">
        <v>8</v>
      </c>
      <c r="AQ13" s="480">
        <f ca="1">IF($AP13=1,IF(INDIRECT(ADDRESS(($AN13-1)*3+$AO13+5,$AP13+7))="",0,INDIRECT(ADDRESS(($AN13-1)*3+$AO13+5,$AP13+7))),IF(INDIRECT(ADDRESS(($AN13-1)*3+$AO13+5,$AP13+7))="",0,IF(COUNTIF(INDIRECT(ADDRESS(($AN13-1)*36+($AO13-1)*12+6,COLUMN())):INDIRECT(ADDRESS(($AN13-1)*36+($AO13-1)*12+$AP13+4,COLUMN())),INDIRECT(ADDRESS(($AN13-1)*3+$AO13+5,$AP13+7)))&gt;=1,0,INDIRECT(ADDRESS(($AN13-1)*3+$AO13+5,$AP13+7)))))</f>
        <v>0</v>
      </c>
      <c r="AR13" s="472">
        <f ca="1">COUNTIF(INDIRECT("H"&amp;(ROW()+12*(($AN13-1)*3+$AO13)-ROW())/12+5):INDIRECT("S"&amp;(ROW()+12*(($AN13-1)*3+$AO13)-ROW())/12+5),AQ13)</f>
        <v>0</v>
      </c>
      <c r="AS13" s="480"/>
      <c r="AU13" s="472">
        <f ca="1">IF(AND(AQ13&gt;0,AR13&gt;0),COUNTIF(AU$6:AU12,"&gt;0")+1,0)</f>
        <v>0</v>
      </c>
      <c r="BE13" s="472">
        <v>2</v>
      </c>
      <c r="BF13" s="472" t="s">
        <v>319</v>
      </c>
      <c r="BG13" s="488">
        <f t="shared" ref="BG13:BR13" si="11">IF(BG12+BT12&gt;40000,1,0)</f>
        <v>0</v>
      </c>
      <c r="BH13" s="488">
        <f t="shared" si="11"/>
        <v>0</v>
      </c>
      <c r="BI13" s="488">
        <f t="shared" si="11"/>
        <v>0</v>
      </c>
      <c r="BJ13" s="488">
        <f t="shared" si="11"/>
        <v>0</v>
      </c>
      <c r="BK13" s="488">
        <f t="shared" si="11"/>
        <v>0</v>
      </c>
      <c r="BL13" s="488">
        <f t="shared" si="11"/>
        <v>0</v>
      </c>
      <c r="BM13" s="488">
        <f t="shared" si="11"/>
        <v>0</v>
      </c>
      <c r="BN13" s="488">
        <f t="shared" si="11"/>
        <v>0</v>
      </c>
      <c r="BO13" s="488">
        <f t="shared" si="11"/>
        <v>0</v>
      </c>
      <c r="BP13" s="488">
        <f t="shared" si="11"/>
        <v>0</v>
      </c>
      <c r="BQ13" s="488">
        <f t="shared" si="11"/>
        <v>0</v>
      </c>
      <c r="BR13" s="488">
        <f t="shared" si="11"/>
        <v>0</v>
      </c>
      <c r="BS13" s="487"/>
      <c r="BT13" s="488"/>
      <c r="BU13" s="488"/>
      <c r="BV13" s="488"/>
      <c r="BW13" s="488"/>
      <c r="BX13" s="488"/>
      <c r="BY13" s="488"/>
      <c r="BZ13" s="488"/>
      <c r="CA13" s="488"/>
      <c r="CB13" s="488"/>
      <c r="CC13" s="488"/>
      <c r="CD13" s="488"/>
      <c r="CE13" s="488"/>
    </row>
    <row r="14" spans="1:83" x14ac:dyDescent="0.15">
      <c r="A14" s="744"/>
      <c r="B14" s="747"/>
      <c r="C14" s="747"/>
      <c r="D14" s="747"/>
      <c r="E14" s="750"/>
      <c r="F14" s="747"/>
      <c r="G14" s="496" t="s">
        <v>462</v>
      </c>
      <c r="H14" s="497"/>
      <c r="I14" s="498"/>
      <c r="J14" s="498"/>
      <c r="K14" s="498"/>
      <c r="L14" s="498"/>
      <c r="M14" s="498"/>
      <c r="N14" s="498"/>
      <c r="O14" s="498"/>
      <c r="P14" s="498"/>
      <c r="Q14" s="498"/>
      <c r="R14" s="498"/>
      <c r="S14" s="498"/>
      <c r="T14" s="499">
        <f t="shared" si="2"/>
        <v>0</v>
      </c>
      <c r="AG14" s="487"/>
      <c r="AH14" s="487"/>
      <c r="AI14" s="487"/>
      <c r="AJ14" s="487"/>
      <c r="AK14" s="487"/>
      <c r="AL14" s="487"/>
      <c r="AM14" s="487"/>
      <c r="AN14" s="472">
        <v>1</v>
      </c>
      <c r="AO14" s="472">
        <v>1</v>
      </c>
      <c r="AP14" s="472">
        <v>9</v>
      </c>
      <c r="AQ14" s="480">
        <f ca="1">IF($AP14=1,IF(INDIRECT(ADDRESS(($AN14-1)*3+$AO14+5,$AP14+7))="",0,INDIRECT(ADDRESS(($AN14-1)*3+$AO14+5,$AP14+7))),IF(INDIRECT(ADDRESS(($AN14-1)*3+$AO14+5,$AP14+7))="",0,IF(COUNTIF(INDIRECT(ADDRESS(($AN14-1)*36+($AO14-1)*12+6,COLUMN())):INDIRECT(ADDRESS(($AN14-1)*36+($AO14-1)*12+$AP14+4,COLUMN())),INDIRECT(ADDRESS(($AN14-1)*3+$AO14+5,$AP14+7)))&gt;=1,0,INDIRECT(ADDRESS(($AN14-1)*3+$AO14+5,$AP14+7)))))</f>
        <v>0</v>
      </c>
      <c r="AR14" s="472">
        <f ca="1">COUNTIF(INDIRECT("H"&amp;(ROW()+12*(($AN14-1)*3+$AO14)-ROW())/12+5):INDIRECT("S"&amp;(ROW()+12*(($AN14-1)*3+$AO14)-ROW())/12+5),AQ14)</f>
        <v>0</v>
      </c>
      <c r="AS14" s="480"/>
      <c r="AU14" s="472">
        <f ca="1">IF(AND(AQ14&gt;0,AR14&gt;0),COUNTIF(AU$6:AU13,"&gt;0")+1,0)</f>
        <v>0</v>
      </c>
      <c r="BE14" s="472">
        <v>3</v>
      </c>
      <c r="BG14" s="488"/>
      <c r="BH14" s="488"/>
      <c r="BI14" s="488"/>
      <c r="BJ14" s="488"/>
      <c r="BK14" s="488"/>
      <c r="BL14" s="488"/>
      <c r="BM14" s="488"/>
      <c r="BN14" s="488"/>
      <c r="BO14" s="488"/>
      <c r="BP14" s="488"/>
      <c r="BQ14" s="488"/>
      <c r="BR14" s="488"/>
      <c r="BS14" s="487"/>
      <c r="BT14" s="488"/>
      <c r="BU14" s="488"/>
      <c r="BV14" s="488"/>
      <c r="BW14" s="488"/>
      <c r="BX14" s="488"/>
      <c r="BY14" s="488"/>
      <c r="BZ14" s="488"/>
      <c r="CA14" s="488"/>
      <c r="CB14" s="488"/>
      <c r="CC14" s="488"/>
      <c r="CD14" s="488"/>
      <c r="CE14" s="488"/>
    </row>
    <row r="15" spans="1:83" x14ac:dyDescent="0.15">
      <c r="A15" s="742">
        <v>4</v>
      </c>
      <c r="B15" s="745"/>
      <c r="C15" s="745"/>
      <c r="D15" s="745"/>
      <c r="E15" s="748"/>
      <c r="F15" s="745"/>
      <c r="G15" s="481" t="s">
        <v>321</v>
      </c>
      <c r="H15" s="482"/>
      <c r="I15" s="483" t="str">
        <f t="shared" si="1"/>
        <v/>
      </c>
      <c r="J15" s="483" t="str">
        <f t="shared" si="1"/>
        <v/>
      </c>
      <c r="K15" s="483" t="str">
        <f t="shared" si="1"/>
        <v/>
      </c>
      <c r="L15" s="483" t="str">
        <f t="shared" si="1"/>
        <v/>
      </c>
      <c r="M15" s="483" t="str">
        <f t="shared" si="1"/>
        <v/>
      </c>
      <c r="N15" s="483" t="str">
        <f t="shared" si="1"/>
        <v/>
      </c>
      <c r="O15" s="483" t="str">
        <f t="shared" si="1"/>
        <v/>
      </c>
      <c r="P15" s="483" t="str">
        <f t="shared" si="1"/>
        <v/>
      </c>
      <c r="Q15" s="483" t="str">
        <f t="shared" si="1"/>
        <v/>
      </c>
      <c r="R15" s="483" t="str">
        <f t="shared" si="1"/>
        <v/>
      </c>
      <c r="S15" s="483" t="str">
        <f t="shared" si="1"/>
        <v/>
      </c>
      <c r="T15" s="484">
        <f t="shared" si="2"/>
        <v>0</v>
      </c>
      <c r="AG15" s="487"/>
      <c r="AH15" s="487"/>
      <c r="AI15" s="487"/>
      <c r="AJ15" s="487"/>
      <c r="AK15" s="487"/>
      <c r="AL15" s="487"/>
      <c r="AM15" s="487"/>
      <c r="AN15" s="472">
        <v>1</v>
      </c>
      <c r="AO15" s="472">
        <v>1</v>
      </c>
      <c r="AP15" s="472">
        <v>10</v>
      </c>
      <c r="AQ15" s="480">
        <f ca="1">IF($AP15=1,IF(INDIRECT(ADDRESS(($AN15-1)*3+$AO15+5,$AP15+7))="",0,INDIRECT(ADDRESS(($AN15-1)*3+$AO15+5,$AP15+7))),IF(INDIRECT(ADDRESS(($AN15-1)*3+$AO15+5,$AP15+7))="",0,IF(COUNTIF(INDIRECT(ADDRESS(($AN15-1)*36+($AO15-1)*12+6,COLUMN())):INDIRECT(ADDRESS(($AN15-1)*36+($AO15-1)*12+$AP15+4,COLUMN())),INDIRECT(ADDRESS(($AN15-1)*3+$AO15+5,$AP15+7)))&gt;=1,0,INDIRECT(ADDRESS(($AN15-1)*3+$AO15+5,$AP15+7)))))</f>
        <v>0</v>
      </c>
      <c r="AR15" s="472">
        <f ca="1">COUNTIF(INDIRECT("H"&amp;(ROW()+12*(($AN15-1)*3+$AO15)-ROW())/12+5):INDIRECT("S"&amp;(ROW()+12*(($AN15-1)*3+$AO15)-ROW())/12+5),AQ15)</f>
        <v>0</v>
      </c>
      <c r="AS15" s="480"/>
      <c r="AU15" s="472">
        <f ca="1">IF(AND(AQ15&gt;0,AR15&gt;0),COUNTIF(AU$6:AU14,"&gt;0")+1,0)</f>
        <v>0</v>
      </c>
      <c r="BE15" s="472">
        <v>1</v>
      </c>
      <c r="BG15" s="488">
        <f t="shared" ref="BG15:BR15" si="12">SUM(H15:H16)</f>
        <v>0</v>
      </c>
      <c r="BH15" s="488">
        <f t="shared" si="12"/>
        <v>0</v>
      </c>
      <c r="BI15" s="488">
        <f t="shared" si="12"/>
        <v>0</v>
      </c>
      <c r="BJ15" s="488">
        <f t="shared" si="12"/>
        <v>0</v>
      </c>
      <c r="BK15" s="488">
        <f t="shared" si="12"/>
        <v>0</v>
      </c>
      <c r="BL15" s="488">
        <f t="shared" si="12"/>
        <v>0</v>
      </c>
      <c r="BM15" s="488">
        <f t="shared" si="12"/>
        <v>0</v>
      </c>
      <c r="BN15" s="488">
        <f t="shared" si="12"/>
        <v>0</v>
      </c>
      <c r="BO15" s="488">
        <f t="shared" si="12"/>
        <v>0</v>
      </c>
      <c r="BP15" s="488">
        <f t="shared" si="12"/>
        <v>0</v>
      </c>
      <c r="BQ15" s="488">
        <f t="shared" si="12"/>
        <v>0</v>
      </c>
      <c r="BR15" s="488">
        <f t="shared" si="12"/>
        <v>0</v>
      </c>
      <c r="BS15" s="487"/>
      <c r="BT15" s="488">
        <f t="shared" ref="BT15:CE15" si="13">SUM(U15:U16)</f>
        <v>0</v>
      </c>
      <c r="BU15" s="488">
        <f t="shared" si="13"/>
        <v>0</v>
      </c>
      <c r="BV15" s="488">
        <f t="shared" si="13"/>
        <v>0</v>
      </c>
      <c r="BW15" s="488">
        <f t="shared" si="13"/>
        <v>0</v>
      </c>
      <c r="BX15" s="488">
        <f t="shared" si="13"/>
        <v>0</v>
      </c>
      <c r="BY15" s="488">
        <f t="shared" si="13"/>
        <v>0</v>
      </c>
      <c r="BZ15" s="488">
        <f t="shared" si="13"/>
        <v>0</v>
      </c>
      <c r="CA15" s="488">
        <f t="shared" si="13"/>
        <v>0</v>
      </c>
      <c r="CB15" s="488">
        <f t="shared" si="13"/>
        <v>0</v>
      </c>
      <c r="CC15" s="488">
        <f t="shared" si="13"/>
        <v>0</v>
      </c>
      <c r="CD15" s="488">
        <f t="shared" si="13"/>
        <v>0</v>
      </c>
      <c r="CE15" s="488">
        <f t="shared" si="13"/>
        <v>0</v>
      </c>
    </row>
    <row r="16" spans="1:83" x14ac:dyDescent="0.15">
      <c r="A16" s="743"/>
      <c r="B16" s="746"/>
      <c r="C16" s="746"/>
      <c r="D16" s="746"/>
      <c r="E16" s="749"/>
      <c r="F16" s="746"/>
      <c r="G16" s="490" t="s">
        <v>320</v>
      </c>
      <c r="H16" s="491"/>
      <c r="I16" s="492" t="str">
        <f t="shared" si="1"/>
        <v/>
      </c>
      <c r="J16" s="492" t="str">
        <f t="shared" si="1"/>
        <v/>
      </c>
      <c r="K16" s="492" t="str">
        <f t="shared" si="1"/>
        <v/>
      </c>
      <c r="L16" s="492" t="str">
        <f t="shared" si="1"/>
        <v/>
      </c>
      <c r="M16" s="492" t="str">
        <f t="shared" si="1"/>
        <v/>
      </c>
      <c r="N16" s="492" t="str">
        <f t="shared" si="1"/>
        <v/>
      </c>
      <c r="O16" s="492" t="str">
        <f t="shared" si="1"/>
        <v/>
      </c>
      <c r="P16" s="492" t="str">
        <f t="shared" si="1"/>
        <v/>
      </c>
      <c r="Q16" s="492" t="str">
        <f t="shared" si="1"/>
        <v/>
      </c>
      <c r="R16" s="492" t="str">
        <f t="shared" si="1"/>
        <v/>
      </c>
      <c r="S16" s="492" t="str">
        <f t="shared" si="1"/>
        <v/>
      </c>
      <c r="T16" s="493">
        <f t="shared" si="2"/>
        <v>0</v>
      </c>
      <c r="AG16" s="487"/>
      <c r="AH16" s="487"/>
      <c r="AI16" s="487"/>
      <c r="AJ16" s="487"/>
      <c r="AK16" s="487"/>
      <c r="AL16" s="487"/>
      <c r="AM16" s="487"/>
      <c r="AN16" s="472">
        <v>1</v>
      </c>
      <c r="AO16" s="472">
        <v>1</v>
      </c>
      <c r="AP16" s="472">
        <v>11</v>
      </c>
      <c r="AQ16" s="480">
        <f ca="1">IF($AP16=1,IF(INDIRECT(ADDRESS(($AN16-1)*3+$AO16+5,$AP16+7))="",0,INDIRECT(ADDRESS(($AN16-1)*3+$AO16+5,$AP16+7))),IF(INDIRECT(ADDRESS(($AN16-1)*3+$AO16+5,$AP16+7))="",0,IF(COUNTIF(INDIRECT(ADDRESS(($AN16-1)*36+($AO16-1)*12+6,COLUMN())):INDIRECT(ADDRESS(($AN16-1)*36+($AO16-1)*12+$AP16+4,COLUMN())),INDIRECT(ADDRESS(($AN16-1)*3+$AO16+5,$AP16+7)))&gt;=1,0,INDIRECT(ADDRESS(($AN16-1)*3+$AO16+5,$AP16+7)))))</f>
        <v>0</v>
      </c>
      <c r="AR16" s="472">
        <f ca="1">COUNTIF(INDIRECT("H"&amp;(ROW()+12*(($AN16-1)*3+$AO16)-ROW())/12+5):INDIRECT("S"&amp;(ROW()+12*(($AN16-1)*3+$AO16)-ROW())/12+5),AQ16)</f>
        <v>0</v>
      </c>
      <c r="AS16" s="480"/>
      <c r="AU16" s="472">
        <f ca="1">IF(AND(AQ16&gt;0,AR16&gt;0),COUNTIF(AU$6:AU15,"&gt;0")+1,0)</f>
        <v>0</v>
      </c>
      <c r="BE16" s="472">
        <v>2</v>
      </c>
      <c r="BF16" s="472" t="s">
        <v>319</v>
      </c>
      <c r="BG16" s="488">
        <f t="shared" ref="BG16:BR16" si="14">IF(BG15+BT15&gt;40000,1,0)</f>
        <v>0</v>
      </c>
      <c r="BH16" s="488">
        <f t="shared" si="14"/>
        <v>0</v>
      </c>
      <c r="BI16" s="488">
        <f t="shared" si="14"/>
        <v>0</v>
      </c>
      <c r="BJ16" s="488">
        <f t="shared" si="14"/>
        <v>0</v>
      </c>
      <c r="BK16" s="488">
        <f t="shared" si="14"/>
        <v>0</v>
      </c>
      <c r="BL16" s="488">
        <f t="shared" si="14"/>
        <v>0</v>
      </c>
      <c r="BM16" s="488">
        <f t="shared" si="14"/>
        <v>0</v>
      </c>
      <c r="BN16" s="488">
        <f t="shared" si="14"/>
        <v>0</v>
      </c>
      <c r="BO16" s="488">
        <f t="shared" si="14"/>
        <v>0</v>
      </c>
      <c r="BP16" s="488">
        <f t="shared" si="14"/>
        <v>0</v>
      </c>
      <c r="BQ16" s="488">
        <f t="shared" si="14"/>
        <v>0</v>
      </c>
      <c r="BR16" s="488">
        <f t="shared" si="14"/>
        <v>0</v>
      </c>
      <c r="BS16" s="487"/>
      <c r="BT16" s="488"/>
      <c r="BU16" s="488"/>
      <c r="BV16" s="488"/>
      <c r="BW16" s="488"/>
      <c r="BX16" s="488"/>
      <c r="BY16" s="488"/>
      <c r="BZ16" s="488"/>
      <c r="CA16" s="488"/>
      <c r="CB16" s="488"/>
      <c r="CC16" s="488"/>
      <c r="CD16" s="488"/>
      <c r="CE16" s="488"/>
    </row>
    <row r="17" spans="1:83" x14ac:dyDescent="0.15">
      <c r="A17" s="744"/>
      <c r="B17" s="747"/>
      <c r="C17" s="747"/>
      <c r="D17" s="747"/>
      <c r="E17" s="750"/>
      <c r="F17" s="747"/>
      <c r="G17" s="496" t="s">
        <v>462</v>
      </c>
      <c r="H17" s="497"/>
      <c r="I17" s="498"/>
      <c r="J17" s="498"/>
      <c r="K17" s="498"/>
      <c r="L17" s="498"/>
      <c r="M17" s="498"/>
      <c r="N17" s="498"/>
      <c r="O17" s="498"/>
      <c r="P17" s="498"/>
      <c r="Q17" s="498"/>
      <c r="R17" s="498"/>
      <c r="S17" s="498"/>
      <c r="T17" s="499">
        <f t="shared" si="2"/>
        <v>0</v>
      </c>
      <c r="AG17" s="487"/>
      <c r="AH17" s="487"/>
      <c r="AI17" s="487"/>
      <c r="AJ17" s="487"/>
      <c r="AK17" s="487"/>
      <c r="AL17" s="487"/>
      <c r="AM17" s="487"/>
      <c r="AN17" s="472">
        <v>1</v>
      </c>
      <c r="AO17" s="472">
        <v>1</v>
      </c>
      <c r="AP17" s="472">
        <v>12</v>
      </c>
      <c r="AQ17" s="480">
        <f ca="1">IF($AP17=1,IF(INDIRECT(ADDRESS(($AN17-1)*3+$AO17+5,$AP17+7))="",0,INDIRECT(ADDRESS(($AN17-1)*3+$AO17+5,$AP17+7))),IF(INDIRECT(ADDRESS(($AN17-1)*3+$AO17+5,$AP17+7))="",0,IF(COUNTIF(INDIRECT(ADDRESS(($AN17-1)*36+($AO17-1)*12+6,COLUMN())):INDIRECT(ADDRESS(($AN17-1)*36+($AO17-1)*12+$AP17+4,COLUMN())),INDIRECT(ADDRESS(($AN17-1)*3+$AO17+5,$AP17+7)))&gt;=1,0,INDIRECT(ADDRESS(($AN17-1)*3+$AO17+5,$AP17+7)))))</f>
        <v>0</v>
      </c>
      <c r="AR17" s="472">
        <f ca="1">COUNTIF(INDIRECT("H"&amp;(ROW()+12*(($AN17-1)*3+$AO17)-ROW())/12+5):INDIRECT("S"&amp;(ROW()+12*(($AN17-1)*3+$AO17)-ROW())/12+5),AQ17)</f>
        <v>0</v>
      </c>
      <c r="AS17" s="480"/>
      <c r="AU17" s="472">
        <f ca="1">IF(AND(AQ17&gt;0,AR17&gt;0),COUNTIF(AU$6:AU16,"&gt;0")+1,0)</f>
        <v>0</v>
      </c>
      <c r="BE17" s="472">
        <v>3</v>
      </c>
      <c r="BG17" s="488"/>
      <c r="BH17" s="488"/>
      <c r="BI17" s="488"/>
      <c r="BJ17" s="488"/>
      <c r="BK17" s="488"/>
      <c r="BL17" s="488"/>
      <c r="BM17" s="488"/>
      <c r="BN17" s="488"/>
      <c r="BO17" s="488"/>
      <c r="BP17" s="488"/>
      <c r="BQ17" s="488"/>
      <c r="BR17" s="488"/>
      <c r="BS17" s="487"/>
      <c r="BT17" s="488"/>
      <c r="BU17" s="488"/>
      <c r="BV17" s="488"/>
      <c r="BW17" s="488"/>
      <c r="BX17" s="488"/>
      <c r="BY17" s="488"/>
      <c r="BZ17" s="488"/>
      <c r="CA17" s="488"/>
      <c r="CB17" s="488"/>
      <c r="CC17" s="488"/>
      <c r="CD17" s="488"/>
      <c r="CE17" s="488"/>
    </row>
    <row r="18" spans="1:83" x14ac:dyDescent="0.15">
      <c r="A18" s="742">
        <v>5</v>
      </c>
      <c r="B18" s="745"/>
      <c r="C18" s="745"/>
      <c r="D18" s="745"/>
      <c r="E18" s="748"/>
      <c r="F18" s="745"/>
      <c r="G18" s="481" t="s">
        <v>321</v>
      </c>
      <c r="H18" s="482"/>
      <c r="I18" s="483" t="str">
        <f t="shared" si="1"/>
        <v/>
      </c>
      <c r="J18" s="483" t="str">
        <f t="shared" si="1"/>
        <v/>
      </c>
      <c r="K18" s="483" t="str">
        <f t="shared" si="1"/>
        <v/>
      </c>
      <c r="L18" s="483" t="str">
        <f t="shared" si="1"/>
        <v/>
      </c>
      <c r="M18" s="483" t="str">
        <f t="shared" si="1"/>
        <v/>
      </c>
      <c r="N18" s="483" t="str">
        <f t="shared" si="1"/>
        <v/>
      </c>
      <c r="O18" s="483" t="str">
        <f t="shared" si="1"/>
        <v/>
      </c>
      <c r="P18" s="483" t="str">
        <f t="shared" si="1"/>
        <v/>
      </c>
      <c r="Q18" s="483" t="str">
        <f t="shared" si="1"/>
        <v/>
      </c>
      <c r="R18" s="483" t="str">
        <f t="shared" si="1"/>
        <v/>
      </c>
      <c r="S18" s="483" t="str">
        <f t="shared" si="1"/>
        <v/>
      </c>
      <c r="T18" s="484">
        <f t="shared" si="2"/>
        <v>0</v>
      </c>
      <c r="AG18" s="487"/>
      <c r="AH18" s="487"/>
      <c r="AI18" s="487"/>
      <c r="AJ18" s="487"/>
      <c r="AK18" s="487"/>
      <c r="AL18" s="487"/>
      <c r="AM18" s="487"/>
      <c r="AN18" s="472">
        <v>1</v>
      </c>
      <c r="AO18" s="472">
        <v>2</v>
      </c>
      <c r="AP18" s="472">
        <v>1</v>
      </c>
      <c r="AQ18" s="480">
        <f ca="1">IF($AP18=1,IF(INDIRECT(ADDRESS(($AN18-1)*3+$AO18+5,$AP18+7))="",0,INDIRECT(ADDRESS(($AN18-1)*3+$AO18+5,$AP18+7))),IF(INDIRECT(ADDRESS(($AN18-1)*3+$AO18+5,$AP18+7))="",0,IF(COUNTIF(INDIRECT(ADDRESS(($AN18-1)*36+($AO18-1)*12+6,COLUMN())):INDIRECT(ADDRESS(($AN18-1)*36+($AO18-1)*12+$AP18+4,COLUMN())),INDIRECT(ADDRESS(($AN18-1)*3+$AO18+5,$AP18+7)))&gt;=1,0,INDIRECT(ADDRESS(($AN18-1)*3+$AO18+5,$AP18+7)))))</f>
        <v>0</v>
      </c>
      <c r="AR18" s="472">
        <f ca="1">COUNTIF(INDIRECT("H"&amp;(ROW()+12*(($AN18-1)*3+$AO18)-ROW())/12+5):INDIRECT("S"&amp;(ROW()+12*(($AN18-1)*3+$AO18)-ROW())/12+5),AQ18)</f>
        <v>0</v>
      </c>
      <c r="AS18" s="480"/>
      <c r="AU18" s="472">
        <f ca="1">IF(AND(AQ18&gt;0,AR18&gt;0),COUNTIF(AU$6:AU17,"&gt;0")+1,0)</f>
        <v>0</v>
      </c>
      <c r="BE18" s="472">
        <v>1</v>
      </c>
      <c r="BG18" s="488">
        <f t="shared" ref="BG18:BR18" si="15">SUM(H18:H19)</f>
        <v>0</v>
      </c>
      <c r="BH18" s="488">
        <f t="shared" si="15"/>
        <v>0</v>
      </c>
      <c r="BI18" s="488">
        <f t="shared" si="15"/>
        <v>0</v>
      </c>
      <c r="BJ18" s="488">
        <f t="shared" si="15"/>
        <v>0</v>
      </c>
      <c r="BK18" s="488">
        <f t="shared" si="15"/>
        <v>0</v>
      </c>
      <c r="BL18" s="488">
        <f t="shared" si="15"/>
        <v>0</v>
      </c>
      <c r="BM18" s="488">
        <f t="shared" si="15"/>
        <v>0</v>
      </c>
      <c r="BN18" s="488">
        <f t="shared" si="15"/>
        <v>0</v>
      </c>
      <c r="BO18" s="488">
        <f t="shared" si="15"/>
        <v>0</v>
      </c>
      <c r="BP18" s="488">
        <f t="shared" si="15"/>
        <v>0</v>
      </c>
      <c r="BQ18" s="488">
        <f t="shared" si="15"/>
        <v>0</v>
      </c>
      <c r="BR18" s="488">
        <f t="shared" si="15"/>
        <v>0</v>
      </c>
      <c r="BS18" s="487"/>
      <c r="BT18" s="488">
        <f t="shared" ref="BT18:CE18" si="16">SUM(U18:U19)</f>
        <v>0</v>
      </c>
      <c r="BU18" s="488">
        <f t="shared" si="16"/>
        <v>0</v>
      </c>
      <c r="BV18" s="488">
        <f t="shared" si="16"/>
        <v>0</v>
      </c>
      <c r="BW18" s="488">
        <f t="shared" si="16"/>
        <v>0</v>
      </c>
      <c r="BX18" s="488">
        <f t="shared" si="16"/>
        <v>0</v>
      </c>
      <c r="BY18" s="488">
        <f t="shared" si="16"/>
        <v>0</v>
      </c>
      <c r="BZ18" s="488">
        <f t="shared" si="16"/>
        <v>0</v>
      </c>
      <c r="CA18" s="488">
        <f t="shared" si="16"/>
        <v>0</v>
      </c>
      <c r="CB18" s="488">
        <f t="shared" si="16"/>
        <v>0</v>
      </c>
      <c r="CC18" s="488">
        <f t="shared" si="16"/>
        <v>0</v>
      </c>
      <c r="CD18" s="488">
        <f t="shared" si="16"/>
        <v>0</v>
      </c>
      <c r="CE18" s="488">
        <f t="shared" si="16"/>
        <v>0</v>
      </c>
    </row>
    <row r="19" spans="1:83" x14ac:dyDescent="0.15">
      <c r="A19" s="743"/>
      <c r="B19" s="746"/>
      <c r="C19" s="746"/>
      <c r="D19" s="746"/>
      <c r="E19" s="749"/>
      <c r="F19" s="746"/>
      <c r="G19" s="490" t="s">
        <v>320</v>
      </c>
      <c r="H19" s="491"/>
      <c r="I19" s="492" t="str">
        <f t="shared" si="1"/>
        <v/>
      </c>
      <c r="J19" s="492" t="str">
        <f t="shared" si="1"/>
        <v/>
      </c>
      <c r="K19" s="492" t="str">
        <f t="shared" si="1"/>
        <v/>
      </c>
      <c r="L19" s="492" t="str">
        <f t="shared" si="1"/>
        <v/>
      </c>
      <c r="M19" s="492" t="str">
        <f t="shared" si="1"/>
        <v/>
      </c>
      <c r="N19" s="492" t="str">
        <f t="shared" si="1"/>
        <v/>
      </c>
      <c r="O19" s="492" t="str">
        <f t="shared" si="1"/>
        <v/>
      </c>
      <c r="P19" s="492" t="str">
        <f t="shared" si="1"/>
        <v/>
      </c>
      <c r="Q19" s="492" t="str">
        <f t="shared" si="1"/>
        <v/>
      </c>
      <c r="R19" s="492" t="str">
        <f t="shared" si="1"/>
        <v/>
      </c>
      <c r="S19" s="492" t="str">
        <f t="shared" si="1"/>
        <v/>
      </c>
      <c r="T19" s="493">
        <f t="shared" si="2"/>
        <v>0</v>
      </c>
      <c r="AG19" s="487"/>
      <c r="AH19" s="487"/>
      <c r="AI19" s="487"/>
      <c r="AJ19" s="487"/>
      <c r="AK19" s="487"/>
      <c r="AL19" s="487"/>
      <c r="AM19" s="487"/>
      <c r="AN19" s="472">
        <v>1</v>
      </c>
      <c r="AO19" s="472">
        <v>2</v>
      </c>
      <c r="AP19" s="472">
        <v>2</v>
      </c>
      <c r="AQ19" s="480">
        <f ca="1">IF($AP19=1,IF(INDIRECT(ADDRESS(($AN19-1)*3+$AO19+5,$AP19+7))="",0,INDIRECT(ADDRESS(($AN19-1)*3+$AO19+5,$AP19+7))),IF(INDIRECT(ADDRESS(($AN19-1)*3+$AO19+5,$AP19+7))="",0,IF(COUNTIF(INDIRECT(ADDRESS(($AN19-1)*36+($AO19-1)*12+6,COLUMN())):INDIRECT(ADDRESS(($AN19-1)*36+($AO19-1)*12+$AP19+4,COLUMN())),INDIRECT(ADDRESS(($AN19-1)*3+$AO19+5,$AP19+7)))&gt;=1,0,INDIRECT(ADDRESS(($AN19-1)*3+$AO19+5,$AP19+7)))))</f>
        <v>0</v>
      </c>
      <c r="AR19" s="472">
        <f ca="1">COUNTIF(INDIRECT("H"&amp;(ROW()+12*(($AN19-1)*3+$AO19)-ROW())/12+5):INDIRECT("S"&amp;(ROW()+12*(($AN19-1)*3+$AO19)-ROW())/12+5),AQ19)</f>
        <v>0</v>
      </c>
      <c r="AS19" s="480"/>
      <c r="AU19" s="472">
        <f ca="1">IF(AND(AQ19&gt;0,AR19&gt;0),COUNTIF(AU$6:AU18,"&gt;0")+1,0)</f>
        <v>0</v>
      </c>
      <c r="BE19" s="472">
        <v>2</v>
      </c>
      <c r="BF19" s="472" t="s">
        <v>319</v>
      </c>
      <c r="BG19" s="488">
        <f t="shared" ref="BG19:BR19" si="17">IF(BG18+BT18&gt;40000,1,0)</f>
        <v>0</v>
      </c>
      <c r="BH19" s="488">
        <f t="shared" si="17"/>
        <v>0</v>
      </c>
      <c r="BI19" s="488">
        <f t="shared" si="17"/>
        <v>0</v>
      </c>
      <c r="BJ19" s="488">
        <f t="shared" si="17"/>
        <v>0</v>
      </c>
      <c r="BK19" s="488">
        <f t="shared" si="17"/>
        <v>0</v>
      </c>
      <c r="BL19" s="488">
        <f t="shared" si="17"/>
        <v>0</v>
      </c>
      <c r="BM19" s="488">
        <f t="shared" si="17"/>
        <v>0</v>
      </c>
      <c r="BN19" s="488">
        <f t="shared" si="17"/>
        <v>0</v>
      </c>
      <c r="BO19" s="488">
        <f t="shared" si="17"/>
        <v>0</v>
      </c>
      <c r="BP19" s="488">
        <f t="shared" si="17"/>
        <v>0</v>
      </c>
      <c r="BQ19" s="488">
        <f t="shared" si="17"/>
        <v>0</v>
      </c>
      <c r="BR19" s="488">
        <f t="shared" si="17"/>
        <v>0</v>
      </c>
      <c r="BS19" s="487"/>
      <c r="BT19" s="488"/>
      <c r="BU19" s="488"/>
      <c r="BV19" s="488"/>
      <c r="BW19" s="488"/>
      <c r="BX19" s="488"/>
      <c r="BY19" s="488"/>
      <c r="BZ19" s="488"/>
      <c r="CA19" s="488"/>
      <c r="CB19" s="488"/>
      <c r="CC19" s="488"/>
      <c r="CD19" s="488"/>
      <c r="CE19" s="488"/>
    </row>
    <row r="20" spans="1:83" x14ac:dyDescent="0.15">
      <c r="A20" s="744"/>
      <c r="B20" s="747"/>
      <c r="C20" s="747"/>
      <c r="D20" s="747"/>
      <c r="E20" s="750"/>
      <c r="F20" s="747"/>
      <c r="G20" s="496" t="s">
        <v>462</v>
      </c>
      <c r="H20" s="497"/>
      <c r="I20" s="498"/>
      <c r="J20" s="498"/>
      <c r="K20" s="498"/>
      <c r="L20" s="498"/>
      <c r="M20" s="498"/>
      <c r="N20" s="498"/>
      <c r="O20" s="498"/>
      <c r="P20" s="498"/>
      <c r="Q20" s="498"/>
      <c r="R20" s="498"/>
      <c r="S20" s="498"/>
      <c r="T20" s="499">
        <f t="shared" si="2"/>
        <v>0</v>
      </c>
      <c r="AG20" s="487"/>
      <c r="AH20" s="487"/>
      <c r="AI20" s="487"/>
      <c r="AJ20" s="487"/>
      <c r="AK20" s="487"/>
      <c r="AL20" s="487"/>
      <c r="AM20" s="487"/>
      <c r="AN20" s="472">
        <v>1</v>
      </c>
      <c r="AO20" s="472">
        <v>2</v>
      </c>
      <c r="AP20" s="472">
        <v>3</v>
      </c>
      <c r="AQ20" s="480">
        <f ca="1">IF($AP20=1,IF(INDIRECT(ADDRESS(($AN20-1)*3+$AO20+5,$AP20+7))="",0,INDIRECT(ADDRESS(($AN20-1)*3+$AO20+5,$AP20+7))),IF(INDIRECT(ADDRESS(($AN20-1)*3+$AO20+5,$AP20+7))="",0,IF(COUNTIF(INDIRECT(ADDRESS(($AN20-1)*36+($AO20-1)*12+6,COLUMN())):INDIRECT(ADDRESS(($AN20-1)*36+($AO20-1)*12+$AP20+4,COLUMN())),INDIRECT(ADDRESS(($AN20-1)*3+$AO20+5,$AP20+7)))&gt;=1,0,INDIRECT(ADDRESS(($AN20-1)*3+$AO20+5,$AP20+7)))))</f>
        <v>0</v>
      </c>
      <c r="AR20" s="472">
        <f ca="1">COUNTIF(INDIRECT("H"&amp;(ROW()+12*(($AN20-1)*3+$AO20)-ROW())/12+5):INDIRECT("S"&amp;(ROW()+12*(($AN20-1)*3+$AO20)-ROW())/12+5),AQ20)</f>
        <v>0</v>
      </c>
      <c r="AS20" s="480"/>
      <c r="AU20" s="472">
        <f ca="1">IF(AND(AQ20&gt;0,AR20&gt;0),COUNTIF(AU$6:AU19,"&gt;0")+1,0)</f>
        <v>0</v>
      </c>
      <c r="BE20" s="472">
        <v>3</v>
      </c>
      <c r="BG20" s="488"/>
      <c r="BH20" s="488"/>
      <c r="BI20" s="488"/>
      <c r="BJ20" s="488"/>
      <c r="BK20" s="488"/>
      <c r="BL20" s="488"/>
      <c r="BM20" s="488"/>
      <c r="BN20" s="488"/>
      <c r="BO20" s="488"/>
      <c r="BP20" s="488"/>
      <c r="BQ20" s="488"/>
      <c r="BR20" s="488"/>
      <c r="BS20" s="487"/>
      <c r="BT20" s="488"/>
      <c r="BU20" s="488"/>
      <c r="BV20" s="488"/>
      <c r="BW20" s="488"/>
      <c r="BX20" s="488"/>
      <c r="BY20" s="488"/>
      <c r="BZ20" s="488"/>
      <c r="CA20" s="488"/>
      <c r="CB20" s="488"/>
      <c r="CC20" s="488"/>
      <c r="CD20" s="488"/>
      <c r="CE20" s="488"/>
    </row>
    <row r="21" spans="1:83" x14ac:dyDescent="0.15">
      <c r="A21" s="742">
        <v>6</v>
      </c>
      <c r="B21" s="745"/>
      <c r="C21" s="745"/>
      <c r="D21" s="745"/>
      <c r="E21" s="748"/>
      <c r="F21" s="745"/>
      <c r="G21" s="481" t="s">
        <v>321</v>
      </c>
      <c r="H21" s="482"/>
      <c r="I21" s="483" t="str">
        <f t="shared" si="1"/>
        <v/>
      </c>
      <c r="J21" s="483" t="str">
        <f t="shared" si="1"/>
        <v/>
      </c>
      <c r="K21" s="483" t="str">
        <f t="shared" si="1"/>
        <v/>
      </c>
      <c r="L21" s="483" t="str">
        <f t="shared" si="1"/>
        <v/>
      </c>
      <c r="M21" s="483" t="str">
        <f t="shared" si="1"/>
        <v/>
      </c>
      <c r="N21" s="483" t="str">
        <f t="shared" si="1"/>
        <v/>
      </c>
      <c r="O21" s="483" t="str">
        <f t="shared" si="1"/>
        <v/>
      </c>
      <c r="P21" s="483" t="str">
        <f t="shared" si="1"/>
        <v/>
      </c>
      <c r="Q21" s="483" t="str">
        <f t="shared" si="1"/>
        <v/>
      </c>
      <c r="R21" s="483" t="str">
        <f t="shared" si="1"/>
        <v/>
      </c>
      <c r="S21" s="483" t="str">
        <f t="shared" si="1"/>
        <v/>
      </c>
      <c r="T21" s="484">
        <f t="shared" si="2"/>
        <v>0</v>
      </c>
      <c r="AG21" s="487"/>
      <c r="AH21" s="487"/>
      <c r="AI21" s="487"/>
      <c r="AJ21" s="487"/>
      <c r="AK21" s="487"/>
      <c r="AL21" s="487"/>
      <c r="AM21" s="487"/>
      <c r="AN21" s="472">
        <v>1</v>
      </c>
      <c r="AO21" s="472">
        <v>2</v>
      </c>
      <c r="AP21" s="472">
        <v>4</v>
      </c>
      <c r="AQ21" s="480">
        <f ca="1">IF($AP21=1,IF(INDIRECT(ADDRESS(($AN21-1)*3+$AO21+5,$AP21+7))="",0,INDIRECT(ADDRESS(($AN21-1)*3+$AO21+5,$AP21+7))),IF(INDIRECT(ADDRESS(($AN21-1)*3+$AO21+5,$AP21+7))="",0,IF(COUNTIF(INDIRECT(ADDRESS(($AN21-1)*36+($AO21-1)*12+6,COLUMN())):INDIRECT(ADDRESS(($AN21-1)*36+($AO21-1)*12+$AP21+4,COLUMN())),INDIRECT(ADDRESS(($AN21-1)*3+$AO21+5,$AP21+7)))&gt;=1,0,INDIRECT(ADDRESS(($AN21-1)*3+$AO21+5,$AP21+7)))))</f>
        <v>0</v>
      </c>
      <c r="AR21" s="472">
        <f ca="1">COUNTIF(INDIRECT("H"&amp;(ROW()+12*(($AN21-1)*3+$AO21)-ROW())/12+5):INDIRECT("S"&amp;(ROW()+12*(($AN21-1)*3+$AO21)-ROW())/12+5),AQ21)</f>
        <v>0</v>
      </c>
      <c r="AS21" s="480"/>
      <c r="AU21" s="472">
        <f ca="1">IF(AND(AQ21&gt;0,AR21&gt;0),COUNTIF(AU$6:AU20,"&gt;0")+1,0)</f>
        <v>0</v>
      </c>
      <c r="BE21" s="472">
        <v>1</v>
      </c>
      <c r="BG21" s="488">
        <f t="shared" ref="BG21:BR21" si="18">SUM(H21:H22)</f>
        <v>0</v>
      </c>
      <c r="BH21" s="488">
        <f t="shared" si="18"/>
        <v>0</v>
      </c>
      <c r="BI21" s="488">
        <f t="shared" si="18"/>
        <v>0</v>
      </c>
      <c r="BJ21" s="488">
        <f t="shared" si="18"/>
        <v>0</v>
      </c>
      <c r="BK21" s="488">
        <f t="shared" si="18"/>
        <v>0</v>
      </c>
      <c r="BL21" s="488">
        <f t="shared" si="18"/>
        <v>0</v>
      </c>
      <c r="BM21" s="488">
        <f t="shared" si="18"/>
        <v>0</v>
      </c>
      <c r="BN21" s="488">
        <f t="shared" si="18"/>
        <v>0</v>
      </c>
      <c r="BO21" s="488">
        <f t="shared" si="18"/>
        <v>0</v>
      </c>
      <c r="BP21" s="488">
        <f t="shared" si="18"/>
        <v>0</v>
      </c>
      <c r="BQ21" s="488">
        <f t="shared" si="18"/>
        <v>0</v>
      </c>
      <c r="BR21" s="488">
        <f t="shared" si="18"/>
        <v>0</v>
      </c>
      <c r="BS21" s="487"/>
      <c r="BT21" s="488">
        <f t="shared" ref="BT21:CE21" si="19">SUM(U21:U22)</f>
        <v>0</v>
      </c>
      <c r="BU21" s="488">
        <f t="shared" si="19"/>
        <v>0</v>
      </c>
      <c r="BV21" s="488">
        <f t="shared" si="19"/>
        <v>0</v>
      </c>
      <c r="BW21" s="488">
        <f t="shared" si="19"/>
        <v>0</v>
      </c>
      <c r="BX21" s="488">
        <f t="shared" si="19"/>
        <v>0</v>
      </c>
      <c r="BY21" s="488">
        <f t="shared" si="19"/>
        <v>0</v>
      </c>
      <c r="BZ21" s="488">
        <f t="shared" si="19"/>
        <v>0</v>
      </c>
      <c r="CA21" s="488">
        <f t="shared" si="19"/>
        <v>0</v>
      </c>
      <c r="CB21" s="488">
        <f t="shared" si="19"/>
        <v>0</v>
      </c>
      <c r="CC21" s="488">
        <f t="shared" si="19"/>
        <v>0</v>
      </c>
      <c r="CD21" s="488">
        <f t="shared" si="19"/>
        <v>0</v>
      </c>
      <c r="CE21" s="488">
        <f t="shared" si="19"/>
        <v>0</v>
      </c>
    </row>
    <row r="22" spans="1:83" x14ac:dyDescent="0.15">
      <c r="A22" s="743"/>
      <c r="B22" s="746"/>
      <c r="C22" s="746"/>
      <c r="D22" s="746"/>
      <c r="E22" s="749"/>
      <c r="F22" s="746"/>
      <c r="G22" s="490" t="s">
        <v>320</v>
      </c>
      <c r="H22" s="491"/>
      <c r="I22" s="492" t="str">
        <f t="shared" ref="I22:S37" si="20">IF(H22="","",H22)</f>
        <v/>
      </c>
      <c r="J22" s="492" t="str">
        <f t="shared" si="20"/>
        <v/>
      </c>
      <c r="K22" s="492" t="str">
        <f t="shared" si="20"/>
        <v/>
      </c>
      <c r="L22" s="492" t="str">
        <f t="shared" si="20"/>
        <v/>
      </c>
      <c r="M22" s="492" t="str">
        <f t="shared" si="20"/>
        <v/>
      </c>
      <c r="N22" s="492" t="str">
        <f t="shared" si="20"/>
        <v/>
      </c>
      <c r="O22" s="492" t="str">
        <f t="shared" si="20"/>
        <v/>
      </c>
      <c r="P22" s="492" t="str">
        <f t="shared" si="20"/>
        <v/>
      </c>
      <c r="Q22" s="492" t="str">
        <f t="shared" si="20"/>
        <v/>
      </c>
      <c r="R22" s="492" t="str">
        <f t="shared" si="20"/>
        <v/>
      </c>
      <c r="S22" s="492" t="str">
        <f t="shared" si="20"/>
        <v/>
      </c>
      <c r="T22" s="493">
        <f t="shared" si="2"/>
        <v>0</v>
      </c>
      <c r="AG22" s="487"/>
      <c r="AH22" s="487"/>
      <c r="AI22" s="487"/>
      <c r="AJ22" s="487"/>
      <c r="AK22" s="487"/>
      <c r="AL22" s="487"/>
      <c r="AM22" s="487"/>
      <c r="AN22" s="472">
        <v>1</v>
      </c>
      <c r="AO22" s="472">
        <v>2</v>
      </c>
      <c r="AP22" s="472">
        <v>5</v>
      </c>
      <c r="AQ22" s="480">
        <f ca="1">IF($AP22=1,IF(INDIRECT(ADDRESS(($AN22-1)*3+$AO22+5,$AP22+7))="",0,INDIRECT(ADDRESS(($AN22-1)*3+$AO22+5,$AP22+7))),IF(INDIRECT(ADDRESS(($AN22-1)*3+$AO22+5,$AP22+7))="",0,IF(COUNTIF(INDIRECT(ADDRESS(($AN22-1)*36+($AO22-1)*12+6,COLUMN())):INDIRECT(ADDRESS(($AN22-1)*36+($AO22-1)*12+$AP22+4,COLUMN())),INDIRECT(ADDRESS(($AN22-1)*3+$AO22+5,$AP22+7)))&gt;=1,0,INDIRECT(ADDRESS(($AN22-1)*3+$AO22+5,$AP22+7)))))</f>
        <v>0</v>
      </c>
      <c r="AR22" s="472">
        <f ca="1">COUNTIF(INDIRECT("H"&amp;(ROW()+12*(($AN22-1)*3+$AO22)-ROW())/12+5):INDIRECT("S"&amp;(ROW()+12*(($AN22-1)*3+$AO22)-ROW())/12+5),AQ22)</f>
        <v>0</v>
      </c>
      <c r="AS22" s="480"/>
      <c r="AU22" s="472">
        <f ca="1">IF(AND(AQ22&gt;0,AR22&gt;0),COUNTIF(AU$6:AU21,"&gt;0")+1,0)</f>
        <v>0</v>
      </c>
      <c r="BE22" s="472">
        <v>2</v>
      </c>
      <c r="BF22" s="472" t="s">
        <v>319</v>
      </c>
      <c r="BG22" s="488">
        <f t="shared" ref="BG22:BR22" si="21">IF(BG21+BT21&gt;40000,1,0)</f>
        <v>0</v>
      </c>
      <c r="BH22" s="488">
        <f t="shared" si="21"/>
        <v>0</v>
      </c>
      <c r="BI22" s="488">
        <f t="shared" si="21"/>
        <v>0</v>
      </c>
      <c r="BJ22" s="488">
        <f t="shared" si="21"/>
        <v>0</v>
      </c>
      <c r="BK22" s="488">
        <f t="shared" si="21"/>
        <v>0</v>
      </c>
      <c r="BL22" s="488">
        <f t="shared" si="21"/>
        <v>0</v>
      </c>
      <c r="BM22" s="488">
        <f t="shared" si="21"/>
        <v>0</v>
      </c>
      <c r="BN22" s="488">
        <f t="shared" si="21"/>
        <v>0</v>
      </c>
      <c r="BO22" s="488">
        <f t="shared" si="21"/>
        <v>0</v>
      </c>
      <c r="BP22" s="488">
        <f t="shared" si="21"/>
        <v>0</v>
      </c>
      <c r="BQ22" s="488">
        <f t="shared" si="21"/>
        <v>0</v>
      </c>
      <c r="BR22" s="488">
        <f t="shared" si="21"/>
        <v>0</v>
      </c>
      <c r="BS22" s="487"/>
      <c r="BT22" s="488"/>
      <c r="BU22" s="488"/>
      <c r="BV22" s="488"/>
      <c r="BW22" s="488"/>
      <c r="BX22" s="488"/>
      <c r="BY22" s="488"/>
      <c r="BZ22" s="488"/>
      <c r="CA22" s="488"/>
      <c r="CB22" s="488"/>
      <c r="CC22" s="488"/>
      <c r="CD22" s="488"/>
      <c r="CE22" s="488"/>
    </row>
    <row r="23" spans="1:83" x14ac:dyDescent="0.15">
      <c r="A23" s="744"/>
      <c r="B23" s="747"/>
      <c r="C23" s="747"/>
      <c r="D23" s="747"/>
      <c r="E23" s="750"/>
      <c r="F23" s="747"/>
      <c r="G23" s="496" t="s">
        <v>462</v>
      </c>
      <c r="H23" s="497"/>
      <c r="I23" s="498"/>
      <c r="J23" s="498"/>
      <c r="K23" s="498"/>
      <c r="L23" s="498"/>
      <c r="M23" s="498"/>
      <c r="N23" s="498"/>
      <c r="O23" s="498"/>
      <c r="P23" s="498"/>
      <c r="Q23" s="498"/>
      <c r="R23" s="498"/>
      <c r="S23" s="498"/>
      <c r="T23" s="499">
        <f t="shared" si="2"/>
        <v>0</v>
      </c>
      <c r="AG23" s="487"/>
      <c r="AH23" s="487"/>
      <c r="AI23" s="487"/>
      <c r="AJ23" s="487"/>
      <c r="AK23" s="487"/>
      <c r="AL23" s="487"/>
      <c r="AM23" s="487"/>
      <c r="AN23" s="472">
        <v>1</v>
      </c>
      <c r="AO23" s="472">
        <v>2</v>
      </c>
      <c r="AP23" s="472">
        <v>6</v>
      </c>
      <c r="AQ23" s="480">
        <f ca="1">IF($AP23=1,IF(INDIRECT(ADDRESS(($AN23-1)*3+$AO23+5,$AP23+7))="",0,INDIRECT(ADDRESS(($AN23-1)*3+$AO23+5,$AP23+7))),IF(INDIRECT(ADDRESS(($AN23-1)*3+$AO23+5,$AP23+7))="",0,IF(COUNTIF(INDIRECT(ADDRESS(($AN23-1)*36+($AO23-1)*12+6,COLUMN())):INDIRECT(ADDRESS(($AN23-1)*36+($AO23-1)*12+$AP23+4,COLUMN())),INDIRECT(ADDRESS(($AN23-1)*3+$AO23+5,$AP23+7)))&gt;=1,0,INDIRECT(ADDRESS(($AN23-1)*3+$AO23+5,$AP23+7)))))</f>
        <v>0</v>
      </c>
      <c r="AR23" s="472">
        <f ca="1">COUNTIF(INDIRECT("H"&amp;(ROW()+12*(($AN23-1)*3+$AO23)-ROW())/12+5):INDIRECT("S"&amp;(ROW()+12*(($AN23-1)*3+$AO23)-ROW())/12+5),AQ23)</f>
        <v>0</v>
      </c>
      <c r="AS23" s="480"/>
      <c r="AU23" s="472">
        <f ca="1">IF(AND(AQ23&gt;0,AR23&gt;0),COUNTIF(AU$6:AU22,"&gt;0")+1,0)</f>
        <v>0</v>
      </c>
      <c r="BE23" s="472">
        <v>3</v>
      </c>
      <c r="BG23" s="488"/>
      <c r="BH23" s="488"/>
      <c r="BI23" s="488"/>
      <c r="BJ23" s="488"/>
      <c r="BK23" s="488"/>
      <c r="BL23" s="488"/>
      <c r="BM23" s="488"/>
      <c r="BN23" s="488"/>
      <c r="BO23" s="488"/>
      <c r="BP23" s="488"/>
      <c r="BQ23" s="488"/>
      <c r="BR23" s="488"/>
      <c r="BS23" s="487"/>
      <c r="BT23" s="488"/>
      <c r="BU23" s="488"/>
      <c r="BV23" s="488"/>
      <c r="BW23" s="488"/>
      <c r="BX23" s="488"/>
      <c r="BY23" s="488"/>
      <c r="BZ23" s="488"/>
      <c r="CA23" s="488"/>
      <c r="CB23" s="488"/>
      <c r="CC23" s="488"/>
      <c r="CD23" s="488"/>
      <c r="CE23" s="488"/>
    </row>
    <row r="24" spans="1:83" x14ac:dyDescent="0.15">
      <c r="A24" s="742">
        <v>7</v>
      </c>
      <c r="B24" s="745"/>
      <c r="C24" s="745"/>
      <c r="D24" s="745"/>
      <c r="E24" s="748"/>
      <c r="F24" s="745"/>
      <c r="G24" s="481" t="s">
        <v>321</v>
      </c>
      <c r="H24" s="482"/>
      <c r="I24" s="483" t="str">
        <f t="shared" si="20"/>
        <v/>
      </c>
      <c r="J24" s="483" t="str">
        <f t="shared" si="20"/>
        <v/>
      </c>
      <c r="K24" s="483" t="str">
        <f t="shared" si="20"/>
        <v/>
      </c>
      <c r="L24" s="483" t="str">
        <f t="shared" si="20"/>
        <v/>
      </c>
      <c r="M24" s="483" t="str">
        <f t="shared" si="20"/>
        <v/>
      </c>
      <c r="N24" s="483" t="str">
        <f t="shared" si="20"/>
        <v/>
      </c>
      <c r="O24" s="483" t="str">
        <f t="shared" si="20"/>
        <v/>
      </c>
      <c r="P24" s="483" t="str">
        <f t="shared" si="20"/>
        <v/>
      </c>
      <c r="Q24" s="483" t="str">
        <f t="shared" si="20"/>
        <v/>
      </c>
      <c r="R24" s="483" t="str">
        <f t="shared" si="20"/>
        <v/>
      </c>
      <c r="S24" s="483" t="str">
        <f t="shared" si="20"/>
        <v/>
      </c>
      <c r="T24" s="484">
        <f t="shared" si="2"/>
        <v>0</v>
      </c>
      <c r="AG24" s="487"/>
      <c r="AH24" s="487"/>
      <c r="AI24" s="487"/>
      <c r="AJ24" s="487"/>
      <c r="AK24" s="487"/>
      <c r="AL24" s="487"/>
      <c r="AM24" s="487"/>
      <c r="AN24" s="472">
        <v>1</v>
      </c>
      <c r="AO24" s="472">
        <v>2</v>
      </c>
      <c r="AP24" s="472">
        <v>7</v>
      </c>
      <c r="AQ24" s="480">
        <f ca="1">IF($AP24=1,IF(INDIRECT(ADDRESS(($AN24-1)*3+$AO24+5,$AP24+7))="",0,INDIRECT(ADDRESS(($AN24-1)*3+$AO24+5,$AP24+7))),IF(INDIRECT(ADDRESS(($AN24-1)*3+$AO24+5,$AP24+7))="",0,IF(COUNTIF(INDIRECT(ADDRESS(($AN24-1)*36+($AO24-1)*12+6,COLUMN())):INDIRECT(ADDRESS(($AN24-1)*36+($AO24-1)*12+$AP24+4,COLUMN())),INDIRECT(ADDRESS(($AN24-1)*3+$AO24+5,$AP24+7)))&gt;=1,0,INDIRECT(ADDRESS(($AN24-1)*3+$AO24+5,$AP24+7)))))</f>
        <v>0</v>
      </c>
      <c r="AR24" s="472">
        <f ca="1">COUNTIF(INDIRECT("H"&amp;(ROW()+12*(($AN24-1)*3+$AO24)-ROW())/12+5):INDIRECT("S"&amp;(ROW()+12*(($AN24-1)*3+$AO24)-ROW())/12+5),AQ24)</f>
        <v>0</v>
      </c>
      <c r="AS24" s="480"/>
      <c r="AU24" s="472">
        <f ca="1">IF(AND(AQ24&gt;0,AR24&gt;0),COUNTIF(AU$6:AU23,"&gt;0")+1,0)</f>
        <v>0</v>
      </c>
      <c r="BE24" s="472">
        <v>1</v>
      </c>
      <c r="BG24" s="488">
        <f t="shared" ref="BG24:BR24" si="22">SUM(H24:H25)</f>
        <v>0</v>
      </c>
      <c r="BH24" s="488">
        <f t="shared" si="22"/>
        <v>0</v>
      </c>
      <c r="BI24" s="488">
        <f t="shared" si="22"/>
        <v>0</v>
      </c>
      <c r="BJ24" s="488">
        <f t="shared" si="22"/>
        <v>0</v>
      </c>
      <c r="BK24" s="488">
        <f t="shared" si="22"/>
        <v>0</v>
      </c>
      <c r="BL24" s="488">
        <f t="shared" si="22"/>
        <v>0</v>
      </c>
      <c r="BM24" s="488">
        <f t="shared" si="22"/>
        <v>0</v>
      </c>
      <c r="BN24" s="488">
        <f t="shared" si="22"/>
        <v>0</v>
      </c>
      <c r="BO24" s="488">
        <f t="shared" si="22"/>
        <v>0</v>
      </c>
      <c r="BP24" s="488">
        <f t="shared" si="22"/>
        <v>0</v>
      </c>
      <c r="BQ24" s="488">
        <f t="shared" si="22"/>
        <v>0</v>
      </c>
      <c r="BR24" s="488">
        <f t="shared" si="22"/>
        <v>0</v>
      </c>
      <c r="BS24" s="487"/>
      <c r="BT24" s="488">
        <f t="shared" ref="BT24:CE24" si="23">SUM(U24:U25)</f>
        <v>0</v>
      </c>
      <c r="BU24" s="488">
        <f t="shared" si="23"/>
        <v>0</v>
      </c>
      <c r="BV24" s="488">
        <f t="shared" si="23"/>
        <v>0</v>
      </c>
      <c r="BW24" s="488">
        <f t="shared" si="23"/>
        <v>0</v>
      </c>
      <c r="BX24" s="488">
        <f t="shared" si="23"/>
        <v>0</v>
      </c>
      <c r="BY24" s="488">
        <f t="shared" si="23"/>
        <v>0</v>
      </c>
      <c r="BZ24" s="488">
        <f t="shared" si="23"/>
        <v>0</v>
      </c>
      <c r="CA24" s="488">
        <f t="shared" si="23"/>
        <v>0</v>
      </c>
      <c r="CB24" s="488">
        <f t="shared" si="23"/>
        <v>0</v>
      </c>
      <c r="CC24" s="488">
        <f t="shared" si="23"/>
        <v>0</v>
      </c>
      <c r="CD24" s="488">
        <f t="shared" si="23"/>
        <v>0</v>
      </c>
      <c r="CE24" s="488">
        <f t="shared" si="23"/>
        <v>0</v>
      </c>
    </row>
    <row r="25" spans="1:83" x14ac:dyDescent="0.15">
      <c r="A25" s="743"/>
      <c r="B25" s="746"/>
      <c r="C25" s="746"/>
      <c r="D25" s="746"/>
      <c r="E25" s="749"/>
      <c r="F25" s="746"/>
      <c r="G25" s="490" t="s">
        <v>320</v>
      </c>
      <c r="H25" s="491"/>
      <c r="I25" s="492" t="str">
        <f t="shared" si="20"/>
        <v/>
      </c>
      <c r="J25" s="492" t="str">
        <f t="shared" si="20"/>
        <v/>
      </c>
      <c r="K25" s="492" t="str">
        <f t="shared" si="20"/>
        <v/>
      </c>
      <c r="L25" s="492" t="str">
        <f t="shared" si="20"/>
        <v/>
      </c>
      <c r="M25" s="492" t="str">
        <f t="shared" si="20"/>
        <v/>
      </c>
      <c r="N25" s="492" t="str">
        <f t="shared" si="20"/>
        <v/>
      </c>
      <c r="O25" s="492" t="str">
        <f t="shared" si="20"/>
        <v/>
      </c>
      <c r="P25" s="492" t="str">
        <f t="shared" si="20"/>
        <v/>
      </c>
      <c r="Q25" s="492" t="str">
        <f t="shared" si="20"/>
        <v/>
      </c>
      <c r="R25" s="492" t="str">
        <f t="shared" si="20"/>
        <v/>
      </c>
      <c r="S25" s="492" t="str">
        <f t="shared" si="20"/>
        <v/>
      </c>
      <c r="T25" s="493">
        <f t="shared" si="2"/>
        <v>0</v>
      </c>
      <c r="AG25" s="487"/>
      <c r="AH25" s="487"/>
      <c r="AI25" s="487"/>
      <c r="AJ25" s="487"/>
      <c r="AK25" s="487"/>
      <c r="AL25" s="487"/>
      <c r="AM25" s="487"/>
      <c r="AN25" s="472">
        <v>1</v>
      </c>
      <c r="AO25" s="472">
        <v>2</v>
      </c>
      <c r="AP25" s="472">
        <v>8</v>
      </c>
      <c r="AQ25" s="480">
        <f ca="1">IF($AP25=1,IF(INDIRECT(ADDRESS(($AN25-1)*3+$AO25+5,$AP25+7))="",0,INDIRECT(ADDRESS(($AN25-1)*3+$AO25+5,$AP25+7))),IF(INDIRECT(ADDRESS(($AN25-1)*3+$AO25+5,$AP25+7))="",0,IF(COUNTIF(INDIRECT(ADDRESS(($AN25-1)*36+($AO25-1)*12+6,COLUMN())):INDIRECT(ADDRESS(($AN25-1)*36+($AO25-1)*12+$AP25+4,COLUMN())),INDIRECT(ADDRESS(($AN25-1)*3+$AO25+5,$AP25+7)))&gt;=1,0,INDIRECT(ADDRESS(($AN25-1)*3+$AO25+5,$AP25+7)))))</f>
        <v>0</v>
      </c>
      <c r="AR25" s="472">
        <f ca="1">COUNTIF(INDIRECT("H"&amp;(ROW()+12*(($AN25-1)*3+$AO25)-ROW())/12+5):INDIRECT("S"&amp;(ROW()+12*(($AN25-1)*3+$AO25)-ROW())/12+5),AQ25)</f>
        <v>0</v>
      </c>
      <c r="AS25" s="480"/>
      <c r="AU25" s="472">
        <f ca="1">IF(AND(AQ25&gt;0,AR25&gt;0),COUNTIF(AU$6:AU24,"&gt;0")+1,0)</f>
        <v>0</v>
      </c>
      <c r="BE25" s="472">
        <v>2</v>
      </c>
      <c r="BF25" s="472" t="s">
        <v>319</v>
      </c>
      <c r="BG25" s="488">
        <f t="shared" ref="BG25:BR25" si="24">IF(BG24+BT24&gt;40000,1,0)</f>
        <v>0</v>
      </c>
      <c r="BH25" s="488">
        <f t="shared" si="24"/>
        <v>0</v>
      </c>
      <c r="BI25" s="488">
        <f t="shared" si="24"/>
        <v>0</v>
      </c>
      <c r="BJ25" s="488">
        <f t="shared" si="24"/>
        <v>0</v>
      </c>
      <c r="BK25" s="488">
        <f t="shared" si="24"/>
        <v>0</v>
      </c>
      <c r="BL25" s="488">
        <f t="shared" si="24"/>
        <v>0</v>
      </c>
      <c r="BM25" s="488">
        <f t="shared" si="24"/>
        <v>0</v>
      </c>
      <c r="BN25" s="488">
        <f t="shared" si="24"/>
        <v>0</v>
      </c>
      <c r="BO25" s="488">
        <f t="shared" si="24"/>
        <v>0</v>
      </c>
      <c r="BP25" s="488">
        <f t="shared" si="24"/>
        <v>0</v>
      </c>
      <c r="BQ25" s="488">
        <f t="shared" si="24"/>
        <v>0</v>
      </c>
      <c r="BR25" s="488">
        <f t="shared" si="24"/>
        <v>0</v>
      </c>
      <c r="BS25" s="487"/>
      <c r="BT25" s="488"/>
      <c r="BU25" s="488"/>
      <c r="BV25" s="488"/>
      <c r="BW25" s="488"/>
      <c r="BX25" s="488"/>
      <c r="BY25" s="488"/>
      <c r="BZ25" s="488"/>
      <c r="CA25" s="488"/>
      <c r="CB25" s="488"/>
      <c r="CC25" s="488"/>
      <c r="CD25" s="488"/>
      <c r="CE25" s="488"/>
    </row>
    <row r="26" spans="1:83" x14ac:dyDescent="0.15">
      <c r="A26" s="744"/>
      <c r="B26" s="747"/>
      <c r="C26" s="747"/>
      <c r="D26" s="747"/>
      <c r="E26" s="750"/>
      <c r="F26" s="747"/>
      <c r="G26" s="496" t="s">
        <v>462</v>
      </c>
      <c r="H26" s="497"/>
      <c r="I26" s="498"/>
      <c r="J26" s="498"/>
      <c r="K26" s="498"/>
      <c r="L26" s="498"/>
      <c r="M26" s="498"/>
      <c r="N26" s="498"/>
      <c r="O26" s="498"/>
      <c r="P26" s="498"/>
      <c r="Q26" s="498"/>
      <c r="R26" s="498"/>
      <c r="S26" s="498"/>
      <c r="T26" s="499">
        <f t="shared" si="2"/>
        <v>0</v>
      </c>
      <c r="AG26" s="487"/>
      <c r="AH26" s="487"/>
      <c r="AI26" s="487"/>
      <c r="AJ26" s="487"/>
      <c r="AK26" s="487"/>
      <c r="AL26" s="487"/>
      <c r="AM26" s="487"/>
      <c r="AN26" s="472">
        <v>1</v>
      </c>
      <c r="AO26" s="472">
        <v>2</v>
      </c>
      <c r="AP26" s="472">
        <v>9</v>
      </c>
      <c r="AQ26" s="480">
        <f ca="1">IF($AP26=1,IF(INDIRECT(ADDRESS(($AN26-1)*3+$AO26+5,$AP26+7))="",0,INDIRECT(ADDRESS(($AN26-1)*3+$AO26+5,$AP26+7))),IF(INDIRECT(ADDRESS(($AN26-1)*3+$AO26+5,$AP26+7))="",0,IF(COUNTIF(INDIRECT(ADDRESS(($AN26-1)*36+($AO26-1)*12+6,COLUMN())):INDIRECT(ADDRESS(($AN26-1)*36+($AO26-1)*12+$AP26+4,COLUMN())),INDIRECT(ADDRESS(($AN26-1)*3+$AO26+5,$AP26+7)))&gt;=1,0,INDIRECT(ADDRESS(($AN26-1)*3+$AO26+5,$AP26+7)))))</f>
        <v>0</v>
      </c>
      <c r="AR26" s="472">
        <f ca="1">COUNTIF(INDIRECT("H"&amp;(ROW()+12*(($AN26-1)*3+$AO26)-ROW())/12+5):INDIRECT("S"&amp;(ROW()+12*(($AN26-1)*3+$AO26)-ROW())/12+5),AQ26)</f>
        <v>0</v>
      </c>
      <c r="AS26" s="480"/>
      <c r="AU26" s="472">
        <f ca="1">IF(AND(AQ26&gt;0,AR26&gt;0),COUNTIF(AU$6:AU25,"&gt;0")+1,0)</f>
        <v>0</v>
      </c>
      <c r="BE26" s="472">
        <v>3</v>
      </c>
      <c r="BG26" s="488"/>
      <c r="BH26" s="488"/>
      <c r="BI26" s="488"/>
      <c r="BJ26" s="488"/>
      <c r="BK26" s="488"/>
      <c r="BL26" s="488"/>
      <c r="BM26" s="488"/>
      <c r="BN26" s="488"/>
      <c r="BO26" s="488"/>
      <c r="BP26" s="488"/>
      <c r="BQ26" s="488"/>
      <c r="BR26" s="488"/>
      <c r="BS26" s="487"/>
      <c r="BT26" s="488"/>
      <c r="BU26" s="488"/>
      <c r="BV26" s="488"/>
      <c r="BW26" s="488"/>
      <c r="BX26" s="488"/>
      <c r="BY26" s="488"/>
      <c r="BZ26" s="488"/>
      <c r="CA26" s="488"/>
      <c r="CB26" s="488"/>
      <c r="CC26" s="488"/>
      <c r="CD26" s="488"/>
      <c r="CE26" s="488"/>
    </row>
    <row r="27" spans="1:83" x14ac:dyDescent="0.15">
      <c r="A27" s="742">
        <v>8</v>
      </c>
      <c r="B27" s="745"/>
      <c r="C27" s="745"/>
      <c r="D27" s="745"/>
      <c r="E27" s="748"/>
      <c r="F27" s="745"/>
      <c r="G27" s="481" t="s">
        <v>321</v>
      </c>
      <c r="H27" s="482"/>
      <c r="I27" s="483" t="str">
        <f t="shared" si="20"/>
        <v/>
      </c>
      <c r="J27" s="483" t="str">
        <f t="shared" si="20"/>
        <v/>
      </c>
      <c r="K27" s="483" t="str">
        <f t="shared" si="20"/>
        <v/>
      </c>
      <c r="L27" s="483" t="str">
        <f t="shared" si="20"/>
        <v/>
      </c>
      <c r="M27" s="483" t="str">
        <f t="shared" si="20"/>
        <v/>
      </c>
      <c r="N27" s="483" t="str">
        <f t="shared" si="20"/>
        <v/>
      </c>
      <c r="O27" s="483" t="str">
        <f t="shared" si="20"/>
        <v/>
      </c>
      <c r="P27" s="483" t="str">
        <f t="shared" si="20"/>
        <v/>
      </c>
      <c r="Q27" s="483" t="str">
        <f t="shared" si="20"/>
        <v/>
      </c>
      <c r="R27" s="483" t="str">
        <f t="shared" si="20"/>
        <v/>
      </c>
      <c r="S27" s="483" t="str">
        <f t="shared" si="20"/>
        <v/>
      </c>
      <c r="T27" s="484">
        <f t="shared" si="2"/>
        <v>0</v>
      </c>
      <c r="AG27" s="487"/>
      <c r="AH27" s="487"/>
      <c r="AI27" s="487"/>
      <c r="AJ27" s="487"/>
      <c r="AK27" s="487"/>
      <c r="AL27" s="487"/>
      <c r="AM27" s="487"/>
      <c r="AN27" s="472">
        <v>1</v>
      </c>
      <c r="AO27" s="472">
        <v>2</v>
      </c>
      <c r="AP27" s="472">
        <v>10</v>
      </c>
      <c r="AQ27" s="480">
        <f ca="1">IF($AP27=1,IF(INDIRECT(ADDRESS(($AN27-1)*3+$AO27+5,$AP27+7))="",0,INDIRECT(ADDRESS(($AN27-1)*3+$AO27+5,$AP27+7))),IF(INDIRECT(ADDRESS(($AN27-1)*3+$AO27+5,$AP27+7))="",0,IF(COUNTIF(INDIRECT(ADDRESS(($AN27-1)*36+($AO27-1)*12+6,COLUMN())):INDIRECT(ADDRESS(($AN27-1)*36+($AO27-1)*12+$AP27+4,COLUMN())),INDIRECT(ADDRESS(($AN27-1)*3+$AO27+5,$AP27+7)))&gt;=1,0,INDIRECT(ADDRESS(($AN27-1)*3+$AO27+5,$AP27+7)))))</f>
        <v>0</v>
      </c>
      <c r="AR27" s="472">
        <f ca="1">COUNTIF(INDIRECT("H"&amp;(ROW()+12*(($AN27-1)*3+$AO27)-ROW())/12+5):INDIRECT("S"&amp;(ROW()+12*(($AN27-1)*3+$AO27)-ROW())/12+5),AQ27)</f>
        <v>0</v>
      </c>
      <c r="AS27" s="480"/>
      <c r="AU27" s="472">
        <f ca="1">IF(AND(AQ27&gt;0,AR27&gt;0),COUNTIF(AU$6:AU26,"&gt;0")+1,0)</f>
        <v>0</v>
      </c>
      <c r="BE27" s="472">
        <v>1</v>
      </c>
      <c r="BG27" s="488">
        <f t="shared" ref="BG27:BR27" si="25">SUM(H27:H28)</f>
        <v>0</v>
      </c>
      <c r="BH27" s="488">
        <f t="shared" si="25"/>
        <v>0</v>
      </c>
      <c r="BI27" s="488">
        <f t="shared" si="25"/>
        <v>0</v>
      </c>
      <c r="BJ27" s="488">
        <f t="shared" si="25"/>
        <v>0</v>
      </c>
      <c r="BK27" s="488">
        <f t="shared" si="25"/>
        <v>0</v>
      </c>
      <c r="BL27" s="488">
        <f t="shared" si="25"/>
        <v>0</v>
      </c>
      <c r="BM27" s="488">
        <f t="shared" si="25"/>
        <v>0</v>
      </c>
      <c r="BN27" s="488">
        <f t="shared" si="25"/>
        <v>0</v>
      </c>
      <c r="BO27" s="488">
        <f t="shared" si="25"/>
        <v>0</v>
      </c>
      <c r="BP27" s="488">
        <f t="shared" si="25"/>
        <v>0</v>
      </c>
      <c r="BQ27" s="488">
        <f t="shared" si="25"/>
        <v>0</v>
      </c>
      <c r="BR27" s="488">
        <f t="shared" si="25"/>
        <v>0</v>
      </c>
      <c r="BS27" s="487"/>
      <c r="BT27" s="488">
        <f t="shared" ref="BT27:CE27" si="26">SUM(U27:U28)</f>
        <v>0</v>
      </c>
      <c r="BU27" s="488">
        <f t="shared" si="26"/>
        <v>0</v>
      </c>
      <c r="BV27" s="488">
        <f t="shared" si="26"/>
        <v>0</v>
      </c>
      <c r="BW27" s="488">
        <f t="shared" si="26"/>
        <v>0</v>
      </c>
      <c r="BX27" s="488">
        <f t="shared" si="26"/>
        <v>0</v>
      </c>
      <c r="BY27" s="488">
        <f t="shared" si="26"/>
        <v>0</v>
      </c>
      <c r="BZ27" s="488">
        <f t="shared" si="26"/>
        <v>0</v>
      </c>
      <c r="CA27" s="488">
        <f t="shared" si="26"/>
        <v>0</v>
      </c>
      <c r="CB27" s="488">
        <f t="shared" si="26"/>
        <v>0</v>
      </c>
      <c r="CC27" s="488">
        <f t="shared" si="26"/>
        <v>0</v>
      </c>
      <c r="CD27" s="488">
        <f t="shared" si="26"/>
        <v>0</v>
      </c>
      <c r="CE27" s="488">
        <f t="shared" si="26"/>
        <v>0</v>
      </c>
    </row>
    <row r="28" spans="1:83" x14ac:dyDescent="0.15">
      <c r="A28" s="743"/>
      <c r="B28" s="746"/>
      <c r="C28" s="746"/>
      <c r="D28" s="746"/>
      <c r="E28" s="749"/>
      <c r="F28" s="746"/>
      <c r="G28" s="490" t="s">
        <v>320</v>
      </c>
      <c r="H28" s="491"/>
      <c r="I28" s="492" t="str">
        <f t="shared" si="20"/>
        <v/>
      </c>
      <c r="J28" s="492" t="str">
        <f t="shared" si="20"/>
        <v/>
      </c>
      <c r="K28" s="492" t="str">
        <f t="shared" si="20"/>
        <v/>
      </c>
      <c r="L28" s="492" t="str">
        <f t="shared" si="20"/>
        <v/>
      </c>
      <c r="M28" s="492" t="str">
        <f t="shared" si="20"/>
        <v/>
      </c>
      <c r="N28" s="492" t="str">
        <f t="shared" si="20"/>
        <v/>
      </c>
      <c r="O28" s="492" t="str">
        <f t="shared" si="20"/>
        <v/>
      </c>
      <c r="P28" s="492" t="str">
        <f t="shared" si="20"/>
        <v/>
      </c>
      <c r="Q28" s="492" t="str">
        <f t="shared" si="20"/>
        <v/>
      </c>
      <c r="R28" s="492" t="str">
        <f t="shared" si="20"/>
        <v/>
      </c>
      <c r="S28" s="492" t="str">
        <f t="shared" si="20"/>
        <v/>
      </c>
      <c r="T28" s="493">
        <f t="shared" si="2"/>
        <v>0</v>
      </c>
      <c r="AG28" s="487"/>
      <c r="AH28" s="487"/>
      <c r="AI28" s="487"/>
      <c r="AJ28" s="487"/>
      <c r="AK28" s="487"/>
      <c r="AL28" s="487"/>
      <c r="AM28" s="487"/>
      <c r="AN28" s="472">
        <v>1</v>
      </c>
      <c r="AO28" s="472">
        <v>2</v>
      </c>
      <c r="AP28" s="472">
        <v>11</v>
      </c>
      <c r="AQ28" s="480">
        <f ca="1">IF($AP28=1,IF(INDIRECT(ADDRESS(($AN28-1)*3+$AO28+5,$AP28+7))="",0,INDIRECT(ADDRESS(($AN28-1)*3+$AO28+5,$AP28+7))),IF(INDIRECT(ADDRESS(($AN28-1)*3+$AO28+5,$AP28+7))="",0,IF(COUNTIF(INDIRECT(ADDRESS(($AN28-1)*36+($AO28-1)*12+6,COLUMN())):INDIRECT(ADDRESS(($AN28-1)*36+($AO28-1)*12+$AP28+4,COLUMN())),INDIRECT(ADDRESS(($AN28-1)*3+$AO28+5,$AP28+7)))&gt;=1,0,INDIRECT(ADDRESS(($AN28-1)*3+$AO28+5,$AP28+7)))))</f>
        <v>0</v>
      </c>
      <c r="AR28" s="472">
        <f ca="1">COUNTIF(INDIRECT("H"&amp;(ROW()+12*(($AN28-1)*3+$AO28)-ROW())/12+5):INDIRECT("S"&amp;(ROW()+12*(($AN28-1)*3+$AO28)-ROW())/12+5),AQ28)</f>
        <v>0</v>
      </c>
      <c r="AS28" s="480"/>
      <c r="AU28" s="472">
        <f ca="1">IF(AND(AQ28&gt;0,AR28&gt;0),COUNTIF(AU$6:AU27,"&gt;0")+1,0)</f>
        <v>0</v>
      </c>
      <c r="BE28" s="472">
        <v>2</v>
      </c>
      <c r="BF28" s="472" t="s">
        <v>319</v>
      </c>
      <c r="BG28" s="488">
        <f t="shared" ref="BG28:BR28" si="27">IF(BG27+BT27&gt;40000,1,0)</f>
        <v>0</v>
      </c>
      <c r="BH28" s="488">
        <f t="shared" si="27"/>
        <v>0</v>
      </c>
      <c r="BI28" s="488">
        <f t="shared" si="27"/>
        <v>0</v>
      </c>
      <c r="BJ28" s="488">
        <f t="shared" si="27"/>
        <v>0</v>
      </c>
      <c r="BK28" s="488">
        <f t="shared" si="27"/>
        <v>0</v>
      </c>
      <c r="BL28" s="488">
        <f t="shared" si="27"/>
        <v>0</v>
      </c>
      <c r="BM28" s="488">
        <f t="shared" si="27"/>
        <v>0</v>
      </c>
      <c r="BN28" s="488">
        <f t="shared" si="27"/>
        <v>0</v>
      </c>
      <c r="BO28" s="488">
        <f t="shared" si="27"/>
        <v>0</v>
      </c>
      <c r="BP28" s="488">
        <f t="shared" si="27"/>
        <v>0</v>
      </c>
      <c r="BQ28" s="488">
        <f t="shared" si="27"/>
        <v>0</v>
      </c>
      <c r="BR28" s="488">
        <f t="shared" si="27"/>
        <v>0</v>
      </c>
      <c r="BS28" s="487"/>
      <c r="BT28" s="488"/>
      <c r="BU28" s="488"/>
      <c r="BV28" s="488"/>
      <c r="BW28" s="488"/>
      <c r="BX28" s="488"/>
      <c r="BY28" s="488"/>
      <c r="BZ28" s="488"/>
      <c r="CA28" s="488"/>
      <c r="CB28" s="488"/>
      <c r="CC28" s="488"/>
      <c r="CD28" s="488"/>
      <c r="CE28" s="488"/>
    </row>
    <row r="29" spans="1:83" x14ac:dyDescent="0.15">
      <c r="A29" s="744"/>
      <c r="B29" s="747"/>
      <c r="C29" s="747"/>
      <c r="D29" s="747"/>
      <c r="E29" s="750"/>
      <c r="F29" s="747"/>
      <c r="G29" s="496" t="s">
        <v>462</v>
      </c>
      <c r="H29" s="497"/>
      <c r="I29" s="498"/>
      <c r="J29" s="498"/>
      <c r="K29" s="498"/>
      <c r="L29" s="498"/>
      <c r="M29" s="498"/>
      <c r="N29" s="498"/>
      <c r="O29" s="498"/>
      <c r="P29" s="498"/>
      <c r="Q29" s="498"/>
      <c r="R29" s="498"/>
      <c r="S29" s="498"/>
      <c r="T29" s="499">
        <f t="shared" si="2"/>
        <v>0</v>
      </c>
      <c r="AG29" s="487"/>
      <c r="AH29" s="487"/>
      <c r="AI29" s="487"/>
      <c r="AJ29" s="487"/>
      <c r="AK29" s="487"/>
      <c r="AL29" s="487"/>
      <c r="AM29" s="487"/>
      <c r="AN29" s="472">
        <v>1</v>
      </c>
      <c r="AO29" s="472">
        <v>2</v>
      </c>
      <c r="AP29" s="472">
        <v>12</v>
      </c>
      <c r="AQ29" s="480">
        <f ca="1">IF($AP29=1,IF(INDIRECT(ADDRESS(($AN29-1)*3+$AO29+5,$AP29+7))="",0,INDIRECT(ADDRESS(($AN29-1)*3+$AO29+5,$AP29+7))),IF(INDIRECT(ADDRESS(($AN29-1)*3+$AO29+5,$AP29+7))="",0,IF(COUNTIF(INDIRECT(ADDRESS(($AN29-1)*36+($AO29-1)*12+6,COLUMN())):INDIRECT(ADDRESS(($AN29-1)*36+($AO29-1)*12+$AP29+4,COLUMN())),INDIRECT(ADDRESS(($AN29-1)*3+$AO29+5,$AP29+7)))&gt;=1,0,INDIRECT(ADDRESS(($AN29-1)*3+$AO29+5,$AP29+7)))))</f>
        <v>0</v>
      </c>
      <c r="AR29" s="472">
        <f ca="1">COUNTIF(INDIRECT("H"&amp;(ROW()+12*(($AN29-1)*3+$AO29)-ROW())/12+5):INDIRECT("S"&amp;(ROW()+12*(($AN29-1)*3+$AO29)-ROW())/12+5),AQ29)</f>
        <v>0</v>
      </c>
      <c r="AS29" s="480"/>
      <c r="AU29" s="472">
        <f ca="1">IF(AND(AQ29&gt;0,AR29&gt;0),COUNTIF(AU$6:AU28,"&gt;0")+1,0)</f>
        <v>0</v>
      </c>
      <c r="BE29" s="472">
        <v>3</v>
      </c>
      <c r="BG29" s="488"/>
      <c r="BH29" s="488"/>
      <c r="BI29" s="488"/>
      <c r="BJ29" s="488"/>
      <c r="BK29" s="488"/>
      <c r="BL29" s="488"/>
      <c r="BM29" s="488"/>
      <c r="BN29" s="488"/>
      <c r="BO29" s="488"/>
      <c r="BP29" s="488"/>
      <c r="BQ29" s="488"/>
      <c r="BR29" s="488"/>
    </row>
    <row r="30" spans="1:83" x14ac:dyDescent="0.15">
      <c r="A30" s="742">
        <v>9</v>
      </c>
      <c r="B30" s="745"/>
      <c r="C30" s="745"/>
      <c r="D30" s="745"/>
      <c r="E30" s="748"/>
      <c r="F30" s="745"/>
      <c r="G30" s="481" t="s">
        <v>321</v>
      </c>
      <c r="H30" s="482"/>
      <c r="I30" s="483" t="str">
        <f t="shared" si="20"/>
        <v/>
      </c>
      <c r="J30" s="483" t="str">
        <f t="shared" si="20"/>
        <v/>
      </c>
      <c r="K30" s="483" t="str">
        <f t="shared" si="20"/>
        <v/>
      </c>
      <c r="L30" s="483" t="str">
        <f t="shared" si="20"/>
        <v/>
      </c>
      <c r="M30" s="483" t="str">
        <f t="shared" si="20"/>
        <v/>
      </c>
      <c r="N30" s="483" t="str">
        <f t="shared" si="20"/>
        <v/>
      </c>
      <c r="O30" s="483" t="str">
        <f t="shared" si="20"/>
        <v/>
      </c>
      <c r="P30" s="483" t="str">
        <f t="shared" si="20"/>
        <v/>
      </c>
      <c r="Q30" s="483" t="str">
        <f t="shared" si="20"/>
        <v/>
      </c>
      <c r="R30" s="483" t="str">
        <f t="shared" si="20"/>
        <v/>
      </c>
      <c r="S30" s="483" t="str">
        <f t="shared" si="20"/>
        <v/>
      </c>
      <c r="T30" s="484">
        <f t="shared" si="2"/>
        <v>0</v>
      </c>
      <c r="AG30" s="487"/>
      <c r="AH30" s="487"/>
      <c r="AI30" s="487"/>
      <c r="AJ30" s="487"/>
      <c r="AK30" s="487"/>
      <c r="AL30" s="487"/>
      <c r="AM30" s="487"/>
      <c r="AN30" s="472">
        <v>1</v>
      </c>
      <c r="AO30" s="472">
        <v>3</v>
      </c>
      <c r="AP30" s="472">
        <v>1</v>
      </c>
      <c r="AQ30" s="480">
        <f ca="1">IF($AP30=1,IF(INDIRECT(ADDRESS(($AN30-1)*3+$AO30+5,$AP30+7))="",0,INDIRECT(ADDRESS(($AN30-1)*3+$AO30+5,$AP30+7))),IF(INDIRECT(ADDRESS(($AN30-1)*3+$AO30+5,$AP30+7))="",0,IF(COUNTIF(INDIRECT(ADDRESS(($AN30-1)*36+($AO30-1)*12+6,COLUMN())):INDIRECT(ADDRESS(($AN30-1)*36+($AO30-1)*12+$AP30+4,COLUMN())),INDIRECT(ADDRESS(($AN30-1)*3+$AO30+5,$AP30+7)))&gt;=1,0,INDIRECT(ADDRESS(($AN30-1)*3+$AO30+5,$AP30+7)))))</f>
        <v>0</v>
      </c>
      <c r="AR30" s="472">
        <f ca="1">COUNTIF(INDIRECT("H"&amp;(ROW()+12*(($AN30-1)*3+$AO30)-ROW())/12+5):INDIRECT("S"&amp;(ROW()+12*(($AN30-1)*3+$AO30)-ROW())/12+5),AQ30)</f>
        <v>0</v>
      </c>
      <c r="AS30" s="480"/>
      <c r="AU30" s="472">
        <f ca="1">IF(AND(AQ30&gt;0,AR30&gt;0),COUNTIF(AU$6:AU29,"&gt;0")+1,0)</f>
        <v>0</v>
      </c>
      <c r="BE30" s="472">
        <v>1</v>
      </c>
      <c r="BG30" s="488">
        <f t="shared" ref="BG30:BR30" si="28">SUM(H30:H31)</f>
        <v>0</v>
      </c>
      <c r="BH30" s="488">
        <f t="shared" si="28"/>
        <v>0</v>
      </c>
      <c r="BI30" s="488">
        <f t="shared" si="28"/>
        <v>0</v>
      </c>
      <c r="BJ30" s="488">
        <f t="shared" si="28"/>
        <v>0</v>
      </c>
      <c r="BK30" s="488">
        <f t="shared" si="28"/>
        <v>0</v>
      </c>
      <c r="BL30" s="488">
        <f t="shared" si="28"/>
        <v>0</v>
      </c>
      <c r="BM30" s="488">
        <f t="shared" si="28"/>
        <v>0</v>
      </c>
      <c r="BN30" s="488">
        <f t="shared" si="28"/>
        <v>0</v>
      </c>
      <c r="BO30" s="488">
        <f t="shared" si="28"/>
        <v>0</v>
      </c>
      <c r="BP30" s="488">
        <f t="shared" si="28"/>
        <v>0</v>
      </c>
      <c r="BQ30" s="488">
        <f t="shared" si="28"/>
        <v>0</v>
      </c>
      <c r="BR30" s="488">
        <f t="shared" si="28"/>
        <v>0</v>
      </c>
      <c r="BS30" s="487"/>
      <c r="BT30" s="488">
        <f t="shared" ref="BT30:CE30" si="29">SUM(U30:U31)</f>
        <v>0</v>
      </c>
      <c r="BU30" s="488">
        <f t="shared" si="29"/>
        <v>0</v>
      </c>
      <c r="BV30" s="488">
        <f t="shared" si="29"/>
        <v>0</v>
      </c>
      <c r="BW30" s="488">
        <f t="shared" si="29"/>
        <v>0</v>
      </c>
      <c r="BX30" s="488">
        <f t="shared" si="29"/>
        <v>0</v>
      </c>
      <c r="BY30" s="488">
        <f t="shared" si="29"/>
        <v>0</v>
      </c>
      <c r="BZ30" s="488">
        <f t="shared" si="29"/>
        <v>0</v>
      </c>
      <c r="CA30" s="488">
        <f t="shared" si="29"/>
        <v>0</v>
      </c>
      <c r="CB30" s="488">
        <f t="shared" si="29"/>
        <v>0</v>
      </c>
      <c r="CC30" s="488">
        <f t="shared" si="29"/>
        <v>0</v>
      </c>
      <c r="CD30" s="488">
        <f t="shared" si="29"/>
        <v>0</v>
      </c>
      <c r="CE30" s="488">
        <f t="shared" si="29"/>
        <v>0</v>
      </c>
    </row>
    <row r="31" spans="1:83" x14ac:dyDescent="0.15">
      <c r="A31" s="743"/>
      <c r="B31" s="746"/>
      <c r="C31" s="746"/>
      <c r="D31" s="746"/>
      <c r="E31" s="749"/>
      <c r="F31" s="746"/>
      <c r="G31" s="490" t="s">
        <v>320</v>
      </c>
      <c r="H31" s="491"/>
      <c r="I31" s="492" t="str">
        <f t="shared" si="20"/>
        <v/>
      </c>
      <c r="J31" s="492" t="str">
        <f t="shared" si="20"/>
        <v/>
      </c>
      <c r="K31" s="492" t="str">
        <f t="shared" si="20"/>
        <v/>
      </c>
      <c r="L31" s="492" t="str">
        <f t="shared" si="20"/>
        <v/>
      </c>
      <c r="M31" s="492" t="str">
        <f t="shared" si="20"/>
        <v/>
      </c>
      <c r="N31" s="492" t="str">
        <f t="shared" si="20"/>
        <v/>
      </c>
      <c r="O31" s="492" t="str">
        <f t="shared" si="20"/>
        <v/>
      </c>
      <c r="P31" s="492" t="str">
        <f t="shared" si="20"/>
        <v/>
      </c>
      <c r="Q31" s="492" t="str">
        <f t="shared" si="20"/>
        <v/>
      </c>
      <c r="R31" s="492" t="str">
        <f t="shared" si="20"/>
        <v/>
      </c>
      <c r="S31" s="492" t="str">
        <f t="shared" si="20"/>
        <v/>
      </c>
      <c r="T31" s="493">
        <f t="shared" si="2"/>
        <v>0</v>
      </c>
      <c r="AG31" s="487"/>
      <c r="AH31" s="487"/>
      <c r="AI31" s="487"/>
      <c r="AJ31" s="487"/>
      <c r="AK31" s="487"/>
      <c r="AL31" s="487"/>
      <c r="AM31" s="487"/>
      <c r="AN31" s="472">
        <v>1</v>
      </c>
      <c r="AO31" s="472">
        <v>3</v>
      </c>
      <c r="AP31" s="472">
        <v>2</v>
      </c>
      <c r="AQ31" s="480">
        <f ca="1">IF($AP31=1,IF(INDIRECT(ADDRESS(($AN31-1)*3+$AO31+5,$AP31+7))="",0,INDIRECT(ADDRESS(($AN31-1)*3+$AO31+5,$AP31+7))),IF(INDIRECT(ADDRESS(($AN31-1)*3+$AO31+5,$AP31+7))="",0,IF(COUNTIF(INDIRECT(ADDRESS(($AN31-1)*36+($AO31-1)*12+6,COLUMN())):INDIRECT(ADDRESS(($AN31-1)*36+($AO31-1)*12+$AP31+4,COLUMN())),INDIRECT(ADDRESS(($AN31-1)*3+$AO31+5,$AP31+7)))&gt;=1,0,INDIRECT(ADDRESS(($AN31-1)*3+$AO31+5,$AP31+7)))))</f>
        <v>0</v>
      </c>
      <c r="AR31" s="472">
        <f ca="1">COUNTIF(INDIRECT("H"&amp;(ROW()+12*(($AN31-1)*3+$AO31)-ROW())/12+5):INDIRECT("S"&amp;(ROW()+12*(($AN31-1)*3+$AO31)-ROW())/12+5),AQ31)</f>
        <v>0</v>
      </c>
      <c r="AS31" s="480"/>
      <c r="AU31" s="472">
        <f ca="1">IF(AND(AQ31&gt;0,AR31&gt;0),COUNTIF(AU$6:AU30,"&gt;0")+1,0)</f>
        <v>0</v>
      </c>
      <c r="BE31" s="472">
        <v>2</v>
      </c>
      <c r="BF31" s="472" t="s">
        <v>319</v>
      </c>
      <c r="BG31" s="488">
        <f t="shared" ref="BG31:BR31" si="30">IF(BG30+BT30&gt;40000,1,0)</f>
        <v>0</v>
      </c>
      <c r="BH31" s="488">
        <f t="shared" si="30"/>
        <v>0</v>
      </c>
      <c r="BI31" s="488">
        <f t="shared" si="30"/>
        <v>0</v>
      </c>
      <c r="BJ31" s="488">
        <f t="shared" si="30"/>
        <v>0</v>
      </c>
      <c r="BK31" s="488">
        <f t="shared" si="30"/>
        <v>0</v>
      </c>
      <c r="BL31" s="488">
        <f t="shared" si="30"/>
        <v>0</v>
      </c>
      <c r="BM31" s="488">
        <f t="shared" si="30"/>
        <v>0</v>
      </c>
      <c r="BN31" s="488">
        <f t="shared" si="30"/>
        <v>0</v>
      </c>
      <c r="BO31" s="488">
        <f t="shared" si="30"/>
        <v>0</v>
      </c>
      <c r="BP31" s="488">
        <f t="shared" si="30"/>
        <v>0</v>
      </c>
      <c r="BQ31" s="488">
        <f t="shared" si="30"/>
        <v>0</v>
      </c>
      <c r="BR31" s="488">
        <f t="shared" si="30"/>
        <v>0</v>
      </c>
      <c r="BS31" s="487"/>
      <c r="BT31" s="488"/>
      <c r="BU31" s="488"/>
      <c r="BV31" s="488"/>
      <c r="BW31" s="488"/>
      <c r="BX31" s="488"/>
      <c r="BY31" s="488"/>
      <c r="BZ31" s="488"/>
      <c r="CA31" s="488"/>
      <c r="CB31" s="488"/>
      <c r="CC31" s="488"/>
      <c r="CD31" s="488"/>
      <c r="CE31" s="488"/>
    </row>
    <row r="32" spans="1:83" x14ac:dyDescent="0.15">
      <c r="A32" s="744"/>
      <c r="B32" s="747"/>
      <c r="C32" s="747"/>
      <c r="D32" s="747"/>
      <c r="E32" s="750"/>
      <c r="F32" s="747"/>
      <c r="G32" s="496" t="s">
        <v>462</v>
      </c>
      <c r="H32" s="497"/>
      <c r="I32" s="498"/>
      <c r="J32" s="498"/>
      <c r="K32" s="498"/>
      <c r="L32" s="498"/>
      <c r="M32" s="498"/>
      <c r="N32" s="498"/>
      <c r="O32" s="498"/>
      <c r="P32" s="498"/>
      <c r="Q32" s="498"/>
      <c r="R32" s="498"/>
      <c r="S32" s="498"/>
      <c r="T32" s="499">
        <f t="shared" si="2"/>
        <v>0</v>
      </c>
      <c r="AG32" s="487"/>
      <c r="AH32" s="487"/>
      <c r="AI32" s="487"/>
      <c r="AJ32" s="487"/>
      <c r="AK32" s="487"/>
      <c r="AL32" s="487"/>
      <c r="AM32" s="487"/>
      <c r="AN32" s="472">
        <v>1</v>
      </c>
      <c r="AO32" s="472">
        <v>3</v>
      </c>
      <c r="AP32" s="472">
        <v>3</v>
      </c>
      <c r="AQ32" s="480">
        <f ca="1">IF($AP32=1,IF(INDIRECT(ADDRESS(($AN32-1)*3+$AO32+5,$AP32+7))="",0,INDIRECT(ADDRESS(($AN32-1)*3+$AO32+5,$AP32+7))),IF(INDIRECT(ADDRESS(($AN32-1)*3+$AO32+5,$AP32+7))="",0,IF(COUNTIF(INDIRECT(ADDRESS(($AN32-1)*36+($AO32-1)*12+6,COLUMN())):INDIRECT(ADDRESS(($AN32-1)*36+($AO32-1)*12+$AP32+4,COLUMN())),INDIRECT(ADDRESS(($AN32-1)*3+$AO32+5,$AP32+7)))&gt;=1,0,INDIRECT(ADDRESS(($AN32-1)*3+$AO32+5,$AP32+7)))))</f>
        <v>0</v>
      </c>
      <c r="AR32" s="472">
        <f ca="1">COUNTIF(INDIRECT("H"&amp;(ROW()+12*(($AN32-1)*3+$AO32)-ROW())/12+5):INDIRECT("S"&amp;(ROW()+12*(($AN32-1)*3+$AO32)-ROW())/12+5),AQ32)</f>
        <v>0</v>
      </c>
      <c r="AS32" s="480"/>
      <c r="AU32" s="472">
        <f ca="1">IF(AND(AQ32&gt;0,AR32&gt;0),COUNTIF(AU$6:AU31,"&gt;0")+1,0)</f>
        <v>0</v>
      </c>
      <c r="BE32" s="472">
        <v>3</v>
      </c>
      <c r="BG32" s="488"/>
      <c r="BH32" s="488"/>
      <c r="BI32" s="488"/>
      <c r="BJ32" s="488"/>
      <c r="BK32" s="488"/>
      <c r="BL32" s="488"/>
      <c r="BM32" s="488"/>
      <c r="BN32" s="488"/>
      <c r="BO32" s="488"/>
      <c r="BP32" s="488"/>
      <c r="BQ32" s="488"/>
      <c r="BR32" s="488"/>
      <c r="BS32" s="487"/>
      <c r="BT32" s="488"/>
      <c r="BU32" s="488"/>
      <c r="BV32" s="488"/>
      <c r="BW32" s="488"/>
      <c r="BX32" s="488"/>
      <c r="BY32" s="488"/>
      <c r="BZ32" s="488"/>
      <c r="CA32" s="488"/>
      <c r="CB32" s="488"/>
      <c r="CC32" s="488"/>
      <c r="CD32" s="488"/>
      <c r="CE32" s="488"/>
    </row>
    <row r="33" spans="1:83" x14ac:dyDescent="0.15">
      <c r="A33" s="742">
        <v>10</v>
      </c>
      <c r="B33" s="745"/>
      <c r="C33" s="745"/>
      <c r="D33" s="745"/>
      <c r="E33" s="748"/>
      <c r="F33" s="745"/>
      <c r="G33" s="481" t="s">
        <v>321</v>
      </c>
      <c r="H33" s="482"/>
      <c r="I33" s="483" t="str">
        <f t="shared" si="20"/>
        <v/>
      </c>
      <c r="J33" s="483" t="str">
        <f t="shared" si="20"/>
        <v/>
      </c>
      <c r="K33" s="483" t="str">
        <f t="shared" si="20"/>
        <v/>
      </c>
      <c r="L33" s="483" t="str">
        <f t="shared" si="20"/>
        <v/>
      </c>
      <c r="M33" s="483" t="str">
        <f t="shared" si="20"/>
        <v/>
      </c>
      <c r="N33" s="483" t="str">
        <f t="shared" si="20"/>
        <v/>
      </c>
      <c r="O33" s="483" t="str">
        <f t="shared" si="20"/>
        <v/>
      </c>
      <c r="P33" s="483" t="str">
        <f t="shared" si="20"/>
        <v/>
      </c>
      <c r="Q33" s="483" t="str">
        <f t="shared" si="20"/>
        <v/>
      </c>
      <c r="R33" s="483" t="str">
        <f t="shared" si="20"/>
        <v/>
      </c>
      <c r="S33" s="483" t="str">
        <f t="shared" si="20"/>
        <v/>
      </c>
      <c r="T33" s="484">
        <f t="shared" si="2"/>
        <v>0</v>
      </c>
      <c r="AG33" s="487"/>
      <c r="AH33" s="487"/>
      <c r="AI33" s="487"/>
      <c r="AJ33" s="487"/>
      <c r="AK33" s="487"/>
      <c r="AL33" s="487"/>
      <c r="AM33" s="487"/>
      <c r="AN33" s="472">
        <v>1</v>
      </c>
      <c r="AO33" s="472">
        <v>3</v>
      </c>
      <c r="AP33" s="472">
        <v>4</v>
      </c>
      <c r="AQ33" s="480">
        <f ca="1">IF($AP33=1,IF(INDIRECT(ADDRESS(($AN33-1)*3+$AO33+5,$AP33+7))="",0,INDIRECT(ADDRESS(($AN33-1)*3+$AO33+5,$AP33+7))),IF(INDIRECT(ADDRESS(($AN33-1)*3+$AO33+5,$AP33+7))="",0,IF(COUNTIF(INDIRECT(ADDRESS(($AN33-1)*36+($AO33-1)*12+6,COLUMN())):INDIRECT(ADDRESS(($AN33-1)*36+($AO33-1)*12+$AP33+4,COLUMN())),INDIRECT(ADDRESS(($AN33-1)*3+$AO33+5,$AP33+7)))&gt;=1,0,INDIRECT(ADDRESS(($AN33-1)*3+$AO33+5,$AP33+7)))))</f>
        <v>0</v>
      </c>
      <c r="AR33" s="472">
        <f ca="1">COUNTIF(INDIRECT("H"&amp;(ROW()+12*(($AN33-1)*3+$AO33)-ROW())/12+5):INDIRECT("S"&amp;(ROW()+12*(($AN33-1)*3+$AO33)-ROW())/12+5),AQ33)</f>
        <v>0</v>
      </c>
      <c r="AS33" s="480"/>
      <c r="AU33" s="472">
        <f ca="1">IF(AND(AQ33&gt;0,AR33&gt;0),COUNTIF(AU$6:AU32,"&gt;0")+1,0)</f>
        <v>0</v>
      </c>
      <c r="BE33" s="472">
        <v>1</v>
      </c>
      <c r="BG33" s="488">
        <f t="shared" ref="BG33:BR33" si="31">SUM(H33:H34)</f>
        <v>0</v>
      </c>
      <c r="BH33" s="488">
        <f t="shared" si="31"/>
        <v>0</v>
      </c>
      <c r="BI33" s="488">
        <f t="shared" si="31"/>
        <v>0</v>
      </c>
      <c r="BJ33" s="488">
        <f t="shared" si="31"/>
        <v>0</v>
      </c>
      <c r="BK33" s="488">
        <f t="shared" si="31"/>
        <v>0</v>
      </c>
      <c r="BL33" s="488">
        <f t="shared" si="31"/>
        <v>0</v>
      </c>
      <c r="BM33" s="488">
        <f t="shared" si="31"/>
        <v>0</v>
      </c>
      <c r="BN33" s="488">
        <f t="shared" si="31"/>
        <v>0</v>
      </c>
      <c r="BO33" s="488">
        <f t="shared" si="31"/>
        <v>0</v>
      </c>
      <c r="BP33" s="488">
        <f t="shared" si="31"/>
        <v>0</v>
      </c>
      <c r="BQ33" s="488">
        <f t="shared" si="31"/>
        <v>0</v>
      </c>
      <c r="BR33" s="488">
        <f t="shared" si="31"/>
        <v>0</v>
      </c>
      <c r="BS33" s="487"/>
      <c r="BT33" s="488">
        <f t="shared" ref="BT33:CE33" si="32">SUM(U33:U34)</f>
        <v>0</v>
      </c>
      <c r="BU33" s="488">
        <f t="shared" si="32"/>
        <v>0</v>
      </c>
      <c r="BV33" s="488">
        <f t="shared" si="32"/>
        <v>0</v>
      </c>
      <c r="BW33" s="488">
        <f t="shared" si="32"/>
        <v>0</v>
      </c>
      <c r="BX33" s="488">
        <f t="shared" si="32"/>
        <v>0</v>
      </c>
      <c r="BY33" s="488">
        <f t="shared" si="32"/>
        <v>0</v>
      </c>
      <c r="BZ33" s="488">
        <f t="shared" si="32"/>
        <v>0</v>
      </c>
      <c r="CA33" s="488">
        <f t="shared" si="32"/>
        <v>0</v>
      </c>
      <c r="CB33" s="488">
        <f t="shared" si="32"/>
        <v>0</v>
      </c>
      <c r="CC33" s="488">
        <f t="shared" si="32"/>
        <v>0</v>
      </c>
      <c r="CD33" s="488">
        <f t="shared" si="32"/>
        <v>0</v>
      </c>
      <c r="CE33" s="488">
        <f t="shared" si="32"/>
        <v>0</v>
      </c>
    </row>
    <row r="34" spans="1:83" x14ac:dyDescent="0.15">
      <c r="A34" s="743"/>
      <c r="B34" s="746"/>
      <c r="C34" s="746"/>
      <c r="D34" s="746"/>
      <c r="E34" s="749"/>
      <c r="F34" s="746"/>
      <c r="G34" s="490" t="s">
        <v>320</v>
      </c>
      <c r="H34" s="491"/>
      <c r="I34" s="492" t="str">
        <f t="shared" si="20"/>
        <v/>
      </c>
      <c r="J34" s="492" t="str">
        <f t="shared" si="20"/>
        <v/>
      </c>
      <c r="K34" s="492" t="str">
        <f t="shared" si="20"/>
        <v/>
      </c>
      <c r="L34" s="492" t="str">
        <f t="shared" si="20"/>
        <v/>
      </c>
      <c r="M34" s="492" t="str">
        <f t="shared" si="20"/>
        <v/>
      </c>
      <c r="N34" s="492" t="str">
        <f t="shared" si="20"/>
        <v/>
      </c>
      <c r="O34" s="492" t="str">
        <f t="shared" si="20"/>
        <v/>
      </c>
      <c r="P34" s="492" t="str">
        <f t="shared" si="20"/>
        <v/>
      </c>
      <c r="Q34" s="492" t="str">
        <f t="shared" si="20"/>
        <v/>
      </c>
      <c r="R34" s="492" t="str">
        <f t="shared" si="20"/>
        <v/>
      </c>
      <c r="S34" s="492" t="str">
        <f t="shared" si="20"/>
        <v/>
      </c>
      <c r="T34" s="493">
        <f t="shared" si="2"/>
        <v>0</v>
      </c>
      <c r="Y34" s="505"/>
      <c r="AG34" s="487"/>
      <c r="AH34" s="487"/>
      <c r="AI34" s="487"/>
      <c r="AJ34" s="487"/>
      <c r="AK34" s="487"/>
      <c r="AL34" s="487"/>
      <c r="AM34" s="487"/>
      <c r="AN34" s="472">
        <v>1</v>
      </c>
      <c r="AO34" s="472">
        <v>3</v>
      </c>
      <c r="AP34" s="472">
        <v>5</v>
      </c>
      <c r="AQ34" s="480">
        <f ca="1">IF($AP34=1,IF(INDIRECT(ADDRESS(($AN34-1)*3+$AO34+5,$AP34+7))="",0,INDIRECT(ADDRESS(($AN34-1)*3+$AO34+5,$AP34+7))),IF(INDIRECT(ADDRESS(($AN34-1)*3+$AO34+5,$AP34+7))="",0,IF(COUNTIF(INDIRECT(ADDRESS(($AN34-1)*36+($AO34-1)*12+6,COLUMN())):INDIRECT(ADDRESS(($AN34-1)*36+($AO34-1)*12+$AP34+4,COLUMN())),INDIRECT(ADDRESS(($AN34-1)*3+$AO34+5,$AP34+7)))&gt;=1,0,INDIRECT(ADDRESS(($AN34-1)*3+$AO34+5,$AP34+7)))))</f>
        <v>0</v>
      </c>
      <c r="AR34" s="472">
        <f ca="1">COUNTIF(INDIRECT("H"&amp;(ROW()+12*(($AN34-1)*3+$AO34)-ROW())/12+5):INDIRECT("S"&amp;(ROW()+12*(($AN34-1)*3+$AO34)-ROW())/12+5),AQ34)</f>
        <v>0</v>
      </c>
      <c r="AS34" s="480"/>
      <c r="AU34" s="472">
        <f ca="1">IF(AND(AQ34&gt;0,AR34&gt;0),COUNTIF(AU$6:AU33,"&gt;0")+1,0)</f>
        <v>0</v>
      </c>
      <c r="BE34" s="472">
        <v>2</v>
      </c>
      <c r="BF34" s="472" t="s">
        <v>319</v>
      </c>
      <c r="BG34" s="488">
        <f t="shared" ref="BG34:BR34" si="33">IF(BG33+BT33&gt;40000,1,0)</f>
        <v>0</v>
      </c>
      <c r="BH34" s="488">
        <f t="shared" si="33"/>
        <v>0</v>
      </c>
      <c r="BI34" s="488">
        <f t="shared" si="33"/>
        <v>0</v>
      </c>
      <c r="BJ34" s="488">
        <f t="shared" si="33"/>
        <v>0</v>
      </c>
      <c r="BK34" s="488">
        <f t="shared" si="33"/>
        <v>0</v>
      </c>
      <c r="BL34" s="488">
        <f t="shared" si="33"/>
        <v>0</v>
      </c>
      <c r="BM34" s="488">
        <f t="shared" si="33"/>
        <v>0</v>
      </c>
      <c r="BN34" s="488">
        <f t="shared" si="33"/>
        <v>0</v>
      </c>
      <c r="BO34" s="488">
        <f t="shared" si="33"/>
        <v>0</v>
      </c>
      <c r="BP34" s="488">
        <f t="shared" si="33"/>
        <v>0</v>
      </c>
      <c r="BQ34" s="488">
        <f t="shared" si="33"/>
        <v>0</v>
      </c>
      <c r="BR34" s="488">
        <f t="shared" si="33"/>
        <v>0</v>
      </c>
      <c r="BS34" s="487"/>
      <c r="BT34" s="488"/>
      <c r="BU34" s="488"/>
      <c r="BV34" s="488"/>
      <c r="BW34" s="488"/>
      <c r="BX34" s="488"/>
      <c r="BY34" s="488"/>
      <c r="BZ34" s="488"/>
      <c r="CA34" s="488"/>
      <c r="CB34" s="488"/>
      <c r="CC34" s="488"/>
      <c r="CD34" s="488"/>
      <c r="CE34" s="488"/>
    </row>
    <row r="35" spans="1:83" x14ac:dyDescent="0.15">
      <c r="A35" s="744"/>
      <c r="B35" s="747"/>
      <c r="C35" s="747"/>
      <c r="D35" s="747"/>
      <c r="E35" s="750"/>
      <c r="F35" s="747"/>
      <c r="G35" s="496" t="s">
        <v>462</v>
      </c>
      <c r="H35" s="497"/>
      <c r="I35" s="498"/>
      <c r="J35" s="498"/>
      <c r="K35" s="498"/>
      <c r="L35" s="498"/>
      <c r="M35" s="498"/>
      <c r="N35" s="498"/>
      <c r="O35" s="498"/>
      <c r="P35" s="498"/>
      <c r="Q35" s="498"/>
      <c r="R35" s="498"/>
      <c r="S35" s="498"/>
      <c r="T35" s="499">
        <f t="shared" si="2"/>
        <v>0</v>
      </c>
      <c r="AG35" s="487"/>
      <c r="AH35" s="487"/>
      <c r="AI35" s="487"/>
      <c r="AJ35" s="487"/>
      <c r="AK35" s="487"/>
      <c r="AL35" s="487"/>
      <c r="AM35" s="487"/>
      <c r="AN35" s="472">
        <v>1</v>
      </c>
      <c r="AO35" s="472">
        <v>3</v>
      </c>
      <c r="AP35" s="472">
        <v>6</v>
      </c>
      <c r="AQ35" s="480">
        <f ca="1">IF($AP35=1,IF(INDIRECT(ADDRESS(($AN35-1)*3+$AO35+5,$AP35+7))="",0,INDIRECT(ADDRESS(($AN35-1)*3+$AO35+5,$AP35+7))),IF(INDIRECT(ADDRESS(($AN35-1)*3+$AO35+5,$AP35+7))="",0,IF(COUNTIF(INDIRECT(ADDRESS(($AN35-1)*36+($AO35-1)*12+6,COLUMN())):INDIRECT(ADDRESS(($AN35-1)*36+($AO35-1)*12+$AP35+4,COLUMN())),INDIRECT(ADDRESS(($AN35-1)*3+$AO35+5,$AP35+7)))&gt;=1,0,INDIRECT(ADDRESS(($AN35-1)*3+$AO35+5,$AP35+7)))))</f>
        <v>0</v>
      </c>
      <c r="AR35" s="472">
        <f ca="1">COUNTIF(INDIRECT("H"&amp;(ROW()+12*(($AN35-1)*3+$AO35)-ROW())/12+5):INDIRECT("S"&amp;(ROW()+12*(($AN35-1)*3+$AO35)-ROW())/12+5),AQ35)</f>
        <v>0</v>
      </c>
      <c r="AS35" s="480"/>
      <c r="AU35" s="472">
        <f ca="1">IF(AND(AQ35&gt;0,AR35&gt;0),COUNTIF(AU$6:AU34,"&gt;0")+1,0)</f>
        <v>0</v>
      </c>
      <c r="BE35" s="472">
        <v>3</v>
      </c>
      <c r="BG35" s="488"/>
      <c r="BH35" s="488"/>
      <c r="BI35" s="488"/>
      <c r="BJ35" s="488"/>
      <c r="BK35" s="488"/>
      <c r="BL35" s="488"/>
      <c r="BM35" s="488"/>
      <c r="BN35" s="488"/>
      <c r="BO35" s="488"/>
      <c r="BP35" s="488"/>
      <c r="BQ35" s="488"/>
      <c r="BR35" s="488"/>
    </row>
    <row r="36" spans="1:83" x14ac:dyDescent="0.15">
      <c r="A36" s="742">
        <v>11</v>
      </c>
      <c r="B36" s="745"/>
      <c r="C36" s="745"/>
      <c r="D36" s="745"/>
      <c r="E36" s="748"/>
      <c r="F36" s="745"/>
      <c r="G36" s="481" t="s">
        <v>321</v>
      </c>
      <c r="H36" s="482"/>
      <c r="I36" s="483" t="str">
        <f t="shared" si="20"/>
        <v/>
      </c>
      <c r="J36" s="483" t="str">
        <f t="shared" si="20"/>
        <v/>
      </c>
      <c r="K36" s="483" t="str">
        <f t="shared" si="20"/>
        <v/>
      </c>
      <c r="L36" s="483" t="str">
        <f t="shared" si="20"/>
        <v/>
      </c>
      <c r="M36" s="483" t="str">
        <f t="shared" si="20"/>
        <v/>
      </c>
      <c r="N36" s="483" t="str">
        <f t="shared" si="20"/>
        <v/>
      </c>
      <c r="O36" s="483" t="str">
        <f t="shared" si="20"/>
        <v/>
      </c>
      <c r="P36" s="483" t="str">
        <f t="shared" si="20"/>
        <v/>
      </c>
      <c r="Q36" s="483" t="str">
        <f t="shared" si="20"/>
        <v/>
      </c>
      <c r="R36" s="483" t="str">
        <f t="shared" si="20"/>
        <v/>
      </c>
      <c r="S36" s="483" t="str">
        <f t="shared" si="20"/>
        <v/>
      </c>
      <c r="T36" s="484">
        <f t="shared" si="2"/>
        <v>0</v>
      </c>
      <c r="AG36" s="487"/>
      <c r="AH36" s="487"/>
      <c r="AI36" s="487"/>
      <c r="AN36" s="472">
        <v>1</v>
      </c>
      <c r="AO36" s="472">
        <v>3</v>
      </c>
      <c r="AP36" s="472">
        <v>7</v>
      </c>
      <c r="AQ36" s="480">
        <f ca="1">IF($AP36=1,IF(INDIRECT(ADDRESS(($AN36-1)*3+$AO36+5,$AP36+7))="",0,INDIRECT(ADDRESS(($AN36-1)*3+$AO36+5,$AP36+7))),IF(INDIRECT(ADDRESS(($AN36-1)*3+$AO36+5,$AP36+7))="",0,IF(COUNTIF(INDIRECT(ADDRESS(($AN36-1)*36+($AO36-1)*12+6,COLUMN())):INDIRECT(ADDRESS(($AN36-1)*36+($AO36-1)*12+$AP36+4,COLUMN())),INDIRECT(ADDRESS(($AN36-1)*3+$AO36+5,$AP36+7)))&gt;=1,0,INDIRECT(ADDRESS(($AN36-1)*3+$AO36+5,$AP36+7)))))</f>
        <v>0</v>
      </c>
      <c r="AR36" s="472">
        <f ca="1">COUNTIF(INDIRECT("H"&amp;(ROW()+12*(($AN36-1)*3+$AO36)-ROW())/12+5):INDIRECT("S"&amp;(ROW()+12*(($AN36-1)*3+$AO36)-ROW())/12+5),AQ36)</f>
        <v>0</v>
      </c>
      <c r="AS36" s="480"/>
      <c r="AU36" s="472">
        <f ca="1">IF(AND(AQ36&gt;0,AR36&gt;0),COUNTIF(AU$6:AU35,"&gt;0")+1,0)</f>
        <v>0</v>
      </c>
      <c r="BE36" s="472">
        <v>1</v>
      </c>
      <c r="BG36" s="488">
        <f t="shared" ref="BG36:BR36" si="34">SUM(H36:H37)</f>
        <v>0</v>
      </c>
      <c r="BH36" s="488">
        <f t="shared" si="34"/>
        <v>0</v>
      </c>
      <c r="BI36" s="488">
        <f t="shared" si="34"/>
        <v>0</v>
      </c>
      <c r="BJ36" s="488">
        <f t="shared" si="34"/>
        <v>0</v>
      </c>
      <c r="BK36" s="488">
        <f t="shared" si="34"/>
        <v>0</v>
      </c>
      <c r="BL36" s="488">
        <f t="shared" si="34"/>
        <v>0</v>
      </c>
      <c r="BM36" s="488">
        <f t="shared" si="34"/>
        <v>0</v>
      </c>
      <c r="BN36" s="488">
        <f t="shared" si="34"/>
        <v>0</v>
      </c>
      <c r="BO36" s="488">
        <f t="shared" si="34"/>
        <v>0</v>
      </c>
      <c r="BP36" s="488">
        <f t="shared" si="34"/>
        <v>0</v>
      </c>
      <c r="BQ36" s="488">
        <f t="shared" si="34"/>
        <v>0</v>
      </c>
      <c r="BR36" s="488">
        <f t="shared" si="34"/>
        <v>0</v>
      </c>
      <c r="BT36" s="488">
        <f t="shared" ref="BT36:CE36" si="35">SUM(U36:U37)</f>
        <v>0</v>
      </c>
      <c r="BU36" s="488">
        <f t="shared" si="35"/>
        <v>0</v>
      </c>
      <c r="BV36" s="488">
        <f t="shared" si="35"/>
        <v>0</v>
      </c>
      <c r="BW36" s="488">
        <f t="shared" si="35"/>
        <v>0</v>
      </c>
      <c r="BX36" s="488">
        <f t="shared" si="35"/>
        <v>0</v>
      </c>
      <c r="BY36" s="488">
        <f t="shared" si="35"/>
        <v>0</v>
      </c>
      <c r="BZ36" s="488">
        <f t="shared" si="35"/>
        <v>0</v>
      </c>
      <c r="CA36" s="488">
        <f t="shared" si="35"/>
        <v>0</v>
      </c>
      <c r="CB36" s="488">
        <f t="shared" si="35"/>
        <v>0</v>
      </c>
      <c r="CC36" s="488">
        <f t="shared" si="35"/>
        <v>0</v>
      </c>
      <c r="CD36" s="488">
        <f t="shared" si="35"/>
        <v>0</v>
      </c>
      <c r="CE36" s="488">
        <f t="shared" si="35"/>
        <v>0</v>
      </c>
    </row>
    <row r="37" spans="1:83" x14ac:dyDescent="0.15">
      <c r="A37" s="743"/>
      <c r="B37" s="746"/>
      <c r="C37" s="746"/>
      <c r="D37" s="746"/>
      <c r="E37" s="749"/>
      <c r="F37" s="746"/>
      <c r="G37" s="490" t="s">
        <v>320</v>
      </c>
      <c r="H37" s="491"/>
      <c r="I37" s="492" t="str">
        <f t="shared" si="20"/>
        <v/>
      </c>
      <c r="J37" s="492" t="str">
        <f t="shared" si="20"/>
        <v/>
      </c>
      <c r="K37" s="492" t="str">
        <f t="shared" si="20"/>
        <v/>
      </c>
      <c r="L37" s="492" t="str">
        <f t="shared" si="20"/>
        <v/>
      </c>
      <c r="M37" s="492" t="str">
        <f t="shared" si="20"/>
        <v/>
      </c>
      <c r="N37" s="492" t="str">
        <f t="shared" si="20"/>
        <v/>
      </c>
      <c r="O37" s="492" t="str">
        <f t="shared" si="20"/>
        <v/>
      </c>
      <c r="P37" s="492" t="str">
        <f t="shared" si="20"/>
        <v/>
      </c>
      <c r="Q37" s="492" t="str">
        <f t="shared" si="20"/>
        <v/>
      </c>
      <c r="R37" s="492" t="str">
        <f t="shared" si="20"/>
        <v/>
      </c>
      <c r="S37" s="492" t="str">
        <f t="shared" si="20"/>
        <v/>
      </c>
      <c r="T37" s="493">
        <f t="shared" si="2"/>
        <v>0</v>
      </c>
      <c r="AG37" s="487"/>
      <c r="AH37" s="487"/>
      <c r="AI37" s="487"/>
      <c r="AN37" s="472">
        <v>1</v>
      </c>
      <c r="AO37" s="472">
        <v>3</v>
      </c>
      <c r="AP37" s="472">
        <v>8</v>
      </c>
      <c r="AQ37" s="480">
        <f ca="1">IF($AP37=1,IF(INDIRECT(ADDRESS(($AN37-1)*3+$AO37+5,$AP37+7))="",0,INDIRECT(ADDRESS(($AN37-1)*3+$AO37+5,$AP37+7))),IF(INDIRECT(ADDRESS(($AN37-1)*3+$AO37+5,$AP37+7))="",0,IF(COUNTIF(INDIRECT(ADDRESS(($AN37-1)*36+($AO37-1)*12+6,COLUMN())):INDIRECT(ADDRESS(($AN37-1)*36+($AO37-1)*12+$AP37+4,COLUMN())),INDIRECT(ADDRESS(($AN37-1)*3+$AO37+5,$AP37+7)))&gt;=1,0,INDIRECT(ADDRESS(($AN37-1)*3+$AO37+5,$AP37+7)))))</f>
        <v>0</v>
      </c>
      <c r="AR37" s="472">
        <f ca="1">COUNTIF(INDIRECT("H"&amp;(ROW()+12*(($AN37-1)*3+$AO37)-ROW())/12+5):INDIRECT("S"&amp;(ROW()+12*(($AN37-1)*3+$AO37)-ROW())/12+5),AQ37)</f>
        <v>0</v>
      </c>
      <c r="AS37" s="480"/>
      <c r="AU37" s="472">
        <f ca="1">IF(AND(AQ37&gt;0,AR37&gt;0),COUNTIF(AU$6:AU36,"&gt;0")+1,0)</f>
        <v>0</v>
      </c>
      <c r="BE37" s="472">
        <v>2</v>
      </c>
      <c r="BF37" s="472" t="s">
        <v>319</v>
      </c>
      <c r="BG37" s="488">
        <f t="shared" ref="BG37:BR37" si="36">IF(BG36+BT36&gt;40000,1,0)</f>
        <v>0</v>
      </c>
      <c r="BH37" s="488">
        <f t="shared" si="36"/>
        <v>0</v>
      </c>
      <c r="BI37" s="488">
        <f t="shared" si="36"/>
        <v>0</v>
      </c>
      <c r="BJ37" s="488">
        <f t="shared" si="36"/>
        <v>0</v>
      </c>
      <c r="BK37" s="488">
        <f t="shared" si="36"/>
        <v>0</v>
      </c>
      <c r="BL37" s="488">
        <f t="shared" si="36"/>
        <v>0</v>
      </c>
      <c r="BM37" s="488">
        <f t="shared" si="36"/>
        <v>0</v>
      </c>
      <c r="BN37" s="488">
        <f t="shared" si="36"/>
        <v>0</v>
      </c>
      <c r="BO37" s="488">
        <f t="shared" si="36"/>
        <v>0</v>
      </c>
      <c r="BP37" s="488">
        <f t="shared" si="36"/>
        <v>0</v>
      </c>
      <c r="BQ37" s="488">
        <f t="shared" si="36"/>
        <v>0</v>
      </c>
      <c r="BR37" s="488">
        <f t="shared" si="36"/>
        <v>0</v>
      </c>
      <c r="BT37" s="488"/>
      <c r="BU37" s="488"/>
      <c r="BV37" s="488"/>
      <c r="BW37" s="488"/>
      <c r="BX37" s="488"/>
      <c r="BY37" s="488"/>
      <c r="BZ37" s="488"/>
      <c r="CA37" s="488"/>
      <c r="CB37" s="488"/>
      <c r="CC37" s="488"/>
      <c r="CD37" s="488"/>
      <c r="CE37" s="488"/>
    </row>
    <row r="38" spans="1:83" x14ac:dyDescent="0.15">
      <c r="A38" s="744"/>
      <c r="B38" s="747"/>
      <c r="C38" s="747"/>
      <c r="D38" s="747"/>
      <c r="E38" s="750"/>
      <c r="F38" s="747"/>
      <c r="G38" s="496" t="s">
        <v>462</v>
      </c>
      <c r="H38" s="497"/>
      <c r="I38" s="498"/>
      <c r="J38" s="498"/>
      <c r="K38" s="498"/>
      <c r="L38" s="498"/>
      <c r="M38" s="498"/>
      <c r="N38" s="498"/>
      <c r="O38" s="498"/>
      <c r="P38" s="498"/>
      <c r="Q38" s="498"/>
      <c r="R38" s="498"/>
      <c r="S38" s="498"/>
      <c r="T38" s="499">
        <f t="shared" si="2"/>
        <v>0</v>
      </c>
      <c r="AG38" s="487"/>
      <c r="AH38" s="487"/>
      <c r="AI38" s="487"/>
      <c r="AN38" s="472">
        <v>1</v>
      </c>
      <c r="AO38" s="472">
        <v>3</v>
      </c>
      <c r="AP38" s="472">
        <v>9</v>
      </c>
      <c r="AQ38" s="480">
        <f ca="1">IF($AP38=1,IF(INDIRECT(ADDRESS(($AN38-1)*3+$AO38+5,$AP38+7))="",0,INDIRECT(ADDRESS(($AN38-1)*3+$AO38+5,$AP38+7))),IF(INDIRECT(ADDRESS(($AN38-1)*3+$AO38+5,$AP38+7))="",0,IF(COUNTIF(INDIRECT(ADDRESS(($AN38-1)*36+($AO38-1)*12+6,COLUMN())):INDIRECT(ADDRESS(($AN38-1)*36+($AO38-1)*12+$AP38+4,COLUMN())),INDIRECT(ADDRESS(($AN38-1)*3+$AO38+5,$AP38+7)))&gt;=1,0,INDIRECT(ADDRESS(($AN38-1)*3+$AO38+5,$AP38+7)))))</f>
        <v>0</v>
      </c>
      <c r="AR38" s="472">
        <f ca="1">COUNTIF(INDIRECT("H"&amp;(ROW()+12*(($AN38-1)*3+$AO38)-ROW())/12+5):INDIRECT("S"&amp;(ROW()+12*(($AN38-1)*3+$AO38)-ROW())/12+5),AQ38)</f>
        <v>0</v>
      </c>
      <c r="AS38" s="480"/>
      <c r="AU38" s="472">
        <f ca="1">IF(AND(AQ38&gt;0,AR38&gt;0),COUNTIF(AU$6:AU37,"&gt;0")+1,0)</f>
        <v>0</v>
      </c>
      <c r="BE38" s="472">
        <v>3</v>
      </c>
      <c r="BG38" s="488"/>
      <c r="BH38" s="488"/>
      <c r="BI38" s="488"/>
      <c r="BJ38" s="488"/>
      <c r="BK38" s="488"/>
      <c r="BL38" s="488"/>
      <c r="BM38" s="488"/>
      <c r="BN38" s="488"/>
      <c r="BO38" s="488"/>
      <c r="BP38" s="488"/>
      <c r="BQ38" s="488"/>
      <c r="BR38" s="488"/>
      <c r="BT38" s="488"/>
      <c r="BU38" s="488"/>
      <c r="BV38" s="488"/>
      <c r="BW38" s="488"/>
      <c r="BX38" s="488"/>
      <c r="BY38" s="488"/>
      <c r="BZ38" s="488"/>
      <c r="CA38" s="488"/>
      <c r="CB38" s="488"/>
      <c r="CC38" s="488"/>
      <c r="CD38" s="488"/>
      <c r="CE38" s="488"/>
    </row>
    <row r="39" spans="1:83" x14ac:dyDescent="0.15">
      <c r="A39" s="742">
        <v>12</v>
      </c>
      <c r="B39" s="745"/>
      <c r="C39" s="745"/>
      <c r="D39" s="745"/>
      <c r="E39" s="748"/>
      <c r="F39" s="745"/>
      <c r="G39" s="481" t="s">
        <v>321</v>
      </c>
      <c r="H39" s="482"/>
      <c r="I39" s="483" t="str">
        <f t="shared" ref="I39:S52" si="37">IF(H39="","",H39)</f>
        <v/>
      </c>
      <c r="J39" s="483" t="str">
        <f t="shared" si="37"/>
        <v/>
      </c>
      <c r="K39" s="483" t="str">
        <f t="shared" si="37"/>
        <v/>
      </c>
      <c r="L39" s="483" t="str">
        <f t="shared" si="37"/>
        <v/>
      </c>
      <c r="M39" s="483" t="str">
        <f t="shared" si="37"/>
        <v/>
      </c>
      <c r="N39" s="483" t="str">
        <f t="shared" si="37"/>
        <v/>
      </c>
      <c r="O39" s="483" t="str">
        <f t="shared" si="37"/>
        <v/>
      </c>
      <c r="P39" s="483" t="str">
        <f t="shared" si="37"/>
        <v/>
      </c>
      <c r="Q39" s="483" t="str">
        <f t="shared" si="37"/>
        <v/>
      </c>
      <c r="R39" s="483" t="str">
        <f t="shared" si="37"/>
        <v/>
      </c>
      <c r="S39" s="483" t="str">
        <f t="shared" si="37"/>
        <v/>
      </c>
      <c r="T39" s="484">
        <f t="shared" si="2"/>
        <v>0</v>
      </c>
      <c r="AG39" s="487"/>
      <c r="AH39" s="487"/>
      <c r="AI39" s="487"/>
      <c r="AN39" s="472">
        <v>1</v>
      </c>
      <c r="AO39" s="472">
        <v>3</v>
      </c>
      <c r="AP39" s="472">
        <v>10</v>
      </c>
      <c r="AQ39" s="480">
        <f ca="1">IF($AP39=1,IF(INDIRECT(ADDRESS(($AN39-1)*3+$AO39+5,$AP39+7))="",0,INDIRECT(ADDRESS(($AN39-1)*3+$AO39+5,$AP39+7))),IF(INDIRECT(ADDRESS(($AN39-1)*3+$AO39+5,$AP39+7))="",0,IF(COUNTIF(INDIRECT(ADDRESS(($AN39-1)*36+($AO39-1)*12+6,COLUMN())):INDIRECT(ADDRESS(($AN39-1)*36+($AO39-1)*12+$AP39+4,COLUMN())),INDIRECT(ADDRESS(($AN39-1)*3+$AO39+5,$AP39+7)))&gt;=1,0,INDIRECT(ADDRESS(($AN39-1)*3+$AO39+5,$AP39+7)))))</f>
        <v>0</v>
      </c>
      <c r="AR39" s="472">
        <f ca="1">COUNTIF(INDIRECT("H"&amp;(ROW()+12*(($AN39-1)*3+$AO39)-ROW())/12+5):INDIRECT("S"&amp;(ROW()+12*(($AN39-1)*3+$AO39)-ROW())/12+5),AQ39)</f>
        <v>0</v>
      </c>
      <c r="AS39" s="480"/>
      <c r="AU39" s="472">
        <f ca="1">IF(AND(AQ39&gt;0,AR39&gt;0),COUNTIF(AU$6:AU38,"&gt;0")+1,0)</f>
        <v>0</v>
      </c>
      <c r="BE39" s="472">
        <v>1</v>
      </c>
      <c r="BG39" s="488">
        <f t="shared" ref="BG39:BR39" si="38">SUM(H39:H40)</f>
        <v>0</v>
      </c>
      <c r="BH39" s="488">
        <f t="shared" si="38"/>
        <v>0</v>
      </c>
      <c r="BI39" s="488">
        <f t="shared" si="38"/>
        <v>0</v>
      </c>
      <c r="BJ39" s="488">
        <f t="shared" si="38"/>
        <v>0</v>
      </c>
      <c r="BK39" s="488">
        <f t="shared" si="38"/>
        <v>0</v>
      </c>
      <c r="BL39" s="488">
        <f t="shared" si="38"/>
        <v>0</v>
      </c>
      <c r="BM39" s="488">
        <f t="shared" si="38"/>
        <v>0</v>
      </c>
      <c r="BN39" s="488">
        <f t="shared" si="38"/>
        <v>0</v>
      </c>
      <c r="BO39" s="488">
        <f t="shared" si="38"/>
        <v>0</v>
      </c>
      <c r="BP39" s="488">
        <f t="shared" si="38"/>
        <v>0</v>
      </c>
      <c r="BQ39" s="488">
        <f t="shared" si="38"/>
        <v>0</v>
      </c>
      <c r="BR39" s="488">
        <f t="shared" si="38"/>
        <v>0</v>
      </c>
      <c r="BT39" s="488">
        <f t="shared" ref="BT39:CE39" si="39">SUM(U39:U40)</f>
        <v>0</v>
      </c>
      <c r="BU39" s="488">
        <f t="shared" si="39"/>
        <v>0</v>
      </c>
      <c r="BV39" s="488">
        <f t="shared" si="39"/>
        <v>0</v>
      </c>
      <c r="BW39" s="488">
        <f t="shared" si="39"/>
        <v>0</v>
      </c>
      <c r="BX39" s="488">
        <f t="shared" si="39"/>
        <v>0</v>
      </c>
      <c r="BY39" s="488">
        <f t="shared" si="39"/>
        <v>0</v>
      </c>
      <c r="BZ39" s="488">
        <f t="shared" si="39"/>
        <v>0</v>
      </c>
      <c r="CA39" s="488">
        <f t="shared" si="39"/>
        <v>0</v>
      </c>
      <c r="CB39" s="488">
        <f t="shared" si="39"/>
        <v>0</v>
      </c>
      <c r="CC39" s="488">
        <f t="shared" si="39"/>
        <v>0</v>
      </c>
      <c r="CD39" s="488">
        <f t="shared" si="39"/>
        <v>0</v>
      </c>
      <c r="CE39" s="488">
        <f t="shared" si="39"/>
        <v>0</v>
      </c>
    </row>
    <row r="40" spans="1:83" x14ac:dyDescent="0.15">
      <c r="A40" s="743"/>
      <c r="B40" s="746"/>
      <c r="C40" s="746"/>
      <c r="D40" s="746"/>
      <c r="E40" s="749"/>
      <c r="F40" s="746"/>
      <c r="G40" s="490" t="s">
        <v>320</v>
      </c>
      <c r="H40" s="491"/>
      <c r="I40" s="492" t="str">
        <f t="shared" si="37"/>
        <v/>
      </c>
      <c r="J40" s="492" t="str">
        <f t="shared" si="37"/>
        <v/>
      </c>
      <c r="K40" s="492" t="str">
        <f t="shared" si="37"/>
        <v/>
      </c>
      <c r="L40" s="492" t="str">
        <f t="shared" si="37"/>
        <v/>
      </c>
      <c r="M40" s="492" t="str">
        <f t="shared" si="37"/>
        <v/>
      </c>
      <c r="N40" s="492" t="str">
        <f t="shared" si="37"/>
        <v/>
      </c>
      <c r="O40" s="492" t="str">
        <f t="shared" si="37"/>
        <v/>
      </c>
      <c r="P40" s="492" t="str">
        <f t="shared" si="37"/>
        <v/>
      </c>
      <c r="Q40" s="492" t="str">
        <f t="shared" si="37"/>
        <v/>
      </c>
      <c r="R40" s="492" t="str">
        <f t="shared" si="37"/>
        <v/>
      </c>
      <c r="S40" s="492" t="str">
        <f t="shared" si="37"/>
        <v/>
      </c>
      <c r="T40" s="493">
        <f t="shared" si="2"/>
        <v>0</v>
      </c>
      <c r="AG40" s="487"/>
      <c r="AH40" s="487"/>
      <c r="AI40" s="487"/>
      <c r="AN40" s="472">
        <v>1</v>
      </c>
      <c r="AO40" s="472">
        <v>3</v>
      </c>
      <c r="AP40" s="472">
        <v>11</v>
      </c>
      <c r="AQ40" s="480">
        <f ca="1">IF($AP40=1,IF(INDIRECT(ADDRESS(($AN40-1)*3+$AO40+5,$AP40+7))="",0,INDIRECT(ADDRESS(($AN40-1)*3+$AO40+5,$AP40+7))),IF(INDIRECT(ADDRESS(($AN40-1)*3+$AO40+5,$AP40+7))="",0,IF(COUNTIF(INDIRECT(ADDRESS(($AN40-1)*36+($AO40-1)*12+6,COLUMN())):INDIRECT(ADDRESS(($AN40-1)*36+($AO40-1)*12+$AP40+4,COLUMN())),INDIRECT(ADDRESS(($AN40-1)*3+$AO40+5,$AP40+7)))&gt;=1,0,INDIRECT(ADDRESS(($AN40-1)*3+$AO40+5,$AP40+7)))))</f>
        <v>0</v>
      </c>
      <c r="AR40" s="472">
        <f ca="1">COUNTIF(INDIRECT("H"&amp;(ROW()+12*(($AN40-1)*3+$AO40)-ROW())/12+5):INDIRECT("S"&amp;(ROW()+12*(($AN40-1)*3+$AO40)-ROW())/12+5),AQ40)</f>
        <v>0</v>
      </c>
      <c r="AS40" s="480"/>
      <c r="AU40" s="472">
        <f ca="1">IF(AND(AQ40&gt;0,AR40&gt;0),COUNTIF(AU$6:AU39,"&gt;0")+1,0)</f>
        <v>0</v>
      </c>
      <c r="BE40" s="472">
        <v>2</v>
      </c>
      <c r="BF40" s="472" t="s">
        <v>319</v>
      </c>
      <c r="BG40" s="488">
        <f t="shared" ref="BG40:BR40" si="40">IF(BG39+BT39&gt;40000,1,0)</f>
        <v>0</v>
      </c>
      <c r="BH40" s="488">
        <f t="shared" si="40"/>
        <v>0</v>
      </c>
      <c r="BI40" s="488">
        <f t="shared" si="40"/>
        <v>0</v>
      </c>
      <c r="BJ40" s="488">
        <f t="shared" si="40"/>
        <v>0</v>
      </c>
      <c r="BK40" s="488">
        <f t="shared" si="40"/>
        <v>0</v>
      </c>
      <c r="BL40" s="488">
        <f t="shared" si="40"/>
        <v>0</v>
      </c>
      <c r="BM40" s="488">
        <f t="shared" si="40"/>
        <v>0</v>
      </c>
      <c r="BN40" s="488">
        <f t="shared" si="40"/>
        <v>0</v>
      </c>
      <c r="BO40" s="488">
        <f t="shared" si="40"/>
        <v>0</v>
      </c>
      <c r="BP40" s="488">
        <f t="shared" si="40"/>
        <v>0</v>
      </c>
      <c r="BQ40" s="488">
        <f t="shared" si="40"/>
        <v>0</v>
      </c>
      <c r="BR40" s="488">
        <f t="shared" si="40"/>
        <v>0</v>
      </c>
      <c r="BT40" s="488"/>
      <c r="BU40" s="488"/>
      <c r="BV40" s="488"/>
      <c r="BW40" s="488"/>
      <c r="BX40" s="488"/>
      <c r="BY40" s="488"/>
      <c r="BZ40" s="488"/>
      <c r="CA40" s="488"/>
      <c r="CB40" s="488"/>
      <c r="CC40" s="488"/>
      <c r="CD40" s="488"/>
      <c r="CE40" s="488"/>
    </row>
    <row r="41" spans="1:83" x14ac:dyDescent="0.15">
      <c r="A41" s="744"/>
      <c r="B41" s="747"/>
      <c r="C41" s="747"/>
      <c r="D41" s="747"/>
      <c r="E41" s="750"/>
      <c r="F41" s="747"/>
      <c r="G41" s="496" t="s">
        <v>462</v>
      </c>
      <c r="H41" s="497"/>
      <c r="I41" s="498"/>
      <c r="J41" s="498"/>
      <c r="K41" s="498"/>
      <c r="L41" s="498"/>
      <c r="M41" s="498"/>
      <c r="N41" s="498"/>
      <c r="O41" s="498"/>
      <c r="P41" s="498"/>
      <c r="Q41" s="498"/>
      <c r="R41" s="498"/>
      <c r="S41" s="498"/>
      <c r="T41" s="499">
        <f t="shared" si="2"/>
        <v>0</v>
      </c>
      <c r="AG41" s="487"/>
      <c r="AH41" s="487"/>
      <c r="AI41" s="487"/>
      <c r="AN41" s="472">
        <v>1</v>
      </c>
      <c r="AO41" s="472">
        <v>3</v>
      </c>
      <c r="AP41" s="472">
        <v>12</v>
      </c>
      <c r="AQ41" s="480">
        <f ca="1">IF($AP41=1,IF(INDIRECT(ADDRESS(($AN41-1)*3+$AO41+5,$AP41+7))="",0,INDIRECT(ADDRESS(($AN41-1)*3+$AO41+5,$AP41+7))),IF(INDIRECT(ADDRESS(($AN41-1)*3+$AO41+5,$AP41+7))="",0,IF(COUNTIF(INDIRECT(ADDRESS(($AN41-1)*36+($AO41-1)*12+6,COLUMN())):INDIRECT(ADDRESS(($AN41-1)*36+($AO41-1)*12+$AP41+4,COLUMN())),INDIRECT(ADDRESS(($AN41-1)*3+$AO41+5,$AP41+7)))&gt;=1,0,INDIRECT(ADDRESS(($AN41-1)*3+$AO41+5,$AP41+7)))))</f>
        <v>0</v>
      </c>
      <c r="AR41" s="472">
        <f ca="1">COUNTIF(INDIRECT("H"&amp;(ROW()+12*(($AN41-1)*3+$AO41)-ROW())/12+5):INDIRECT("S"&amp;(ROW()+12*(($AN41-1)*3+$AO41)-ROW())/12+5),AQ41)</f>
        <v>0</v>
      </c>
      <c r="AS41" s="480"/>
      <c r="AU41" s="472">
        <f ca="1">IF(AND(AQ41&gt;0,AR41&gt;0),COUNTIF(AU$6:AU40,"&gt;0")+1,0)</f>
        <v>0</v>
      </c>
      <c r="BE41" s="472">
        <v>3</v>
      </c>
      <c r="BG41" s="488"/>
      <c r="BH41" s="488"/>
      <c r="BI41" s="488"/>
      <c r="BJ41" s="488"/>
      <c r="BK41" s="488"/>
      <c r="BL41" s="488"/>
      <c r="BM41" s="488"/>
      <c r="BN41" s="488"/>
      <c r="BO41" s="488"/>
      <c r="BP41" s="488"/>
      <c r="BQ41" s="488"/>
      <c r="BR41" s="488"/>
      <c r="BT41" s="488"/>
      <c r="BU41" s="488"/>
      <c r="BV41" s="488"/>
      <c r="BW41" s="488"/>
      <c r="BX41" s="488"/>
      <c r="BY41" s="488"/>
      <c r="BZ41" s="488"/>
      <c r="CA41" s="488"/>
      <c r="CB41" s="488"/>
      <c r="CC41" s="488"/>
      <c r="CD41" s="488"/>
      <c r="CE41" s="488"/>
    </row>
    <row r="42" spans="1:83" x14ac:dyDescent="0.15">
      <c r="A42" s="742">
        <v>13</v>
      </c>
      <c r="B42" s="745"/>
      <c r="C42" s="745"/>
      <c r="D42" s="745"/>
      <c r="E42" s="748"/>
      <c r="F42" s="745"/>
      <c r="G42" s="481" t="s">
        <v>321</v>
      </c>
      <c r="H42" s="482"/>
      <c r="I42" s="483" t="str">
        <f t="shared" si="37"/>
        <v/>
      </c>
      <c r="J42" s="483" t="str">
        <f t="shared" si="37"/>
        <v/>
      </c>
      <c r="K42" s="483" t="str">
        <f t="shared" si="37"/>
        <v/>
      </c>
      <c r="L42" s="483" t="str">
        <f t="shared" si="37"/>
        <v/>
      </c>
      <c r="M42" s="483" t="str">
        <f t="shared" si="37"/>
        <v/>
      </c>
      <c r="N42" s="483" t="str">
        <f t="shared" si="37"/>
        <v/>
      </c>
      <c r="O42" s="483" t="str">
        <f t="shared" si="37"/>
        <v/>
      </c>
      <c r="P42" s="483" t="str">
        <f t="shared" si="37"/>
        <v/>
      </c>
      <c r="Q42" s="483" t="str">
        <f t="shared" si="37"/>
        <v/>
      </c>
      <c r="R42" s="483" t="str">
        <f t="shared" si="37"/>
        <v/>
      </c>
      <c r="S42" s="483" t="str">
        <f t="shared" si="37"/>
        <v/>
      </c>
      <c r="T42" s="484">
        <f t="shared" si="2"/>
        <v>0</v>
      </c>
      <c r="AG42" s="487"/>
      <c r="AH42" s="487"/>
      <c r="AI42" s="487"/>
      <c r="AN42" s="472">
        <v>2</v>
      </c>
      <c r="AO42" s="472">
        <v>1</v>
      </c>
      <c r="AP42" s="472">
        <v>1</v>
      </c>
      <c r="AQ42" s="480">
        <f ca="1">IF($AP42=1,IF(INDIRECT(ADDRESS(($AN42-1)*3+$AO42+5,$AP42+7))="",0,INDIRECT(ADDRESS(($AN42-1)*3+$AO42+5,$AP42+7))),IF(INDIRECT(ADDRESS(($AN42-1)*3+$AO42+5,$AP42+7))="",0,IF(COUNTIF(INDIRECT(ADDRESS(($AN42-1)*36+($AO42-1)*12+6,COLUMN())):INDIRECT(ADDRESS(($AN42-1)*36+($AO42-1)*12+$AP42+4,COLUMN())),INDIRECT(ADDRESS(($AN42-1)*3+$AO42+5,$AP42+7)))&gt;=1,0,INDIRECT(ADDRESS(($AN42-1)*3+$AO42+5,$AP42+7)))))</f>
        <v>0</v>
      </c>
      <c r="AR42" s="472">
        <f ca="1">COUNTIF(INDIRECT("H"&amp;(ROW()+12*(($AN42-1)*3+$AO42)-ROW())/12+5):INDIRECT("S"&amp;(ROW()+12*(($AN42-1)*3+$AO42)-ROW())/12+5),AQ42)</f>
        <v>0</v>
      </c>
      <c r="AS42" s="480"/>
      <c r="AU42" s="472">
        <f ca="1">IF(AND(AQ42&gt;0,AR42&gt;0),COUNTIF(AU$6:AU41,"&gt;0")+1,0)</f>
        <v>0</v>
      </c>
      <c r="BE42" s="472">
        <v>1</v>
      </c>
      <c r="BG42" s="488">
        <f t="shared" ref="BG42:BR42" si="41">SUM(H42:H43)</f>
        <v>0</v>
      </c>
      <c r="BH42" s="488">
        <f t="shared" si="41"/>
        <v>0</v>
      </c>
      <c r="BI42" s="488">
        <f t="shared" si="41"/>
        <v>0</v>
      </c>
      <c r="BJ42" s="488">
        <f t="shared" si="41"/>
        <v>0</v>
      </c>
      <c r="BK42" s="488">
        <f t="shared" si="41"/>
        <v>0</v>
      </c>
      <c r="BL42" s="488">
        <f t="shared" si="41"/>
        <v>0</v>
      </c>
      <c r="BM42" s="488">
        <f t="shared" si="41"/>
        <v>0</v>
      </c>
      <c r="BN42" s="488">
        <f t="shared" si="41"/>
        <v>0</v>
      </c>
      <c r="BO42" s="488">
        <f t="shared" si="41"/>
        <v>0</v>
      </c>
      <c r="BP42" s="488">
        <f t="shared" si="41"/>
        <v>0</v>
      </c>
      <c r="BQ42" s="488">
        <f t="shared" si="41"/>
        <v>0</v>
      </c>
      <c r="BR42" s="488">
        <f t="shared" si="41"/>
        <v>0</v>
      </c>
      <c r="BT42" s="488">
        <f t="shared" ref="BT42:CE42" si="42">SUM(U42:U43)</f>
        <v>0</v>
      </c>
      <c r="BU42" s="488">
        <f t="shared" si="42"/>
        <v>0</v>
      </c>
      <c r="BV42" s="488">
        <f t="shared" si="42"/>
        <v>0</v>
      </c>
      <c r="BW42" s="488">
        <f t="shared" si="42"/>
        <v>0</v>
      </c>
      <c r="BX42" s="488">
        <f t="shared" si="42"/>
        <v>0</v>
      </c>
      <c r="BY42" s="488">
        <f t="shared" si="42"/>
        <v>0</v>
      </c>
      <c r="BZ42" s="488">
        <f t="shared" si="42"/>
        <v>0</v>
      </c>
      <c r="CA42" s="488">
        <f t="shared" si="42"/>
        <v>0</v>
      </c>
      <c r="CB42" s="488">
        <f t="shared" si="42"/>
        <v>0</v>
      </c>
      <c r="CC42" s="488">
        <f t="shared" si="42"/>
        <v>0</v>
      </c>
      <c r="CD42" s="488">
        <f t="shared" si="42"/>
        <v>0</v>
      </c>
      <c r="CE42" s="488">
        <f t="shared" si="42"/>
        <v>0</v>
      </c>
    </row>
    <row r="43" spans="1:83" x14ac:dyDescent="0.15">
      <c r="A43" s="743"/>
      <c r="B43" s="746"/>
      <c r="C43" s="746"/>
      <c r="D43" s="746"/>
      <c r="E43" s="749"/>
      <c r="F43" s="746"/>
      <c r="G43" s="490" t="s">
        <v>320</v>
      </c>
      <c r="H43" s="491"/>
      <c r="I43" s="492" t="str">
        <f t="shared" si="37"/>
        <v/>
      </c>
      <c r="J43" s="492" t="str">
        <f t="shared" si="37"/>
        <v/>
      </c>
      <c r="K43" s="492" t="str">
        <f t="shared" si="37"/>
        <v/>
      </c>
      <c r="L43" s="492" t="str">
        <f t="shared" si="37"/>
        <v/>
      </c>
      <c r="M43" s="492" t="str">
        <f t="shared" si="37"/>
        <v/>
      </c>
      <c r="N43" s="492" t="str">
        <f t="shared" si="37"/>
        <v/>
      </c>
      <c r="O43" s="492" t="str">
        <f t="shared" si="37"/>
        <v/>
      </c>
      <c r="P43" s="492" t="str">
        <f t="shared" si="37"/>
        <v/>
      </c>
      <c r="Q43" s="492" t="str">
        <f t="shared" si="37"/>
        <v/>
      </c>
      <c r="R43" s="492" t="str">
        <f t="shared" si="37"/>
        <v/>
      </c>
      <c r="S43" s="492" t="str">
        <f t="shared" si="37"/>
        <v/>
      </c>
      <c r="T43" s="493">
        <f t="shared" si="2"/>
        <v>0</v>
      </c>
      <c r="AG43" s="487"/>
      <c r="AH43" s="487"/>
      <c r="AI43" s="487"/>
      <c r="AN43" s="472">
        <v>2</v>
      </c>
      <c r="AO43" s="472">
        <v>1</v>
      </c>
      <c r="AP43" s="472">
        <v>2</v>
      </c>
      <c r="AQ43" s="480">
        <f ca="1">IF($AP43=1,IF(INDIRECT(ADDRESS(($AN43-1)*3+$AO43+5,$AP43+7))="",0,INDIRECT(ADDRESS(($AN43-1)*3+$AO43+5,$AP43+7))),IF(INDIRECT(ADDRESS(($AN43-1)*3+$AO43+5,$AP43+7))="",0,IF(COUNTIF(INDIRECT(ADDRESS(($AN43-1)*36+($AO43-1)*12+6,COLUMN())):INDIRECT(ADDRESS(($AN43-1)*36+($AO43-1)*12+$AP43+4,COLUMN())),INDIRECT(ADDRESS(($AN43-1)*3+$AO43+5,$AP43+7)))&gt;=1,0,INDIRECT(ADDRESS(($AN43-1)*3+$AO43+5,$AP43+7)))))</f>
        <v>0</v>
      </c>
      <c r="AR43" s="472">
        <f ca="1">COUNTIF(INDIRECT("H"&amp;(ROW()+12*(($AN43-1)*3+$AO43)-ROW())/12+5):INDIRECT("S"&amp;(ROW()+12*(($AN43-1)*3+$AO43)-ROW())/12+5),AQ43)</f>
        <v>0</v>
      </c>
      <c r="AS43" s="480"/>
      <c r="AU43" s="472">
        <f ca="1">IF(AND(AQ43&gt;0,AR43&gt;0),COUNTIF(AU$6:AU42,"&gt;0")+1,0)</f>
        <v>0</v>
      </c>
      <c r="BE43" s="472">
        <v>2</v>
      </c>
      <c r="BF43" s="472" t="s">
        <v>319</v>
      </c>
      <c r="BG43" s="488">
        <f t="shared" ref="BG43:BR43" si="43">IF(BG42+BT42&gt;40000,1,0)</f>
        <v>0</v>
      </c>
      <c r="BH43" s="488">
        <f t="shared" si="43"/>
        <v>0</v>
      </c>
      <c r="BI43" s="488">
        <f t="shared" si="43"/>
        <v>0</v>
      </c>
      <c r="BJ43" s="488">
        <f t="shared" si="43"/>
        <v>0</v>
      </c>
      <c r="BK43" s="488">
        <f t="shared" si="43"/>
        <v>0</v>
      </c>
      <c r="BL43" s="488">
        <f t="shared" si="43"/>
        <v>0</v>
      </c>
      <c r="BM43" s="488">
        <f t="shared" si="43"/>
        <v>0</v>
      </c>
      <c r="BN43" s="488">
        <f t="shared" si="43"/>
        <v>0</v>
      </c>
      <c r="BO43" s="488">
        <f t="shared" si="43"/>
        <v>0</v>
      </c>
      <c r="BP43" s="488">
        <f t="shared" si="43"/>
        <v>0</v>
      </c>
      <c r="BQ43" s="488">
        <f t="shared" si="43"/>
        <v>0</v>
      </c>
      <c r="BR43" s="488">
        <f t="shared" si="43"/>
        <v>0</v>
      </c>
      <c r="BT43" s="488"/>
      <c r="BU43" s="488"/>
      <c r="BV43" s="488"/>
      <c r="BW43" s="488"/>
      <c r="BX43" s="488"/>
      <c r="BY43" s="488"/>
      <c r="BZ43" s="488"/>
      <c r="CA43" s="488"/>
      <c r="CB43" s="488"/>
      <c r="CC43" s="488"/>
      <c r="CD43" s="488"/>
      <c r="CE43" s="488"/>
    </row>
    <row r="44" spans="1:83" x14ac:dyDescent="0.15">
      <c r="A44" s="744"/>
      <c r="B44" s="747"/>
      <c r="C44" s="747"/>
      <c r="D44" s="747"/>
      <c r="E44" s="750"/>
      <c r="F44" s="747"/>
      <c r="G44" s="496" t="s">
        <v>462</v>
      </c>
      <c r="H44" s="497"/>
      <c r="I44" s="498"/>
      <c r="J44" s="498"/>
      <c r="K44" s="498"/>
      <c r="L44" s="498"/>
      <c r="M44" s="498"/>
      <c r="N44" s="498"/>
      <c r="O44" s="498"/>
      <c r="P44" s="498"/>
      <c r="Q44" s="498"/>
      <c r="R44" s="498"/>
      <c r="S44" s="498"/>
      <c r="T44" s="499">
        <f t="shared" si="2"/>
        <v>0</v>
      </c>
      <c r="AG44" s="487"/>
      <c r="AH44" s="487"/>
      <c r="AI44" s="487"/>
      <c r="AN44" s="472">
        <v>2</v>
      </c>
      <c r="AO44" s="472">
        <v>1</v>
      </c>
      <c r="AP44" s="472">
        <v>3</v>
      </c>
      <c r="AQ44" s="480">
        <f ca="1">IF($AP44=1,IF(INDIRECT(ADDRESS(($AN44-1)*3+$AO44+5,$AP44+7))="",0,INDIRECT(ADDRESS(($AN44-1)*3+$AO44+5,$AP44+7))),IF(INDIRECT(ADDRESS(($AN44-1)*3+$AO44+5,$AP44+7))="",0,IF(COUNTIF(INDIRECT(ADDRESS(($AN44-1)*36+($AO44-1)*12+6,COLUMN())):INDIRECT(ADDRESS(($AN44-1)*36+($AO44-1)*12+$AP44+4,COLUMN())),INDIRECT(ADDRESS(($AN44-1)*3+$AO44+5,$AP44+7)))&gt;=1,0,INDIRECT(ADDRESS(($AN44-1)*3+$AO44+5,$AP44+7)))))</f>
        <v>0</v>
      </c>
      <c r="AR44" s="472">
        <f ca="1">COUNTIF(INDIRECT("H"&amp;(ROW()+12*(($AN44-1)*3+$AO44)-ROW())/12+5):INDIRECT("S"&amp;(ROW()+12*(($AN44-1)*3+$AO44)-ROW())/12+5),AQ44)</f>
        <v>0</v>
      </c>
      <c r="AS44" s="480"/>
      <c r="AU44" s="472">
        <f ca="1">IF(AND(AQ44&gt;0,AR44&gt;0),COUNTIF(AU$6:AU43,"&gt;0")+1,0)</f>
        <v>0</v>
      </c>
      <c r="BE44" s="472">
        <v>3</v>
      </c>
      <c r="BG44" s="488"/>
      <c r="BH44" s="488"/>
      <c r="BI44" s="488"/>
      <c r="BJ44" s="488"/>
      <c r="BK44" s="488"/>
      <c r="BL44" s="488"/>
      <c r="BM44" s="488"/>
      <c r="BN44" s="488"/>
      <c r="BO44" s="488"/>
      <c r="BP44" s="488"/>
      <c r="BQ44" s="488"/>
      <c r="BR44" s="488"/>
      <c r="BT44" s="488"/>
      <c r="BU44" s="488"/>
      <c r="BV44" s="488"/>
      <c r="BW44" s="488"/>
      <c r="BX44" s="488"/>
      <c r="BY44" s="488"/>
      <c r="BZ44" s="488"/>
      <c r="CA44" s="488"/>
      <c r="CB44" s="488"/>
      <c r="CC44" s="488"/>
      <c r="CD44" s="488"/>
      <c r="CE44" s="488"/>
    </row>
    <row r="45" spans="1:83" x14ac:dyDescent="0.15">
      <c r="A45" s="742">
        <v>14</v>
      </c>
      <c r="B45" s="745"/>
      <c r="C45" s="745"/>
      <c r="D45" s="745"/>
      <c r="E45" s="748"/>
      <c r="F45" s="745"/>
      <c r="G45" s="481" t="s">
        <v>321</v>
      </c>
      <c r="H45" s="482"/>
      <c r="I45" s="483" t="str">
        <f t="shared" si="37"/>
        <v/>
      </c>
      <c r="J45" s="483" t="str">
        <f t="shared" si="37"/>
        <v/>
      </c>
      <c r="K45" s="483" t="str">
        <f t="shared" si="37"/>
        <v/>
      </c>
      <c r="L45" s="483" t="str">
        <f t="shared" si="37"/>
        <v/>
      </c>
      <c r="M45" s="483" t="str">
        <f t="shared" si="37"/>
        <v/>
      </c>
      <c r="N45" s="483" t="str">
        <f t="shared" si="37"/>
        <v/>
      </c>
      <c r="O45" s="483" t="str">
        <f t="shared" si="37"/>
        <v/>
      </c>
      <c r="P45" s="483" t="str">
        <f t="shared" si="37"/>
        <v/>
      </c>
      <c r="Q45" s="483" t="str">
        <f t="shared" si="37"/>
        <v/>
      </c>
      <c r="R45" s="483" t="str">
        <f t="shared" si="37"/>
        <v/>
      </c>
      <c r="S45" s="483" t="str">
        <f t="shared" si="37"/>
        <v/>
      </c>
      <c r="T45" s="484">
        <f t="shared" si="2"/>
        <v>0</v>
      </c>
      <c r="AG45" s="487"/>
      <c r="AH45" s="487"/>
      <c r="AI45" s="487"/>
      <c r="AN45" s="472">
        <v>2</v>
      </c>
      <c r="AO45" s="472">
        <v>1</v>
      </c>
      <c r="AP45" s="472">
        <v>4</v>
      </c>
      <c r="AQ45" s="480">
        <f ca="1">IF($AP45=1,IF(INDIRECT(ADDRESS(($AN45-1)*3+$AO45+5,$AP45+7))="",0,INDIRECT(ADDRESS(($AN45-1)*3+$AO45+5,$AP45+7))),IF(INDIRECT(ADDRESS(($AN45-1)*3+$AO45+5,$AP45+7))="",0,IF(COUNTIF(INDIRECT(ADDRESS(($AN45-1)*36+($AO45-1)*12+6,COLUMN())):INDIRECT(ADDRESS(($AN45-1)*36+($AO45-1)*12+$AP45+4,COLUMN())),INDIRECT(ADDRESS(($AN45-1)*3+$AO45+5,$AP45+7)))&gt;=1,0,INDIRECT(ADDRESS(($AN45-1)*3+$AO45+5,$AP45+7)))))</f>
        <v>0</v>
      </c>
      <c r="AR45" s="472">
        <f ca="1">COUNTIF(INDIRECT("H"&amp;(ROW()+12*(($AN45-1)*3+$AO45)-ROW())/12+5):INDIRECT("S"&amp;(ROW()+12*(($AN45-1)*3+$AO45)-ROW())/12+5),AQ45)</f>
        <v>0</v>
      </c>
      <c r="AS45" s="480"/>
      <c r="AU45" s="472">
        <f ca="1">IF(AND(AQ45&gt;0,AR45&gt;0),COUNTIF(AU$6:AU44,"&gt;0")+1,0)</f>
        <v>0</v>
      </c>
      <c r="BE45" s="472">
        <v>1</v>
      </c>
      <c r="BG45" s="488">
        <f t="shared" ref="BG45:BR45" si="44">SUM(H45:H46)</f>
        <v>0</v>
      </c>
      <c r="BH45" s="488">
        <f t="shared" si="44"/>
        <v>0</v>
      </c>
      <c r="BI45" s="488">
        <f t="shared" si="44"/>
        <v>0</v>
      </c>
      <c r="BJ45" s="488">
        <f t="shared" si="44"/>
        <v>0</v>
      </c>
      <c r="BK45" s="488">
        <f t="shared" si="44"/>
        <v>0</v>
      </c>
      <c r="BL45" s="488">
        <f t="shared" si="44"/>
        <v>0</v>
      </c>
      <c r="BM45" s="488">
        <f t="shared" si="44"/>
        <v>0</v>
      </c>
      <c r="BN45" s="488">
        <f t="shared" si="44"/>
        <v>0</v>
      </c>
      <c r="BO45" s="488">
        <f t="shared" si="44"/>
        <v>0</v>
      </c>
      <c r="BP45" s="488">
        <f t="shared" si="44"/>
        <v>0</v>
      </c>
      <c r="BQ45" s="488">
        <f t="shared" si="44"/>
        <v>0</v>
      </c>
      <c r="BR45" s="488">
        <f t="shared" si="44"/>
        <v>0</v>
      </c>
      <c r="BT45" s="488">
        <f t="shared" ref="BT45:CE45" si="45">SUM(U45:U46)</f>
        <v>0</v>
      </c>
      <c r="BU45" s="488">
        <f t="shared" si="45"/>
        <v>0</v>
      </c>
      <c r="BV45" s="488">
        <f t="shared" si="45"/>
        <v>0</v>
      </c>
      <c r="BW45" s="488">
        <f t="shared" si="45"/>
        <v>0</v>
      </c>
      <c r="BX45" s="488">
        <f t="shared" si="45"/>
        <v>0</v>
      </c>
      <c r="BY45" s="488">
        <f t="shared" si="45"/>
        <v>0</v>
      </c>
      <c r="BZ45" s="488">
        <f t="shared" si="45"/>
        <v>0</v>
      </c>
      <c r="CA45" s="488">
        <f t="shared" si="45"/>
        <v>0</v>
      </c>
      <c r="CB45" s="488">
        <f t="shared" si="45"/>
        <v>0</v>
      </c>
      <c r="CC45" s="488">
        <f t="shared" si="45"/>
        <v>0</v>
      </c>
      <c r="CD45" s="488">
        <f t="shared" si="45"/>
        <v>0</v>
      </c>
      <c r="CE45" s="488">
        <f t="shared" si="45"/>
        <v>0</v>
      </c>
    </row>
    <row r="46" spans="1:83" x14ac:dyDescent="0.15">
      <c r="A46" s="743"/>
      <c r="B46" s="746"/>
      <c r="C46" s="746"/>
      <c r="D46" s="746"/>
      <c r="E46" s="749"/>
      <c r="F46" s="746"/>
      <c r="G46" s="490" t="s">
        <v>320</v>
      </c>
      <c r="H46" s="491"/>
      <c r="I46" s="492" t="str">
        <f t="shared" si="37"/>
        <v/>
      </c>
      <c r="J46" s="492" t="str">
        <f t="shared" si="37"/>
        <v/>
      </c>
      <c r="K46" s="492" t="str">
        <f t="shared" si="37"/>
        <v/>
      </c>
      <c r="L46" s="492" t="str">
        <f t="shared" si="37"/>
        <v/>
      </c>
      <c r="M46" s="492" t="str">
        <f t="shared" si="37"/>
        <v/>
      </c>
      <c r="N46" s="492" t="str">
        <f t="shared" si="37"/>
        <v/>
      </c>
      <c r="O46" s="492" t="str">
        <f t="shared" si="37"/>
        <v/>
      </c>
      <c r="P46" s="492" t="str">
        <f t="shared" si="37"/>
        <v/>
      </c>
      <c r="Q46" s="492" t="str">
        <f t="shared" si="37"/>
        <v/>
      </c>
      <c r="R46" s="492" t="str">
        <f t="shared" si="37"/>
        <v/>
      </c>
      <c r="S46" s="492" t="str">
        <f t="shared" si="37"/>
        <v/>
      </c>
      <c r="T46" s="493">
        <f t="shared" si="2"/>
        <v>0</v>
      </c>
      <c r="AG46" s="487"/>
      <c r="AH46" s="487"/>
      <c r="AI46" s="487"/>
      <c r="AN46" s="472">
        <v>2</v>
      </c>
      <c r="AO46" s="472">
        <v>1</v>
      </c>
      <c r="AP46" s="472">
        <v>5</v>
      </c>
      <c r="AQ46" s="480">
        <f ca="1">IF($AP46=1,IF(INDIRECT(ADDRESS(($AN46-1)*3+$AO46+5,$AP46+7))="",0,INDIRECT(ADDRESS(($AN46-1)*3+$AO46+5,$AP46+7))),IF(INDIRECT(ADDRESS(($AN46-1)*3+$AO46+5,$AP46+7))="",0,IF(COUNTIF(INDIRECT(ADDRESS(($AN46-1)*36+($AO46-1)*12+6,COLUMN())):INDIRECT(ADDRESS(($AN46-1)*36+($AO46-1)*12+$AP46+4,COLUMN())),INDIRECT(ADDRESS(($AN46-1)*3+$AO46+5,$AP46+7)))&gt;=1,0,INDIRECT(ADDRESS(($AN46-1)*3+$AO46+5,$AP46+7)))))</f>
        <v>0</v>
      </c>
      <c r="AR46" s="472">
        <f ca="1">COUNTIF(INDIRECT("H"&amp;(ROW()+12*(($AN46-1)*3+$AO46)-ROW())/12+5):INDIRECT("S"&amp;(ROW()+12*(($AN46-1)*3+$AO46)-ROW())/12+5),AQ46)</f>
        <v>0</v>
      </c>
      <c r="AS46" s="480"/>
      <c r="AU46" s="472">
        <f ca="1">IF(AND(AQ46&gt;0,AR46&gt;0),COUNTIF(AU$6:AU45,"&gt;0")+1,0)</f>
        <v>0</v>
      </c>
      <c r="BE46" s="472">
        <v>2</v>
      </c>
      <c r="BF46" s="472" t="s">
        <v>319</v>
      </c>
      <c r="BG46" s="488">
        <f t="shared" ref="BG46:BR46" si="46">IF(BG45+BT45&gt;40000,1,0)</f>
        <v>0</v>
      </c>
      <c r="BH46" s="488">
        <f t="shared" si="46"/>
        <v>0</v>
      </c>
      <c r="BI46" s="488">
        <f t="shared" si="46"/>
        <v>0</v>
      </c>
      <c r="BJ46" s="488">
        <f t="shared" si="46"/>
        <v>0</v>
      </c>
      <c r="BK46" s="488">
        <f t="shared" si="46"/>
        <v>0</v>
      </c>
      <c r="BL46" s="488">
        <f t="shared" si="46"/>
        <v>0</v>
      </c>
      <c r="BM46" s="488">
        <f t="shared" si="46"/>
        <v>0</v>
      </c>
      <c r="BN46" s="488">
        <f t="shared" si="46"/>
        <v>0</v>
      </c>
      <c r="BO46" s="488">
        <f t="shared" si="46"/>
        <v>0</v>
      </c>
      <c r="BP46" s="488">
        <f t="shared" si="46"/>
        <v>0</v>
      </c>
      <c r="BQ46" s="488">
        <f t="shared" si="46"/>
        <v>0</v>
      </c>
      <c r="BR46" s="488">
        <f t="shared" si="46"/>
        <v>0</v>
      </c>
      <c r="BT46" s="488"/>
      <c r="BU46" s="488"/>
      <c r="BV46" s="488"/>
      <c r="BW46" s="488"/>
      <c r="BX46" s="488"/>
      <c r="BY46" s="488"/>
      <c r="BZ46" s="488"/>
      <c r="CA46" s="488"/>
      <c r="CB46" s="488"/>
      <c r="CC46" s="488"/>
      <c r="CD46" s="488"/>
      <c r="CE46" s="488"/>
    </row>
    <row r="47" spans="1:83" x14ac:dyDescent="0.15">
      <c r="A47" s="744"/>
      <c r="B47" s="747"/>
      <c r="C47" s="747"/>
      <c r="D47" s="747"/>
      <c r="E47" s="750"/>
      <c r="F47" s="747"/>
      <c r="G47" s="496" t="s">
        <v>462</v>
      </c>
      <c r="H47" s="497"/>
      <c r="I47" s="498"/>
      <c r="J47" s="498"/>
      <c r="K47" s="498"/>
      <c r="L47" s="498"/>
      <c r="M47" s="498"/>
      <c r="N47" s="498"/>
      <c r="O47" s="498"/>
      <c r="P47" s="498"/>
      <c r="Q47" s="498"/>
      <c r="R47" s="498"/>
      <c r="S47" s="498"/>
      <c r="T47" s="499">
        <f t="shared" si="2"/>
        <v>0</v>
      </c>
      <c r="AG47" s="487"/>
      <c r="AH47" s="487"/>
      <c r="AI47" s="487"/>
      <c r="AN47" s="472">
        <v>2</v>
      </c>
      <c r="AO47" s="472">
        <v>1</v>
      </c>
      <c r="AP47" s="472">
        <v>6</v>
      </c>
      <c r="AQ47" s="480">
        <f ca="1">IF($AP47=1,IF(INDIRECT(ADDRESS(($AN47-1)*3+$AO47+5,$AP47+7))="",0,INDIRECT(ADDRESS(($AN47-1)*3+$AO47+5,$AP47+7))),IF(INDIRECT(ADDRESS(($AN47-1)*3+$AO47+5,$AP47+7))="",0,IF(COUNTIF(INDIRECT(ADDRESS(($AN47-1)*36+($AO47-1)*12+6,COLUMN())):INDIRECT(ADDRESS(($AN47-1)*36+($AO47-1)*12+$AP47+4,COLUMN())),INDIRECT(ADDRESS(($AN47-1)*3+$AO47+5,$AP47+7)))&gt;=1,0,INDIRECT(ADDRESS(($AN47-1)*3+$AO47+5,$AP47+7)))))</f>
        <v>0</v>
      </c>
      <c r="AR47" s="472">
        <f ca="1">COUNTIF(INDIRECT("H"&amp;(ROW()+12*(($AN47-1)*3+$AO47)-ROW())/12+5):INDIRECT("S"&amp;(ROW()+12*(($AN47-1)*3+$AO47)-ROW())/12+5),AQ47)</f>
        <v>0</v>
      </c>
      <c r="AS47" s="480"/>
      <c r="AU47" s="472">
        <f ca="1">IF(AND(AQ47&gt;0,AR47&gt;0),COUNTIF(AU$6:AU46,"&gt;0")+1,0)</f>
        <v>0</v>
      </c>
      <c r="BE47" s="472">
        <v>3</v>
      </c>
      <c r="BG47" s="488"/>
      <c r="BH47" s="488"/>
      <c r="BI47" s="488"/>
      <c r="BJ47" s="488"/>
      <c r="BK47" s="488"/>
      <c r="BL47" s="488"/>
      <c r="BM47" s="488"/>
      <c r="BN47" s="488"/>
      <c r="BO47" s="488"/>
      <c r="BP47" s="488"/>
      <c r="BQ47" s="488"/>
      <c r="BR47" s="488"/>
      <c r="BT47" s="488"/>
      <c r="BU47" s="488"/>
      <c r="BV47" s="488"/>
      <c r="BW47" s="488"/>
      <c r="BX47" s="488"/>
      <c r="BY47" s="488"/>
      <c r="BZ47" s="488"/>
      <c r="CA47" s="488"/>
      <c r="CB47" s="488"/>
      <c r="CC47" s="488"/>
      <c r="CD47" s="488"/>
      <c r="CE47" s="488"/>
    </row>
    <row r="48" spans="1:83" x14ac:dyDescent="0.15">
      <c r="A48" s="742">
        <v>15</v>
      </c>
      <c r="B48" s="745"/>
      <c r="C48" s="745"/>
      <c r="D48" s="745"/>
      <c r="E48" s="748"/>
      <c r="F48" s="745"/>
      <c r="G48" s="481" t="s">
        <v>321</v>
      </c>
      <c r="H48" s="482"/>
      <c r="I48" s="483" t="str">
        <f t="shared" si="37"/>
        <v/>
      </c>
      <c r="J48" s="483" t="str">
        <f t="shared" si="37"/>
        <v/>
      </c>
      <c r="K48" s="483" t="str">
        <f t="shared" si="37"/>
        <v/>
      </c>
      <c r="L48" s="483" t="str">
        <f t="shared" si="37"/>
        <v/>
      </c>
      <c r="M48" s="483" t="str">
        <f t="shared" si="37"/>
        <v/>
      </c>
      <c r="N48" s="483" t="str">
        <f t="shared" si="37"/>
        <v/>
      </c>
      <c r="O48" s="483" t="str">
        <f t="shared" si="37"/>
        <v/>
      </c>
      <c r="P48" s="483" t="str">
        <f t="shared" si="37"/>
        <v/>
      </c>
      <c r="Q48" s="483" t="str">
        <f t="shared" si="37"/>
        <v/>
      </c>
      <c r="R48" s="483" t="str">
        <f t="shared" si="37"/>
        <v/>
      </c>
      <c r="S48" s="483" t="str">
        <f t="shared" si="37"/>
        <v/>
      </c>
      <c r="T48" s="484">
        <f t="shared" si="2"/>
        <v>0</v>
      </c>
      <c r="AG48" s="487"/>
      <c r="AH48" s="487"/>
      <c r="AI48" s="487"/>
      <c r="AN48" s="472">
        <v>2</v>
      </c>
      <c r="AO48" s="472">
        <v>1</v>
      </c>
      <c r="AP48" s="472">
        <v>7</v>
      </c>
      <c r="AQ48" s="480">
        <f ca="1">IF($AP48=1,IF(INDIRECT(ADDRESS(($AN48-1)*3+$AO48+5,$AP48+7))="",0,INDIRECT(ADDRESS(($AN48-1)*3+$AO48+5,$AP48+7))),IF(INDIRECT(ADDRESS(($AN48-1)*3+$AO48+5,$AP48+7))="",0,IF(COUNTIF(INDIRECT(ADDRESS(($AN48-1)*36+($AO48-1)*12+6,COLUMN())):INDIRECT(ADDRESS(($AN48-1)*36+($AO48-1)*12+$AP48+4,COLUMN())),INDIRECT(ADDRESS(($AN48-1)*3+$AO48+5,$AP48+7)))&gt;=1,0,INDIRECT(ADDRESS(($AN48-1)*3+$AO48+5,$AP48+7)))))</f>
        <v>0</v>
      </c>
      <c r="AR48" s="472">
        <f ca="1">COUNTIF(INDIRECT("H"&amp;(ROW()+12*(($AN48-1)*3+$AO48)-ROW())/12+5):INDIRECT("S"&amp;(ROW()+12*(($AN48-1)*3+$AO48)-ROW())/12+5),AQ48)</f>
        <v>0</v>
      </c>
      <c r="AS48" s="480"/>
      <c r="AU48" s="472">
        <f ca="1">IF(AND(AQ48&gt;0,AR48&gt;0),COUNTIF(AU$6:AU47,"&gt;0")+1,0)</f>
        <v>0</v>
      </c>
      <c r="BE48" s="472">
        <v>1</v>
      </c>
      <c r="BG48" s="488">
        <f t="shared" ref="BG48:BR48" si="47">SUM(H48:H49)</f>
        <v>0</v>
      </c>
      <c r="BH48" s="488">
        <f t="shared" si="47"/>
        <v>0</v>
      </c>
      <c r="BI48" s="488">
        <f t="shared" si="47"/>
        <v>0</v>
      </c>
      <c r="BJ48" s="488">
        <f t="shared" si="47"/>
        <v>0</v>
      </c>
      <c r="BK48" s="488">
        <f t="shared" si="47"/>
        <v>0</v>
      </c>
      <c r="BL48" s="488">
        <f t="shared" si="47"/>
        <v>0</v>
      </c>
      <c r="BM48" s="488">
        <f t="shared" si="47"/>
        <v>0</v>
      </c>
      <c r="BN48" s="488">
        <f t="shared" si="47"/>
        <v>0</v>
      </c>
      <c r="BO48" s="488">
        <f t="shared" si="47"/>
        <v>0</v>
      </c>
      <c r="BP48" s="488">
        <f t="shared" si="47"/>
        <v>0</v>
      </c>
      <c r="BQ48" s="488">
        <f t="shared" si="47"/>
        <v>0</v>
      </c>
      <c r="BR48" s="488">
        <f t="shared" si="47"/>
        <v>0</v>
      </c>
      <c r="BT48" s="488">
        <f t="shared" ref="BT48:CE48" si="48">SUM(U48:U49)</f>
        <v>0</v>
      </c>
      <c r="BU48" s="488">
        <f t="shared" si="48"/>
        <v>0</v>
      </c>
      <c r="BV48" s="488">
        <f t="shared" si="48"/>
        <v>0</v>
      </c>
      <c r="BW48" s="488">
        <f t="shared" si="48"/>
        <v>0</v>
      </c>
      <c r="BX48" s="488">
        <f t="shared" si="48"/>
        <v>0</v>
      </c>
      <c r="BY48" s="488">
        <f t="shared" si="48"/>
        <v>0</v>
      </c>
      <c r="BZ48" s="488">
        <f t="shared" si="48"/>
        <v>0</v>
      </c>
      <c r="CA48" s="488">
        <f t="shared" si="48"/>
        <v>0</v>
      </c>
      <c r="CB48" s="488">
        <f t="shared" si="48"/>
        <v>0</v>
      </c>
      <c r="CC48" s="488">
        <f t="shared" si="48"/>
        <v>0</v>
      </c>
      <c r="CD48" s="488">
        <f t="shared" si="48"/>
        <v>0</v>
      </c>
      <c r="CE48" s="488">
        <f t="shared" si="48"/>
        <v>0</v>
      </c>
    </row>
    <row r="49" spans="1:83" x14ac:dyDescent="0.15">
      <c r="A49" s="743"/>
      <c r="B49" s="746"/>
      <c r="C49" s="746"/>
      <c r="D49" s="746"/>
      <c r="E49" s="749"/>
      <c r="F49" s="746"/>
      <c r="G49" s="490" t="s">
        <v>320</v>
      </c>
      <c r="H49" s="491"/>
      <c r="I49" s="492" t="str">
        <f t="shared" si="37"/>
        <v/>
      </c>
      <c r="J49" s="492" t="str">
        <f t="shared" si="37"/>
        <v/>
      </c>
      <c r="K49" s="492" t="str">
        <f t="shared" si="37"/>
        <v/>
      </c>
      <c r="L49" s="492" t="str">
        <f t="shared" si="37"/>
        <v/>
      </c>
      <c r="M49" s="492" t="str">
        <f t="shared" si="37"/>
        <v/>
      </c>
      <c r="N49" s="492" t="str">
        <f t="shared" si="37"/>
        <v/>
      </c>
      <c r="O49" s="492" t="str">
        <f t="shared" si="37"/>
        <v/>
      </c>
      <c r="P49" s="492" t="str">
        <f t="shared" si="37"/>
        <v/>
      </c>
      <c r="Q49" s="492" t="str">
        <f t="shared" si="37"/>
        <v/>
      </c>
      <c r="R49" s="492" t="str">
        <f t="shared" si="37"/>
        <v/>
      </c>
      <c r="S49" s="492" t="str">
        <f t="shared" si="37"/>
        <v/>
      </c>
      <c r="T49" s="493">
        <f t="shared" si="2"/>
        <v>0</v>
      </c>
      <c r="AG49" s="487"/>
      <c r="AH49" s="487"/>
      <c r="AI49" s="487"/>
      <c r="AN49" s="472">
        <v>2</v>
      </c>
      <c r="AO49" s="472">
        <v>1</v>
      </c>
      <c r="AP49" s="472">
        <v>8</v>
      </c>
      <c r="AQ49" s="480">
        <f ca="1">IF($AP49=1,IF(INDIRECT(ADDRESS(($AN49-1)*3+$AO49+5,$AP49+7))="",0,INDIRECT(ADDRESS(($AN49-1)*3+$AO49+5,$AP49+7))),IF(INDIRECT(ADDRESS(($AN49-1)*3+$AO49+5,$AP49+7))="",0,IF(COUNTIF(INDIRECT(ADDRESS(($AN49-1)*36+($AO49-1)*12+6,COLUMN())):INDIRECT(ADDRESS(($AN49-1)*36+($AO49-1)*12+$AP49+4,COLUMN())),INDIRECT(ADDRESS(($AN49-1)*3+$AO49+5,$AP49+7)))&gt;=1,0,INDIRECT(ADDRESS(($AN49-1)*3+$AO49+5,$AP49+7)))))</f>
        <v>0</v>
      </c>
      <c r="AR49" s="472">
        <f ca="1">COUNTIF(INDIRECT("H"&amp;(ROW()+12*(($AN49-1)*3+$AO49)-ROW())/12+5):INDIRECT("S"&amp;(ROW()+12*(($AN49-1)*3+$AO49)-ROW())/12+5),AQ49)</f>
        <v>0</v>
      </c>
      <c r="AS49" s="480"/>
      <c r="AU49" s="472">
        <f ca="1">IF(AND(AQ49&gt;0,AR49&gt;0),COUNTIF(AU$6:AU48,"&gt;0")+1,0)</f>
        <v>0</v>
      </c>
      <c r="BE49" s="472">
        <v>2</v>
      </c>
      <c r="BF49" s="472" t="s">
        <v>319</v>
      </c>
      <c r="BG49" s="488">
        <f t="shared" ref="BG49:BR49" si="49">IF(BG48+BT48&gt;40000,1,0)</f>
        <v>0</v>
      </c>
      <c r="BH49" s="488">
        <f t="shared" si="49"/>
        <v>0</v>
      </c>
      <c r="BI49" s="488">
        <f t="shared" si="49"/>
        <v>0</v>
      </c>
      <c r="BJ49" s="488">
        <f t="shared" si="49"/>
        <v>0</v>
      </c>
      <c r="BK49" s="488">
        <f t="shared" si="49"/>
        <v>0</v>
      </c>
      <c r="BL49" s="488">
        <f t="shared" si="49"/>
        <v>0</v>
      </c>
      <c r="BM49" s="488">
        <f t="shared" si="49"/>
        <v>0</v>
      </c>
      <c r="BN49" s="488">
        <f t="shared" si="49"/>
        <v>0</v>
      </c>
      <c r="BO49" s="488">
        <f t="shared" si="49"/>
        <v>0</v>
      </c>
      <c r="BP49" s="488">
        <f t="shared" si="49"/>
        <v>0</v>
      </c>
      <c r="BQ49" s="488">
        <f t="shared" si="49"/>
        <v>0</v>
      </c>
      <c r="BR49" s="488">
        <f t="shared" si="49"/>
        <v>0</v>
      </c>
      <c r="BT49" s="488"/>
      <c r="BU49" s="488"/>
      <c r="BV49" s="488"/>
      <c r="BW49" s="488"/>
      <c r="BX49" s="488"/>
      <c r="BY49" s="488"/>
      <c r="BZ49" s="488"/>
      <c r="CA49" s="488"/>
      <c r="CB49" s="488"/>
      <c r="CC49" s="488"/>
      <c r="CD49" s="488"/>
      <c r="CE49" s="488"/>
    </row>
    <row r="50" spans="1:83" x14ac:dyDescent="0.15">
      <c r="A50" s="744"/>
      <c r="B50" s="747"/>
      <c r="C50" s="747"/>
      <c r="D50" s="747"/>
      <c r="E50" s="750"/>
      <c r="F50" s="747"/>
      <c r="G50" s="496" t="s">
        <v>462</v>
      </c>
      <c r="H50" s="497"/>
      <c r="I50" s="498"/>
      <c r="J50" s="498"/>
      <c r="K50" s="498"/>
      <c r="L50" s="498"/>
      <c r="M50" s="498"/>
      <c r="N50" s="498"/>
      <c r="O50" s="498"/>
      <c r="P50" s="498"/>
      <c r="Q50" s="498"/>
      <c r="R50" s="498"/>
      <c r="S50" s="498"/>
      <c r="T50" s="499">
        <f t="shared" si="2"/>
        <v>0</v>
      </c>
      <c r="AG50" s="487"/>
      <c r="AH50" s="487"/>
      <c r="AI50" s="487"/>
      <c r="AN50" s="472">
        <v>2</v>
      </c>
      <c r="AO50" s="472">
        <v>1</v>
      </c>
      <c r="AP50" s="472">
        <v>9</v>
      </c>
      <c r="AQ50" s="480">
        <f ca="1">IF($AP50=1,IF(INDIRECT(ADDRESS(($AN50-1)*3+$AO50+5,$AP50+7))="",0,INDIRECT(ADDRESS(($AN50-1)*3+$AO50+5,$AP50+7))),IF(INDIRECT(ADDRESS(($AN50-1)*3+$AO50+5,$AP50+7))="",0,IF(COUNTIF(INDIRECT(ADDRESS(($AN50-1)*36+($AO50-1)*12+6,COLUMN())):INDIRECT(ADDRESS(($AN50-1)*36+($AO50-1)*12+$AP50+4,COLUMN())),INDIRECT(ADDRESS(($AN50-1)*3+$AO50+5,$AP50+7)))&gt;=1,0,INDIRECT(ADDRESS(($AN50-1)*3+$AO50+5,$AP50+7)))))</f>
        <v>0</v>
      </c>
      <c r="AR50" s="472">
        <f ca="1">COUNTIF(INDIRECT("H"&amp;(ROW()+12*(($AN50-1)*3+$AO50)-ROW())/12+5):INDIRECT("S"&amp;(ROW()+12*(($AN50-1)*3+$AO50)-ROW())/12+5),AQ50)</f>
        <v>0</v>
      </c>
      <c r="AS50" s="480"/>
      <c r="AU50" s="472">
        <f ca="1">IF(AND(AQ50&gt;0,AR50&gt;0),COUNTIF(AU$6:AU49,"&gt;0")+1,0)</f>
        <v>0</v>
      </c>
      <c r="BE50" s="472">
        <v>3</v>
      </c>
      <c r="BG50" s="488"/>
      <c r="BH50" s="488"/>
      <c r="BI50" s="488"/>
      <c r="BJ50" s="488"/>
      <c r="BK50" s="488"/>
      <c r="BL50" s="488"/>
      <c r="BM50" s="488"/>
      <c r="BN50" s="488"/>
      <c r="BO50" s="488"/>
      <c r="BP50" s="488"/>
      <c r="BQ50" s="488"/>
      <c r="BR50" s="488"/>
      <c r="BT50" s="488"/>
      <c r="BU50" s="488"/>
      <c r="BV50" s="488"/>
      <c r="BW50" s="488"/>
      <c r="BX50" s="488"/>
      <c r="BY50" s="488"/>
      <c r="BZ50" s="488"/>
      <c r="CA50" s="488"/>
      <c r="CB50" s="488"/>
      <c r="CC50" s="488"/>
      <c r="CD50" s="488"/>
      <c r="CE50" s="488"/>
    </row>
    <row r="51" spans="1:83" x14ac:dyDescent="0.15">
      <c r="A51" s="742">
        <v>16</v>
      </c>
      <c r="B51" s="745"/>
      <c r="C51" s="745"/>
      <c r="D51" s="745"/>
      <c r="E51" s="748"/>
      <c r="F51" s="745"/>
      <c r="G51" s="481" t="s">
        <v>321</v>
      </c>
      <c r="H51" s="482"/>
      <c r="I51" s="483" t="str">
        <f t="shared" si="37"/>
        <v/>
      </c>
      <c r="J51" s="483" t="str">
        <f t="shared" si="37"/>
        <v/>
      </c>
      <c r="K51" s="483" t="str">
        <f t="shared" si="37"/>
        <v/>
      </c>
      <c r="L51" s="483" t="str">
        <f t="shared" si="37"/>
        <v/>
      </c>
      <c r="M51" s="483" t="str">
        <f t="shared" si="37"/>
        <v/>
      </c>
      <c r="N51" s="483" t="str">
        <f t="shared" si="37"/>
        <v/>
      </c>
      <c r="O51" s="483" t="str">
        <f t="shared" si="37"/>
        <v/>
      </c>
      <c r="P51" s="483" t="str">
        <f t="shared" si="37"/>
        <v/>
      </c>
      <c r="Q51" s="483" t="str">
        <f t="shared" si="37"/>
        <v/>
      </c>
      <c r="R51" s="483" t="str">
        <f t="shared" si="37"/>
        <v/>
      </c>
      <c r="S51" s="483" t="str">
        <f t="shared" si="37"/>
        <v/>
      </c>
      <c r="T51" s="484">
        <f t="shared" si="2"/>
        <v>0</v>
      </c>
      <c r="AG51" s="487"/>
      <c r="AH51" s="487"/>
      <c r="AI51" s="487"/>
      <c r="AN51" s="472">
        <v>2</v>
      </c>
      <c r="AO51" s="472">
        <v>1</v>
      </c>
      <c r="AP51" s="472">
        <v>10</v>
      </c>
      <c r="AQ51" s="480">
        <f ca="1">IF($AP51=1,IF(INDIRECT(ADDRESS(($AN51-1)*3+$AO51+5,$AP51+7))="",0,INDIRECT(ADDRESS(($AN51-1)*3+$AO51+5,$AP51+7))),IF(INDIRECT(ADDRESS(($AN51-1)*3+$AO51+5,$AP51+7))="",0,IF(COUNTIF(INDIRECT(ADDRESS(($AN51-1)*36+($AO51-1)*12+6,COLUMN())):INDIRECT(ADDRESS(($AN51-1)*36+($AO51-1)*12+$AP51+4,COLUMN())),INDIRECT(ADDRESS(($AN51-1)*3+$AO51+5,$AP51+7)))&gt;=1,0,INDIRECT(ADDRESS(($AN51-1)*3+$AO51+5,$AP51+7)))))</f>
        <v>0</v>
      </c>
      <c r="AR51" s="472">
        <f ca="1">COUNTIF(INDIRECT("H"&amp;(ROW()+12*(($AN51-1)*3+$AO51)-ROW())/12+5):INDIRECT("S"&amp;(ROW()+12*(($AN51-1)*3+$AO51)-ROW())/12+5),AQ51)</f>
        <v>0</v>
      </c>
      <c r="AS51" s="480"/>
      <c r="AU51" s="472">
        <f ca="1">IF(AND(AQ51&gt;0,AR51&gt;0),COUNTIF(AU$6:AU50,"&gt;0")+1,0)</f>
        <v>0</v>
      </c>
      <c r="BE51" s="472">
        <v>1</v>
      </c>
      <c r="BG51" s="488">
        <f t="shared" ref="BG51:BR51" si="50">SUM(H51:H52)</f>
        <v>0</v>
      </c>
      <c r="BH51" s="488">
        <f t="shared" si="50"/>
        <v>0</v>
      </c>
      <c r="BI51" s="488">
        <f t="shared" si="50"/>
        <v>0</v>
      </c>
      <c r="BJ51" s="488">
        <f t="shared" si="50"/>
        <v>0</v>
      </c>
      <c r="BK51" s="488">
        <f t="shared" si="50"/>
        <v>0</v>
      </c>
      <c r="BL51" s="488">
        <f t="shared" si="50"/>
        <v>0</v>
      </c>
      <c r="BM51" s="488">
        <f t="shared" si="50"/>
        <v>0</v>
      </c>
      <c r="BN51" s="488">
        <f t="shared" si="50"/>
        <v>0</v>
      </c>
      <c r="BO51" s="488">
        <f t="shared" si="50"/>
        <v>0</v>
      </c>
      <c r="BP51" s="488">
        <f t="shared" si="50"/>
        <v>0</v>
      </c>
      <c r="BQ51" s="488">
        <f t="shared" si="50"/>
        <v>0</v>
      </c>
      <c r="BR51" s="488">
        <f t="shared" si="50"/>
        <v>0</v>
      </c>
      <c r="BT51" s="488">
        <f t="shared" ref="BT51:CE51" si="51">SUM(U51:U52)</f>
        <v>0</v>
      </c>
      <c r="BU51" s="488">
        <f t="shared" si="51"/>
        <v>0</v>
      </c>
      <c r="BV51" s="488">
        <f t="shared" si="51"/>
        <v>0</v>
      </c>
      <c r="BW51" s="488">
        <f t="shared" si="51"/>
        <v>0</v>
      </c>
      <c r="BX51" s="488">
        <f t="shared" si="51"/>
        <v>0</v>
      </c>
      <c r="BY51" s="488">
        <f t="shared" si="51"/>
        <v>0</v>
      </c>
      <c r="BZ51" s="488">
        <f t="shared" si="51"/>
        <v>0</v>
      </c>
      <c r="CA51" s="488">
        <f t="shared" si="51"/>
        <v>0</v>
      </c>
      <c r="CB51" s="488">
        <f t="shared" si="51"/>
        <v>0</v>
      </c>
      <c r="CC51" s="488">
        <f t="shared" si="51"/>
        <v>0</v>
      </c>
      <c r="CD51" s="488">
        <f t="shared" si="51"/>
        <v>0</v>
      </c>
      <c r="CE51" s="488">
        <f t="shared" si="51"/>
        <v>0</v>
      </c>
    </row>
    <row r="52" spans="1:83" x14ac:dyDescent="0.15">
      <c r="A52" s="743"/>
      <c r="B52" s="746"/>
      <c r="C52" s="746"/>
      <c r="D52" s="746"/>
      <c r="E52" s="749"/>
      <c r="F52" s="746"/>
      <c r="G52" s="490" t="s">
        <v>320</v>
      </c>
      <c r="H52" s="491"/>
      <c r="I52" s="492" t="str">
        <f t="shared" si="37"/>
        <v/>
      </c>
      <c r="J52" s="492" t="str">
        <f t="shared" si="37"/>
        <v/>
      </c>
      <c r="K52" s="492" t="str">
        <f t="shared" si="37"/>
        <v/>
      </c>
      <c r="L52" s="492" t="str">
        <f t="shared" si="37"/>
        <v/>
      </c>
      <c r="M52" s="492" t="str">
        <f t="shared" si="37"/>
        <v/>
      </c>
      <c r="N52" s="492" t="str">
        <f t="shared" si="37"/>
        <v/>
      </c>
      <c r="O52" s="492" t="str">
        <f t="shared" si="37"/>
        <v/>
      </c>
      <c r="P52" s="492" t="str">
        <f t="shared" si="37"/>
        <v/>
      </c>
      <c r="Q52" s="492" t="str">
        <f t="shared" si="37"/>
        <v/>
      </c>
      <c r="R52" s="492" t="str">
        <f t="shared" si="37"/>
        <v/>
      </c>
      <c r="S52" s="492" t="str">
        <f t="shared" si="37"/>
        <v/>
      </c>
      <c r="T52" s="493">
        <f t="shared" si="2"/>
        <v>0</v>
      </c>
      <c r="AG52" s="487"/>
      <c r="AH52" s="487"/>
      <c r="AI52" s="487"/>
      <c r="AN52" s="472">
        <v>2</v>
      </c>
      <c r="AO52" s="472">
        <v>1</v>
      </c>
      <c r="AP52" s="472">
        <v>11</v>
      </c>
      <c r="AQ52" s="480">
        <f ca="1">IF($AP52=1,IF(INDIRECT(ADDRESS(($AN52-1)*3+$AO52+5,$AP52+7))="",0,INDIRECT(ADDRESS(($AN52-1)*3+$AO52+5,$AP52+7))),IF(INDIRECT(ADDRESS(($AN52-1)*3+$AO52+5,$AP52+7))="",0,IF(COUNTIF(INDIRECT(ADDRESS(($AN52-1)*36+($AO52-1)*12+6,COLUMN())):INDIRECT(ADDRESS(($AN52-1)*36+($AO52-1)*12+$AP52+4,COLUMN())),INDIRECT(ADDRESS(($AN52-1)*3+$AO52+5,$AP52+7)))&gt;=1,0,INDIRECT(ADDRESS(($AN52-1)*3+$AO52+5,$AP52+7)))))</f>
        <v>0</v>
      </c>
      <c r="AR52" s="472">
        <f ca="1">COUNTIF(INDIRECT("H"&amp;(ROW()+12*(($AN52-1)*3+$AO52)-ROW())/12+5):INDIRECT("S"&amp;(ROW()+12*(($AN52-1)*3+$AO52)-ROW())/12+5),AQ52)</f>
        <v>0</v>
      </c>
      <c r="AS52" s="480"/>
      <c r="AU52" s="472">
        <f ca="1">IF(AND(AQ52&gt;0,AR52&gt;0),COUNTIF(AU$6:AU51,"&gt;0")+1,0)</f>
        <v>0</v>
      </c>
      <c r="BE52" s="472">
        <v>2</v>
      </c>
      <c r="BF52" s="472" t="s">
        <v>319</v>
      </c>
      <c r="BG52" s="488">
        <f t="shared" ref="BG52:BR52" si="52">IF(BG51+BT51&gt;40000,1,0)</f>
        <v>0</v>
      </c>
      <c r="BH52" s="488">
        <f t="shared" si="52"/>
        <v>0</v>
      </c>
      <c r="BI52" s="488">
        <f t="shared" si="52"/>
        <v>0</v>
      </c>
      <c r="BJ52" s="488">
        <f t="shared" si="52"/>
        <v>0</v>
      </c>
      <c r="BK52" s="488">
        <f t="shared" si="52"/>
        <v>0</v>
      </c>
      <c r="BL52" s="488">
        <f t="shared" si="52"/>
        <v>0</v>
      </c>
      <c r="BM52" s="488">
        <f t="shared" si="52"/>
        <v>0</v>
      </c>
      <c r="BN52" s="488">
        <f t="shared" si="52"/>
        <v>0</v>
      </c>
      <c r="BO52" s="488">
        <f t="shared" si="52"/>
        <v>0</v>
      </c>
      <c r="BP52" s="488">
        <f t="shared" si="52"/>
        <v>0</v>
      </c>
      <c r="BQ52" s="488">
        <f t="shared" si="52"/>
        <v>0</v>
      </c>
      <c r="BR52" s="488">
        <f t="shared" si="52"/>
        <v>0</v>
      </c>
      <c r="BT52" s="488"/>
      <c r="BU52" s="488"/>
      <c r="BV52" s="488"/>
      <c r="BW52" s="488"/>
      <c r="BX52" s="488"/>
      <c r="BY52" s="488"/>
      <c r="BZ52" s="488"/>
      <c r="CA52" s="488"/>
      <c r="CB52" s="488"/>
      <c r="CC52" s="488"/>
      <c r="CD52" s="488"/>
      <c r="CE52" s="488"/>
    </row>
    <row r="53" spans="1:83" x14ac:dyDescent="0.15">
      <c r="A53" s="744"/>
      <c r="B53" s="747"/>
      <c r="C53" s="747"/>
      <c r="D53" s="747"/>
      <c r="E53" s="750"/>
      <c r="F53" s="747"/>
      <c r="G53" s="496" t="s">
        <v>462</v>
      </c>
      <c r="H53" s="497"/>
      <c r="I53" s="498"/>
      <c r="J53" s="498"/>
      <c r="K53" s="498"/>
      <c r="L53" s="498"/>
      <c r="M53" s="498"/>
      <c r="N53" s="498"/>
      <c r="O53" s="498"/>
      <c r="P53" s="498"/>
      <c r="Q53" s="498"/>
      <c r="R53" s="498"/>
      <c r="S53" s="498"/>
      <c r="T53" s="499">
        <f t="shared" si="2"/>
        <v>0</v>
      </c>
      <c r="AG53" s="487"/>
      <c r="AH53" s="487"/>
      <c r="AI53" s="487"/>
      <c r="AN53" s="472">
        <v>2</v>
      </c>
      <c r="AO53" s="472">
        <v>1</v>
      </c>
      <c r="AP53" s="472">
        <v>12</v>
      </c>
      <c r="AQ53" s="480">
        <f ca="1">IF($AP53=1,IF(INDIRECT(ADDRESS(($AN53-1)*3+$AO53+5,$AP53+7))="",0,INDIRECT(ADDRESS(($AN53-1)*3+$AO53+5,$AP53+7))),IF(INDIRECT(ADDRESS(($AN53-1)*3+$AO53+5,$AP53+7))="",0,IF(COUNTIF(INDIRECT(ADDRESS(($AN53-1)*36+($AO53-1)*12+6,COLUMN())):INDIRECT(ADDRESS(($AN53-1)*36+($AO53-1)*12+$AP53+4,COLUMN())),INDIRECT(ADDRESS(($AN53-1)*3+$AO53+5,$AP53+7)))&gt;=1,0,INDIRECT(ADDRESS(($AN53-1)*3+$AO53+5,$AP53+7)))))</f>
        <v>0</v>
      </c>
      <c r="AR53" s="472">
        <f ca="1">COUNTIF(INDIRECT("H"&amp;(ROW()+12*(($AN53-1)*3+$AO53)-ROW())/12+5):INDIRECT("S"&amp;(ROW()+12*(($AN53-1)*3+$AO53)-ROW())/12+5),AQ53)</f>
        <v>0</v>
      </c>
      <c r="AS53" s="480"/>
      <c r="AU53" s="472">
        <f ca="1">IF(AND(AQ53&gt;0,AR53&gt;0),COUNTIF(AU$6:AU52,"&gt;0")+1,0)</f>
        <v>0</v>
      </c>
      <c r="BE53" s="472">
        <v>3</v>
      </c>
      <c r="BG53" s="488"/>
      <c r="BH53" s="488"/>
      <c r="BI53" s="488"/>
      <c r="BJ53" s="488"/>
      <c r="BK53" s="488"/>
      <c r="BL53" s="488"/>
      <c r="BM53" s="488"/>
      <c r="BN53" s="488"/>
      <c r="BO53" s="488"/>
      <c r="BP53" s="488"/>
      <c r="BQ53" s="488"/>
      <c r="BR53" s="488"/>
      <c r="BT53" s="488"/>
      <c r="BU53" s="488"/>
      <c r="BV53" s="488"/>
      <c r="BW53" s="488"/>
      <c r="BX53" s="488"/>
      <c r="BY53" s="488"/>
      <c r="BZ53" s="488"/>
      <c r="CA53" s="488"/>
      <c r="CB53" s="488"/>
      <c r="CC53" s="488"/>
      <c r="CD53" s="488"/>
      <c r="CE53" s="488"/>
    </row>
    <row r="54" spans="1:83" x14ac:dyDescent="0.15">
      <c r="A54" s="742">
        <v>17</v>
      </c>
      <c r="B54" s="745"/>
      <c r="C54" s="745"/>
      <c r="D54" s="745"/>
      <c r="E54" s="748"/>
      <c r="F54" s="745"/>
      <c r="G54" s="481" t="s">
        <v>321</v>
      </c>
      <c r="H54" s="482"/>
      <c r="I54" s="483" t="str">
        <f t="shared" ref="I54:S69" si="53">IF(H54="","",H54)</f>
        <v/>
      </c>
      <c r="J54" s="483" t="str">
        <f t="shared" si="53"/>
        <v/>
      </c>
      <c r="K54" s="483" t="str">
        <f t="shared" si="53"/>
        <v/>
      </c>
      <c r="L54" s="483" t="str">
        <f t="shared" si="53"/>
        <v/>
      </c>
      <c r="M54" s="483" t="str">
        <f t="shared" si="53"/>
        <v/>
      </c>
      <c r="N54" s="483" t="str">
        <f t="shared" si="53"/>
        <v/>
      </c>
      <c r="O54" s="483" t="str">
        <f t="shared" si="53"/>
        <v/>
      </c>
      <c r="P54" s="483" t="str">
        <f t="shared" si="53"/>
        <v/>
      </c>
      <c r="Q54" s="483" t="str">
        <f t="shared" si="53"/>
        <v/>
      </c>
      <c r="R54" s="483" t="str">
        <f t="shared" si="53"/>
        <v/>
      </c>
      <c r="S54" s="483" t="str">
        <f t="shared" si="53"/>
        <v/>
      </c>
      <c r="T54" s="484">
        <f t="shared" si="2"/>
        <v>0</v>
      </c>
      <c r="AG54" s="487"/>
      <c r="AH54" s="487"/>
      <c r="AI54" s="487"/>
      <c r="AN54" s="472">
        <v>2</v>
      </c>
      <c r="AO54" s="472">
        <v>2</v>
      </c>
      <c r="AP54" s="472">
        <v>1</v>
      </c>
      <c r="AQ54" s="480">
        <f ca="1">IF($AP54=1,IF(INDIRECT(ADDRESS(($AN54-1)*3+$AO54+5,$AP54+7))="",0,INDIRECT(ADDRESS(($AN54-1)*3+$AO54+5,$AP54+7))),IF(INDIRECT(ADDRESS(($AN54-1)*3+$AO54+5,$AP54+7))="",0,IF(COUNTIF(INDIRECT(ADDRESS(($AN54-1)*36+($AO54-1)*12+6,COLUMN())):INDIRECT(ADDRESS(($AN54-1)*36+($AO54-1)*12+$AP54+4,COLUMN())),INDIRECT(ADDRESS(($AN54-1)*3+$AO54+5,$AP54+7)))&gt;=1,0,INDIRECT(ADDRESS(($AN54-1)*3+$AO54+5,$AP54+7)))))</f>
        <v>0</v>
      </c>
      <c r="AR54" s="472">
        <f ca="1">COUNTIF(INDIRECT("H"&amp;(ROW()+12*(($AN54-1)*3+$AO54)-ROW())/12+5):INDIRECT("S"&amp;(ROW()+12*(($AN54-1)*3+$AO54)-ROW())/12+5),AQ54)</f>
        <v>0</v>
      </c>
      <c r="AS54" s="480"/>
      <c r="AU54" s="472">
        <f ca="1">IF(AND(AQ54&gt;0,AR54&gt;0),COUNTIF(AU$6:AU53,"&gt;0")+1,0)</f>
        <v>0</v>
      </c>
      <c r="BE54" s="472">
        <v>1</v>
      </c>
      <c r="BG54" s="488">
        <f t="shared" ref="BG54:BR54" si="54">SUM(H54:H55)</f>
        <v>0</v>
      </c>
      <c r="BH54" s="488">
        <f t="shared" si="54"/>
        <v>0</v>
      </c>
      <c r="BI54" s="488">
        <f t="shared" si="54"/>
        <v>0</v>
      </c>
      <c r="BJ54" s="488">
        <f t="shared" si="54"/>
        <v>0</v>
      </c>
      <c r="BK54" s="488">
        <f t="shared" si="54"/>
        <v>0</v>
      </c>
      <c r="BL54" s="488">
        <f t="shared" si="54"/>
        <v>0</v>
      </c>
      <c r="BM54" s="488">
        <f t="shared" si="54"/>
        <v>0</v>
      </c>
      <c r="BN54" s="488">
        <f t="shared" si="54"/>
        <v>0</v>
      </c>
      <c r="BO54" s="488">
        <f t="shared" si="54"/>
        <v>0</v>
      </c>
      <c r="BP54" s="488">
        <f t="shared" si="54"/>
        <v>0</v>
      </c>
      <c r="BQ54" s="488">
        <f t="shared" si="54"/>
        <v>0</v>
      </c>
      <c r="BR54" s="488">
        <f t="shared" si="54"/>
        <v>0</v>
      </c>
      <c r="BT54" s="488">
        <f t="shared" ref="BT54:CE54" si="55">SUM(U54:U55)</f>
        <v>0</v>
      </c>
      <c r="BU54" s="488">
        <f t="shared" si="55"/>
        <v>0</v>
      </c>
      <c r="BV54" s="488">
        <f t="shared" si="55"/>
        <v>0</v>
      </c>
      <c r="BW54" s="488">
        <f t="shared" si="55"/>
        <v>0</v>
      </c>
      <c r="BX54" s="488">
        <f t="shared" si="55"/>
        <v>0</v>
      </c>
      <c r="BY54" s="488">
        <f t="shared" si="55"/>
        <v>0</v>
      </c>
      <c r="BZ54" s="488">
        <f t="shared" si="55"/>
        <v>0</v>
      </c>
      <c r="CA54" s="488">
        <f t="shared" si="55"/>
        <v>0</v>
      </c>
      <c r="CB54" s="488">
        <f t="shared" si="55"/>
        <v>0</v>
      </c>
      <c r="CC54" s="488">
        <f t="shared" si="55"/>
        <v>0</v>
      </c>
      <c r="CD54" s="488">
        <f t="shared" si="55"/>
        <v>0</v>
      </c>
      <c r="CE54" s="488">
        <f t="shared" si="55"/>
        <v>0</v>
      </c>
    </row>
    <row r="55" spans="1:83" x14ac:dyDescent="0.15">
      <c r="A55" s="743"/>
      <c r="B55" s="746"/>
      <c r="C55" s="746"/>
      <c r="D55" s="746"/>
      <c r="E55" s="749"/>
      <c r="F55" s="746"/>
      <c r="G55" s="490" t="s">
        <v>320</v>
      </c>
      <c r="H55" s="491"/>
      <c r="I55" s="492" t="str">
        <f t="shared" si="53"/>
        <v/>
      </c>
      <c r="J55" s="492" t="str">
        <f t="shared" si="53"/>
        <v/>
      </c>
      <c r="K55" s="492" t="str">
        <f t="shared" si="53"/>
        <v/>
      </c>
      <c r="L55" s="492" t="str">
        <f t="shared" si="53"/>
        <v/>
      </c>
      <c r="M55" s="492" t="str">
        <f t="shared" si="53"/>
        <v/>
      </c>
      <c r="N55" s="492" t="str">
        <f t="shared" si="53"/>
        <v/>
      </c>
      <c r="O55" s="492" t="str">
        <f t="shared" si="53"/>
        <v/>
      </c>
      <c r="P55" s="492" t="str">
        <f t="shared" si="53"/>
        <v/>
      </c>
      <c r="Q55" s="492" t="str">
        <f t="shared" si="53"/>
        <v/>
      </c>
      <c r="R55" s="492" t="str">
        <f t="shared" si="53"/>
        <v/>
      </c>
      <c r="S55" s="492" t="str">
        <f t="shared" si="53"/>
        <v/>
      </c>
      <c r="T55" s="493">
        <f t="shared" si="2"/>
        <v>0</v>
      </c>
      <c r="AG55" s="487"/>
      <c r="AH55" s="487"/>
      <c r="AI55" s="487"/>
      <c r="AN55" s="472">
        <v>2</v>
      </c>
      <c r="AO55" s="472">
        <v>2</v>
      </c>
      <c r="AP55" s="472">
        <v>2</v>
      </c>
      <c r="AQ55" s="480">
        <f ca="1">IF($AP55=1,IF(INDIRECT(ADDRESS(($AN55-1)*3+$AO55+5,$AP55+7))="",0,INDIRECT(ADDRESS(($AN55-1)*3+$AO55+5,$AP55+7))),IF(INDIRECT(ADDRESS(($AN55-1)*3+$AO55+5,$AP55+7))="",0,IF(COUNTIF(INDIRECT(ADDRESS(($AN55-1)*36+($AO55-1)*12+6,COLUMN())):INDIRECT(ADDRESS(($AN55-1)*36+($AO55-1)*12+$AP55+4,COLUMN())),INDIRECT(ADDRESS(($AN55-1)*3+$AO55+5,$AP55+7)))&gt;=1,0,INDIRECT(ADDRESS(($AN55-1)*3+$AO55+5,$AP55+7)))))</f>
        <v>0</v>
      </c>
      <c r="AR55" s="472">
        <f ca="1">COUNTIF(INDIRECT("H"&amp;(ROW()+12*(($AN55-1)*3+$AO55)-ROW())/12+5):INDIRECT("S"&amp;(ROW()+12*(($AN55-1)*3+$AO55)-ROW())/12+5),AQ55)</f>
        <v>0</v>
      </c>
      <c r="AS55" s="480"/>
      <c r="AU55" s="472">
        <f ca="1">IF(AND(AQ55&gt;0,AR55&gt;0),COUNTIF(AU$6:AU54,"&gt;0")+1,0)</f>
        <v>0</v>
      </c>
      <c r="BE55" s="472">
        <v>2</v>
      </c>
      <c r="BF55" s="472" t="s">
        <v>319</v>
      </c>
      <c r="BG55" s="488">
        <f t="shared" ref="BG55:BR55" si="56">IF(BG54+BT54&gt;40000,1,0)</f>
        <v>0</v>
      </c>
      <c r="BH55" s="488">
        <f t="shared" si="56"/>
        <v>0</v>
      </c>
      <c r="BI55" s="488">
        <f t="shared" si="56"/>
        <v>0</v>
      </c>
      <c r="BJ55" s="488">
        <f t="shared" si="56"/>
        <v>0</v>
      </c>
      <c r="BK55" s="488">
        <f t="shared" si="56"/>
        <v>0</v>
      </c>
      <c r="BL55" s="488">
        <f t="shared" si="56"/>
        <v>0</v>
      </c>
      <c r="BM55" s="488">
        <f t="shared" si="56"/>
        <v>0</v>
      </c>
      <c r="BN55" s="488">
        <f t="shared" si="56"/>
        <v>0</v>
      </c>
      <c r="BO55" s="488">
        <f t="shared" si="56"/>
        <v>0</v>
      </c>
      <c r="BP55" s="488">
        <f t="shared" si="56"/>
        <v>0</v>
      </c>
      <c r="BQ55" s="488">
        <f t="shared" si="56"/>
        <v>0</v>
      </c>
      <c r="BR55" s="488">
        <f t="shared" si="56"/>
        <v>0</v>
      </c>
      <c r="BT55" s="488"/>
      <c r="BU55" s="488"/>
      <c r="BV55" s="488"/>
      <c r="BW55" s="488"/>
      <c r="BX55" s="488"/>
      <c r="BY55" s="488"/>
      <c r="BZ55" s="488"/>
      <c r="CA55" s="488"/>
      <c r="CB55" s="488"/>
      <c r="CC55" s="488"/>
      <c r="CD55" s="488"/>
      <c r="CE55" s="488"/>
    </row>
    <row r="56" spans="1:83" x14ac:dyDescent="0.15">
      <c r="A56" s="744"/>
      <c r="B56" s="747"/>
      <c r="C56" s="747"/>
      <c r="D56" s="747"/>
      <c r="E56" s="750"/>
      <c r="F56" s="747"/>
      <c r="G56" s="496" t="s">
        <v>462</v>
      </c>
      <c r="H56" s="497"/>
      <c r="I56" s="498"/>
      <c r="J56" s="498"/>
      <c r="K56" s="498"/>
      <c r="L56" s="498"/>
      <c r="M56" s="498"/>
      <c r="N56" s="498"/>
      <c r="O56" s="498"/>
      <c r="P56" s="498"/>
      <c r="Q56" s="498"/>
      <c r="R56" s="498"/>
      <c r="S56" s="498"/>
      <c r="T56" s="499">
        <f t="shared" si="2"/>
        <v>0</v>
      </c>
      <c r="AG56" s="487"/>
      <c r="AH56" s="487"/>
      <c r="AI56" s="487"/>
      <c r="AN56" s="472">
        <v>2</v>
      </c>
      <c r="AO56" s="472">
        <v>2</v>
      </c>
      <c r="AP56" s="472">
        <v>3</v>
      </c>
      <c r="AQ56" s="480">
        <f ca="1">IF($AP56=1,IF(INDIRECT(ADDRESS(($AN56-1)*3+$AO56+5,$AP56+7))="",0,INDIRECT(ADDRESS(($AN56-1)*3+$AO56+5,$AP56+7))),IF(INDIRECT(ADDRESS(($AN56-1)*3+$AO56+5,$AP56+7))="",0,IF(COUNTIF(INDIRECT(ADDRESS(($AN56-1)*36+($AO56-1)*12+6,COLUMN())):INDIRECT(ADDRESS(($AN56-1)*36+($AO56-1)*12+$AP56+4,COLUMN())),INDIRECT(ADDRESS(($AN56-1)*3+$AO56+5,$AP56+7)))&gt;=1,0,INDIRECT(ADDRESS(($AN56-1)*3+$AO56+5,$AP56+7)))))</f>
        <v>0</v>
      </c>
      <c r="AR56" s="472">
        <f ca="1">COUNTIF(INDIRECT("H"&amp;(ROW()+12*(($AN56-1)*3+$AO56)-ROW())/12+5):INDIRECT("S"&amp;(ROW()+12*(($AN56-1)*3+$AO56)-ROW())/12+5),AQ56)</f>
        <v>0</v>
      </c>
      <c r="AS56" s="480"/>
      <c r="AU56" s="472">
        <f ca="1">IF(AND(AQ56&gt;0,AR56&gt;0),COUNTIF(AU$6:AU55,"&gt;0")+1,0)</f>
        <v>0</v>
      </c>
      <c r="BE56" s="472">
        <v>3</v>
      </c>
      <c r="BG56" s="488"/>
      <c r="BH56" s="488"/>
      <c r="BI56" s="488"/>
      <c r="BJ56" s="488"/>
      <c r="BK56" s="488"/>
      <c r="BL56" s="488"/>
      <c r="BM56" s="488"/>
      <c r="BN56" s="488"/>
      <c r="BO56" s="488"/>
      <c r="BP56" s="488"/>
      <c r="BQ56" s="488"/>
      <c r="BR56" s="488"/>
      <c r="BT56" s="488"/>
      <c r="BU56" s="488"/>
      <c r="BV56" s="488"/>
      <c r="BW56" s="488"/>
      <c r="BX56" s="488"/>
      <c r="BY56" s="488"/>
      <c r="BZ56" s="488"/>
      <c r="CA56" s="488"/>
      <c r="CB56" s="488"/>
      <c r="CC56" s="488"/>
      <c r="CD56" s="488"/>
      <c r="CE56" s="488"/>
    </row>
    <row r="57" spans="1:83" x14ac:dyDescent="0.15">
      <c r="A57" s="742">
        <v>18</v>
      </c>
      <c r="B57" s="745"/>
      <c r="C57" s="745"/>
      <c r="D57" s="745"/>
      <c r="E57" s="748"/>
      <c r="F57" s="745"/>
      <c r="G57" s="481" t="s">
        <v>321</v>
      </c>
      <c r="H57" s="482"/>
      <c r="I57" s="483" t="str">
        <f t="shared" si="53"/>
        <v/>
      </c>
      <c r="J57" s="483" t="str">
        <f t="shared" si="53"/>
        <v/>
      </c>
      <c r="K57" s="483" t="str">
        <f t="shared" si="53"/>
        <v/>
      </c>
      <c r="L57" s="483" t="str">
        <f t="shared" si="53"/>
        <v/>
      </c>
      <c r="M57" s="483" t="str">
        <f t="shared" si="53"/>
        <v/>
      </c>
      <c r="N57" s="483" t="str">
        <f t="shared" si="53"/>
        <v/>
      </c>
      <c r="O57" s="483" t="str">
        <f t="shared" si="53"/>
        <v/>
      </c>
      <c r="P57" s="483" t="str">
        <f t="shared" si="53"/>
        <v/>
      </c>
      <c r="Q57" s="483" t="str">
        <f t="shared" si="53"/>
        <v/>
      </c>
      <c r="R57" s="483" t="str">
        <f t="shared" si="53"/>
        <v/>
      </c>
      <c r="S57" s="483" t="str">
        <f t="shared" si="53"/>
        <v/>
      </c>
      <c r="T57" s="484">
        <f t="shared" si="2"/>
        <v>0</v>
      </c>
      <c r="AG57" s="487"/>
      <c r="AH57" s="487"/>
      <c r="AI57" s="487"/>
      <c r="AN57" s="472">
        <v>2</v>
      </c>
      <c r="AO57" s="472">
        <v>2</v>
      </c>
      <c r="AP57" s="472">
        <v>4</v>
      </c>
      <c r="AQ57" s="480">
        <f ca="1">IF($AP57=1,IF(INDIRECT(ADDRESS(($AN57-1)*3+$AO57+5,$AP57+7))="",0,INDIRECT(ADDRESS(($AN57-1)*3+$AO57+5,$AP57+7))),IF(INDIRECT(ADDRESS(($AN57-1)*3+$AO57+5,$AP57+7))="",0,IF(COUNTIF(INDIRECT(ADDRESS(($AN57-1)*36+($AO57-1)*12+6,COLUMN())):INDIRECT(ADDRESS(($AN57-1)*36+($AO57-1)*12+$AP57+4,COLUMN())),INDIRECT(ADDRESS(($AN57-1)*3+$AO57+5,$AP57+7)))&gt;=1,0,INDIRECT(ADDRESS(($AN57-1)*3+$AO57+5,$AP57+7)))))</f>
        <v>0</v>
      </c>
      <c r="AR57" s="472">
        <f ca="1">COUNTIF(INDIRECT("H"&amp;(ROW()+12*(($AN57-1)*3+$AO57)-ROW())/12+5):INDIRECT("S"&amp;(ROW()+12*(($AN57-1)*3+$AO57)-ROW())/12+5),AQ57)</f>
        <v>0</v>
      </c>
      <c r="AS57" s="480"/>
      <c r="AU57" s="472">
        <f ca="1">IF(AND(AQ57&gt;0,AR57&gt;0),COUNTIF(AU$6:AU56,"&gt;0")+1,0)</f>
        <v>0</v>
      </c>
      <c r="BE57" s="472">
        <v>1</v>
      </c>
      <c r="BG57" s="488">
        <f t="shared" ref="BG57:BR57" si="57">SUM(H57:H58)</f>
        <v>0</v>
      </c>
      <c r="BH57" s="488">
        <f t="shared" si="57"/>
        <v>0</v>
      </c>
      <c r="BI57" s="488">
        <f t="shared" si="57"/>
        <v>0</v>
      </c>
      <c r="BJ57" s="488">
        <f t="shared" si="57"/>
        <v>0</v>
      </c>
      <c r="BK57" s="488">
        <f t="shared" si="57"/>
        <v>0</v>
      </c>
      <c r="BL57" s="488">
        <f t="shared" si="57"/>
        <v>0</v>
      </c>
      <c r="BM57" s="488">
        <f t="shared" si="57"/>
        <v>0</v>
      </c>
      <c r="BN57" s="488">
        <f t="shared" si="57"/>
        <v>0</v>
      </c>
      <c r="BO57" s="488">
        <f t="shared" si="57"/>
        <v>0</v>
      </c>
      <c r="BP57" s="488">
        <f t="shared" si="57"/>
        <v>0</v>
      </c>
      <c r="BQ57" s="488">
        <f t="shared" si="57"/>
        <v>0</v>
      </c>
      <c r="BR57" s="488">
        <f t="shared" si="57"/>
        <v>0</v>
      </c>
      <c r="BT57" s="488">
        <f t="shared" ref="BT57:CE57" si="58">SUM(U57:U58)</f>
        <v>0</v>
      </c>
      <c r="BU57" s="488">
        <f t="shared" si="58"/>
        <v>0</v>
      </c>
      <c r="BV57" s="488">
        <f t="shared" si="58"/>
        <v>0</v>
      </c>
      <c r="BW57" s="488">
        <f t="shared" si="58"/>
        <v>0</v>
      </c>
      <c r="BX57" s="488">
        <f t="shared" si="58"/>
        <v>0</v>
      </c>
      <c r="BY57" s="488">
        <f t="shared" si="58"/>
        <v>0</v>
      </c>
      <c r="BZ57" s="488">
        <f t="shared" si="58"/>
        <v>0</v>
      </c>
      <c r="CA57" s="488">
        <f t="shared" si="58"/>
        <v>0</v>
      </c>
      <c r="CB57" s="488">
        <f t="shared" si="58"/>
        <v>0</v>
      </c>
      <c r="CC57" s="488">
        <f t="shared" si="58"/>
        <v>0</v>
      </c>
      <c r="CD57" s="488">
        <f t="shared" si="58"/>
        <v>0</v>
      </c>
      <c r="CE57" s="488">
        <f t="shared" si="58"/>
        <v>0</v>
      </c>
    </row>
    <row r="58" spans="1:83" x14ac:dyDescent="0.15">
      <c r="A58" s="743"/>
      <c r="B58" s="746"/>
      <c r="C58" s="746"/>
      <c r="D58" s="746"/>
      <c r="E58" s="749"/>
      <c r="F58" s="746"/>
      <c r="G58" s="490" t="s">
        <v>320</v>
      </c>
      <c r="H58" s="491"/>
      <c r="I58" s="492" t="str">
        <f t="shared" si="53"/>
        <v/>
      </c>
      <c r="J58" s="492" t="str">
        <f t="shared" si="53"/>
        <v/>
      </c>
      <c r="K58" s="492" t="str">
        <f t="shared" si="53"/>
        <v/>
      </c>
      <c r="L58" s="492" t="str">
        <f t="shared" si="53"/>
        <v/>
      </c>
      <c r="M58" s="492" t="str">
        <f t="shared" si="53"/>
        <v/>
      </c>
      <c r="N58" s="492" t="str">
        <f t="shared" si="53"/>
        <v/>
      </c>
      <c r="O58" s="492" t="str">
        <f t="shared" si="53"/>
        <v/>
      </c>
      <c r="P58" s="492" t="str">
        <f t="shared" si="53"/>
        <v/>
      </c>
      <c r="Q58" s="492" t="str">
        <f t="shared" si="53"/>
        <v/>
      </c>
      <c r="R58" s="492" t="str">
        <f t="shared" si="53"/>
        <v/>
      </c>
      <c r="S58" s="492" t="str">
        <f t="shared" si="53"/>
        <v/>
      </c>
      <c r="T58" s="493">
        <f t="shared" si="2"/>
        <v>0</v>
      </c>
      <c r="AG58" s="487"/>
      <c r="AH58" s="487"/>
      <c r="AI58" s="487"/>
      <c r="AN58" s="472">
        <v>2</v>
      </c>
      <c r="AO58" s="472">
        <v>2</v>
      </c>
      <c r="AP58" s="472">
        <v>5</v>
      </c>
      <c r="AQ58" s="480">
        <f ca="1">IF($AP58=1,IF(INDIRECT(ADDRESS(($AN58-1)*3+$AO58+5,$AP58+7))="",0,INDIRECT(ADDRESS(($AN58-1)*3+$AO58+5,$AP58+7))),IF(INDIRECT(ADDRESS(($AN58-1)*3+$AO58+5,$AP58+7))="",0,IF(COUNTIF(INDIRECT(ADDRESS(($AN58-1)*36+($AO58-1)*12+6,COLUMN())):INDIRECT(ADDRESS(($AN58-1)*36+($AO58-1)*12+$AP58+4,COLUMN())),INDIRECT(ADDRESS(($AN58-1)*3+$AO58+5,$AP58+7)))&gt;=1,0,INDIRECT(ADDRESS(($AN58-1)*3+$AO58+5,$AP58+7)))))</f>
        <v>0</v>
      </c>
      <c r="AR58" s="472">
        <f ca="1">COUNTIF(INDIRECT("H"&amp;(ROW()+12*(($AN58-1)*3+$AO58)-ROW())/12+5):INDIRECT("S"&amp;(ROW()+12*(($AN58-1)*3+$AO58)-ROW())/12+5),AQ58)</f>
        <v>0</v>
      </c>
      <c r="AS58" s="480"/>
      <c r="AU58" s="472">
        <f ca="1">IF(AND(AQ58&gt;0,AR58&gt;0),COUNTIF(AU$6:AU57,"&gt;0")+1,0)</f>
        <v>0</v>
      </c>
      <c r="BE58" s="472">
        <v>2</v>
      </c>
      <c r="BF58" s="472" t="s">
        <v>319</v>
      </c>
      <c r="BG58" s="488">
        <f t="shared" ref="BG58:BR58" si="59">IF(BG57+BT57&gt;40000,1,0)</f>
        <v>0</v>
      </c>
      <c r="BH58" s="488">
        <f t="shared" si="59"/>
        <v>0</v>
      </c>
      <c r="BI58" s="488">
        <f t="shared" si="59"/>
        <v>0</v>
      </c>
      <c r="BJ58" s="488">
        <f t="shared" si="59"/>
        <v>0</v>
      </c>
      <c r="BK58" s="488">
        <f t="shared" si="59"/>
        <v>0</v>
      </c>
      <c r="BL58" s="488">
        <f t="shared" si="59"/>
        <v>0</v>
      </c>
      <c r="BM58" s="488">
        <f t="shared" si="59"/>
        <v>0</v>
      </c>
      <c r="BN58" s="488">
        <f t="shared" si="59"/>
        <v>0</v>
      </c>
      <c r="BO58" s="488">
        <f t="shared" si="59"/>
        <v>0</v>
      </c>
      <c r="BP58" s="488">
        <f t="shared" si="59"/>
        <v>0</v>
      </c>
      <c r="BQ58" s="488">
        <f t="shared" si="59"/>
        <v>0</v>
      </c>
      <c r="BR58" s="488">
        <f t="shared" si="59"/>
        <v>0</v>
      </c>
      <c r="BT58" s="488"/>
      <c r="BU58" s="488"/>
      <c r="BV58" s="488"/>
      <c r="BW58" s="488"/>
      <c r="BX58" s="488"/>
      <c r="BY58" s="488"/>
      <c r="BZ58" s="488"/>
      <c r="CA58" s="488"/>
      <c r="CB58" s="488"/>
      <c r="CC58" s="488"/>
      <c r="CD58" s="488"/>
      <c r="CE58" s="488"/>
    </row>
    <row r="59" spans="1:83" x14ac:dyDescent="0.15">
      <c r="A59" s="744"/>
      <c r="B59" s="747"/>
      <c r="C59" s="747"/>
      <c r="D59" s="747"/>
      <c r="E59" s="750"/>
      <c r="F59" s="747"/>
      <c r="G59" s="496" t="s">
        <v>462</v>
      </c>
      <c r="H59" s="497"/>
      <c r="I59" s="498"/>
      <c r="J59" s="498"/>
      <c r="K59" s="498"/>
      <c r="L59" s="498"/>
      <c r="M59" s="498"/>
      <c r="N59" s="498"/>
      <c r="O59" s="498"/>
      <c r="P59" s="498"/>
      <c r="Q59" s="498"/>
      <c r="R59" s="498"/>
      <c r="S59" s="498"/>
      <c r="T59" s="499">
        <f t="shared" si="2"/>
        <v>0</v>
      </c>
      <c r="AG59" s="487"/>
      <c r="AH59" s="487"/>
      <c r="AI59" s="487"/>
      <c r="AN59" s="472">
        <v>2</v>
      </c>
      <c r="AO59" s="472">
        <v>2</v>
      </c>
      <c r="AP59" s="472">
        <v>6</v>
      </c>
      <c r="AQ59" s="480">
        <f ca="1">IF($AP59=1,IF(INDIRECT(ADDRESS(($AN59-1)*3+$AO59+5,$AP59+7))="",0,INDIRECT(ADDRESS(($AN59-1)*3+$AO59+5,$AP59+7))),IF(INDIRECT(ADDRESS(($AN59-1)*3+$AO59+5,$AP59+7))="",0,IF(COUNTIF(INDIRECT(ADDRESS(($AN59-1)*36+($AO59-1)*12+6,COLUMN())):INDIRECT(ADDRESS(($AN59-1)*36+($AO59-1)*12+$AP59+4,COLUMN())),INDIRECT(ADDRESS(($AN59-1)*3+$AO59+5,$AP59+7)))&gt;=1,0,INDIRECT(ADDRESS(($AN59-1)*3+$AO59+5,$AP59+7)))))</f>
        <v>0</v>
      </c>
      <c r="AR59" s="472">
        <f ca="1">COUNTIF(INDIRECT("H"&amp;(ROW()+12*(($AN59-1)*3+$AO59)-ROW())/12+5):INDIRECT("S"&amp;(ROW()+12*(($AN59-1)*3+$AO59)-ROW())/12+5),AQ59)</f>
        <v>0</v>
      </c>
      <c r="AS59" s="480"/>
      <c r="AU59" s="472">
        <f ca="1">IF(AND(AQ59&gt;0,AR59&gt;0),COUNTIF(AU$6:AU58,"&gt;0")+1,0)</f>
        <v>0</v>
      </c>
      <c r="BE59" s="472">
        <v>3</v>
      </c>
      <c r="BG59" s="488"/>
      <c r="BH59" s="488"/>
      <c r="BI59" s="488"/>
      <c r="BJ59" s="488"/>
      <c r="BK59" s="488"/>
      <c r="BL59" s="488"/>
      <c r="BM59" s="488"/>
      <c r="BN59" s="488"/>
      <c r="BO59" s="488"/>
      <c r="BP59" s="488"/>
      <c r="BQ59" s="488"/>
      <c r="BR59" s="488"/>
    </row>
    <row r="60" spans="1:83" x14ac:dyDescent="0.15">
      <c r="A60" s="742">
        <v>19</v>
      </c>
      <c r="B60" s="745"/>
      <c r="C60" s="745"/>
      <c r="D60" s="745"/>
      <c r="E60" s="748"/>
      <c r="F60" s="745"/>
      <c r="G60" s="481" t="s">
        <v>321</v>
      </c>
      <c r="H60" s="482"/>
      <c r="I60" s="483" t="str">
        <f t="shared" si="53"/>
        <v/>
      </c>
      <c r="J60" s="483" t="str">
        <f t="shared" si="53"/>
        <v/>
      </c>
      <c r="K60" s="483" t="str">
        <f t="shared" si="53"/>
        <v/>
      </c>
      <c r="L60" s="483" t="str">
        <f t="shared" si="53"/>
        <v/>
      </c>
      <c r="M60" s="483" t="str">
        <f t="shared" si="53"/>
        <v/>
      </c>
      <c r="N60" s="483" t="str">
        <f t="shared" si="53"/>
        <v/>
      </c>
      <c r="O60" s="483" t="str">
        <f t="shared" si="53"/>
        <v/>
      </c>
      <c r="P60" s="483" t="str">
        <f t="shared" si="53"/>
        <v/>
      </c>
      <c r="Q60" s="483" t="str">
        <f t="shared" si="53"/>
        <v/>
      </c>
      <c r="R60" s="483" t="str">
        <f t="shared" si="53"/>
        <v/>
      </c>
      <c r="S60" s="483" t="str">
        <f t="shared" si="53"/>
        <v/>
      </c>
      <c r="T60" s="484">
        <f t="shared" si="2"/>
        <v>0</v>
      </c>
      <c r="AG60" s="487"/>
      <c r="AH60" s="487"/>
      <c r="AI60" s="487"/>
      <c r="AN60" s="472">
        <v>2</v>
      </c>
      <c r="AO60" s="472">
        <v>2</v>
      </c>
      <c r="AP60" s="472">
        <v>7</v>
      </c>
      <c r="AQ60" s="480">
        <f ca="1">IF($AP60=1,IF(INDIRECT(ADDRESS(($AN60-1)*3+$AO60+5,$AP60+7))="",0,INDIRECT(ADDRESS(($AN60-1)*3+$AO60+5,$AP60+7))),IF(INDIRECT(ADDRESS(($AN60-1)*3+$AO60+5,$AP60+7))="",0,IF(COUNTIF(INDIRECT(ADDRESS(($AN60-1)*36+($AO60-1)*12+6,COLUMN())):INDIRECT(ADDRESS(($AN60-1)*36+($AO60-1)*12+$AP60+4,COLUMN())),INDIRECT(ADDRESS(($AN60-1)*3+$AO60+5,$AP60+7)))&gt;=1,0,INDIRECT(ADDRESS(($AN60-1)*3+$AO60+5,$AP60+7)))))</f>
        <v>0</v>
      </c>
      <c r="AR60" s="472">
        <f ca="1">COUNTIF(INDIRECT("H"&amp;(ROW()+12*(($AN60-1)*3+$AO60)-ROW())/12+5):INDIRECT("S"&amp;(ROW()+12*(($AN60-1)*3+$AO60)-ROW())/12+5),AQ60)</f>
        <v>0</v>
      </c>
      <c r="AS60" s="480"/>
      <c r="AU60" s="472">
        <f ca="1">IF(AND(AQ60&gt;0,AR60&gt;0),COUNTIF(AU$6:AU59,"&gt;0")+1,0)</f>
        <v>0</v>
      </c>
      <c r="BE60" s="472">
        <v>1</v>
      </c>
      <c r="BG60" s="488">
        <f t="shared" ref="BG60:BR60" si="60">SUM(H60:H61)</f>
        <v>0</v>
      </c>
      <c r="BH60" s="488">
        <f t="shared" si="60"/>
        <v>0</v>
      </c>
      <c r="BI60" s="488">
        <f t="shared" si="60"/>
        <v>0</v>
      </c>
      <c r="BJ60" s="488">
        <f t="shared" si="60"/>
        <v>0</v>
      </c>
      <c r="BK60" s="488">
        <f t="shared" si="60"/>
        <v>0</v>
      </c>
      <c r="BL60" s="488">
        <f t="shared" si="60"/>
        <v>0</v>
      </c>
      <c r="BM60" s="488">
        <f t="shared" si="60"/>
        <v>0</v>
      </c>
      <c r="BN60" s="488">
        <f t="shared" si="60"/>
        <v>0</v>
      </c>
      <c r="BO60" s="488">
        <f t="shared" si="60"/>
        <v>0</v>
      </c>
      <c r="BP60" s="488">
        <f t="shared" si="60"/>
        <v>0</v>
      </c>
      <c r="BQ60" s="488">
        <f t="shared" si="60"/>
        <v>0</v>
      </c>
      <c r="BR60" s="488">
        <f t="shared" si="60"/>
        <v>0</v>
      </c>
      <c r="BT60" s="488">
        <f t="shared" ref="BT60:CE60" si="61">SUM(U60:U61)</f>
        <v>0</v>
      </c>
      <c r="BU60" s="488">
        <f t="shared" si="61"/>
        <v>0</v>
      </c>
      <c r="BV60" s="488">
        <f t="shared" si="61"/>
        <v>0</v>
      </c>
      <c r="BW60" s="488">
        <f t="shared" si="61"/>
        <v>0</v>
      </c>
      <c r="BX60" s="488">
        <f t="shared" si="61"/>
        <v>0</v>
      </c>
      <c r="BY60" s="488">
        <f t="shared" si="61"/>
        <v>0</v>
      </c>
      <c r="BZ60" s="488">
        <f t="shared" si="61"/>
        <v>0</v>
      </c>
      <c r="CA60" s="488">
        <f t="shared" si="61"/>
        <v>0</v>
      </c>
      <c r="CB60" s="488">
        <f t="shared" si="61"/>
        <v>0</v>
      </c>
      <c r="CC60" s="488">
        <f t="shared" si="61"/>
        <v>0</v>
      </c>
      <c r="CD60" s="488">
        <f t="shared" si="61"/>
        <v>0</v>
      </c>
      <c r="CE60" s="488">
        <f t="shared" si="61"/>
        <v>0</v>
      </c>
    </row>
    <row r="61" spans="1:83" x14ac:dyDescent="0.15">
      <c r="A61" s="743"/>
      <c r="B61" s="746"/>
      <c r="C61" s="746"/>
      <c r="D61" s="746"/>
      <c r="E61" s="749"/>
      <c r="F61" s="746"/>
      <c r="G61" s="490" t="s">
        <v>320</v>
      </c>
      <c r="H61" s="491"/>
      <c r="I61" s="492" t="str">
        <f t="shared" si="53"/>
        <v/>
      </c>
      <c r="J61" s="492" t="str">
        <f t="shared" si="53"/>
        <v/>
      </c>
      <c r="K61" s="492" t="str">
        <f t="shared" si="53"/>
        <v/>
      </c>
      <c r="L61" s="492" t="str">
        <f t="shared" si="53"/>
        <v/>
      </c>
      <c r="M61" s="492" t="str">
        <f t="shared" si="53"/>
        <v/>
      </c>
      <c r="N61" s="492" t="str">
        <f t="shared" si="53"/>
        <v/>
      </c>
      <c r="O61" s="492" t="str">
        <f t="shared" si="53"/>
        <v/>
      </c>
      <c r="P61" s="492" t="str">
        <f t="shared" si="53"/>
        <v/>
      </c>
      <c r="Q61" s="492" t="str">
        <f t="shared" si="53"/>
        <v/>
      </c>
      <c r="R61" s="492" t="str">
        <f t="shared" si="53"/>
        <v/>
      </c>
      <c r="S61" s="492" t="str">
        <f t="shared" si="53"/>
        <v/>
      </c>
      <c r="T61" s="493">
        <f t="shared" si="2"/>
        <v>0</v>
      </c>
      <c r="AG61" s="487"/>
      <c r="AH61" s="487"/>
      <c r="AI61" s="487"/>
      <c r="AN61" s="472">
        <v>2</v>
      </c>
      <c r="AO61" s="472">
        <v>2</v>
      </c>
      <c r="AP61" s="472">
        <v>8</v>
      </c>
      <c r="AQ61" s="480">
        <f ca="1">IF($AP61=1,IF(INDIRECT(ADDRESS(($AN61-1)*3+$AO61+5,$AP61+7))="",0,INDIRECT(ADDRESS(($AN61-1)*3+$AO61+5,$AP61+7))),IF(INDIRECT(ADDRESS(($AN61-1)*3+$AO61+5,$AP61+7))="",0,IF(COUNTIF(INDIRECT(ADDRESS(($AN61-1)*36+($AO61-1)*12+6,COLUMN())):INDIRECT(ADDRESS(($AN61-1)*36+($AO61-1)*12+$AP61+4,COLUMN())),INDIRECT(ADDRESS(($AN61-1)*3+$AO61+5,$AP61+7)))&gt;=1,0,INDIRECT(ADDRESS(($AN61-1)*3+$AO61+5,$AP61+7)))))</f>
        <v>0</v>
      </c>
      <c r="AR61" s="472">
        <f ca="1">COUNTIF(INDIRECT("H"&amp;(ROW()+12*(($AN61-1)*3+$AO61)-ROW())/12+5):INDIRECT("S"&amp;(ROW()+12*(($AN61-1)*3+$AO61)-ROW())/12+5),AQ61)</f>
        <v>0</v>
      </c>
      <c r="AS61" s="480"/>
      <c r="AU61" s="472">
        <f ca="1">IF(AND(AQ61&gt;0,AR61&gt;0),COUNTIF(AU$6:AU60,"&gt;0")+1,0)</f>
        <v>0</v>
      </c>
      <c r="BE61" s="472">
        <v>2</v>
      </c>
      <c r="BF61" s="472" t="s">
        <v>319</v>
      </c>
      <c r="BG61" s="488">
        <f t="shared" ref="BG61:BR61" si="62">IF(BG60+BT60&gt;40000,1,0)</f>
        <v>0</v>
      </c>
      <c r="BH61" s="488">
        <f t="shared" si="62"/>
        <v>0</v>
      </c>
      <c r="BI61" s="488">
        <f t="shared" si="62"/>
        <v>0</v>
      </c>
      <c r="BJ61" s="488">
        <f t="shared" si="62"/>
        <v>0</v>
      </c>
      <c r="BK61" s="488">
        <f t="shared" si="62"/>
        <v>0</v>
      </c>
      <c r="BL61" s="488">
        <f t="shared" si="62"/>
        <v>0</v>
      </c>
      <c r="BM61" s="488">
        <f t="shared" si="62"/>
        <v>0</v>
      </c>
      <c r="BN61" s="488">
        <f t="shared" si="62"/>
        <v>0</v>
      </c>
      <c r="BO61" s="488">
        <f t="shared" si="62"/>
        <v>0</v>
      </c>
      <c r="BP61" s="488">
        <f t="shared" si="62"/>
        <v>0</v>
      </c>
      <c r="BQ61" s="488">
        <f t="shared" si="62"/>
        <v>0</v>
      </c>
      <c r="BR61" s="488">
        <f t="shared" si="62"/>
        <v>0</v>
      </c>
      <c r="BT61" s="488"/>
      <c r="BU61" s="488"/>
      <c r="BV61" s="488"/>
      <c r="BW61" s="488"/>
      <c r="BX61" s="488"/>
      <c r="BY61" s="488"/>
      <c r="BZ61" s="488"/>
      <c r="CA61" s="488"/>
      <c r="CB61" s="488"/>
      <c r="CC61" s="488"/>
      <c r="CD61" s="488"/>
      <c r="CE61" s="488"/>
    </row>
    <row r="62" spans="1:83" x14ac:dyDescent="0.15">
      <c r="A62" s="744"/>
      <c r="B62" s="747"/>
      <c r="C62" s="747"/>
      <c r="D62" s="747"/>
      <c r="E62" s="750"/>
      <c r="F62" s="747"/>
      <c r="G62" s="496" t="s">
        <v>462</v>
      </c>
      <c r="H62" s="497"/>
      <c r="I62" s="498"/>
      <c r="J62" s="498"/>
      <c r="K62" s="498"/>
      <c r="L62" s="498"/>
      <c r="M62" s="498"/>
      <c r="N62" s="498"/>
      <c r="O62" s="498"/>
      <c r="P62" s="498"/>
      <c r="Q62" s="498"/>
      <c r="R62" s="498"/>
      <c r="S62" s="498"/>
      <c r="T62" s="499">
        <f t="shared" si="2"/>
        <v>0</v>
      </c>
      <c r="AG62" s="487"/>
      <c r="AH62" s="487"/>
      <c r="AI62" s="487"/>
      <c r="AN62" s="472">
        <v>2</v>
      </c>
      <c r="AO62" s="472">
        <v>2</v>
      </c>
      <c r="AP62" s="472">
        <v>9</v>
      </c>
      <c r="AQ62" s="480">
        <f ca="1">IF($AP62=1,IF(INDIRECT(ADDRESS(($AN62-1)*3+$AO62+5,$AP62+7))="",0,INDIRECT(ADDRESS(($AN62-1)*3+$AO62+5,$AP62+7))),IF(INDIRECT(ADDRESS(($AN62-1)*3+$AO62+5,$AP62+7))="",0,IF(COUNTIF(INDIRECT(ADDRESS(($AN62-1)*36+($AO62-1)*12+6,COLUMN())):INDIRECT(ADDRESS(($AN62-1)*36+($AO62-1)*12+$AP62+4,COLUMN())),INDIRECT(ADDRESS(($AN62-1)*3+$AO62+5,$AP62+7)))&gt;=1,0,INDIRECT(ADDRESS(($AN62-1)*3+$AO62+5,$AP62+7)))))</f>
        <v>0</v>
      </c>
      <c r="AR62" s="472">
        <f ca="1">COUNTIF(INDIRECT("H"&amp;(ROW()+12*(($AN62-1)*3+$AO62)-ROW())/12+5):INDIRECT("S"&amp;(ROW()+12*(($AN62-1)*3+$AO62)-ROW())/12+5),AQ62)</f>
        <v>0</v>
      </c>
      <c r="AS62" s="480"/>
      <c r="AU62" s="472">
        <f ca="1">IF(AND(AQ62&gt;0,AR62&gt;0),COUNTIF(AU$6:AU61,"&gt;0")+1,0)</f>
        <v>0</v>
      </c>
      <c r="BE62" s="472">
        <v>3</v>
      </c>
      <c r="BG62" s="488"/>
      <c r="BH62" s="488"/>
      <c r="BI62" s="488"/>
      <c r="BJ62" s="488"/>
      <c r="BK62" s="488"/>
      <c r="BL62" s="488"/>
      <c r="BM62" s="488"/>
      <c r="BN62" s="488"/>
      <c r="BO62" s="488"/>
      <c r="BP62" s="488"/>
      <c r="BQ62" s="488"/>
      <c r="BR62" s="488"/>
      <c r="BT62" s="488"/>
      <c r="BU62" s="488"/>
      <c r="BV62" s="488"/>
      <c r="BW62" s="488"/>
      <c r="BX62" s="488"/>
      <c r="BY62" s="488"/>
      <c r="BZ62" s="488"/>
      <c r="CA62" s="488"/>
      <c r="CB62" s="488"/>
      <c r="CC62" s="488"/>
      <c r="CD62" s="488"/>
      <c r="CE62" s="488"/>
    </row>
    <row r="63" spans="1:83" x14ac:dyDescent="0.15">
      <c r="A63" s="742">
        <v>20</v>
      </c>
      <c r="B63" s="745"/>
      <c r="C63" s="745"/>
      <c r="D63" s="745"/>
      <c r="E63" s="748"/>
      <c r="F63" s="745"/>
      <c r="G63" s="481" t="s">
        <v>321</v>
      </c>
      <c r="H63" s="482"/>
      <c r="I63" s="483" t="str">
        <f t="shared" si="53"/>
        <v/>
      </c>
      <c r="J63" s="483" t="str">
        <f t="shared" si="53"/>
        <v/>
      </c>
      <c r="K63" s="483" t="str">
        <f t="shared" si="53"/>
        <v/>
      </c>
      <c r="L63" s="483" t="str">
        <f t="shared" si="53"/>
        <v/>
      </c>
      <c r="M63" s="483" t="str">
        <f t="shared" si="53"/>
        <v/>
      </c>
      <c r="N63" s="483" t="str">
        <f t="shared" si="53"/>
        <v/>
      </c>
      <c r="O63" s="483" t="str">
        <f t="shared" si="53"/>
        <v/>
      </c>
      <c r="P63" s="483" t="str">
        <f t="shared" si="53"/>
        <v/>
      </c>
      <c r="Q63" s="483" t="str">
        <f t="shared" si="53"/>
        <v/>
      </c>
      <c r="R63" s="483" t="str">
        <f t="shared" si="53"/>
        <v/>
      </c>
      <c r="S63" s="483" t="str">
        <f t="shared" si="53"/>
        <v/>
      </c>
      <c r="T63" s="484">
        <f t="shared" si="2"/>
        <v>0</v>
      </c>
      <c r="AG63" s="487"/>
      <c r="AH63" s="487"/>
      <c r="AI63" s="487"/>
      <c r="AN63" s="472">
        <v>2</v>
      </c>
      <c r="AO63" s="472">
        <v>2</v>
      </c>
      <c r="AP63" s="472">
        <v>10</v>
      </c>
      <c r="AQ63" s="480">
        <f ca="1">IF($AP63=1,IF(INDIRECT(ADDRESS(($AN63-1)*3+$AO63+5,$AP63+7))="",0,INDIRECT(ADDRESS(($AN63-1)*3+$AO63+5,$AP63+7))),IF(INDIRECT(ADDRESS(($AN63-1)*3+$AO63+5,$AP63+7))="",0,IF(COUNTIF(INDIRECT(ADDRESS(($AN63-1)*36+($AO63-1)*12+6,COLUMN())):INDIRECT(ADDRESS(($AN63-1)*36+($AO63-1)*12+$AP63+4,COLUMN())),INDIRECT(ADDRESS(($AN63-1)*3+$AO63+5,$AP63+7)))&gt;=1,0,INDIRECT(ADDRESS(($AN63-1)*3+$AO63+5,$AP63+7)))))</f>
        <v>0</v>
      </c>
      <c r="AR63" s="472">
        <f ca="1">COUNTIF(INDIRECT("H"&amp;(ROW()+12*(($AN63-1)*3+$AO63)-ROW())/12+5):INDIRECT("S"&amp;(ROW()+12*(($AN63-1)*3+$AO63)-ROW())/12+5),AQ63)</f>
        <v>0</v>
      </c>
      <c r="AS63" s="480"/>
      <c r="AU63" s="472">
        <f ca="1">IF(AND(AQ63&gt;0,AR63&gt;0),COUNTIF(AU$6:AU62,"&gt;0")+1,0)</f>
        <v>0</v>
      </c>
      <c r="BE63" s="472">
        <v>1</v>
      </c>
      <c r="BG63" s="488">
        <f t="shared" ref="BG63:BR63" si="63">SUM(H63:H64)</f>
        <v>0</v>
      </c>
      <c r="BH63" s="488">
        <f t="shared" si="63"/>
        <v>0</v>
      </c>
      <c r="BI63" s="488">
        <f t="shared" si="63"/>
        <v>0</v>
      </c>
      <c r="BJ63" s="488">
        <f t="shared" si="63"/>
        <v>0</v>
      </c>
      <c r="BK63" s="488">
        <f t="shared" si="63"/>
        <v>0</v>
      </c>
      <c r="BL63" s="488">
        <f t="shared" si="63"/>
        <v>0</v>
      </c>
      <c r="BM63" s="488">
        <f t="shared" si="63"/>
        <v>0</v>
      </c>
      <c r="BN63" s="488">
        <f t="shared" si="63"/>
        <v>0</v>
      </c>
      <c r="BO63" s="488">
        <f t="shared" si="63"/>
        <v>0</v>
      </c>
      <c r="BP63" s="488">
        <f t="shared" si="63"/>
        <v>0</v>
      </c>
      <c r="BQ63" s="488">
        <f t="shared" si="63"/>
        <v>0</v>
      </c>
      <c r="BR63" s="488">
        <f t="shared" si="63"/>
        <v>0</v>
      </c>
      <c r="BT63" s="488">
        <f t="shared" ref="BT63:CE63" si="64">SUM(U63:U64)</f>
        <v>0</v>
      </c>
      <c r="BU63" s="488">
        <f t="shared" si="64"/>
        <v>0</v>
      </c>
      <c r="BV63" s="488">
        <f t="shared" si="64"/>
        <v>0</v>
      </c>
      <c r="BW63" s="488">
        <f t="shared" si="64"/>
        <v>0</v>
      </c>
      <c r="BX63" s="488">
        <f t="shared" si="64"/>
        <v>0</v>
      </c>
      <c r="BY63" s="488">
        <f t="shared" si="64"/>
        <v>0</v>
      </c>
      <c r="BZ63" s="488">
        <f t="shared" si="64"/>
        <v>0</v>
      </c>
      <c r="CA63" s="488">
        <f t="shared" si="64"/>
        <v>0</v>
      </c>
      <c r="CB63" s="488">
        <f t="shared" si="64"/>
        <v>0</v>
      </c>
      <c r="CC63" s="488">
        <f t="shared" si="64"/>
        <v>0</v>
      </c>
      <c r="CD63" s="488">
        <f t="shared" si="64"/>
        <v>0</v>
      </c>
      <c r="CE63" s="488">
        <f t="shared" si="64"/>
        <v>0</v>
      </c>
    </row>
    <row r="64" spans="1:83" x14ac:dyDescent="0.15">
      <c r="A64" s="743"/>
      <c r="B64" s="746"/>
      <c r="C64" s="746"/>
      <c r="D64" s="746"/>
      <c r="E64" s="749"/>
      <c r="F64" s="746"/>
      <c r="G64" s="490" t="s">
        <v>320</v>
      </c>
      <c r="H64" s="491"/>
      <c r="I64" s="492" t="str">
        <f t="shared" si="53"/>
        <v/>
      </c>
      <c r="J64" s="492" t="str">
        <f t="shared" si="53"/>
        <v/>
      </c>
      <c r="K64" s="492" t="str">
        <f t="shared" si="53"/>
        <v/>
      </c>
      <c r="L64" s="492" t="str">
        <f t="shared" si="53"/>
        <v/>
      </c>
      <c r="M64" s="492" t="str">
        <f t="shared" si="53"/>
        <v/>
      </c>
      <c r="N64" s="492" t="str">
        <f t="shared" si="53"/>
        <v/>
      </c>
      <c r="O64" s="492" t="str">
        <f t="shared" si="53"/>
        <v/>
      </c>
      <c r="P64" s="492" t="str">
        <f t="shared" si="53"/>
        <v/>
      </c>
      <c r="Q64" s="492" t="str">
        <f t="shared" si="53"/>
        <v/>
      </c>
      <c r="R64" s="492" t="str">
        <f t="shared" si="53"/>
        <v/>
      </c>
      <c r="S64" s="492" t="str">
        <f t="shared" si="53"/>
        <v/>
      </c>
      <c r="T64" s="493">
        <f t="shared" si="2"/>
        <v>0</v>
      </c>
      <c r="AG64" s="487"/>
      <c r="AH64" s="487"/>
      <c r="AI64" s="487"/>
      <c r="AN64" s="472">
        <v>2</v>
      </c>
      <c r="AO64" s="472">
        <v>2</v>
      </c>
      <c r="AP64" s="472">
        <v>11</v>
      </c>
      <c r="AQ64" s="480">
        <f ca="1">IF($AP64=1,IF(INDIRECT(ADDRESS(($AN64-1)*3+$AO64+5,$AP64+7))="",0,INDIRECT(ADDRESS(($AN64-1)*3+$AO64+5,$AP64+7))),IF(INDIRECT(ADDRESS(($AN64-1)*3+$AO64+5,$AP64+7))="",0,IF(COUNTIF(INDIRECT(ADDRESS(($AN64-1)*36+($AO64-1)*12+6,COLUMN())):INDIRECT(ADDRESS(($AN64-1)*36+($AO64-1)*12+$AP64+4,COLUMN())),INDIRECT(ADDRESS(($AN64-1)*3+$AO64+5,$AP64+7)))&gt;=1,0,INDIRECT(ADDRESS(($AN64-1)*3+$AO64+5,$AP64+7)))))</f>
        <v>0</v>
      </c>
      <c r="AR64" s="472">
        <f ca="1">COUNTIF(INDIRECT("H"&amp;(ROW()+12*(($AN64-1)*3+$AO64)-ROW())/12+5):INDIRECT("S"&amp;(ROW()+12*(($AN64-1)*3+$AO64)-ROW())/12+5),AQ64)</f>
        <v>0</v>
      </c>
      <c r="AS64" s="480"/>
      <c r="AU64" s="472">
        <f ca="1">IF(AND(AQ64&gt;0,AR64&gt;0),COUNTIF(AU$6:AU63,"&gt;0")+1,0)</f>
        <v>0</v>
      </c>
      <c r="BE64" s="472">
        <v>2</v>
      </c>
      <c r="BF64" s="472" t="s">
        <v>319</v>
      </c>
      <c r="BG64" s="488">
        <f t="shared" ref="BG64:BR64" si="65">IF(BG63+BT63&gt;40000,1,0)</f>
        <v>0</v>
      </c>
      <c r="BH64" s="488">
        <f t="shared" si="65"/>
        <v>0</v>
      </c>
      <c r="BI64" s="488">
        <f t="shared" si="65"/>
        <v>0</v>
      </c>
      <c r="BJ64" s="488">
        <f t="shared" si="65"/>
        <v>0</v>
      </c>
      <c r="BK64" s="488">
        <f t="shared" si="65"/>
        <v>0</v>
      </c>
      <c r="BL64" s="488">
        <f t="shared" si="65"/>
        <v>0</v>
      </c>
      <c r="BM64" s="488">
        <f t="shared" si="65"/>
        <v>0</v>
      </c>
      <c r="BN64" s="488">
        <f t="shared" si="65"/>
        <v>0</v>
      </c>
      <c r="BO64" s="488">
        <f t="shared" si="65"/>
        <v>0</v>
      </c>
      <c r="BP64" s="488">
        <f t="shared" si="65"/>
        <v>0</v>
      </c>
      <c r="BQ64" s="488">
        <f t="shared" si="65"/>
        <v>0</v>
      </c>
      <c r="BR64" s="488">
        <f t="shared" si="65"/>
        <v>0</v>
      </c>
    </row>
    <row r="65" spans="1:83" x14ac:dyDescent="0.15">
      <c r="A65" s="744"/>
      <c r="B65" s="747"/>
      <c r="C65" s="747"/>
      <c r="D65" s="747"/>
      <c r="E65" s="750"/>
      <c r="F65" s="747"/>
      <c r="G65" s="496" t="s">
        <v>462</v>
      </c>
      <c r="H65" s="497"/>
      <c r="I65" s="498"/>
      <c r="J65" s="498"/>
      <c r="K65" s="498"/>
      <c r="L65" s="498"/>
      <c r="M65" s="498"/>
      <c r="N65" s="498"/>
      <c r="O65" s="498"/>
      <c r="P65" s="498"/>
      <c r="Q65" s="498"/>
      <c r="R65" s="498"/>
      <c r="S65" s="498"/>
      <c r="T65" s="499">
        <f t="shared" si="2"/>
        <v>0</v>
      </c>
      <c r="AG65" s="487"/>
      <c r="AH65" s="487"/>
      <c r="AI65" s="487"/>
      <c r="AN65" s="472">
        <v>2</v>
      </c>
      <c r="AO65" s="472">
        <v>2</v>
      </c>
      <c r="AP65" s="472">
        <v>12</v>
      </c>
      <c r="AQ65" s="480">
        <f ca="1">IF($AP65=1,IF(INDIRECT(ADDRESS(($AN65-1)*3+$AO65+5,$AP65+7))="",0,INDIRECT(ADDRESS(($AN65-1)*3+$AO65+5,$AP65+7))),IF(INDIRECT(ADDRESS(($AN65-1)*3+$AO65+5,$AP65+7))="",0,IF(COUNTIF(INDIRECT(ADDRESS(($AN65-1)*36+($AO65-1)*12+6,COLUMN())):INDIRECT(ADDRESS(($AN65-1)*36+($AO65-1)*12+$AP65+4,COLUMN())),INDIRECT(ADDRESS(($AN65-1)*3+$AO65+5,$AP65+7)))&gt;=1,0,INDIRECT(ADDRESS(($AN65-1)*3+$AO65+5,$AP65+7)))))</f>
        <v>0</v>
      </c>
      <c r="AR65" s="472">
        <f ca="1">COUNTIF(INDIRECT("H"&amp;(ROW()+12*(($AN65-1)*3+$AO65)-ROW())/12+5):INDIRECT("S"&amp;(ROW()+12*(($AN65-1)*3+$AO65)-ROW())/12+5),AQ65)</f>
        <v>0</v>
      </c>
      <c r="AS65" s="480"/>
      <c r="AU65" s="472">
        <f ca="1">IF(AND(AQ65&gt;0,AR65&gt;0),COUNTIF(AU$6:AU64,"&gt;0")+1,0)</f>
        <v>0</v>
      </c>
      <c r="BE65" s="472">
        <v>3</v>
      </c>
      <c r="BG65" s="488"/>
      <c r="BH65" s="488"/>
      <c r="BI65" s="488"/>
      <c r="BJ65" s="488"/>
      <c r="BK65" s="488"/>
      <c r="BL65" s="488"/>
      <c r="BM65" s="488"/>
      <c r="BN65" s="488"/>
      <c r="BO65" s="488"/>
      <c r="BP65" s="488"/>
      <c r="BQ65" s="488"/>
      <c r="BR65" s="488"/>
    </row>
    <row r="66" spans="1:83" x14ac:dyDescent="0.15">
      <c r="A66" s="742">
        <v>21</v>
      </c>
      <c r="B66" s="745"/>
      <c r="C66" s="745"/>
      <c r="D66" s="745"/>
      <c r="E66" s="748"/>
      <c r="F66" s="745"/>
      <c r="G66" s="481" t="s">
        <v>321</v>
      </c>
      <c r="H66" s="482"/>
      <c r="I66" s="483" t="str">
        <f t="shared" si="53"/>
        <v/>
      </c>
      <c r="J66" s="483" t="str">
        <f t="shared" si="53"/>
        <v/>
      </c>
      <c r="K66" s="483" t="str">
        <f t="shared" si="53"/>
        <v/>
      </c>
      <c r="L66" s="483" t="str">
        <f t="shared" si="53"/>
        <v/>
      </c>
      <c r="M66" s="483" t="str">
        <f t="shared" si="53"/>
        <v/>
      </c>
      <c r="N66" s="483" t="str">
        <f t="shared" si="53"/>
        <v/>
      </c>
      <c r="O66" s="483" t="str">
        <f t="shared" si="53"/>
        <v/>
      </c>
      <c r="P66" s="483" t="str">
        <f t="shared" si="53"/>
        <v/>
      </c>
      <c r="Q66" s="483" t="str">
        <f t="shared" si="53"/>
        <v/>
      </c>
      <c r="R66" s="483" t="str">
        <f t="shared" si="53"/>
        <v/>
      </c>
      <c r="S66" s="483" t="str">
        <f t="shared" si="53"/>
        <v/>
      </c>
      <c r="T66" s="484">
        <f t="shared" si="2"/>
        <v>0</v>
      </c>
      <c r="AN66" s="472">
        <v>2</v>
      </c>
      <c r="AO66" s="472">
        <v>3</v>
      </c>
      <c r="AP66" s="472">
        <v>1</v>
      </c>
      <c r="AQ66" s="480">
        <f ca="1">IF($AP66=1,IF(INDIRECT(ADDRESS(($AN66-1)*3+$AO66+5,$AP66+7))="",0,INDIRECT(ADDRESS(($AN66-1)*3+$AO66+5,$AP66+7))),IF(INDIRECT(ADDRESS(($AN66-1)*3+$AO66+5,$AP66+7))="",0,IF(COUNTIF(INDIRECT(ADDRESS(($AN66-1)*36+($AO66-1)*12+6,COLUMN())):INDIRECT(ADDRESS(($AN66-1)*36+($AO66-1)*12+$AP66+4,COLUMN())),INDIRECT(ADDRESS(($AN66-1)*3+$AO66+5,$AP66+7)))&gt;=1,0,INDIRECT(ADDRESS(($AN66-1)*3+$AO66+5,$AP66+7)))))</f>
        <v>0</v>
      </c>
      <c r="AR66" s="472">
        <f ca="1">COUNTIF(INDIRECT("H"&amp;(ROW()+12*(($AN66-1)*3+$AO66)-ROW())/12+5):INDIRECT("S"&amp;(ROW()+12*(($AN66-1)*3+$AO66)-ROW())/12+5),AQ66)</f>
        <v>0</v>
      </c>
      <c r="AS66" s="480"/>
      <c r="AU66" s="472">
        <f ca="1">IF(AND(AQ66&gt;0,AR66&gt;0),COUNTIF(AU$6:AU65,"&gt;0")+1,0)</f>
        <v>0</v>
      </c>
      <c r="BE66" s="472">
        <v>1</v>
      </c>
      <c r="BG66" s="472">
        <f t="shared" ref="BG66:BR66" si="66">SUM(H66:H67)</f>
        <v>0</v>
      </c>
      <c r="BH66" s="472">
        <f t="shared" si="66"/>
        <v>0</v>
      </c>
      <c r="BI66" s="472">
        <f t="shared" si="66"/>
        <v>0</v>
      </c>
      <c r="BJ66" s="472">
        <f t="shared" si="66"/>
        <v>0</v>
      </c>
      <c r="BK66" s="472">
        <f t="shared" si="66"/>
        <v>0</v>
      </c>
      <c r="BL66" s="472">
        <f t="shared" si="66"/>
        <v>0</v>
      </c>
      <c r="BM66" s="472">
        <f t="shared" si="66"/>
        <v>0</v>
      </c>
      <c r="BN66" s="472">
        <f t="shared" si="66"/>
        <v>0</v>
      </c>
      <c r="BO66" s="472">
        <f t="shared" si="66"/>
        <v>0</v>
      </c>
      <c r="BP66" s="472">
        <f t="shared" si="66"/>
        <v>0</v>
      </c>
      <c r="BQ66" s="472">
        <f t="shared" si="66"/>
        <v>0</v>
      </c>
      <c r="BR66" s="472">
        <f t="shared" si="66"/>
        <v>0</v>
      </c>
      <c r="BT66" s="488">
        <f t="shared" ref="BT66:CE66" si="67">SUM(U66:U67)</f>
        <v>0</v>
      </c>
      <c r="BU66" s="488">
        <f t="shared" si="67"/>
        <v>0</v>
      </c>
      <c r="BV66" s="488">
        <f t="shared" si="67"/>
        <v>0</v>
      </c>
      <c r="BW66" s="488">
        <f t="shared" si="67"/>
        <v>0</v>
      </c>
      <c r="BX66" s="488">
        <f t="shared" si="67"/>
        <v>0</v>
      </c>
      <c r="BY66" s="488">
        <f t="shared" si="67"/>
        <v>0</v>
      </c>
      <c r="BZ66" s="488">
        <f t="shared" si="67"/>
        <v>0</v>
      </c>
      <c r="CA66" s="488">
        <f t="shared" si="67"/>
        <v>0</v>
      </c>
      <c r="CB66" s="488">
        <f t="shared" si="67"/>
        <v>0</v>
      </c>
      <c r="CC66" s="488">
        <f t="shared" si="67"/>
        <v>0</v>
      </c>
      <c r="CD66" s="488">
        <f t="shared" si="67"/>
        <v>0</v>
      </c>
      <c r="CE66" s="488">
        <f t="shared" si="67"/>
        <v>0</v>
      </c>
    </row>
    <row r="67" spans="1:83" x14ac:dyDescent="0.15">
      <c r="A67" s="743"/>
      <c r="B67" s="746"/>
      <c r="C67" s="746"/>
      <c r="D67" s="746"/>
      <c r="E67" s="749"/>
      <c r="F67" s="746"/>
      <c r="G67" s="490" t="s">
        <v>320</v>
      </c>
      <c r="H67" s="491"/>
      <c r="I67" s="492" t="str">
        <f t="shared" si="53"/>
        <v/>
      </c>
      <c r="J67" s="492" t="str">
        <f t="shared" si="53"/>
        <v/>
      </c>
      <c r="K67" s="492" t="str">
        <f t="shared" si="53"/>
        <v/>
      </c>
      <c r="L67" s="492" t="str">
        <f t="shared" si="53"/>
        <v/>
      </c>
      <c r="M67" s="492" t="str">
        <f t="shared" si="53"/>
        <v/>
      </c>
      <c r="N67" s="492" t="str">
        <f t="shared" si="53"/>
        <v/>
      </c>
      <c r="O67" s="492" t="str">
        <f t="shared" si="53"/>
        <v/>
      </c>
      <c r="P67" s="492" t="str">
        <f t="shared" si="53"/>
        <v/>
      </c>
      <c r="Q67" s="492" t="str">
        <f t="shared" si="53"/>
        <v/>
      </c>
      <c r="R67" s="492" t="str">
        <f t="shared" si="53"/>
        <v/>
      </c>
      <c r="S67" s="492" t="str">
        <f t="shared" si="53"/>
        <v/>
      </c>
      <c r="T67" s="493">
        <f t="shared" si="2"/>
        <v>0</v>
      </c>
      <c r="AN67" s="472">
        <v>2</v>
      </c>
      <c r="AO67" s="472">
        <v>3</v>
      </c>
      <c r="AP67" s="472">
        <v>2</v>
      </c>
      <c r="AQ67" s="480">
        <f ca="1">IF($AP67=1,IF(INDIRECT(ADDRESS(($AN67-1)*3+$AO67+5,$AP67+7))="",0,INDIRECT(ADDRESS(($AN67-1)*3+$AO67+5,$AP67+7))),IF(INDIRECT(ADDRESS(($AN67-1)*3+$AO67+5,$AP67+7))="",0,IF(COUNTIF(INDIRECT(ADDRESS(($AN67-1)*36+($AO67-1)*12+6,COLUMN())):INDIRECT(ADDRESS(($AN67-1)*36+($AO67-1)*12+$AP67+4,COLUMN())),INDIRECT(ADDRESS(($AN67-1)*3+$AO67+5,$AP67+7)))&gt;=1,0,INDIRECT(ADDRESS(($AN67-1)*3+$AO67+5,$AP67+7)))))</f>
        <v>0</v>
      </c>
      <c r="AR67" s="472">
        <f ca="1">COUNTIF(INDIRECT("H"&amp;(ROW()+12*(($AN67-1)*3+$AO67)-ROW())/12+5):INDIRECT("S"&amp;(ROW()+12*(($AN67-1)*3+$AO67)-ROW())/12+5),AQ67)</f>
        <v>0</v>
      </c>
      <c r="AS67" s="480"/>
      <c r="AU67" s="472">
        <f ca="1">IF(AND(AQ67&gt;0,AR67&gt;0),COUNTIF(AU$6:AU66,"&gt;0")+1,0)</f>
        <v>0</v>
      </c>
      <c r="BE67" s="472">
        <v>2</v>
      </c>
      <c r="BF67" s="472" t="s">
        <v>319</v>
      </c>
      <c r="BG67" s="472">
        <f t="shared" ref="BG67:BR67" si="68">IF(BG66+BT66&gt;40000,1,0)</f>
        <v>0</v>
      </c>
      <c r="BH67" s="472">
        <f t="shared" si="68"/>
        <v>0</v>
      </c>
      <c r="BI67" s="472">
        <f t="shared" si="68"/>
        <v>0</v>
      </c>
      <c r="BJ67" s="472">
        <f t="shared" si="68"/>
        <v>0</v>
      </c>
      <c r="BK67" s="472">
        <f t="shared" si="68"/>
        <v>0</v>
      </c>
      <c r="BL67" s="472">
        <f t="shared" si="68"/>
        <v>0</v>
      </c>
      <c r="BM67" s="472">
        <f t="shared" si="68"/>
        <v>0</v>
      </c>
      <c r="BN67" s="472">
        <f t="shared" si="68"/>
        <v>0</v>
      </c>
      <c r="BO67" s="472">
        <f t="shared" si="68"/>
        <v>0</v>
      </c>
      <c r="BP67" s="472">
        <f t="shared" si="68"/>
        <v>0</v>
      </c>
      <c r="BQ67" s="472">
        <f t="shared" si="68"/>
        <v>0</v>
      </c>
      <c r="BR67" s="472">
        <f t="shared" si="68"/>
        <v>0</v>
      </c>
      <c r="BT67" s="488"/>
      <c r="BU67" s="488"/>
      <c r="BV67" s="488"/>
      <c r="BW67" s="488"/>
      <c r="BX67" s="488"/>
      <c r="BY67" s="488"/>
      <c r="BZ67" s="488"/>
      <c r="CA67" s="488"/>
      <c r="CB67" s="488"/>
      <c r="CC67" s="488"/>
      <c r="CD67" s="488"/>
      <c r="CE67" s="488"/>
    </row>
    <row r="68" spans="1:83" x14ac:dyDescent="0.15">
      <c r="A68" s="744"/>
      <c r="B68" s="747"/>
      <c r="C68" s="747"/>
      <c r="D68" s="747"/>
      <c r="E68" s="750"/>
      <c r="F68" s="747"/>
      <c r="G68" s="496" t="s">
        <v>462</v>
      </c>
      <c r="H68" s="497"/>
      <c r="I68" s="498"/>
      <c r="J68" s="498"/>
      <c r="K68" s="498"/>
      <c r="L68" s="498"/>
      <c r="M68" s="498"/>
      <c r="N68" s="498"/>
      <c r="O68" s="498"/>
      <c r="P68" s="498"/>
      <c r="Q68" s="498"/>
      <c r="R68" s="498"/>
      <c r="S68" s="498"/>
      <c r="T68" s="499">
        <f t="shared" si="2"/>
        <v>0</v>
      </c>
      <c r="AN68" s="472">
        <v>2</v>
      </c>
      <c r="AO68" s="472">
        <v>3</v>
      </c>
      <c r="AP68" s="472">
        <v>3</v>
      </c>
      <c r="AQ68" s="480">
        <f ca="1">IF($AP68=1,IF(INDIRECT(ADDRESS(($AN68-1)*3+$AO68+5,$AP68+7))="",0,INDIRECT(ADDRESS(($AN68-1)*3+$AO68+5,$AP68+7))),IF(INDIRECT(ADDRESS(($AN68-1)*3+$AO68+5,$AP68+7))="",0,IF(COUNTIF(INDIRECT(ADDRESS(($AN68-1)*36+($AO68-1)*12+6,COLUMN())):INDIRECT(ADDRESS(($AN68-1)*36+($AO68-1)*12+$AP68+4,COLUMN())),INDIRECT(ADDRESS(($AN68-1)*3+$AO68+5,$AP68+7)))&gt;=1,0,INDIRECT(ADDRESS(($AN68-1)*3+$AO68+5,$AP68+7)))))</f>
        <v>0</v>
      </c>
      <c r="AR68" s="472">
        <f ca="1">COUNTIF(INDIRECT("H"&amp;(ROW()+12*(($AN68-1)*3+$AO68)-ROW())/12+5):INDIRECT("S"&amp;(ROW()+12*(($AN68-1)*3+$AO68)-ROW())/12+5),AQ68)</f>
        <v>0</v>
      </c>
      <c r="AS68" s="480"/>
      <c r="AU68" s="472">
        <f ca="1">IF(AND(AQ68&gt;0,AR68&gt;0),COUNTIF(AU$6:AU67,"&gt;0")+1,0)</f>
        <v>0</v>
      </c>
      <c r="BE68" s="472">
        <v>3</v>
      </c>
      <c r="BT68" s="488"/>
      <c r="BU68" s="488"/>
      <c r="BV68" s="488"/>
      <c r="BW68" s="488"/>
      <c r="BX68" s="488"/>
      <c r="BY68" s="488"/>
      <c r="BZ68" s="488"/>
      <c r="CA68" s="488"/>
      <c r="CB68" s="488"/>
      <c r="CC68" s="488"/>
      <c r="CD68" s="488"/>
      <c r="CE68" s="488"/>
    </row>
    <row r="69" spans="1:83" x14ac:dyDescent="0.15">
      <c r="A69" s="742">
        <v>22</v>
      </c>
      <c r="B69" s="745"/>
      <c r="C69" s="745"/>
      <c r="D69" s="745"/>
      <c r="E69" s="748"/>
      <c r="F69" s="745"/>
      <c r="G69" s="481" t="s">
        <v>321</v>
      </c>
      <c r="H69" s="482"/>
      <c r="I69" s="483" t="str">
        <f t="shared" si="53"/>
        <v/>
      </c>
      <c r="J69" s="483" t="str">
        <f t="shared" si="53"/>
        <v/>
      </c>
      <c r="K69" s="483" t="str">
        <f t="shared" si="53"/>
        <v/>
      </c>
      <c r="L69" s="483" t="str">
        <f t="shared" si="53"/>
        <v/>
      </c>
      <c r="M69" s="483" t="str">
        <f t="shared" si="53"/>
        <v/>
      </c>
      <c r="N69" s="483" t="str">
        <f t="shared" si="53"/>
        <v/>
      </c>
      <c r="O69" s="483" t="str">
        <f t="shared" si="53"/>
        <v/>
      </c>
      <c r="P69" s="483" t="str">
        <f t="shared" si="53"/>
        <v/>
      </c>
      <c r="Q69" s="483" t="str">
        <f t="shared" si="53"/>
        <v/>
      </c>
      <c r="R69" s="483" t="str">
        <f t="shared" si="53"/>
        <v/>
      </c>
      <c r="S69" s="483" t="str">
        <f t="shared" si="53"/>
        <v/>
      </c>
      <c r="T69" s="484">
        <f t="shared" si="2"/>
        <v>0</v>
      </c>
      <c r="AN69" s="472">
        <v>2</v>
      </c>
      <c r="AO69" s="472">
        <v>3</v>
      </c>
      <c r="AP69" s="472">
        <v>4</v>
      </c>
      <c r="AQ69" s="480">
        <f ca="1">IF($AP69=1,IF(INDIRECT(ADDRESS(($AN69-1)*3+$AO69+5,$AP69+7))="",0,INDIRECT(ADDRESS(($AN69-1)*3+$AO69+5,$AP69+7))),IF(INDIRECT(ADDRESS(($AN69-1)*3+$AO69+5,$AP69+7))="",0,IF(COUNTIF(INDIRECT(ADDRESS(($AN69-1)*36+($AO69-1)*12+6,COLUMN())):INDIRECT(ADDRESS(($AN69-1)*36+($AO69-1)*12+$AP69+4,COLUMN())),INDIRECT(ADDRESS(($AN69-1)*3+$AO69+5,$AP69+7)))&gt;=1,0,INDIRECT(ADDRESS(($AN69-1)*3+$AO69+5,$AP69+7)))))</f>
        <v>0</v>
      </c>
      <c r="AR69" s="472">
        <f ca="1">COUNTIF(INDIRECT("H"&amp;(ROW()+12*(($AN69-1)*3+$AO69)-ROW())/12+5):INDIRECT("S"&amp;(ROW()+12*(($AN69-1)*3+$AO69)-ROW())/12+5),AQ69)</f>
        <v>0</v>
      </c>
      <c r="AS69" s="480"/>
      <c r="AU69" s="472">
        <f ca="1">IF(AND(AQ69&gt;0,AR69&gt;0),COUNTIF(AU$6:AU68,"&gt;0")+1,0)</f>
        <v>0</v>
      </c>
      <c r="BE69" s="472">
        <v>1</v>
      </c>
      <c r="BG69" s="472">
        <f t="shared" ref="BG69:BR69" si="69">SUM(H69:H70)</f>
        <v>0</v>
      </c>
      <c r="BH69" s="472">
        <f t="shared" si="69"/>
        <v>0</v>
      </c>
      <c r="BI69" s="472">
        <f t="shared" si="69"/>
        <v>0</v>
      </c>
      <c r="BJ69" s="472">
        <f t="shared" si="69"/>
        <v>0</v>
      </c>
      <c r="BK69" s="472">
        <f t="shared" si="69"/>
        <v>0</v>
      </c>
      <c r="BL69" s="472">
        <f t="shared" si="69"/>
        <v>0</v>
      </c>
      <c r="BM69" s="472">
        <f t="shared" si="69"/>
        <v>0</v>
      </c>
      <c r="BN69" s="472">
        <f t="shared" si="69"/>
        <v>0</v>
      </c>
      <c r="BO69" s="472">
        <f t="shared" si="69"/>
        <v>0</v>
      </c>
      <c r="BP69" s="472">
        <f t="shared" si="69"/>
        <v>0</v>
      </c>
      <c r="BQ69" s="472">
        <f t="shared" si="69"/>
        <v>0</v>
      </c>
      <c r="BR69" s="472">
        <f t="shared" si="69"/>
        <v>0</v>
      </c>
      <c r="BT69" s="488">
        <f t="shared" ref="BT69:CE69" si="70">SUM(U69:U70)</f>
        <v>0</v>
      </c>
      <c r="BU69" s="488">
        <f t="shared" si="70"/>
        <v>0</v>
      </c>
      <c r="BV69" s="488">
        <f t="shared" si="70"/>
        <v>0</v>
      </c>
      <c r="BW69" s="488">
        <f t="shared" si="70"/>
        <v>0</v>
      </c>
      <c r="BX69" s="488">
        <f t="shared" si="70"/>
        <v>0</v>
      </c>
      <c r="BY69" s="488">
        <f t="shared" si="70"/>
        <v>0</v>
      </c>
      <c r="BZ69" s="488">
        <f t="shared" si="70"/>
        <v>0</v>
      </c>
      <c r="CA69" s="488">
        <f t="shared" si="70"/>
        <v>0</v>
      </c>
      <c r="CB69" s="488">
        <f t="shared" si="70"/>
        <v>0</v>
      </c>
      <c r="CC69" s="488">
        <f t="shared" si="70"/>
        <v>0</v>
      </c>
      <c r="CD69" s="488">
        <f t="shared" si="70"/>
        <v>0</v>
      </c>
      <c r="CE69" s="488">
        <f t="shared" si="70"/>
        <v>0</v>
      </c>
    </row>
    <row r="70" spans="1:83" x14ac:dyDescent="0.15">
      <c r="A70" s="743"/>
      <c r="B70" s="746"/>
      <c r="C70" s="746"/>
      <c r="D70" s="746"/>
      <c r="E70" s="749"/>
      <c r="F70" s="746"/>
      <c r="G70" s="490" t="s">
        <v>320</v>
      </c>
      <c r="H70" s="491"/>
      <c r="I70" s="492" t="str">
        <f t="shared" ref="I70:S85" si="71">IF(H70="","",H70)</f>
        <v/>
      </c>
      <c r="J70" s="492" t="str">
        <f t="shared" si="71"/>
        <v/>
      </c>
      <c r="K70" s="492" t="str">
        <f t="shared" si="71"/>
        <v/>
      </c>
      <c r="L70" s="492" t="str">
        <f t="shared" si="71"/>
        <v/>
      </c>
      <c r="M70" s="492" t="str">
        <f t="shared" si="71"/>
        <v/>
      </c>
      <c r="N70" s="492" t="str">
        <f t="shared" si="71"/>
        <v/>
      </c>
      <c r="O70" s="492" t="str">
        <f t="shared" si="71"/>
        <v/>
      </c>
      <c r="P70" s="492" t="str">
        <f t="shared" si="71"/>
        <v/>
      </c>
      <c r="Q70" s="492" t="str">
        <f t="shared" si="71"/>
        <v/>
      </c>
      <c r="R70" s="492" t="str">
        <f t="shared" si="71"/>
        <v/>
      </c>
      <c r="S70" s="492" t="str">
        <f t="shared" si="71"/>
        <v/>
      </c>
      <c r="T70" s="493">
        <f t="shared" ref="T70:T95" si="72">SUM(H70:S70)</f>
        <v>0</v>
      </c>
      <c r="AN70" s="472">
        <v>2</v>
      </c>
      <c r="AO70" s="472">
        <v>3</v>
      </c>
      <c r="AP70" s="472">
        <v>5</v>
      </c>
      <c r="AQ70" s="480">
        <f ca="1">IF($AP70=1,IF(INDIRECT(ADDRESS(($AN70-1)*3+$AO70+5,$AP70+7))="",0,INDIRECT(ADDRESS(($AN70-1)*3+$AO70+5,$AP70+7))),IF(INDIRECT(ADDRESS(($AN70-1)*3+$AO70+5,$AP70+7))="",0,IF(COUNTIF(INDIRECT(ADDRESS(($AN70-1)*36+($AO70-1)*12+6,COLUMN())):INDIRECT(ADDRESS(($AN70-1)*36+($AO70-1)*12+$AP70+4,COLUMN())),INDIRECT(ADDRESS(($AN70-1)*3+$AO70+5,$AP70+7)))&gt;=1,0,INDIRECT(ADDRESS(($AN70-1)*3+$AO70+5,$AP70+7)))))</f>
        <v>0</v>
      </c>
      <c r="AR70" s="472">
        <f ca="1">COUNTIF(INDIRECT("H"&amp;(ROW()+12*(($AN70-1)*3+$AO70)-ROW())/12+5):INDIRECT("S"&amp;(ROW()+12*(($AN70-1)*3+$AO70)-ROW())/12+5),AQ70)</f>
        <v>0</v>
      </c>
      <c r="AS70" s="480"/>
      <c r="AU70" s="472">
        <f ca="1">IF(AND(AQ70&gt;0,AR70&gt;0),COUNTIF(AU$6:AU69,"&gt;0")+1,0)</f>
        <v>0</v>
      </c>
      <c r="BE70" s="472">
        <v>2</v>
      </c>
      <c r="BF70" s="472" t="s">
        <v>319</v>
      </c>
      <c r="BG70" s="472">
        <f t="shared" ref="BG70:BR70" si="73">IF(BG69+BT69&gt;40000,1,0)</f>
        <v>0</v>
      </c>
      <c r="BH70" s="472">
        <f t="shared" si="73"/>
        <v>0</v>
      </c>
      <c r="BI70" s="472">
        <f t="shared" si="73"/>
        <v>0</v>
      </c>
      <c r="BJ70" s="472">
        <f t="shared" si="73"/>
        <v>0</v>
      </c>
      <c r="BK70" s="472">
        <f t="shared" si="73"/>
        <v>0</v>
      </c>
      <c r="BL70" s="472">
        <f t="shared" si="73"/>
        <v>0</v>
      </c>
      <c r="BM70" s="472">
        <f t="shared" si="73"/>
        <v>0</v>
      </c>
      <c r="BN70" s="472">
        <f t="shared" si="73"/>
        <v>0</v>
      </c>
      <c r="BO70" s="472">
        <f t="shared" si="73"/>
        <v>0</v>
      </c>
      <c r="BP70" s="472">
        <f t="shared" si="73"/>
        <v>0</v>
      </c>
      <c r="BQ70" s="472">
        <f t="shared" si="73"/>
        <v>0</v>
      </c>
      <c r="BR70" s="472">
        <f t="shared" si="73"/>
        <v>0</v>
      </c>
      <c r="BT70" s="488"/>
      <c r="BU70" s="488"/>
      <c r="BV70" s="488"/>
      <c r="BW70" s="488"/>
      <c r="BX70" s="488"/>
      <c r="BY70" s="488"/>
      <c r="BZ70" s="488"/>
      <c r="CA70" s="488"/>
      <c r="CB70" s="488"/>
      <c r="CC70" s="488"/>
      <c r="CD70" s="488"/>
      <c r="CE70" s="488"/>
    </row>
    <row r="71" spans="1:83" x14ac:dyDescent="0.15">
      <c r="A71" s="744"/>
      <c r="B71" s="747"/>
      <c r="C71" s="747"/>
      <c r="D71" s="747"/>
      <c r="E71" s="750"/>
      <c r="F71" s="747"/>
      <c r="G71" s="496" t="s">
        <v>462</v>
      </c>
      <c r="H71" s="497"/>
      <c r="I71" s="498"/>
      <c r="J71" s="498"/>
      <c r="K71" s="498"/>
      <c r="L71" s="498"/>
      <c r="M71" s="498"/>
      <c r="N71" s="498"/>
      <c r="O71" s="498"/>
      <c r="P71" s="498"/>
      <c r="Q71" s="498"/>
      <c r="R71" s="498"/>
      <c r="S71" s="498"/>
      <c r="T71" s="499">
        <f t="shared" si="72"/>
        <v>0</v>
      </c>
      <c r="AN71" s="472">
        <v>2</v>
      </c>
      <c r="AO71" s="472">
        <v>3</v>
      </c>
      <c r="AP71" s="472">
        <v>6</v>
      </c>
      <c r="AQ71" s="480">
        <f ca="1">IF($AP71=1,IF(INDIRECT(ADDRESS(($AN71-1)*3+$AO71+5,$AP71+7))="",0,INDIRECT(ADDRESS(($AN71-1)*3+$AO71+5,$AP71+7))),IF(INDIRECT(ADDRESS(($AN71-1)*3+$AO71+5,$AP71+7))="",0,IF(COUNTIF(INDIRECT(ADDRESS(($AN71-1)*36+($AO71-1)*12+6,COLUMN())):INDIRECT(ADDRESS(($AN71-1)*36+($AO71-1)*12+$AP71+4,COLUMN())),INDIRECT(ADDRESS(($AN71-1)*3+$AO71+5,$AP71+7)))&gt;=1,0,INDIRECT(ADDRESS(($AN71-1)*3+$AO71+5,$AP71+7)))))</f>
        <v>0</v>
      </c>
      <c r="AR71" s="472">
        <f ca="1">COUNTIF(INDIRECT("H"&amp;(ROW()+12*(($AN71-1)*3+$AO71)-ROW())/12+5):INDIRECT("S"&amp;(ROW()+12*(($AN71-1)*3+$AO71)-ROW())/12+5),AQ71)</f>
        <v>0</v>
      </c>
      <c r="AS71" s="480"/>
      <c r="AU71" s="472">
        <f ca="1">IF(AND(AQ71&gt;0,AR71&gt;0),COUNTIF(AU$6:AU70,"&gt;0")+1,0)</f>
        <v>0</v>
      </c>
      <c r="BE71" s="472">
        <v>3</v>
      </c>
      <c r="BT71" s="488"/>
      <c r="BU71" s="488"/>
      <c r="BV71" s="488"/>
      <c r="BW71" s="488"/>
      <c r="BX71" s="488"/>
      <c r="BY71" s="488"/>
      <c r="BZ71" s="488"/>
      <c r="CA71" s="488"/>
      <c r="CB71" s="488"/>
      <c r="CC71" s="488"/>
      <c r="CD71" s="488"/>
      <c r="CE71" s="488"/>
    </row>
    <row r="72" spans="1:83" x14ac:dyDescent="0.15">
      <c r="A72" s="742">
        <v>23</v>
      </c>
      <c r="B72" s="745"/>
      <c r="C72" s="745"/>
      <c r="D72" s="745"/>
      <c r="E72" s="748"/>
      <c r="F72" s="745"/>
      <c r="G72" s="481" t="s">
        <v>321</v>
      </c>
      <c r="H72" s="482"/>
      <c r="I72" s="483" t="str">
        <f t="shared" si="71"/>
        <v/>
      </c>
      <c r="J72" s="483" t="str">
        <f t="shared" si="71"/>
        <v/>
      </c>
      <c r="K72" s="483" t="str">
        <f t="shared" si="71"/>
        <v/>
      </c>
      <c r="L72" s="483" t="str">
        <f t="shared" si="71"/>
        <v/>
      </c>
      <c r="M72" s="483" t="str">
        <f t="shared" si="71"/>
        <v/>
      </c>
      <c r="N72" s="483" t="str">
        <f t="shared" si="71"/>
        <v/>
      </c>
      <c r="O72" s="483" t="str">
        <f t="shared" si="71"/>
        <v/>
      </c>
      <c r="P72" s="483" t="str">
        <f t="shared" si="71"/>
        <v/>
      </c>
      <c r="Q72" s="483" t="str">
        <f t="shared" si="71"/>
        <v/>
      </c>
      <c r="R72" s="483" t="str">
        <f t="shared" si="71"/>
        <v/>
      </c>
      <c r="S72" s="483" t="str">
        <f t="shared" si="71"/>
        <v/>
      </c>
      <c r="T72" s="484">
        <f t="shared" si="72"/>
        <v>0</v>
      </c>
      <c r="AN72" s="472">
        <v>2</v>
      </c>
      <c r="AO72" s="472">
        <v>3</v>
      </c>
      <c r="AP72" s="472">
        <v>7</v>
      </c>
      <c r="AQ72" s="480">
        <f ca="1">IF($AP72=1,IF(INDIRECT(ADDRESS(($AN72-1)*3+$AO72+5,$AP72+7))="",0,INDIRECT(ADDRESS(($AN72-1)*3+$AO72+5,$AP72+7))),IF(INDIRECT(ADDRESS(($AN72-1)*3+$AO72+5,$AP72+7))="",0,IF(COUNTIF(INDIRECT(ADDRESS(($AN72-1)*36+($AO72-1)*12+6,COLUMN())):INDIRECT(ADDRESS(($AN72-1)*36+($AO72-1)*12+$AP72+4,COLUMN())),INDIRECT(ADDRESS(($AN72-1)*3+$AO72+5,$AP72+7)))&gt;=1,0,INDIRECT(ADDRESS(($AN72-1)*3+$AO72+5,$AP72+7)))))</f>
        <v>0</v>
      </c>
      <c r="AR72" s="472">
        <f ca="1">COUNTIF(INDIRECT("H"&amp;(ROW()+12*(($AN72-1)*3+$AO72)-ROW())/12+5):INDIRECT("S"&amp;(ROW()+12*(($AN72-1)*3+$AO72)-ROW())/12+5),AQ72)</f>
        <v>0</v>
      </c>
      <c r="AS72" s="480"/>
      <c r="AU72" s="472">
        <f ca="1">IF(AND(AQ72&gt;0,AR72&gt;0),COUNTIF(AU$6:AU71,"&gt;0")+1,0)</f>
        <v>0</v>
      </c>
      <c r="BE72" s="472">
        <v>1</v>
      </c>
      <c r="BG72" s="472">
        <f t="shared" ref="BG72:BR72" si="74">SUM(H72:H73)</f>
        <v>0</v>
      </c>
      <c r="BH72" s="472">
        <f t="shared" si="74"/>
        <v>0</v>
      </c>
      <c r="BI72" s="472">
        <f t="shared" si="74"/>
        <v>0</v>
      </c>
      <c r="BJ72" s="472">
        <f t="shared" si="74"/>
        <v>0</v>
      </c>
      <c r="BK72" s="472">
        <f t="shared" si="74"/>
        <v>0</v>
      </c>
      <c r="BL72" s="472">
        <f t="shared" si="74"/>
        <v>0</v>
      </c>
      <c r="BM72" s="472">
        <f t="shared" si="74"/>
        <v>0</v>
      </c>
      <c r="BN72" s="472">
        <f t="shared" si="74"/>
        <v>0</v>
      </c>
      <c r="BO72" s="472">
        <f t="shared" si="74"/>
        <v>0</v>
      </c>
      <c r="BP72" s="472">
        <f t="shared" si="74"/>
        <v>0</v>
      </c>
      <c r="BQ72" s="472">
        <f t="shared" si="74"/>
        <v>0</v>
      </c>
      <c r="BR72" s="472">
        <f t="shared" si="74"/>
        <v>0</v>
      </c>
      <c r="BT72" s="488">
        <f t="shared" ref="BT72:CE72" si="75">SUM(U72:U73)</f>
        <v>0</v>
      </c>
      <c r="BU72" s="488">
        <f t="shared" si="75"/>
        <v>0</v>
      </c>
      <c r="BV72" s="488">
        <f t="shared" si="75"/>
        <v>0</v>
      </c>
      <c r="BW72" s="488">
        <f t="shared" si="75"/>
        <v>0</v>
      </c>
      <c r="BX72" s="488">
        <f t="shared" si="75"/>
        <v>0</v>
      </c>
      <c r="BY72" s="488">
        <f t="shared" si="75"/>
        <v>0</v>
      </c>
      <c r="BZ72" s="488">
        <f t="shared" si="75"/>
        <v>0</v>
      </c>
      <c r="CA72" s="488">
        <f t="shared" si="75"/>
        <v>0</v>
      </c>
      <c r="CB72" s="488">
        <f t="shared" si="75"/>
        <v>0</v>
      </c>
      <c r="CC72" s="488">
        <f t="shared" si="75"/>
        <v>0</v>
      </c>
      <c r="CD72" s="488">
        <f t="shared" si="75"/>
        <v>0</v>
      </c>
      <c r="CE72" s="488">
        <f t="shared" si="75"/>
        <v>0</v>
      </c>
    </row>
    <row r="73" spans="1:83" x14ac:dyDescent="0.15">
      <c r="A73" s="743"/>
      <c r="B73" s="746"/>
      <c r="C73" s="746"/>
      <c r="D73" s="746"/>
      <c r="E73" s="749"/>
      <c r="F73" s="746"/>
      <c r="G73" s="490" t="s">
        <v>320</v>
      </c>
      <c r="H73" s="491"/>
      <c r="I73" s="492" t="str">
        <f t="shared" si="71"/>
        <v/>
      </c>
      <c r="J73" s="492" t="str">
        <f t="shared" si="71"/>
        <v/>
      </c>
      <c r="K73" s="492" t="str">
        <f t="shared" si="71"/>
        <v/>
      </c>
      <c r="L73" s="492" t="str">
        <f t="shared" si="71"/>
        <v/>
      </c>
      <c r="M73" s="492" t="str">
        <f t="shared" si="71"/>
        <v/>
      </c>
      <c r="N73" s="492" t="str">
        <f t="shared" si="71"/>
        <v/>
      </c>
      <c r="O73" s="492" t="str">
        <f t="shared" si="71"/>
        <v/>
      </c>
      <c r="P73" s="492" t="str">
        <f t="shared" si="71"/>
        <v/>
      </c>
      <c r="Q73" s="492" t="str">
        <f t="shared" si="71"/>
        <v/>
      </c>
      <c r="R73" s="492" t="str">
        <f t="shared" si="71"/>
        <v/>
      </c>
      <c r="S73" s="492" t="str">
        <f t="shared" si="71"/>
        <v/>
      </c>
      <c r="T73" s="493">
        <f t="shared" si="72"/>
        <v>0</v>
      </c>
      <c r="AN73" s="472">
        <v>2</v>
      </c>
      <c r="AO73" s="472">
        <v>3</v>
      </c>
      <c r="AP73" s="472">
        <v>8</v>
      </c>
      <c r="AQ73" s="480">
        <f ca="1">IF($AP73=1,IF(INDIRECT(ADDRESS(($AN73-1)*3+$AO73+5,$AP73+7))="",0,INDIRECT(ADDRESS(($AN73-1)*3+$AO73+5,$AP73+7))),IF(INDIRECT(ADDRESS(($AN73-1)*3+$AO73+5,$AP73+7))="",0,IF(COUNTIF(INDIRECT(ADDRESS(($AN73-1)*36+($AO73-1)*12+6,COLUMN())):INDIRECT(ADDRESS(($AN73-1)*36+($AO73-1)*12+$AP73+4,COLUMN())),INDIRECT(ADDRESS(($AN73-1)*3+$AO73+5,$AP73+7)))&gt;=1,0,INDIRECT(ADDRESS(($AN73-1)*3+$AO73+5,$AP73+7)))))</f>
        <v>0</v>
      </c>
      <c r="AR73" s="472">
        <f ca="1">COUNTIF(INDIRECT("H"&amp;(ROW()+12*(($AN73-1)*3+$AO73)-ROW())/12+5):INDIRECT("S"&amp;(ROW()+12*(($AN73-1)*3+$AO73)-ROW())/12+5),AQ73)</f>
        <v>0</v>
      </c>
      <c r="AS73" s="480"/>
      <c r="AU73" s="472">
        <f ca="1">IF(AND(AQ73&gt;0,AR73&gt;0),COUNTIF(AU$6:AU72,"&gt;0")+1,0)</f>
        <v>0</v>
      </c>
      <c r="BE73" s="472">
        <v>2</v>
      </c>
      <c r="BF73" s="472" t="s">
        <v>319</v>
      </c>
      <c r="BG73" s="472">
        <f t="shared" ref="BG73:BR73" si="76">IF(BG72+BT72&gt;40000,1,0)</f>
        <v>0</v>
      </c>
      <c r="BH73" s="472">
        <f t="shared" si="76"/>
        <v>0</v>
      </c>
      <c r="BI73" s="472">
        <f t="shared" si="76"/>
        <v>0</v>
      </c>
      <c r="BJ73" s="472">
        <f t="shared" si="76"/>
        <v>0</v>
      </c>
      <c r="BK73" s="472">
        <f t="shared" si="76"/>
        <v>0</v>
      </c>
      <c r="BL73" s="472">
        <f t="shared" si="76"/>
        <v>0</v>
      </c>
      <c r="BM73" s="472">
        <f t="shared" si="76"/>
        <v>0</v>
      </c>
      <c r="BN73" s="472">
        <f t="shared" si="76"/>
        <v>0</v>
      </c>
      <c r="BO73" s="472">
        <f t="shared" si="76"/>
        <v>0</v>
      </c>
      <c r="BP73" s="472">
        <f t="shared" si="76"/>
        <v>0</v>
      </c>
      <c r="BQ73" s="472">
        <f t="shared" si="76"/>
        <v>0</v>
      </c>
      <c r="BR73" s="472">
        <f t="shared" si="76"/>
        <v>0</v>
      </c>
      <c r="BT73" s="488"/>
      <c r="BU73" s="488"/>
      <c r="BV73" s="488"/>
      <c r="BW73" s="488"/>
      <c r="BX73" s="488"/>
      <c r="BY73" s="488"/>
      <c r="BZ73" s="488"/>
      <c r="CA73" s="488"/>
      <c r="CB73" s="488"/>
      <c r="CC73" s="488"/>
      <c r="CD73" s="488"/>
      <c r="CE73" s="488"/>
    </row>
    <row r="74" spans="1:83" x14ac:dyDescent="0.15">
      <c r="A74" s="744"/>
      <c r="B74" s="747"/>
      <c r="C74" s="747"/>
      <c r="D74" s="747"/>
      <c r="E74" s="750"/>
      <c r="F74" s="747"/>
      <c r="G74" s="496" t="s">
        <v>462</v>
      </c>
      <c r="H74" s="497"/>
      <c r="I74" s="498"/>
      <c r="J74" s="498"/>
      <c r="K74" s="498"/>
      <c r="L74" s="498"/>
      <c r="M74" s="498"/>
      <c r="N74" s="498"/>
      <c r="O74" s="498"/>
      <c r="P74" s="498"/>
      <c r="Q74" s="498"/>
      <c r="R74" s="498"/>
      <c r="S74" s="498"/>
      <c r="T74" s="499">
        <f t="shared" si="72"/>
        <v>0</v>
      </c>
      <c r="AN74" s="472">
        <v>2</v>
      </c>
      <c r="AO74" s="472">
        <v>3</v>
      </c>
      <c r="AP74" s="472">
        <v>9</v>
      </c>
      <c r="AQ74" s="480">
        <f ca="1">IF($AP74=1,IF(INDIRECT(ADDRESS(($AN74-1)*3+$AO74+5,$AP74+7))="",0,INDIRECT(ADDRESS(($AN74-1)*3+$AO74+5,$AP74+7))),IF(INDIRECT(ADDRESS(($AN74-1)*3+$AO74+5,$AP74+7))="",0,IF(COUNTIF(INDIRECT(ADDRESS(($AN74-1)*36+($AO74-1)*12+6,COLUMN())):INDIRECT(ADDRESS(($AN74-1)*36+($AO74-1)*12+$AP74+4,COLUMN())),INDIRECT(ADDRESS(($AN74-1)*3+$AO74+5,$AP74+7)))&gt;=1,0,INDIRECT(ADDRESS(($AN74-1)*3+$AO74+5,$AP74+7)))))</f>
        <v>0</v>
      </c>
      <c r="AR74" s="472">
        <f ca="1">COUNTIF(INDIRECT("H"&amp;(ROW()+12*(($AN74-1)*3+$AO74)-ROW())/12+5):INDIRECT("S"&amp;(ROW()+12*(($AN74-1)*3+$AO74)-ROW())/12+5),AQ74)</f>
        <v>0</v>
      </c>
      <c r="AS74" s="480"/>
      <c r="AU74" s="472">
        <f ca="1">IF(AND(AQ74&gt;0,AR74&gt;0),COUNTIF(AU$6:AU73,"&gt;0")+1,0)</f>
        <v>0</v>
      </c>
      <c r="BE74" s="472">
        <v>3</v>
      </c>
      <c r="BT74" s="488"/>
      <c r="BU74" s="488"/>
      <c r="BV74" s="488"/>
      <c r="BW74" s="488"/>
      <c r="BX74" s="488"/>
      <c r="BY74" s="488"/>
      <c r="BZ74" s="488"/>
      <c r="CA74" s="488"/>
      <c r="CB74" s="488"/>
      <c r="CC74" s="488"/>
      <c r="CD74" s="488"/>
      <c r="CE74" s="488"/>
    </row>
    <row r="75" spans="1:83" x14ac:dyDescent="0.15">
      <c r="A75" s="742">
        <v>24</v>
      </c>
      <c r="B75" s="745"/>
      <c r="C75" s="745"/>
      <c r="D75" s="745"/>
      <c r="E75" s="748"/>
      <c r="F75" s="745"/>
      <c r="G75" s="481" t="s">
        <v>321</v>
      </c>
      <c r="H75" s="482"/>
      <c r="I75" s="483" t="str">
        <f t="shared" si="71"/>
        <v/>
      </c>
      <c r="J75" s="483" t="str">
        <f t="shared" si="71"/>
        <v/>
      </c>
      <c r="K75" s="483" t="str">
        <f t="shared" si="71"/>
        <v/>
      </c>
      <c r="L75" s="483" t="str">
        <f t="shared" si="71"/>
        <v/>
      </c>
      <c r="M75" s="483" t="str">
        <f t="shared" si="71"/>
        <v/>
      </c>
      <c r="N75" s="483" t="str">
        <f t="shared" si="71"/>
        <v/>
      </c>
      <c r="O75" s="483" t="str">
        <f t="shared" si="71"/>
        <v/>
      </c>
      <c r="P75" s="483" t="str">
        <f t="shared" si="71"/>
        <v/>
      </c>
      <c r="Q75" s="483" t="str">
        <f t="shared" si="71"/>
        <v/>
      </c>
      <c r="R75" s="483" t="str">
        <f t="shared" si="71"/>
        <v/>
      </c>
      <c r="S75" s="483" t="str">
        <f t="shared" si="71"/>
        <v/>
      </c>
      <c r="T75" s="484">
        <f t="shared" si="72"/>
        <v>0</v>
      </c>
      <c r="AN75" s="472">
        <v>2</v>
      </c>
      <c r="AO75" s="472">
        <v>3</v>
      </c>
      <c r="AP75" s="472">
        <v>10</v>
      </c>
      <c r="AQ75" s="480">
        <f ca="1">IF($AP75=1,IF(INDIRECT(ADDRESS(($AN75-1)*3+$AO75+5,$AP75+7))="",0,INDIRECT(ADDRESS(($AN75-1)*3+$AO75+5,$AP75+7))),IF(INDIRECT(ADDRESS(($AN75-1)*3+$AO75+5,$AP75+7))="",0,IF(COUNTIF(INDIRECT(ADDRESS(($AN75-1)*36+($AO75-1)*12+6,COLUMN())):INDIRECT(ADDRESS(($AN75-1)*36+($AO75-1)*12+$AP75+4,COLUMN())),INDIRECT(ADDRESS(($AN75-1)*3+$AO75+5,$AP75+7)))&gt;=1,0,INDIRECT(ADDRESS(($AN75-1)*3+$AO75+5,$AP75+7)))))</f>
        <v>0</v>
      </c>
      <c r="AR75" s="472">
        <f ca="1">COUNTIF(INDIRECT("H"&amp;(ROW()+12*(($AN75-1)*3+$AO75)-ROW())/12+5):INDIRECT("S"&amp;(ROW()+12*(($AN75-1)*3+$AO75)-ROW())/12+5),AQ75)</f>
        <v>0</v>
      </c>
      <c r="AS75" s="480"/>
      <c r="AU75" s="472">
        <f ca="1">IF(AND(AQ75&gt;0,AR75&gt;0),COUNTIF(AU$6:AU74,"&gt;0")+1,0)</f>
        <v>0</v>
      </c>
      <c r="BE75" s="472">
        <v>1</v>
      </c>
      <c r="BG75" s="472">
        <f t="shared" ref="BG75:BR75" si="77">SUM(H75:H76)</f>
        <v>0</v>
      </c>
      <c r="BH75" s="472">
        <f t="shared" si="77"/>
        <v>0</v>
      </c>
      <c r="BI75" s="472">
        <f t="shared" si="77"/>
        <v>0</v>
      </c>
      <c r="BJ75" s="472">
        <f t="shared" si="77"/>
        <v>0</v>
      </c>
      <c r="BK75" s="472">
        <f t="shared" si="77"/>
        <v>0</v>
      </c>
      <c r="BL75" s="472">
        <f t="shared" si="77"/>
        <v>0</v>
      </c>
      <c r="BM75" s="472">
        <f t="shared" si="77"/>
        <v>0</v>
      </c>
      <c r="BN75" s="472">
        <f t="shared" si="77"/>
        <v>0</v>
      </c>
      <c r="BO75" s="472">
        <f t="shared" si="77"/>
        <v>0</v>
      </c>
      <c r="BP75" s="472">
        <f t="shared" si="77"/>
        <v>0</v>
      </c>
      <c r="BQ75" s="472">
        <f t="shared" si="77"/>
        <v>0</v>
      </c>
      <c r="BR75" s="472">
        <f t="shared" si="77"/>
        <v>0</v>
      </c>
      <c r="BT75" s="488">
        <f t="shared" ref="BT75:CE75" si="78">SUM(U75:U76)</f>
        <v>0</v>
      </c>
      <c r="BU75" s="488">
        <f t="shared" si="78"/>
        <v>0</v>
      </c>
      <c r="BV75" s="488">
        <f t="shared" si="78"/>
        <v>0</v>
      </c>
      <c r="BW75" s="488">
        <f t="shared" si="78"/>
        <v>0</v>
      </c>
      <c r="BX75" s="488">
        <f t="shared" si="78"/>
        <v>0</v>
      </c>
      <c r="BY75" s="488">
        <f t="shared" si="78"/>
        <v>0</v>
      </c>
      <c r="BZ75" s="488">
        <f t="shared" si="78"/>
        <v>0</v>
      </c>
      <c r="CA75" s="488">
        <f t="shared" si="78"/>
        <v>0</v>
      </c>
      <c r="CB75" s="488">
        <f t="shared" si="78"/>
        <v>0</v>
      </c>
      <c r="CC75" s="488">
        <f t="shared" si="78"/>
        <v>0</v>
      </c>
      <c r="CD75" s="488">
        <f t="shared" si="78"/>
        <v>0</v>
      </c>
      <c r="CE75" s="488">
        <f t="shared" si="78"/>
        <v>0</v>
      </c>
    </row>
    <row r="76" spans="1:83" x14ac:dyDescent="0.15">
      <c r="A76" s="743"/>
      <c r="B76" s="746"/>
      <c r="C76" s="746"/>
      <c r="D76" s="746"/>
      <c r="E76" s="749"/>
      <c r="F76" s="746"/>
      <c r="G76" s="490" t="s">
        <v>320</v>
      </c>
      <c r="H76" s="491"/>
      <c r="I76" s="492" t="str">
        <f t="shared" si="71"/>
        <v/>
      </c>
      <c r="J76" s="492" t="str">
        <f t="shared" si="71"/>
        <v/>
      </c>
      <c r="K76" s="492" t="str">
        <f t="shared" si="71"/>
        <v/>
      </c>
      <c r="L76" s="492" t="str">
        <f t="shared" si="71"/>
        <v/>
      </c>
      <c r="M76" s="492" t="str">
        <f t="shared" si="71"/>
        <v/>
      </c>
      <c r="N76" s="492" t="str">
        <f t="shared" si="71"/>
        <v/>
      </c>
      <c r="O76" s="492" t="str">
        <f t="shared" si="71"/>
        <v/>
      </c>
      <c r="P76" s="492" t="str">
        <f t="shared" si="71"/>
        <v/>
      </c>
      <c r="Q76" s="492" t="str">
        <f t="shared" si="71"/>
        <v/>
      </c>
      <c r="R76" s="492" t="str">
        <f t="shared" si="71"/>
        <v/>
      </c>
      <c r="S76" s="492" t="str">
        <f t="shared" si="71"/>
        <v/>
      </c>
      <c r="T76" s="493">
        <f t="shared" si="72"/>
        <v>0</v>
      </c>
      <c r="AN76" s="472">
        <v>2</v>
      </c>
      <c r="AO76" s="472">
        <v>3</v>
      </c>
      <c r="AP76" s="472">
        <v>11</v>
      </c>
      <c r="AQ76" s="480">
        <f ca="1">IF($AP76=1,IF(INDIRECT(ADDRESS(($AN76-1)*3+$AO76+5,$AP76+7))="",0,INDIRECT(ADDRESS(($AN76-1)*3+$AO76+5,$AP76+7))),IF(INDIRECT(ADDRESS(($AN76-1)*3+$AO76+5,$AP76+7))="",0,IF(COUNTIF(INDIRECT(ADDRESS(($AN76-1)*36+($AO76-1)*12+6,COLUMN())):INDIRECT(ADDRESS(($AN76-1)*36+($AO76-1)*12+$AP76+4,COLUMN())),INDIRECT(ADDRESS(($AN76-1)*3+$AO76+5,$AP76+7)))&gt;=1,0,INDIRECT(ADDRESS(($AN76-1)*3+$AO76+5,$AP76+7)))))</f>
        <v>0</v>
      </c>
      <c r="AR76" s="472">
        <f ca="1">COUNTIF(INDIRECT("H"&amp;(ROW()+12*(($AN76-1)*3+$AO76)-ROW())/12+5):INDIRECT("S"&amp;(ROW()+12*(($AN76-1)*3+$AO76)-ROW())/12+5),AQ76)</f>
        <v>0</v>
      </c>
      <c r="AS76" s="480"/>
      <c r="AU76" s="472">
        <f ca="1">IF(AND(AQ76&gt;0,AR76&gt;0),COUNTIF(AU$6:AU75,"&gt;0")+1,0)</f>
        <v>0</v>
      </c>
      <c r="BE76" s="472">
        <v>2</v>
      </c>
      <c r="BF76" s="472" t="s">
        <v>319</v>
      </c>
      <c r="BG76" s="472">
        <f t="shared" ref="BG76:BR76" si="79">IF(BG75+BT75&gt;40000,1,0)</f>
        <v>0</v>
      </c>
      <c r="BH76" s="472">
        <f t="shared" si="79"/>
        <v>0</v>
      </c>
      <c r="BI76" s="472">
        <f t="shared" si="79"/>
        <v>0</v>
      </c>
      <c r="BJ76" s="472">
        <f t="shared" si="79"/>
        <v>0</v>
      </c>
      <c r="BK76" s="472">
        <f t="shared" si="79"/>
        <v>0</v>
      </c>
      <c r="BL76" s="472">
        <f t="shared" si="79"/>
        <v>0</v>
      </c>
      <c r="BM76" s="472">
        <f t="shared" si="79"/>
        <v>0</v>
      </c>
      <c r="BN76" s="472">
        <f t="shared" si="79"/>
        <v>0</v>
      </c>
      <c r="BO76" s="472">
        <f t="shared" si="79"/>
        <v>0</v>
      </c>
      <c r="BP76" s="472">
        <f t="shared" si="79"/>
        <v>0</v>
      </c>
      <c r="BQ76" s="472">
        <f t="shared" si="79"/>
        <v>0</v>
      </c>
      <c r="BR76" s="472">
        <f t="shared" si="79"/>
        <v>0</v>
      </c>
      <c r="BT76" s="488"/>
      <c r="BU76" s="488"/>
      <c r="BV76" s="488"/>
      <c r="BW76" s="488"/>
      <c r="BX76" s="488"/>
      <c r="BY76" s="488"/>
      <c r="BZ76" s="488"/>
      <c r="CA76" s="488"/>
      <c r="CB76" s="488"/>
      <c r="CC76" s="488"/>
      <c r="CD76" s="488"/>
      <c r="CE76" s="488"/>
    </row>
    <row r="77" spans="1:83" x14ac:dyDescent="0.15">
      <c r="A77" s="744"/>
      <c r="B77" s="747"/>
      <c r="C77" s="747"/>
      <c r="D77" s="747"/>
      <c r="E77" s="750"/>
      <c r="F77" s="747"/>
      <c r="G77" s="496" t="s">
        <v>462</v>
      </c>
      <c r="H77" s="497"/>
      <c r="I77" s="498"/>
      <c r="J77" s="498"/>
      <c r="K77" s="498"/>
      <c r="L77" s="498"/>
      <c r="M77" s="498"/>
      <c r="N77" s="498"/>
      <c r="O77" s="498"/>
      <c r="P77" s="498"/>
      <c r="Q77" s="498"/>
      <c r="R77" s="498"/>
      <c r="S77" s="498"/>
      <c r="T77" s="499">
        <f t="shared" si="72"/>
        <v>0</v>
      </c>
      <c r="AN77" s="472">
        <v>2</v>
      </c>
      <c r="AO77" s="472">
        <v>3</v>
      </c>
      <c r="AP77" s="472">
        <v>12</v>
      </c>
      <c r="AQ77" s="480">
        <f ca="1">IF($AP77=1,IF(INDIRECT(ADDRESS(($AN77-1)*3+$AO77+5,$AP77+7))="",0,INDIRECT(ADDRESS(($AN77-1)*3+$AO77+5,$AP77+7))),IF(INDIRECT(ADDRESS(($AN77-1)*3+$AO77+5,$AP77+7))="",0,IF(COUNTIF(INDIRECT(ADDRESS(($AN77-1)*36+($AO77-1)*12+6,COLUMN())):INDIRECT(ADDRESS(($AN77-1)*36+($AO77-1)*12+$AP77+4,COLUMN())),INDIRECT(ADDRESS(($AN77-1)*3+$AO77+5,$AP77+7)))&gt;=1,0,INDIRECT(ADDRESS(($AN77-1)*3+$AO77+5,$AP77+7)))))</f>
        <v>0</v>
      </c>
      <c r="AR77" s="472">
        <f ca="1">COUNTIF(INDIRECT("H"&amp;(ROW()+12*(($AN77-1)*3+$AO77)-ROW())/12+5):INDIRECT("S"&amp;(ROW()+12*(($AN77-1)*3+$AO77)-ROW())/12+5),AQ77)</f>
        <v>0</v>
      </c>
      <c r="AS77" s="480"/>
      <c r="AU77" s="472">
        <f ca="1">IF(AND(AQ77&gt;0,AR77&gt;0),COUNTIF(AU$6:AU76,"&gt;0")+1,0)</f>
        <v>0</v>
      </c>
      <c r="BE77" s="472">
        <v>3</v>
      </c>
      <c r="BT77" s="488"/>
      <c r="BU77" s="488"/>
      <c r="BV77" s="488"/>
      <c r="BW77" s="488"/>
      <c r="BX77" s="488"/>
      <c r="BY77" s="488"/>
      <c r="BZ77" s="488"/>
      <c r="CA77" s="488"/>
      <c r="CB77" s="488"/>
      <c r="CC77" s="488"/>
      <c r="CD77" s="488"/>
      <c r="CE77" s="488"/>
    </row>
    <row r="78" spans="1:83" x14ac:dyDescent="0.15">
      <c r="A78" s="742">
        <v>25</v>
      </c>
      <c r="B78" s="745"/>
      <c r="C78" s="745"/>
      <c r="D78" s="745"/>
      <c r="E78" s="748"/>
      <c r="F78" s="745"/>
      <c r="G78" s="481" t="s">
        <v>321</v>
      </c>
      <c r="H78" s="482"/>
      <c r="I78" s="483" t="str">
        <f t="shared" si="71"/>
        <v/>
      </c>
      <c r="J78" s="483" t="str">
        <f t="shared" si="71"/>
        <v/>
      </c>
      <c r="K78" s="483" t="str">
        <f t="shared" si="71"/>
        <v/>
      </c>
      <c r="L78" s="483" t="str">
        <f t="shared" si="71"/>
        <v/>
      </c>
      <c r="M78" s="483" t="str">
        <f t="shared" si="71"/>
        <v/>
      </c>
      <c r="N78" s="483" t="str">
        <f t="shared" si="71"/>
        <v/>
      </c>
      <c r="O78" s="483" t="str">
        <f t="shared" si="71"/>
        <v/>
      </c>
      <c r="P78" s="483" t="str">
        <f t="shared" si="71"/>
        <v/>
      </c>
      <c r="Q78" s="483" t="str">
        <f t="shared" si="71"/>
        <v/>
      </c>
      <c r="R78" s="483" t="str">
        <f t="shared" si="71"/>
        <v/>
      </c>
      <c r="S78" s="483" t="str">
        <f t="shared" si="71"/>
        <v/>
      </c>
      <c r="T78" s="484">
        <f t="shared" si="72"/>
        <v>0</v>
      </c>
      <c r="AN78" s="472">
        <v>3</v>
      </c>
      <c r="AO78" s="472">
        <v>1</v>
      </c>
      <c r="AP78" s="472">
        <v>1</v>
      </c>
      <c r="AQ78" s="480">
        <f ca="1">IF($AP78=1,IF(INDIRECT(ADDRESS(($AN78-1)*3+$AO78+5,$AP78+7))="",0,INDIRECT(ADDRESS(($AN78-1)*3+$AO78+5,$AP78+7))),IF(INDIRECT(ADDRESS(($AN78-1)*3+$AO78+5,$AP78+7))="",0,IF(COUNTIF(INDIRECT(ADDRESS(($AN78-1)*36+($AO78-1)*12+6,COLUMN())):INDIRECT(ADDRESS(($AN78-1)*36+($AO78-1)*12+$AP78+4,COLUMN())),INDIRECT(ADDRESS(($AN78-1)*3+$AO78+5,$AP78+7)))&gt;=1,0,INDIRECT(ADDRESS(($AN78-1)*3+$AO78+5,$AP78+7)))))</f>
        <v>0</v>
      </c>
      <c r="AR78" s="472">
        <f ca="1">COUNTIF(INDIRECT("H"&amp;(ROW()+12*(($AN78-1)*3+$AO78)-ROW())/12+5):INDIRECT("S"&amp;(ROW()+12*(($AN78-1)*3+$AO78)-ROW())/12+5),AQ78)</f>
        <v>0</v>
      </c>
      <c r="AS78" s="480"/>
      <c r="AU78" s="472">
        <f ca="1">IF(AND(AQ78&gt;0,AR78&gt;0),COUNTIF(AU$6:AU77,"&gt;0")+1,0)</f>
        <v>0</v>
      </c>
      <c r="BE78" s="472">
        <v>1</v>
      </c>
      <c r="BG78" s="472">
        <f t="shared" ref="BG78:BR78" si="80">SUM(H78:H79)</f>
        <v>0</v>
      </c>
      <c r="BH78" s="472">
        <f t="shared" si="80"/>
        <v>0</v>
      </c>
      <c r="BI78" s="472">
        <f t="shared" si="80"/>
        <v>0</v>
      </c>
      <c r="BJ78" s="472">
        <f t="shared" si="80"/>
        <v>0</v>
      </c>
      <c r="BK78" s="472">
        <f t="shared" si="80"/>
        <v>0</v>
      </c>
      <c r="BL78" s="472">
        <f t="shared" si="80"/>
        <v>0</v>
      </c>
      <c r="BM78" s="472">
        <f t="shared" si="80"/>
        <v>0</v>
      </c>
      <c r="BN78" s="472">
        <f t="shared" si="80"/>
        <v>0</v>
      </c>
      <c r="BO78" s="472">
        <f t="shared" si="80"/>
        <v>0</v>
      </c>
      <c r="BP78" s="472">
        <f t="shared" si="80"/>
        <v>0</v>
      </c>
      <c r="BQ78" s="472">
        <f t="shared" si="80"/>
        <v>0</v>
      </c>
      <c r="BR78" s="472">
        <f t="shared" si="80"/>
        <v>0</v>
      </c>
      <c r="BT78" s="488">
        <f t="shared" ref="BT78:CE78" si="81">SUM(U78:U79)</f>
        <v>0</v>
      </c>
      <c r="BU78" s="488">
        <f t="shared" si="81"/>
        <v>0</v>
      </c>
      <c r="BV78" s="488">
        <f t="shared" si="81"/>
        <v>0</v>
      </c>
      <c r="BW78" s="488">
        <f t="shared" si="81"/>
        <v>0</v>
      </c>
      <c r="BX78" s="488">
        <f t="shared" si="81"/>
        <v>0</v>
      </c>
      <c r="BY78" s="488">
        <f t="shared" si="81"/>
        <v>0</v>
      </c>
      <c r="BZ78" s="488">
        <f t="shared" si="81"/>
        <v>0</v>
      </c>
      <c r="CA78" s="488">
        <f t="shared" si="81"/>
        <v>0</v>
      </c>
      <c r="CB78" s="488">
        <f t="shared" si="81"/>
        <v>0</v>
      </c>
      <c r="CC78" s="488">
        <f t="shared" si="81"/>
        <v>0</v>
      </c>
      <c r="CD78" s="488">
        <f t="shared" si="81"/>
        <v>0</v>
      </c>
      <c r="CE78" s="488">
        <f t="shared" si="81"/>
        <v>0</v>
      </c>
    </row>
    <row r="79" spans="1:83" x14ac:dyDescent="0.15">
      <c r="A79" s="743"/>
      <c r="B79" s="746"/>
      <c r="C79" s="746"/>
      <c r="D79" s="746"/>
      <c r="E79" s="749"/>
      <c r="F79" s="746"/>
      <c r="G79" s="490" t="s">
        <v>320</v>
      </c>
      <c r="H79" s="491"/>
      <c r="I79" s="492" t="str">
        <f t="shared" si="71"/>
        <v/>
      </c>
      <c r="J79" s="492" t="str">
        <f t="shared" si="71"/>
        <v/>
      </c>
      <c r="K79" s="492" t="str">
        <f t="shared" si="71"/>
        <v/>
      </c>
      <c r="L79" s="492" t="str">
        <f t="shared" si="71"/>
        <v/>
      </c>
      <c r="M79" s="492" t="str">
        <f t="shared" si="71"/>
        <v/>
      </c>
      <c r="N79" s="492" t="str">
        <f t="shared" si="71"/>
        <v/>
      </c>
      <c r="O79" s="492" t="str">
        <f t="shared" si="71"/>
        <v/>
      </c>
      <c r="P79" s="492" t="str">
        <f t="shared" si="71"/>
        <v/>
      </c>
      <c r="Q79" s="492" t="str">
        <f t="shared" si="71"/>
        <v/>
      </c>
      <c r="R79" s="492" t="str">
        <f t="shared" si="71"/>
        <v/>
      </c>
      <c r="S79" s="492" t="str">
        <f t="shared" si="71"/>
        <v/>
      </c>
      <c r="T79" s="493">
        <f t="shared" si="72"/>
        <v>0</v>
      </c>
      <c r="AN79" s="472">
        <v>3</v>
      </c>
      <c r="AO79" s="472">
        <v>1</v>
      </c>
      <c r="AP79" s="472">
        <v>2</v>
      </c>
      <c r="AQ79" s="480">
        <f ca="1">IF($AP79=1,IF(INDIRECT(ADDRESS(($AN79-1)*3+$AO79+5,$AP79+7))="",0,INDIRECT(ADDRESS(($AN79-1)*3+$AO79+5,$AP79+7))),IF(INDIRECT(ADDRESS(($AN79-1)*3+$AO79+5,$AP79+7))="",0,IF(COUNTIF(INDIRECT(ADDRESS(($AN79-1)*36+($AO79-1)*12+6,COLUMN())):INDIRECT(ADDRESS(($AN79-1)*36+($AO79-1)*12+$AP79+4,COLUMN())),INDIRECT(ADDRESS(($AN79-1)*3+$AO79+5,$AP79+7)))&gt;=1,0,INDIRECT(ADDRESS(($AN79-1)*3+$AO79+5,$AP79+7)))))</f>
        <v>0</v>
      </c>
      <c r="AR79" s="472">
        <f ca="1">COUNTIF(INDIRECT("H"&amp;(ROW()+12*(($AN79-1)*3+$AO79)-ROW())/12+5):INDIRECT("S"&amp;(ROW()+12*(($AN79-1)*3+$AO79)-ROW())/12+5),AQ79)</f>
        <v>0</v>
      </c>
      <c r="AS79" s="480"/>
      <c r="AU79" s="472">
        <f ca="1">IF(AND(AQ79&gt;0,AR79&gt;0),COUNTIF(AU$6:AU78,"&gt;0")+1,0)</f>
        <v>0</v>
      </c>
      <c r="BE79" s="472">
        <v>2</v>
      </c>
      <c r="BF79" s="472" t="s">
        <v>319</v>
      </c>
      <c r="BG79" s="472">
        <f t="shared" ref="BG79:BR79" si="82">IF(BG78+BT78&gt;40000,1,0)</f>
        <v>0</v>
      </c>
      <c r="BH79" s="472">
        <f t="shared" si="82"/>
        <v>0</v>
      </c>
      <c r="BI79" s="472">
        <f t="shared" si="82"/>
        <v>0</v>
      </c>
      <c r="BJ79" s="472">
        <f t="shared" si="82"/>
        <v>0</v>
      </c>
      <c r="BK79" s="472">
        <f t="shared" si="82"/>
        <v>0</v>
      </c>
      <c r="BL79" s="472">
        <f t="shared" si="82"/>
        <v>0</v>
      </c>
      <c r="BM79" s="472">
        <f t="shared" si="82"/>
        <v>0</v>
      </c>
      <c r="BN79" s="472">
        <f t="shared" si="82"/>
        <v>0</v>
      </c>
      <c r="BO79" s="472">
        <f t="shared" si="82"/>
        <v>0</v>
      </c>
      <c r="BP79" s="472">
        <f t="shared" si="82"/>
        <v>0</v>
      </c>
      <c r="BQ79" s="472">
        <f t="shared" si="82"/>
        <v>0</v>
      </c>
      <c r="BR79" s="472">
        <f t="shared" si="82"/>
        <v>0</v>
      </c>
      <c r="BT79" s="488"/>
      <c r="BU79" s="488"/>
      <c r="BV79" s="488"/>
      <c r="BW79" s="488"/>
      <c r="BX79" s="488"/>
      <c r="BY79" s="488"/>
      <c r="BZ79" s="488"/>
      <c r="CA79" s="488"/>
      <c r="CB79" s="488"/>
      <c r="CC79" s="488"/>
      <c r="CD79" s="488"/>
      <c r="CE79" s="488"/>
    </row>
    <row r="80" spans="1:83" x14ac:dyDescent="0.15">
      <c r="A80" s="744"/>
      <c r="B80" s="747"/>
      <c r="C80" s="747"/>
      <c r="D80" s="747"/>
      <c r="E80" s="750"/>
      <c r="F80" s="747"/>
      <c r="G80" s="496" t="s">
        <v>462</v>
      </c>
      <c r="H80" s="497"/>
      <c r="I80" s="498"/>
      <c r="J80" s="498"/>
      <c r="K80" s="498"/>
      <c r="L80" s="498"/>
      <c r="M80" s="498"/>
      <c r="N80" s="498"/>
      <c r="O80" s="498"/>
      <c r="P80" s="498"/>
      <c r="Q80" s="498"/>
      <c r="R80" s="498"/>
      <c r="S80" s="498"/>
      <c r="T80" s="499">
        <f t="shared" si="72"/>
        <v>0</v>
      </c>
      <c r="AN80" s="472">
        <v>3</v>
      </c>
      <c r="AO80" s="472">
        <v>1</v>
      </c>
      <c r="AP80" s="472">
        <v>3</v>
      </c>
      <c r="AQ80" s="480">
        <f ca="1">IF($AP80=1,IF(INDIRECT(ADDRESS(($AN80-1)*3+$AO80+5,$AP80+7))="",0,INDIRECT(ADDRESS(($AN80-1)*3+$AO80+5,$AP80+7))),IF(INDIRECT(ADDRESS(($AN80-1)*3+$AO80+5,$AP80+7))="",0,IF(COUNTIF(INDIRECT(ADDRESS(($AN80-1)*36+($AO80-1)*12+6,COLUMN())):INDIRECT(ADDRESS(($AN80-1)*36+($AO80-1)*12+$AP80+4,COLUMN())),INDIRECT(ADDRESS(($AN80-1)*3+$AO80+5,$AP80+7)))&gt;=1,0,INDIRECT(ADDRESS(($AN80-1)*3+$AO80+5,$AP80+7)))))</f>
        <v>0</v>
      </c>
      <c r="AR80" s="472">
        <f ca="1">COUNTIF(INDIRECT("H"&amp;(ROW()+12*(($AN80-1)*3+$AO80)-ROW())/12+5):INDIRECT("S"&amp;(ROW()+12*(($AN80-1)*3+$AO80)-ROW())/12+5),AQ80)</f>
        <v>0</v>
      </c>
      <c r="AS80" s="480"/>
      <c r="AU80" s="472">
        <f ca="1">IF(AND(AQ80&gt;0,AR80&gt;0),COUNTIF(AU$6:AU79,"&gt;0")+1,0)</f>
        <v>0</v>
      </c>
      <c r="BE80" s="472">
        <v>3</v>
      </c>
      <c r="BT80" s="488"/>
      <c r="BU80" s="488"/>
      <c r="BV80" s="488"/>
      <c r="BW80" s="488"/>
      <c r="BX80" s="488"/>
      <c r="BY80" s="488"/>
      <c r="BZ80" s="488"/>
      <c r="CA80" s="488"/>
      <c r="CB80" s="488"/>
      <c r="CC80" s="488"/>
      <c r="CD80" s="488"/>
      <c r="CE80" s="488"/>
    </row>
    <row r="81" spans="1:83" x14ac:dyDescent="0.15">
      <c r="A81" s="742">
        <v>26</v>
      </c>
      <c r="B81" s="745"/>
      <c r="C81" s="745"/>
      <c r="D81" s="745"/>
      <c r="E81" s="748"/>
      <c r="F81" s="745"/>
      <c r="G81" s="481" t="s">
        <v>321</v>
      </c>
      <c r="H81" s="482"/>
      <c r="I81" s="483" t="str">
        <f t="shared" si="71"/>
        <v/>
      </c>
      <c r="J81" s="483" t="str">
        <f t="shared" si="71"/>
        <v/>
      </c>
      <c r="K81" s="483" t="str">
        <f t="shared" si="71"/>
        <v/>
      </c>
      <c r="L81" s="483" t="str">
        <f t="shared" si="71"/>
        <v/>
      </c>
      <c r="M81" s="483" t="str">
        <f t="shared" si="71"/>
        <v/>
      </c>
      <c r="N81" s="483" t="str">
        <f t="shared" si="71"/>
        <v/>
      </c>
      <c r="O81" s="483" t="str">
        <f t="shared" si="71"/>
        <v/>
      </c>
      <c r="P81" s="483" t="str">
        <f t="shared" si="71"/>
        <v/>
      </c>
      <c r="Q81" s="483" t="str">
        <f t="shared" si="71"/>
        <v/>
      </c>
      <c r="R81" s="483" t="str">
        <f t="shared" si="71"/>
        <v/>
      </c>
      <c r="S81" s="483" t="str">
        <f t="shared" si="71"/>
        <v/>
      </c>
      <c r="T81" s="484">
        <f t="shared" si="72"/>
        <v>0</v>
      </c>
      <c r="AN81" s="472">
        <v>3</v>
      </c>
      <c r="AO81" s="472">
        <v>1</v>
      </c>
      <c r="AP81" s="472">
        <v>4</v>
      </c>
      <c r="AQ81" s="480">
        <f ca="1">IF($AP81=1,IF(INDIRECT(ADDRESS(($AN81-1)*3+$AO81+5,$AP81+7))="",0,INDIRECT(ADDRESS(($AN81-1)*3+$AO81+5,$AP81+7))),IF(INDIRECT(ADDRESS(($AN81-1)*3+$AO81+5,$AP81+7))="",0,IF(COUNTIF(INDIRECT(ADDRESS(($AN81-1)*36+($AO81-1)*12+6,COLUMN())):INDIRECT(ADDRESS(($AN81-1)*36+($AO81-1)*12+$AP81+4,COLUMN())),INDIRECT(ADDRESS(($AN81-1)*3+$AO81+5,$AP81+7)))&gt;=1,0,INDIRECT(ADDRESS(($AN81-1)*3+$AO81+5,$AP81+7)))))</f>
        <v>0</v>
      </c>
      <c r="AR81" s="472">
        <f ca="1">COUNTIF(INDIRECT("H"&amp;(ROW()+12*(($AN81-1)*3+$AO81)-ROW())/12+5):INDIRECT("S"&amp;(ROW()+12*(($AN81-1)*3+$AO81)-ROW())/12+5),AQ81)</f>
        <v>0</v>
      </c>
      <c r="AS81" s="480"/>
      <c r="AU81" s="472">
        <f ca="1">IF(AND(AQ81&gt;0,AR81&gt;0),COUNTIF(AU$6:AU80,"&gt;0")+1,0)</f>
        <v>0</v>
      </c>
      <c r="BE81" s="472">
        <v>1</v>
      </c>
      <c r="BG81" s="472">
        <f t="shared" ref="BG81:BR81" si="83">SUM(H81:H82)</f>
        <v>0</v>
      </c>
      <c r="BH81" s="472">
        <f t="shared" si="83"/>
        <v>0</v>
      </c>
      <c r="BI81" s="472">
        <f t="shared" si="83"/>
        <v>0</v>
      </c>
      <c r="BJ81" s="472">
        <f t="shared" si="83"/>
        <v>0</v>
      </c>
      <c r="BK81" s="472">
        <f t="shared" si="83"/>
        <v>0</v>
      </c>
      <c r="BL81" s="472">
        <f t="shared" si="83"/>
        <v>0</v>
      </c>
      <c r="BM81" s="472">
        <f t="shared" si="83"/>
        <v>0</v>
      </c>
      <c r="BN81" s="472">
        <f t="shared" si="83"/>
        <v>0</v>
      </c>
      <c r="BO81" s="472">
        <f t="shared" si="83"/>
        <v>0</v>
      </c>
      <c r="BP81" s="472">
        <f t="shared" si="83"/>
        <v>0</v>
      </c>
      <c r="BQ81" s="472">
        <f t="shared" si="83"/>
        <v>0</v>
      </c>
      <c r="BR81" s="472">
        <f t="shared" si="83"/>
        <v>0</v>
      </c>
      <c r="BT81" s="488">
        <f t="shared" ref="BT81:CE81" si="84">SUM(U81:U82)</f>
        <v>0</v>
      </c>
      <c r="BU81" s="488">
        <f t="shared" si="84"/>
        <v>0</v>
      </c>
      <c r="BV81" s="488">
        <f t="shared" si="84"/>
        <v>0</v>
      </c>
      <c r="BW81" s="488">
        <f t="shared" si="84"/>
        <v>0</v>
      </c>
      <c r="BX81" s="488">
        <f t="shared" si="84"/>
        <v>0</v>
      </c>
      <c r="BY81" s="488">
        <f t="shared" si="84"/>
        <v>0</v>
      </c>
      <c r="BZ81" s="488">
        <f t="shared" si="84"/>
        <v>0</v>
      </c>
      <c r="CA81" s="488">
        <f t="shared" si="84"/>
        <v>0</v>
      </c>
      <c r="CB81" s="488">
        <f t="shared" si="84"/>
        <v>0</v>
      </c>
      <c r="CC81" s="488">
        <f t="shared" si="84"/>
        <v>0</v>
      </c>
      <c r="CD81" s="488">
        <f t="shared" si="84"/>
        <v>0</v>
      </c>
      <c r="CE81" s="488">
        <f t="shared" si="84"/>
        <v>0</v>
      </c>
    </row>
    <row r="82" spans="1:83" x14ac:dyDescent="0.15">
      <c r="A82" s="743"/>
      <c r="B82" s="746"/>
      <c r="C82" s="746"/>
      <c r="D82" s="746"/>
      <c r="E82" s="749"/>
      <c r="F82" s="746"/>
      <c r="G82" s="490" t="s">
        <v>320</v>
      </c>
      <c r="H82" s="491"/>
      <c r="I82" s="492" t="str">
        <f t="shared" si="71"/>
        <v/>
      </c>
      <c r="J82" s="492" t="str">
        <f t="shared" si="71"/>
        <v/>
      </c>
      <c r="K82" s="492" t="str">
        <f t="shared" si="71"/>
        <v/>
      </c>
      <c r="L82" s="492" t="str">
        <f t="shared" si="71"/>
        <v/>
      </c>
      <c r="M82" s="492" t="str">
        <f t="shared" si="71"/>
        <v/>
      </c>
      <c r="N82" s="492" t="str">
        <f t="shared" si="71"/>
        <v/>
      </c>
      <c r="O82" s="492" t="str">
        <f t="shared" si="71"/>
        <v/>
      </c>
      <c r="P82" s="492" t="str">
        <f t="shared" si="71"/>
        <v/>
      </c>
      <c r="Q82" s="492" t="str">
        <f t="shared" si="71"/>
        <v/>
      </c>
      <c r="R82" s="492" t="str">
        <f t="shared" si="71"/>
        <v/>
      </c>
      <c r="S82" s="492" t="str">
        <f t="shared" si="71"/>
        <v/>
      </c>
      <c r="T82" s="493">
        <f t="shared" si="72"/>
        <v>0</v>
      </c>
      <c r="AN82" s="472">
        <v>3</v>
      </c>
      <c r="AO82" s="472">
        <v>1</v>
      </c>
      <c r="AP82" s="472">
        <v>5</v>
      </c>
      <c r="AQ82" s="480">
        <f ca="1">IF($AP82=1,IF(INDIRECT(ADDRESS(($AN82-1)*3+$AO82+5,$AP82+7))="",0,INDIRECT(ADDRESS(($AN82-1)*3+$AO82+5,$AP82+7))),IF(INDIRECT(ADDRESS(($AN82-1)*3+$AO82+5,$AP82+7))="",0,IF(COUNTIF(INDIRECT(ADDRESS(($AN82-1)*36+($AO82-1)*12+6,COLUMN())):INDIRECT(ADDRESS(($AN82-1)*36+($AO82-1)*12+$AP82+4,COLUMN())),INDIRECT(ADDRESS(($AN82-1)*3+$AO82+5,$AP82+7)))&gt;=1,0,INDIRECT(ADDRESS(($AN82-1)*3+$AO82+5,$AP82+7)))))</f>
        <v>0</v>
      </c>
      <c r="AR82" s="472">
        <f ca="1">COUNTIF(INDIRECT("H"&amp;(ROW()+12*(($AN82-1)*3+$AO82)-ROW())/12+5):INDIRECT("S"&amp;(ROW()+12*(($AN82-1)*3+$AO82)-ROW())/12+5),AQ82)</f>
        <v>0</v>
      </c>
      <c r="AS82" s="480"/>
      <c r="AU82" s="472">
        <f ca="1">IF(AND(AQ82&gt;0,AR82&gt;0),COUNTIF(AU$6:AU81,"&gt;0")+1,0)</f>
        <v>0</v>
      </c>
      <c r="BE82" s="472">
        <v>2</v>
      </c>
      <c r="BF82" s="472" t="s">
        <v>319</v>
      </c>
      <c r="BG82" s="472">
        <f t="shared" ref="BG82:BR82" si="85">IF(BG81+BT81&gt;40000,1,0)</f>
        <v>0</v>
      </c>
      <c r="BH82" s="472">
        <f t="shared" si="85"/>
        <v>0</v>
      </c>
      <c r="BI82" s="472">
        <f t="shared" si="85"/>
        <v>0</v>
      </c>
      <c r="BJ82" s="472">
        <f t="shared" si="85"/>
        <v>0</v>
      </c>
      <c r="BK82" s="472">
        <f t="shared" si="85"/>
        <v>0</v>
      </c>
      <c r="BL82" s="472">
        <f t="shared" si="85"/>
        <v>0</v>
      </c>
      <c r="BM82" s="472">
        <f t="shared" si="85"/>
        <v>0</v>
      </c>
      <c r="BN82" s="472">
        <f t="shared" si="85"/>
        <v>0</v>
      </c>
      <c r="BO82" s="472">
        <f t="shared" si="85"/>
        <v>0</v>
      </c>
      <c r="BP82" s="472">
        <f t="shared" si="85"/>
        <v>0</v>
      </c>
      <c r="BQ82" s="472">
        <f t="shared" si="85"/>
        <v>0</v>
      </c>
      <c r="BR82" s="472">
        <f t="shared" si="85"/>
        <v>0</v>
      </c>
      <c r="BT82" s="488"/>
      <c r="BU82" s="488"/>
      <c r="BV82" s="488"/>
      <c r="BW82" s="488"/>
      <c r="BX82" s="488"/>
      <c r="BY82" s="488"/>
      <c r="BZ82" s="488"/>
      <c r="CA82" s="488"/>
      <c r="CB82" s="488"/>
      <c r="CC82" s="488"/>
      <c r="CD82" s="488"/>
      <c r="CE82" s="488"/>
    </row>
    <row r="83" spans="1:83" x14ac:dyDescent="0.15">
      <c r="A83" s="744"/>
      <c r="B83" s="747"/>
      <c r="C83" s="747"/>
      <c r="D83" s="747"/>
      <c r="E83" s="750"/>
      <c r="F83" s="747"/>
      <c r="G83" s="496" t="s">
        <v>462</v>
      </c>
      <c r="H83" s="497"/>
      <c r="I83" s="498"/>
      <c r="J83" s="498"/>
      <c r="K83" s="498"/>
      <c r="L83" s="498"/>
      <c r="M83" s="498"/>
      <c r="N83" s="498"/>
      <c r="O83" s="498"/>
      <c r="P83" s="498"/>
      <c r="Q83" s="498"/>
      <c r="R83" s="498"/>
      <c r="S83" s="498"/>
      <c r="T83" s="499">
        <f t="shared" si="72"/>
        <v>0</v>
      </c>
      <c r="AN83" s="472">
        <v>3</v>
      </c>
      <c r="AO83" s="472">
        <v>1</v>
      </c>
      <c r="AP83" s="472">
        <v>6</v>
      </c>
      <c r="AQ83" s="480">
        <f ca="1">IF($AP83=1,IF(INDIRECT(ADDRESS(($AN83-1)*3+$AO83+5,$AP83+7))="",0,INDIRECT(ADDRESS(($AN83-1)*3+$AO83+5,$AP83+7))),IF(INDIRECT(ADDRESS(($AN83-1)*3+$AO83+5,$AP83+7))="",0,IF(COUNTIF(INDIRECT(ADDRESS(($AN83-1)*36+($AO83-1)*12+6,COLUMN())):INDIRECT(ADDRESS(($AN83-1)*36+($AO83-1)*12+$AP83+4,COLUMN())),INDIRECT(ADDRESS(($AN83-1)*3+$AO83+5,$AP83+7)))&gt;=1,0,INDIRECT(ADDRESS(($AN83-1)*3+$AO83+5,$AP83+7)))))</f>
        <v>0</v>
      </c>
      <c r="AR83" s="472">
        <f ca="1">COUNTIF(INDIRECT("H"&amp;(ROW()+12*(($AN83-1)*3+$AO83)-ROW())/12+5):INDIRECT("S"&amp;(ROW()+12*(($AN83-1)*3+$AO83)-ROW())/12+5),AQ83)</f>
        <v>0</v>
      </c>
      <c r="AS83" s="480"/>
      <c r="AU83" s="472">
        <f ca="1">IF(AND(AQ83&gt;0,AR83&gt;0),COUNTIF(AU$6:AU82,"&gt;0")+1,0)</f>
        <v>0</v>
      </c>
      <c r="BE83" s="472">
        <v>3</v>
      </c>
      <c r="BT83" s="488"/>
      <c r="BU83" s="488"/>
      <c r="BV83" s="488"/>
      <c r="BW83" s="488"/>
      <c r="BX83" s="488"/>
      <c r="BY83" s="488"/>
      <c r="BZ83" s="488"/>
      <c r="CA83" s="488"/>
      <c r="CB83" s="488"/>
      <c r="CC83" s="488"/>
      <c r="CD83" s="488"/>
      <c r="CE83" s="488"/>
    </row>
    <row r="84" spans="1:83" x14ac:dyDescent="0.15">
      <c r="A84" s="742">
        <v>27</v>
      </c>
      <c r="B84" s="745"/>
      <c r="C84" s="745"/>
      <c r="D84" s="745"/>
      <c r="E84" s="748"/>
      <c r="F84" s="745"/>
      <c r="G84" s="481" t="s">
        <v>321</v>
      </c>
      <c r="H84" s="482"/>
      <c r="I84" s="483" t="str">
        <f t="shared" si="71"/>
        <v/>
      </c>
      <c r="J84" s="483" t="str">
        <f t="shared" si="71"/>
        <v/>
      </c>
      <c r="K84" s="483" t="str">
        <f t="shared" si="71"/>
        <v/>
      </c>
      <c r="L84" s="483" t="str">
        <f t="shared" si="71"/>
        <v/>
      </c>
      <c r="M84" s="483" t="str">
        <f t="shared" si="71"/>
        <v/>
      </c>
      <c r="N84" s="483" t="str">
        <f t="shared" si="71"/>
        <v/>
      </c>
      <c r="O84" s="483" t="str">
        <f t="shared" si="71"/>
        <v/>
      </c>
      <c r="P84" s="483" t="str">
        <f t="shared" si="71"/>
        <v/>
      </c>
      <c r="Q84" s="483" t="str">
        <f t="shared" si="71"/>
        <v/>
      </c>
      <c r="R84" s="483" t="str">
        <f t="shared" si="71"/>
        <v/>
      </c>
      <c r="S84" s="483" t="str">
        <f t="shared" si="71"/>
        <v/>
      </c>
      <c r="T84" s="484">
        <f t="shared" si="72"/>
        <v>0</v>
      </c>
      <c r="AN84" s="472">
        <v>3</v>
      </c>
      <c r="AO84" s="472">
        <v>1</v>
      </c>
      <c r="AP84" s="472">
        <v>7</v>
      </c>
      <c r="AQ84" s="480">
        <f ca="1">IF($AP84=1,IF(INDIRECT(ADDRESS(($AN84-1)*3+$AO84+5,$AP84+7))="",0,INDIRECT(ADDRESS(($AN84-1)*3+$AO84+5,$AP84+7))),IF(INDIRECT(ADDRESS(($AN84-1)*3+$AO84+5,$AP84+7))="",0,IF(COUNTIF(INDIRECT(ADDRESS(($AN84-1)*36+($AO84-1)*12+6,COLUMN())):INDIRECT(ADDRESS(($AN84-1)*36+($AO84-1)*12+$AP84+4,COLUMN())),INDIRECT(ADDRESS(($AN84-1)*3+$AO84+5,$AP84+7)))&gt;=1,0,INDIRECT(ADDRESS(($AN84-1)*3+$AO84+5,$AP84+7)))))</f>
        <v>0</v>
      </c>
      <c r="AR84" s="472">
        <f ca="1">COUNTIF(INDIRECT("H"&amp;(ROW()+12*(($AN84-1)*3+$AO84)-ROW())/12+5):INDIRECT("S"&amp;(ROW()+12*(($AN84-1)*3+$AO84)-ROW())/12+5),AQ84)</f>
        <v>0</v>
      </c>
      <c r="AS84" s="480"/>
      <c r="AU84" s="472">
        <f ca="1">IF(AND(AQ84&gt;0,AR84&gt;0),COUNTIF(AU$6:AU83,"&gt;0")+1,0)</f>
        <v>0</v>
      </c>
      <c r="BE84" s="472">
        <v>1</v>
      </c>
      <c r="BG84" s="472">
        <f t="shared" ref="BG84:BR84" si="86">SUM(H84:H85)</f>
        <v>0</v>
      </c>
      <c r="BH84" s="472">
        <f t="shared" si="86"/>
        <v>0</v>
      </c>
      <c r="BI84" s="472">
        <f t="shared" si="86"/>
        <v>0</v>
      </c>
      <c r="BJ84" s="472">
        <f t="shared" si="86"/>
        <v>0</v>
      </c>
      <c r="BK84" s="472">
        <f t="shared" si="86"/>
        <v>0</v>
      </c>
      <c r="BL84" s="472">
        <f t="shared" si="86"/>
        <v>0</v>
      </c>
      <c r="BM84" s="472">
        <f t="shared" si="86"/>
        <v>0</v>
      </c>
      <c r="BN84" s="472">
        <f t="shared" si="86"/>
        <v>0</v>
      </c>
      <c r="BO84" s="472">
        <f t="shared" si="86"/>
        <v>0</v>
      </c>
      <c r="BP84" s="472">
        <f t="shared" si="86"/>
        <v>0</v>
      </c>
      <c r="BQ84" s="472">
        <f t="shared" si="86"/>
        <v>0</v>
      </c>
      <c r="BR84" s="472">
        <f t="shared" si="86"/>
        <v>0</v>
      </c>
      <c r="BT84" s="488">
        <f t="shared" ref="BT84:CE84" si="87">SUM(U84:U85)</f>
        <v>0</v>
      </c>
      <c r="BU84" s="488">
        <f t="shared" si="87"/>
        <v>0</v>
      </c>
      <c r="BV84" s="488">
        <f t="shared" si="87"/>
        <v>0</v>
      </c>
      <c r="BW84" s="488">
        <f t="shared" si="87"/>
        <v>0</v>
      </c>
      <c r="BX84" s="488">
        <f t="shared" si="87"/>
        <v>0</v>
      </c>
      <c r="BY84" s="488">
        <f t="shared" si="87"/>
        <v>0</v>
      </c>
      <c r="BZ84" s="488">
        <f t="shared" si="87"/>
        <v>0</v>
      </c>
      <c r="CA84" s="488">
        <f t="shared" si="87"/>
        <v>0</v>
      </c>
      <c r="CB84" s="488">
        <f t="shared" si="87"/>
        <v>0</v>
      </c>
      <c r="CC84" s="488">
        <f t="shared" si="87"/>
        <v>0</v>
      </c>
      <c r="CD84" s="488">
        <f t="shared" si="87"/>
        <v>0</v>
      </c>
      <c r="CE84" s="488">
        <f t="shared" si="87"/>
        <v>0</v>
      </c>
    </row>
    <row r="85" spans="1:83" x14ac:dyDescent="0.15">
      <c r="A85" s="743"/>
      <c r="B85" s="746"/>
      <c r="C85" s="746"/>
      <c r="D85" s="746"/>
      <c r="E85" s="749"/>
      <c r="F85" s="746"/>
      <c r="G85" s="490" t="s">
        <v>320</v>
      </c>
      <c r="H85" s="491"/>
      <c r="I85" s="492" t="str">
        <f t="shared" si="71"/>
        <v/>
      </c>
      <c r="J85" s="492" t="str">
        <f t="shared" si="71"/>
        <v/>
      </c>
      <c r="K85" s="492" t="str">
        <f t="shared" si="71"/>
        <v/>
      </c>
      <c r="L85" s="492" t="str">
        <f t="shared" si="71"/>
        <v/>
      </c>
      <c r="M85" s="492" t="str">
        <f t="shared" si="71"/>
        <v/>
      </c>
      <c r="N85" s="492" t="str">
        <f t="shared" si="71"/>
        <v/>
      </c>
      <c r="O85" s="492" t="str">
        <f t="shared" si="71"/>
        <v/>
      </c>
      <c r="P85" s="492" t="str">
        <f t="shared" si="71"/>
        <v/>
      </c>
      <c r="Q85" s="492" t="str">
        <f t="shared" si="71"/>
        <v/>
      </c>
      <c r="R85" s="492" t="str">
        <f t="shared" si="71"/>
        <v/>
      </c>
      <c r="S85" s="492" t="str">
        <f t="shared" si="71"/>
        <v/>
      </c>
      <c r="T85" s="493">
        <f t="shared" si="72"/>
        <v>0</v>
      </c>
      <c r="AN85" s="472">
        <v>3</v>
      </c>
      <c r="AO85" s="472">
        <v>1</v>
      </c>
      <c r="AP85" s="472">
        <v>8</v>
      </c>
      <c r="AQ85" s="480">
        <f ca="1">IF($AP85=1,IF(INDIRECT(ADDRESS(($AN85-1)*3+$AO85+5,$AP85+7))="",0,INDIRECT(ADDRESS(($AN85-1)*3+$AO85+5,$AP85+7))),IF(INDIRECT(ADDRESS(($AN85-1)*3+$AO85+5,$AP85+7))="",0,IF(COUNTIF(INDIRECT(ADDRESS(($AN85-1)*36+($AO85-1)*12+6,COLUMN())):INDIRECT(ADDRESS(($AN85-1)*36+($AO85-1)*12+$AP85+4,COLUMN())),INDIRECT(ADDRESS(($AN85-1)*3+$AO85+5,$AP85+7)))&gt;=1,0,INDIRECT(ADDRESS(($AN85-1)*3+$AO85+5,$AP85+7)))))</f>
        <v>0</v>
      </c>
      <c r="AR85" s="472">
        <f ca="1">COUNTIF(INDIRECT("H"&amp;(ROW()+12*(($AN85-1)*3+$AO85)-ROW())/12+5):INDIRECT("S"&amp;(ROW()+12*(($AN85-1)*3+$AO85)-ROW())/12+5),AQ85)</f>
        <v>0</v>
      </c>
      <c r="AS85" s="480"/>
      <c r="AU85" s="472">
        <f ca="1">IF(AND(AQ85&gt;0,AR85&gt;0),COUNTIF(AU$6:AU84,"&gt;0")+1,0)</f>
        <v>0</v>
      </c>
      <c r="BE85" s="472">
        <v>2</v>
      </c>
      <c r="BF85" s="472" t="s">
        <v>319</v>
      </c>
      <c r="BG85" s="472">
        <f t="shared" ref="BG85:BR85" si="88">IF(BG84+BT84&gt;40000,1,0)</f>
        <v>0</v>
      </c>
      <c r="BH85" s="472">
        <f t="shared" si="88"/>
        <v>0</v>
      </c>
      <c r="BI85" s="472">
        <f t="shared" si="88"/>
        <v>0</v>
      </c>
      <c r="BJ85" s="472">
        <f t="shared" si="88"/>
        <v>0</v>
      </c>
      <c r="BK85" s="472">
        <f t="shared" si="88"/>
        <v>0</v>
      </c>
      <c r="BL85" s="472">
        <f t="shared" si="88"/>
        <v>0</v>
      </c>
      <c r="BM85" s="472">
        <f t="shared" si="88"/>
        <v>0</v>
      </c>
      <c r="BN85" s="472">
        <f t="shared" si="88"/>
        <v>0</v>
      </c>
      <c r="BO85" s="472">
        <f t="shared" si="88"/>
        <v>0</v>
      </c>
      <c r="BP85" s="472">
        <f t="shared" si="88"/>
        <v>0</v>
      </c>
      <c r="BQ85" s="472">
        <f t="shared" si="88"/>
        <v>0</v>
      </c>
      <c r="BR85" s="472">
        <f t="shared" si="88"/>
        <v>0</v>
      </c>
      <c r="BT85" s="488"/>
      <c r="BU85" s="488"/>
      <c r="BV85" s="488"/>
      <c r="BW85" s="488"/>
      <c r="BX85" s="488"/>
      <c r="BY85" s="488"/>
      <c r="BZ85" s="488"/>
      <c r="CA85" s="488"/>
      <c r="CB85" s="488"/>
      <c r="CC85" s="488"/>
      <c r="CD85" s="488"/>
      <c r="CE85" s="488"/>
    </row>
    <row r="86" spans="1:83" x14ac:dyDescent="0.15">
      <c r="A86" s="744"/>
      <c r="B86" s="747"/>
      <c r="C86" s="747"/>
      <c r="D86" s="747"/>
      <c r="E86" s="750"/>
      <c r="F86" s="747"/>
      <c r="G86" s="496" t="s">
        <v>462</v>
      </c>
      <c r="H86" s="497"/>
      <c r="I86" s="498"/>
      <c r="J86" s="498"/>
      <c r="K86" s="498"/>
      <c r="L86" s="498"/>
      <c r="M86" s="498"/>
      <c r="N86" s="498"/>
      <c r="O86" s="498"/>
      <c r="P86" s="498"/>
      <c r="Q86" s="498"/>
      <c r="R86" s="498"/>
      <c r="S86" s="498"/>
      <c r="T86" s="499">
        <f t="shared" si="72"/>
        <v>0</v>
      </c>
      <c r="AN86" s="472">
        <v>3</v>
      </c>
      <c r="AO86" s="472">
        <v>1</v>
      </c>
      <c r="AP86" s="472">
        <v>9</v>
      </c>
      <c r="AQ86" s="480">
        <f ca="1">IF($AP86=1,IF(INDIRECT(ADDRESS(($AN86-1)*3+$AO86+5,$AP86+7))="",0,INDIRECT(ADDRESS(($AN86-1)*3+$AO86+5,$AP86+7))),IF(INDIRECT(ADDRESS(($AN86-1)*3+$AO86+5,$AP86+7))="",0,IF(COUNTIF(INDIRECT(ADDRESS(($AN86-1)*36+($AO86-1)*12+6,COLUMN())):INDIRECT(ADDRESS(($AN86-1)*36+($AO86-1)*12+$AP86+4,COLUMN())),INDIRECT(ADDRESS(($AN86-1)*3+$AO86+5,$AP86+7)))&gt;=1,0,INDIRECT(ADDRESS(($AN86-1)*3+$AO86+5,$AP86+7)))))</f>
        <v>0</v>
      </c>
      <c r="AR86" s="472">
        <f ca="1">COUNTIF(INDIRECT("H"&amp;(ROW()+12*(($AN86-1)*3+$AO86)-ROW())/12+5):INDIRECT("S"&amp;(ROW()+12*(($AN86-1)*3+$AO86)-ROW())/12+5),AQ86)</f>
        <v>0</v>
      </c>
      <c r="AS86" s="480"/>
      <c r="AU86" s="472">
        <f ca="1">IF(AND(AQ86&gt;0,AR86&gt;0),COUNTIF(AU$6:AU85,"&gt;0")+1,0)</f>
        <v>0</v>
      </c>
      <c r="BE86" s="472">
        <v>3</v>
      </c>
      <c r="BT86" s="488"/>
      <c r="BU86" s="488"/>
      <c r="BV86" s="488"/>
      <c r="BW86" s="488"/>
      <c r="BX86" s="488"/>
      <c r="BY86" s="488"/>
      <c r="BZ86" s="488"/>
      <c r="CA86" s="488"/>
      <c r="CB86" s="488"/>
      <c r="CC86" s="488"/>
      <c r="CD86" s="488"/>
      <c r="CE86" s="488"/>
    </row>
    <row r="87" spans="1:83" x14ac:dyDescent="0.15">
      <c r="A87" s="742">
        <v>28</v>
      </c>
      <c r="B87" s="745"/>
      <c r="C87" s="745"/>
      <c r="D87" s="745"/>
      <c r="E87" s="748"/>
      <c r="F87" s="745"/>
      <c r="G87" s="481" t="s">
        <v>321</v>
      </c>
      <c r="H87" s="482"/>
      <c r="I87" s="483" t="str">
        <f t="shared" ref="I87:S94" si="89">IF(H87="","",H87)</f>
        <v/>
      </c>
      <c r="J87" s="483" t="str">
        <f t="shared" si="89"/>
        <v/>
      </c>
      <c r="K87" s="483" t="str">
        <f t="shared" si="89"/>
        <v/>
      </c>
      <c r="L87" s="483" t="str">
        <f t="shared" si="89"/>
        <v/>
      </c>
      <c r="M87" s="483" t="str">
        <f t="shared" si="89"/>
        <v/>
      </c>
      <c r="N87" s="483" t="str">
        <f t="shared" si="89"/>
        <v/>
      </c>
      <c r="O87" s="483" t="str">
        <f t="shared" si="89"/>
        <v/>
      </c>
      <c r="P87" s="483" t="str">
        <f t="shared" si="89"/>
        <v/>
      </c>
      <c r="Q87" s="483" t="str">
        <f t="shared" si="89"/>
        <v/>
      </c>
      <c r="R87" s="483" t="str">
        <f t="shared" si="89"/>
        <v/>
      </c>
      <c r="S87" s="483" t="str">
        <f t="shared" si="89"/>
        <v/>
      </c>
      <c r="T87" s="484">
        <f t="shared" si="72"/>
        <v>0</v>
      </c>
      <c r="AN87" s="472">
        <v>3</v>
      </c>
      <c r="AO87" s="472">
        <v>1</v>
      </c>
      <c r="AP87" s="472">
        <v>10</v>
      </c>
      <c r="AQ87" s="480">
        <f ca="1">IF($AP87=1,IF(INDIRECT(ADDRESS(($AN87-1)*3+$AO87+5,$AP87+7))="",0,INDIRECT(ADDRESS(($AN87-1)*3+$AO87+5,$AP87+7))),IF(INDIRECT(ADDRESS(($AN87-1)*3+$AO87+5,$AP87+7))="",0,IF(COUNTIF(INDIRECT(ADDRESS(($AN87-1)*36+($AO87-1)*12+6,COLUMN())):INDIRECT(ADDRESS(($AN87-1)*36+($AO87-1)*12+$AP87+4,COLUMN())),INDIRECT(ADDRESS(($AN87-1)*3+$AO87+5,$AP87+7)))&gt;=1,0,INDIRECT(ADDRESS(($AN87-1)*3+$AO87+5,$AP87+7)))))</f>
        <v>0</v>
      </c>
      <c r="AR87" s="472">
        <f ca="1">COUNTIF(INDIRECT("H"&amp;(ROW()+12*(($AN87-1)*3+$AO87)-ROW())/12+5):INDIRECT("S"&amp;(ROW()+12*(($AN87-1)*3+$AO87)-ROW())/12+5),AQ87)</f>
        <v>0</v>
      </c>
      <c r="AS87" s="480"/>
      <c r="AU87" s="472">
        <f ca="1">IF(AND(AQ87&gt;0,AR87&gt;0),COUNTIF(AU$6:AU86,"&gt;0")+1,0)</f>
        <v>0</v>
      </c>
      <c r="BE87" s="472">
        <v>1</v>
      </c>
      <c r="BG87" s="472">
        <f t="shared" ref="BG87:BR87" si="90">SUM(H87:H88)</f>
        <v>0</v>
      </c>
      <c r="BH87" s="472">
        <f t="shared" si="90"/>
        <v>0</v>
      </c>
      <c r="BI87" s="472">
        <f t="shared" si="90"/>
        <v>0</v>
      </c>
      <c r="BJ87" s="472">
        <f t="shared" si="90"/>
        <v>0</v>
      </c>
      <c r="BK87" s="472">
        <f t="shared" si="90"/>
        <v>0</v>
      </c>
      <c r="BL87" s="472">
        <f t="shared" si="90"/>
        <v>0</v>
      </c>
      <c r="BM87" s="472">
        <f t="shared" si="90"/>
        <v>0</v>
      </c>
      <c r="BN87" s="472">
        <f t="shared" si="90"/>
        <v>0</v>
      </c>
      <c r="BO87" s="472">
        <f t="shared" si="90"/>
        <v>0</v>
      </c>
      <c r="BP87" s="472">
        <f t="shared" si="90"/>
        <v>0</v>
      </c>
      <c r="BQ87" s="472">
        <f t="shared" si="90"/>
        <v>0</v>
      </c>
      <c r="BR87" s="472">
        <f t="shared" si="90"/>
        <v>0</v>
      </c>
      <c r="BT87" s="488">
        <f t="shared" ref="BT87:CE87" si="91">SUM(U87:U88)</f>
        <v>0</v>
      </c>
      <c r="BU87" s="488">
        <f t="shared" si="91"/>
        <v>0</v>
      </c>
      <c r="BV87" s="488">
        <f t="shared" si="91"/>
        <v>0</v>
      </c>
      <c r="BW87" s="488">
        <f t="shared" si="91"/>
        <v>0</v>
      </c>
      <c r="BX87" s="488">
        <f t="shared" si="91"/>
        <v>0</v>
      </c>
      <c r="BY87" s="488">
        <f t="shared" si="91"/>
        <v>0</v>
      </c>
      <c r="BZ87" s="488">
        <f t="shared" si="91"/>
        <v>0</v>
      </c>
      <c r="CA87" s="488">
        <f t="shared" si="91"/>
        <v>0</v>
      </c>
      <c r="CB87" s="488">
        <f t="shared" si="91"/>
        <v>0</v>
      </c>
      <c r="CC87" s="488">
        <f t="shared" si="91"/>
        <v>0</v>
      </c>
      <c r="CD87" s="488">
        <f t="shared" si="91"/>
        <v>0</v>
      </c>
      <c r="CE87" s="488">
        <f t="shared" si="91"/>
        <v>0</v>
      </c>
    </row>
    <row r="88" spans="1:83" x14ac:dyDescent="0.15">
      <c r="A88" s="743"/>
      <c r="B88" s="746"/>
      <c r="C88" s="746"/>
      <c r="D88" s="746"/>
      <c r="E88" s="749"/>
      <c r="F88" s="746"/>
      <c r="G88" s="490" t="s">
        <v>320</v>
      </c>
      <c r="H88" s="491"/>
      <c r="I88" s="492" t="str">
        <f t="shared" si="89"/>
        <v/>
      </c>
      <c r="J88" s="492" t="str">
        <f t="shared" si="89"/>
        <v/>
      </c>
      <c r="K88" s="492" t="str">
        <f t="shared" si="89"/>
        <v/>
      </c>
      <c r="L88" s="492" t="str">
        <f t="shared" si="89"/>
        <v/>
      </c>
      <c r="M88" s="492" t="str">
        <f t="shared" si="89"/>
        <v/>
      </c>
      <c r="N88" s="492" t="str">
        <f t="shared" si="89"/>
        <v/>
      </c>
      <c r="O88" s="492" t="str">
        <f t="shared" si="89"/>
        <v/>
      </c>
      <c r="P88" s="492" t="str">
        <f t="shared" si="89"/>
        <v/>
      </c>
      <c r="Q88" s="492" t="str">
        <f t="shared" si="89"/>
        <v/>
      </c>
      <c r="R88" s="492" t="str">
        <f t="shared" si="89"/>
        <v/>
      </c>
      <c r="S88" s="492" t="str">
        <f t="shared" si="89"/>
        <v/>
      </c>
      <c r="T88" s="493">
        <f t="shared" si="72"/>
        <v>0</v>
      </c>
      <c r="AN88" s="472">
        <v>3</v>
      </c>
      <c r="AO88" s="472">
        <v>1</v>
      </c>
      <c r="AP88" s="472">
        <v>11</v>
      </c>
      <c r="AQ88" s="480">
        <f ca="1">IF($AP88=1,IF(INDIRECT(ADDRESS(($AN88-1)*3+$AO88+5,$AP88+7))="",0,INDIRECT(ADDRESS(($AN88-1)*3+$AO88+5,$AP88+7))),IF(INDIRECT(ADDRESS(($AN88-1)*3+$AO88+5,$AP88+7))="",0,IF(COUNTIF(INDIRECT(ADDRESS(($AN88-1)*36+($AO88-1)*12+6,COLUMN())):INDIRECT(ADDRESS(($AN88-1)*36+($AO88-1)*12+$AP88+4,COLUMN())),INDIRECT(ADDRESS(($AN88-1)*3+$AO88+5,$AP88+7)))&gt;=1,0,INDIRECT(ADDRESS(($AN88-1)*3+$AO88+5,$AP88+7)))))</f>
        <v>0</v>
      </c>
      <c r="AR88" s="472">
        <f ca="1">COUNTIF(INDIRECT("H"&amp;(ROW()+12*(($AN88-1)*3+$AO88)-ROW())/12+5):INDIRECT("S"&amp;(ROW()+12*(($AN88-1)*3+$AO88)-ROW())/12+5),AQ88)</f>
        <v>0</v>
      </c>
      <c r="AS88" s="480"/>
      <c r="AU88" s="472">
        <f ca="1">IF(AND(AQ88&gt;0,AR88&gt;0),COUNTIF(AU$6:AU87,"&gt;0")+1,0)</f>
        <v>0</v>
      </c>
      <c r="BE88" s="472">
        <v>2</v>
      </c>
      <c r="BF88" s="472" t="s">
        <v>319</v>
      </c>
      <c r="BG88" s="472">
        <f t="shared" ref="BG88:BR88" si="92">IF(BG87+BT87&gt;40000,1,0)</f>
        <v>0</v>
      </c>
      <c r="BH88" s="472">
        <f t="shared" si="92"/>
        <v>0</v>
      </c>
      <c r="BI88" s="472">
        <f t="shared" si="92"/>
        <v>0</v>
      </c>
      <c r="BJ88" s="472">
        <f t="shared" si="92"/>
        <v>0</v>
      </c>
      <c r="BK88" s="472">
        <f t="shared" si="92"/>
        <v>0</v>
      </c>
      <c r="BL88" s="472">
        <f t="shared" si="92"/>
        <v>0</v>
      </c>
      <c r="BM88" s="472">
        <f t="shared" si="92"/>
        <v>0</v>
      </c>
      <c r="BN88" s="472">
        <f t="shared" si="92"/>
        <v>0</v>
      </c>
      <c r="BO88" s="472">
        <f t="shared" si="92"/>
        <v>0</v>
      </c>
      <c r="BP88" s="472">
        <f t="shared" si="92"/>
        <v>0</v>
      </c>
      <c r="BQ88" s="472">
        <f t="shared" si="92"/>
        <v>0</v>
      </c>
      <c r="BR88" s="472">
        <f t="shared" si="92"/>
        <v>0</v>
      </c>
      <c r="BT88" s="488"/>
      <c r="BU88" s="488"/>
      <c r="BV88" s="488"/>
      <c r="BW88" s="488"/>
      <c r="BX88" s="488"/>
      <c r="BY88" s="488"/>
      <c r="BZ88" s="488"/>
      <c r="CA88" s="488"/>
      <c r="CB88" s="488"/>
      <c r="CC88" s="488"/>
      <c r="CD88" s="488"/>
      <c r="CE88" s="488"/>
    </row>
    <row r="89" spans="1:83" x14ac:dyDescent="0.15">
      <c r="A89" s="744"/>
      <c r="B89" s="747"/>
      <c r="C89" s="747"/>
      <c r="D89" s="747"/>
      <c r="E89" s="750"/>
      <c r="F89" s="747"/>
      <c r="G89" s="496" t="s">
        <v>462</v>
      </c>
      <c r="H89" s="497"/>
      <c r="I89" s="498"/>
      <c r="J89" s="498"/>
      <c r="K89" s="498"/>
      <c r="L89" s="498"/>
      <c r="M89" s="498"/>
      <c r="N89" s="498"/>
      <c r="O89" s="498"/>
      <c r="P89" s="498"/>
      <c r="Q89" s="498"/>
      <c r="R89" s="498"/>
      <c r="S89" s="498"/>
      <c r="T89" s="499">
        <f t="shared" si="72"/>
        <v>0</v>
      </c>
      <c r="AN89" s="472">
        <v>3</v>
      </c>
      <c r="AO89" s="472">
        <v>1</v>
      </c>
      <c r="AP89" s="472">
        <v>12</v>
      </c>
      <c r="AQ89" s="480">
        <f ca="1">IF($AP89=1,IF(INDIRECT(ADDRESS(($AN89-1)*3+$AO89+5,$AP89+7))="",0,INDIRECT(ADDRESS(($AN89-1)*3+$AO89+5,$AP89+7))),IF(INDIRECT(ADDRESS(($AN89-1)*3+$AO89+5,$AP89+7))="",0,IF(COUNTIF(INDIRECT(ADDRESS(($AN89-1)*36+($AO89-1)*12+6,COLUMN())):INDIRECT(ADDRESS(($AN89-1)*36+($AO89-1)*12+$AP89+4,COLUMN())),INDIRECT(ADDRESS(($AN89-1)*3+$AO89+5,$AP89+7)))&gt;=1,0,INDIRECT(ADDRESS(($AN89-1)*3+$AO89+5,$AP89+7)))))</f>
        <v>0</v>
      </c>
      <c r="AR89" s="472">
        <f ca="1">COUNTIF(INDIRECT("H"&amp;(ROW()+12*(($AN89-1)*3+$AO89)-ROW())/12+5):INDIRECT("S"&amp;(ROW()+12*(($AN89-1)*3+$AO89)-ROW())/12+5),AQ89)</f>
        <v>0</v>
      </c>
      <c r="AS89" s="480"/>
      <c r="AU89" s="472">
        <f ca="1">IF(AND(AQ89&gt;0,AR89&gt;0),COUNTIF(AU$6:AU88,"&gt;0")+1,0)</f>
        <v>0</v>
      </c>
      <c r="BE89" s="472">
        <v>3</v>
      </c>
    </row>
    <row r="90" spans="1:83" x14ac:dyDescent="0.15">
      <c r="A90" s="742">
        <v>29</v>
      </c>
      <c r="B90" s="745"/>
      <c r="C90" s="745"/>
      <c r="D90" s="745"/>
      <c r="E90" s="748"/>
      <c r="F90" s="745"/>
      <c r="G90" s="481" t="s">
        <v>321</v>
      </c>
      <c r="H90" s="482"/>
      <c r="I90" s="483" t="str">
        <f t="shared" si="89"/>
        <v/>
      </c>
      <c r="J90" s="483" t="str">
        <f t="shared" si="89"/>
        <v/>
      </c>
      <c r="K90" s="483" t="str">
        <f t="shared" si="89"/>
        <v/>
      </c>
      <c r="L90" s="483" t="str">
        <f t="shared" si="89"/>
        <v/>
      </c>
      <c r="M90" s="483" t="str">
        <f t="shared" si="89"/>
        <v/>
      </c>
      <c r="N90" s="483" t="str">
        <f t="shared" si="89"/>
        <v/>
      </c>
      <c r="O90" s="483" t="str">
        <f t="shared" si="89"/>
        <v/>
      </c>
      <c r="P90" s="483" t="str">
        <f t="shared" si="89"/>
        <v/>
      </c>
      <c r="Q90" s="483" t="str">
        <f t="shared" si="89"/>
        <v/>
      </c>
      <c r="R90" s="483" t="str">
        <f t="shared" si="89"/>
        <v/>
      </c>
      <c r="S90" s="483" t="str">
        <f t="shared" si="89"/>
        <v/>
      </c>
      <c r="T90" s="484">
        <f t="shared" si="72"/>
        <v>0</v>
      </c>
      <c r="AN90" s="472">
        <v>3</v>
      </c>
      <c r="AO90" s="472">
        <v>2</v>
      </c>
      <c r="AP90" s="472">
        <v>1</v>
      </c>
      <c r="AQ90" s="480">
        <f ca="1">IF($AP90=1,IF(INDIRECT(ADDRESS(($AN90-1)*3+$AO90+5,$AP90+7))="",0,INDIRECT(ADDRESS(($AN90-1)*3+$AO90+5,$AP90+7))),IF(INDIRECT(ADDRESS(($AN90-1)*3+$AO90+5,$AP90+7))="",0,IF(COUNTIF(INDIRECT(ADDRESS(($AN90-1)*36+($AO90-1)*12+6,COLUMN())):INDIRECT(ADDRESS(($AN90-1)*36+($AO90-1)*12+$AP90+4,COLUMN())),INDIRECT(ADDRESS(($AN90-1)*3+$AO90+5,$AP90+7)))&gt;=1,0,INDIRECT(ADDRESS(($AN90-1)*3+$AO90+5,$AP90+7)))))</f>
        <v>0</v>
      </c>
      <c r="AR90" s="472">
        <f ca="1">COUNTIF(INDIRECT("H"&amp;(ROW()+12*(($AN90-1)*3+$AO90)-ROW())/12+5):INDIRECT("S"&amp;(ROW()+12*(($AN90-1)*3+$AO90)-ROW())/12+5),AQ90)</f>
        <v>0</v>
      </c>
      <c r="AS90" s="480"/>
      <c r="AU90" s="472">
        <f ca="1">IF(AND(AQ90&gt;0,AR90&gt;0),COUNTIF(AU$6:AU89,"&gt;0")+1,0)</f>
        <v>0</v>
      </c>
      <c r="BE90" s="472">
        <v>1</v>
      </c>
      <c r="BG90" s="472">
        <f t="shared" ref="BG90:BR90" si="93">SUM(H90:H91)</f>
        <v>0</v>
      </c>
      <c r="BH90" s="472">
        <f t="shared" si="93"/>
        <v>0</v>
      </c>
      <c r="BI90" s="472">
        <f t="shared" si="93"/>
        <v>0</v>
      </c>
      <c r="BJ90" s="472">
        <f t="shared" si="93"/>
        <v>0</v>
      </c>
      <c r="BK90" s="472">
        <f t="shared" si="93"/>
        <v>0</v>
      </c>
      <c r="BL90" s="472">
        <f t="shared" si="93"/>
        <v>0</v>
      </c>
      <c r="BM90" s="472">
        <f t="shared" si="93"/>
        <v>0</v>
      </c>
      <c r="BN90" s="472">
        <f t="shared" si="93"/>
        <v>0</v>
      </c>
      <c r="BO90" s="472">
        <f t="shared" si="93"/>
        <v>0</v>
      </c>
      <c r="BP90" s="472">
        <f t="shared" si="93"/>
        <v>0</v>
      </c>
      <c r="BQ90" s="472">
        <f t="shared" si="93"/>
        <v>0</v>
      </c>
      <c r="BR90" s="472">
        <f t="shared" si="93"/>
        <v>0</v>
      </c>
      <c r="BT90" s="488">
        <f t="shared" ref="BT90:CE90" si="94">SUM(U90:U91)</f>
        <v>0</v>
      </c>
      <c r="BU90" s="488">
        <f t="shared" si="94"/>
        <v>0</v>
      </c>
      <c r="BV90" s="488">
        <f t="shared" si="94"/>
        <v>0</v>
      </c>
      <c r="BW90" s="488">
        <f t="shared" si="94"/>
        <v>0</v>
      </c>
      <c r="BX90" s="488">
        <f t="shared" si="94"/>
        <v>0</v>
      </c>
      <c r="BY90" s="488">
        <f t="shared" si="94"/>
        <v>0</v>
      </c>
      <c r="BZ90" s="488">
        <f t="shared" si="94"/>
        <v>0</v>
      </c>
      <c r="CA90" s="488">
        <f t="shared" si="94"/>
        <v>0</v>
      </c>
      <c r="CB90" s="488">
        <f t="shared" si="94"/>
        <v>0</v>
      </c>
      <c r="CC90" s="488">
        <f t="shared" si="94"/>
        <v>0</v>
      </c>
      <c r="CD90" s="488">
        <f t="shared" si="94"/>
        <v>0</v>
      </c>
      <c r="CE90" s="488">
        <f t="shared" si="94"/>
        <v>0</v>
      </c>
    </row>
    <row r="91" spans="1:83" x14ac:dyDescent="0.15">
      <c r="A91" s="743"/>
      <c r="B91" s="746"/>
      <c r="C91" s="746"/>
      <c r="D91" s="746"/>
      <c r="E91" s="749"/>
      <c r="F91" s="746"/>
      <c r="G91" s="490" t="s">
        <v>320</v>
      </c>
      <c r="H91" s="491"/>
      <c r="I91" s="492" t="str">
        <f t="shared" si="89"/>
        <v/>
      </c>
      <c r="J91" s="492" t="str">
        <f t="shared" si="89"/>
        <v/>
      </c>
      <c r="K91" s="492" t="str">
        <f t="shared" si="89"/>
        <v/>
      </c>
      <c r="L91" s="492" t="str">
        <f t="shared" si="89"/>
        <v/>
      </c>
      <c r="M91" s="492" t="str">
        <f t="shared" si="89"/>
        <v/>
      </c>
      <c r="N91" s="492" t="str">
        <f t="shared" si="89"/>
        <v/>
      </c>
      <c r="O91" s="492" t="str">
        <f t="shared" si="89"/>
        <v/>
      </c>
      <c r="P91" s="492" t="str">
        <f t="shared" si="89"/>
        <v/>
      </c>
      <c r="Q91" s="492" t="str">
        <f t="shared" si="89"/>
        <v/>
      </c>
      <c r="R91" s="492" t="str">
        <f t="shared" si="89"/>
        <v/>
      </c>
      <c r="S91" s="492" t="str">
        <f t="shared" si="89"/>
        <v/>
      </c>
      <c r="T91" s="493">
        <f t="shared" si="72"/>
        <v>0</v>
      </c>
      <c r="AN91" s="472">
        <v>3</v>
      </c>
      <c r="AO91" s="472">
        <v>2</v>
      </c>
      <c r="AP91" s="472">
        <v>2</v>
      </c>
      <c r="AQ91" s="480">
        <f ca="1">IF($AP91=1,IF(INDIRECT(ADDRESS(($AN91-1)*3+$AO91+5,$AP91+7))="",0,INDIRECT(ADDRESS(($AN91-1)*3+$AO91+5,$AP91+7))),IF(INDIRECT(ADDRESS(($AN91-1)*3+$AO91+5,$AP91+7))="",0,IF(COUNTIF(INDIRECT(ADDRESS(($AN91-1)*36+($AO91-1)*12+6,COLUMN())):INDIRECT(ADDRESS(($AN91-1)*36+($AO91-1)*12+$AP91+4,COLUMN())),INDIRECT(ADDRESS(($AN91-1)*3+$AO91+5,$AP91+7)))&gt;=1,0,INDIRECT(ADDRESS(($AN91-1)*3+$AO91+5,$AP91+7)))))</f>
        <v>0</v>
      </c>
      <c r="AR91" s="472">
        <f ca="1">COUNTIF(INDIRECT("H"&amp;(ROW()+12*(($AN91-1)*3+$AO91)-ROW())/12+5):INDIRECT("S"&amp;(ROW()+12*(($AN91-1)*3+$AO91)-ROW())/12+5),AQ91)</f>
        <v>0</v>
      </c>
      <c r="AS91" s="480"/>
      <c r="AU91" s="472">
        <f ca="1">IF(AND(AQ91&gt;0,AR91&gt;0),COUNTIF(AU$6:AU90,"&gt;0")+1,0)</f>
        <v>0</v>
      </c>
      <c r="BE91" s="472">
        <v>2</v>
      </c>
      <c r="BF91" s="472" t="s">
        <v>319</v>
      </c>
      <c r="BG91" s="472">
        <f t="shared" ref="BG91:BR91" si="95">IF(BG90+BT90&gt;40000,1,0)</f>
        <v>0</v>
      </c>
      <c r="BH91" s="472">
        <f t="shared" si="95"/>
        <v>0</v>
      </c>
      <c r="BI91" s="472">
        <f t="shared" si="95"/>
        <v>0</v>
      </c>
      <c r="BJ91" s="472">
        <f t="shared" si="95"/>
        <v>0</v>
      </c>
      <c r="BK91" s="472">
        <f t="shared" si="95"/>
        <v>0</v>
      </c>
      <c r="BL91" s="472">
        <f t="shared" si="95"/>
        <v>0</v>
      </c>
      <c r="BM91" s="472">
        <f t="shared" si="95"/>
        <v>0</v>
      </c>
      <c r="BN91" s="472">
        <f t="shared" si="95"/>
        <v>0</v>
      </c>
      <c r="BO91" s="472">
        <f t="shared" si="95"/>
        <v>0</v>
      </c>
      <c r="BP91" s="472">
        <f t="shared" si="95"/>
        <v>0</v>
      </c>
      <c r="BQ91" s="472">
        <f t="shared" si="95"/>
        <v>0</v>
      </c>
      <c r="BR91" s="472">
        <f t="shared" si="95"/>
        <v>0</v>
      </c>
      <c r="BT91" s="488"/>
      <c r="BU91" s="488"/>
      <c r="BV91" s="488"/>
      <c r="BW91" s="488"/>
      <c r="BX91" s="488"/>
      <c r="BY91" s="488"/>
      <c r="BZ91" s="488"/>
      <c r="CA91" s="488"/>
      <c r="CB91" s="488"/>
      <c r="CC91" s="488"/>
      <c r="CD91" s="488"/>
      <c r="CE91" s="488"/>
    </row>
    <row r="92" spans="1:83" x14ac:dyDescent="0.15">
      <c r="A92" s="744"/>
      <c r="B92" s="747"/>
      <c r="C92" s="747"/>
      <c r="D92" s="747"/>
      <c r="E92" s="750"/>
      <c r="F92" s="747"/>
      <c r="G92" s="496" t="s">
        <v>462</v>
      </c>
      <c r="H92" s="497"/>
      <c r="I92" s="498"/>
      <c r="J92" s="498"/>
      <c r="K92" s="498"/>
      <c r="L92" s="498"/>
      <c r="M92" s="498"/>
      <c r="N92" s="498"/>
      <c r="O92" s="498"/>
      <c r="P92" s="498"/>
      <c r="Q92" s="498"/>
      <c r="R92" s="498"/>
      <c r="S92" s="498"/>
      <c r="T92" s="499">
        <f t="shared" si="72"/>
        <v>0</v>
      </c>
      <c r="AN92" s="472">
        <v>3</v>
      </c>
      <c r="AO92" s="472">
        <v>2</v>
      </c>
      <c r="AP92" s="472">
        <v>3</v>
      </c>
      <c r="AQ92" s="480">
        <f ca="1">IF($AP92=1,IF(INDIRECT(ADDRESS(($AN92-1)*3+$AO92+5,$AP92+7))="",0,INDIRECT(ADDRESS(($AN92-1)*3+$AO92+5,$AP92+7))),IF(INDIRECT(ADDRESS(($AN92-1)*3+$AO92+5,$AP92+7))="",0,IF(COUNTIF(INDIRECT(ADDRESS(($AN92-1)*36+($AO92-1)*12+6,COLUMN())):INDIRECT(ADDRESS(($AN92-1)*36+($AO92-1)*12+$AP92+4,COLUMN())),INDIRECT(ADDRESS(($AN92-1)*3+$AO92+5,$AP92+7)))&gt;=1,0,INDIRECT(ADDRESS(($AN92-1)*3+$AO92+5,$AP92+7)))))</f>
        <v>0</v>
      </c>
      <c r="AR92" s="472">
        <f ca="1">COUNTIF(INDIRECT("H"&amp;(ROW()+12*(($AN92-1)*3+$AO92)-ROW())/12+5):INDIRECT("S"&amp;(ROW()+12*(($AN92-1)*3+$AO92)-ROW())/12+5),AQ92)</f>
        <v>0</v>
      </c>
      <c r="AS92" s="480"/>
      <c r="AU92" s="472">
        <f ca="1">IF(AND(AQ92&gt;0,AR92&gt;0),COUNTIF(AU$6:AU91,"&gt;0")+1,0)</f>
        <v>0</v>
      </c>
      <c r="BE92" s="472">
        <v>3</v>
      </c>
      <c r="BT92" s="488"/>
      <c r="BU92" s="488"/>
      <c r="BV92" s="488"/>
      <c r="BW92" s="488"/>
      <c r="BX92" s="488"/>
      <c r="BY92" s="488"/>
      <c r="BZ92" s="488"/>
      <c r="CA92" s="488"/>
      <c r="CB92" s="488"/>
      <c r="CC92" s="488"/>
      <c r="CD92" s="488"/>
      <c r="CE92" s="488"/>
    </row>
    <row r="93" spans="1:83" x14ac:dyDescent="0.15">
      <c r="A93" s="742">
        <v>30</v>
      </c>
      <c r="B93" s="745"/>
      <c r="C93" s="745"/>
      <c r="D93" s="745"/>
      <c r="E93" s="748"/>
      <c r="F93" s="745"/>
      <c r="G93" s="481" t="s">
        <v>321</v>
      </c>
      <c r="H93" s="482"/>
      <c r="I93" s="483" t="str">
        <f t="shared" si="89"/>
        <v/>
      </c>
      <c r="J93" s="483" t="str">
        <f t="shared" si="89"/>
        <v/>
      </c>
      <c r="K93" s="483" t="str">
        <f t="shared" si="89"/>
        <v/>
      </c>
      <c r="L93" s="483" t="str">
        <f t="shared" si="89"/>
        <v/>
      </c>
      <c r="M93" s="483" t="str">
        <f t="shared" si="89"/>
        <v/>
      </c>
      <c r="N93" s="483" t="str">
        <f t="shared" si="89"/>
        <v/>
      </c>
      <c r="O93" s="483" t="str">
        <f t="shared" si="89"/>
        <v/>
      </c>
      <c r="P93" s="483" t="str">
        <f t="shared" si="89"/>
        <v/>
      </c>
      <c r="Q93" s="483" t="str">
        <f t="shared" si="89"/>
        <v/>
      </c>
      <c r="R93" s="483" t="str">
        <f t="shared" si="89"/>
        <v/>
      </c>
      <c r="S93" s="483" t="str">
        <f t="shared" si="89"/>
        <v/>
      </c>
      <c r="T93" s="484">
        <f t="shared" si="72"/>
        <v>0</v>
      </c>
      <c r="AN93" s="472">
        <v>3</v>
      </c>
      <c r="AO93" s="472">
        <v>2</v>
      </c>
      <c r="AP93" s="472">
        <v>4</v>
      </c>
      <c r="AQ93" s="480">
        <f ca="1">IF($AP93=1,IF(INDIRECT(ADDRESS(($AN93-1)*3+$AO93+5,$AP93+7))="",0,INDIRECT(ADDRESS(($AN93-1)*3+$AO93+5,$AP93+7))),IF(INDIRECT(ADDRESS(($AN93-1)*3+$AO93+5,$AP93+7))="",0,IF(COUNTIF(INDIRECT(ADDRESS(($AN93-1)*36+($AO93-1)*12+6,COLUMN())):INDIRECT(ADDRESS(($AN93-1)*36+($AO93-1)*12+$AP93+4,COLUMN())),INDIRECT(ADDRESS(($AN93-1)*3+$AO93+5,$AP93+7)))&gt;=1,0,INDIRECT(ADDRESS(($AN93-1)*3+$AO93+5,$AP93+7)))))</f>
        <v>0</v>
      </c>
      <c r="AR93" s="472">
        <f ca="1">COUNTIF(INDIRECT("H"&amp;(ROW()+12*(($AN93-1)*3+$AO93)-ROW())/12+5):INDIRECT("S"&amp;(ROW()+12*(($AN93-1)*3+$AO93)-ROW())/12+5),AQ93)</f>
        <v>0</v>
      </c>
      <c r="AS93" s="480"/>
      <c r="AU93" s="472">
        <f ca="1">IF(AND(AQ93&gt;0,AR93&gt;0),COUNTIF(AU$6:AU92,"&gt;0")+1,0)</f>
        <v>0</v>
      </c>
      <c r="BE93" s="472">
        <v>1</v>
      </c>
      <c r="BG93" s="472">
        <f t="shared" ref="BG93:BR93" si="96">SUM(H93:H94)</f>
        <v>0</v>
      </c>
      <c r="BH93" s="472">
        <f t="shared" si="96"/>
        <v>0</v>
      </c>
      <c r="BI93" s="472">
        <f t="shared" si="96"/>
        <v>0</v>
      </c>
      <c r="BJ93" s="472">
        <f t="shared" si="96"/>
        <v>0</v>
      </c>
      <c r="BK93" s="472">
        <f t="shared" si="96"/>
        <v>0</v>
      </c>
      <c r="BL93" s="472">
        <f t="shared" si="96"/>
        <v>0</v>
      </c>
      <c r="BM93" s="472">
        <f t="shared" si="96"/>
        <v>0</v>
      </c>
      <c r="BN93" s="472">
        <f t="shared" si="96"/>
        <v>0</v>
      </c>
      <c r="BO93" s="472">
        <f t="shared" si="96"/>
        <v>0</v>
      </c>
      <c r="BP93" s="472">
        <f t="shared" si="96"/>
        <v>0</v>
      </c>
      <c r="BQ93" s="472">
        <f t="shared" si="96"/>
        <v>0</v>
      </c>
      <c r="BR93" s="472">
        <f t="shared" si="96"/>
        <v>0</v>
      </c>
      <c r="BT93" s="488">
        <f t="shared" ref="BT93:CE93" si="97">SUM(U93:U94)</f>
        <v>0</v>
      </c>
      <c r="BU93" s="488">
        <f t="shared" si="97"/>
        <v>0</v>
      </c>
      <c r="BV93" s="488">
        <f t="shared" si="97"/>
        <v>0</v>
      </c>
      <c r="BW93" s="488">
        <f t="shared" si="97"/>
        <v>0</v>
      </c>
      <c r="BX93" s="488">
        <f t="shared" si="97"/>
        <v>0</v>
      </c>
      <c r="BY93" s="488">
        <f t="shared" si="97"/>
        <v>0</v>
      </c>
      <c r="BZ93" s="488">
        <f t="shared" si="97"/>
        <v>0</v>
      </c>
      <c r="CA93" s="488">
        <f t="shared" si="97"/>
        <v>0</v>
      </c>
      <c r="CB93" s="488">
        <f t="shared" si="97"/>
        <v>0</v>
      </c>
      <c r="CC93" s="488">
        <f t="shared" si="97"/>
        <v>0</v>
      </c>
      <c r="CD93" s="488">
        <f t="shared" si="97"/>
        <v>0</v>
      </c>
      <c r="CE93" s="488">
        <f t="shared" si="97"/>
        <v>0</v>
      </c>
    </row>
    <row r="94" spans="1:83" x14ac:dyDescent="0.15">
      <c r="A94" s="743"/>
      <c r="B94" s="746"/>
      <c r="C94" s="746"/>
      <c r="D94" s="746"/>
      <c r="E94" s="749"/>
      <c r="F94" s="746"/>
      <c r="G94" s="490" t="s">
        <v>320</v>
      </c>
      <c r="H94" s="491"/>
      <c r="I94" s="492" t="str">
        <f t="shared" si="89"/>
        <v/>
      </c>
      <c r="J94" s="492" t="str">
        <f t="shared" si="89"/>
        <v/>
      </c>
      <c r="K94" s="492" t="str">
        <f t="shared" si="89"/>
        <v/>
      </c>
      <c r="L94" s="492" t="str">
        <f t="shared" si="89"/>
        <v/>
      </c>
      <c r="M94" s="492" t="str">
        <f t="shared" si="89"/>
        <v/>
      </c>
      <c r="N94" s="492" t="str">
        <f t="shared" si="89"/>
        <v/>
      </c>
      <c r="O94" s="492" t="str">
        <f t="shared" si="89"/>
        <v/>
      </c>
      <c r="P94" s="492" t="str">
        <f t="shared" si="89"/>
        <v/>
      </c>
      <c r="Q94" s="492" t="str">
        <f t="shared" si="89"/>
        <v/>
      </c>
      <c r="R94" s="492" t="str">
        <f t="shared" si="89"/>
        <v/>
      </c>
      <c r="S94" s="492" t="str">
        <f t="shared" si="89"/>
        <v/>
      </c>
      <c r="T94" s="493">
        <f t="shared" si="72"/>
        <v>0</v>
      </c>
      <c r="AN94" s="472">
        <v>3</v>
      </c>
      <c r="AO94" s="472">
        <v>2</v>
      </c>
      <c r="AP94" s="472">
        <v>5</v>
      </c>
      <c r="AQ94" s="480">
        <f ca="1">IF($AP94=1,IF(INDIRECT(ADDRESS(($AN94-1)*3+$AO94+5,$AP94+7))="",0,INDIRECT(ADDRESS(($AN94-1)*3+$AO94+5,$AP94+7))),IF(INDIRECT(ADDRESS(($AN94-1)*3+$AO94+5,$AP94+7))="",0,IF(COUNTIF(INDIRECT(ADDRESS(($AN94-1)*36+($AO94-1)*12+6,COLUMN())):INDIRECT(ADDRESS(($AN94-1)*36+($AO94-1)*12+$AP94+4,COLUMN())),INDIRECT(ADDRESS(($AN94-1)*3+$AO94+5,$AP94+7)))&gt;=1,0,INDIRECT(ADDRESS(($AN94-1)*3+$AO94+5,$AP94+7)))))</f>
        <v>0</v>
      </c>
      <c r="AR94" s="472">
        <f ca="1">COUNTIF(INDIRECT("H"&amp;(ROW()+12*(($AN94-1)*3+$AO94)-ROW())/12+5):INDIRECT("S"&amp;(ROW()+12*(($AN94-1)*3+$AO94)-ROW())/12+5),AQ94)</f>
        <v>0</v>
      </c>
      <c r="AS94" s="480"/>
      <c r="AU94" s="472">
        <f ca="1">IF(AND(AQ94&gt;0,AR94&gt;0),COUNTIF(AU$6:AU93,"&gt;0")+1,0)</f>
        <v>0</v>
      </c>
      <c r="BE94" s="472">
        <v>2</v>
      </c>
      <c r="BF94" s="472" t="s">
        <v>319</v>
      </c>
      <c r="BG94" s="472">
        <f t="shared" ref="BG94:BR94" si="98">IF(BG93+BT93&gt;40000,1,0)</f>
        <v>0</v>
      </c>
      <c r="BH94" s="472">
        <f t="shared" si="98"/>
        <v>0</v>
      </c>
      <c r="BI94" s="472">
        <f t="shared" si="98"/>
        <v>0</v>
      </c>
      <c r="BJ94" s="472">
        <f t="shared" si="98"/>
        <v>0</v>
      </c>
      <c r="BK94" s="472">
        <f t="shared" si="98"/>
        <v>0</v>
      </c>
      <c r="BL94" s="472">
        <f t="shared" si="98"/>
        <v>0</v>
      </c>
      <c r="BM94" s="472">
        <f t="shared" si="98"/>
        <v>0</v>
      </c>
      <c r="BN94" s="472">
        <f t="shared" si="98"/>
        <v>0</v>
      </c>
      <c r="BO94" s="472">
        <f t="shared" si="98"/>
        <v>0</v>
      </c>
      <c r="BP94" s="472">
        <f t="shared" si="98"/>
        <v>0</v>
      </c>
      <c r="BQ94" s="472">
        <f t="shared" si="98"/>
        <v>0</v>
      </c>
      <c r="BR94" s="472">
        <f t="shared" si="98"/>
        <v>0</v>
      </c>
    </row>
    <row r="95" spans="1:83" x14ac:dyDescent="0.15">
      <c r="A95" s="744"/>
      <c r="B95" s="747"/>
      <c r="C95" s="747"/>
      <c r="D95" s="747"/>
      <c r="E95" s="750"/>
      <c r="F95" s="747"/>
      <c r="G95" s="496" t="s">
        <v>462</v>
      </c>
      <c r="H95" s="497"/>
      <c r="I95" s="498"/>
      <c r="J95" s="498"/>
      <c r="K95" s="498"/>
      <c r="L95" s="498"/>
      <c r="M95" s="498"/>
      <c r="N95" s="498"/>
      <c r="O95" s="498"/>
      <c r="P95" s="498"/>
      <c r="Q95" s="498"/>
      <c r="R95" s="498"/>
      <c r="S95" s="498"/>
      <c r="T95" s="499">
        <f t="shared" si="72"/>
        <v>0</v>
      </c>
      <c r="AN95" s="472">
        <v>3</v>
      </c>
      <c r="AO95" s="472">
        <v>2</v>
      </c>
      <c r="AP95" s="472">
        <v>6</v>
      </c>
      <c r="AQ95" s="480">
        <f ca="1">IF($AP95=1,IF(INDIRECT(ADDRESS(($AN95-1)*3+$AO95+5,$AP95+7))="",0,INDIRECT(ADDRESS(($AN95-1)*3+$AO95+5,$AP95+7))),IF(INDIRECT(ADDRESS(($AN95-1)*3+$AO95+5,$AP95+7))="",0,IF(COUNTIF(INDIRECT(ADDRESS(($AN95-1)*36+($AO95-1)*12+6,COLUMN())):INDIRECT(ADDRESS(($AN95-1)*36+($AO95-1)*12+$AP95+4,COLUMN())),INDIRECT(ADDRESS(($AN95-1)*3+$AO95+5,$AP95+7)))&gt;=1,0,INDIRECT(ADDRESS(($AN95-1)*3+$AO95+5,$AP95+7)))))</f>
        <v>0</v>
      </c>
      <c r="AR95" s="472">
        <f ca="1">COUNTIF(INDIRECT("H"&amp;(ROW()+12*(($AN95-1)*3+$AO95)-ROW())/12+5):INDIRECT("S"&amp;(ROW()+12*(($AN95-1)*3+$AO95)-ROW())/12+5),AQ95)</f>
        <v>0</v>
      </c>
      <c r="AS95" s="480"/>
      <c r="AU95" s="472">
        <f ca="1">IF(AND(AQ95&gt;0,AR95&gt;0),COUNTIF(AU$6:AU94,"&gt;0")+1,0)</f>
        <v>0</v>
      </c>
      <c r="BE95" s="472">
        <v>3</v>
      </c>
    </row>
    <row r="96" spans="1:83" x14ac:dyDescent="0.15">
      <c r="AN96" s="472">
        <v>3</v>
      </c>
      <c r="AO96" s="472">
        <v>2</v>
      </c>
      <c r="AP96" s="472">
        <v>7</v>
      </c>
      <c r="AQ96" s="480">
        <f ca="1">IF($AP96=1,IF(INDIRECT(ADDRESS(($AN96-1)*3+$AO96+5,$AP96+7))="",0,INDIRECT(ADDRESS(($AN96-1)*3+$AO96+5,$AP96+7))),IF(INDIRECT(ADDRESS(($AN96-1)*3+$AO96+5,$AP96+7))="",0,IF(COUNTIF(INDIRECT(ADDRESS(($AN96-1)*36+($AO96-1)*12+6,COLUMN())):INDIRECT(ADDRESS(($AN96-1)*36+($AO96-1)*12+$AP96+4,COLUMN())),INDIRECT(ADDRESS(($AN96-1)*3+$AO96+5,$AP96+7)))&gt;=1,0,INDIRECT(ADDRESS(($AN96-1)*3+$AO96+5,$AP96+7)))))</f>
        <v>0</v>
      </c>
      <c r="AR96" s="472">
        <f ca="1">COUNTIF(INDIRECT("H"&amp;(ROW()+12*(($AN96-1)*3+$AO96)-ROW())/12+5):INDIRECT("S"&amp;(ROW()+12*(($AN96-1)*3+$AO96)-ROW())/12+5),AQ96)</f>
        <v>0</v>
      </c>
      <c r="AS96" s="480"/>
      <c r="AU96" s="472">
        <f ca="1">IF(AND(AQ96&gt;0,AR96&gt;0),COUNTIF(AU$6:AU95,"&gt;0")+1,0)</f>
        <v>0</v>
      </c>
    </row>
    <row r="97" spans="40:47" x14ac:dyDescent="0.15">
      <c r="AN97" s="472">
        <v>3</v>
      </c>
      <c r="AO97" s="472">
        <v>2</v>
      </c>
      <c r="AP97" s="472">
        <v>8</v>
      </c>
      <c r="AQ97" s="480">
        <f ca="1">IF($AP97=1,IF(INDIRECT(ADDRESS(($AN97-1)*3+$AO97+5,$AP97+7))="",0,INDIRECT(ADDRESS(($AN97-1)*3+$AO97+5,$AP97+7))),IF(INDIRECT(ADDRESS(($AN97-1)*3+$AO97+5,$AP97+7))="",0,IF(COUNTIF(INDIRECT(ADDRESS(($AN97-1)*36+($AO97-1)*12+6,COLUMN())):INDIRECT(ADDRESS(($AN97-1)*36+($AO97-1)*12+$AP97+4,COLUMN())),INDIRECT(ADDRESS(($AN97-1)*3+$AO97+5,$AP97+7)))&gt;=1,0,INDIRECT(ADDRESS(($AN97-1)*3+$AO97+5,$AP97+7)))))</f>
        <v>0</v>
      </c>
      <c r="AR97" s="472">
        <f ca="1">COUNTIF(INDIRECT("H"&amp;(ROW()+12*(($AN97-1)*3+$AO97)-ROW())/12+5):INDIRECT("S"&amp;(ROW()+12*(($AN97-1)*3+$AO97)-ROW())/12+5),AQ97)</f>
        <v>0</v>
      </c>
      <c r="AS97" s="480"/>
      <c r="AU97" s="472">
        <f ca="1">IF(AND(AQ97&gt;0,AR97&gt;0),COUNTIF(AU$6:AU96,"&gt;0")+1,0)</f>
        <v>0</v>
      </c>
    </row>
    <row r="98" spans="40:47" x14ac:dyDescent="0.15">
      <c r="AN98" s="472">
        <v>3</v>
      </c>
      <c r="AO98" s="472">
        <v>2</v>
      </c>
      <c r="AP98" s="472">
        <v>9</v>
      </c>
      <c r="AQ98" s="480">
        <f ca="1">IF($AP98=1,IF(INDIRECT(ADDRESS(($AN98-1)*3+$AO98+5,$AP98+7))="",0,INDIRECT(ADDRESS(($AN98-1)*3+$AO98+5,$AP98+7))),IF(INDIRECT(ADDRESS(($AN98-1)*3+$AO98+5,$AP98+7))="",0,IF(COUNTIF(INDIRECT(ADDRESS(($AN98-1)*36+($AO98-1)*12+6,COLUMN())):INDIRECT(ADDRESS(($AN98-1)*36+($AO98-1)*12+$AP98+4,COLUMN())),INDIRECT(ADDRESS(($AN98-1)*3+$AO98+5,$AP98+7)))&gt;=1,0,INDIRECT(ADDRESS(($AN98-1)*3+$AO98+5,$AP98+7)))))</f>
        <v>0</v>
      </c>
      <c r="AR98" s="472">
        <f ca="1">COUNTIF(INDIRECT("H"&amp;(ROW()+12*(($AN98-1)*3+$AO98)-ROW())/12+5):INDIRECT("S"&amp;(ROW()+12*(($AN98-1)*3+$AO98)-ROW())/12+5),AQ98)</f>
        <v>0</v>
      </c>
      <c r="AS98" s="480"/>
      <c r="AU98" s="472">
        <f ca="1">IF(AND(AQ98&gt;0,AR98&gt;0),COUNTIF(AU$6:AU97,"&gt;0")+1,0)</f>
        <v>0</v>
      </c>
    </row>
    <row r="99" spans="40:47" x14ac:dyDescent="0.15">
      <c r="AN99" s="472">
        <v>3</v>
      </c>
      <c r="AO99" s="472">
        <v>2</v>
      </c>
      <c r="AP99" s="472">
        <v>10</v>
      </c>
      <c r="AQ99" s="480">
        <f ca="1">IF($AP99=1,IF(INDIRECT(ADDRESS(($AN99-1)*3+$AO99+5,$AP99+7))="",0,INDIRECT(ADDRESS(($AN99-1)*3+$AO99+5,$AP99+7))),IF(INDIRECT(ADDRESS(($AN99-1)*3+$AO99+5,$AP99+7))="",0,IF(COUNTIF(INDIRECT(ADDRESS(($AN99-1)*36+($AO99-1)*12+6,COLUMN())):INDIRECT(ADDRESS(($AN99-1)*36+($AO99-1)*12+$AP99+4,COLUMN())),INDIRECT(ADDRESS(($AN99-1)*3+$AO99+5,$AP99+7)))&gt;=1,0,INDIRECT(ADDRESS(($AN99-1)*3+$AO99+5,$AP99+7)))))</f>
        <v>0</v>
      </c>
      <c r="AR99" s="472">
        <f ca="1">COUNTIF(INDIRECT("H"&amp;(ROW()+12*(($AN99-1)*3+$AO99)-ROW())/12+5):INDIRECT("S"&amp;(ROW()+12*(($AN99-1)*3+$AO99)-ROW())/12+5),AQ99)</f>
        <v>0</v>
      </c>
      <c r="AS99" s="480"/>
      <c r="AU99" s="472">
        <f ca="1">IF(AND(AQ99&gt;0,AR99&gt;0),COUNTIF(AU$6:AU98,"&gt;0")+1,0)</f>
        <v>0</v>
      </c>
    </row>
    <row r="100" spans="40:47" x14ac:dyDescent="0.15">
      <c r="AN100" s="472">
        <v>3</v>
      </c>
      <c r="AO100" s="472">
        <v>2</v>
      </c>
      <c r="AP100" s="472">
        <v>11</v>
      </c>
      <c r="AQ100" s="480">
        <f ca="1">IF($AP100=1,IF(INDIRECT(ADDRESS(($AN100-1)*3+$AO100+5,$AP100+7))="",0,INDIRECT(ADDRESS(($AN100-1)*3+$AO100+5,$AP100+7))),IF(INDIRECT(ADDRESS(($AN100-1)*3+$AO100+5,$AP100+7))="",0,IF(COUNTIF(INDIRECT(ADDRESS(($AN100-1)*36+($AO100-1)*12+6,COLUMN())):INDIRECT(ADDRESS(($AN100-1)*36+($AO100-1)*12+$AP100+4,COLUMN())),INDIRECT(ADDRESS(($AN100-1)*3+$AO100+5,$AP100+7)))&gt;=1,0,INDIRECT(ADDRESS(($AN100-1)*3+$AO100+5,$AP100+7)))))</f>
        <v>0</v>
      </c>
      <c r="AR100" s="472">
        <f ca="1">COUNTIF(INDIRECT("H"&amp;(ROW()+12*(($AN100-1)*3+$AO100)-ROW())/12+5):INDIRECT("S"&amp;(ROW()+12*(($AN100-1)*3+$AO100)-ROW())/12+5),AQ100)</f>
        <v>0</v>
      </c>
      <c r="AS100" s="480"/>
      <c r="AU100" s="472">
        <f ca="1">IF(AND(AQ100&gt;0,AR100&gt;0),COUNTIF(AU$6:AU99,"&gt;0")+1,0)</f>
        <v>0</v>
      </c>
    </row>
    <row r="101" spans="40:47" x14ac:dyDescent="0.15">
      <c r="AN101" s="472">
        <v>3</v>
      </c>
      <c r="AO101" s="472">
        <v>2</v>
      </c>
      <c r="AP101" s="472">
        <v>12</v>
      </c>
      <c r="AQ101" s="480">
        <f ca="1">IF($AP101=1,IF(INDIRECT(ADDRESS(($AN101-1)*3+$AO101+5,$AP101+7))="",0,INDIRECT(ADDRESS(($AN101-1)*3+$AO101+5,$AP101+7))),IF(INDIRECT(ADDRESS(($AN101-1)*3+$AO101+5,$AP101+7))="",0,IF(COUNTIF(INDIRECT(ADDRESS(($AN101-1)*36+($AO101-1)*12+6,COLUMN())):INDIRECT(ADDRESS(($AN101-1)*36+($AO101-1)*12+$AP101+4,COLUMN())),INDIRECT(ADDRESS(($AN101-1)*3+$AO101+5,$AP101+7)))&gt;=1,0,INDIRECT(ADDRESS(($AN101-1)*3+$AO101+5,$AP101+7)))))</f>
        <v>0</v>
      </c>
      <c r="AR101" s="472">
        <f ca="1">COUNTIF(INDIRECT("H"&amp;(ROW()+12*(($AN101-1)*3+$AO101)-ROW())/12+5):INDIRECT("S"&amp;(ROW()+12*(($AN101-1)*3+$AO101)-ROW())/12+5),AQ101)</f>
        <v>0</v>
      </c>
      <c r="AS101" s="480"/>
      <c r="AU101" s="472">
        <f ca="1">IF(AND(AQ101&gt;0,AR101&gt;0),COUNTIF(AU$6:AU100,"&gt;0")+1,0)</f>
        <v>0</v>
      </c>
    </row>
    <row r="102" spans="40:47" x14ac:dyDescent="0.15">
      <c r="AN102" s="472">
        <v>3</v>
      </c>
      <c r="AO102" s="472">
        <v>3</v>
      </c>
      <c r="AP102" s="472">
        <v>1</v>
      </c>
      <c r="AQ102" s="480">
        <f ca="1">IF($AP102=1,IF(INDIRECT(ADDRESS(($AN102-1)*3+$AO102+5,$AP102+7))="",0,INDIRECT(ADDRESS(($AN102-1)*3+$AO102+5,$AP102+7))),IF(INDIRECT(ADDRESS(($AN102-1)*3+$AO102+5,$AP102+7))="",0,IF(COUNTIF(INDIRECT(ADDRESS(($AN102-1)*36+($AO102-1)*12+6,COLUMN())):INDIRECT(ADDRESS(($AN102-1)*36+($AO102-1)*12+$AP102+4,COLUMN())),INDIRECT(ADDRESS(($AN102-1)*3+$AO102+5,$AP102+7)))&gt;=1,0,INDIRECT(ADDRESS(($AN102-1)*3+$AO102+5,$AP102+7)))))</f>
        <v>0</v>
      </c>
      <c r="AR102" s="472">
        <f ca="1">COUNTIF(INDIRECT("H"&amp;(ROW()+12*(($AN102-1)*3+$AO102)-ROW())/12+5):INDIRECT("S"&amp;(ROW()+12*(($AN102-1)*3+$AO102)-ROW())/12+5),AQ102)</f>
        <v>0</v>
      </c>
      <c r="AS102" s="480"/>
      <c r="AU102" s="472">
        <f ca="1">IF(AND(AQ102&gt;0,AR102&gt;0),COUNTIF(AU$6:AU101,"&gt;0")+1,0)</f>
        <v>0</v>
      </c>
    </row>
    <row r="103" spans="40:47" x14ac:dyDescent="0.15">
      <c r="AN103" s="472">
        <v>3</v>
      </c>
      <c r="AO103" s="472">
        <v>3</v>
      </c>
      <c r="AP103" s="472">
        <v>2</v>
      </c>
      <c r="AQ103" s="480">
        <f ca="1">IF($AP103=1,IF(INDIRECT(ADDRESS(($AN103-1)*3+$AO103+5,$AP103+7))="",0,INDIRECT(ADDRESS(($AN103-1)*3+$AO103+5,$AP103+7))),IF(INDIRECT(ADDRESS(($AN103-1)*3+$AO103+5,$AP103+7))="",0,IF(COUNTIF(INDIRECT(ADDRESS(($AN103-1)*36+($AO103-1)*12+6,COLUMN())):INDIRECT(ADDRESS(($AN103-1)*36+($AO103-1)*12+$AP103+4,COLUMN())),INDIRECT(ADDRESS(($AN103-1)*3+$AO103+5,$AP103+7)))&gt;=1,0,INDIRECT(ADDRESS(($AN103-1)*3+$AO103+5,$AP103+7)))))</f>
        <v>0</v>
      </c>
      <c r="AR103" s="472">
        <f ca="1">COUNTIF(INDIRECT("H"&amp;(ROW()+12*(($AN103-1)*3+$AO103)-ROW())/12+5):INDIRECT("S"&amp;(ROW()+12*(($AN103-1)*3+$AO103)-ROW())/12+5),AQ103)</f>
        <v>0</v>
      </c>
      <c r="AS103" s="480"/>
      <c r="AU103" s="472">
        <f ca="1">IF(AND(AQ103&gt;0,AR103&gt;0),COUNTIF(AU$6:AU102,"&gt;0")+1,0)</f>
        <v>0</v>
      </c>
    </row>
    <row r="104" spans="40:47" x14ac:dyDescent="0.15">
      <c r="AN104" s="472">
        <v>3</v>
      </c>
      <c r="AO104" s="472">
        <v>3</v>
      </c>
      <c r="AP104" s="472">
        <v>3</v>
      </c>
      <c r="AQ104" s="480">
        <f ca="1">IF($AP104=1,IF(INDIRECT(ADDRESS(($AN104-1)*3+$AO104+5,$AP104+7))="",0,INDIRECT(ADDRESS(($AN104-1)*3+$AO104+5,$AP104+7))),IF(INDIRECT(ADDRESS(($AN104-1)*3+$AO104+5,$AP104+7))="",0,IF(COUNTIF(INDIRECT(ADDRESS(($AN104-1)*36+($AO104-1)*12+6,COLUMN())):INDIRECT(ADDRESS(($AN104-1)*36+($AO104-1)*12+$AP104+4,COLUMN())),INDIRECT(ADDRESS(($AN104-1)*3+$AO104+5,$AP104+7)))&gt;=1,0,INDIRECT(ADDRESS(($AN104-1)*3+$AO104+5,$AP104+7)))))</f>
        <v>0</v>
      </c>
      <c r="AR104" s="472">
        <f ca="1">COUNTIF(INDIRECT("H"&amp;(ROW()+12*(($AN104-1)*3+$AO104)-ROW())/12+5):INDIRECT("S"&amp;(ROW()+12*(($AN104-1)*3+$AO104)-ROW())/12+5),AQ104)</f>
        <v>0</v>
      </c>
      <c r="AS104" s="480"/>
      <c r="AU104" s="472">
        <f ca="1">IF(AND(AQ104&gt;0,AR104&gt;0),COUNTIF(AU$6:AU103,"&gt;0")+1,0)</f>
        <v>0</v>
      </c>
    </row>
    <row r="105" spans="40:47" x14ac:dyDescent="0.15">
      <c r="AN105" s="472">
        <v>3</v>
      </c>
      <c r="AO105" s="472">
        <v>3</v>
      </c>
      <c r="AP105" s="472">
        <v>4</v>
      </c>
      <c r="AQ105" s="480">
        <f ca="1">IF($AP105=1,IF(INDIRECT(ADDRESS(($AN105-1)*3+$AO105+5,$AP105+7))="",0,INDIRECT(ADDRESS(($AN105-1)*3+$AO105+5,$AP105+7))),IF(INDIRECT(ADDRESS(($AN105-1)*3+$AO105+5,$AP105+7))="",0,IF(COUNTIF(INDIRECT(ADDRESS(($AN105-1)*36+($AO105-1)*12+6,COLUMN())):INDIRECT(ADDRESS(($AN105-1)*36+($AO105-1)*12+$AP105+4,COLUMN())),INDIRECT(ADDRESS(($AN105-1)*3+$AO105+5,$AP105+7)))&gt;=1,0,INDIRECT(ADDRESS(($AN105-1)*3+$AO105+5,$AP105+7)))))</f>
        <v>0</v>
      </c>
      <c r="AR105" s="472">
        <f ca="1">COUNTIF(INDIRECT("H"&amp;(ROW()+12*(($AN105-1)*3+$AO105)-ROW())/12+5):INDIRECT("S"&amp;(ROW()+12*(($AN105-1)*3+$AO105)-ROW())/12+5),AQ105)</f>
        <v>0</v>
      </c>
      <c r="AS105" s="480"/>
      <c r="AU105" s="472">
        <f ca="1">IF(AND(AQ105&gt;0,AR105&gt;0),COUNTIF(AU$6:AU104,"&gt;0")+1,0)</f>
        <v>0</v>
      </c>
    </row>
    <row r="106" spans="40:47" x14ac:dyDescent="0.15">
      <c r="AN106" s="472">
        <v>3</v>
      </c>
      <c r="AO106" s="472">
        <v>3</v>
      </c>
      <c r="AP106" s="472">
        <v>5</v>
      </c>
      <c r="AQ106" s="480">
        <f ca="1">IF($AP106=1,IF(INDIRECT(ADDRESS(($AN106-1)*3+$AO106+5,$AP106+7))="",0,INDIRECT(ADDRESS(($AN106-1)*3+$AO106+5,$AP106+7))),IF(INDIRECT(ADDRESS(($AN106-1)*3+$AO106+5,$AP106+7))="",0,IF(COUNTIF(INDIRECT(ADDRESS(($AN106-1)*36+($AO106-1)*12+6,COLUMN())):INDIRECT(ADDRESS(($AN106-1)*36+($AO106-1)*12+$AP106+4,COLUMN())),INDIRECT(ADDRESS(($AN106-1)*3+$AO106+5,$AP106+7)))&gt;=1,0,INDIRECT(ADDRESS(($AN106-1)*3+$AO106+5,$AP106+7)))))</f>
        <v>0</v>
      </c>
      <c r="AR106" s="472">
        <f ca="1">COUNTIF(INDIRECT("H"&amp;(ROW()+12*(($AN106-1)*3+$AO106)-ROW())/12+5):INDIRECT("S"&amp;(ROW()+12*(($AN106-1)*3+$AO106)-ROW())/12+5),AQ106)</f>
        <v>0</v>
      </c>
      <c r="AS106" s="480"/>
      <c r="AU106" s="472">
        <f ca="1">IF(AND(AQ106&gt;0,AR106&gt;0),COUNTIF(AU$6:AU105,"&gt;0")+1,0)</f>
        <v>0</v>
      </c>
    </row>
    <row r="107" spans="40:47" x14ac:dyDescent="0.15">
      <c r="AN107" s="472">
        <v>3</v>
      </c>
      <c r="AO107" s="472">
        <v>3</v>
      </c>
      <c r="AP107" s="472">
        <v>6</v>
      </c>
      <c r="AQ107" s="480">
        <f ca="1">IF($AP107=1,IF(INDIRECT(ADDRESS(($AN107-1)*3+$AO107+5,$AP107+7))="",0,INDIRECT(ADDRESS(($AN107-1)*3+$AO107+5,$AP107+7))),IF(INDIRECT(ADDRESS(($AN107-1)*3+$AO107+5,$AP107+7))="",0,IF(COUNTIF(INDIRECT(ADDRESS(($AN107-1)*36+($AO107-1)*12+6,COLUMN())):INDIRECT(ADDRESS(($AN107-1)*36+($AO107-1)*12+$AP107+4,COLUMN())),INDIRECT(ADDRESS(($AN107-1)*3+$AO107+5,$AP107+7)))&gt;=1,0,INDIRECT(ADDRESS(($AN107-1)*3+$AO107+5,$AP107+7)))))</f>
        <v>0</v>
      </c>
      <c r="AR107" s="472">
        <f ca="1">COUNTIF(INDIRECT("H"&amp;(ROW()+12*(($AN107-1)*3+$AO107)-ROW())/12+5):INDIRECT("S"&amp;(ROW()+12*(($AN107-1)*3+$AO107)-ROW())/12+5),AQ107)</f>
        <v>0</v>
      </c>
      <c r="AS107" s="480"/>
      <c r="AU107" s="472">
        <f ca="1">IF(AND(AQ107&gt;0,AR107&gt;0),COUNTIF(AU$6:AU106,"&gt;0")+1,0)</f>
        <v>0</v>
      </c>
    </row>
    <row r="108" spans="40:47" x14ac:dyDescent="0.15">
      <c r="AN108" s="472">
        <v>3</v>
      </c>
      <c r="AO108" s="472">
        <v>3</v>
      </c>
      <c r="AP108" s="472">
        <v>7</v>
      </c>
      <c r="AQ108" s="480">
        <f ca="1">IF($AP108=1,IF(INDIRECT(ADDRESS(($AN108-1)*3+$AO108+5,$AP108+7))="",0,INDIRECT(ADDRESS(($AN108-1)*3+$AO108+5,$AP108+7))),IF(INDIRECT(ADDRESS(($AN108-1)*3+$AO108+5,$AP108+7))="",0,IF(COUNTIF(INDIRECT(ADDRESS(($AN108-1)*36+($AO108-1)*12+6,COLUMN())):INDIRECT(ADDRESS(($AN108-1)*36+($AO108-1)*12+$AP108+4,COLUMN())),INDIRECT(ADDRESS(($AN108-1)*3+$AO108+5,$AP108+7)))&gt;=1,0,INDIRECT(ADDRESS(($AN108-1)*3+$AO108+5,$AP108+7)))))</f>
        <v>0</v>
      </c>
      <c r="AR108" s="472">
        <f ca="1">COUNTIF(INDIRECT("H"&amp;(ROW()+12*(($AN108-1)*3+$AO108)-ROW())/12+5):INDIRECT("S"&amp;(ROW()+12*(($AN108-1)*3+$AO108)-ROW())/12+5),AQ108)</f>
        <v>0</v>
      </c>
      <c r="AS108" s="480"/>
      <c r="AU108" s="472">
        <f ca="1">IF(AND(AQ108&gt;0,AR108&gt;0),COUNTIF(AU$6:AU107,"&gt;0")+1,0)</f>
        <v>0</v>
      </c>
    </row>
    <row r="109" spans="40:47" x14ac:dyDescent="0.15">
      <c r="AN109" s="472">
        <v>3</v>
      </c>
      <c r="AO109" s="472">
        <v>3</v>
      </c>
      <c r="AP109" s="472">
        <v>8</v>
      </c>
      <c r="AQ109" s="480">
        <f ca="1">IF($AP109=1,IF(INDIRECT(ADDRESS(($AN109-1)*3+$AO109+5,$AP109+7))="",0,INDIRECT(ADDRESS(($AN109-1)*3+$AO109+5,$AP109+7))),IF(INDIRECT(ADDRESS(($AN109-1)*3+$AO109+5,$AP109+7))="",0,IF(COUNTIF(INDIRECT(ADDRESS(($AN109-1)*36+($AO109-1)*12+6,COLUMN())):INDIRECT(ADDRESS(($AN109-1)*36+($AO109-1)*12+$AP109+4,COLUMN())),INDIRECT(ADDRESS(($AN109-1)*3+$AO109+5,$AP109+7)))&gt;=1,0,INDIRECT(ADDRESS(($AN109-1)*3+$AO109+5,$AP109+7)))))</f>
        <v>0</v>
      </c>
      <c r="AR109" s="472">
        <f ca="1">COUNTIF(INDIRECT("H"&amp;(ROW()+12*(($AN109-1)*3+$AO109)-ROW())/12+5):INDIRECT("S"&amp;(ROW()+12*(($AN109-1)*3+$AO109)-ROW())/12+5),AQ109)</f>
        <v>0</v>
      </c>
      <c r="AS109" s="480"/>
      <c r="AU109" s="472">
        <f ca="1">IF(AND(AQ109&gt;0,AR109&gt;0),COUNTIF(AU$6:AU108,"&gt;0")+1,0)</f>
        <v>0</v>
      </c>
    </row>
    <row r="110" spans="40:47" x14ac:dyDescent="0.15">
      <c r="AN110" s="472">
        <v>3</v>
      </c>
      <c r="AO110" s="472">
        <v>3</v>
      </c>
      <c r="AP110" s="472">
        <v>9</v>
      </c>
      <c r="AQ110" s="480">
        <f ca="1">IF($AP110=1,IF(INDIRECT(ADDRESS(($AN110-1)*3+$AO110+5,$AP110+7))="",0,INDIRECT(ADDRESS(($AN110-1)*3+$AO110+5,$AP110+7))),IF(INDIRECT(ADDRESS(($AN110-1)*3+$AO110+5,$AP110+7))="",0,IF(COUNTIF(INDIRECT(ADDRESS(($AN110-1)*36+($AO110-1)*12+6,COLUMN())):INDIRECT(ADDRESS(($AN110-1)*36+($AO110-1)*12+$AP110+4,COLUMN())),INDIRECT(ADDRESS(($AN110-1)*3+$AO110+5,$AP110+7)))&gt;=1,0,INDIRECT(ADDRESS(($AN110-1)*3+$AO110+5,$AP110+7)))))</f>
        <v>0</v>
      </c>
      <c r="AR110" s="472">
        <f ca="1">COUNTIF(INDIRECT("H"&amp;(ROW()+12*(($AN110-1)*3+$AO110)-ROW())/12+5):INDIRECT("S"&amp;(ROW()+12*(($AN110-1)*3+$AO110)-ROW())/12+5),AQ110)</f>
        <v>0</v>
      </c>
      <c r="AS110" s="480"/>
      <c r="AU110" s="472">
        <f ca="1">IF(AND(AQ110&gt;0,AR110&gt;0),COUNTIF(AU$6:AU109,"&gt;0")+1,0)</f>
        <v>0</v>
      </c>
    </row>
    <row r="111" spans="40:47" x14ac:dyDescent="0.15">
      <c r="AN111" s="472">
        <v>3</v>
      </c>
      <c r="AO111" s="472">
        <v>3</v>
      </c>
      <c r="AP111" s="472">
        <v>10</v>
      </c>
      <c r="AQ111" s="480">
        <f ca="1">IF($AP111=1,IF(INDIRECT(ADDRESS(($AN111-1)*3+$AO111+5,$AP111+7))="",0,INDIRECT(ADDRESS(($AN111-1)*3+$AO111+5,$AP111+7))),IF(INDIRECT(ADDRESS(($AN111-1)*3+$AO111+5,$AP111+7))="",0,IF(COUNTIF(INDIRECT(ADDRESS(($AN111-1)*36+($AO111-1)*12+6,COLUMN())):INDIRECT(ADDRESS(($AN111-1)*36+($AO111-1)*12+$AP111+4,COLUMN())),INDIRECT(ADDRESS(($AN111-1)*3+$AO111+5,$AP111+7)))&gt;=1,0,INDIRECT(ADDRESS(($AN111-1)*3+$AO111+5,$AP111+7)))))</f>
        <v>0</v>
      </c>
      <c r="AR111" s="472">
        <f ca="1">COUNTIF(INDIRECT("H"&amp;(ROW()+12*(($AN111-1)*3+$AO111)-ROW())/12+5):INDIRECT("S"&amp;(ROW()+12*(($AN111-1)*3+$AO111)-ROW())/12+5),AQ111)</f>
        <v>0</v>
      </c>
      <c r="AS111" s="480"/>
      <c r="AU111" s="472">
        <f ca="1">IF(AND(AQ111&gt;0,AR111&gt;0),COUNTIF(AU$6:AU110,"&gt;0")+1,0)</f>
        <v>0</v>
      </c>
    </row>
    <row r="112" spans="40:47" x14ac:dyDescent="0.15">
      <c r="AN112" s="472">
        <v>3</v>
      </c>
      <c r="AO112" s="472">
        <v>3</v>
      </c>
      <c r="AP112" s="472">
        <v>11</v>
      </c>
      <c r="AQ112" s="480">
        <f ca="1">IF($AP112=1,IF(INDIRECT(ADDRESS(($AN112-1)*3+$AO112+5,$AP112+7))="",0,INDIRECT(ADDRESS(($AN112-1)*3+$AO112+5,$AP112+7))),IF(INDIRECT(ADDRESS(($AN112-1)*3+$AO112+5,$AP112+7))="",0,IF(COUNTIF(INDIRECT(ADDRESS(($AN112-1)*36+($AO112-1)*12+6,COLUMN())):INDIRECT(ADDRESS(($AN112-1)*36+($AO112-1)*12+$AP112+4,COLUMN())),INDIRECT(ADDRESS(($AN112-1)*3+$AO112+5,$AP112+7)))&gt;=1,0,INDIRECT(ADDRESS(($AN112-1)*3+$AO112+5,$AP112+7)))))</f>
        <v>0</v>
      </c>
      <c r="AR112" s="472">
        <f ca="1">COUNTIF(INDIRECT("H"&amp;(ROW()+12*(($AN112-1)*3+$AO112)-ROW())/12+5):INDIRECT("S"&amp;(ROW()+12*(($AN112-1)*3+$AO112)-ROW())/12+5),AQ112)</f>
        <v>0</v>
      </c>
      <c r="AS112" s="480"/>
      <c r="AU112" s="472">
        <f ca="1">IF(AND(AQ112&gt;0,AR112&gt;0),COUNTIF(AU$6:AU111,"&gt;0")+1,0)</f>
        <v>0</v>
      </c>
    </row>
    <row r="113" spans="40:47" x14ac:dyDescent="0.15">
      <c r="AN113" s="472">
        <v>3</v>
      </c>
      <c r="AO113" s="472">
        <v>3</v>
      </c>
      <c r="AP113" s="472">
        <v>12</v>
      </c>
      <c r="AQ113" s="480">
        <f ca="1">IF($AP113=1,IF(INDIRECT(ADDRESS(($AN113-1)*3+$AO113+5,$AP113+7))="",0,INDIRECT(ADDRESS(($AN113-1)*3+$AO113+5,$AP113+7))),IF(INDIRECT(ADDRESS(($AN113-1)*3+$AO113+5,$AP113+7))="",0,IF(COUNTIF(INDIRECT(ADDRESS(($AN113-1)*36+($AO113-1)*12+6,COLUMN())):INDIRECT(ADDRESS(($AN113-1)*36+($AO113-1)*12+$AP113+4,COLUMN())),INDIRECT(ADDRESS(($AN113-1)*3+$AO113+5,$AP113+7)))&gt;=1,0,INDIRECT(ADDRESS(($AN113-1)*3+$AO113+5,$AP113+7)))))</f>
        <v>0</v>
      </c>
      <c r="AR113" s="472">
        <f ca="1">COUNTIF(INDIRECT("H"&amp;(ROW()+12*(($AN113-1)*3+$AO113)-ROW())/12+5):INDIRECT("S"&amp;(ROW()+12*(($AN113-1)*3+$AO113)-ROW())/12+5),AQ113)</f>
        <v>0</v>
      </c>
      <c r="AS113" s="480"/>
      <c r="AU113" s="472">
        <f ca="1">IF(AND(AQ113&gt;0,AR113&gt;0),COUNTIF(AU$6:AU112,"&gt;0")+1,0)</f>
        <v>0</v>
      </c>
    </row>
    <row r="114" spans="40:47" x14ac:dyDescent="0.15">
      <c r="AN114" s="472">
        <v>4</v>
      </c>
      <c r="AO114" s="472">
        <v>1</v>
      </c>
      <c r="AP114" s="472">
        <v>1</v>
      </c>
      <c r="AQ114" s="480">
        <f ca="1">IF($AP114=1,IF(INDIRECT(ADDRESS(($AN114-1)*3+$AO114+5,$AP114+7))="",0,INDIRECT(ADDRESS(($AN114-1)*3+$AO114+5,$AP114+7))),IF(INDIRECT(ADDRESS(($AN114-1)*3+$AO114+5,$AP114+7))="",0,IF(COUNTIF(INDIRECT(ADDRESS(($AN114-1)*36+($AO114-1)*12+6,COLUMN())):INDIRECT(ADDRESS(($AN114-1)*36+($AO114-1)*12+$AP114+4,COLUMN())),INDIRECT(ADDRESS(($AN114-1)*3+$AO114+5,$AP114+7)))&gt;=1,0,INDIRECT(ADDRESS(($AN114-1)*3+$AO114+5,$AP114+7)))))</f>
        <v>0</v>
      </c>
      <c r="AR114" s="472">
        <f ca="1">COUNTIF(INDIRECT("H"&amp;(ROW()+12*(($AN114-1)*3+$AO114)-ROW())/12+5):INDIRECT("S"&amp;(ROW()+12*(($AN114-1)*3+$AO114)-ROW())/12+5),AQ114)</f>
        <v>0</v>
      </c>
      <c r="AS114" s="480"/>
      <c r="AU114" s="472">
        <f ca="1">IF(AND(AQ114&gt;0,AR114&gt;0),COUNTIF(AU$6:AU113,"&gt;0")+1,0)</f>
        <v>0</v>
      </c>
    </row>
    <row r="115" spans="40:47" x14ac:dyDescent="0.15">
      <c r="AN115" s="472">
        <v>4</v>
      </c>
      <c r="AO115" s="472">
        <v>1</v>
      </c>
      <c r="AP115" s="472">
        <v>2</v>
      </c>
      <c r="AQ115" s="480">
        <f ca="1">IF($AP115=1,IF(INDIRECT(ADDRESS(($AN115-1)*3+$AO115+5,$AP115+7))="",0,INDIRECT(ADDRESS(($AN115-1)*3+$AO115+5,$AP115+7))),IF(INDIRECT(ADDRESS(($AN115-1)*3+$AO115+5,$AP115+7))="",0,IF(COUNTIF(INDIRECT(ADDRESS(($AN115-1)*36+($AO115-1)*12+6,COLUMN())):INDIRECT(ADDRESS(($AN115-1)*36+($AO115-1)*12+$AP115+4,COLUMN())),INDIRECT(ADDRESS(($AN115-1)*3+$AO115+5,$AP115+7)))&gt;=1,0,INDIRECT(ADDRESS(($AN115-1)*3+$AO115+5,$AP115+7)))))</f>
        <v>0</v>
      </c>
      <c r="AR115" s="472">
        <f ca="1">COUNTIF(INDIRECT("H"&amp;(ROW()+12*(($AN115-1)*3+$AO115)-ROW())/12+5):INDIRECT("S"&amp;(ROW()+12*(($AN115-1)*3+$AO115)-ROW())/12+5),AQ115)</f>
        <v>0</v>
      </c>
      <c r="AS115" s="480"/>
      <c r="AU115" s="472">
        <f ca="1">IF(AND(AQ115&gt;0,AR115&gt;0),COUNTIF(AU$6:AU114,"&gt;0")+1,0)</f>
        <v>0</v>
      </c>
    </row>
    <row r="116" spans="40:47" x14ac:dyDescent="0.15">
      <c r="AN116" s="472">
        <v>4</v>
      </c>
      <c r="AO116" s="472">
        <v>1</v>
      </c>
      <c r="AP116" s="472">
        <v>3</v>
      </c>
      <c r="AQ116" s="480">
        <f ca="1">IF($AP116=1,IF(INDIRECT(ADDRESS(($AN116-1)*3+$AO116+5,$AP116+7))="",0,INDIRECT(ADDRESS(($AN116-1)*3+$AO116+5,$AP116+7))),IF(INDIRECT(ADDRESS(($AN116-1)*3+$AO116+5,$AP116+7))="",0,IF(COUNTIF(INDIRECT(ADDRESS(($AN116-1)*36+($AO116-1)*12+6,COLUMN())):INDIRECT(ADDRESS(($AN116-1)*36+($AO116-1)*12+$AP116+4,COLUMN())),INDIRECT(ADDRESS(($AN116-1)*3+$AO116+5,$AP116+7)))&gt;=1,0,INDIRECT(ADDRESS(($AN116-1)*3+$AO116+5,$AP116+7)))))</f>
        <v>0</v>
      </c>
      <c r="AR116" s="472">
        <f ca="1">COUNTIF(INDIRECT("H"&amp;(ROW()+12*(($AN116-1)*3+$AO116)-ROW())/12+5):INDIRECT("S"&amp;(ROW()+12*(($AN116-1)*3+$AO116)-ROW())/12+5),AQ116)</f>
        <v>0</v>
      </c>
      <c r="AS116" s="480"/>
      <c r="AU116" s="472">
        <f ca="1">IF(AND(AQ116&gt;0,AR116&gt;0),COUNTIF(AU$6:AU115,"&gt;0")+1,0)</f>
        <v>0</v>
      </c>
    </row>
    <row r="117" spans="40:47" x14ac:dyDescent="0.15">
      <c r="AN117" s="472">
        <v>4</v>
      </c>
      <c r="AO117" s="472">
        <v>1</v>
      </c>
      <c r="AP117" s="472">
        <v>4</v>
      </c>
      <c r="AQ117" s="480">
        <f ca="1">IF($AP117=1,IF(INDIRECT(ADDRESS(($AN117-1)*3+$AO117+5,$AP117+7))="",0,INDIRECT(ADDRESS(($AN117-1)*3+$AO117+5,$AP117+7))),IF(INDIRECT(ADDRESS(($AN117-1)*3+$AO117+5,$AP117+7))="",0,IF(COUNTIF(INDIRECT(ADDRESS(($AN117-1)*36+($AO117-1)*12+6,COLUMN())):INDIRECT(ADDRESS(($AN117-1)*36+($AO117-1)*12+$AP117+4,COLUMN())),INDIRECT(ADDRESS(($AN117-1)*3+$AO117+5,$AP117+7)))&gt;=1,0,INDIRECT(ADDRESS(($AN117-1)*3+$AO117+5,$AP117+7)))))</f>
        <v>0</v>
      </c>
      <c r="AR117" s="472">
        <f ca="1">COUNTIF(INDIRECT("H"&amp;(ROW()+12*(($AN117-1)*3+$AO117)-ROW())/12+5):INDIRECT("S"&amp;(ROW()+12*(($AN117-1)*3+$AO117)-ROW())/12+5),AQ117)</f>
        <v>0</v>
      </c>
      <c r="AS117" s="480"/>
      <c r="AU117" s="472">
        <f ca="1">IF(AND(AQ117&gt;0,AR117&gt;0),COUNTIF(AU$6:AU116,"&gt;0")+1,0)</f>
        <v>0</v>
      </c>
    </row>
    <row r="118" spans="40:47" x14ac:dyDescent="0.15">
      <c r="AN118" s="472">
        <v>4</v>
      </c>
      <c r="AO118" s="472">
        <v>1</v>
      </c>
      <c r="AP118" s="472">
        <v>5</v>
      </c>
      <c r="AQ118" s="480">
        <f ca="1">IF($AP118=1,IF(INDIRECT(ADDRESS(($AN118-1)*3+$AO118+5,$AP118+7))="",0,INDIRECT(ADDRESS(($AN118-1)*3+$AO118+5,$AP118+7))),IF(INDIRECT(ADDRESS(($AN118-1)*3+$AO118+5,$AP118+7))="",0,IF(COUNTIF(INDIRECT(ADDRESS(($AN118-1)*36+($AO118-1)*12+6,COLUMN())):INDIRECT(ADDRESS(($AN118-1)*36+($AO118-1)*12+$AP118+4,COLUMN())),INDIRECT(ADDRESS(($AN118-1)*3+$AO118+5,$AP118+7)))&gt;=1,0,INDIRECT(ADDRESS(($AN118-1)*3+$AO118+5,$AP118+7)))))</f>
        <v>0</v>
      </c>
      <c r="AR118" s="472">
        <f ca="1">COUNTIF(INDIRECT("H"&amp;(ROW()+12*(($AN118-1)*3+$AO118)-ROW())/12+5):INDIRECT("S"&amp;(ROW()+12*(($AN118-1)*3+$AO118)-ROW())/12+5),AQ118)</f>
        <v>0</v>
      </c>
      <c r="AS118" s="480"/>
      <c r="AU118" s="472">
        <f ca="1">IF(AND(AQ118&gt;0,AR118&gt;0),COUNTIF(AU$6:AU117,"&gt;0")+1,0)</f>
        <v>0</v>
      </c>
    </row>
    <row r="119" spans="40:47" x14ac:dyDescent="0.15">
      <c r="AN119" s="472">
        <v>4</v>
      </c>
      <c r="AO119" s="472">
        <v>1</v>
      </c>
      <c r="AP119" s="472">
        <v>6</v>
      </c>
      <c r="AQ119" s="480">
        <f ca="1">IF($AP119=1,IF(INDIRECT(ADDRESS(($AN119-1)*3+$AO119+5,$AP119+7))="",0,INDIRECT(ADDRESS(($AN119-1)*3+$AO119+5,$AP119+7))),IF(INDIRECT(ADDRESS(($AN119-1)*3+$AO119+5,$AP119+7))="",0,IF(COUNTIF(INDIRECT(ADDRESS(($AN119-1)*36+($AO119-1)*12+6,COLUMN())):INDIRECT(ADDRESS(($AN119-1)*36+($AO119-1)*12+$AP119+4,COLUMN())),INDIRECT(ADDRESS(($AN119-1)*3+$AO119+5,$AP119+7)))&gt;=1,0,INDIRECT(ADDRESS(($AN119-1)*3+$AO119+5,$AP119+7)))))</f>
        <v>0</v>
      </c>
      <c r="AR119" s="472">
        <f ca="1">COUNTIF(INDIRECT("H"&amp;(ROW()+12*(($AN119-1)*3+$AO119)-ROW())/12+5):INDIRECT("S"&amp;(ROW()+12*(($AN119-1)*3+$AO119)-ROW())/12+5),AQ119)</f>
        <v>0</v>
      </c>
      <c r="AS119" s="480"/>
      <c r="AU119" s="472">
        <f ca="1">IF(AND(AQ119&gt;0,AR119&gt;0),COUNTIF(AU$6:AU118,"&gt;0")+1,0)</f>
        <v>0</v>
      </c>
    </row>
    <row r="120" spans="40:47" x14ac:dyDescent="0.15">
      <c r="AN120" s="472">
        <v>4</v>
      </c>
      <c r="AO120" s="472">
        <v>1</v>
      </c>
      <c r="AP120" s="472">
        <v>7</v>
      </c>
      <c r="AQ120" s="480">
        <f ca="1">IF($AP120=1,IF(INDIRECT(ADDRESS(($AN120-1)*3+$AO120+5,$AP120+7))="",0,INDIRECT(ADDRESS(($AN120-1)*3+$AO120+5,$AP120+7))),IF(INDIRECT(ADDRESS(($AN120-1)*3+$AO120+5,$AP120+7))="",0,IF(COUNTIF(INDIRECT(ADDRESS(($AN120-1)*36+($AO120-1)*12+6,COLUMN())):INDIRECT(ADDRESS(($AN120-1)*36+($AO120-1)*12+$AP120+4,COLUMN())),INDIRECT(ADDRESS(($AN120-1)*3+$AO120+5,$AP120+7)))&gt;=1,0,INDIRECT(ADDRESS(($AN120-1)*3+$AO120+5,$AP120+7)))))</f>
        <v>0</v>
      </c>
      <c r="AR120" s="472">
        <f ca="1">COUNTIF(INDIRECT("H"&amp;(ROW()+12*(($AN120-1)*3+$AO120)-ROW())/12+5):INDIRECT("S"&amp;(ROW()+12*(($AN120-1)*3+$AO120)-ROW())/12+5),AQ120)</f>
        <v>0</v>
      </c>
      <c r="AS120" s="480"/>
      <c r="AU120" s="472">
        <f ca="1">IF(AND(AQ120&gt;0,AR120&gt;0),COUNTIF(AU$6:AU119,"&gt;0")+1,0)</f>
        <v>0</v>
      </c>
    </row>
    <row r="121" spans="40:47" x14ac:dyDescent="0.15">
      <c r="AN121" s="472">
        <v>4</v>
      </c>
      <c r="AO121" s="472">
        <v>1</v>
      </c>
      <c r="AP121" s="472">
        <v>8</v>
      </c>
      <c r="AQ121" s="480">
        <f ca="1">IF($AP121=1,IF(INDIRECT(ADDRESS(($AN121-1)*3+$AO121+5,$AP121+7))="",0,INDIRECT(ADDRESS(($AN121-1)*3+$AO121+5,$AP121+7))),IF(INDIRECT(ADDRESS(($AN121-1)*3+$AO121+5,$AP121+7))="",0,IF(COUNTIF(INDIRECT(ADDRESS(($AN121-1)*36+($AO121-1)*12+6,COLUMN())):INDIRECT(ADDRESS(($AN121-1)*36+($AO121-1)*12+$AP121+4,COLUMN())),INDIRECT(ADDRESS(($AN121-1)*3+$AO121+5,$AP121+7)))&gt;=1,0,INDIRECT(ADDRESS(($AN121-1)*3+$AO121+5,$AP121+7)))))</f>
        <v>0</v>
      </c>
      <c r="AR121" s="472">
        <f ca="1">COUNTIF(INDIRECT("H"&amp;(ROW()+12*(($AN121-1)*3+$AO121)-ROW())/12+5):INDIRECT("S"&amp;(ROW()+12*(($AN121-1)*3+$AO121)-ROW())/12+5),AQ121)</f>
        <v>0</v>
      </c>
      <c r="AS121" s="480"/>
      <c r="AU121" s="472">
        <f ca="1">IF(AND(AQ121&gt;0,AR121&gt;0),COUNTIF(AU$6:AU120,"&gt;0")+1,0)</f>
        <v>0</v>
      </c>
    </row>
    <row r="122" spans="40:47" x14ac:dyDescent="0.15">
      <c r="AN122" s="472">
        <v>4</v>
      </c>
      <c r="AO122" s="472">
        <v>1</v>
      </c>
      <c r="AP122" s="472">
        <v>9</v>
      </c>
      <c r="AQ122" s="480">
        <f ca="1">IF($AP122=1,IF(INDIRECT(ADDRESS(($AN122-1)*3+$AO122+5,$AP122+7))="",0,INDIRECT(ADDRESS(($AN122-1)*3+$AO122+5,$AP122+7))),IF(INDIRECT(ADDRESS(($AN122-1)*3+$AO122+5,$AP122+7))="",0,IF(COUNTIF(INDIRECT(ADDRESS(($AN122-1)*36+($AO122-1)*12+6,COLUMN())):INDIRECT(ADDRESS(($AN122-1)*36+($AO122-1)*12+$AP122+4,COLUMN())),INDIRECT(ADDRESS(($AN122-1)*3+$AO122+5,$AP122+7)))&gt;=1,0,INDIRECT(ADDRESS(($AN122-1)*3+$AO122+5,$AP122+7)))))</f>
        <v>0</v>
      </c>
      <c r="AR122" s="472">
        <f ca="1">COUNTIF(INDIRECT("H"&amp;(ROW()+12*(($AN122-1)*3+$AO122)-ROW())/12+5):INDIRECT("S"&amp;(ROW()+12*(($AN122-1)*3+$AO122)-ROW())/12+5),AQ122)</f>
        <v>0</v>
      </c>
      <c r="AS122" s="480"/>
      <c r="AU122" s="472">
        <f ca="1">IF(AND(AQ122&gt;0,AR122&gt;0),COUNTIF(AU$6:AU121,"&gt;0")+1,0)</f>
        <v>0</v>
      </c>
    </row>
    <row r="123" spans="40:47" x14ac:dyDescent="0.15">
      <c r="AN123" s="472">
        <v>4</v>
      </c>
      <c r="AO123" s="472">
        <v>1</v>
      </c>
      <c r="AP123" s="472">
        <v>10</v>
      </c>
      <c r="AQ123" s="480">
        <f ca="1">IF($AP123=1,IF(INDIRECT(ADDRESS(($AN123-1)*3+$AO123+5,$AP123+7))="",0,INDIRECT(ADDRESS(($AN123-1)*3+$AO123+5,$AP123+7))),IF(INDIRECT(ADDRESS(($AN123-1)*3+$AO123+5,$AP123+7))="",0,IF(COUNTIF(INDIRECT(ADDRESS(($AN123-1)*36+($AO123-1)*12+6,COLUMN())):INDIRECT(ADDRESS(($AN123-1)*36+($AO123-1)*12+$AP123+4,COLUMN())),INDIRECT(ADDRESS(($AN123-1)*3+$AO123+5,$AP123+7)))&gt;=1,0,INDIRECT(ADDRESS(($AN123-1)*3+$AO123+5,$AP123+7)))))</f>
        <v>0</v>
      </c>
      <c r="AR123" s="472">
        <f ca="1">COUNTIF(INDIRECT("H"&amp;(ROW()+12*(($AN123-1)*3+$AO123)-ROW())/12+5):INDIRECT("S"&amp;(ROW()+12*(($AN123-1)*3+$AO123)-ROW())/12+5),AQ123)</f>
        <v>0</v>
      </c>
      <c r="AS123" s="480"/>
      <c r="AU123" s="472">
        <f ca="1">IF(AND(AQ123&gt;0,AR123&gt;0),COUNTIF(AU$6:AU122,"&gt;0")+1,0)</f>
        <v>0</v>
      </c>
    </row>
    <row r="124" spans="40:47" x14ac:dyDescent="0.15">
      <c r="AN124" s="472">
        <v>4</v>
      </c>
      <c r="AO124" s="472">
        <v>1</v>
      </c>
      <c r="AP124" s="472">
        <v>11</v>
      </c>
      <c r="AQ124" s="480">
        <f ca="1">IF($AP124=1,IF(INDIRECT(ADDRESS(($AN124-1)*3+$AO124+5,$AP124+7))="",0,INDIRECT(ADDRESS(($AN124-1)*3+$AO124+5,$AP124+7))),IF(INDIRECT(ADDRESS(($AN124-1)*3+$AO124+5,$AP124+7))="",0,IF(COUNTIF(INDIRECT(ADDRESS(($AN124-1)*36+($AO124-1)*12+6,COLUMN())):INDIRECT(ADDRESS(($AN124-1)*36+($AO124-1)*12+$AP124+4,COLUMN())),INDIRECT(ADDRESS(($AN124-1)*3+$AO124+5,$AP124+7)))&gt;=1,0,INDIRECT(ADDRESS(($AN124-1)*3+$AO124+5,$AP124+7)))))</f>
        <v>0</v>
      </c>
      <c r="AR124" s="472">
        <f ca="1">COUNTIF(INDIRECT("H"&amp;(ROW()+12*(($AN124-1)*3+$AO124)-ROW())/12+5):INDIRECT("S"&amp;(ROW()+12*(($AN124-1)*3+$AO124)-ROW())/12+5),AQ124)</f>
        <v>0</v>
      </c>
      <c r="AS124" s="480"/>
      <c r="AU124" s="472">
        <f ca="1">IF(AND(AQ124&gt;0,AR124&gt;0),COUNTIF(AU$6:AU123,"&gt;0")+1,0)</f>
        <v>0</v>
      </c>
    </row>
    <row r="125" spans="40:47" x14ac:dyDescent="0.15">
      <c r="AN125" s="472">
        <v>4</v>
      </c>
      <c r="AO125" s="472">
        <v>1</v>
      </c>
      <c r="AP125" s="472">
        <v>12</v>
      </c>
      <c r="AQ125" s="480">
        <f ca="1">IF($AP125=1,IF(INDIRECT(ADDRESS(($AN125-1)*3+$AO125+5,$AP125+7))="",0,INDIRECT(ADDRESS(($AN125-1)*3+$AO125+5,$AP125+7))),IF(INDIRECT(ADDRESS(($AN125-1)*3+$AO125+5,$AP125+7))="",0,IF(COUNTIF(INDIRECT(ADDRESS(($AN125-1)*36+($AO125-1)*12+6,COLUMN())):INDIRECT(ADDRESS(($AN125-1)*36+($AO125-1)*12+$AP125+4,COLUMN())),INDIRECT(ADDRESS(($AN125-1)*3+$AO125+5,$AP125+7)))&gt;=1,0,INDIRECT(ADDRESS(($AN125-1)*3+$AO125+5,$AP125+7)))))</f>
        <v>0</v>
      </c>
      <c r="AR125" s="472">
        <f ca="1">COUNTIF(INDIRECT("H"&amp;(ROW()+12*(($AN125-1)*3+$AO125)-ROW())/12+5):INDIRECT("S"&amp;(ROW()+12*(($AN125-1)*3+$AO125)-ROW())/12+5),AQ125)</f>
        <v>0</v>
      </c>
      <c r="AS125" s="480"/>
      <c r="AU125" s="472">
        <f ca="1">IF(AND(AQ125&gt;0,AR125&gt;0),COUNTIF(AU$6:AU124,"&gt;0")+1,0)</f>
        <v>0</v>
      </c>
    </row>
    <row r="126" spans="40:47" x14ac:dyDescent="0.15">
      <c r="AN126" s="472">
        <v>4</v>
      </c>
      <c r="AO126" s="472">
        <v>2</v>
      </c>
      <c r="AP126" s="472">
        <v>1</v>
      </c>
      <c r="AQ126" s="480">
        <f ca="1">IF($AP126=1,IF(INDIRECT(ADDRESS(($AN126-1)*3+$AO126+5,$AP126+7))="",0,INDIRECT(ADDRESS(($AN126-1)*3+$AO126+5,$AP126+7))),IF(INDIRECT(ADDRESS(($AN126-1)*3+$AO126+5,$AP126+7))="",0,IF(COUNTIF(INDIRECT(ADDRESS(($AN126-1)*36+($AO126-1)*12+6,COLUMN())):INDIRECT(ADDRESS(($AN126-1)*36+($AO126-1)*12+$AP126+4,COLUMN())),INDIRECT(ADDRESS(($AN126-1)*3+$AO126+5,$AP126+7)))&gt;=1,0,INDIRECT(ADDRESS(($AN126-1)*3+$AO126+5,$AP126+7)))))</f>
        <v>0</v>
      </c>
      <c r="AR126" s="472">
        <f ca="1">COUNTIF(INDIRECT("H"&amp;(ROW()+12*(($AN126-1)*3+$AO126)-ROW())/12+5):INDIRECT("S"&amp;(ROW()+12*(($AN126-1)*3+$AO126)-ROW())/12+5),AQ126)</f>
        <v>0</v>
      </c>
      <c r="AS126" s="480"/>
      <c r="AU126" s="472">
        <f ca="1">IF(AND(AQ126&gt;0,AR126&gt;0),COUNTIF(AU$6:AU125,"&gt;0")+1,0)</f>
        <v>0</v>
      </c>
    </row>
    <row r="127" spans="40:47" x14ac:dyDescent="0.15">
      <c r="AN127" s="472">
        <v>4</v>
      </c>
      <c r="AO127" s="472">
        <v>2</v>
      </c>
      <c r="AP127" s="472">
        <v>2</v>
      </c>
      <c r="AQ127" s="480">
        <f ca="1">IF($AP127=1,IF(INDIRECT(ADDRESS(($AN127-1)*3+$AO127+5,$AP127+7))="",0,INDIRECT(ADDRESS(($AN127-1)*3+$AO127+5,$AP127+7))),IF(INDIRECT(ADDRESS(($AN127-1)*3+$AO127+5,$AP127+7))="",0,IF(COUNTIF(INDIRECT(ADDRESS(($AN127-1)*36+($AO127-1)*12+6,COLUMN())):INDIRECT(ADDRESS(($AN127-1)*36+($AO127-1)*12+$AP127+4,COLUMN())),INDIRECT(ADDRESS(($AN127-1)*3+$AO127+5,$AP127+7)))&gt;=1,0,INDIRECT(ADDRESS(($AN127-1)*3+$AO127+5,$AP127+7)))))</f>
        <v>0</v>
      </c>
      <c r="AR127" s="472">
        <f ca="1">COUNTIF(INDIRECT("H"&amp;(ROW()+12*(($AN127-1)*3+$AO127)-ROW())/12+5):INDIRECT("S"&amp;(ROW()+12*(($AN127-1)*3+$AO127)-ROW())/12+5),AQ127)</f>
        <v>0</v>
      </c>
      <c r="AS127" s="480"/>
      <c r="AU127" s="472">
        <f ca="1">IF(AND(AQ127&gt;0,AR127&gt;0),COUNTIF(AU$6:AU126,"&gt;0")+1,0)</f>
        <v>0</v>
      </c>
    </row>
    <row r="128" spans="40:47" x14ac:dyDescent="0.15">
      <c r="AN128" s="472">
        <v>4</v>
      </c>
      <c r="AO128" s="472">
        <v>2</v>
      </c>
      <c r="AP128" s="472">
        <v>3</v>
      </c>
      <c r="AQ128" s="480">
        <f ca="1">IF($AP128=1,IF(INDIRECT(ADDRESS(($AN128-1)*3+$AO128+5,$AP128+7))="",0,INDIRECT(ADDRESS(($AN128-1)*3+$AO128+5,$AP128+7))),IF(INDIRECT(ADDRESS(($AN128-1)*3+$AO128+5,$AP128+7))="",0,IF(COUNTIF(INDIRECT(ADDRESS(($AN128-1)*36+($AO128-1)*12+6,COLUMN())):INDIRECT(ADDRESS(($AN128-1)*36+($AO128-1)*12+$AP128+4,COLUMN())),INDIRECT(ADDRESS(($AN128-1)*3+$AO128+5,$AP128+7)))&gt;=1,0,INDIRECT(ADDRESS(($AN128-1)*3+$AO128+5,$AP128+7)))))</f>
        <v>0</v>
      </c>
      <c r="AR128" s="472">
        <f ca="1">COUNTIF(INDIRECT("H"&amp;(ROW()+12*(($AN128-1)*3+$AO128)-ROW())/12+5):INDIRECT("S"&amp;(ROW()+12*(($AN128-1)*3+$AO128)-ROW())/12+5),AQ128)</f>
        <v>0</v>
      </c>
      <c r="AS128" s="480"/>
      <c r="AU128" s="472">
        <f ca="1">IF(AND(AQ128&gt;0,AR128&gt;0),COUNTIF(AU$6:AU127,"&gt;0")+1,0)</f>
        <v>0</v>
      </c>
    </row>
    <row r="129" spans="40:47" x14ac:dyDescent="0.15">
      <c r="AN129" s="472">
        <v>4</v>
      </c>
      <c r="AO129" s="472">
        <v>2</v>
      </c>
      <c r="AP129" s="472">
        <v>4</v>
      </c>
      <c r="AQ129" s="480">
        <f ca="1">IF($AP129=1,IF(INDIRECT(ADDRESS(($AN129-1)*3+$AO129+5,$AP129+7))="",0,INDIRECT(ADDRESS(($AN129-1)*3+$AO129+5,$AP129+7))),IF(INDIRECT(ADDRESS(($AN129-1)*3+$AO129+5,$AP129+7))="",0,IF(COUNTIF(INDIRECT(ADDRESS(($AN129-1)*36+($AO129-1)*12+6,COLUMN())):INDIRECT(ADDRESS(($AN129-1)*36+($AO129-1)*12+$AP129+4,COLUMN())),INDIRECT(ADDRESS(($AN129-1)*3+$AO129+5,$AP129+7)))&gt;=1,0,INDIRECT(ADDRESS(($AN129-1)*3+$AO129+5,$AP129+7)))))</f>
        <v>0</v>
      </c>
      <c r="AR129" s="472">
        <f ca="1">COUNTIF(INDIRECT("H"&amp;(ROW()+12*(($AN129-1)*3+$AO129)-ROW())/12+5):INDIRECT("S"&amp;(ROW()+12*(($AN129-1)*3+$AO129)-ROW())/12+5),AQ129)</f>
        <v>0</v>
      </c>
      <c r="AS129" s="480"/>
      <c r="AU129" s="472">
        <f ca="1">IF(AND(AQ129&gt;0,AR129&gt;0),COUNTIF(AU$6:AU128,"&gt;0")+1,0)</f>
        <v>0</v>
      </c>
    </row>
    <row r="130" spans="40:47" x14ac:dyDescent="0.15">
      <c r="AN130" s="472">
        <v>4</v>
      </c>
      <c r="AO130" s="472">
        <v>2</v>
      </c>
      <c r="AP130" s="472">
        <v>5</v>
      </c>
      <c r="AQ130" s="480">
        <f ca="1">IF($AP130=1,IF(INDIRECT(ADDRESS(($AN130-1)*3+$AO130+5,$AP130+7))="",0,INDIRECT(ADDRESS(($AN130-1)*3+$AO130+5,$AP130+7))),IF(INDIRECT(ADDRESS(($AN130-1)*3+$AO130+5,$AP130+7))="",0,IF(COUNTIF(INDIRECT(ADDRESS(($AN130-1)*36+($AO130-1)*12+6,COLUMN())):INDIRECT(ADDRESS(($AN130-1)*36+($AO130-1)*12+$AP130+4,COLUMN())),INDIRECT(ADDRESS(($AN130-1)*3+$AO130+5,$AP130+7)))&gt;=1,0,INDIRECT(ADDRESS(($AN130-1)*3+$AO130+5,$AP130+7)))))</f>
        <v>0</v>
      </c>
      <c r="AR130" s="472">
        <f ca="1">COUNTIF(INDIRECT("H"&amp;(ROW()+12*(($AN130-1)*3+$AO130)-ROW())/12+5):INDIRECT("S"&amp;(ROW()+12*(($AN130-1)*3+$AO130)-ROW())/12+5),AQ130)</f>
        <v>0</v>
      </c>
      <c r="AS130" s="480"/>
      <c r="AU130" s="472">
        <f ca="1">IF(AND(AQ130&gt;0,AR130&gt;0),COUNTIF(AU$6:AU129,"&gt;0")+1,0)</f>
        <v>0</v>
      </c>
    </row>
    <row r="131" spans="40:47" x14ac:dyDescent="0.15">
      <c r="AN131" s="472">
        <v>4</v>
      </c>
      <c r="AO131" s="472">
        <v>2</v>
      </c>
      <c r="AP131" s="472">
        <v>6</v>
      </c>
      <c r="AQ131" s="480">
        <f ca="1">IF($AP131=1,IF(INDIRECT(ADDRESS(($AN131-1)*3+$AO131+5,$AP131+7))="",0,INDIRECT(ADDRESS(($AN131-1)*3+$AO131+5,$AP131+7))),IF(INDIRECT(ADDRESS(($AN131-1)*3+$AO131+5,$AP131+7))="",0,IF(COUNTIF(INDIRECT(ADDRESS(($AN131-1)*36+($AO131-1)*12+6,COLUMN())):INDIRECT(ADDRESS(($AN131-1)*36+($AO131-1)*12+$AP131+4,COLUMN())),INDIRECT(ADDRESS(($AN131-1)*3+$AO131+5,$AP131+7)))&gt;=1,0,INDIRECT(ADDRESS(($AN131-1)*3+$AO131+5,$AP131+7)))))</f>
        <v>0</v>
      </c>
      <c r="AR131" s="472">
        <f ca="1">COUNTIF(INDIRECT("H"&amp;(ROW()+12*(($AN131-1)*3+$AO131)-ROW())/12+5):INDIRECT("S"&amp;(ROW()+12*(($AN131-1)*3+$AO131)-ROW())/12+5),AQ131)</f>
        <v>0</v>
      </c>
      <c r="AS131" s="480"/>
      <c r="AU131" s="472">
        <f ca="1">IF(AND(AQ131&gt;0,AR131&gt;0),COUNTIF(AU$6:AU130,"&gt;0")+1,0)</f>
        <v>0</v>
      </c>
    </row>
    <row r="132" spans="40:47" x14ac:dyDescent="0.15">
      <c r="AN132" s="472">
        <v>4</v>
      </c>
      <c r="AO132" s="472">
        <v>2</v>
      </c>
      <c r="AP132" s="472">
        <v>7</v>
      </c>
      <c r="AQ132" s="480">
        <f ca="1">IF($AP132=1,IF(INDIRECT(ADDRESS(($AN132-1)*3+$AO132+5,$AP132+7))="",0,INDIRECT(ADDRESS(($AN132-1)*3+$AO132+5,$AP132+7))),IF(INDIRECT(ADDRESS(($AN132-1)*3+$AO132+5,$AP132+7))="",0,IF(COUNTIF(INDIRECT(ADDRESS(($AN132-1)*36+($AO132-1)*12+6,COLUMN())):INDIRECT(ADDRESS(($AN132-1)*36+($AO132-1)*12+$AP132+4,COLUMN())),INDIRECT(ADDRESS(($AN132-1)*3+$AO132+5,$AP132+7)))&gt;=1,0,INDIRECT(ADDRESS(($AN132-1)*3+$AO132+5,$AP132+7)))))</f>
        <v>0</v>
      </c>
      <c r="AR132" s="472">
        <f ca="1">COUNTIF(INDIRECT("H"&amp;(ROW()+12*(($AN132-1)*3+$AO132)-ROW())/12+5):INDIRECT("S"&amp;(ROW()+12*(($AN132-1)*3+$AO132)-ROW())/12+5),AQ132)</f>
        <v>0</v>
      </c>
      <c r="AS132" s="480"/>
      <c r="AU132" s="472">
        <f ca="1">IF(AND(AQ132&gt;0,AR132&gt;0),COUNTIF(AU$6:AU131,"&gt;0")+1,0)</f>
        <v>0</v>
      </c>
    </row>
    <row r="133" spans="40:47" x14ac:dyDescent="0.15">
      <c r="AN133" s="472">
        <v>4</v>
      </c>
      <c r="AO133" s="472">
        <v>2</v>
      </c>
      <c r="AP133" s="472">
        <v>8</v>
      </c>
      <c r="AQ133" s="480">
        <f ca="1">IF($AP133=1,IF(INDIRECT(ADDRESS(($AN133-1)*3+$AO133+5,$AP133+7))="",0,INDIRECT(ADDRESS(($AN133-1)*3+$AO133+5,$AP133+7))),IF(INDIRECT(ADDRESS(($AN133-1)*3+$AO133+5,$AP133+7))="",0,IF(COUNTIF(INDIRECT(ADDRESS(($AN133-1)*36+($AO133-1)*12+6,COLUMN())):INDIRECT(ADDRESS(($AN133-1)*36+($AO133-1)*12+$AP133+4,COLUMN())),INDIRECT(ADDRESS(($AN133-1)*3+$AO133+5,$AP133+7)))&gt;=1,0,INDIRECT(ADDRESS(($AN133-1)*3+$AO133+5,$AP133+7)))))</f>
        <v>0</v>
      </c>
      <c r="AR133" s="472">
        <f ca="1">COUNTIF(INDIRECT("H"&amp;(ROW()+12*(($AN133-1)*3+$AO133)-ROW())/12+5):INDIRECT("S"&amp;(ROW()+12*(($AN133-1)*3+$AO133)-ROW())/12+5),AQ133)</f>
        <v>0</v>
      </c>
      <c r="AS133" s="480"/>
      <c r="AU133" s="472">
        <f ca="1">IF(AND(AQ133&gt;0,AR133&gt;0),COUNTIF(AU$6:AU132,"&gt;0")+1,0)</f>
        <v>0</v>
      </c>
    </row>
    <row r="134" spans="40:47" x14ac:dyDescent="0.15">
      <c r="AN134" s="472">
        <v>4</v>
      </c>
      <c r="AO134" s="472">
        <v>2</v>
      </c>
      <c r="AP134" s="472">
        <v>9</v>
      </c>
      <c r="AQ134" s="480">
        <f ca="1">IF($AP134=1,IF(INDIRECT(ADDRESS(($AN134-1)*3+$AO134+5,$AP134+7))="",0,INDIRECT(ADDRESS(($AN134-1)*3+$AO134+5,$AP134+7))),IF(INDIRECT(ADDRESS(($AN134-1)*3+$AO134+5,$AP134+7))="",0,IF(COUNTIF(INDIRECT(ADDRESS(($AN134-1)*36+($AO134-1)*12+6,COLUMN())):INDIRECT(ADDRESS(($AN134-1)*36+($AO134-1)*12+$AP134+4,COLUMN())),INDIRECT(ADDRESS(($AN134-1)*3+$AO134+5,$AP134+7)))&gt;=1,0,INDIRECT(ADDRESS(($AN134-1)*3+$AO134+5,$AP134+7)))))</f>
        <v>0</v>
      </c>
      <c r="AR134" s="472">
        <f ca="1">COUNTIF(INDIRECT("H"&amp;(ROW()+12*(($AN134-1)*3+$AO134)-ROW())/12+5):INDIRECT("S"&amp;(ROW()+12*(($AN134-1)*3+$AO134)-ROW())/12+5),AQ134)</f>
        <v>0</v>
      </c>
      <c r="AS134" s="480"/>
      <c r="AU134" s="472">
        <f ca="1">IF(AND(AQ134&gt;0,AR134&gt;0),COUNTIF(AU$6:AU133,"&gt;0")+1,0)</f>
        <v>0</v>
      </c>
    </row>
    <row r="135" spans="40:47" x14ac:dyDescent="0.15">
      <c r="AN135" s="472">
        <v>4</v>
      </c>
      <c r="AO135" s="472">
        <v>2</v>
      </c>
      <c r="AP135" s="472">
        <v>10</v>
      </c>
      <c r="AQ135" s="480">
        <f ca="1">IF($AP135=1,IF(INDIRECT(ADDRESS(($AN135-1)*3+$AO135+5,$AP135+7))="",0,INDIRECT(ADDRESS(($AN135-1)*3+$AO135+5,$AP135+7))),IF(INDIRECT(ADDRESS(($AN135-1)*3+$AO135+5,$AP135+7))="",0,IF(COUNTIF(INDIRECT(ADDRESS(($AN135-1)*36+($AO135-1)*12+6,COLUMN())):INDIRECT(ADDRESS(($AN135-1)*36+($AO135-1)*12+$AP135+4,COLUMN())),INDIRECT(ADDRESS(($AN135-1)*3+$AO135+5,$AP135+7)))&gt;=1,0,INDIRECT(ADDRESS(($AN135-1)*3+$AO135+5,$AP135+7)))))</f>
        <v>0</v>
      </c>
      <c r="AR135" s="472">
        <f ca="1">COUNTIF(INDIRECT("H"&amp;(ROW()+12*(($AN135-1)*3+$AO135)-ROW())/12+5):INDIRECT("S"&amp;(ROW()+12*(($AN135-1)*3+$AO135)-ROW())/12+5),AQ135)</f>
        <v>0</v>
      </c>
      <c r="AS135" s="480"/>
      <c r="AU135" s="472">
        <f ca="1">IF(AND(AQ135&gt;0,AR135&gt;0),COUNTIF(AU$6:AU134,"&gt;0")+1,0)</f>
        <v>0</v>
      </c>
    </row>
    <row r="136" spans="40:47" x14ac:dyDescent="0.15">
      <c r="AN136" s="472">
        <v>4</v>
      </c>
      <c r="AO136" s="472">
        <v>2</v>
      </c>
      <c r="AP136" s="472">
        <v>11</v>
      </c>
      <c r="AQ136" s="480">
        <f ca="1">IF($AP136=1,IF(INDIRECT(ADDRESS(($AN136-1)*3+$AO136+5,$AP136+7))="",0,INDIRECT(ADDRESS(($AN136-1)*3+$AO136+5,$AP136+7))),IF(INDIRECT(ADDRESS(($AN136-1)*3+$AO136+5,$AP136+7))="",0,IF(COUNTIF(INDIRECT(ADDRESS(($AN136-1)*36+($AO136-1)*12+6,COLUMN())):INDIRECT(ADDRESS(($AN136-1)*36+($AO136-1)*12+$AP136+4,COLUMN())),INDIRECT(ADDRESS(($AN136-1)*3+$AO136+5,$AP136+7)))&gt;=1,0,INDIRECT(ADDRESS(($AN136-1)*3+$AO136+5,$AP136+7)))))</f>
        <v>0</v>
      </c>
      <c r="AR136" s="472">
        <f ca="1">COUNTIF(INDIRECT("H"&amp;(ROW()+12*(($AN136-1)*3+$AO136)-ROW())/12+5):INDIRECT("S"&amp;(ROW()+12*(($AN136-1)*3+$AO136)-ROW())/12+5),AQ136)</f>
        <v>0</v>
      </c>
      <c r="AS136" s="480"/>
      <c r="AU136" s="472">
        <f ca="1">IF(AND(AQ136&gt;0,AR136&gt;0),COUNTIF(AU$6:AU135,"&gt;0")+1,0)</f>
        <v>0</v>
      </c>
    </row>
    <row r="137" spans="40:47" x14ac:dyDescent="0.15">
      <c r="AN137" s="472">
        <v>4</v>
      </c>
      <c r="AO137" s="472">
        <v>2</v>
      </c>
      <c r="AP137" s="472">
        <v>12</v>
      </c>
      <c r="AQ137" s="480">
        <f ca="1">IF($AP137=1,IF(INDIRECT(ADDRESS(($AN137-1)*3+$AO137+5,$AP137+7))="",0,INDIRECT(ADDRESS(($AN137-1)*3+$AO137+5,$AP137+7))),IF(INDIRECT(ADDRESS(($AN137-1)*3+$AO137+5,$AP137+7))="",0,IF(COUNTIF(INDIRECT(ADDRESS(($AN137-1)*36+($AO137-1)*12+6,COLUMN())):INDIRECT(ADDRESS(($AN137-1)*36+($AO137-1)*12+$AP137+4,COLUMN())),INDIRECT(ADDRESS(($AN137-1)*3+$AO137+5,$AP137+7)))&gt;=1,0,INDIRECT(ADDRESS(($AN137-1)*3+$AO137+5,$AP137+7)))))</f>
        <v>0</v>
      </c>
      <c r="AR137" s="472">
        <f ca="1">COUNTIF(INDIRECT("H"&amp;(ROW()+12*(($AN137-1)*3+$AO137)-ROW())/12+5):INDIRECT("S"&amp;(ROW()+12*(($AN137-1)*3+$AO137)-ROW())/12+5),AQ137)</f>
        <v>0</v>
      </c>
      <c r="AS137" s="480"/>
      <c r="AU137" s="472">
        <f ca="1">IF(AND(AQ137&gt;0,AR137&gt;0),COUNTIF(AU$6:AU136,"&gt;0")+1,0)</f>
        <v>0</v>
      </c>
    </row>
    <row r="138" spans="40:47" x14ac:dyDescent="0.15">
      <c r="AN138" s="472">
        <v>4</v>
      </c>
      <c r="AO138" s="472">
        <v>3</v>
      </c>
      <c r="AP138" s="472">
        <v>1</v>
      </c>
      <c r="AQ138" s="480">
        <f ca="1">IF($AP138=1,IF(INDIRECT(ADDRESS(($AN138-1)*3+$AO138+5,$AP138+7))="",0,INDIRECT(ADDRESS(($AN138-1)*3+$AO138+5,$AP138+7))),IF(INDIRECT(ADDRESS(($AN138-1)*3+$AO138+5,$AP138+7))="",0,IF(COUNTIF(INDIRECT(ADDRESS(($AN138-1)*36+($AO138-1)*12+6,COLUMN())):INDIRECT(ADDRESS(($AN138-1)*36+($AO138-1)*12+$AP138+4,COLUMN())),INDIRECT(ADDRESS(($AN138-1)*3+$AO138+5,$AP138+7)))&gt;=1,0,INDIRECT(ADDRESS(($AN138-1)*3+$AO138+5,$AP138+7)))))</f>
        <v>0</v>
      </c>
      <c r="AR138" s="472">
        <f ca="1">COUNTIF(INDIRECT("H"&amp;(ROW()+12*(($AN138-1)*3+$AO138)-ROW())/12+5):INDIRECT("S"&amp;(ROW()+12*(($AN138-1)*3+$AO138)-ROW())/12+5),AQ138)</f>
        <v>0</v>
      </c>
      <c r="AS138" s="480"/>
      <c r="AU138" s="472">
        <f ca="1">IF(AND(AQ138&gt;0,AR138&gt;0),COUNTIF(AU$6:AU137,"&gt;0")+1,0)</f>
        <v>0</v>
      </c>
    </row>
    <row r="139" spans="40:47" x14ac:dyDescent="0.15">
      <c r="AN139" s="472">
        <v>4</v>
      </c>
      <c r="AO139" s="472">
        <v>3</v>
      </c>
      <c r="AP139" s="472">
        <v>2</v>
      </c>
      <c r="AQ139" s="480">
        <f ca="1">IF($AP139=1,IF(INDIRECT(ADDRESS(($AN139-1)*3+$AO139+5,$AP139+7))="",0,INDIRECT(ADDRESS(($AN139-1)*3+$AO139+5,$AP139+7))),IF(INDIRECT(ADDRESS(($AN139-1)*3+$AO139+5,$AP139+7))="",0,IF(COUNTIF(INDIRECT(ADDRESS(($AN139-1)*36+($AO139-1)*12+6,COLUMN())):INDIRECT(ADDRESS(($AN139-1)*36+($AO139-1)*12+$AP139+4,COLUMN())),INDIRECT(ADDRESS(($AN139-1)*3+$AO139+5,$AP139+7)))&gt;=1,0,INDIRECT(ADDRESS(($AN139-1)*3+$AO139+5,$AP139+7)))))</f>
        <v>0</v>
      </c>
      <c r="AR139" s="472">
        <f ca="1">COUNTIF(INDIRECT("H"&amp;(ROW()+12*(($AN139-1)*3+$AO139)-ROW())/12+5):INDIRECT("S"&amp;(ROW()+12*(($AN139-1)*3+$AO139)-ROW())/12+5),AQ139)</f>
        <v>0</v>
      </c>
      <c r="AS139" s="480"/>
      <c r="AU139" s="472">
        <f ca="1">IF(AND(AQ139&gt;0,AR139&gt;0),COUNTIF(AU$6:AU138,"&gt;0")+1,0)</f>
        <v>0</v>
      </c>
    </row>
    <row r="140" spans="40:47" x14ac:dyDescent="0.15">
      <c r="AN140" s="472">
        <v>4</v>
      </c>
      <c r="AO140" s="472">
        <v>3</v>
      </c>
      <c r="AP140" s="472">
        <v>3</v>
      </c>
      <c r="AQ140" s="480">
        <f ca="1">IF($AP140=1,IF(INDIRECT(ADDRESS(($AN140-1)*3+$AO140+5,$AP140+7))="",0,INDIRECT(ADDRESS(($AN140-1)*3+$AO140+5,$AP140+7))),IF(INDIRECT(ADDRESS(($AN140-1)*3+$AO140+5,$AP140+7))="",0,IF(COUNTIF(INDIRECT(ADDRESS(($AN140-1)*36+($AO140-1)*12+6,COLUMN())):INDIRECT(ADDRESS(($AN140-1)*36+($AO140-1)*12+$AP140+4,COLUMN())),INDIRECT(ADDRESS(($AN140-1)*3+$AO140+5,$AP140+7)))&gt;=1,0,INDIRECT(ADDRESS(($AN140-1)*3+$AO140+5,$AP140+7)))))</f>
        <v>0</v>
      </c>
      <c r="AR140" s="472">
        <f ca="1">COUNTIF(INDIRECT("H"&amp;(ROW()+12*(($AN140-1)*3+$AO140)-ROW())/12+5):INDIRECT("S"&amp;(ROW()+12*(($AN140-1)*3+$AO140)-ROW())/12+5),AQ140)</f>
        <v>0</v>
      </c>
      <c r="AS140" s="480"/>
      <c r="AU140" s="472">
        <f ca="1">IF(AND(AQ140&gt;0,AR140&gt;0),COUNTIF(AU$6:AU139,"&gt;0")+1,0)</f>
        <v>0</v>
      </c>
    </row>
    <row r="141" spans="40:47" x14ac:dyDescent="0.15">
      <c r="AN141" s="472">
        <v>4</v>
      </c>
      <c r="AO141" s="472">
        <v>3</v>
      </c>
      <c r="AP141" s="472">
        <v>4</v>
      </c>
      <c r="AQ141" s="480">
        <f ca="1">IF($AP141=1,IF(INDIRECT(ADDRESS(($AN141-1)*3+$AO141+5,$AP141+7))="",0,INDIRECT(ADDRESS(($AN141-1)*3+$AO141+5,$AP141+7))),IF(INDIRECT(ADDRESS(($AN141-1)*3+$AO141+5,$AP141+7))="",0,IF(COUNTIF(INDIRECT(ADDRESS(($AN141-1)*36+($AO141-1)*12+6,COLUMN())):INDIRECT(ADDRESS(($AN141-1)*36+($AO141-1)*12+$AP141+4,COLUMN())),INDIRECT(ADDRESS(($AN141-1)*3+$AO141+5,$AP141+7)))&gt;=1,0,INDIRECT(ADDRESS(($AN141-1)*3+$AO141+5,$AP141+7)))))</f>
        <v>0</v>
      </c>
      <c r="AR141" s="472">
        <f ca="1">COUNTIF(INDIRECT("H"&amp;(ROW()+12*(($AN141-1)*3+$AO141)-ROW())/12+5):INDIRECT("S"&amp;(ROW()+12*(($AN141-1)*3+$AO141)-ROW())/12+5),AQ141)</f>
        <v>0</v>
      </c>
      <c r="AS141" s="480"/>
      <c r="AU141" s="472">
        <f ca="1">IF(AND(AQ141&gt;0,AR141&gt;0),COUNTIF(AU$6:AU140,"&gt;0")+1,0)</f>
        <v>0</v>
      </c>
    </row>
    <row r="142" spans="40:47" x14ac:dyDescent="0.15">
      <c r="AN142" s="472">
        <v>4</v>
      </c>
      <c r="AO142" s="472">
        <v>3</v>
      </c>
      <c r="AP142" s="472">
        <v>5</v>
      </c>
      <c r="AQ142" s="480">
        <f ca="1">IF($AP142=1,IF(INDIRECT(ADDRESS(($AN142-1)*3+$AO142+5,$AP142+7))="",0,INDIRECT(ADDRESS(($AN142-1)*3+$AO142+5,$AP142+7))),IF(INDIRECT(ADDRESS(($AN142-1)*3+$AO142+5,$AP142+7))="",0,IF(COUNTIF(INDIRECT(ADDRESS(($AN142-1)*36+($AO142-1)*12+6,COLUMN())):INDIRECT(ADDRESS(($AN142-1)*36+($AO142-1)*12+$AP142+4,COLUMN())),INDIRECT(ADDRESS(($AN142-1)*3+$AO142+5,$AP142+7)))&gt;=1,0,INDIRECT(ADDRESS(($AN142-1)*3+$AO142+5,$AP142+7)))))</f>
        <v>0</v>
      </c>
      <c r="AR142" s="472">
        <f ca="1">COUNTIF(INDIRECT("H"&amp;(ROW()+12*(($AN142-1)*3+$AO142)-ROW())/12+5):INDIRECT("S"&amp;(ROW()+12*(($AN142-1)*3+$AO142)-ROW())/12+5),AQ142)</f>
        <v>0</v>
      </c>
      <c r="AS142" s="480"/>
      <c r="AU142" s="472">
        <f ca="1">IF(AND(AQ142&gt;0,AR142&gt;0),COUNTIF(AU$6:AU141,"&gt;0")+1,0)</f>
        <v>0</v>
      </c>
    </row>
    <row r="143" spans="40:47" x14ac:dyDescent="0.15">
      <c r="AN143" s="472">
        <v>4</v>
      </c>
      <c r="AO143" s="472">
        <v>3</v>
      </c>
      <c r="AP143" s="472">
        <v>6</v>
      </c>
      <c r="AQ143" s="480">
        <f ca="1">IF($AP143=1,IF(INDIRECT(ADDRESS(($AN143-1)*3+$AO143+5,$AP143+7))="",0,INDIRECT(ADDRESS(($AN143-1)*3+$AO143+5,$AP143+7))),IF(INDIRECT(ADDRESS(($AN143-1)*3+$AO143+5,$AP143+7))="",0,IF(COUNTIF(INDIRECT(ADDRESS(($AN143-1)*36+($AO143-1)*12+6,COLUMN())):INDIRECT(ADDRESS(($AN143-1)*36+($AO143-1)*12+$AP143+4,COLUMN())),INDIRECT(ADDRESS(($AN143-1)*3+$AO143+5,$AP143+7)))&gt;=1,0,INDIRECT(ADDRESS(($AN143-1)*3+$AO143+5,$AP143+7)))))</f>
        <v>0</v>
      </c>
      <c r="AR143" s="472">
        <f ca="1">COUNTIF(INDIRECT("H"&amp;(ROW()+12*(($AN143-1)*3+$AO143)-ROW())/12+5):INDIRECT("S"&amp;(ROW()+12*(($AN143-1)*3+$AO143)-ROW())/12+5),AQ143)</f>
        <v>0</v>
      </c>
      <c r="AS143" s="480"/>
      <c r="AU143" s="472">
        <f ca="1">IF(AND(AQ143&gt;0,AR143&gt;0),COUNTIF(AU$6:AU142,"&gt;0")+1,0)</f>
        <v>0</v>
      </c>
    </row>
    <row r="144" spans="40:47" x14ac:dyDescent="0.15">
      <c r="AN144" s="472">
        <v>4</v>
      </c>
      <c r="AO144" s="472">
        <v>3</v>
      </c>
      <c r="AP144" s="472">
        <v>7</v>
      </c>
      <c r="AQ144" s="480">
        <f ca="1">IF($AP144=1,IF(INDIRECT(ADDRESS(($AN144-1)*3+$AO144+5,$AP144+7))="",0,INDIRECT(ADDRESS(($AN144-1)*3+$AO144+5,$AP144+7))),IF(INDIRECT(ADDRESS(($AN144-1)*3+$AO144+5,$AP144+7))="",0,IF(COUNTIF(INDIRECT(ADDRESS(($AN144-1)*36+($AO144-1)*12+6,COLUMN())):INDIRECT(ADDRESS(($AN144-1)*36+($AO144-1)*12+$AP144+4,COLUMN())),INDIRECT(ADDRESS(($AN144-1)*3+$AO144+5,$AP144+7)))&gt;=1,0,INDIRECT(ADDRESS(($AN144-1)*3+$AO144+5,$AP144+7)))))</f>
        <v>0</v>
      </c>
      <c r="AR144" s="472">
        <f ca="1">COUNTIF(INDIRECT("H"&amp;(ROW()+12*(($AN144-1)*3+$AO144)-ROW())/12+5):INDIRECT("S"&amp;(ROW()+12*(($AN144-1)*3+$AO144)-ROW())/12+5),AQ144)</f>
        <v>0</v>
      </c>
      <c r="AS144" s="480"/>
      <c r="AU144" s="472">
        <f ca="1">IF(AND(AQ144&gt;0,AR144&gt;0),COUNTIF(AU$6:AU143,"&gt;0")+1,0)</f>
        <v>0</v>
      </c>
    </row>
    <row r="145" spans="40:47" x14ac:dyDescent="0.15">
      <c r="AN145" s="472">
        <v>4</v>
      </c>
      <c r="AO145" s="472">
        <v>3</v>
      </c>
      <c r="AP145" s="472">
        <v>8</v>
      </c>
      <c r="AQ145" s="480">
        <f ca="1">IF($AP145=1,IF(INDIRECT(ADDRESS(($AN145-1)*3+$AO145+5,$AP145+7))="",0,INDIRECT(ADDRESS(($AN145-1)*3+$AO145+5,$AP145+7))),IF(INDIRECT(ADDRESS(($AN145-1)*3+$AO145+5,$AP145+7))="",0,IF(COUNTIF(INDIRECT(ADDRESS(($AN145-1)*36+($AO145-1)*12+6,COLUMN())):INDIRECT(ADDRESS(($AN145-1)*36+($AO145-1)*12+$AP145+4,COLUMN())),INDIRECT(ADDRESS(($AN145-1)*3+$AO145+5,$AP145+7)))&gt;=1,0,INDIRECT(ADDRESS(($AN145-1)*3+$AO145+5,$AP145+7)))))</f>
        <v>0</v>
      </c>
      <c r="AR145" s="472">
        <f ca="1">COUNTIF(INDIRECT("H"&amp;(ROW()+12*(($AN145-1)*3+$AO145)-ROW())/12+5):INDIRECT("S"&amp;(ROW()+12*(($AN145-1)*3+$AO145)-ROW())/12+5),AQ145)</f>
        <v>0</v>
      </c>
      <c r="AS145" s="480"/>
      <c r="AU145" s="472">
        <f ca="1">IF(AND(AQ145&gt;0,AR145&gt;0),COUNTIF(AU$6:AU144,"&gt;0")+1,0)</f>
        <v>0</v>
      </c>
    </row>
    <row r="146" spans="40:47" x14ac:dyDescent="0.15">
      <c r="AN146" s="472">
        <v>4</v>
      </c>
      <c r="AO146" s="472">
        <v>3</v>
      </c>
      <c r="AP146" s="472">
        <v>9</v>
      </c>
      <c r="AQ146" s="480">
        <f ca="1">IF($AP146=1,IF(INDIRECT(ADDRESS(($AN146-1)*3+$AO146+5,$AP146+7))="",0,INDIRECT(ADDRESS(($AN146-1)*3+$AO146+5,$AP146+7))),IF(INDIRECT(ADDRESS(($AN146-1)*3+$AO146+5,$AP146+7))="",0,IF(COUNTIF(INDIRECT(ADDRESS(($AN146-1)*36+($AO146-1)*12+6,COLUMN())):INDIRECT(ADDRESS(($AN146-1)*36+($AO146-1)*12+$AP146+4,COLUMN())),INDIRECT(ADDRESS(($AN146-1)*3+$AO146+5,$AP146+7)))&gt;=1,0,INDIRECT(ADDRESS(($AN146-1)*3+$AO146+5,$AP146+7)))))</f>
        <v>0</v>
      </c>
      <c r="AR146" s="472">
        <f ca="1">COUNTIF(INDIRECT("H"&amp;(ROW()+12*(($AN146-1)*3+$AO146)-ROW())/12+5):INDIRECT("S"&amp;(ROW()+12*(($AN146-1)*3+$AO146)-ROW())/12+5),AQ146)</f>
        <v>0</v>
      </c>
      <c r="AS146" s="480"/>
      <c r="AU146" s="472">
        <f ca="1">IF(AND(AQ146&gt;0,AR146&gt;0),COUNTIF(AU$6:AU145,"&gt;0")+1,0)</f>
        <v>0</v>
      </c>
    </row>
    <row r="147" spans="40:47" x14ac:dyDescent="0.15">
      <c r="AN147" s="472">
        <v>4</v>
      </c>
      <c r="AO147" s="472">
        <v>3</v>
      </c>
      <c r="AP147" s="472">
        <v>10</v>
      </c>
      <c r="AQ147" s="480">
        <f ca="1">IF($AP147=1,IF(INDIRECT(ADDRESS(($AN147-1)*3+$AO147+5,$AP147+7))="",0,INDIRECT(ADDRESS(($AN147-1)*3+$AO147+5,$AP147+7))),IF(INDIRECT(ADDRESS(($AN147-1)*3+$AO147+5,$AP147+7))="",0,IF(COUNTIF(INDIRECT(ADDRESS(($AN147-1)*36+($AO147-1)*12+6,COLUMN())):INDIRECT(ADDRESS(($AN147-1)*36+($AO147-1)*12+$AP147+4,COLUMN())),INDIRECT(ADDRESS(($AN147-1)*3+$AO147+5,$AP147+7)))&gt;=1,0,INDIRECT(ADDRESS(($AN147-1)*3+$AO147+5,$AP147+7)))))</f>
        <v>0</v>
      </c>
      <c r="AR147" s="472">
        <f ca="1">COUNTIF(INDIRECT("H"&amp;(ROW()+12*(($AN147-1)*3+$AO147)-ROW())/12+5):INDIRECT("S"&amp;(ROW()+12*(($AN147-1)*3+$AO147)-ROW())/12+5),AQ147)</f>
        <v>0</v>
      </c>
      <c r="AS147" s="480"/>
      <c r="AU147" s="472">
        <f ca="1">IF(AND(AQ147&gt;0,AR147&gt;0),COUNTIF(AU$6:AU146,"&gt;0")+1,0)</f>
        <v>0</v>
      </c>
    </row>
    <row r="148" spans="40:47" x14ac:dyDescent="0.15">
      <c r="AN148" s="472">
        <v>4</v>
      </c>
      <c r="AO148" s="472">
        <v>3</v>
      </c>
      <c r="AP148" s="472">
        <v>11</v>
      </c>
      <c r="AQ148" s="480">
        <f ca="1">IF($AP148=1,IF(INDIRECT(ADDRESS(($AN148-1)*3+$AO148+5,$AP148+7))="",0,INDIRECT(ADDRESS(($AN148-1)*3+$AO148+5,$AP148+7))),IF(INDIRECT(ADDRESS(($AN148-1)*3+$AO148+5,$AP148+7))="",0,IF(COUNTIF(INDIRECT(ADDRESS(($AN148-1)*36+($AO148-1)*12+6,COLUMN())):INDIRECT(ADDRESS(($AN148-1)*36+($AO148-1)*12+$AP148+4,COLUMN())),INDIRECT(ADDRESS(($AN148-1)*3+$AO148+5,$AP148+7)))&gt;=1,0,INDIRECT(ADDRESS(($AN148-1)*3+$AO148+5,$AP148+7)))))</f>
        <v>0</v>
      </c>
      <c r="AR148" s="472">
        <f ca="1">COUNTIF(INDIRECT("H"&amp;(ROW()+12*(($AN148-1)*3+$AO148)-ROW())/12+5):INDIRECT("S"&amp;(ROW()+12*(($AN148-1)*3+$AO148)-ROW())/12+5),AQ148)</f>
        <v>0</v>
      </c>
      <c r="AS148" s="480"/>
      <c r="AU148" s="472">
        <f ca="1">IF(AND(AQ148&gt;0,AR148&gt;0),COUNTIF(AU$6:AU147,"&gt;0")+1,0)</f>
        <v>0</v>
      </c>
    </row>
    <row r="149" spans="40:47" x14ac:dyDescent="0.15">
      <c r="AN149" s="472">
        <v>4</v>
      </c>
      <c r="AO149" s="472">
        <v>3</v>
      </c>
      <c r="AP149" s="472">
        <v>12</v>
      </c>
      <c r="AQ149" s="480">
        <f ca="1">IF($AP149=1,IF(INDIRECT(ADDRESS(($AN149-1)*3+$AO149+5,$AP149+7))="",0,INDIRECT(ADDRESS(($AN149-1)*3+$AO149+5,$AP149+7))),IF(INDIRECT(ADDRESS(($AN149-1)*3+$AO149+5,$AP149+7))="",0,IF(COUNTIF(INDIRECT(ADDRESS(($AN149-1)*36+($AO149-1)*12+6,COLUMN())):INDIRECT(ADDRESS(($AN149-1)*36+($AO149-1)*12+$AP149+4,COLUMN())),INDIRECT(ADDRESS(($AN149-1)*3+$AO149+5,$AP149+7)))&gt;=1,0,INDIRECT(ADDRESS(($AN149-1)*3+$AO149+5,$AP149+7)))))</f>
        <v>0</v>
      </c>
      <c r="AR149" s="472">
        <f ca="1">COUNTIF(INDIRECT("H"&amp;(ROW()+12*(($AN149-1)*3+$AO149)-ROW())/12+5):INDIRECT("S"&amp;(ROW()+12*(($AN149-1)*3+$AO149)-ROW())/12+5),AQ149)</f>
        <v>0</v>
      </c>
      <c r="AS149" s="480"/>
      <c r="AU149" s="472">
        <f ca="1">IF(AND(AQ149&gt;0,AR149&gt;0),COUNTIF(AU$6:AU148,"&gt;0")+1,0)</f>
        <v>0</v>
      </c>
    </row>
    <row r="150" spans="40:47" x14ac:dyDescent="0.15">
      <c r="AN150" s="472">
        <v>5</v>
      </c>
      <c r="AO150" s="472">
        <v>1</v>
      </c>
      <c r="AP150" s="472">
        <v>1</v>
      </c>
      <c r="AQ150" s="480">
        <f ca="1">IF($AP150=1,IF(INDIRECT(ADDRESS(($AN150-1)*3+$AO150+5,$AP150+7))="",0,INDIRECT(ADDRESS(($AN150-1)*3+$AO150+5,$AP150+7))),IF(INDIRECT(ADDRESS(($AN150-1)*3+$AO150+5,$AP150+7))="",0,IF(COUNTIF(INDIRECT(ADDRESS(($AN150-1)*36+($AO150-1)*12+6,COLUMN())):INDIRECT(ADDRESS(($AN150-1)*36+($AO150-1)*12+$AP150+4,COLUMN())),INDIRECT(ADDRESS(($AN150-1)*3+$AO150+5,$AP150+7)))&gt;=1,0,INDIRECT(ADDRESS(($AN150-1)*3+$AO150+5,$AP150+7)))))</f>
        <v>0</v>
      </c>
      <c r="AR150" s="472">
        <f ca="1">COUNTIF(INDIRECT("H"&amp;(ROW()+12*(($AN150-1)*3+$AO150)-ROW())/12+5):INDIRECT("S"&amp;(ROW()+12*(($AN150-1)*3+$AO150)-ROW())/12+5),AQ150)</f>
        <v>0</v>
      </c>
      <c r="AS150" s="480"/>
      <c r="AU150" s="472">
        <f ca="1">IF(AND(AQ150&gt;0,AR150&gt;0),COUNTIF(AU$6:AU149,"&gt;0")+1,0)</f>
        <v>0</v>
      </c>
    </row>
    <row r="151" spans="40:47" x14ac:dyDescent="0.15">
      <c r="AN151" s="472">
        <v>5</v>
      </c>
      <c r="AO151" s="472">
        <v>1</v>
      </c>
      <c r="AP151" s="472">
        <v>2</v>
      </c>
      <c r="AQ151" s="480">
        <f ca="1">IF($AP151=1,IF(INDIRECT(ADDRESS(($AN151-1)*3+$AO151+5,$AP151+7))="",0,INDIRECT(ADDRESS(($AN151-1)*3+$AO151+5,$AP151+7))),IF(INDIRECT(ADDRESS(($AN151-1)*3+$AO151+5,$AP151+7))="",0,IF(COUNTIF(INDIRECT(ADDRESS(($AN151-1)*36+($AO151-1)*12+6,COLUMN())):INDIRECT(ADDRESS(($AN151-1)*36+($AO151-1)*12+$AP151+4,COLUMN())),INDIRECT(ADDRESS(($AN151-1)*3+$AO151+5,$AP151+7)))&gt;=1,0,INDIRECT(ADDRESS(($AN151-1)*3+$AO151+5,$AP151+7)))))</f>
        <v>0</v>
      </c>
      <c r="AR151" s="472">
        <f ca="1">COUNTIF(INDIRECT("H"&amp;(ROW()+12*(($AN151-1)*3+$AO151)-ROW())/12+5):INDIRECT("S"&amp;(ROW()+12*(($AN151-1)*3+$AO151)-ROW())/12+5),AQ151)</f>
        <v>0</v>
      </c>
      <c r="AS151" s="480"/>
      <c r="AU151" s="472">
        <f ca="1">IF(AND(AQ151&gt;0,AR151&gt;0),COUNTIF(AU$6:AU150,"&gt;0")+1,0)</f>
        <v>0</v>
      </c>
    </row>
    <row r="152" spans="40:47" x14ac:dyDescent="0.15">
      <c r="AN152" s="472">
        <v>5</v>
      </c>
      <c r="AO152" s="472">
        <v>1</v>
      </c>
      <c r="AP152" s="472">
        <v>3</v>
      </c>
      <c r="AQ152" s="480">
        <f ca="1">IF($AP152=1,IF(INDIRECT(ADDRESS(($AN152-1)*3+$AO152+5,$AP152+7))="",0,INDIRECT(ADDRESS(($AN152-1)*3+$AO152+5,$AP152+7))),IF(INDIRECT(ADDRESS(($AN152-1)*3+$AO152+5,$AP152+7))="",0,IF(COUNTIF(INDIRECT(ADDRESS(($AN152-1)*36+($AO152-1)*12+6,COLUMN())):INDIRECT(ADDRESS(($AN152-1)*36+($AO152-1)*12+$AP152+4,COLUMN())),INDIRECT(ADDRESS(($AN152-1)*3+$AO152+5,$AP152+7)))&gt;=1,0,INDIRECT(ADDRESS(($AN152-1)*3+$AO152+5,$AP152+7)))))</f>
        <v>0</v>
      </c>
      <c r="AR152" s="472">
        <f ca="1">COUNTIF(INDIRECT("H"&amp;(ROW()+12*(($AN152-1)*3+$AO152)-ROW())/12+5):INDIRECT("S"&amp;(ROW()+12*(($AN152-1)*3+$AO152)-ROW())/12+5),AQ152)</f>
        <v>0</v>
      </c>
      <c r="AS152" s="480"/>
      <c r="AU152" s="472">
        <f ca="1">IF(AND(AQ152&gt;0,AR152&gt;0),COUNTIF(AU$6:AU151,"&gt;0")+1,0)</f>
        <v>0</v>
      </c>
    </row>
    <row r="153" spans="40:47" x14ac:dyDescent="0.15">
      <c r="AN153" s="472">
        <v>5</v>
      </c>
      <c r="AO153" s="472">
        <v>1</v>
      </c>
      <c r="AP153" s="472">
        <v>4</v>
      </c>
      <c r="AQ153" s="480">
        <f ca="1">IF($AP153=1,IF(INDIRECT(ADDRESS(($AN153-1)*3+$AO153+5,$AP153+7))="",0,INDIRECT(ADDRESS(($AN153-1)*3+$AO153+5,$AP153+7))),IF(INDIRECT(ADDRESS(($AN153-1)*3+$AO153+5,$AP153+7))="",0,IF(COUNTIF(INDIRECT(ADDRESS(($AN153-1)*36+($AO153-1)*12+6,COLUMN())):INDIRECT(ADDRESS(($AN153-1)*36+($AO153-1)*12+$AP153+4,COLUMN())),INDIRECT(ADDRESS(($AN153-1)*3+$AO153+5,$AP153+7)))&gt;=1,0,INDIRECT(ADDRESS(($AN153-1)*3+$AO153+5,$AP153+7)))))</f>
        <v>0</v>
      </c>
      <c r="AR153" s="472">
        <f ca="1">COUNTIF(INDIRECT("H"&amp;(ROW()+12*(($AN153-1)*3+$AO153)-ROW())/12+5):INDIRECT("S"&amp;(ROW()+12*(($AN153-1)*3+$AO153)-ROW())/12+5),AQ153)</f>
        <v>0</v>
      </c>
      <c r="AS153" s="480"/>
      <c r="AU153" s="472">
        <f ca="1">IF(AND(AQ153&gt;0,AR153&gt;0),COUNTIF(AU$6:AU152,"&gt;0")+1,0)</f>
        <v>0</v>
      </c>
    </row>
    <row r="154" spans="40:47" x14ac:dyDescent="0.15">
      <c r="AN154" s="472">
        <v>5</v>
      </c>
      <c r="AO154" s="472">
        <v>1</v>
      </c>
      <c r="AP154" s="472">
        <v>5</v>
      </c>
      <c r="AQ154" s="480">
        <f ca="1">IF($AP154=1,IF(INDIRECT(ADDRESS(($AN154-1)*3+$AO154+5,$AP154+7))="",0,INDIRECT(ADDRESS(($AN154-1)*3+$AO154+5,$AP154+7))),IF(INDIRECT(ADDRESS(($AN154-1)*3+$AO154+5,$AP154+7))="",0,IF(COUNTIF(INDIRECT(ADDRESS(($AN154-1)*36+($AO154-1)*12+6,COLUMN())):INDIRECT(ADDRESS(($AN154-1)*36+($AO154-1)*12+$AP154+4,COLUMN())),INDIRECT(ADDRESS(($AN154-1)*3+$AO154+5,$AP154+7)))&gt;=1,0,INDIRECT(ADDRESS(($AN154-1)*3+$AO154+5,$AP154+7)))))</f>
        <v>0</v>
      </c>
      <c r="AR154" s="472">
        <f ca="1">COUNTIF(INDIRECT("H"&amp;(ROW()+12*(($AN154-1)*3+$AO154)-ROW())/12+5):INDIRECT("S"&amp;(ROW()+12*(($AN154-1)*3+$AO154)-ROW())/12+5),AQ154)</f>
        <v>0</v>
      </c>
      <c r="AS154" s="480"/>
      <c r="AU154" s="472">
        <f ca="1">IF(AND(AQ154&gt;0,AR154&gt;0),COUNTIF(AU$6:AU153,"&gt;0")+1,0)</f>
        <v>0</v>
      </c>
    </row>
    <row r="155" spans="40:47" x14ac:dyDescent="0.15">
      <c r="AN155" s="472">
        <v>5</v>
      </c>
      <c r="AO155" s="472">
        <v>1</v>
      </c>
      <c r="AP155" s="472">
        <v>6</v>
      </c>
      <c r="AQ155" s="480">
        <f ca="1">IF($AP155=1,IF(INDIRECT(ADDRESS(($AN155-1)*3+$AO155+5,$AP155+7))="",0,INDIRECT(ADDRESS(($AN155-1)*3+$AO155+5,$AP155+7))),IF(INDIRECT(ADDRESS(($AN155-1)*3+$AO155+5,$AP155+7))="",0,IF(COUNTIF(INDIRECT(ADDRESS(($AN155-1)*36+($AO155-1)*12+6,COLUMN())):INDIRECT(ADDRESS(($AN155-1)*36+($AO155-1)*12+$AP155+4,COLUMN())),INDIRECT(ADDRESS(($AN155-1)*3+$AO155+5,$AP155+7)))&gt;=1,0,INDIRECT(ADDRESS(($AN155-1)*3+$AO155+5,$AP155+7)))))</f>
        <v>0</v>
      </c>
      <c r="AR155" s="472">
        <f ca="1">COUNTIF(INDIRECT("H"&amp;(ROW()+12*(($AN155-1)*3+$AO155)-ROW())/12+5):INDIRECT("S"&amp;(ROW()+12*(($AN155-1)*3+$AO155)-ROW())/12+5),AQ155)</f>
        <v>0</v>
      </c>
      <c r="AS155" s="480"/>
      <c r="AU155" s="472">
        <f ca="1">IF(AND(AQ155&gt;0,AR155&gt;0),COUNTIF(AU$6:AU154,"&gt;0")+1,0)</f>
        <v>0</v>
      </c>
    </row>
    <row r="156" spans="40:47" x14ac:dyDescent="0.15">
      <c r="AN156" s="472">
        <v>5</v>
      </c>
      <c r="AO156" s="472">
        <v>1</v>
      </c>
      <c r="AP156" s="472">
        <v>7</v>
      </c>
      <c r="AQ156" s="480">
        <f ca="1">IF($AP156=1,IF(INDIRECT(ADDRESS(($AN156-1)*3+$AO156+5,$AP156+7))="",0,INDIRECT(ADDRESS(($AN156-1)*3+$AO156+5,$AP156+7))),IF(INDIRECT(ADDRESS(($AN156-1)*3+$AO156+5,$AP156+7))="",0,IF(COUNTIF(INDIRECT(ADDRESS(($AN156-1)*36+($AO156-1)*12+6,COLUMN())):INDIRECT(ADDRESS(($AN156-1)*36+($AO156-1)*12+$AP156+4,COLUMN())),INDIRECT(ADDRESS(($AN156-1)*3+$AO156+5,$AP156+7)))&gt;=1,0,INDIRECT(ADDRESS(($AN156-1)*3+$AO156+5,$AP156+7)))))</f>
        <v>0</v>
      </c>
      <c r="AR156" s="472">
        <f ca="1">COUNTIF(INDIRECT("H"&amp;(ROW()+12*(($AN156-1)*3+$AO156)-ROW())/12+5):INDIRECT("S"&amp;(ROW()+12*(($AN156-1)*3+$AO156)-ROW())/12+5),AQ156)</f>
        <v>0</v>
      </c>
      <c r="AS156" s="480"/>
      <c r="AU156" s="472">
        <f ca="1">IF(AND(AQ156&gt;0,AR156&gt;0),COUNTIF(AU$6:AU155,"&gt;0")+1,0)</f>
        <v>0</v>
      </c>
    </row>
    <row r="157" spans="40:47" x14ac:dyDescent="0.15">
      <c r="AN157" s="472">
        <v>5</v>
      </c>
      <c r="AO157" s="472">
        <v>1</v>
      </c>
      <c r="AP157" s="472">
        <v>8</v>
      </c>
      <c r="AQ157" s="480">
        <f ca="1">IF($AP157=1,IF(INDIRECT(ADDRESS(($AN157-1)*3+$AO157+5,$AP157+7))="",0,INDIRECT(ADDRESS(($AN157-1)*3+$AO157+5,$AP157+7))),IF(INDIRECT(ADDRESS(($AN157-1)*3+$AO157+5,$AP157+7))="",0,IF(COUNTIF(INDIRECT(ADDRESS(($AN157-1)*36+($AO157-1)*12+6,COLUMN())):INDIRECT(ADDRESS(($AN157-1)*36+($AO157-1)*12+$AP157+4,COLUMN())),INDIRECT(ADDRESS(($AN157-1)*3+$AO157+5,$AP157+7)))&gt;=1,0,INDIRECT(ADDRESS(($AN157-1)*3+$AO157+5,$AP157+7)))))</f>
        <v>0</v>
      </c>
      <c r="AR157" s="472">
        <f ca="1">COUNTIF(INDIRECT("H"&amp;(ROW()+12*(($AN157-1)*3+$AO157)-ROW())/12+5):INDIRECT("S"&amp;(ROW()+12*(($AN157-1)*3+$AO157)-ROW())/12+5),AQ157)</f>
        <v>0</v>
      </c>
      <c r="AS157" s="480"/>
      <c r="AU157" s="472">
        <f ca="1">IF(AND(AQ157&gt;0,AR157&gt;0),COUNTIF(AU$6:AU156,"&gt;0")+1,0)</f>
        <v>0</v>
      </c>
    </row>
    <row r="158" spans="40:47" x14ac:dyDescent="0.15">
      <c r="AN158" s="472">
        <v>5</v>
      </c>
      <c r="AO158" s="472">
        <v>1</v>
      </c>
      <c r="AP158" s="472">
        <v>9</v>
      </c>
      <c r="AQ158" s="480">
        <f ca="1">IF($AP158=1,IF(INDIRECT(ADDRESS(($AN158-1)*3+$AO158+5,$AP158+7))="",0,INDIRECT(ADDRESS(($AN158-1)*3+$AO158+5,$AP158+7))),IF(INDIRECT(ADDRESS(($AN158-1)*3+$AO158+5,$AP158+7))="",0,IF(COUNTIF(INDIRECT(ADDRESS(($AN158-1)*36+($AO158-1)*12+6,COLUMN())):INDIRECT(ADDRESS(($AN158-1)*36+($AO158-1)*12+$AP158+4,COLUMN())),INDIRECT(ADDRESS(($AN158-1)*3+$AO158+5,$AP158+7)))&gt;=1,0,INDIRECT(ADDRESS(($AN158-1)*3+$AO158+5,$AP158+7)))))</f>
        <v>0</v>
      </c>
      <c r="AR158" s="472">
        <f ca="1">COUNTIF(INDIRECT("H"&amp;(ROW()+12*(($AN158-1)*3+$AO158)-ROW())/12+5):INDIRECT("S"&amp;(ROW()+12*(($AN158-1)*3+$AO158)-ROW())/12+5),AQ158)</f>
        <v>0</v>
      </c>
      <c r="AS158" s="480"/>
      <c r="AU158" s="472">
        <f ca="1">IF(AND(AQ158&gt;0,AR158&gt;0),COUNTIF(AU$6:AU157,"&gt;0")+1,0)</f>
        <v>0</v>
      </c>
    </row>
    <row r="159" spans="40:47" x14ac:dyDescent="0.15">
      <c r="AN159" s="472">
        <v>5</v>
      </c>
      <c r="AO159" s="472">
        <v>1</v>
      </c>
      <c r="AP159" s="472">
        <v>10</v>
      </c>
      <c r="AQ159" s="480">
        <f ca="1">IF($AP159=1,IF(INDIRECT(ADDRESS(($AN159-1)*3+$AO159+5,$AP159+7))="",0,INDIRECT(ADDRESS(($AN159-1)*3+$AO159+5,$AP159+7))),IF(INDIRECT(ADDRESS(($AN159-1)*3+$AO159+5,$AP159+7))="",0,IF(COUNTIF(INDIRECT(ADDRESS(($AN159-1)*36+($AO159-1)*12+6,COLUMN())):INDIRECT(ADDRESS(($AN159-1)*36+($AO159-1)*12+$AP159+4,COLUMN())),INDIRECT(ADDRESS(($AN159-1)*3+$AO159+5,$AP159+7)))&gt;=1,0,INDIRECT(ADDRESS(($AN159-1)*3+$AO159+5,$AP159+7)))))</f>
        <v>0</v>
      </c>
      <c r="AR159" s="472">
        <f ca="1">COUNTIF(INDIRECT("H"&amp;(ROW()+12*(($AN159-1)*3+$AO159)-ROW())/12+5):INDIRECT("S"&amp;(ROW()+12*(($AN159-1)*3+$AO159)-ROW())/12+5),AQ159)</f>
        <v>0</v>
      </c>
      <c r="AS159" s="480"/>
      <c r="AU159" s="472">
        <f ca="1">IF(AND(AQ159&gt;0,AR159&gt;0),COUNTIF(AU$6:AU158,"&gt;0")+1,0)</f>
        <v>0</v>
      </c>
    </row>
    <row r="160" spans="40:47" x14ac:dyDescent="0.15">
      <c r="AN160" s="472">
        <v>5</v>
      </c>
      <c r="AO160" s="472">
        <v>1</v>
      </c>
      <c r="AP160" s="472">
        <v>11</v>
      </c>
      <c r="AQ160" s="480">
        <f ca="1">IF($AP160=1,IF(INDIRECT(ADDRESS(($AN160-1)*3+$AO160+5,$AP160+7))="",0,INDIRECT(ADDRESS(($AN160-1)*3+$AO160+5,$AP160+7))),IF(INDIRECT(ADDRESS(($AN160-1)*3+$AO160+5,$AP160+7))="",0,IF(COUNTIF(INDIRECT(ADDRESS(($AN160-1)*36+($AO160-1)*12+6,COLUMN())):INDIRECT(ADDRESS(($AN160-1)*36+($AO160-1)*12+$AP160+4,COLUMN())),INDIRECT(ADDRESS(($AN160-1)*3+$AO160+5,$AP160+7)))&gt;=1,0,INDIRECT(ADDRESS(($AN160-1)*3+$AO160+5,$AP160+7)))))</f>
        <v>0</v>
      </c>
      <c r="AR160" s="472">
        <f ca="1">COUNTIF(INDIRECT("H"&amp;(ROW()+12*(($AN160-1)*3+$AO160)-ROW())/12+5):INDIRECT("S"&amp;(ROW()+12*(($AN160-1)*3+$AO160)-ROW())/12+5),AQ160)</f>
        <v>0</v>
      </c>
      <c r="AS160" s="480"/>
      <c r="AU160" s="472">
        <f ca="1">IF(AND(AQ160&gt;0,AR160&gt;0),COUNTIF(AU$6:AU159,"&gt;0")+1,0)</f>
        <v>0</v>
      </c>
    </row>
    <row r="161" spans="40:47" x14ac:dyDescent="0.15">
      <c r="AN161" s="472">
        <v>5</v>
      </c>
      <c r="AO161" s="472">
        <v>1</v>
      </c>
      <c r="AP161" s="472">
        <v>12</v>
      </c>
      <c r="AQ161" s="480">
        <f ca="1">IF($AP161=1,IF(INDIRECT(ADDRESS(($AN161-1)*3+$AO161+5,$AP161+7))="",0,INDIRECT(ADDRESS(($AN161-1)*3+$AO161+5,$AP161+7))),IF(INDIRECT(ADDRESS(($AN161-1)*3+$AO161+5,$AP161+7))="",0,IF(COUNTIF(INDIRECT(ADDRESS(($AN161-1)*36+($AO161-1)*12+6,COLUMN())):INDIRECT(ADDRESS(($AN161-1)*36+($AO161-1)*12+$AP161+4,COLUMN())),INDIRECT(ADDRESS(($AN161-1)*3+$AO161+5,$AP161+7)))&gt;=1,0,INDIRECT(ADDRESS(($AN161-1)*3+$AO161+5,$AP161+7)))))</f>
        <v>0</v>
      </c>
      <c r="AR161" s="472">
        <f ca="1">COUNTIF(INDIRECT("H"&amp;(ROW()+12*(($AN161-1)*3+$AO161)-ROW())/12+5):INDIRECT("S"&amp;(ROW()+12*(($AN161-1)*3+$AO161)-ROW())/12+5),AQ161)</f>
        <v>0</v>
      </c>
      <c r="AS161" s="480"/>
      <c r="AU161" s="472">
        <f ca="1">IF(AND(AQ161&gt;0,AR161&gt;0),COUNTIF(AU$6:AU160,"&gt;0")+1,0)</f>
        <v>0</v>
      </c>
    </row>
    <row r="162" spans="40:47" x14ac:dyDescent="0.15">
      <c r="AN162" s="472">
        <v>5</v>
      </c>
      <c r="AO162" s="472">
        <v>2</v>
      </c>
      <c r="AP162" s="472">
        <v>1</v>
      </c>
      <c r="AQ162" s="480">
        <f ca="1">IF($AP162=1,IF(INDIRECT(ADDRESS(($AN162-1)*3+$AO162+5,$AP162+7))="",0,INDIRECT(ADDRESS(($AN162-1)*3+$AO162+5,$AP162+7))),IF(INDIRECT(ADDRESS(($AN162-1)*3+$AO162+5,$AP162+7))="",0,IF(COUNTIF(INDIRECT(ADDRESS(($AN162-1)*36+($AO162-1)*12+6,COLUMN())):INDIRECT(ADDRESS(($AN162-1)*36+($AO162-1)*12+$AP162+4,COLUMN())),INDIRECT(ADDRESS(($AN162-1)*3+$AO162+5,$AP162+7)))&gt;=1,0,INDIRECT(ADDRESS(($AN162-1)*3+$AO162+5,$AP162+7)))))</f>
        <v>0</v>
      </c>
      <c r="AR162" s="472">
        <f ca="1">COUNTIF(INDIRECT("H"&amp;(ROW()+12*(($AN162-1)*3+$AO162)-ROW())/12+5):INDIRECT("S"&amp;(ROW()+12*(($AN162-1)*3+$AO162)-ROW())/12+5),AQ162)</f>
        <v>0</v>
      </c>
      <c r="AS162" s="480"/>
      <c r="AU162" s="472">
        <f ca="1">IF(AND(AQ162&gt;0,AR162&gt;0),COUNTIF(AU$6:AU161,"&gt;0")+1,0)</f>
        <v>0</v>
      </c>
    </row>
    <row r="163" spans="40:47" x14ac:dyDescent="0.15">
      <c r="AN163" s="472">
        <v>5</v>
      </c>
      <c r="AO163" s="472">
        <v>2</v>
      </c>
      <c r="AP163" s="472">
        <v>2</v>
      </c>
      <c r="AQ163" s="480">
        <f ca="1">IF($AP163=1,IF(INDIRECT(ADDRESS(($AN163-1)*3+$AO163+5,$AP163+7))="",0,INDIRECT(ADDRESS(($AN163-1)*3+$AO163+5,$AP163+7))),IF(INDIRECT(ADDRESS(($AN163-1)*3+$AO163+5,$AP163+7))="",0,IF(COUNTIF(INDIRECT(ADDRESS(($AN163-1)*36+($AO163-1)*12+6,COLUMN())):INDIRECT(ADDRESS(($AN163-1)*36+($AO163-1)*12+$AP163+4,COLUMN())),INDIRECT(ADDRESS(($AN163-1)*3+$AO163+5,$AP163+7)))&gt;=1,0,INDIRECT(ADDRESS(($AN163-1)*3+$AO163+5,$AP163+7)))))</f>
        <v>0</v>
      </c>
      <c r="AR163" s="472">
        <f ca="1">COUNTIF(INDIRECT("H"&amp;(ROW()+12*(($AN163-1)*3+$AO163)-ROW())/12+5):INDIRECT("S"&amp;(ROW()+12*(($AN163-1)*3+$AO163)-ROW())/12+5),AQ163)</f>
        <v>0</v>
      </c>
      <c r="AS163" s="480"/>
      <c r="AU163" s="472">
        <f ca="1">IF(AND(AQ163&gt;0,AR163&gt;0),COUNTIF(AU$6:AU162,"&gt;0")+1,0)</f>
        <v>0</v>
      </c>
    </row>
    <row r="164" spans="40:47" x14ac:dyDescent="0.15">
      <c r="AN164" s="472">
        <v>5</v>
      </c>
      <c r="AO164" s="472">
        <v>2</v>
      </c>
      <c r="AP164" s="472">
        <v>3</v>
      </c>
      <c r="AQ164" s="480">
        <f ca="1">IF($AP164=1,IF(INDIRECT(ADDRESS(($AN164-1)*3+$AO164+5,$AP164+7))="",0,INDIRECT(ADDRESS(($AN164-1)*3+$AO164+5,$AP164+7))),IF(INDIRECT(ADDRESS(($AN164-1)*3+$AO164+5,$AP164+7))="",0,IF(COUNTIF(INDIRECT(ADDRESS(($AN164-1)*36+($AO164-1)*12+6,COLUMN())):INDIRECT(ADDRESS(($AN164-1)*36+($AO164-1)*12+$AP164+4,COLUMN())),INDIRECT(ADDRESS(($AN164-1)*3+$AO164+5,$AP164+7)))&gt;=1,0,INDIRECT(ADDRESS(($AN164-1)*3+$AO164+5,$AP164+7)))))</f>
        <v>0</v>
      </c>
      <c r="AR164" s="472">
        <f ca="1">COUNTIF(INDIRECT("H"&amp;(ROW()+12*(($AN164-1)*3+$AO164)-ROW())/12+5):INDIRECT("S"&amp;(ROW()+12*(($AN164-1)*3+$AO164)-ROW())/12+5),AQ164)</f>
        <v>0</v>
      </c>
      <c r="AS164" s="480"/>
      <c r="AU164" s="472">
        <f ca="1">IF(AND(AQ164&gt;0,AR164&gt;0),COUNTIF(AU$6:AU163,"&gt;0")+1,0)</f>
        <v>0</v>
      </c>
    </row>
    <row r="165" spans="40:47" x14ac:dyDescent="0.15">
      <c r="AN165" s="472">
        <v>5</v>
      </c>
      <c r="AO165" s="472">
        <v>2</v>
      </c>
      <c r="AP165" s="472">
        <v>4</v>
      </c>
      <c r="AQ165" s="480">
        <f ca="1">IF($AP165=1,IF(INDIRECT(ADDRESS(($AN165-1)*3+$AO165+5,$AP165+7))="",0,INDIRECT(ADDRESS(($AN165-1)*3+$AO165+5,$AP165+7))),IF(INDIRECT(ADDRESS(($AN165-1)*3+$AO165+5,$AP165+7))="",0,IF(COUNTIF(INDIRECT(ADDRESS(($AN165-1)*36+($AO165-1)*12+6,COLUMN())):INDIRECT(ADDRESS(($AN165-1)*36+($AO165-1)*12+$AP165+4,COLUMN())),INDIRECT(ADDRESS(($AN165-1)*3+$AO165+5,$AP165+7)))&gt;=1,0,INDIRECT(ADDRESS(($AN165-1)*3+$AO165+5,$AP165+7)))))</f>
        <v>0</v>
      </c>
      <c r="AR165" s="472">
        <f ca="1">COUNTIF(INDIRECT("H"&amp;(ROW()+12*(($AN165-1)*3+$AO165)-ROW())/12+5):INDIRECT("S"&amp;(ROW()+12*(($AN165-1)*3+$AO165)-ROW())/12+5),AQ165)</f>
        <v>0</v>
      </c>
      <c r="AS165" s="480"/>
      <c r="AU165" s="472">
        <f ca="1">IF(AND(AQ165&gt;0,AR165&gt;0),COUNTIF(AU$6:AU164,"&gt;0")+1,0)</f>
        <v>0</v>
      </c>
    </row>
    <row r="166" spans="40:47" x14ac:dyDescent="0.15">
      <c r="AN166" s="472">
        <v>5</v>
      </c>
      <c r="AO166" s="472">
        <v>2</v>
      </c>
      <c r="AP166" s="472">
        <v>5</v>
      </c>
      <c r="AQ166" s="480">
        <f ca="1">IF($AP166=1,IF(INDIRECT(ADDRESS(($AN166-1)*3+$AO166+5,$AP166+7))="",0,INDIRECT(ADDRESS(($AN166-1)*3+$AO166+5,$AP166+7))),IF(INDIRECT(ADDRESS(($AN166-1)*3+$AO166+5,$AP166+7))="",0,IF(COUNTIF(INDIRECT(ADDRESS(($AN166-1)*36+($AO166-1)*12+6,COLUMN())):INDIRECT(ADDRESS(($AN166-1)*36+($AO166-1)*12+$AP166+4,COLUMN())),INDIRECT(ADDRESS(($AN166-1)*3+$AO166+5,$AP166+7)))&gt;=1,0,INDIRECT(ADDRESS(($AN166-1)*3+$AO166+5,$AP166+7)))))</f>
        <v>0</v>
      </c>
      <c r="AR166" s="472">
        <f ca="1">COUNTIF(INDIRECT("H"&amp;(ROW()+12*(($AN166-1)*3+$AO166)-ROW())/12+5):INDIRECT("S"&amp;(ROW()+12*(($AN166-1)*3+$AO166)-ROW())/12+5),AQ166)</f>
        <v>0</v>
      </c>
      <c r="AS166" s="480"/>
      <c r="AU166" s="472">
        <f ca="1">IF(AND(AQ166&gt;0,AR166&gt;0),COUNTIF(AU$6:AU165,"&gt;0")+1,0)</f>
        <v>0</v>
      </c>
    </row>
    <row r="167" spans="40:47" x14ac:dyDescent="0.15">
      <c r="AN167" s="472">
        <v>5</v>
      </c>
      <c r="AO167" s="472">
        <v>2</v>
      </c>
      <c r="AP167" s="472">
        <v>6</v>
      </c>
      <c r="AQ167" s="480">
        <f ca="1">IF($AP167=1,IF(INDIRECT(ADDRESS(($AN167-1)*3+$AO167+5,$AP167+7))="",0,INDIRECT(ADDRESS(($AN167-1)*3+$AO167+5,$AP167+7))),IF(INDIRECT(ADDRESS(($AN167-1)*3+$AO167+5,$AP167+7))="",0,IF(COUNTIF(INDIRECT(ADDRESS(($AN167-1)*36+($AO167-1)*12+6,COLUMN())):INDIRECT(ADDRESS(($AN167-1)*36+($AO167-1)*12+$AP167+4,COLUMN())),INDIRECT(ADDRESS(($AN167-1)*3+$AO167+5,$AP167+7)))&gt;=1,0,INDIRECT(ADDRESS(($AN167-1)*3+$AO167+5,$AP167+7)))))</f>
        <v>0</v>
      </c>
      <c r="AR167" s="472">
        <f ca="1">COUNTIF(INDIRECT("H"&amp;(ROW()+12*(($AN167-1)*3+$AO167)-ROW())/12+5):INDIRECT("S"&amp;(ROW()+12*(($AN167-1)*3+$AO167)-ROW())/12+5),AQ167)</f>
        <v>0</v>
      </c>
      <c r="AS167" s="480"/>
      <c r="AU167" s="472">
        <f ca="1">IF(AND(AQ167&gt;0,AR167&gt;0),COUNTIF(AU$6:AU166,"&gt;0")+1,0)</f>
        <v>0</v>
      </c>
    </row>
    <row r="168" spans="40:47" x14ac:dyDescent="0.15">
      <c r="AN168" s="472">
        <v>5</v>
      </c>
      <c r="AO168" s="472">
        <v>2</v>
      </c>
      <c r="AP168" s="472">
        <v>7</v>
      </c>
      <c r="AQ168" s="480">
        <f ca="1">IF($AP168=1,IF(INDIRECT(ADDRESS(($AN168-1)*3+$AO168+5,$AP168+7))="",0,INDIRECT(ADDRESS(($AN168-1)*3+$AO168+5,$AP168+7))),IF(INDIRECT(ADDRESS(($AN168-1)*3+$AO168+5,$AP168+7))="",0,IF(COUNTIF(INDIRECT(ADDRESS(($AN168-1)*36+($AO168-1)*12+6,COLUMN())):INDIRECT(ADDRESS(($AN168-1)*36+($AO168-1)*12+$AP168+4,COLUMN())),INDIRECT(ADDRESS(($AN168-1)*3+$AO168+5,$AP168+7)))&gt;=1,0,INDIRECT(ADDRESS(($AN168-1)*3+$AO168+5,$AP168+7)))))</f>
        <v>0</v>
      </c>
      <c r="AR168" s="472">
        <f ca="1">COUNTIF(INDIRECT("H"&amp;(ROW()+12*(($AN168-1)*3+$AO168)-ROW())/12+5):INDIRECT("S"&amp;(ROW()+12*(($AN168-1)*3+$AO168)-ROW())/12+5),AQ168)</f>
        <v>0</v>
      </c>
      <c r="AS168" s="480"/>
      <c r="AU168" s="472">
        <f ca="1">IF(AND(AQ168&gt;0,AR168&gt;0),COUNTIF(AU$6:AU167,"&gt;0")+1,0)</f>
        <v>0</v>
      </c>
    </row>
    <row r="169" spans="40:47" x14ac:dyDescent="0.15">
      <c r="AN169" s="472">
        <v>5</v>
      </c>
      <c r="AO169" s="472">
        <v>2</v>
      </c>
      <c r="AP169" s="472">
        <v>8</v>
      </c>
      <c r="AQ169" s="480">
        <f ca="1">IF($AP169=1,IF(INDIRECT(ADDRESS(($AN169-1)*3+$AO169+5,$AP169+7))="",0,INDIRECT(ADDRESS(($AN169-1)*3+$AO169+5,$AP169+7))),IF(INDIRECT(ADDRESS(($AN169-1)*3+$AO169+5,$AP169+7))="",0,IF(COUNTIF(INDIRECT(ADDRESS(($AN169-1)*36+($AO169-1)*12+6,COLUMN())):INDIRECT(ADDRESS(($AN169-1)*36+($AO169-1)*12+$AP169+4,COLUMN())),INDIRECT(ADDRESS(($AN169-1)*3+$AO169+5,$AP169+7)))&gt;=1,0,INDIRECT(ADDRESS(($AN169-1)*3+$AO169+5,$AP169+7)))))</f>
        <v>0</v>
      </c>
      <c r="AR169" s="472">
        <f ca="1">COUNTIF(INDIRECT("H"&amp;(ROW()+12*(($AN169-1)*3+$AO169)-ROW())/12+5):INDIRECT("S"&amp;(ROW()+12*(($AN169-1)*3+$AO169)-ROW())/12+5),AQ169)</f>
        <v>0</v>
      </c>
      <c r="AS169" s="480"/>
      <c r="AU169" s="472">
        <f ca="1">IF(AND(AQ169&gt;0,AR169&gt;0),COUNTIF(AU$6:AU168,"&gt;0")+1,0)</f>
        <v>0</v>
      </c>
    </row>
    <row r="170" spans="40:47" x14ac:dyDescent="0.15">
      <c r="AN170" s="472">
        <v>5</v>
      </c>
      <c r="AO170" s="472">
        <v>2</v>
      </c>
      <c r="AP170" s="472">
        <v>9</v>
      </c>
      <c r="AQ170" s="480">
        <f ca="1">IF($AP170=1,IF(INDIRECT(ADDRESS(($AN170-1)*3+$AO170+5,$AP170+7))="",0,INDIRECT(ADDRESS(($AN170-1)*3+$AO170+5,$AP170+7))),IF(INDIRECT(ADDRESS(($AN170-1)*3+$AO170+5,$AP170+7))="",0,IF(COUNTIF(INDIRECT(ADDRESS(($AN170-1)*36+($AO170-1)*12+6,COLUMN())):INDIRECT(ADDRESS(($AN170-1)*36+($AO170-1)*12+$AP170+4,COLUMN())),INDIRECT(ADDRESS(($AN170-1)*3+$AO170+5,$AP170+7)))&gt;=1,0,INDIRECT(ADDRESS(($AN170-1)*3+$AO170+5,$AP170+7)))))</f>
        <v>0</v>
      </c>
      <c r="AR170" s="472">
        <f ca="1">COUNTIF(INDIRECT("H"&amp;(ROW()+12*(($AN170-1)*3+$AO170)-ROW())/12+5):INDIRECT("S"&amp;(ROW()+12*(($AN170-1)*3+$AO170)-ROW())/12+5),AQ170)</f>
        <v>0</v>
      </c>
      <c r="AS170" s="480"/>
      <c r="AU170" s="472">
        <f ca="1">IF(AND(AQ170&gt;0,AR170&gt;0),COUNTIF(AU$6:AU169,"&gt;0")+1,0)</f>
        <v>0</v>
      </c>
    </row>
    <row r="171" spans="40:47" x14ac:dyDescent="0.15">
      <c r="AN171" s="472">
        <v>5</v>
      </c>
      <c r="AO171" s="472">
        <v>2</v>
      </c>
      <c r="AP171" s="472">
        <v>10</v>
      </c>
      <c r="AQ171" s="480">
        <f ca="1">IF($AP171=1,IF(INDIRECT(ADDRESS(($AN171-1)*3+$AO171+5,$AP171+7))="",0,INDIRECT(ADDRESS(($AN171-1)*3+$AO171+5,$AP171+7))),IF(INDIRECT(ADDRESS(($AN171-1)*3+$AO171+5,$AP171+7))="",0,IF(COUNTIF(INDIRECT(ADDRESS(($AN171-1)*36+($AO171-1)*12+6,COLUMN())):INDIRECT(ADDRESS(($AN171-1)*36+($AO171-1)*12+$AP171+4,COLUMN())),INDIRECT(ADDRESS(($AN171-1)*3+$AO171+5,$AP171+7)))&gt;=1,0,INDIRECT(ADDRESS(($AN171-1)*3+$AO171+5,$AP171+7)))))</f>
        <v>0</v>
      </c>
      <c r="AR171" s="472">
        <f ca="1">COUNTIF(INDIRECT("H"&amp;(ROW()+12*(($AN171-1)*3+$AO171)-ROW())/12+5):INDIRECT("S"&amp;(ROW()+12*(($AN171-1)*3+$AO171)-ROW())/12+5),AQ171)</f>
        <v>0</v>
      </c>
      <c r="AS171" s="480"/>
      <c r="AU171" s="472">
        <f ca="1">IF(AND(AQ171&gt;0,AR171&gt;0),COUNTIF(AU$6:AU170,"&gt;0")+1,0)</f>
        <v>0</v>
      </c>
    </row>
    <row r="172" spans="40:47" x14ac:dyDescent="0.15">
      <c r="AN172" s="472">
        <v>5</v>
      </c>
      <c r="AO172" s="472">
        <v>2</v>
      </c>
      <c r="AP172" s="472">
        <v>11</v>
      </c>
      <c r="AQ172" s="480">
        <f ca="1">IF($AP172=1,IF(INDIRECT(ADDRESS(($AN172-1)*3+$AO172+5,$AP172+7))="",0,INDIRECT(ADDRESS(($AN172-1)*3+$AO172+5,$AP172+7))),IF(INDIRECT(ADDRESS(($AN172-1)*3+$AO172+5,$AP172+7))="",0,IF(COUNTIF(INDIRECT(ADDRESS(($AN172-1)*36+($AO172-1)*12+6,COLUMN())):INDIRECT(ADDRESS(($AN172-1)*36+($AO172-1)*12+$AP172+4,COLUMN())),INDIRECT(ADDRESS(($AN172-1)*3+$AO172+5,$AP172+7)))&gt;=1,0,INDIRECT(ADDRESS(($AN172-1)*3+$AO172+5,$AP172+7)))))</f>
        <v>0</v>
      </c>
      <c r="AR172" s="472">
        <f ca="1">COUNTIF(INDIRECT("H"&amp;(ROW()+12*(($AN172-1)*3+$AO172)-ROW())/12+5):INDIRECT("S"&amp;(ROW()+12*(($AN172-1)*3+$AO172)-ROW())/12+5),AQ172)</f>
        <v>0</v>
      </c>
      <c r="AS172" s="480"/>
      <c r="AU172" s="472">
        <f ca="1">IF(AND(AQ172&gt;0,AR172&gt;0),COUNTIF(AU$6:AU171,"&gt;0")+1,0)</f>
        <v>0</v>
      </c>
    </row>
    <row r="173" spans="40:47" x14ac:dyDescent="0.15">
      <c r="AN173" s="472">
        <v>5</v>
      </c>
      <c r="AO173" s="472">
        <v>2</v>
      </c>
      <c r="AP173" s="472">
        <v>12</v>
      </c>
      <c r="AQ173" s="480">
        <f ca="1">IF($AP173=1,IF(INDIRECT(ADDRESS(($AN173-1)*3+$AO173+5,$AP173+7))="",0,INDIRECT(ADDRESS(($AN173-1)*3+$AO173+5,$AP173+7))),IF(INDIRECT(ADDRESS(($AN173-1)*3+$AO173+5,$AP173+7))="",0,IF(COUNTIF(INDIRECT(ADDRESS(($AN173-1)*36+($AO173-1)*12+6,COLUMN())):INDIRECT(ADDRESS(($AN173-1)*36+($AO173-1)*12+$AP173+4,COLUMN())),INDIRECT(ADDRESS(($AN173-1)*3+$AO173+5,$AP173+7)))&gt;=1,0,INDIRECT(ADDRESS(($AN173-1)*3+$AO173+5,$AP173+7)))))</f>
        <v>0</v>
      </c>
      <c r="AR173" s="472">
        <f ca="1">COUNTIF(INDIRECT("H"&amp;(ROW()+12*(($AN173-1)*3+$AO173)-ROW())/12+5):INDIRECT("S"&amp;(ROW()+12*(($AN173-1)*3+$AO173)-ROW())/12+5),AQ173)</f>
        <v>0</v>
      </c>
      <c r="AS173" s="480"/>
      <c r="AU173" s="472">
        <f ca="1">IF(AND(AQ173&gt;0,AR173&gt;0),COUNTIF(AU$6:AU172,"&gt;0")+1,0)</f>
        <v>0</v>
      </c>
    </row>
    <row r="174" spans="40:47" x14ac:dyDescent="0.15">
      <c r="AN174" s="472">
        <v>5</v>
      </c>
      <c r="AO174" s="472">
        <v>3</v>
      </c>
      <c r="AP174" s="472">
        <v>1</v>
      </c>
      <c r="AQ174" s="480">
        <f ca="1">IF($AP174=1,IF(INDIRECT(ADDRESS(($AN174-1)*3+$AO174+5,$AP174+7))="",0,INDIRECT(ADDRESS(($AN174-1)*3+$AO174+5,$AP174+7))),IF(INDIRECT(ADDRESS(($AN174-1)*3+$AO174+5,$AP174+7))="",0,IF(COUNTIF(INDIRECT(ADDRESS(($AN174-1)*36+($AO174-1)*12+6,COLUMN())):INDIRECT(ADDRESS(($AN174-1)*36+($AO174-1)*12+$AP174+4,COLUMN())),INDIRECT(ADDRESS(($AN174-1)*3+$AO174+5,$AP174+7)))&gt;=1,0,INDIRECT(ADDRESS(($AN174-1)*3+$AO174+5,$AP174+7)))))</f>
        <v>0</v>
      </c>
      <c r="AR174" s="472">
        <f ca="1">COUNTIF(INDIRECT("H"&amp;(ROW()+12*(($AN174-1)*3+$AO174)-ROW())/12+5):INDIRECT("S"&amp;(ROW()+12*(($AN174-1)*3+$AO174)-ROW())/12+5),AQ174)</f>
        <v>0</v>
      </c>
      <c r="AS174" s="480"/>
      <c r="AU174" s="472">
        <f ca="1">IF(AND(AQ174&gt;0,AR174&gt;0),COUNTIF(AU$6:AU173,"&gt;0")+1,0)</f>
        <v>0</v>
      </c>
    </row>
    <row r="175" spans="40:47" x14ac:dyDescent="0.15">
      <c r="AN175" s="472">
        <v>5</v>
      </c>
      <c r="AO175" s="472">
        <v>3</v>
      </c>
      <c r="AP175" s="472">
        <v>2</v>
      </c>
      <c r="AQ175" s="480">
        <f ca="1">IF($AP175=1,IF(INDIRECT(ADDRESS(($AN175-1)*3+$AO175+5,$AP175+7))="",0,INDIRECT(ADDRESS(($AN175-1)*3+$AO175+5,$AP175+7))),IF(INDIRECT(ADDRESS(($AN175-1)*3+$AO175+5,$AP175+7))="",0,IF(COUNTIF(INDIRECT(ADDRESS(($AN175-1)*36+($AO175-1)*12+6,COLUMN())):INDIRECT(ADDRESS(($AN175-1)*36+($AO175-1)*12+$AP175+4,COLUMN())),INDIRECT(ADDRESS(($AN175-1)*3+$AO175+5,$AP175+7)))&gt;=1,0,INDIRECT(ADDRESS(($AN175-1)*3+$AO175+5,$AP175+7)))))</f>
        <v>0</v>
      </c>
      <c r="AR175" s="472">
        <f ca="1">COUNTIF(INDIRECT("H"&amp;(ROW()+12*(($AN175-1)*3+$AO175)-ROW())/12+5):INDIRECT("S"&amp;(ROW()+12*(($AN175-1)*3+$AO175)-ROW())/12+5),AQ175)</f>
        <v>0</v>
      </c>
      <c r="AS175" s="480"/>
      <c r="AU175" s="472">
        <f ca="1">IF(AND(AQ175&gt;0,AR175&gt;0),COUNTIF(AU$6:AU174,"&gt;0")+1,0)</f>
        <v>0</v>
      </c>
    </row>
    <row r="176" spans="40:47" x14ac:dyDescent="0.15">
      <c r="AN176" s="472">
        <v>5</v>
      </c>
      <c r="AO176" s="472">
        <v>3</v>
      </c>
      <c r="AP176" s="472">
        <v>3</v>
      </c>
      <c r="AQ176" s="480">
        <f ca="1">IF($AP176=1,IF(INDIRECT(ADDRESS(($AN176-1)*3+$AO176+5,$AP176+7))="",0,INDIRECT(ADDRESS(($AN176-1)*3+$AO176+5,$AP176+7))),IF(INDIRECT(ADDRESS(($AN176-1)*3+$AO176+5,$AP176+7))="",0,IF(COUNTIF(INDIRECT(ADDRESS(($AN176-1)*36+($AO176-1)*12+6,COLUMN())):INDIRECT(ADDRESS(($AN176-1)*36+($AO176-1)*12+$AP176+4,COLUMN())),INDIRECT(ADDRESS(($AN176-1)*3+$AO176+5,$AP176+7)))&gt;=1,0,INDIRECT(ADDRESS(($AN176-1)*3+$AO176+5,$AP176+7)))))</f>
        <v>0</v>
      </c>
      <c r="AR176" s="472">
        <f ca="1">COUNTIF(INDIRECT("H"&amp;(ROW()+12*(($AN176-1)*3+$AO176)-ROW())/12+5):INDIRECT("S"&amp;(ROW()+12*(($AN176-1)*3+$AO176)-ROW())/12+5),AQ176)</f>
        <v>0</v>
      </c>
      <c r="AS176" s="480"/>
      <c r="AU176" s="472">
        <f ca="1">IF(AND(AQ176&gt;0,AR176&gt;0),COUNTIF(AU$6:AU175,"&gt;0")+1,0)</f>
        <v>0</v>
      </c>
    </row>
    <row r="177" spans="40:47" x14ac:dyDescent="0.15">
      <c r="AN177" s="472">
        <v>5</v>
      </c>
      <c r="AO177" s="472">
        <v>3</v>
      </c>
      <c r="AP177" s="472">
        <v>4</v>
      </c>
      <c r="AQ177" s="480">
        <f ca="1">IF($AP177=1,IF(INDIRECT(ADDRESS(($AN177-1)*3+$AO177+5,$AP177+7))="",0,INDIRECT(ADDRESS(($AN177-1)*3+$AO177+5,$AP177+7))),IF(INDIRECT(ADDRESS(($AN177-1)*3+$AO177+5,$AP177+7))="",0,IF(COUNTIF(INDIRECT(ADDRESS(($AN177-1)*36+($AO177-1)*12+6,COLUMN())):INDIRECT(ADDRESS(($AN177-1)*36+($AO177-1)*12+$AP177+4,COLUMN())),INDIRECT(ADDRESS(($AN177-1)*3+$AO177+5,$AP177+7)))&gt;=1,0,INDIRECT(ADDRESS(($AN177-1)*3+$AO177+5,$AP177+7)))))</f>
        <v>0</v>
      </c>
      <c r="AR177" s="472">
        <f ca="1">COUNTIF(INDIRECT("H"&amp;(ROW()+12*(($AN177-1)*3+$AO177)-ROW())/12+5):INDIRECT("S"&amp;(ROW()+12*(($AN177-1)*3+$AO177)-ROW())/12+5),AQ177)</f>
        <v>0</v>
      </c>
      <c r="AS177" s="480"/>
      <c r="AU177" s="472">
        <f ca="1">IF(AND(AQ177&gt;0,AR177&gt;0),COUNTIF(AU$6:AU176,"&gt;0")+1,0)</f>
        <v>0</v>
      </c>
    </row>
    <row r="178" spans="40:47" x14ac:dyDescent="0.15">
      <c r="AN178" s="472">
        <v>5</v>
      </c>
      <c r="AO178" s="472">
        <v>3</v>
      </c>
      <c r="AP178" s="472">
        <v>5</v>
      </c>
      <c r="AQ178" s="480">
        <f ca="1">IF($AP178=1,IF(INDIRECT(ADDRESS(($AN178-1)*3+$AO178+5,$AP178+7))="",0,INDIRECT(ADDRESS(($AN178-1)*3+$AO178+5,$AP178+7))),IF(INDIRECT(ADDRESS(($AN178-1)*3+$AO178+5,$AP178+7))="",0,IF(COUNTIF(INDIRECT(ADDRESS(($AN178-1)*36+($AO178-1)*12+6,COLUMN())):INDIRECT(ADDRESS(($AN178-1)*36+($AO178-1)*12+$AP178+4,COLUMN())),INDIRECT(ADDRESS(($AN178-1)*3+$AO178+5,$AP178+7)))&gt;=1,0,INDIRECT(ADDRESS(($AN178-1)*3+$AO178+5,$AP178+7)))))</f>
        <v>0</v>
      </c>
      <c r="AR178" s="472">
        <f ca="1">COUNTIF(INDIRECT("H"&amp;(ROW()+12*(($AN178-1)*3+$AO178)-ROW())/12+5):INDIRECT("S"&amp;(ROW()+12*(($AN178-1)*3+$AO178)-ROW())/12+5),AQ178)</f>
        <v>0</v>
      </c>
      <c r="AS178" s="480"/>
      <c r="AU178" s="472">
        <f ca="1">IF(AND(AQ178&gt;0,AR178&gt;0),COUNTIF(AU$6:AU177,"&gt;0")+1,0)</f>
        <v>0</v>
      </c>
    </row>
    <row r="179" spans="40:47" x14ac:dyDescent="0.15">
      <c r="AN179" s="472">
        <v>5</v>
      </c>
      <c r="AO179" s="472">
        <v>3</v>
      </c>
      <c r="AP179" s="472">
        <v>6</v>
      </c>
      <c r="AQ179" s="480">
        <f ca="1">IF($AP179=1,IF(INDIRECT(ADDRESS(($AN179-1)*3+$AO179+5,$AP179+7))="",0,INDIRECT(ADDRESS(($AN179-1)*3+$AO179+5,$AP179+7))),IF(INDIRECT(ADDRESS(($AN179-1)*3+$AO179+5,$AP179+7))="",0,IF(COUNTIF(INDIRECT(ADDRESS(($AN179-1)*36+($AO179-1)*12+6,COLUMN())):INDIRECT(ADDRESS(($AN179-1)*36+($AO179-1)*12+$AP179+4,COLUMN())),INDIRECT(ADDRESS(($AN179-1)*3+$AO179+5,$AP179+7)))&gt;=1,0,INDIRECT(ADDRESS(($AN179-1)*3+$AO179+5,$AP179+7)))))</f>
        <v>0</v>
      </c>
      <c r="AR179" s="472">
        <f ca="1">COUNTIF(INDIRECT("H"&amp;(ROW()+12*(($AN179-1)*3+$AO179)-ROW())/12+5):INDIRECT("S"&amp;(ROW()+12*(($AN179-1)*3+$AO179)-ROW())/12+5),AQ179)</f>
        <v>0</v>
      </c>
      <c r="AS179" s="480"/>
      <c r="AU179" s="472">
        <f ca="1">IF(AND(AQ179&gt;0,AR179&gt;0),COUNTIF(AU$6:AU178,"&gt;0")+1,0)</f>
        <v>0</v>
      </c>
    </row>
    <row r="180" spans="40:47" x14ac:dyDescent="0.15">
      <c r="AN180" s="472">
        <v>5</v>
      </c>
      <c r="AO180" s="472">
        <v>3</v>
      </c>
      <c r="AP180" s="472">
        <v>7</v>
      </c>
      <c r="AQ180" s="480">
        <f ca="1">IF($AP180=1,IF(INDIRECT(ADDRESS(($AN180-1)*3+$AO180+5,$AP180+7))="",0,INDIRECT(ADDRESS(($AN180-1)*3+$AO180+5,$AP180+7))),IF(INDIRECT(ADDRESS(($AN180-1)*3+$AO180+5,$AP180+7))="",0,IF(COUNTIF(INDIRECT(ADDRESS(($AN180-1)*36+($AO180-1)*12+6,COLUMN())):INDIRECT(ADDRESS(($AN180-1)*36+($AO180-1)*12+$AP180+4,COLUMN())),INDIRECT(ADDRESS(($AN180-1)*3+$AO180+5,$AP180+7)))&gt;=1,0,INDIRECT(ADDRESS(($AN180-1)*3+$AO180+5,$AP180+7)))))</f>
        <v>0</v>
      </c>
      <c r="AR180" s="472">
        <f ca="1">COUNTIF(INDIRECT("H"&amp;(ROW()+12*(($AN180-1)*3+$AO180)-ROW())/12+5):INDIRECT("S"&amp;(ROW()+12*(($AN180-1)*3+$AO180)-ROW())/12+5),AQ180)</f>
        <v>0</v>
      </c>
      <c r="AS180" s="480"/>
      <c r="AU180" s="472">
        <f ca="1">IF(AND(AQ180&gt;0,AR180&gt;0),COUNTIF(AU$6:AU179,"&gt;0")+1,0)</f>
        <v>0</v>
      </c>
    </row>
    <row r="181" spans="40:47" x14ac:dyDescent="0.15">
      <c r="AN181" s="472">
        <v>5</v>
      </c>
      <c r="AO181" s="472">
        <v>3</v>
      </c>
      <c r="AP181" s="472">
        <v>8</v>
      </c>
      <c r="AQ181" s="480">
        <f ca="1">IF($AP181=1,IF(INDIRECT(ADDRESS(($AN181-1)*3+$AO181+5,$AP181+7))="",0,INDIRECT(ADDRESS(($AN181-1)*3+$AO181+5,$AP181+7))),IF(INDIRECT(ADDRESS(($AN181-1)*3+$AO181+5,$AP181+7))="",0,IF(COUNTIF(INDIRECT(ADDRESS(($AN181-1)*36+($AO181-1)*12+6,COLUMN())):INDIRECT(ADDRESS(($AN181-1)*36+($AO181-1)*12+$AP181+4,COLUMN())),INDIRECT(ADDRESS(($AN181-1)*3+$AO181+5,$AP181+7)))&gt;=1,0,INDIRECT(ADDRESS(($AN181-1)*3+$AO181+5,$AP181+7)))))</f>
        <v>0</v>
      </c>
      <c r="AR181" s="472">
        <f ca="1">COUNTIF(INDIRECT("H"&amp;(ROW()+12*(($AN181-1)*3+$AO181)-ROW())/12+5):INDIRECT("S"&amp;(ROW()+12*(($AN181-1)*3+$AO181)-ROW())/12+5),AQ181)</f>
        <v>0</v>
      </c>
      <c r="AS181" s="480"/>
      <c r="AU181" s="472">
        <f ca="1">IF(AND(AQ181&gt;0,AR181&gt;0),COUNTIF(AU$6:AU180,"&gt;0")+1,0)</f>
        <v>0</v>
      </c>
    </row>
    <row r="182" spans="40:47" x14ac:dyDescent="0.15">
      <c r="AN182" s="472">
        <v>5</v>
      </c>
      <c r="AO182" s="472">
        <v>3</v>
      </c>
      <c r="AP182" s="472">
        <v>9</v>
      </c>
      <c r="AQ182" s="480">
        <f ca="1">IF($AP182=1,IF(INDIRECT(ADDRESS(($AN182-1)*3+$AO182+5,$AP182+7))="",0,INDIRECT(ADDRESS(($AN182-1)*3+$AO182+5,$AP182+7))),IF(INDIRECT(ADDRESS(($AN182-1)*3+$AO182+5,$AP182+7))="",0,IF(COUNTIF(INDIRECT(ADDRESS(($AN182-1)*36+($AO182-1)*12+6,COLUMN())):INDIRECT(ADDRESS(($AN182-1)*36+($AO182-1)*12+$AP182+4,COLUMN())),INDIRECT(ADDRESS(($AN182-1)*3+$AO182+5,$AP182+7)))&gt;=1,0,INDIRECT(ADDRESS(($AN182-1)*3+$AO182+5,$AP182+7)))))</f>
        <v>0</v>
      </c>
      <c r="AR182" s="472">
        <f ca="1">COUNTIF(INDIRECT("H"&amp;(ROW()+12*(($AN182-1)*3+$AO182)-ROW())/12+5):INDIRECT("S"&amp;(ROW()+12*(($AN182-1)*3+$AO182)-ROW())/12+5),AQ182)</f>
        <v>0</v>
      </c>
      <c r="AS182" s="480"/>
      <c r="AU182" s="472">
        <f ca="1">IF(AND(AQ182&gt;0,AR182&gt;0),COUNTIF(AU$6:AU181,"&gt;0")+1,0)</f>
        <v>0</v>
      </c>
    </row>
    <row r="183" spans="40:47" x14ac:dyDescent="0.15">
      <c r="AN183" s="472">
        <v>5</v>
      </c>
      <c r="AO183" s="472">
        <v>3</v>
      </c>
      <c r="AP183" s="472">
        <v>10</v>
      </c>
      <c r="AQ183" s="480">
        <f ca="1">IF($AP183=1,IF(INDIRECT(ADDRESS(($AN183-1)*3+$AO183+5,$AP183+7))="",0,INDIRECT(ADDRESS(($AN183-1)*3+$AO183+5,$AP183+7))),IF(INDIRECT(ADDRESS(($AN183-1)*3+$AO183+5,$AP183+7))="",0,IF(COUNTIF(INDIRECT(ADDRESS(($AN183-1)*36+($AO183-1)*12+6,COLUMN())):INDIRECT(ADDRESS(($AN183-1)*36+($AO183-1)*12+$AP183+4,COLUMN())),INDIRECT(ADDRESS(($AN183-1)*3+$AO183+5,$AP183+7)))&gt;=1,0,INDIRECT(ADDRESS(($AN183-1)*3+$AO183+5,$AP183+7)))))</f>
        <v>0</v>
      </c>
      <c r="AR183" s="472">
        <f ca="1">COUNTIF(INDIRECT("H"&amp;(ROW()+12*(($AN183-1)*3+$AO183)-ROW())/12+5):INDIRECT("S"&amp;(ROW()+12*(($AN183-1)*3+$AO183)-ROW())/12+5),AQ183)</f>
        <v>0</v>
      </c>
      <c r="AS183" s="480"/>
      <c r="AU183" s="472">
        <f ca="1">IF(AND(AQ183&gt;0,AR183&gt;0),COUNTIF(AU$6:AU182,"&gt;0")+1,0)</f>
        <v>0</v>
      </c>
    </row>
    <row r="184" spans="40:47" x14ac:dyDescent="0.15">
      <c r="AN184" s="472">
        <v>5</v>
      </c>
      <c r="AO184" s="472">
        <v>3</v>
      </c>
      <c r="AP184" s="472">
        <v>11</v>
      </c>
      <c r="AQ184" s="480">
        <f ca="1">IF($AP184=1,IF(INDIRECT(ADDRESS(($AN184-1)*3+$AO184+5,$AP184+7))="",0,INDIRECT(ADDRESS(($AN184-1)*3+$AO184+5,$AP184+7))),IF(INDIRECT(ADDRESS(($AN184-1)*3+$AO184+5,$AP184+7))="",0,IF(COUNTIF(INDIRECT(ADDRESS(($AN184-1)*36+($AO184-1)*12+6,COLUMN())):INDIRECT(ADDRESS(($AN184-1)*36+($AO184-1)*12+$AP184+4,COLUMN())),INDIRECT(ADDRESS(($AN184-1)*3+$AO184+5,$AP184+7)))&gt;=1,0,INDIRECT(ADDRESS(($AN184-1)*3+$AO184+5,$AP184+7)))))</f>
        <v>0</v>
      </c>
      <c r="AR184" s="472">
        <f ca="1">COUNTIF(INDIRECT("H"&amp;(ROW()+12*(($AN184-1)*3+$AO184)-ROW())/12+5):INDIRECT("S"&amp;(ROW()+12*(($AN184-1)*3+$AO184)-ROW())/12+5),AQ184)</f>
        <v>0</v>
      </c>
      <c r="AS184" s="480"/>
      <c r="AU184" s="472">
        <f ca="1">IF(AND(AQ184&gt;0,AR184&gt;0),COUNTIF(AU$6:AU183,"&gt;0")+1,0)</f>
        <v>0</v>
      </c>
    </row>
    <row r="185" spans="40:47" x14ac:dyDescent="0.15">
      <c r="AN185" s="472">
        <v>5</v>
      </c>
      <c r="AO185" s="472">
        <v>3</v>
      </c>
      <c r="AP185" s="472">
        <v>12</v>
      </c>
      <c r="AQ185" s="480">
        <f ca="1">IF($AP185=1,IF(INDIRECT(ADDRESS(($AN185-1)*3+$AO185+5,$AP185+7))="",0,INDIRECT(ADDRESS(($AN185-1)*3+$AO185+5,$AP185+7))),IF(INDIRECT(ADDRESS(($AN185-1)*3+$AO185+5,$AP185+7))="",0,IF(COUNTIF(INDIRECT(ADDRESS(($AN185-1)*36+($AO185-1)*12+6,COLUMN())):INDIRECT(ADDRESS(($AN185-1)*36+($AO185-1)*12+$AP185+4,COLUMN())),INDIRECT(ADDRESS(($AN185-1)*3+$AO185+5,$AP185+7)))&gt;=1,0,INDIRECT(ADDRESS(($AN185-1)*3+$AO185+5,$AP185+7)))))</f>
        <v>0</v>
      </c>
      <c r="AR185" s="472">
        <f ca="1">COUNTIF(INDIRECT("H"&amp;(ROW()+12*(($AN185-1)*3+$AO185)-ROW())/12+5):INDIRECT("S"&amp;(ROW()+12*(($AN185-1)*3+$AO185)-ROW())/12+5),AQ185)</f>
        <v>0</v>
      </c>
      <c r="AS185" s="480"/>
      <c r="AU185" s="472">
        <f ca="1">IF(AND(AQ185&gt;0,AR185&gt;0),COUNTIF(AU$6:AU184,"&gt;0")+1,0)</f>
        <v>0</v>
      </c>
    </row>
    <row r="186" spans="40:47" x14ac:dyDescent="0.15">
      <c r="AN186" s="472">
        <v>6</v>
      </c>
      <c r="AO186" s="472">
        <v>1</v>
      </c>
      <c r="AP186" s="472">
        <v>1</v>
      </c>
      <c r="AQ186" s="480">
        <f ca="1">IF($AP186=1,IF(INDIRECT(ADDRESS(($AN186-1)*3+$AO186+5,$AP186+7))="",0,INDIRECT(ADDRESS(($AN186-1)*3+$AO186+5,$AP186+7))),IF(INDIRECT(ADDRESS(($AN186-1)*3+$AO186+5,$AP186+7))="",0,IF(COUNTIF(INDIRECT(ADDRESS(($AN186-1)*36+($AO186-1)*12+6,COLUMN())):INDIRECT(ADDRESS(($AN186-1)*36+($AO186-1)*12+$AP186+4,COLUMN())),INDIRECT(ADDRESS(($AN186-1)*3+$AO186+5,$AP186+7)))&gt;=1,0,INDIRECT(ADDRESS(($AN186-1)*3+$AO186+5,$AP186+7)))))</f>
        <v>0</v>
      </c>
      <c r="AR186" s="472">
        <f ca="1">COUNTIF(INDIRECT("H"&amp;(ROW()+12*(($AN186-1)*3+$AO186)-ROW())/12+5):INDIRECT("S"&amp;(ROW()+12*(($AN186-1)*3+$AO186)-ROW())/12+5),AQ186)</f>
        <v>0</v>
      </c>
      <c r="AS186" s="480"/>
      <c r="AU186" s="472">
        <f ca="1">IF(AND(AQ186&gt;0,AR186&gt;0),COUNTIF(AU$6:AU185,"&gt;0")+1,0)</f>
        <v>0</v>
      </c>
    </row>
    <row r="187" spans="40:47" x14ac:dyDescent="0.15">
      <c r="AN187" s="472">
        <v>6</v>
      </c>
      <c r="AO187" s="472">
        <v>1</v>
      </c>
      <c r="AP187" s="472">
        <v>2</v>
      </c>
      <c r="AQ187" s="480">
        <f ca="1">IF($AP187=1,IF(INDIRECT(ADDRESS(($AN187-1)*3+$AO187+5,$AP187+7))="",0,INDIRECT(ADDRESS(($AN187-1)*3+$AO187+5,$AP187+7))),IF(INDIRECT(ADDRESS(($AN187-1)*3+$AO187+5,$AP187+7))="",0,IF(COUNTIF(INDIRECT(ADDRESS(($AN187-1)*36+($AO187-1)*12+6,COLUMN())):INDIRECT(ADDRESS(($AN187-1)*36+($AO187-1)*12+$AP187+4,COLUMN())),INDIRECT(ADDRESS(($AN187-1)*3+$AO187+5,$AP187+7)))&gt;=1,0,INDIRECT(ADDRESS(($AN187-1)*3+$AO187+5,$AP187+7)))))</f>
        <v>0</v>
      </c>
      <c r="AR187" s="472">
        <f ca="1">COUNTIF(INDIRECT("H"&amp;(ROW()+12*(($AN187-1)*3+$AO187)-ROW())/12+5):INDIRECT("S"&amp;(ROW()+12*(($AN187-1)*3+$AO187)-ROW())/12+5),AQ187)</f>
        <v>0</v>
      </c>
      <c r="AS187" s="480"/>
      <c r="AU187" s="472">
        <f ca="1">IF(AND(AQ187&gt;0,AR187&gt;0),COUNTIF(AU$6:AU186,"&gt;0")+1,0)</f>
        <v>0</v>
      </c>
    </row>
    <row r="188" spans="40:47" x14ac:dyDescent="0.15">
      <c r="AN188" s="472">
        <v>6</v>
      </c>
      <c r="AO188" s="472">
        <v>1</v>
      </c>
      <c r="AP188" s="472">
        <v>3</v>
      </c>
      <c r="AQ188" s="480">
        <f ca="1">IF($AP188=1,IF(INDIRECT(ADDRESS(($AN188-1)*3+$AO188+5,$AP188+7))="",0,INDIRECT(ADDRESS(($AN188-1)*3+$AO188+5,$AP188+7))),IF(INDIRECT(ADDRESS(($AN188-1)*3+$AO188+5,$AP188+7))="",0,IF(COUNTIF(INDIRECT(ADDRESS(($AN188-1)*36+($AO188-1)*12+6,COLUMN())):INDIRECT(ADDRESS(($AN188-1)*36+($AO188-1)*12+$AP188+4,COLUMN())),INDIRECT(ADDRESS(($AN188-1)*3+$AO188+5,$AP188+7)))&gt;=1,0,INDIRECT(ADDRESS(($AN188-1)*3+$AO188+5,$AP188+7)))))</f>
        <v>0</v>
      </c>
      <c r="AR188" s="472">
        <f ca="1">COUNTIF(INDIRECT("H"&amp;(ROW()+12*(($AN188-1)*3+$AO188)-ROW())/12+5):INDIRECT("S"&amp;(ROW()+12*(($AN188-1)*3+$AO188)-ROW())/12+5),AQ188)</f>
        <v>0</v>
      </c>
      <c r="AS188" s="480"/>
      <c r="AU188" s="472">
        <f ca="1">IF(AND(AQ188&gt;0,AR188&gt;0),COUNTIF(AU$6:AU187,"&gt;0")+1,0)</f>
        <v>0</v>
      </c>
    </row>
    <row r="189" spans="40:47" x14ac:dyDescent="0.15">
      <c r="AN189" s="472">
        <v>6</v>
      </c>
      <c r="AO189" s="472">
        <v>1</v>
      </c>
      <c r="AP189" s="472">
        <v>4</v>
      </c>
      <c r="AQ189" s="480">
        <f ca="1">IF($AP189=1,IF(INDIRECT(ADDRESS(($AN189-1)*3+$AO189+5,$AP189+7))="",0,INDIRECT(ADDRESS(($AN189-1)*3+$AO189+5,$AP189+7))),IF(INDIRECT(ADDRESS(($AN189-1)*3+$AO189+5,$AP189+7))="",0,IF(COUNTIF(INDIRECT(ADDRESS(($AN189-1)*36+($AO189-1)*12+6,COLUMN())):INDIRECT(ADDRESS(($AN189-1)*36+($AO189-1)*12+$AP189+4,COLUMN())),INDIRECT(ADDRESS(($AN189-1)*3+$AO189+5,$AP189+7)))&gt;=1,0,INDIRECT(ADDRESS(($AN189-1)*3+$AO189+5,$AP189+7)))))</f>
        <v>0</v>
      </c>
      <c r="AR189" s="472">
        <f ca="1">COUNTIF(INDIRECT("H"&amp;(ROW()+12*(($AN189-1)*3+$AO189)-ROW())/12+5):INDIRECT("S"&amp;(ROW()+12*(($AN189-1)*3+$AO189)-ROW())/12+5),AQ189)</f>
        <v>0</v>
      </c>
      <c r="AS189" s="480"/>
      <c r="AU189" s="472">
        <f ca="1">IF(AND(AQ189&gt;0,AR189&gt;0),COUNTIF(AU$6:AU188,"&gt;0")+1,0)</f>
        <v>0</v>
      </c>
    </row>
    <row r="190" spans="40:47" x14ac:dyDescent="0.15">
      <c r="AN190" s="472">
        <v>6</v>
      </c>
      <c r="AO190" s="472">
        <v>1</v>
      </c>
      <c r="AP190" s="472">
        <v>5</v>
      </c>
      <c r="AQ190" s="480">
        <f ca="1">IF($AP190=1,IF(INDIRECT(ADDRESS(($AN190-1)*3+$AO190+5,$AP190+7))="",0,INDIRECT(ADDRESS(($AN190-1)*3+$AO190+5,$AP190+7))),IF(INDIRECT(ADDRESS(($AN190-1)*3+$AO190+5,$AP190+7))="",0,IF(COUNTIF(INDIRECT(ADDRESS(($AN190-1)*36+($AO190-1)*12+6,COLUMN())):INDIRECT(ADDRESS(($AN190-1)*36+($AO190-1)*12+$AP190+4,COLUMN())),INDIRECT(ADDRESS(($AN190-1)*3+$AO190+5,$AP190+7)))&gt;=1,0,INDIRECT(ADDRESS(($AN190-1)*3+$AO190+5,$AP190+7)))))</f>
        <v>0</v>
      </c>
      <c r="AR190" s="472">
        <f ca="1">COUNTIF(INDIRECT("H"&amp;(ROW()+12*(($AN190-1)*3+$AO190)-ROW())/12+5):INDIRECT("S"&amp;(ROW()+12*(($AN190-1)*3+$AO190)-ROW())/12+5),AQ190)</f>
        <v>0</v>
      </c>
      <c r="AS190" s="480"/>
      <c r="AU190" s="472">
        <f ca="1">IF(AND(AQ190&gt;0,AR190&gt;0),COUNTIF(AU$6:AU189,"&gt;0")+1,0)</f>
        <v>0</v>
      </c>
    </row>
    <row r="191" spans="40:47" x14ac:dyDescent="0.15">
      <c r="AN191" s="472">
        <v>6</v>
      </c>
      <c r="AO191" s="472">
        <v>1</v>
      </c>
      <c r="AP191" s="472">
        <v>6</v>
      </c>
      <c r="AQ191" s="480">
        <f ca="1">IF($AP191=1,IF(INDIRECT(ADDRESS(($AN191-1)*3+$AO191+5,$AP191+7))="",0,INDIRECT(ADDRESS(($AN191-1)*3+$AO191+5,$AP191+7))),IF(INDIRECT(ADDRESS(($AN191-1)*3+$AO191+5,$AP191+7))="",0,IF(COUNTIF(INDIRECT(ADDRESS(($AN191-1)*36+($AO191-1)*12+6,COLUMN())):INDIRECT(ADDRESS(($AN191-1)*36+($AO191-1)*12+$AP191+4,COLUMN())),INDIRECT(ADDRESS(($AN191-1)*3+$AO191+5,$AP191+7)))&gt;=1,0,INDIRECT(ADDRESS(($AN191-1)*3+$AO191+5,$AP191+7)))))</f>
        <v>0</v>
      </c>
      <c r="AR191" s="472">
        <f ca="1">COUNTIF(INDIRECT("H"&amp;(ROW()+12*(($AN191-1)*3+$AO191)-ROW())/12+5):INDIRECT("S"&amp;(ROW()+12*(($AN191-1)*3+$AO191)-ROW())/12+5),AQ191)</f>
        <v>0</v>
      </c>
      <c r="AS191" s="480"/>
      <c r="AU191" s="472">
        <f ca="1">IF(AND(AQ191&gt;0,AR191&gt;0),COUNTIF(AU$6:AU190,"&gt;0")+1,0)</f>
        <v>0</v>
      </c>
    </row>
    <row r="192" spans="40:47" x14ac:dyDescent="0.15">
      <c r="AN192" s="472">
        <v>6</v>
      </c>
      <c r="AO192" s="472">
        <v>1</v>
      </c>
      <c r="AP192" s="472">
        <v>7</v>
      </c>
      <c r="AQ192" s="480">
        <f ca="1">IF($AP192=1,IF(INDIRECT(ADDRESS(($AN192-1)*3+$AO192+5,$AP192+7))="",0,INDIRECT(ADDRESS(($AN192-1)*3+$AO192+5,$AP192+7))),IF(INDIRECT(ADDRESS(($AN192-1)*3+$AO192+5,$AP192+7))="",0,IF(COUNTIF(INDIRECT(ADDRESS(($AN192-1)*36+($AO192-1)*12+6,COLUMN())):INDIRECT(ADDRESS(($AN192-1)*36+($AO192-1)*12+$AP192+4,COLUMN())),INDIRECT(ADDRESS(($AN192-1)*3+$AO192+5,$AP192+7)))&gt;=1,0,INDIRECT(ADDRESS(($AN192-1)*3+$AO192+5,$AP192+7)))))</f>
        <v>0</v>
      </c>
      <c r="AR192" s="472">
        <f ca="1">COUNTIF(INDIRECT("H"&amp;(ROW()+12*(($AN192-1)*3+$AO192)-ROW())/12+5):INDIRECT("S"&amp;(ROW()+12*(($AN192-1)*3+$AO192)-ROW())/12+5),AQ192)</f>
        <v>0</v>
      </c>
      <c r="AS192" s="480"/>
      <c r="AU192" s="472">
        <f ca="1">IF(AND(AQ192&gt;0,AR192&gt;0),COUNTIF(AU$6:AU191,"&gt;0")+1,0)</f>
        <v>0</v>
      </c>
    </row>
    <row r="193" spans="40:47" x14ac:dyDescent="0.15">
      <c r="AN193" s="472">
        <v>6</v>
      </c>
      <c r="AO193" s="472">
        <v>1</v>
      </c>
      <c r="AP193" s="472">
        <v>8</v>
      </c>
      <c r="AQ193" s="480">
        <f ca="1">IF($AP193=1,IF(INDIRECT(ADDRESS(($AN193-1)*3+$AO193+5,$AP193+7))="",0,INDIRECT(ADDRESS(($AN193-1)*3+$AO193+5,$AP193+7))),IF(INDIRECT(ADDRESS(($AN193-1)*3+$AO193+5,$AP193+7))="",0,IF(COUNTIF(INDIRECT(ADDRESS(($AN193-1)*36+($AO193-1)*12+6,COLUMN())):INDIRECT(ADDRESS(($AN193-1)*36+($AO193-1)*12+$AP193+4,COLUMN())),INDIRECT(ADDRESS(($AN193-1)*3+$AO193+5,$AP193+7)))&gt;=1,0,INDIRECT(ADDRESS(($AN193-1)*3+$AO193+5,$AP193+7)))))</f>
        <v>0</v>
      </c>
      <c r="AR193" s="472">
        <f ca="1">COUNTIF(INDIRECT("H"&amp;(ROW()+12*(($AN193-1)*3+$AO193)-ROW())/12+5):INDIRECT("S"&amp;(ROW()+12*(($AN193-1)*3+$AO193)-ROW())/12+5),AQ193)</f>
        <v>0</v>
      </c>
      <c r="AS193" s="480"/>
      <c r="AU193" s="472">
        <f ca="1">IF(AND(AQ193&gt;0,AR193&gt;0),COUNTIF(AU$6:AU192,"&gt;0")+1,0)</f>
        <v>0</v>
      </c>
    </row>
    <row r="194" spans="40:47" x14ac:dyDescent="0.15">
      <c r="AN194" s="472">
        <v>6</v>
      </c>
      <c r="AO194" s="472">
        <v>1</v>
      </c>
      <c r="AP194" s="472">
        <v>9</v>
      </c>
      <c r="AQ194" s="480">
        <f ca="1">IF($AP194=1,IF(INDIRECT(ADDRESS(($AN194-1)*3+$AO194+5,$AP194+7))="",0,INDIRECT(ADDRESS(($AN194-1)*3+$AO194+5,$AP194+7))),IF(INDIRECT(ADDRESS(($AN194-1)*3+$AO194+5,$AP194+7))="",0,IF(COUNTIF(INDIRECT(ADDRESS(($AN194-1)*36+($AO194-1)*12+6,COLUMN())):INDIRECT(ADDRESS(($AN194-1)*36+($AO194-1)*12+$AP194+4,COLUMN())),INDIRECT(ADDRESS(($AN194-1)*3+$AO194+5,$AP194+7)))&gt;=1,0,INDIRECT(ADDRESS(($AN194-1)*3+$AO194+5,$AP194+7)))))</f>
        <v>0</v>
      </c>
      <c r="AR194" s="472">
        <f ca="1">COUNTIF(INDIRECT("H"&amp;(ROW()+12*(($AN194-1)*3+$AO194)-ROW())/12+5):INDIRECT("S"&amp;(ROW()+12*(($AN194-1)*3+$AO194)-ROW())/12+5),AQ194)</f>
        <v>0</v>
      </c>
      <c r="AS194" s="480"/>
      <c r="AU194" s="472">
        <f ca="1">IF(AND(AQ194&gt;0,AR194&gt;0),COUNTIF(AU$6:AU193,"&gt;0")+1,0)</f>
        <v>0</v>
      </c>
    </row>
    <row r="195" spans="40:47" x14ac:dyDescent="0.15">
      <c r="AN195" s="472">
        <v>6</v>
      </c>
      <c r="AO195" s="472">
        <v>1</v>
      </c>
      <c r="AP195" s="472">
        <v>10</v>
      </c>
      <c r="AQ195" s="480">
        <f ca="1">IF($AP195=1,IF(INDIRECT(ADDRESS(($AN195-1)*3+$AO195+5,$AP195+7))="",0,INDIRECT(ADDRESS(($AN195-1)*3+$AO195+5,$AP195+7))),IF(INDIRECT(ADDRESS(($AN195-1)*3+$AO195+5,$AP195+7))="",0,IF(COUNTIF(INDIRECT(ADDRESS(($AN195-1)*36+($AO195-1)*12+6,COLUMN())):INDIRECT(ADDRESS(($AN195-1)*36+($AO195-1)*12+$AP195+4,COLUMN())),INDIRECT(ADDRESS(($AN195-1)*3+$AO195+5,$AP195+7)))&gt;=1,0,INDIRECT(ADDRESS(($AN195-1)*3+$AO195+5,$AP195+7)))))</f>
        <v>0</v>
      </c>
      <c r="AR195" s="472">
        <f ca="1">COUNTIF(INDIRECT("H"&amp;(ROW()+12*(($AN195-1)*3+$AO195)-ROW())/12+5):INDIRECT("S"&amp;(ROW()+12*(($AN195-1)*3+$AO195)-ROW())/12+5),AQ195)</f>
        <v>0</v>
      </c>
      <c r="AS195" s="480"/>
      <c r="AU195" s="472">
        <f ca="1">IF(AND(AQ195&gt;0,AR195&gt;0),COUNTIF(AU$6:AU194,"&gt;0")+1,0)</f>
        <v>0</v>
      </c>
    </row>
    <row r="196" spans="40:47" x14ac:dyDescent="0.15">
      <c r="AN196" s="472">
        <v>6</v>
      </c>
      <c r="AO196" s="472">
        <v>1</v>
      </c>
      <c r="AP196" s="472">
        <v>11</v>
      </c>
      <c r="AQ196" s="480">
        <f ca="1">IF($AP196=1,IF(INDIRECT(ADDRESS(($AN196-1)*3+$AO196+5,$AP196+7))="",0,INDIRECT(ADDRESS(($AN196-1)*3+$AO196+5,$AP196+7))),IF(INDIRECT(ADDRESS(($AN196-1)*3+$AO196+5,$AP196+7))="",0,IF(COUNTIF(INDIRECT(ADDRESS(($AN196-1)*36+($AO196-1)*12+6,COLUMN())):INDIRECT(ADDRESS(($AN196-1)*36+($AO196-1)*12+$AP196+4,COLUMN())),INDIRECT(ADDRESS(($AN196-1)*3+$AO196+5,$AP196+7)))&gt;=1,0,INDIRECT(ADDRESS(($AN196-1)*3+$AO196+5,$AP196+7)))))</f>
        <v>0</v>
      </c>
      <c r="AR196" s="472">
        <f ca="1">COUNTIF(INDIRECT("H"&amp;(ROW()+12*(($AN196-1)*3+$AO196)-ROW())/12+5):INDIRECT("S"&amp;(ROW()+12*(($AN196-1)*3+$AO196)-ROW())/12+5),AQ196)</f>
        <v>0</v>
      </c>
      <c r="AS196" s="480"/>
      <c r="AU196" s="472">
        <f ca="1">IF(AND(AQ196&gt;0,AR196&gt;0),COUNTIF(AU$6:AU195,"&gt;0")+1,0)</f>
        <v>0</v>
      </c>
    </row>
    <row r="197" spans="40:47" x14ac:dyDescent="0.15">
      <c r="AN197" s="472">
        <v>6</v>
      </c>
      <c r="AO197" s="472">
        <v>1</v>
      </c>
      <c r="AP197" s="472">
        <v>12</v>
      </c>
      <c r="AQ197" s="480">
        <f ca="1">IF($AP197=1,IF(INDIRECT(ADDRESS(($AN197-1)*3+$AO197+5,$AP197+7))="",0,INDIRECT(ADDRESS(($AN197-1)*3+$AO197+5,$AP197+7))),IF(INDIRECT(ADDRESS(($AN197-1)*3+$AO197+5,$AP197+7))="",0,IF(COUNTIF(INDIRECT(ADDRESS(($AN197-1)*36+($AO197-1)*12+6,COLUMN())):INDIRECT(ADDRESS(($AN197-1)*36+($AO197-1)*12+$AP197+4,COLUMN())),INDIRECT(ADDRESS(($AN197-1)*3+$AO197+5,$AP197+7)))&gt;=1,0,INDIRECT(ADDRESS(($AN197-1)*3+$AO197+5,$AP197+7)))))</f>
        <v>0</v>
      </c>
      <c r="AR197" s="472">
        <f ca="1">COUNTIF(INDIRECT("H"&amp;(ROW()+12*(($AN197-1)*3+$AO197)-ROW())/12+5):INDIRECT("S"&amp;(ROW()+12*(($AN197-1)*3+$AO197)-ROW())/12+5),AQ197)</f>
        <v>0</v>
      </c>
      <c r="AS197" s="480"/>
      <c r="AU197" s="472">
        <f ca="1">IF(AND(AQ197&gt;0,AR197&gt;0),COUNTIF(AU$6:AU196,"&gt;0")+1,0)</f>
        <v>0</v>
      </c>
    </row>
    <row r="198" spans="40:47" x14ac:dyDescent="0.15">
      <c r="AN198" s="472">
        <v>6</v>
      </c>
      <c r="AO198" s="472">
        <v>2</v>
      </c>
      <c r="AP198" s="472">
        <v>1</v>
      </c>
      <c r="AQ198" s="480">
        <f ca="1">IF($AP198=1,IF(INDIRECT(ADDRESS(($AN198-1)*3+$AO198+5,$AP198+7))="",0,INDIRECT(ADDRESS(($AN198-1)*3+$AO198+5,$AP198+7))),IF(INDIRECT(ADDRESS(($AN198-1)*3+$AO198+5,$AP198+7))="",0,IF(COUNTIF(INDIRECT(ADDRESS(($AN198-1)*36+($AO198-1)*12+6,COLUMN())):INDIRECT(ADDRESS(($AN198-1)*36+($AO198-1)*12+$AP198+4,COLUMN())),INDIRECT(ADDRESS(($AN198-1)*3+$AO198+5,$AP198+7)))&gt;=1,0,INDIRECT(ADDRESS(($AN198-1)*3+$AO198+5,$AP198+7)))))</f>
        <v>0</v>
      </c>
      <c r="AR198" s="472">
        <f ca="1">COUNTIF(INDIRECT("H"&amp;(ROW()+12*(($AN198-1)*3+$AO198)-ROW())/12+5):INDIRECT("S"&amp;(ROW()+12*(($AN198-1)*3+$AO198)-ROW())/12+5),AQ198)</f>
        <v>0</v>
      </c>
      <c r="AS198" s="480"/>
      <c r="AU198" s="472">
        <f ca="1">IF(AND(AQ198&gt;0,AR198&gt;0),COUNTIF(AU$6:AU197,"&gt;0")+1,0)</f>
        <v>0</v>
      </c>
    </row>
    <row r="199" spans="40:47" x14ac:dyDescent="0.15">
      <c r="AN199" s="472">
        <v>6</v>
      </c>
      <c r="AO199" s="472">
        <v>2</v>
      </c>
      <c r="AP199" s="472">
        <v>2</v>
      </c>
      <c r="AQ199" s="480">
        <f ca="1">IF($AP199=1,IF(INDIRECT(ADDRESS(($AN199-1)*3+$AO199+5,$AP199+7))="",0,INDIRECT(ADDRESS(($AN199-1)*3+$AO199+5,$AP199+7))),IF(INDIRECT(ADDRESS(($AN199-1)*3+$AO199+5,$AP199+7))="",0,IF(COUNTIF(INDIRECT(ADDRESS(($AN199-1)*36+($AO199-1)*12+6,COLUMN())):INDIRECT(ADDRESS(($AN199-1)*36+($AO199-1)*12+$AP199+4,COLUMN())),INDIRECT(ADDRESS(($AN199-1)*3+$AO199+5,$AP199+7)))&gt;=1,0,INDIRECT(ADDRESS(($AN199-1)*3+$AO199+5,$AP199+7)))))</f>
        <v>0</v>
      </c>
      <c r="AR199" s="472">
        <f ca="1">COUNTIF(INDIRECT("H"&amp;(ROW()+12*(($AN199-1)*3+$AO199)-ROW())/12+5):INDIRECT("S"&amp;(ROW()+12*(($AN199-1)*3+$AO199)-ROW())/12+5),AQ199)</f>
        <v>0</v>
      </c>
      <c r="AS199" s="480"/>
      <c r="AU199" s="472">
        <f ca="1">IF(AND(AQ199&gt;0,AR199&gt;0),COUNTIF(AU$6:AU198,"&gt;0")+1,0)</f>
        <v>0</v>
      </c>
    </row>
    <row r="200" spans="40:47" x14ac:dyDescent="0.15">
      <c r="AN200" s="472">
        <v>6</v>
      </c>
      <c r="AO200" s="472">
        <v>2</v>
      </c>
      <c r="AP200" s="472">
        <v>3</v>
      </c>
      <c r="AQ200" s="480">
        <f ca="1">IF($AP200=1,IF(INDIRECT(ADDRESS(($AN200-1)*3+$AO200+5,$AP200+7))="",0,INDIRECT(ADDRESS(($AN200-1)*3+$AO200+5,$AP200+7))),IF(INDIRECT(ADDRESS(($AN200-1)*3+$AO200+5,$AP200+7))="",0,IF(COUNTIF(INDIRECT(ADDRESS(($AN200-1)*36+($AO200-1)*12+6,COLUMN())):INDIRECT(ADDRESS(($AN200-1)*36+($AO200-1)*12+$AP200+4,COLUMN())),INDIRECT(ADDRESS(($AN200-1)*3+$AO200+5,$AP200+7)))&gt;=1,0,INDIRECT(ADDRESS(($AN200-1)*3+$AO200+5,$AP200+7)))))</f>
        <v>0</v>
      </c>
      <c r="AR200" s="472">
        <f ca="1">COUNTIF(INDIRECT("H"&amp;(ROW()+12*(($AN200-1)*3+$AO200)-ROW())/12+5):INDIRECT("S"&amp;(ROW()+12*(($AN200-1)*3+$AO200)-ROW())/12+5),AQ200)</f>
        <v>0</v>
      </c>
      <c r="AS200" s="480"/>
      <c r="AU200" s="472">
        <f ca="1">IF(AND(AQ200&gt;0,AR200&gt;0),COUNTIF(AU$6:AU199,"&gt;0")+1,0)</f>
        <v>0</v>
      </c>
    </row>
    <row r="201" spans="40:47" x14ac:dyDescent="0.15">
      <c r="AN201" s="472">
        <v>6</v>
      </c>
      <c r="AO201" s="472">
        <v>2</v>
      </c>
      <c r="AP201" s="472">
        <v>4</v>
      </c>
      <c r="AQ201" s="480">
        <f ca="1">IF($AP201=1,IF(INDIRECT(ADDRESS(($AN201-1)*3+$AO201+5,$AP201+7))="",0,INDIRECT(ADDRESS(($AN201-1)*3+$AO201+5,$AP201+7))),IF(INDIRECT(ADDRESS(($AN201-1)*3+$AO201+5,$AP201+7))="",0,IF(COUNTIF(INDIRECT(ADDRESS(($AN201-1)*36+($AO201-1)*12+6,COLUMN())):INDIRECT(ADDRESS(($AN201-1)*36+($AO201-1)*12+$AP201+4,COLUMN())),INDIRECT(ADDRESS(($AN201-1)*3+$AO201+5,$AP201+7)))&gt;=1,0,INDIRECT(ADDRESS(($AN201-1)*3+$AO201+5,$AP201+7)))))</f>
        <v>0</v>
      </c>
      <c r="AR201" s="472">
        <f ca="1">COUNTIF(INDIRECT("H"&amp;(ROW()+12*(($AN201-1)*3+$AO201)-ROW())/12+5):INDIRECT("S"&amp;(ROW()+12*(($AN201-1)*3+$AO201)-ROW())/12+5),AQ201)</f>
        <v>0</v>
      </c>
      <c r="AS201" s="480"/>
      <c r="AU201" s="472">
        <f ca="1">IF(AND(AQ201&gt;0,AR201&gt;0),COUNTIF(AU$6:AU200,"&gt;0")+1,0)</f>
        <v>0</v>
      </c>
    </row>
    <row r="202" spans="40:47" x14ac:dyDescent="0.15">
      <c r="AN202" s="472">
        <v>6</v>
      </c>
      <c r="AO202" s="472">
        <v>2</v>
      </c>
      <c r="AP202" s="472">
        <v>5</v>
      </c>
      <c r="AQ202" s="480">
        <f ca="1">IF($AP202=1,IF(INDIRECT(ADDRESS(($AN202-1)*3+$AO202+5,$AP202+7))="",0,INDIRECT(ADDRESS(($AN202-1)*3+$AO202+5,$AP202+7))),IF(INDIRECT(ADDRESS(($AN202-1)*3+$AO202+5,$AP202+7))="",0,IF(COUNTIF(INDIRECT(ADDRESS(($AN202-1)*36+($AO202-1)*12+6,COLUMN())):INDIRECT(ADDRESS(($AN202-1)*36+($AO202-1)*12+$AP202+4,COLUMN())),INDIRECT(ADDRESS(($AN202-1)*3+$AO202+5,$AP202+7)))&gt;=1,0,INDIRECT(ADDRESS(($AN202-1)*3+$AO202+5,$AP202+7)))))</f>
        <v>0</v>
      </c>
      <c r="AR202" s="472">
        <f ca="1">COUNTIF(INDIRECT("H"&amp;(ROW()+12*(($AN202-1)*3+$AO202)-ROW())/12+5):INDIRECT("S"&amp;(ROW()+12*(($AN202-1)*3+$AO202)-ROW())/12+5),AQ202)</f>
        <v>0</v>
      </c>
      <c r="AS202" s="480"/>
      <c r="AU202" s="472">
        <f ca="1">IF(AND(AQ202&gt;0,AR202&gt;0),COUNTIF(AU$6:AU201,"&gt;0")+1,0)</f>
        <v>0</v>
      </c>
    </row>
    <row r="203" spans="40:47" x14ac:dyDescent="0.15">
      <c r="AN203" s="472">
        <v>6</v>
      </c>
      <c r="AO203" s="472">
        <v>2</v>
      </c>
      <c r="AP203" s="472">
        <v>6</v>
      </c>
      <c r="AQ203" s="480">
        <f ca="1">IF($AP203=1,IF(INDIRECT(ADDRESS(($AN203-1)*3+$AO203+5,$AP203+7))="",0,INDIRECT(ADDRESS(($AN203-1)*3+$AO203+5,$AP203+7))),IF(INDIRECT(ADDRESS(($AN203-1)*3+$AO203+5,$AP203+7))="",0,IF(COUNTIF(INDIRECT(ADDRESS(($AN203-1)*36+($AO203-1)*12+6,COLUMN())):INDIRECT(ADDRESS(($AN203-1)*36+($AO203-1)*12+$AP203+4,COLUMN())),INDIRECT(ADDRESS(($AN203-1)*3+$AO203+5,$AP203+7)))&gt;=1,0,INDIRECT(ADDRESS(($AN203-1)*3+$AO203+5,$AP203+7)))))</f>
        <v>0</v>
      </c>
      <c r="AR203" s="472">
        <f ca="1">COUNTIF(INDIRECT("H"&amp;(ROW()+12*(($AN203-1)*3+$AO203)-ROW())/12+5):INDIRECT("S"&amp;(ROW()+12*(($AN203-1)*3+$AO203)-ROW())/12+5),AQ203)</f>
        <v>0</v>
      </c>
      <c r="AS203" s="480"/>
      <c r="AU203" s="472">
        <f ca="1">IF(AND(AQ203&gt;0,AR203&gt;0),COUNTIF(AU$6:AU202,"&gt;0")+1,0)</f>
        <v>0</v>
      </c>
    </row>
    <row r="204" spans="40:47" x14ac:dyDescent="0.15">
      <c r="AN204" s="472">
        <v>6</v>
      </c>
      <c r="AO204" s="472">
        <v>2</v>
      </c>
      <c r="AP204" s="472">
        <v>7</v>
      </c>
      <c r="AQ204" s="480">
        <f ca="1">IF($AP204=1,IF(INDIRECT(ADDRESS(($AN204-1)*3+$AO204+5,$AP204+7))="",0,INDIRECT(ADDRESS(($AN204-1)*3+$AO204+5,$AP204+7))),IF(INDIRECT(ADDRESS(($AN204-1)*3+$AO204+5,$AP204+7))="",0,IF(COUNTIF(INDIRECT(ADDRESS(($AN204-1)*36+($AO204-1)*12+6,COLUMN())):INDIRECT(ADDRESS(($AN204-1)*36+($AO204-1)*12+$AP204+4,COLUMN())),INDIRECT(ADDRESS(($AN204-1)*3+$AO204+5,$AP204+7)))&gt;=1,0,INDIRECT(ADDRESS(($AN204-1)*3+$AO204+5,$AP204+7)))))</f>
        <v>0</v>
      </c>
      <c r="AR204" s="472">
        <f ca="1">COUNTIF(INDIRECT("H"&amp;(ROW()+12*(($AN204-1)*3+$AO204)-ROW())/12+5):INDIRECT("S"&amp;(ROW()+12*(($AN204-1)*3+$AO204)-ROW())/12+5),AQ204)</f>
        <v>0</v>
      </c>
      <c r="AS204" s="480"/>
      <c r="AU204" s="472">
        <f ca="1">IF(AND(AQ204&gt;0,AR204&gt;0),COUNTIF(AU$6:AU203,"&gt;0")+1,0)</f>
        <v>0</v>
      </c>
    </row>
    <row r="205" spans="40:47" x14ac:dyDescent="0.15">
      <c r="AN205" s="472">
        <v>6</v>
      </c>
      <c r="AO205" s="472">
        <v>2</v>
      </c>
      <c r="AP205" s="472">
        <v>8</v>
      </c>
      <c r="AQ205" s="480">
        <f ca="1">IF($AP205=1,IF(INDIRECT(ADDRESS(($AN205-1)*3+$AO205+5,$AP205+7))="",0,INDIRECT(ADDRESS(($AN205-1)*3+$AO205+5,$AP205+7))),IF(INDIRECT(ADDRESS(($AN205-1)*3+$AO205+5,$AP205+7))="",0,IF(COUNTIF(INDIRECT(ADDRESS(($AN205-1)*36+($AO205-1)*12+6,COLUMN())):INDIRECT(ADDRESS(($AN205-1)*36+($AO205-1)*12+$AP205+4,COLUMN())),INDIRECT(ADDRESS(($AN205-1)*3+$AO205+5,$AP205+7)))&gt;=1,0,INDIRECT(ADDRESS(($AN205-1)*3+$AO205+5,$AP205+7)))))</f>
        <v>0</v>
      </c>
      <c r="AR205" s="472">
        <f ca="1">COUNTIF(INDIRECT("H"&amp;(ROW()+12*(($AN205-1)*3+$AO205)-ROW())/12+5):INDIRECT("S"&amp;(ROW()+12*(($AN205-1)*3+$AO205)-ROW())/12+5),AQ205)</f>
        <v>0</v>
      </c>
      <c r="AS205" s="480"/>
      <c r="AU205" s="472">
        <f ca="1">IF(AND(AQ205&gt;0,AR205&gt;0),COUNTIF(AU$6:AU204,"&gt;0")+1,0)</f>
        <v>0</v>
      </c>
    </row>
    <row r="206" spans="40:47" x14ac:dyDescent="0.15">
      <c r="AN206" s="472">
        <v>6</v>
      </c>
      <c r="AO206" s="472">
        <v>2</v>
      </c>
      <c r="AP206" s="472">
        <v>9</v>
      </c>
      <c r="AQ206" s="480">
        <f ca="1">IF($AP206=1,IF(INDIRECT(ADDRESS(($AN206-1)*3+$AO206+5,$AP206+7))="",0,INDIRECT(ADDRESS(($AN206-1)*3+$AO206+5,$AP206+7))),IF(INDIRECT(ADDRESS(($AN206-1)*3+$AO206+5,$AP206+7))="",0,IF(COUNTIF(INDIRECT(ADDRESS(($AN206-1)*36+($AO206-1)*12+6,COLUMN())):INDIRECT(ADDRESS(($AN206-1)*36+($AO206-1)*12+$AP206+4,COLUMN())),INDIRECT(ADDRESS(($AN206-1)*3+$AO206+5,$AP206+7)))&gt;=1,0,INDIRECT(ADDRESS(($AN206-1)*3+$AO206+5,$AP206+7)))))</f>
        <v>0</v>
      </c>
      <c r="AR206" s="472">
        <f ca="1">COUNTIF(INDIRECT("H"&amp;(ROW()+12*(($AN206-1)*3+$AO206)-ROW())/12+5):INDIRECT("S"&amp;(ROW()+12*(($AN206-1)*3+$AO206)-ROW())/12+5),AQ206)</f>
        <v>0</v>
      </c>
      <c r="AS206" s="480"/>
      <c r="AU206" s="472">
        <f ca="1">IF(AND(AQ206&gt;0,AR206&gt;0),COUNTIF(AU$6:AU205,"&gt;0")+1,0)</f>
        <v>0</v>
      </c>
    </row>
    <row r="207" spans="40:47" x14ac:dyDescent="0.15">
      <c r="AN207" s="472">
        <v>6</v>
      </c>
      <c r="AO207" s="472">
        <v>2</v>
      </c>
      <c r="AP207" s="472">
        <v>10</v>
      </c>
      <c r="AQ207" s="480">
        <f ca="1">IF($AP207=1,IF(INDIRECT(ADDRESS(($AN207-1)*3+$AO207+5,$AP207+7))="",0,INDIRECT(ADDRESS(($AN207-1)*3+$AO207+5,$AP207+7))),IF(INDIRECT(ADDRESS(($AN207-1)*3+$AO207+5,$AP207+7))="",0,IF(COUNTIF(INDIRECT(ADDRESS(($AN207-1)*36+($AO207-1)*12+6,COLUMN())):INDIRECT(ADDRESS(($AN207-1)*36+($AO207-1)*12+$AP207+4,COLUMN())),INDIRECT(ADDRESS(($AN207-1)*3+$AO207+5,$AP207+7)))&gt;=1,0,INDIRECT(ADDRESS(($AN207-1)*3+$AO207+5,$AP207+7)))))</f>
        <v>0</v>
      </c>
      <c r="AR207" s="472">
        <f ca="1">COUNTIF(INDIRECT("H"&amp;(ROW()+12*(($AN207-1)*3+$AO207)-ROW())/12+5):INDIRECT("S"&amp;(ROW()+12*(($AN207-1)*3+$AO207)-ROW())/12+5),AQ207)</f>
        <v>0</v>
      </c>
      <c r="AS207" s="480"/>
      <c r="AU207" s="472">
        <f ca="1">IF(AND(AQ207&gt;0,AR207&gt;0),COUNTIF(AU$6:AU206,"&gt;0")+1,0)</f>
        <v>0</v>
      </c>
    </row>
    <row r="208" spans="40:47" x14ac:dyDescent="0.15">
      <c r="AN208" s="472">
        <v>6</v>
      </c>
      <c r="AO208" s="472">
        <v>2</v>
      </c>
      <c r="AP208" s="472">
        <v>11</v>
      </c>
      <c r="AQ208" s="480">
        <f ca="1">IF($AP208=1,IF(INDIRECT(ADDRESS(($AN208-1)*3+$AO208+5,$AP208+7))="",0,INDIRECT(ADDRESS(($AN208-1)*3+$AO208+5,$AP208+7))),IF(INDIRECT(ADDRESS(($AN208-1)*3+$AO208+5,$AP208+7))="",0,IF(COUNTIF(INDIRECT(ADDRESS(($AN208-1)*36+($AO208-1)*12+6,COLUMN())):INDIRECT(ADDRESS(($AN208-1)*36+($AO208-1)*12+$AP208+4,COLUMN())),INDIRECT(ADDRESS(($AN208-1)*3+$AO208+5,$AP208+7)))&gt;=1,0,INDIRECT(ADDRESS(($AN208-1)*3+$AO208+5,$AP208+7)))))</f>
        <v>0</v>
      </c>
      <c r="AR208" s="472">
        <f ca="1">COUNTIF(INDIRECT("H"&amp;(ROW()+12*(($AN208-1)*3+$AO208)-ROW())/12+5):INDIRECT("S"&amp;(ROW()+12*(($AN208-1)*3+$AO208)-ROW())/12+5),AQ208)</f>
        <v>0</v>
      </c>
      <c r="AS208" s="480"/>
      <c r="AU208" s="472">
        <f ca="1">IF(AND(AQ208&gt;0,AR208&gt;0),COUNTIF(AU$6:AU207,"&gt;0")+1,0)</f>
        <v>0</v>
      </c>
    </row>
    <row r="209" spans="40:47" x14ac:dyDescent="0.15">
      <c r="AN209" s="472">
        <v>6</v>
      </c>
      <c r="AO209" s="472">
        <v>2</v>
      </c>
      <c r="AP209" s="472">
        <v>12</v>
      </c>
      <c r="AQ209" s="480">
        <f ca="1">IF($AP209=1,IF(INDIRECT(ADDRESS(($AN209-1)*3+$AO209+5,$AP209+7))="",0,INDIRECT(ADDRESS(($AN209-1)*3+$AO209+5,$AP209+7))),IF(INDIRECT(ADDRESS(($AN209-1)*3+$AO209+5,$AP209+7))="",0,IF(COUNTIF(INDIRECT(ADDRESS(($AN209-1)*36+($AO209-1)*12+6,COLUMN())):INDIRECT(ADDRESS(($AN209-1)*36+($AO209-1)*12+$AP209+4,COLUMN())),INDIRECT(ADDRESS(($AN209-1)*3+$AO209+5,$AP209+7)))&gt;=1,0,INDIRECT(ADDRESS(($AN209-1)*3+$AO209+5,$AP209+7)))))</f>
        <v>0</v>
      </c>
      <c r="AR209" s="472">
        <f ca="1">COUNTIF(INDIRECT("H"&amp;(ROW()+12*(($AN209-1)*3+$AO209)-ROW())/12+5):INDIRECT("S"&amp;(ROW()+12*(($AN209-1)*3+$AO209)-ROW())/12+5),AQ209)</f>
        <v>0</v>
      </c>
      <c r="AS209" s="480"/>
      <c r="AU209" s="472">
        <f ca="1">IF(AND(AQ209&gt;0,AR209&gt;0),COUNTIF(AU$6:AU208,"&gt;0")+1,0)</f>
        <v>0</v>
      </c>
    </row>
    <row r="210" spans="40:47" x14ac:dyDescent="0.15">
      <c r="AN210" s="472">
        <v>6</v>
      </c>
      <c r="AO210" s="472">
        <v>3</v>
      </c>
      <c r="AP210" s="472">
        <v>1</v>
      </c>
      <c r="AQ210" s="480">
        <f ca="1">IF($AP210=1,IF(INDIRECT(ADDRESS(($AN210-1)*3+$AO210+5,$AP210+7))="",0,INDIRECT(ADDRESS(($AN210-1)*3+$AO210+5,$AP210+7))),IF(INDIRECT(ADDRESS(($AN210-1)*3+$AO210+5,$AP210+7))="",0,IF(COUNTIF(INDIRECT(ADDRESS(($AN210-1)*36+($AO210-1)*12+6,COLUMN())):INDIRECT(ADDRESS(($AN210-1)*36+($AO210-1)*12+$AP210+4,COLUMN())),INDIRECT(ADDRESS(($AN210-1)*3+$AO210+5,$AP210+7)))&gt;=1,0,INDIRECT(ADDRESS(($AN210-1)*3+$AO210+5,$AP210+7)))))</f>
        <v>0</v>
      </c>
      <c r="AR210" s="472">
        <f ca="1">COUNTIF(INDIRECT("H"&amp;(ROW()+12*(($AN210-1)*3+$AO210)-ROW())/12+5):INDIRECT("S"&amp;(ROW()+12*(($AN210-1)*3+$AO210)-ROW())/12+5),AQ210)</f>
        <v>0</v>
      </c>
      <c r="AS210" s="480"/>
      <c r="AU210" s="472">
        <f ca="1">IF(AND(AQ210&gt;0,AR210&gt;0),COUNTIF(AU$6:AU209,"&gt;0")+1,0)</f>
        <v>0</v>
      </c>
    </row>
    <row r="211" spans="40:47" x14ac:dyDescent="0.15">
      <c r="AN211" s="472">
        <v>6</v>
      </c>
      <c r="AO211" s="472">
        <v>3</v>
      </c>
      <c r="AP211" s="472">
        <v>2</v>
      </c>
      <c r="AQ211" s="480">
        <f ca="1">IF($AP211=1,IF(INDIRECT(ADDRESS(($AN211-1)*3+$AO211+5,$AP211+7))="",0,INDIRECT(ADDRESS(($AN211-1)*3+$AO211+5,$AP211+7))),IF(INDIRECT(ADDRESS(($AN211-1)*3+$AO211+5,$AP211+7))="",0,IF(COUNTIF(INDIRECT(ADDRESS(($AN211-1)*36+($AO211-1)*12+6,COLUMN())):INDIRECT(ADDRESS(($AN211-1)*36+($AO211-1)*12+$AP211+4,COLUMN())),INDIRECT(ADDRESS(($AN211-1)*3+$AO211+5,$AP211+7)))&gt;=1,0,INDIRECT(ADDRESS(($AN211-1)*3+$AO211+5,$AP211+7)))))</f>
        <v>0</v>
      </c>
      <c r="AR211" s="472">
        <f ca="1">COUNTIF(INDIRECT("H"&amp;(ROW()+12*(($AN211-1)*3+$AO211)-ROW())/12+5):INDIRECT("S"&amp;(ROW()+12*(($AN211-1)*3+$AO211)-ROW())/12+5),AQ211)</f>
        <v>0</v>
      </c>
      <c r="AS211" s="480"/>
      <c r="AU211" s="472">
        <f ca="1">IF(AND(AQ211&gt;0,AR211&gt;0),COUNTIF(AU$6:AU210,"&gt;0")+1,0)</f>
        <v>0</v>
      </c>
    </row>
    <row r="212" spans="40:47" x14ac:dyDescent="0.15">
      <c r="AN212" s="472">
        <v>6</v>
      </c>
      <c r="AO212" s="472">
        <v>3</v>
      </c>
      <c r="AP212" s="472">
        <v>3</v>
      </c>
      <c r="AQ212" s="480">
        <f ca="1">IF($AP212=1,IF(INDIRECT(ADDRESS(($AN212-1)*3+$AO212+5,$AP212+7))="",0,INDIRECT(ADDRESS(($AN212-1)*3+$AO212+5,$AP212+7))),IF(INDIRECT(ADDRESS(($AN212-1)*3+$AO212+5,$AP212+7))="",0,IF(COUNTIF(INDIRECT(ADDRESS(($AN212-1)*36+($AO212-1)*12+6,COLUMN())):INDIRECT(ADDRESS(($AN212-1)*36+($AO212-1)*12+$AP212+4,COLUMN())),INDIRECT(ADDRESS(($AN212-1)*3+$AO212+5,$AP212+7)))&gt;=1,0,INDIRECT(ADDRESS(($AN212-1)*3+$AO212+5,$AP212+7)))))</f>
        <v>0</v>
      </c>
      <c r="AR212" s="472">
        <f ca="1">COUNTIF(INDIRECT("H"&amp;(ROW()+12*(($AN212-1)*3+$AO212)-ROW())/12+5):INDIRECT("S"&amp;(ROW()+12*(($AN212-1)*3+$AO212)-ROW())/12+5),AQ212)</f>
        <v>0</v>
      </c>
      <c r="AS212" s="480"/>
      <c r="AU212" s="472">
        <f ca="1">IF(AND(AQ212&gt;0,AR212&gt;0),COUNTIF(AU$6:AU211,"&gt;0")+1,0)</f>
        <v>0</v>
      </c>
    </row>
    <row r="213" spans="40:47" x14ac:dyDescent="0.15">
      <c r="AN213" s="472">
        <v>6</v>
      </c>
      <c r="AO213" s="472">
        <v>3</v>
      </c>
      <c r="AP213" s="472">
        <v>4</v>
      </c>
      <c r="AQ213" s="480">
        <f ca="1">IF($AP213=1,IF(INDIRECT(ADDRESS(($AN213-1)*3+$AO213+5,$AP213+7))="",0,INDIRECT(ADDRESS(($AN213-1)*3+$AO213+5,$AP213+7))),IF(INDIRECT(ADDRESS(($AN213-1)*3+$AO213+5,$AP213+7))="",0,IF(COUNTIF(INDIRECT(ADDRESS(($AN213-1)*36+($AO213-1)*12+6,COLUMN())):INDIRECT(ADDRESS(($AN213-1)*36+($AO213-1)*12+$AP213+4,COLUMN())),INDIRECT(ADDRESS(($AN213-1)*3+$AO213+5,$AP213+7)))&gt;=1,0,INDIRECT(ADDRESS(($AN213-1)*3+$AO213+5,$AP213+7)))))</f>
        <v>0</v>
      </c>
      <c r="AR213" s="472">
        <f ca="1">COUNTIF(INDIRECT("H"&amp;(ROW()+12*(($AN213-1)*3+$AO213)-ROW())/12+5):INDIRECT("S"&amp;(ROW()+12*(($AN213-1)*3+$AO213)-ROW())/12+5),AQ213)</f>
        <v>0</v>
      </c>
      <c r="AS213" s="480"/>
      <c r="AU213" s="472">
        <f ca="1">IF(AND(AQ213&gt;0,AR213&gt;0),COUNTIF(AU$6:AU212,"&gt;0")+1,0)</f>
        <v>0</v>
      </c>
    </row>
    <row r="214" spans="40:47" x14ac:dyDescent="0.15">
      <c r="AN214" s="472">
        <v>6</v>
      </c>
      <c r="AO214" s="472">
        <v>3</v>
      </c>
      <c r="AP214" s="472">
        <v>5</v>
      </c>
      <c r="AQ214" s="480">
        <f ca="1">IF($AP214=1,IF(INDIRECT(ADDRESS(($AN214-1)*3+$AO214+5,$AP214+7))="",0,INDIRECT(ADDRESS(($AN214-1)*3+$AO214+5,$AP214+7))),IF(INDIRECT(ADDRESS(($AN214-1)*3+$AO214+5,$AP214+7))="",0,IF(COUNTIF(INDIRECT(ADDRESS(($AN214-1)*36+($AO214-1)*12+6,COLUMN())):INDIRECT(ADDRESS(($AN214-1)*36+($AO214-1)*12+$AP214+4,COLUMN())),INDIRECT(ADDRESS(($AN214-1)*3+$AO214+5,$AP214+7)))&gt;=1,0,INDIRECT(ADDRESS(($AN214-1)*3+$AO214+5,$AP214+7)))))</f>
        <v>0</v>
      </c>
      <c r="AR214" s="472">
        <f ca="1">COUNTIF(INDIRECT("H"&amp;(ROW()+12*(($AN214-1)*3+$AO214)-ROW())/12+5):INDIRECT("S"&amp;(ROW()+12*(($AN214-1)*3+$AO214)-ROW())/12+5),AQ214)</f>
        <v>0</v>
      </c>
      <c r="AS214" s="480"/>
      <c r="AU214" s="472">
        <f ca="1">IF(AND(AQ214&gt;0,AR214&gt;0),COUNTIF(AU$6:AU213,"&gt;0")+1,0)</f>
        <v>0</v>
      </c>
    </row>
    <row r="215" spans="40:47" x14ac:dyDescent="0.15">
      <c r="AN215" s="472">
        <v>6</v>
      </c>
      <c r="AO215" s="472">
        <v>3</v>
      </c>
      <c r="AP215" s="472">
        <v>6</v>
      </c>
      <c r="AQ215" s="480">
        <f ca="1">IF($AP215=1,IF(INDIRECT(ADDRESS(($AN215-1)*3+$AO215+5,$AP215+7))="",0,INDIRECT(ADDRESS(($AN215-1)*3+$AO215+5,$AP215+7))),IF(INDIRECT(ADDRESS(($AN215-1)*3+$AO215+5,$AP215+7))="",0,IF(COUNTIF(INDIRECT(ADDRESS(($AN215-1)*36+($AO215-1)*12+6,COLUMN())):INDIRECT(ADDRESS(($AN215-1)*36+($AO215-1)*12+$AP215+4,COLUMN())),INDIRECT(ADDRESS(($AN215-1)*3+$AO215+5,$AP215+7)))&gt;=1,0,INDIRECT(ADDRESS(($AN215-1)*3+$AO215+5,$AP215+7)))))</f>
        <v>0</v>
      </c>
      <c r="AR215" s="472">
        <f ca="1">COUNTIF(INDIRECT("H"&amp;(ROW()+12*(($AN215-1)*3+$AO215)-ROW())/12+5):INDIRECT("S"&amp;(ROW()+12*(($AN215-1)*3+$AO215)-ROW())/12+5),AQ215)</f>
        <v>0</v>
      </c>
      <c r="AS215" s="480"/>
      <c r="AU215" s="472">
        <f ca="1">IF(AND(AQ215&gt;0,AR215&gt;0),COUNTIF(AU$6:AU214,"&gt;0")+1,0)</f>
        <v>0</v>
      </c>
    </row>
    <row r="216" spans="40:47" x14ac:dyDescent="0.15">
      <c r="AN216" s="472">
        <v>6</v>
      </c>
      <c r="AO216" s="472">
        <v>3</v>
      </c>
      <c r="AP216" s="472">
        <v>7</v>
      </c>
      <c r="AQ216" s="480">
        <f ca="1">IF($AP216=1,IF(INDIRECT(ADDRESS(($AN216-1)*3+$AO216+5,$AP216+7))="",0,INDIRECT(ADDRESS(($AN216-1)*3+$AO216+5,$AP216+7))),IF(INDIRECT(ADDRESS(($AN216-1)*3+$AO216+5,$AP216+7))="",0,IF(COUNTIF(INDIRECT(ADDRESS(($AN216-1)*36+($AO216-1)*12+6,COLUMN())):INDIRECT(ADDRESS(($AN216-1)*36+($AO216-1)*12+$AP216+4,COLUMN())),INDIRECT(ADDRESS(($AN216-1)*3+$AO216+5,$AP216+7)))&gt;=1,0,INDIRECT(ADDRESS(($AN216-1)*3+$AO216+5,$AP216+7)))))</f>
        <v>0</v>
      </c>
      <c r="AR216" s="472">
        <f ca="1">COUNTIF(INDIRECT("H"&amp;(ROW()+12*(($AN216-1)*3+$AO216)-ROW())/12+5):INDIRECT("S"&amp;(ROW()+12*(($AN216-1)*3+$AO216)-ROW())/12+5),AQ216)</f>
        <v>0</v>
      </c>
      <c r="AS216" s="480"/>
      <c r="AU216" s="472">
        <f ca="1">IF(AND(AQ216&gt;0,AR216&gt;0),COUNTIF(AU$6:AU215,"&gt;0")+1,0)</f>
        <v>0</v>
      </c>
    </row>
    <row r="217" spans="40:47" x14ac:dyDescent="0.15">
      <c r="AN217" s="472">
        <v>6</v>
      </c>
      <c r="AO217" s="472">
        <v>3</v>
      </c>
      <c r="AP217" s="472">
        <v>8</v>
      </c>
      <c r="AQ217" s="480">
        <f ca="1">IF($AP217=1,IF(INDIRECT(ADDRESS(($AN217-1)*3+$AO217+5,$AP217+7))="",0,INDIRECT(ADDRESS(($AN217-1)*3+$AO217+5,$AP217+7))),IF(INDIRECT(ADDRESS(($AN217-1)*3+$AO217+5,$AP217+7))="",0,IF(COUNTIF(INDIRECT(ADDRESS(($AN217-1)*36+($AO217-1)*12+6,COLUMN())):INDIRECT(ADDRESS(($AN217-1)*36+($AO217-1)*12+$AP217+4,COLUMN())),INDIRECT(ADDRESS(($AN217-1)*3+$AO217+5,$AP217+7)))&gt;=1,0,INDIRECT(ADDRESS(($AN217-1)*3+$AO217+5,$AP217+7)))))</f>
        <v>0</v>
      </c>
      <c r="AR217" s="472">
        <f ca="1">COUNTIF(INDIRECT("H"&amp;(ROW()+12*(($AN217-1)*3+$AO217)-ROW())/12+5):INDIRECT("S"&amp;(ROW()+12*(($AN217-1)*3+$AO217)-ROW())/12+5),AQ217)</f>
        <v>0</v>
      </c>
      <c r="AS217" s="480"/>
      <c r="AU217" s="472">
        <f ca="1">IF(AND(AQ217&gt;0,AR217&gt;0),COUNTIF(AU$6:AU216,"&gt;0")+1,0)</f>
        <v>0</v>
      </c>
    </row>
    <row r="218" spans="40:47" x14ac:dyDescent="0.15">
      <c r="AN218" s="472">
        <v>6</v>
      </c>
      <c r="AO218" s="472">
        <v>3</v>
      </c>
      <c r="AP218" s="472">
        <v>9</v>
      </c>
      <c r="AQ218" s="480">
        <f ca="1">IF($AP218=1,IF(INDIRECT(ADDRESS(($AN218-1)*3+$AO218+5,$AP218+7))="",0,INDIRECT(ADDRESS(($AN218-1)*3+$AO218+5,$AP218+7))),IF(INDIRECT(ADDRESS(($AN218-1)*3+$AO218+5,$AP218+7))="",0,IF(COUNTIF(INDIRECT(ADDRESS(($AN218-1)*36+($AO218-1)*12+6,COLUMN())):INDIRECT(ADDRESS(($AN218-1)*36+($AO218-1)*12+$AP218+4,COLUMN())),INDIRECT(ADDRESS(($AN218-1)*3+$AO218+5,$AP218+7)))&gt;=1,0,INDIRECT(ADDRESS(($AN218-1)*3+$AO218+5,$AP218+7)))))</f>
        <v>0</v>
      </c>
      <c r="AR218" s="472">
        <f ca="1">COUNTIF(INDIRECT("H"&amp;(ROW()+12*(($AN218-1)*3+$AO218)-ROW())/12+5):INDIRECT("S"&amp;(ROW()+12*(($AN218-1)*3+$AO218)-ROW())/12+5),AQ218)</f>
        <v>0</v>
      </c>
      <c r="AS218" s="480"/>
      <c r="AU218" s="472">
        <f ca="1">IF(AND(AQ218&gt;0,AR218&gt;0),COUNTIF(AU$6:AU217,"&gt;0")+1,0)</f>
        <v>0</v>
      </c>
    </row>
    <row r="219" spans="40:47" x14ac:dyDescent="0.15">
      <c r="AN219" s="472">
        <v>6</v>
      </c>
      <c r="AO219" s="472">
        <v>3</v>
      </c>
      <c r="AP219" s="472">
        <v>10</v>
      </c>
      <c r="AQ219" s="480">
        <f ca="1">IF($AP219=1,IF(INDIRECT(ADDRESS(($AN219-1)*3+$AO219+5,$AP219+7))="",0,INDIRECT(ADDRESS(($AN219-1)*3+$AO219+5,$AP219+7))),IF(INDIRECT(ADDRESS(($AN219-1)*3+$AO219+5,$AP219+7))="",0,IF(COUNTIF(INDIRECT(ADDRESS(($AN219-1)*36+($AO219-1)*12+6,COLUMN())):INDIRECT(ADDRESS(($AN219-1)*36+($AO219-1)*12+$AP219+4,COLUMN())),INDIRECT(ADDRESS(($AN219-1)*3+$AO219+5,$AP219+7)))&gt;=1,0,INDIRECT(ADDRESS(($AN219-1)*3+$AO219+5,$AP219+7)))))</f>
        <v>0</v>
      </c>
      <c r="AR219" s="472">
        <f ca="1">COUNTIF(INDIRECT("H"&amp;(ROW()+12*(($AN219-1)*3+$AO219)-ROW())/12+5):INDIRECT("S"&amp;(ROW()+12*(($AN219-1)*3+$AO219)-ROW())/12+5),AQ219)</f>
        <v>0</v>
      </c>
      <c r="AS219" s="480"/>
      <c r="AU219" s="472">
        <f ca="1">IF(AND(AQ219&gt;0,AR219&gt;0),COUNTIF(AU$6:AU218,"&gt;0")+1,0)</f>
        <v>0</v>
      </c>
    </row>
    <row r="220" spans="40:47" x14ac:dyDescent="0.15">
      <c r="AN220" s="472">
        <v>6</v>
      </c>
      <c r="AO220" s="472">
        <v>3</v>
      </c>
      <c r="AP220" s="472">
        <v>11</v>
      </c>
      <c r="AQ220" s="480">
        <f ca="1">IF($AP220=1,IF(INDIRECT(ADDRESS(($AN220-1)*3+$AO220+5,$AP220+7))="",0,INDIRECT(ADDRESS(($AN220-1)*3+$AO220+5,$AP220+7))),IF(INDIRECT(ADDRESS(($AN220-1)*3+$AO220+5,$AP220+7))="",0,IF(COUNTIF(INDIRECT(ADDRESS(($AN220-1)*36+($AO220-1)*12+6,COLUMN())):INDIRECT(ADDRESS(($AN220-1)*36+($AO220-1)*12+$AP220+4,COLUMN())),INDIRECT(ADDRESS(($AN220-1)*3+$AO220+5,$AP220+7)))&gt;=1,0,INDIRECT(ADDRESS(($AN220-1)*3+$AO220+5,$AP220+7)))))</f>
        <v>0</v>
      </c>
      <c r="AR220" s="472">
        <f ca="1">COUNTIF(INDIRECT("H"&amp;(ROW()+12*(($AN220-1)*3+$AO220)-ROW())/12+5):INDIRECT("S"&amp;(ROW()+12*(($AN220-1)*3+$AO220)-ROW())/12+5),AQ220)</f>
        <v>0</v>
      </c>
      <c r="AS220" s="480"/>
      <c r="AU220" s="472">
        <f ca="1">IF(AND(AQ220&gt;0,AR220&gt;0),COUNTIF(AU$6:AU219,"&gt;0")+1,0)</f>
        <v>0</v>
      </c>
    </row>
    <row r="221" spans="40:47" x14ac:dyDescent="0.15">
      <c r="AN221" s="472">
        <v>6</v>
      </c>
      <c r="AO221" s="472">
        <v>3</v>
      </c>
      <c r="AP221" s="472">
        <v>12</v>
      </c>
      <c r="AQ221" s="480">
        <f ca="1">IF($AP221=1,IF(INDIRECT(ADDRESS(($AN221-1)*3+$AO221+5,$AP221+7))="",0,INDIRECT(ADDRESS(($AN221-1)*3+$AO221+5,$AP221+7))),IF(INDIRECT(ADDRESS(($AN221-1)*3+$AO221+5,$AP221+7))="",0,IF(COUNTIF(INDIRECT(ADDRESS(($AN221-1)*36+($AO221-1)*12+6,COLUMN())):INDIRECT(ADDRESS(($AN221-1)*36+($AO221-1)*12+$AP221+4,COLUMN())),INDIRECT(ADDRESS(($AN221-1)*3+$AO221+5,$AP221+7)))&gt;=1,0,INDIRECT(ADDRESS(($AN221-1)*3+$AO221+5,$AP221+7)))))</f>
        <v>0</v>
      </c>
      <c r="AR221" s="472">
        <f ca="1">COUNTIF(INDIRECT("H"&amp;(ROW()+12*(($AN221-1)*3+$AO221)-ROW())/12+5):INDIRECT("S"&amp;(ROW()+12*(($AN221-1)*3+$AO221)-ROW())/12+5),AQ221)</f>
        <v>0</v>
      </c>
      <c r="AS221" s="480"/>
      <c r="AU221" s="472">
        <f ca="1">IF(AND(AQ221&gt;0,AR221&gt;0),COUNTIF(AU$6:AU220,"&gt;0")+1,0)</f>
        <v>0</v>
      </c>
    </row>
    <row r="222" spans="40:47" x14ac:dyDescent="0.15">
      <c r="AN222" s="472">
        <v>7</v>
      </c>
      <c r="AO222" s="472">
        <v>1</v>
      </c>
      <c r="AP222" s="472">
        <v>1</v>
      </c>
      <c r="AQ222" s="480">
        <f ca="1">IF($AP222=1,IF(INDIRECT(ADDRESS(($AN222-1)*3+$AO222+5,$AP222+7))="",0,INDIRECT(ADDRESS(($AN222-1)*3+$AO222+5,$AP222+7))),IF(INDIRECT(ADDRESS(($AN222-1)*3+$AO222+5,$AP222+7))="",0,IF(COUNTIF(INDIRECT(ADDRESS(($AN222-1)*36+($AO222-1)*12+6,COLUMN())):INDIRECT(ADDRESS(($AN222-1)*36+($AO222-1)*12+$AP222+4,COLUMN())),INDIRECT(ADDRESS(($AN222-1)*3+$AO222+5,$AP222+7)))&gt;=1,0,INDIRECT(ADDRESS(($AN222-1)*3+$AO222+5,$AP222+7)))))</f>
        <v>0</v>
      </c>
      <c r="AR222" s="472">
        <f ca="1">COUNTIF(INDIRECT("H"&amp;(ROW()+12*(($AN222-1)*3+$AO222)-ROW())/12+5):INDIRECT("S"&amp;(ROW()+12*(($AN222-1)*3+$AO222)-ROW())/12+5),AQ222)</f>
        <v>0</v>
      </c>
      <c r="AS222" s="480"/>
      <c r="AU222" s="472">
        <f ca="1">IF(AND(AQ222&gt;0,AR222&gt;0),COUNTIF(AU$6:AU221,"&gt;0")+1,0)</f>
        <v>0</v>
      </c>
    </row>
    <row r="223" spans="40:47" x14ac:dyDescent="0.15">
      <c r="AN223" s="472">
        <v>7</v>
      </c>
      <c r="AO223" s="472">
        <v>1</v>
      </c>
      <c r="AP223" s="472">
        <v>2</v>
      </c>
      <c r="AQ223" s="480">
        <f ca="1">IF($AP223=1,IF(INDIRECT(ADDRESS(($AN223-1)*3+$AO223+5,$AP223+7))="",0,INDIRECT(ADDRESS(($AN223-1)*3+$AO223+5,$AP223+7))),IF(INDIRECT(ADDRESS(($AN223-1)*3+$AO223+5,$AP223+7))="",0,IF(COUNTIF(INDIRECT(ADDRESS(($AN223-1)*36+($AO223-1)*12+6,COLUMN())):INDIRECT(ADDRESS(($AN223-1)*36+($AO223-1)*12+$AP223+4,COLUMN())),INDIRECT(ADDRESS(($AN223-1)*3+$AO223+5,$AP223+7)))&gt;=1,0,INDIRECT(ADDRESS(($AN223-1)*3+$AO223+5,$AP223+7)))))</f>
        <v>0</v>
      </c>
      <c r="AR223" s="472">
        <f ca="1">COUNTIF(INDIRECT("H"&amp;(ROW()+12*(($AN223-1)*3+$AO223)-ROW())/12+5):INDIRECT("S"&amp;(ROW()+12*(($AN223-1)*3+$AO223)-ROW())/12+5),AQ223)</f>
        <v>0</v>
      </c>
      <c r="AS223" s="480"/>
      <c r="AU223" s="472">
        <f ca="1">IF(AND(AQ223&gt;0,AR223&gt;0),COUNTIF(AU$6:AU222,"&gt;0")+1,0)</f>
        <v>0</v>
      </c>
    </row>
    <row r="224" spans="40:47" x14ac:dyDescent="0.15">
      <c r="AN224" s="472">
        <v>7</v>
      </c>
      <c r="AO224" s="472">
        <v>1</v>
      </c>
      <c r="AP224" s="472">
        <v>3</v>
      </c>
      <c r="AQ224" s="480">
        <f ca="1">IF($AP224=1,IF(INDIRECT(ADDRESS(($AN224-1)*3+$AO224+5,$AP224+7))="",0,INDIRECT(ADDRESS(($AN224-1)*3+$AO224+5,$AP224+7))),IF(INDIRECT(ADDRESS(($AN224-1)*3+$AO224+5,$AP224+7))="",0,IF(COUNTIF(INDIRECT(ADDRESS(($AN224-1)*36+($AO224-1)*12+6,COLUMN())):INDIRECT(ADDRESS(($AN224-1)*36+($AO224-1)*12+$AP224+4,COLUMN())),INDIRECT(ADDRESS(($AN224-1)*3+$AO224+5,$AP224+7)))&gt;=1,0,INDIRECT(ADDRESS(($AN224-1)*3+$AO224+5,$AP224+7)))))</f>
        <v>0</v>
      </c>
      <c r="AR224" s="472">
        <f ca="1">COUNTIF(INDIRECT("H"&amp;(ROW()+12*(($AN224-1)*3+$AO224)-ROW())/12+5):INDIRECT("S"&amp;(ROW()+12*(($AN224-1)*3+$AO224)-ROW())/12+5),AQ224)</f>
        <v>0</v>
      </c>
      <c r="AS224" s="480"/>
      <c r="AU224" s="472">
        <f ca="1">IF(AND(AQ224&gt;0,AR224&gt;0),COUNTIF(AU$6:AU223,"&gt;0")+1,0)</f>
        <v>0</v>
      </c>
    </row>
    <row r="225" spans="40:47" x14ac:dyDescent="0.15">
      <c r="AN225" s="472">
        <v>7</v>
      </c>
      <c r="AO225" s="472">
        <v>1</v>
      </c>
      <c r="AP225" s="472">
        <v>4</v>
      </c>
      <c r="AQ225" s="480">
        <f ca="1">IF($AP225=1,IF(INDIRECT(ADDRESS(($AN225-1)*3+$AO225+5,$AP225+7))="",0,INDIRECT(ADDRESS(($AN225-1)*3+$AO225+5,$AP225+7))),IF(INDIRECT(ADDRESS(($AN225-1)*3+$AO225+5,$AP225+7))="",0,IF(COUNTIF(INDIRECT(ADDRESS(($AN225-1)*36+($AO225-1)*12+6,COLUMN())):INDIRECT(ADDRESS(($AN225-1)*36+($AO225-1)*12+$AP225+4,COLUMN())),INDIRECT(ADDRESS(($AN225-1)*3+$AO225+5,$AP225+7)))&gt;=1,0,INDIRECT(ADDRESS(($AN225-1)*3+$AO225+5,$AP225+7)))))</f>
        <v>0</v>
      </c>
      <c r="AR225" s="472">
        <f ca="1">COUNTIF(INDIRECT("H"&amp;(ROW()+12*(($AN225-1)*3+$AO225)-ROW())/12+5):INDIRECT("S"&amp;(ROW()+12*(($AN225-1)*3+$AO225)-ROW())/12+5),AQ225)</f>
        <v>0</v>
      </c>
      <c r="AS225" s="480"/>
      <c r="AU225" s="472">
        <f ca="1">IF(AND(AQ225&gt;0,AR225&gt;0),COUNTIF(AU$6:AU224,"&gt;0")+1,0)</f>
        <v>0</v>
      </c>
    </row>
    <row r="226" spans="40:47" x14ac:dyDescent="0.15">
      <c r="AN226" s="472">
        <v>7</v>
      </c>
      <c r="AO226" s="472">
        <v>1</v>
      </c>
      <c r="AP226" s="472">
        <v>5</v>
      </c>
      <c r="AQ226" s="480">
        <f ca="1">IF($AP226=1,IF(INDIRECT(ADDRESS(($AN226-1)*3+$AO226+5,$AP226+7))="",0,INDIRECT(ADDRESS(($AN226-1)*3+$AO226+5,$AP226+7))),IF(INDIRECT(ADDRESS(($AN226-1)*3+$AO226+5,$AP226+7))="",0,IF(COUNTIF(INDIRECT(ADDRESS(($AN226-1)*36+($AO226-1)*12+6,COLUMN())):INDIRECT(ADDRESS(($AN226-1)*36+($AO226-1)*12+$AP226+4,COLUMN())),INDIRECT(ADDRESS(($AN226-1)*3+$AO226+5,$AP226+7)))&gt;=1,0,INDIRECT(ADDRESS(($AN226-1)*3+$AO226+5,$AP226+7)))))</f>
        <v>0</v>
      </c>
      <c r="AR226" s="472">
        <f ca="1">COUNTIF(INDIRECT("H"&amp;(ROW()+12*(($AN226-1)*3+$AO226)-ROW())/12+5):INDIRECT("S"&amp;(ROW()+12*(($AN226-1)*3+$AO226)-ROW())/12+5),AQ226)</f>
        <v>0</v>
      </c>
      <c r="AS226" s="480"/>
      <c r="AU226" s="472">
        <f ca="1">IF(AND(AQ226&gt;0,AR226&gt;0),COUNTIF(AU$6:AU225,"&gt;0")+1,0)</f>
        <v>0</v>
      </c>
    </row>
    <row r="227" spans="40:47" x14ac:dyDescent="0.15">
      <c r="AN227" s="472">
        <v>7</v>
      </c>
      <c r="AO227" s="472">
        <v>1</v>
      </c>
      <c r="AP227" s="472">
        <v>6</v>
      </c>
      <c r="AQ227" s="480">
        <f ca="1">IF($AP227=1,IF(INDIRECT(ADDRESS(($AN227-1)*3+$AO227+5,$AP227+7))="",0,INDIRECT(ADDRESS(($AN227-1)*3+$AO227+5,$AP227+7))),IF(INDIRECT(ADDRESS(($AN227-1)*3+$AO227+5,$AP227+7))="",0,IF(COUNTIF(INDIRECT(ADDRESS(($AN227-1)*36+($AO227-1)*12+6,COLUMN())):INDIRECT(ADDRESS(($AN227-1)*36+($AO227-1)*12+$AP227+4,COLUMN())),INDIRECT(ADDRESS(($AN227-1)*3+$AO227+5,$AP227+7)))&gt;=1,0,INDIRECT(ADDRESS(($AN227-1)*3+$AO227+5,$AP227+7)))))</f>
        <v>0</v>
      </c>
      <c r="AR227" s="472">
        <f ca="1">COUNTIF(INDIRECT("H"&amp;(ROW()+12*(($AN227-1)*3+$AO227)-ROW())/12+5):INDIRECT("S"&amp;(ROW()+12*(($AN227-1)*3+$AO227)-ROW())/12+5),AQ227)</f>
        <v>0</v>
      </c>
      <c r="AS227" s="480"/>
      <c r="AU227" s="472">
        <f ca="1">IF(AND(AQ227&gt;0,AR227&gt;0),COUNTIF(AU$6:AU226,"&gt;0")+1,0)</f>
        <v>0</v>
      </c>
    </row>
    <row r="228" spans="40:47" x14ac:dyDescent="0.15">
      <c r="AN228" s="472">
        <v>7</v>
      </c>
      <c r="AO228" s="472">
        <v>1</v>
      </c>
      <c r="AP228" s="472">
        <v>7</v>
      </c>
      <c r="AQ228" s="480">
        <f ca="1">IF($AP228=1,IF(INDIRECT(ADDRESS(($AN228-1)*3+$AO228+5,$AP228+7))="",0,INDIRECT(ADDRESS(($AN228-1)*3+$AO228+5,$AP228+7))),IF(INDIRECT(ADDRESS(($AN228-1)*3+$AO228+5,$AP228+7))="",0,IF(COUNTIF(INDIRECT(ADDRESS(($AN228-1)*36+($AO228-1)*12+6,COLUMN())):INDIRECT(ADDRESS(($AN228-1)*36+($AO228-1)*12+$AP228+4,COLUMN())),INDIRECT(ADDRESS(($AN228-1)*3+$AO228+5,$AP228+7)))&gt;=1,0,INDIRECT(ADDRESS(($AN228-1)*3+$AO228+5,$AP228+7)))))</f>
        <v>0</v>
      </c>
      <c r="AR228" s="472">
        <f ca="1">COUNTIF(INDIRECT("H"&amp;(ROW()+12*(($AN228-1)*3+$AO228)-ROW())/12+5):INDIRECT("S"&amp;(ROW()+12*(($AN228-1)*3+$AO228)-ROW())/12+5),AQ228)</f>
        <v>0</v>
      </c>
      <c r="AS228" s="480"/>
      <c r="AU228" s="472">
        <f ca="1">IF(AND(AQ228&gt;0,AR228&gt;0),COUNTIF(AU$6:AU227,"&gt;0")+1,0)</f>
        <v>0</v>
      </c>
    </row>
    <row r="229" spans="40:47" x14ac:dyDescent="0.15">
      <c r="AN229" s="472">
        <v>7</v>
      </c>
      <c r="AO229" s="472">
        <v>1</v>
      </c>
      <c r="AP229" s="472">
        <v>8</v>
      </c>
      <c r="AQ229" s="480">
        <f ca="1">IF($AP229=1,IF(INDIRECT(ADDRESS(($AN229-1)*3+$AO229+5,$AP229+7))="",0,INDIRECT(ADDRESS(($AN229-1)*3+$AO229+5,$AP229+7))),IF(INDIRECT(ADDRESS(($AN229-1)*3+$AO229+5,$AP229+7))="",0,IF(COUNTIF(INDIRECT(ADDRESS(($AN229-1)*36+($AO229-1)*12+6,COLUMN())):INDIRECT(ADDRESS(($AN229-1)*36+($AO229-1)*12+$AP229+4,COLUMN())),INDIRECT(ADDRESS(($AN229-1)*3+$AO229+5,$AP229+7)))&gt;=1,0,INDIRECT(ADDRESS(($AN229-1)*3+$AO229+5,$AP229+7)))))</f>
        <v>0</v>
      </c>
      <c r="AR229" s="472">
        <f ca="1">COUNTIF(INDIRECT("H"&amp;(ROW()+12*(($AN229-1)*3+$AO229)-ROW())/12+5):INDIRECT("S"&amp;(ROW()+12*(($AN229-1)*3+$AO229)-ROW())/12+5),AQ229)</f>
        <v>0</v>
      </c>
      <c r="AS229" s="480"/>
      <c r="AU229" s="472">
        <f ca="1">IF(AND(AQ229&gt;0,AR229&gt;0),COUNTIF(AU$6:AU228,"&gt;0")+1,0)</f>
        <v>0</v>
      </c>
    </row>
    <row r="230" spans="40:47" x14ac:dyDescent="0.15">
      <c r="AN230" s="472">
        <v>7</v>
      </c>
      <c r="AO230" s="472">
        <v>1</v>
      </c>
      <c r="AP230" s="472">
        <v>9</v>
      </c>
      <c r="AQ230" s="480">
        <f ca="1">IF($AP230=1,IF(INDIRECT(ADDRESS(($AN230-1)*3+$AO230+5,$AP230+7))="",0,INDIRECT(ADDRESS(($AN230-1)*3+$AO230+5,$AP230+7))),IF(INDIRECT(ADDRESS(($AN230-1)*3+$AO230+5,$AP230+7))="",0,IF(COUNTIF(INDIRECT(ADDRESS(($AN230-1)*36+($AO230-1)*12+6,COLUMN())):INDIRECT(ADDRESS(($AN230-1)*36+($AO230-1)*12+$AP230+4,COLUMN())),INDIRECT(ADDRESS(($AN230-1)*3+$AO230+5,$AP230+7)))&gt;=1,0,INDIRECT(ADDRESS(($AN230-1)*3+$AO230+5,$AP230+7)))))</f>
        <v>0</v>
      </c>
      <c r="AR230" s="472">
        <f ca="1">COUNTIF(INDIRECT("H"&amp;(ROW()+12*(($AN230-1)*3+$AO230)-ROW())/12+5):INDIRECT("S"&amp;(ROW()+12*(($AN230-1)*3+$AO230)-ROW())/12+5),AQ230)</f>
        <v>0</v>
      </c>
      <c r="AS230" s="480"/>
      <c r="AU230" s="472">
        <f ca="1">IF(AND(AQ230&gt;0,AR230&gt;0),COUNTIF(AU$6:AU229,"&gt;0")+1,0)</f>
        <v>0</v>
      </c>
    </row>
    <row r="231" spans="40:47" x14ac:dyDescent="0.15">
      <c r="AN231" s="472">
        <v>7</v>
      </c>
      <c r="AO231" s="472">
        <v>1</v>
      </c>
      <c r="AP231" s="472">
        <v>10</v>
      </c>
      <c r="AQ231" s="480">
        <f ca="1">IF($AP231=1,IF(INDIRECT(ADDRESS(($AN231-1)*3+$AO231+5,$AP231+7))="",0,INDIRECT(ADDRESS(($AN231-1)*3+$AO231+5,$AP231+7))),IF(INDIRECT(ADDRESS(($AN231-1)*3+$AO231+5,$AP231+7))="",0,IF(COUNTIF(INDIRECT(ADDRESS(($AN231-1)*36+($AO231-1)*12+6,COLUMN())):INDIRECT(ADDRESS(($AN231-1)*36+($AO231-1)*12+$AP231+4,COLUMN())),INDIRECT(ADDRESS(($AN231-1)*3+$AO231+5,$AP231+7)))&gt;=1,0,INDIRECT(ADDRESS(($AN231-1)*3+$AO231+5,$AP231+7)))))</f>
        <v>0</v>
      </c>
      <c r="AR231" s="472">
        <f ca="1">COUNTIF(INDIRECT("H"&amp;(ROW()+12*(($AN231-1)*3+$AO231)-ROW())/12+5):INDIRECT("S"&amp;(ROW()+12*(($AN231-1)*3+$AO231)-ROW())/12+5),AQ231)</f>
        <v>0</v>
      </c>
      <c r="AS231" s="480"/>
      <c r="AU231" s="472">
        <f ca="1">IF(AND(AQ231&gt;0,AR231&gt;0),COUNTIF(AU$6:AU230,"&gt;0")+1,0)</f>
        <v>0</v>
      </c>
    </row>
    <row r="232" spans="40:47" x14ac:dyDescent="0.15">
      <c r="AN232" s="472">
        <v>7</v>
      </c>
      <c r="AO232" s="472">
        <v>1</v>
      </c>
      <c r="AP232" s="472">
        <v>11</v>
      </c>
      <c r="AQ232" s="480">
        <f ca="1">IF($AP232=1,IF(INDIRECT(ADDRESS(($AN232-1)*3+$AO232+5,$AP232+7))="",0,INDIRECT(ADDRESS(($AN232-1)*3+$AO232+5,$AP232+7))),IF(INDIRECT(ADDRESS(($AN232-1)*3+$AO232+5,$AP232+7))="",0,IF(COUNTIF(INDIRECT(ADDRESS(($AN232-1)*36+($AO232-1)*12+6,COLUMN())):INDIRECT(ADDRESS(($AN232-1)*36+($AO232-1)*12+$AP232+4,COLUMN())),INDIRECT(ADDRESS(($AN232-1)*3+$AO232+5,$AP232+7)))&gt;=1,0,INDIRECT(ADDRESS(($AN232-1)*3+$AO232+5,$AP232+7)))))</f>
        <v>0</v>
      </c>
      <c r="AR232" s="472">
        <f ca="1">COUNTIF(INDIRECT("H"&amp;(ROW()+12*(($AN232-1)*3+$AO232)-ROW())/12+5):INDIRECT("S"&amp;(ROW()+12*(($AN232-1)*3+$AO232)-ROW())/12+5),AQ232)</f>
        <v>0</v>
      </c>
      <c r="AS232" s="480"/>
      <c r="AU232" s="472">
        <f ca="1">IF(AND(AQ232&gt;0,AR232&gt;0),COUNTIF(AU$6:AU231,"&gt;0")+1,0)</f>
        <v>0</v>
      </c>
    </row>
    <row r="233" spans="40:47" x14ac:dyDescent="0.15">
      <c r="AN233" s="472">
        <v>7</v>
      </c>
      <c r="AO233" s="472">
        <v>1</v>
      </c>
      <c r="AP233" s="472">
        <v>12</v>
      </c>
      <c r="AQ233" s="480">
        <f ca="1">IF($AP233=1,IF(INDIRECT(ADDRESS(($AN233-1)*3+$AO233+5,$AP233+7))="",0,INDIRECT(ADDRESS(($AN233-1)*3+$AO233+5,$AP233+7))),IF(INDIRECT(ADDRESS(($AN233-1)*3+$AO233+5,$AP233+7))="",0,IF(COUNTIF(INDIRECT(ADDRESS(($AN233-1)*36+($AO233-1)*12+6,COLUMN())):INDIRECT(ADDRESS(($AN233-1)*36+($AO233-1)*12+$AP233+4,COLUMN())),INDIRECT(ADDRESS(($AN233-1)*3+$AO233+5,$AP233+7)))&gt;=1,0,INDIRECT(ADDRESS(($AN233-1)*3+$AO233+5,$AP233+7)))))</f>
        <v>0</v>
      </c>
      <c r="AR233" s="472">
        <f ca="1">COUNTIF(INDIRECT("H"&amp;(ROW()+12*(($AN233-1)*3+$AO233)-ROW())/12+5):INDIRECT("S"&amp;(ROW()+12*(($AN233-1)*3+$AO233)-ROW())/12+5),AQ233)</f>
        <v>0</v>
      </c>
      <c r="AS233" s="480"/>
      <c r="AU233" s="472">
        <f ca="1">IF(AND(AQ233&gt;0,AR233&gt;0),COUNTIF(AU$6:AU232,"&gt;0")+1,0)</f>
        <v>0</v>
      </c>
    </row>
    <row r="234" spans="40:47" x14ac:dyDescent="0.15">
      <c r="AN234" s="472">
        <v>7</v>
      </c>
      <c r="AO234" s="472">
        <v>2</v>
      </c>
      <c r="AP234" s="472">
        <v>1</v>
      </c>
      <c r="AQ234" s="480">
        <f ca="1">IF($AP234=1,IF(INDIRECT(ADDRESS(($AN234-1)*3+$AO234+5,$AP234+7))="",0,INDIRECT(ADDRESS(($AN234-1)*3+$AO234+5,$AP234+7))),IF(INDIRECT(ADDRESS(($AN234-1)*3+$AO234+5,$AP234+7))="",0,IF(COUNTIF(INDIRECT(ADDRESS(($AN234-1)*36+($AO234-1)*12+6,COLUMN())):INDIRECT(ADDRESS(($AN234-1)*36+($AO234-1)*12+$AP234+4,COLUMN())),INDIRECT(ADDRESS(($AN234-1)*3+$AO234+5,$AP234+7)))&gt;=1,0,INDIRECT(ADDRESS(($AN234-1)*3+$AO234+5,$AP234+7)))))</f>
        <v>0</v>
      </c>
      <c r="AR234" s="472">
        <f ca="1">COUNTIF(INDIRECT("H"&amp;(ROW()+12*(($AN234-1)*3+$AO234)-ROW())/12+5):INDIRECT("S"&amp;(ROW()+12*(($AN234-1)*3+$AO234)-ROW())/12+5),AQ234)</f>
        <v>0</v>
      </c>
      <c r="AS234" s="480"/>
      <c r="AU234" s="472">
        <f ca="1">IF(AND(AQ234&gt;0,AR234&gt;0),COUNTIF(AU$6:AU233,"&gt;0")+1,0)</f>
        <v>0</v>
      </c>
    </row>
    <row r="235" spans="40:47" x14ac:dyDescent="0.15">
      <c r="AN235" s="472">
        <v>7</v>
      </c>
      <c r="AO235" s="472">
        <v>2</v>
      </c>
      <c r="AP235" s="472">
        <v>2</v>
      </c>
      <c r="AQ235" s="480">
        <f ca="1">IF($AP235=1,IF(INDIRECT(ADDRESS(($AN235-1)*3+$AO235+5,$AP235+7))="",0,INDIRECT(ADDRESS(($AN235-1)*3+$AO235+5,$AP235+7))),IF(INDIRECT(ADDRESS(($AN235-1)*3+$AO235+5,$AP235+7))="",0,IF(COUNTIF(INDIRECT(ADDRESS(($AN235-1)*36+($AO235-1)*12+6,COLUMN())):INDIRECT(ADDRESS(($AN235-1)*36+($AO235-1)*12+$AP235+4,COLUMN())),INDIRECT(ADDRESS(($AN235-1)*3+$AO235+5,$AP235+7)))&gt;=1,0,INDIRECT(ADDRESS(($AN235-1)*3+$AO235+5,$AP235+7)))))</f>
        <v>0</v>
      </c>
      <c r="AR235" s="472">
        <f ca="1">COUNTIF(INDIRECT("H"&amp;(ROW()+12*(($AN235-1)*3+$AO235)-ROW())/12+5):INDIRECT("S"&amp;(ROW()+12*(($AN235-1)*3+$AO235)-ROW())/12+5),AQ235)</f>
        <v>0</v>
      </c>
      <c r="AS235" s="480"/>
      <c r="AU235" s="472">
        <f ca="1">IF(AND(AQ235&gt;0,AR235&gt;0),COUNTIF(AU$6:AU234,"&gt;0")+1,0)</f>
        <v>0</v>
      </c>
    </row>
    <row r="236" spans="40:47" x14ac:dyDescent="0.15">
      <c r="AN236" s="472">
        <v>7</v>
      </c>
      <c r="AO236" s="472">
        <v>2</v>
      </c>
      <c r="AP236" s="472">
        <v>3</v>
      </c>
      <c r="AQ236" s="480">
        <f ca="1">IF($AP236=1,IF(INDIRECT(ADDRESS(($AN236-1)*3+$AO236+5,$AP236+7))="",0,INDIRECT(ADDRESS(($AN236-1)*3+$AO236+5,$AP236+7))),IF(INDIRECT(ADDRESS(($AN236-1)*3+$AO236+5,$AP236+7))="",0,IF(COUNTIF(INDIRECT(ADDRESS(($AN236-1)*36+($AO236-1)*12+6,COLUMN())):INDIRECT(ADDRESS(($AN236-1)*36+($AO236-1)*12+$AP236+4,COLUMN())),INDIRECT(ADDRESS(($AN236-1)*3+$AO236+5,$AP236+7)))&gt;=1,0,INDIRECT(ADDRESS(($AN236-1)*3+$AO236+5,$AP236+7)))))</f>
        <v>0</v>
      </c>
      <c r="AR236" s="472">
        <f ca="1">COUNTIF(INDIRECT("H"&amp;(ROW()+12*(($AN236-1)*3+$AO236)-ROW())/12+5):INDIRECT("S"&amp;(ROW()+12*(($AN236-1)*3+$AO236)-ROW())/12+5),AQ236)</f>
        <v>0</v>
      </c>
      <c r="AS236" s="480"/>
      <c r="AU236" s="472">
        <f ca="1">IF(AND(AQ236&gt;0,AR236&gt;0),COUNTIF(AU$6:AU235,"&gt;0")+1,0)</f>
        <v>0</v>
      </c>
    </row>
    <row r="237" spans="40:47" x14ac:dyDescent="0.15">
      <c r="AN237" s="472">
        <v>7</v>
      </c>
      <c r="AO237" s="472">
        <v>2</v>
      </c>
      <c r="AP237" s="472">
        <v>4</v>
      </c>
      <c r="AQ237" s="480">
        <f ca="1">IF($AP237=1,IF(INDIRECT(ADDRESS(($AN237-1)*3+$AO237+5,$AP237+7))="",0,INDIRECT(ADDRESS(($AN237-1)*3+$AO237+5,$AP237+7))),IF(INDIRECT(ADDRESS(($AN237-1)*3+$AO237+5,$AP237+7))="",0,IF(COUNTIF(INDIRECT(ADDRESS(($AN237-1)*36+($AO237-1)*12+6,COLUMN())):INDIRECT(ADDRESS(($AN237-1)*36+($AO237-1)*12+$AP237+4,COLUMN())),INDIRECT(ADDRESS(($AN237-1)*3+$AO237+5,$AP237+7)))&gt;=1,0,INDIRECT(ADDRESS(($AN237-1)*3+$AO237+5,$AP237+7)))))</f>
        <v>0</v>
      </c>
      <c r="AR237" s="472">
        <f ca="1">COUNTIF(INDIRECT("H"&amp;(ROW()+12*(($AN237-1)*3+$AO237)-ROW())/12+5):INDIRECT("S"&amp;(ROW()+12*(($AN237-1)*3+$AO237)-ROW())/12+5),AQ237)</f>
        <v>0</v>
      </c>
      <c r="AS237" s="480"/>
      <c r="AU237" s="472">
        <f ca="1">IF(AND(AQ237&gt;0,AR237&gt;0),COUNTIF(AU$6:AU236,"&gt;0")+1,0)</f>
        <v>0</v>
      </c>
    </row>
    <row r="238" spans="40:47" x14ac:dyDescent="0.15">
      <c r="AN238" s="472">
        <v>7</v>
      </c>
      <c r="AO238" s="472">
        <v>2</v>
      </c>
      <c r="AP238" s="472">
        <v>5</v>
      </c>
      <c r="AQ238" s="480">
        <f ca="1">IF($AP238=1,IF(INDIRECT(ADDRESS(($AN238-1)*3+$AO238+5,$AP238+7))="",0,INDIRECT(ADDRESS(($AN238-1)*3+$AO238+5,$AP238+7))),IF(INDIRECT(ADDRESS(($AN238-1)*3+$AO238+5,$AP238+7))="",0,IF(COUNTIF(INDIRECT(ADDRESS(($AN238-1)*36+($AO238-1)*12+6,COLUMN())):INDIRECT(ADDRESS(($AN238-1)*36+($AO238-1)*12+$AP238+4,COLUMN())),INDIRECT(ADDRESS(($AN238-1)*3+$AO238+5,$AP238+7)))&gt;=1,0,INDIRECT(ADDRESS(($AN238-1)*3+$AO238+5,$AP238+7)))))</f>
        <v>0</v>
      </c>
      <c r="AR238" s="472">
        <f ca="1">COUNTIF(INDIRECT("H"&amp;(ROW()+12*(($AN238-1)*3+$AO238)-ROW())/12+5):INDIRECT("S"&amp;(ROW()+12*(($AN238-1)*3+$AO238)-ROW())/12+5),AQ238)</f>
        <v>0</v>
      </c>
      <c r="AS238" s="480"/>
      <c r="AU238" s="472">
        <f ca="1">IF(AND(AQ238&gt;0,AR238&gt;0),COUNTIF(AU$6:AU237,"&gt;0")+1,0)</f>
        <v>0</v>
      </c>
    </row>
    <row r="239" spans="40:47" x14ac:dyDescent="0.15">
      <c r="AN239" s="472">
        <v>7</v>
      </c>
      <c r="AO239" s="472">
        <v>2</v>
      </c>
      <c r="AP239" s="472">
        <v>6</v>
      </c>
      <c r="AQ239" s="480">
        <f ca="1">IF($AP239=1,IF(INDIRECT(ADDRESS(($AN239-1)*3+$AO239+5,$AP239+7))="",0,INDIRECT(ADDRESS(($AN239-1)*3+$AO239+5,$AP239+7))),IF(INDIRECT(ADDRESS(($AN239-1)*3+$AO239+5,$AP239+7))="",0,IF(COUNTIF(INDIRECT(ADDRESS(($AN239-1)*36+($AO239-1)*12+6,COLUMN())):INDIRECT(ADDRESS(($AN239-1)*36+($AO239-1)*12+$AP239+4,COLUMN())),INDIRECT(ADDRESS(($AN239-1)*3+$AO239+5,$AP239+7)))&gt;=1,0,INDIRECT(ADDRESS(($AN239-1)*3+$AO239+5,$AP239+7)))))</f>
        <v>0</v>
      </c>
      <c r="AR239" s="472">
        <f ca="1">COUNTIF(INDIRECT("H"&amp;(ROW()+12*(($AN239-1)*3+$AO239)-ROW())/12+5):INDIRECT("S"&amp;(ROW()+12*(($AN239-1)*3+$AO239)-ROW())/12+5),AQ239)</f>
        <v>0</v>
      </c>
      <c r="AS239" s="480"/>
      <c r="AU239" s="472">
        <f ca="1">IF(AND(AQ239&gt;0,AR239&gt;0),COUNTIF(AU$6:AU238,"&gt;0")+1,0)</f>
        <v>0</v>
      </c>
    </row>
    <row r="240" spans="40:47" x14ac:dyDescent="0.15">
      <c r="AN240" s="472">
        <v>7</v>
      </c>
      <c r="AO240" s="472">
        <v>2</v>
      </c>
      <c r="AP240" s="472">
        <v>7</v>
      </c>
      <c r="AQ240" s="480">
        <f ca="1">IF($AP240=1,IF(INDIRECT(ADDRESS(($AN240-1)*3+$AO240+5,$AP240+7))="",0,INDIRECT(ADDRESS(($AN240-1)*3+$AO240+5,$AP240+7))),IF(INDIRECT(ADDRESS(($AN240-1)*3+$AO240+5,$AP240+7))="",0,IF(COUNTIF(INDIRECT(ADDRESS(($AN240-1)*36+($AO240-1)*12+6,COLUMN())):INDIRECT(ADDRESS(($AN240-1)*36+($AO240-1)*12+$AP240+4,COLUMN())),INDIRECT(ADDRESS(($AN240-1)*3+$AO240+5,$AP240+7)))&gt;=1,0,INDIRECT(ADDRESS(($AN240-1)*3+$AO240+5,$AP240+7)))))</f>
        <v>0</v>
      </c>
      <c r="AR240" s="472">
        <f ca="1">COUNTIF(INDIRECT("H"&amp;(ROW()+12*(($AN240-1)*3+$AO240)-ROW())/12+5):INDIRECT("S"&amp;(ROW()+12*(($AN240-1)*3+$AO240)-ROW())/12+5),AQ240)</f>
        <v>0</v>
      </c>
      <c r="AS240" s="480"/>
      <c r="AU240" s="472">
        <f ca="1">IF(AND(AQ240&gt;0,AR240&gt;0),COUNTIF(AU$6:AU239,"&gt;0")+1,0)</f>
        <v>0</v>
      </c>
    </row>
    <row r="241" spans="40:47" x14ac:dyDescent="0.15">
      <c r="AN241" s="472">
        <v>7</v>
      </c>
      <c r="AO241" s="472">
        <v>2</v>
      </c>
      <c r="AP241" s="472">
        <v>8</v>
      </c>
      <c r="AQ241" s="480">
        <f ca="1">IF($AP241=1,IF(INDIRECT(ADDRESS(($AN241-1)*3+$AO241+5,$AP241+7))="",0,INDIRECT(ADDRESS(($AN241-1)*3+$AO241+5,$AP241+7))),IF(INDIRECT(ADDRESS(($AN241-1)*3+$AO241+5,$AP241+7))="",0,IF(COUNTIF(INDIRECT(ADDRESS(($AN241-1)*36+($AO241-1)*12+6,COLUMN())):INDIRECT(ADDRESS(($AN241-1)*36+($AO241-1)*12+$AP241+4,COLUMN())),INDIRECT(ADDRESS(($AN241-1)*3+$AO241+5,$AP241+7)))&gt;=1,0,INDIRECT(ADDRESS(($AN241-1)*3+$AO241+5,$AP241+7)))))</f>
        <v>0</v>
      </c>
      <c r="AR241" s="472">
        <f ca="1">COUNTIF(INDIRECT("H"&amp;(ROW()+12*(($AN241-1)*3+$AO241)-ROW())/12+5):INDIRECT("S"&amp;(ROW()+12*(($AN241-1)*3+$AO241)-ROW())/12+5),AQ241)</f>
        <v>0</v>
      </c>
      <c r="AS241" s="480"/>
      <c r="AU241" s="472">
        <f ca="1">IF(AND(AQ241&gt;0,AR241&gt;0),COUNTIF(AU$6:AU240,"&gt;0")+1,0)</f>
        <v>0</v>
      </c>
    </row>
    <row r="242" spans="40:47" x14ac:dyDescent="0.15">
      <c r="AN242" s="472">
        <v>7</v>
      </c>
      <c r="AO242" s="472">
        <v>2</v>
      </c>
      <c r="AP242" s="472">
        <v>9</v>
      </c>
      <c r="AQ242" s="480">
        <f ca="1">IF($AP242=1,IF(INDIRECT(ADDRESS(($AN242-1)*3+$AO242+5,$AP242+7))="",0,INDIRECT(ADDRESS(($AN242-1)*3+$AO242+5,$AP242+7))),IF(INDIRECT(ADDRESS(($AN242-1)*3+$AO242+5,$AP242+7))="",0,IF(COUNTIF(INDIRECT(ADDRESS(($AN242-1)*36+($AO242-1)*12+6,COLUMN())):INDIRECT(ADDRESS(($AN242-1)*36+($AO242-1)*12+$AP242+4,COLUMN())),INDIRECT(ADDRESS(($AN242-1)*3+$AO242+5,$AP242+7)))&gt;=1,0,INDIRECT(ADDRESS(($AN242-1)*3+$AO242+5,$AP242+7)))))</f>
        <v>0</v>
      </c>
      <c r="AR242" s="472">
        <f ca="1">COUNTIF(INDIRECT("H"&amp;(ROW()+12*(($AN242-1)*3+$AO242)-ROW())/12+5):INDIRECT("S"&amp;(ROW()+12*(($AN242-1)*3+$AO242)-ROW())/12+5),AQ242)</f>
        <v>0</v>
      </c>
      <c r="AS242" s="480"/>
      <c r="AU242" s="472">
        <f ca="1">IF(AND(AQ242&gt;0,AR242&gt;0),COUNTIF(AU$6:AU241,"&gt;0")+1,0)</f>
        <v>0</v>
      </c>
    </row>
    <row r="243" spans="40:47" x14ac:dyDescent="0.15">
      <c r="AN243" s="472">
        <v>7</v>
      </c>
      <c r="AO243" s="472">
        <v>2</v>
      </c>
      <c r="AP243" s="472">
        <v>10</v>
      </c>
      <c r="AQ243" s="480">
        <f ca="1">IF($AP243=1,IF(INDIRECT(ADDRESS(($AN243-1)*3+$AO243+5,$AP243+7))="",0,INDIRECT(ADDRESS(($AN243-1)*3+$AO243+5,$AP243+7))),IF(INDIRECT(ADDRESS(($AN243-1)*3+$AO243+5,$AP243+7))="",0,IF(COUNTIF(INDIRECT(ADDRESS(($AN243-1)*36+($AO243-1)*12+6,COLUMN())):INDIRECT(ADDRESS(($AN243-1)*36+($AO243-1)*12+$AP243+4,COLUMN())),INDIRECT(ADDRESS(($AN243-1)*3+$AO243+5,$AP243+7)))&gt;=1,0,INDIRECT(ADDRESS(($AN243-1)*3+$AO243+5,$AP243+7)))))</f>
        <v>0</v>
      </c>
      <c r="AR243" s="472">
        <f ca="1">COUNTIF(INDIRECT("H"&amp;(ROW()+12*(($AN243-1)*3+$AO243)-ROW())/12+5):INDIRECT("S"&amp;(ROW()+12*(($AN243-1)*3+$AO243)-ROW())/12+5),AQ243)</f>
        <v>0</v>
      </c>
      <c r="AS243" s="480"/>
      <c r="AU243" s="472">
        <f ca="1">IF(AND(AQ243&gt;0,AR243&gt;0),COUNTIF(AU$6:AU242,"&gt;0")+1,0)</f>
        <v>0</v>
      </c>
    </row>
    <row r="244" spans="40:47" x14ac:dyDescent="0.15">
      <c r="AN244" s="472">
        <v>7</v>
      </c>
      <c r="AO244" s="472">
        <v>2</v>
      </c>
      <c r="AP244" s="472">
        <v>11</v>
      </c>
      <c r="AQ244" s="480">
        <f ca="1">IF($AP244=1,IF(INDIRECT(ADDRESS(($AN244-1)*3+$AO244+5,$AP244+7))="",0,INDIRECT(ADDRESS(($AN244-1)*3+$AO244+5,$AP244+7))),IF(INDIRECT(ADDRESS(($AN244-1)*3+$AO244+5,$AP244+7))="",0,IF(COUNTIF(INDIRECT(ADDRESS(($AN244-1)*36+($AO244-1)*12+6,COLUMN())):INDIRECT(ADDRESS(($AN244-1)*36+($AO244-1)*12+$AP244+4,COLUMN())),INDIRECT(ADDRESS(($AN244-1)*3+$AO244+5,$AP244+7)))&gt;=1,0,INDIRECT(ADDRESS(($AN244-1)*3+$AO244+5,$AP244+7)))))</f>
        <v>0</v>
      </c>
      <c r="AR244" s="472">
        <f ca="1">COUNTIF(INDIRECT("H"&amp;(ROW()+12*(($AN244-1)*3+$AO244)-ROW())/12+5):INDIRECT("S"&amp;(ROW()+12*(($AN244-1)*3+$AO244)-ROW())/12+5),AQ244)</f>
        <v>0</v>
      </c>
      <c r="AS244" s="480"/>
      <c r="AU244" s="472">
        <f ca="1">IF(AND(AQ244&gt;0,AR244&gt;0),COUNTIF(AU$6:AU243,"&gt;0")+1,0)</f>
        <v>0</v>
      </c>
    </row>
    <row r="245" spans="40:47" x14ac:dyDescent="0.15">
      <c r="AN245" s="472">
        <v>7</v>
      </c>
      <c r="AO245" s="472">
        <v>2</v>
      </c>
      <c r="AP245" s="472">
        <v>12</v>
      </c>
      <c r="AQ245" s="480">
        <f ca="1">IF($AP245=1,IF(INDIRECT(ADDRESS(($AN245-1)*3+$AO245+5,$AP245+7))="",0,INDIRECT(ADDRESS(($AN245-1)*3+$AO245+5,$AP245+7))),IF(INDIRECT(ADDRESS(($AN245-1)*3+$AO245+5,$AP245+7))="",0,IF(COUNTIF(INDIRECT(ADDRESS(($AN245-1)*36+($AO245-1)*12+6,COLUMN())):INDIRECT(ADDRESS(($AN245-1)*36+($AO245-1)*12+$AP245+4,COLUMN())),INDIRECT(ADDRESS(($AN245-1)*3+$AO245+5,$AP245+7)))&gt;=1,0,INDIRECT(ADDRESS(($AN245-1)*3+$AO245+5,$AP245+7)))))</f>
        <v>0</v>
      </c>
      <c r="AR245" s="472">
        <f ca="1">COUNTIF(INDIRECT("H"&amp;(ROW()+12*(($AN245-1)*3+$AO245)-ROW())/12+5):INDIRECT("S"&amp;(ROW()+12*(($AN245-1)*3+$AO245)-ROW())/12+5),AQ245)</f>
        <v>0</v>
      </c>
      <c r="AS245" s="480"/>
      <c r="AU245" s="472">
        <f ca="1">IF(AND(AQ245&gt;0,AR245&gt;0),COUNTIF(AU$6:AU244,"&gt;0")+1,0)</f>
        <v>0</v>
      </c>
    </row>
    <row r="246" spans="40:47" x14ac:dyDescent="0.15">
      <c r="AN246" s="472">
        <v>7</v>
      </c>
      <c r="AO246" s="472">
        <v>3</v>
      </c>
      <c r="AP246" s="472">
        <v>1</v>
      </c>
      <c r="AQ246" s="480">
        <f ca="1">IF($AP246=1,IF(INDIRECT(ADDRESS(($AN246-1)*3+$AO246+5,$AP246+7))="",0,INDIRECT(ADDRESS(($AN246-1)*3+$AO246+5,$AP246+7))),IF(INDIRECT(ADDRESS(($AN246-1)*3+$AO246+5,$AP246+7))="",0,IF(COUNTIF(INDIRECT(ADDRESS(($AN246-1)*36+($AO246-1)*12+6,COLUMN())):INDIRECT(ADDRESS(($AN246-1)*36+($AO246-1)*12+$AP246+4,COLUMN())),INDIRECT(ADDRESS(($AN246-1)*3+$AO246+5,$AP246+7)))&gt;=1,0,INDIRECT(ADDRESS(($AN246-1)*3+$AO246+5,$AP246+7)))))</f>
        <v>0</v>
      </c>
      <c r="AR246" s="472">
        <f ca="1">COUNTIF(INDIRECT("H"&amp;(ROW()+12*(($AN246-1)*3+$AO246)-ROW())/12+5):INDIRECT("S"&amp;(ROW()+12*(($AN246-1)*3+$AO246)-ROW())/12+5),AQ246)</f>
        <v>0</v>
      </c>
      <c r="AS246" s="480"/>
      <c r="AU246" s="472">
        <f ca="1">IF(AND(AQ246&gt;0,AR246&gt;0),COUNTIF(AU$6:AU245,"&gt;0")+1,0)</f>
        <v>0</v>
      </c>
    </row>
    <row r="247" spans="40:47" x14ac:dyDescent="0.15">
      <c r="AN247" s="472">
        <v>7</v>
      </c>
      <c r="AO247" s="472">
        <v>3</v>
      </c>
      <c r="AP247" s="472">
        <v>2</v>
      </c>
      <c r="AQ247" s="480">
        <f ca="1">IF($AP247=1,IF(INDIRECT(ADDRESS(($AN247-1)*3+$AO247+5,$AP247+7))="",0,INDIRECT(ADDRESS(($AN247-1)*3+$AO247+5,$AP247+7))),IF(INDIRECT(ADDRESS(($AN247-1)*3+$AO247+5,$AP247+7))="",0,IF(COUNTIF(INDIRECT(ADDRESS(($AN247-1)*36+($AO247-1)*12+6,COLUMN())):INDIRECT(ADDRESS(($AN247-1)*36+($AO247-1)*12+$AP247+4,COLUMN())),INDIRECT(ADDRESS(($AN247-1)*3+$AO247+5,$AP247+7)))&gt;=1,0,INDIRECT(ADDRESS(($AN247-1)*3+$AO247+5,$AP247+7)))))</f>
        <v>0</v>
      </c>
      <c r="AR247" s="472">
        <f ca="1">COUNTIF(INDIRECT("H"&amp;(ROW()+12*(($AN247-1)*3+$AO247)-ROW())/12+5):INDIRECT("S"&amp;(ROW()+12*(($AN247-1)*3+$AO247)-ROW())/12+5),AQ247)</f>
        <v>0</v>
      </c>
      <c r="AS247" s="480"/>
      <c r="AU247" s="472">
        <f ca="1">IF(AND(AQ247&gt;0,AR247&gt;0),COUNTIF(AU$6:AU246,"&gt;0")+1,0)</f>
        <v>0</v>
      </c>
    </row>
    <row r="248" spans="40:47" x14ac:dyDescent="0.15">
      <c r="AN248" s="472">
        <v>7</v>
      </c>
      <c r="AO248" s="472">
        <v>3</v>
      </c>
      <c r="AP248" s="472">
        <v>3</v>
      </c>
      <c r="AQ248" s="480">
        <f ca="1">IF($AP248=1,IF(INDIRECT(ADDRESS(($AN248-1)*3+$AO248+5,$AP248+7))="",0,INDIRECT(ADDRESS(($AN248-1)*3+$AO248+5,$AP248+7))),IF(INDIRECT(ADDRESS(($AN248-1)*3+$AO248+5,$AP248+7))="",0,IF(COUNTIF(INDIRECT(ADDRESS(($AN248-1)*36+($AO248-1)*12+6,COLUMN())):INDIRECT(ADDRESS(($AN248-1)*36+($AO248-1)*12+$AP248+4,COLUMN())),INDIRECT(ADDRESS(($AN248-1)*3+$AO248+5,$AP248+7)))&gt;=1,0,INDIRECT(ADDRESS(($AN248-1)*3+$AO248+5,$AP248+7)))))</f>
        <v>0</v>
      </c>
      <c r="AR248" s="472">
        <f ca="1">COUNTIF(INDIRECT("H"&amp;(ROW()+12*(($AN248-1)*3+$AO248)-ROW())/12+5):INDIRECT("S"&amp;(ROW()+12*(($AN248-1)*3+$AO248)-ROW())/12+5),AQ248)</f>
        <v>0</v>
      </c>
      <c r="AS248" s="480"/>
      <c r="AU248" s="472">
        <f ca="1">IF(AND(AQ248&gt;0,AR248&gt;0),COUNTIF(AU$6:AU247,"&gt;0")+1,0)</f>
        <v>0</v>
      </c>
    </row>
    <row r="249" spans="40:47" x14ac:dyDescent="0.15">
      <c r="AN249" s="472">
        <v>7</v>
      </c>
      <c r="AO249" s="472">
        <v>3</v>
      </c>
      <c r="AP249" s="472">
        <v>4</v>
      </c>
      <c r="AQ249" s="480">
        <f ca="1">IF($AP249=1,IF(INDIRECT(ADDRESS(($AN249-1)*3+$AO249+5,$AP249+7))="",0,INDIRECT(ADDRESS(($AN249-1)*3+$AO249+5,$AP249+7))),IF(INDIRECT(ADDRESS(($AN249-1)*3+$AO249+5,$AP249+7))="",0,IF(COUNTIF(INDIRECT(ADDRESS(($AN249-1)*36+($AO249-1)*12+6,COLUMN())):INDIRECT(ADDRESS(($AN249-1)*36+($AO249-1)*12+$AP249+4,COLUMN())),INDIRECT(ADDRESS(($AN249-1)*3+$AO249+5,$AP249+7)))&gt;=1,0,INDIRECT(ADDRESS(($AN249-1)*3+$AO249+5,$AP249+7)))))</f>
        <v>0</v>
      </c>
      <c r="AR249" s="472">
        <f ca="1">COUNTIF(INDIRECT("H"&amp;(ROW()+12*(($AN249-1)*3+$AO249)-ROW())/12+5):INDIRECT("S"&amp;(ROW()+12*(($AN249-1)*3+$AO249)-ROW())/12+5),AQ249)</f>
        <v>0</v>
      </c>
      <c r="AS249" s="480"/>
      <c r="AU249" s="472">
        <f ca="1">IF(AND(AQ249&gt;0,AR249&gt;0),COUNTIF(AU$6:AU248,"&gt;0")+1,0)</f>
        <v>0</v>
      </c>
    </row>
    <row r="250" spans="40:47" x14ac:dyDescent="0.15">
      <c r="AN250" s="472">
        <v>7</v>
      </c>
      <c r="AO250" s="472">
        <v>3</v>
      </c>
      <c r="AP250" s="472">
        <v>5</v>
      </c>
      <c r="AQ250" s="480">
        <f ca="1">IF($AP250=1,IF(INDIRECT(ADDRESS(($AN250-1)*3+$AO250+5,$AP250+7))="",0,INDIRECT(ADDRESS(($AN250-1)*3+$AO250+5,$AP250+7))),IF(INDIRECT(ADDRESS(($AN250-1)*3+$AO250+5,$AP250+7))="",0,IF(COUNTIF(INDIRECT(ADDRESS(($AN250-1)*36+($AO250-1)*12+6,COLUMN())):INDIRECT(ADDRESS(($AN250-1)*36+($AO250-1)*12+$AP250+4,COLUMN())),INDIRECT(ADDRESS(($AN250-1)*3+$AO250+5,$AP250+7)))&gt;=1,0,INDIRECT(ADDRESS(($AN250-1)*3+$AO250+5,$AP250+7)))))</f>
        <v>0</v>
      </c>
      <c r="AR250" s="472">
        <f ca="1">COUNTIF(INDIRECT("H"&amp;(ROW()+12*(($AN250-1)*3+$AO250)-ROW())/12+5):INDIRECT("S"&amp;(ROW()+12*(($AN250-1)*3+$AO250)-ROW())/12+5),AQ250)</f>
        <v>0</v>
      </c>
      <c r="AS250" s="480"/>
      <c r="AU250" s="472">
        <f ca="1">IF(AND(AQ250&gt;0,AR250&gt;0),COUNTIF(AU$6:AU249,"&gt;0")+1,0)</f>
        <v>0</v>
      </c>
    </row>
    <row r="251" spans="40:47" x14ac:dyDescent="0.15">
      <c r="AN251" s="472">
        <v>7</v>
      </c>
      <c r="AO251" s="472">
        <v>3</v>
      </c>
      <c r="AP251" s="472">
        <v>6</v>
      </c>
      <c r="AQ251" s="480">
        <f ca="1">IF($AP251=1,IF(INDIRECT(ADDRESS(($AN251-1)*3+$AO251+5,$AP251+7))="",0,INDIRECT(ADDRESS(($AN251-1)*3+$AO251+5,$AP251+7))),IF(INDIRECT(ADDRESS(($AN251-1)*3+$AO251+5,$AP251+7))="",0,IF(COUNTIF(INDIRECT(ADDRESS(($AN251-1)*36+($AO251-1)*12+6,COLUMN())):INDIRECT(ADDRESS(($AN251-1)*36+($AO251-1)*12+$AP251+4,COLUMN())),INDIRECT(ADDRESS(($AN251-1)*3+$AO251+5,$AP251+7)))&gt;=1,0,INDIRECT(ADDRESS(($AN251-1)*3+$AO251+5,$AP251+7)))))</f>
        <v>0</v>
      </c>
      <c r="AR251" s="472">
        <f ca="1">COUNTIF(INDIRECT("H"&amp;(ROW()+12*(($AN251-1)*3+$AO251)-ROW())/12+5):INDIRECT("S"&amp;(ROW()+12*(($AN251-1)*3+$AO251)-ROW())/12+5),AQ251)</f>
        <v>0</v>
      </c>
      <c r="AS251" s="480"/>
      <c r="AU251" s="472">
        <f ca="1">IF(AND(AQ251&gt;0,AR251&gt;0),COUNTIF(AU$6:AU250,"&gt;0")+1,0)</f>
        <v>0</v>
      </c>
    </row>
    <row r="252" spans="40:47" x14ac:dyDescent="0.15">
      <c r="AN252" s="472">
        <v>7</v>
      </c>
      <c r="AO252" s="472">
        <v>3</v>
      </c>
      <c r="AP252" s="472">
        <v>7</v>
      </c>
      <c r="AQ252" s="480">
        <f ca="1">IF($AP252=1,IF(INDIRECT(ADDRESS(($AN252-1)*3+$AO252+5,$AP252+7))="",0,INDIRECT(ADDRESS(($AN252-1)*3+$AO252+5,$AP252+7))),IF(INDIRECT(ADDRESS(($AN252-1)*3+$AO252+5,$AP252+7))="",0,IF(COUNTIF(INDIRECT(ADDRESS(($AN252-1)*36+($AO252-1)*12+6,COLUMN())):INDIRECT(ADDRESS(($AN252-1)*36+($AO252-1)*12+$AP252+4,COLUMN())),INDIRECT(ADDRESS(($AN252-1)*3+$AO252+5,$AP252+7)))&gt;=1,0,INDIRECT(ADDRESS(($AN252-1)*3+$AO252+5,$AP252+7)))))</f>
        <v>0</v>
      </c>
      <c r="AR252" s="472">
        <f ca="1">COUNTIF(INDIRECT("H"&amp;(ROW()+12*(($AN252-1)*3+$AO252)-ROW())/12+5):INDIRECT("S"&amp;(ROW()+12*(($AN252-1)*3+$AO252)-ROW())/12+5),AQ252)</f>
        <v>0</v>
      </c>
      <c r="AS252" s="480"/>
      <c r="AU252" s="472">
        <f ca="1">IF(AND(AQ252&gt;0,AR252&gt;0),COUNTIF(AU$6:AU251,"&gt;0")+1,0)</f>
        <v>0</v>
      </c>
    </row>
    <row r="253" spans="40:47" x14ac:dyDescent="0.15">
      <c r="AN253" s="472">
        <v>7</v>
      </c>
      <c r="AO253" s="472">
        <v>3</v>
      </c>
      <c r="AP253" s="472">
        <v>8</v>
      </c>
      <c r="AQ253" s="480">
        <f ca="1">IF($AP253=1,IF(INDIRECT(ADDRESS(($AN253-1)*3+$AO253+5,$AP253+7))="",0,INDIRECT(ADDRESS(($AN253-1)*3+$AO253+5,$AP253+7))),IF(INDIRECT(ADDRESS(($AN253-1)*3+$AO253+5,$AP253+7))="",0,IF(COUNTIF(INDIRECT(ADDRESS(($AN253-1)*36+($AO253-1)*12+6,COLUMN())):INDIRECT(ADDRESS(($AN253-1)*36+($AO253-1)*12+$AP253+4,COLUMN())),INDIRECT(ADDRESS(($AN253-1)*3+$AO253+5,$AP253+7)))&gt;=1,0,INDIRECT(ADDRESS(($AN253-1)*3+$AO253+5,$AP253+7)))))</f>
        <v>0</v>
      </c>
      <c r="AR253" s="472">
        <f ca="1">COUNTIF(INDIRECT("H"&amp;(ROW()+12*(($AN253-1)*3+$AO253)-ROW())/12+5):INDIRECT("S"&amp;(ROW()+12*(($AN253-1)*3+$AO253)-ROW())/12+5),AQ253)</f>
        <v>0</v>
      </c>
      <c r="AS253" s="480"/>
      <c r="AU253" s="472">
        <f ca="1">IF(AND(AQ253&gt;0,AR253&gt;0),COUNTIF(AU$6:AU252,"&gt;0")+1,0)</f>
        <v>0</v>
      </c>
    </row>
    <row r="254" spans="40:47" x14ac:dyDescent="0.15">
      <c r="AN254" s="472">
        <v>7</v>
      </c>
      <c r="AO254" s="472">
        <v>3</v>
      </c>
      <c r="AP254" s="472">
        <v>9</v>
      </c>
      <c r="AQ254" s="480">
        <f ca="1">IF($AP254=1,IF(INDIRECT(ADDRESS(($AN254-1)*3+$AO254+5,$AP254+7))="",0,INDIRECT(ADDRESS(($AN254-1)*3+$AO254+5,$AP254+7))),IF(INDIRECT(ADDRESS(($AN254-1)*3+$AO254+5,$AP254+7))="",0,IF(COUNTIF(INDIRECT(ADDRESS(($AN254-1)*36+($AO254-1)*12+6,COLUMN())):INDIRECT(ADDRESS(($AN254-1)*36+($AO254-1)*12+$AP254+4,COLUMN())),INDIRECT(ADDRESS(($AN254-1)*3+$AO254+5,$AP254+7)))&gt;=1,0,INDIRECT(ADDRESS(($AN254-1)*3+$AO254+5,$AP254+7)))))</f>
        <v>0</v>
      </c>
      <c r="AR254" s="472">
        <f ca="1">COUNTIF(INDIRECT("H"&amp;(ROW()+12*(($AN254-1)*3+$AO254)-ROW())/12+5):INDIRECT("S"&amp;(ROW()+12*(($AN254-1)*3+$AO254)-ROW())/12+5),AQ254)</f>
        <v>0</v>
      </c>
      <c r="AS254" s="480"/>
      <c r="AU254" s="472">
        <f ca="1">IF(AND(AQ254&gt;0,AR254&gt;0),COUNTIF(AU$6:AU253,"&gt;0")+1,0)</f>
        <v>0</v>
      </c>
    </row>
    <row r="255" spans="40:47" x14ac:dyDescent="0.15">
      <c r="AN255" s="472">
        <v>7</v>
      </c>
      <c r="AO255" s="472">
        <v>3</v>
      </c>
      <c r="AP255" s="472">
        <v>10</v>
      </c>
      <c r="AQ255" s="480">
        <f ca="1">IF($AP255=1,IF(INDIRECT(ADDRESS(($AN255-1)*3+$AO255+5,$AP255+7))="",0,INDIRECT(ADDRESS(($AN255-1)*3+$AO255+5,$AP255+7))),IF(INDIRECT(ADDRESS(($AN255-1)*3+$AO255+5,$AP255+7))="",0,IF(COUNTIF(INDIRECT(ADDRESS(($AN255-1)*36+($AO255-1)*12+6,COLUMN())):INDIRECT(ADDRESS(($AN255-1)*36+($AO255-1)*12+$AP255+4,COLUMN())),INDIRECT(ADDRESS(($AN255-1)*3+$AO255+5,$AP255+7)))&gt;=1,0,INDIRECT(ADDRESS(($AN255-1)*3+$AO255+5,$AP255+7)))))</f>
        <v>0</v>
      </c>
      <c r="AR255" s="472">
        <f ca="1">COUNTIF(INDIRECT("H"&amp;(ROW()+12*(($AN255-1)*3+$AO255)-ROW())/12+5):INDIRECT("S"&amp;(ROW()+12*(($AN255-1)*3+$AO255)-ROW())/12+5),AQ255)</f>
        <v>0</v>
      </c>
      <c r="AS255" s="480"/>
      <c r="AU255" s="472">
        <f ca="1">IF(AND(AQ255&gt;0,AR255&gt;0),COUNTIF(AU$6:AU254,"&gt;0")+1,0)</f>
        <v>0</v>
      </c>
    </row>
    <row r="256" spans="40:47" x14ac:dyDescent="0.15">
      <c r="AN256" s="472">
        <v>7</v>
      </c>
      <c r="AO256" s="472">
        <v>3</v>
      </c>
      <c r="AP256" s="472">
        <v>11</v>
      </c>
      <c r="AQ256" s="480">
        <f ca="1">IF($AP256=1,IF(INDIRECT(ADDRESS(($AN256-1)*3+$AO256+5,$AP256+7))="",0,INDIRECT(ADDRESS(($AN256-1)*3+$AO256+5,$AP256+7))),IF(INDIRECT(ADDRESS(($AN256-1)*3+$AO256+5,$AP256+7))="",0,IF(COUNTIF(INDIRECT(ADDRESS(($AN256-1)*36+($AO256-1)*12+6,COLUMN())):INDIRECT(ADDRESS(($AN256-1)*36+($AO256-1)*12+$AP256+4,COLUMN())),INDIRECT(ADDRESS(($AN256-1)*3+$AO256+5,$AP256+7)))&gt;=1,0,INDIRECT(ADDRESS(($AN256-1)*3+$AO256+5,$AP256+7)))))</f>
        <v>0</v>
      </c>
      <c r="AR256" s="472">
        <f ca="1">COUNTIF(INDIRECT("H"&amp;(ROW()+12*(($AN256-1)*3+$AO256)-ROW())/12+5):INDIRECT("S"&amp;(ROW()+12*(($AN256-1)*3+$AO256)-ROW())/12+5),AQ256)</f>
        <v>0</v>
      </c>
      <c r="AS256" s="480"/>
      <c r="AU256" s="472">
        <f ca="1">IF(AND(AQ256&gt;0,AR256&gt;0),COUNTIF(AU$6:AU255,"&gt;0")+1,0)</f>
        <v>0</v>
      </c>
    </row>
    <row r="257" spans="40:47" x14ac:dyDescent="0.15">
      <c r="AN257" s="472">
        <v>7</v>
      </c>
      <c r="AO257" s="472">
        <v>3</v>
      </c>
      <c r="AP257" s="472">
        <v>12</v>
      </c>
      <c r="AQ257" s="480">
        <f ca="1">IF($AP257=1,IF(INDIRECT(ADDRESS(($AN257-1)*3+$AO257+5,$AP257+7))="",0,INDIRECT(ADDRESS(($AN257-1)*3+$AO257+5,$AP257+7))),IF(INDIRECT(ADDRESS(($AN257-1)*3+$AO257+5,$AP257+7))="",0,IF(COUNTIF(INDIRECT(ADDRESS(($AN257-1)*36+($AO257-1)*12+6,COLUMN())):INDIRECT(ADDRESS(($AN257-1)*36+($AO257-1)*12+$AP257+4,COLUMN())),INDIRECT(ADDRESS(($AN257-1)*3+$AO257+5,$AP257+7)))&gt;=1,0,INDIRECT(ADDRESS(($AN257-1)*3+$AO257+5,$AP257+7)))))</f>
        <v>0</v>
      </c>
      <c r="AR257" s="472">
        <f ca="1">COUNTIF(INDIRECT("H"&amp;(ROW()+12*(($AN257-1)*3+$AO257)-ROW())/12+5):INDIRECT("S"&amp;(ROW()+12*(($AN257-1)*3+$AO257)-ROW())/12+5),AQ257)</f>
        <v>0</v>
      </c>
      <c r="AS257" s="480"/>
      <c r="AU257" s="472">
        <f ca="1">IF(AND(AQ257&gt;0,AR257&gt;0),COUNTIF(AU$6:AU256,"&gt;0")+1,0)</f>
        <v>0</v>
      </c>
    </row>
    <row r="258" spans="40:47" x14ac:dyDescent="0.15">
      <c r="AN258" s="472">
        <v>8</v>
      </c>
      <c r="AO258" s="472">
        <v>1</v>
      </c>
      <c r="AP258" s="472">
        <v>1</v>
      </c>
      <c r="AQ258" s="480">
        <f ca="1">IF($AP258=1,IF(INDIRECT(ADDRESS(($AN258-1)*3+$AO258+5,$AP258+7))="",0,INDIRECT(ADDRESS(($AN258-1)*3+$AO258+5,$AP258+7))),IF(INDIRECT(ADDRESS(($AN258-1)*3+$AO258+5,$AP258+7))="",0,IF(COUNTIF(INDIRECT(ADDRESS(($AN258-1)*36+($AO258-1)*12+6,COLUMN())):INDIRECT(ADDRESS(($AN258-1)*36+($AO258-1)*12+$AP258+4,COLUMN())),INDIRECT(ADDRESS(($AN258-1)*3+$AO258+5,$AP258+7)))&gt;=1,0,INDIRECT(ADDRESS(($AN258-1)*3+$AO258+5,$AP258+7)))))</f>
        <v>0</v>
      </c>
      <c r="AR258" s="472">
        <f ca="1">COUNTIF(INDIRECT("H"&amp;(ROW()+12*(($AN258-1)*3+$AO258)-ROW())/12+5):INDIRECT("S"&amp;(ROW()+12*(($AN258-1)*3+$AO258)-ROW())/12+5),AQ258)</f>
        <v>0</v>
      </c>
      <c r="AS258" s="480"/>
      <c r="AU258" s="472">
        <f ca="1">IF(AND(AQ258&gt;0,AR258&gt;0),COUNTIF(AU$6:AU257,"&gt;0")+1,0)</f>
        <v>0</v>
      </c>
    </row>
    <row r="259" spans="40:47" x14ac:dyDescent="0.15">
      <c r="AN259" s="472">
        <v>8</v>
      </c>
      <c r="AO259" s="472">
        <v>1</v>
      </c>
      <c r="AP259" s="472">
        <v>2</v>
      </c>
      <c r="AQ259" s="480">
        <f ca="1">IF($AP259=1,IF(INDIRECT(ADDRESS(($AN259-1)*3+$AO259+5,$AP259+7))="",0,INDIRECT(ADDRESS(($AN259-1)*3+$AO259+5,$AP259+7))),IF(INDIRECT(ADDRESS(($AN259-1)*3+$AO259+5,$AP259+7))="",0,IF(COUNTIF(INDIRECT(ADDRESS(($AN259-1)*36+($AO259-1)*12+6,COLUMN())):INDIRECT(ADDRESS(($AN259-1)*36+($AO259-1)*12+$AP259+4,COLUMN())),INDIRECT(ADDRESS(($AN259-1)*3+$AO259+5,$AP259+7)))&gt;=1,0,INDIRECT(ADDRESS(($AN259-1)*3+$AO259+5,$AP259+7)))))</f>
        <v>0</v>
      </c>
      <c r="AR259" s="472">
        <f ca="1">COUNTIF(INDIRECT("H"&amp;(ROW()+12*(($AN259-1)*3+$AO259)-ROW())/12+5):INDIRECT("S"&amp;(ROW()+12*(($AN259-1)*3+$AO259)-ROW())/12+5),AQ259)</f>
        <v>0</v>
      </c>
      <c r="AS259" s="480"/>
      <c r="AU259" s="472">
        <f ca="1">IF(AND(AQ259&gt;0,AR259&gt;0),COUNTIF(AU$6:AU258,"&gt;0")+1,0)</f>
        <v>0</v>
      </c>
    </row>
    <row r="260" spans="40:47" x14ac:dyDescent="0.15">
      <c r="AN260" s="472">
        <v>8</v>
      </c>
      <c r="AO260" s="472">
        <v>1</v>
      </c>
      <c r="AP260" s="472">
        <v>3</v>
      </c>
      <c r="AQ260" s="480">
        <f ca="1">IF($AP260=1,IF(INDIRECT(ADDRESS(($AN260-1)*3+$AO260+5,$AP260+7))="",0,INDIRECT(ADDRESS(($AN260-1)*3+$AO260+5,$AP260+7))),IF(INDIRECT(ADDRESS(($AN260-1)*3+$AO260+5,$AP260+7))="",0,IF(COUNTIF(INDIRECT(ADDRESS(($AN260-1)*36+($AO260-1)*12+6,COLUMN())):INDIRECT(ADDRESS(($AN260-1)*36+($AO260-1)*12+$AP260+4,COLUMN())),INDIRECT(ADDRESS(($AN260-1)*3+$AO260+5,$AP260+7)))&gt;=1,0,INDIRECT(ADDRESS(($AN260-1)*3+$AO260+5,$AP260+7)))))</f>
        <v>0</v>
      </c>
      <c r="AR260" s="472">
        <f ca="1">COUNTIF(INDIRECT("H"&amp;(ROW()+12*(($AN260-1)*3+$AO260)-ROW())/12+5):INDIRECT("S"&amp;(ROW()+12*(($AN260-1)*3+$AO260)-ROW())/12+5),AQ260)</f>
        <v>0</v>
      </c>
      <c r="AS260" s="480"/>
      <c r="AU260" s="472">
        <f ca="1">IF(AND(AQ260&gt;0,AR260&gt;0),COUNTIF(AU$6:AU259,"&gt;0")+1,0)</f>
        <v>0</v>
      </c>
    </row>
    <row r="261" spans="40:47" x14ac:dyDescent="0.15">
      <c r="AN261" s="472">
        <v>8</v>
      </c>
      <c r="AO261" s="472">
        <v>1</v>
      </c>
      <c r="AP261" s="472">
        <v>4</v>
      </c>
      <c r="AQ261" s="480">
        <f ca="1">IF($AP261=1,IF(INDIRECT(ADDRESS(($AN261-1)*3+$AO261+5,$AP261+7))="",0,INDIRECT(ADDRESS(($AN261-1)*3+$AO261+5,$AP261+7))),IF(INDIRECT(ADDRESS(($AN261-1)*3+$AO261+5,$AP261+7))="",0,IF(COUNTIF(INDIRECT(ADDRESS(($AN261-1)*36+($AO261-1)*12+6,COLUMN())):INDIRECT(ADDRESS(($AN261-1)*36+($AO261-1)*12+$AP261+4,COLUMN())),INDIRECT(ADDRESS(($AN261-1)*3+$AO261+5,$AP261+7)))&gt;=1,0,INDIRECT(ADDRESS(($AN261-1)*3+$AO261+5,$AP261+7)))))</f>
        <v>0</v>
      </c>
      <c r="AR261" s="472">
        <f ca="1">COUNTIF(INDIRECT("H"&amp;(ROW()+12*(($AN261-1)*3+$AO261)-ROW())/12+5):INDIRECT("S"&amp;(ROW()+12*(($AN261-1)*3+$AO261)-ROW())/12+5),AQ261)</f>
        <v>0</v>
      </c>
      <c r="AS261" s="480"/>
      <c r="AU261" s="472">
        <f ca="1">IF(AND(AQ261&gt;0,AR261&gt;0),COUNTIF(AU$6:AU260,"&gt;0")+1,0)</f>
        <v>0</v>
      </c>
    </row>
    <row r="262" spans="40:47" x14ac:dyDescent="0.15">
      <c r="AN262" s="472">
        <v>8</v>
      </c>
      <c r="AO262" s="472">
        <v>1</v>
      </c>
      <c r="AP262" s="472">
        <v>5</v>
      </c>
      <c r="AQ262" s="480">
        <f ca="1">IF($AP262=1,IF(INDIRECT(ADDRESS(($AN262-1)*3+$AO262+5,$AP262+7))="",0,INDIRECT(ADDRESS(($AN262-1)*3+$AO262+5,$AP262+7))),IF(INDIRECT(ADDRESS(($AN262-1)*3+$AO262+5,$AP262+7))="",0,IF(COUNTIF(INDIRECT(ADDRESS(($AN262-1)*36+($AO262-1)*12+6,COLUMN())):INDIRECT(ADDRESS(($AN262-1)*36+($AO262-1)*12+$AP262+4,COLUMN())),INDIRECT(ADDRESS(($AN262-1)*3+$AO262+5,$AP262+7)))&gt;=1,0,INDIRECT(ADDRESS(($AN262-1)*3+$AO262+5,$AP262+7)))))</f>
        <v>0</v>
      </c>
      <c r="AR262" s="472">
        <f ca="1">COUNTIF(INDIRECT("H"&amp;(ROW()+12*(($AN262-1)*3+$AO262)-ROW())/12+5):INDIRECT("S"&amp;(ROW()+12*(($AN262-1)*3+$AO262)-ROW())/12+5),AQ262)</f>
        <v>0</v>
      </c>
      <c r="AS262" s="480"/>
      <c r="AU262" s="472">
        <f ca="1">IF(AND(AQ262&gt;0,AR262&gt;0),COUNTIF(AU$6:AU261,"&gt;0")+1,0)</f>
        <v>0</v>
      </c>
    </row>
    <row r="263" spans="40:47" x14ac:dyDescent="0.15">
      <c r="AN263" s="472">
        <v>8</v>
      </c>
      <c r="AO263" s="472">
        <v>1</v>
      </c>
      <c r="AP263" s="472">
        <v>6</v>
      </c>
      <c r="AQ263" s="480">
        <f ca="1">IF($AP263=1,IF(INDIRECT(ADDRESS(($AN263-1)*3+$AO263+5,$AP263+7))="",0,INDIRECT(ADDRESS(($AN263-1)*3+$AO263+5,$AP263+7))),IF(INDIRECT(ADDRESS(($AN263-1)*3+$AO263+5,$AP263+7))="",0,IF(COUNTIF(INDIRECT(ADDRESS(($AN263-1)*36+($AO263-1)*12+6,COLUMN())):INDIRECT(ADDRESS(($AN263-1)*36+($AO263-1)*12+$AP263+4,COLUMN())),INDIRECT(ADDRESS(($AN263-1)*3+$AO263+5,$AP263+7)))&gt;=1,0,INDIRECT(ADDRESS(($AN263-1)*3+$AO263+5,$AP263+7)))))</f>
        <v>0</v>
      </c>
      <c r="AR263" s="472">
        <f ca="1">COUNTIF(INDIRECT("H"&amp;(ROW()+12*(($AN263-1)*3+$AO263)-ROW())/12+5):INDIRECT("S"&amp;(ROW()+12*(($AN263-1)*3+$AO263)-ROW())/12+5),AQ263)</f>
        <v>0</v>
      </c>
      <c r="AS263" s="480"/>
      <c r="AU263" s="472">
        <f ca="1">IF(AND(AQ263&gt;0,AR263&gt;0),COUNTIF(AU$6:AU262,"&gt;0")+1,0)</f>
        <v>0</v>
      </c>
    </row>
    <row r="264" spans="40:47" x14ac:dyDescent="0.15">
      <c r="AN264" s="472">
        <v>8</v>
      </c>
      <c r="AO264" s="472">
        <v>1</v>
      </c>
      <c r="AP264" s="472">
        <v>7</v>
      </c>
      <c r="AQ264" s="480">
        <f ca="1">IF($AP264=1,IF(INDIRECT(ADDRESS(($AN264-1)*3+$AO264+5,$AP264+7))="",0,INDIRECT(ADDRESS(($AN264-1)*3+$AO264+5,$AP264+7))),IF(INDIRECT(ADDRESS(($AN264-1)*3+$AO264+5,$AP264+7))="",0,IF(COUNTIF(INDIRECT(ADDRESS(($AN264-1)*36+($AO264-1)*12+6,COLUMN())):INDIRECT(ADDRESS(($AN264-1)*36+($AO264-1)*12+$AP264+4,COLUMN())),INDIRECT(ADDRESS(($AN264-1)*3+$AO264+5,$AP264+7)))&gt;=1,0,INDIRECT(ADDRESS(($AN264-1)*3+$AO264+5,$AP264+7)))))</f>
        <v>0</v>
      </c>
      <c r="AR264" s="472">
        <f ca="1">COUNTIF(INDIRECT("H"&amp;(ROW()+12*(($AN264-1)*3+$AO264)-ROW())/12+5):INDIRECT("S"&amp;(ROW()+12*(($AN264-1)*3+$AO264)-ROW())/12+5),AQ264)</f>
        <v>0</v>
      </c>
      <c r="AS264" s="480"/>
      <c r="AU264" s="472">
        <f ca="1">IF(AND(AQ264&gt;0,AR264&gt;0),COUNTIF(AU$6:AU263,"&gt;0")+1,0)</f>
        <v>0</v>
      </c>
    </row>
    <row r="265" spans="40:47" x14ac:dyDescent="0.15">
      <c r="AN265" s="472">
        <v>8</v>
      </c>
      <c r="AO265" s="472">
        <v>1</v>
      </c>
      <c r="AP265" s="472">
        <v>8</v>
      </c>
      <c r="AQ265" s="480">
        <f ca="1">IF($AP265=1,IF(INDIRECT(ADDRESS(($AN265-1)*3+$AO265+5,$AP265+7))="",0,INDIRECT(ADDRESS(($AN265-1)*3+$AO265+5,$AP265+7))),IF(INDIRECT(ADDRESS(($AN265-1)*3+$AO265+5,$AP265+7))="",0,IF(COUNTIF(INDIRECT(ADDRESS(($AN265-1)*36+($AO265-1)*12+6,COLUMN())):INDIRECT(ADDRESS(($AN265-1)*36+($AO265-1)*12+$AP265+4,COLUMN())),INDIRECT(ADDRESS(($AN265-1)*3+$AO265+5,$AP265+7)))&gt;=1,0,INDIRECT(ADDRESS(($AN265-1)*3+$AO265+5,$AP265+7)))))</f>
        <v>0</v>
      </c>
      <c r="AR265" s="472">
        <f ca="1">COUNTIF(INDIRECT("H"&amp;(ROW()+12*(($AN265-1)*3+$AO265)-ROW())/12+5):INDIRECT("S"&amp;(ROW()+12*(($AN265-1)*3+$AO265)-ROW())/12+5),AQ265)</f>
        <v>0</v>
      </c>
      <c r="AS265" s="480"/>
      <c r="AU265" s="472">
        <f ca="1">IF(AND(AQ265&gt;0,AR265&gt;0),COUNTIF(AU$6:AU264,"&gt;0")+1,0)</f>
        <v>0</v>
      </c>
    </row>
    <row r="266" spans="40:47" x14ac:dyDescent="0.15">
      <c r="AN266" s="472">
        <v>8</v>
      </c>
      <c r="AO266" s="472">
        <v>1</v>
      </c>
      <c r="AP266" s="472">
        <v>9</v>
      </c>
      <c r="AQ266" s="480">
        <f ca="1">IF($AP266=1,IF(INDIRECT(ADDRESS(($AN266-1)*3+$AO266+5,$AP266+7))="",0,INDIRECT(ADDRESS(($AN266-1)*3+$AO266+5,$AP266+7))),IF(INDIRECT(ADDRESS(($AN266-1)*3+$AO266+5,$AP266+7))="",0,IF(COUNTIF(INDIRECT(ADDRESS(($AN266-1)*36+($AO266-1)*12+6,COLUMN())):INDIRECT(ADDRESS(($AN266-1)*36+($AO266-1)*12+$AP266+4,COLUMN())),INDIRECT(ADDRESS(($AN266-1)*3+$AO266+5,$AP266+7)))&gt;=1,0,INDIRECT(ADDRESS(($AN266-1)*3+$AO266+5,$AP266+7)))))</f>
        <v>0</v>
      </c>
      <c r="AR266" s="472">
        <f ca="1">COUNTIF(INDIRECT("H"&amp;(ROW()+12*(($AN266-1)*3+$AO266)-ROW())/12+5):INDIRECT("S"&amp;(ROW()+12*(($AN266-1)*3+$AO266)-ROW())/12+5),AQ266)</f>
        <v>0</v>
      </c>
      <c r="AS266" s="480"/>
      <c r="AU266" s="472">
        <f ca="1">IF(AND(AQ266&gt;0,AR266&gt;0),COUNTIF(AU$6:AU265,"&gt;0")+1,0)</f>
        <v>0</v>
      </c>
    </row>
    <row r="267" spans="40:47" x14ac:dyDescent="0.15">
      <c r="AN267" s="472">
        <v>8</v>
      </c>
      <c r="AO267" s="472">
        <v>1</v>
      </c>
      <c r="AP267" s="472">
        <v>10</v>
      </c>
      <c r="AQ267" s="480">
        <f ca="1">IF($AP267=1,IF(INDIRECT(ADDRESS(($AN267-1)*3+$AO267+5,$AP267+7))="",0,INDIRECT(ADDRESS(($AN267-1)*3+$AO267+5,$AP267+7))),IF(INDIRECT(ADDRESS(($AN267-1)*3+$AO267+5,$AP267+7))="",0,IF(COUNTIF(INDIRECT(ADDRESS(($AN267-1)*36+($AO267-1)*12+6,COLUMN())):INDIRECT(ADDRESS(($AN267-1)*36+($AO267-1)*12+$AP267+4,COLUMN())),INDIRECT(ADDRESS(($AN267-1)*3+$AO267+5,$AP267+7)))&gt;=1,0,INDIRECT(ADDRESS(($AN267-1)*3+$AO267+5,$AP267+7)))))</f>
        <v>0</v>
      </c>
      <c r="AR267" s="472">
        <f ca="1">COUNTIF(INDIRECT("H"&amp;(ROW()+12*(($AN267-1)*3+$AO267)-ROW())/12+5):INDIRECT("S"&amp;(ROW()+12*(($AN267-1)*3+$AO267)-ROW())/12+5),AQ267)</f>
        <v>0</v>
      </c>
      <c r="AS267" s="480"/>
      <c r="AU267" s="472">
        <f ca="1">IF(AND(AQ267&gt;0,AR267&gt;0),COUNTIF(AU$6:AU266,"&gt;0")+1,0)</f>
        <v>0</v>
      </c>
    </row>
    <row r="268" spans="40:47" x14ac:dyDescent="0.15">
      <c r="AN268" s="472">
        <v>8</v>
      </c>
      <c r="AO268" s="472">
        <v>1</v>
      </c>
      <c r="AP268" s="472">
        <v>11</v>
      </c>
      <c r="AQ268" s="480">
        <f ca="1">IF($AP268=1,IF(INDIRECT(ADDRESS(($AN268-1)*3+$AO268+5,$AP268+7))="",0,INDIRECT(ADDRESS(($AN268-1)*3+$AO268+5,$AP268+7))),IF(INDIRECT(ADDRESS(($AN268-1)*3+$AO268+5,$AP268+7))="",0,IF(COUNTIF(INDIRECT(ADDRESS(($AN268-1)*36+($AO268-1)*12+6,COLUMN())):INDIRECT(ADDRESS(($AN268-1)*36+($AO268-1)*12+$AP268+4,COLUMN())),INDIRECT(ADDRESS(($AN268-1)*3+$AO268+5,$AP268+7)))&gt;=1,0,INDIRECT(ADDRESS(($AN268-1)*3+$AO268+5,$AP268+7)))))</f>
        <v>0</v>
      </c>
      <c r="AR268" s="472">
        <f ca="1">COUNTIF(INDIRECT("H"&amp;(ROW()+12*(($AN268-1)*3+$AO268)-ROW())/12+5):INDIRECT("S"&amp;(ROW()+12*(($AN268-1)*3+$AO268)-ROW())/12+5),AQ268)</f>
        <v>0</v>
      </c>
      <c r="AS268" s="480"/>
      <c r="AU268" s="472">
        <f ca="1">IF(AND(AQ268&gt;0,AR268&gt;0),COUNTIF(AU$6:AU267,"&gt;0")+1,0)</f>
        <v>0</v>
      </c>
    </row>
    <row r="269" spans="40:47" x14ac:dyDescent="0.15">
      <c r="AN269" s="472">
        <v>8</v>
      </c>
      <c r="AO269" s="472">
        <v>1</v>
      </c>
      <c r="AP269" s="472">
        <v>12</v>
      </c>
      <c r="AQ269" s="480">
        <f ca="1">IF($AP269=1,IF(INDIRECT(ADDRESS(($AN269-1)*3+$AO269+5,$AP269+7))="",0,INDIRECT(ADDRESS(($AN269-1)*3+$AO269+5,$AP269+7))),IF(INDIRECT(ADDRESS(($AN269-1)*3+$AO269+5,$AP269+7))="",0,IF(COUNTIF(INDIRECT(ADDRESS(($AN269-1)*36+($AO269-1)*12+6,COLUMN())):INDIRECT(ADDRESS(($AN269-1)*36+($AO269-1)*12+$AP269+4,COLUMN())),INDIRECT(ADDRESS(($AN269-1)*3+$AO269+5,$AP269+7)))&gt;=1,0,INDIRECT(ADDRESS(($AN269-1)*3+$AO269+5,$AP269+7)))))</f>
        <v>0</v>
      </c>
      <c r="AR269" s="472">
        <f ca="1">COUNTIF(INDIRECT("H"&amp;(ROW()+12*(($AN269-1)*3+$AO269)-ROW())/12+5):INDIRECT("S"&amp;(ROW()+12*(($AN269-1)*3+$AO269)-ROW())/12+5),AQ269)</f>
        <v>0</v>
      </c>
      <c r="AS269" s="480"/>
      <c r="AU269" s="472">
        <f ca="1">IF(AND(AQ269&gt;0,AR269&gt;0),COUNTIF(AU$6:AU268,"&gt;0")+1,0)</f>
        <v>0</v>
      </c>
    </row>
    <row r="270" spans="40:47" x14ac:dyDescent="0.15">
      <c r="AN270" s="472">
        <v>8</v>
      </c>
      <c r="AO270" s="472">
        <v>2</v>
      </c>
      <c r="AP270" s="472">
        <v>1</v>
      </c>
      <c r="AQ270" s="480">
        <f ca="1">IF($AP270=1,IF(INDIRECT(ADDRESS(($AN270-1)*3+$AO270+5,$AP270+7))="",0,INDIRECT(ADDRESS(($AN270-1)*3+$AO270+5,$AP270+7))),IF(INDIRECT(ADDRESS(($AN270-1)*3+$AO270+5,$AP270+7))="",0,IF(COUNTIF(INDIRECT(ADDRESS(($AN270-1)*36+($AO270-1)*12+6,COLUMN())):INDIRECT(ADDRESS(($AN270-1)*36+($AO270-1)*12+$AP270+4,COLUMN())),INDIRECT(ADDRESS(($AN270-1)*3+$AO270+5,$AP270+7)))&gt;=1,0,INDIRECT(ADDRESS(($AN270-1)*3+$AO270+5,$AP270+7)))))</f>
        <v>0</v>
      </c>
      <c r="AR270" s="472">
        <f ca="1">COUNTIF(INDIRECT("H"&amp;(ROW()+12*(($AN270-1)*3+$AO270)-ROW())/12+5):INDIRECT("S"&amp;(ROW()+12*(($AN270-1)*3+$AO270)-ROW())/12+5),AQ270)</f>
        <v>0</v>
      </c>
      <c r="AS270" s="480"/>
      <c r="AU270" s="472">
        <f ca="1">IF(AND(AQ270&gt;0,AR270&gt;0),COUNTIF(AU$6:AU269,"&gt;0")+1,0)</f>
        <v>0</v>
      </c>
    </row>
    <row r="271" spans="40:47" x14ac:dyDescent="0.15">
      <c r="AN271" s="472">
        <v>8</v>
      </c>
      <c r="AO271" s="472">
        <v>2</v>
      </c>
      <c r="AP271" s="472">
        <v>2</v>
      </c>
      <c r="AQ271" s="480">
        <f ca="1">IF($AP271=1,IF(INDIRECT(ADDRESS(($AN271-1)*3+$AO271+5,$AP271+7))="",0,INDIRECT(ADDRESS(($AN271-1)*3+$AO271+5,$AP271+7))),IF(INDIRECT(ADDRESS(($AN271-1)*3+$AO271+5,$AP271+7))="",0,IF(COUNTIF(INDIRECT(ADDRESS(($AN271-1)*36+($AO271-1)*12+6,COLUMN())):INDIRECT(ADDRESS(($AN271-1)*36+($AO271-1)*12+$AP271+4,COLUMN())),INDIRECT(ADDRESS(($AN271-1)*3+$AO271+5,$AP271+7)))&gt;=1,0,INDIRECT(ADDRESS(($AN271-1)*3+$AO271+5,$AP271+7)))))</f>
        <v>0</v>
      </c>
      <c r="AR271" s="472">
        <f ca="1">COUNTIF(INDIRECT("H"&amp;(ROW()+12*(($AN271-1)*3+$AO271)-ROW())/12+5):INDIRECT("S"&amp;(ROW()+12*(($AN271-1)*3+$AO271)-ROW())/12+5),AQ271)</f>
        <v>0</v>
      </c>
      <c r="AS271" s="480"/>
      <c r="AU271" s="472">
        <f ca="1">IF(AND(AQ271&gt;0,AR271&gt;0),COUNTIF(AU$6:AU270,"&gt;0")+1,0)</f>
        <v>0</v>
      </c>
    </row>
    <row r="272" spans="40:47" x14ac:dyDescent="0.15">
      <c r="AN272" s="472">
        <v>8</v>
      </c>
      <c r="AO272" s="472">
        <v>2</v>
      </c>
      <c r="AP272" s="472">
        <v>3</v>
      </c>
      <c r="AQ272" s="480">
        <f ca="1">IF($AP272=1,IF(INDIRECT(ADDRESS(($AN272-1)*3+$AO272+5,$AP272+7))="",0,INDIRECT(ADDRESS(($AN272-1)*3+$AO272+5,$AP272+7))),IF(INDIRECT(ADDRESS(($AN272-1)*3+$AO272+5,$AP272+7))="",0,IF(COUNTIF(INDIRECT(ADDRESS(($AN272-1)*36+($AO272-1)*12+6,COLUMN())):INDIRECT(ADDRESS(($AN272-1)*36+($AO272-1)*12+$AP272+4,COLUMN())),INDIRECT(ADDRESS(($AN272-1)*3+$AO272+5,$AP272+7)))&gt;=1,0,INDIRECT(ADDRESS(($AN272-1)*3+$AO272+5,$AP272+7)))))</f>
        <v>0</v>
      </c>
      <c r="AR272" s="472">
        <f ca="1">COUNTIF(INDIRECT("H"&amp;(ROW()+12*(($AN272-1)*3+$AO272)-ROW())/12+5):INDIRECT("S"&amp;(ROW()+12*(($AN272-1)*3+$AO272)-ROW())/12+5),AQ272)</f>
        <v>0</v>
      </c>
      <c r="AS272" s="480"/>
      <c r="AU272" s="472">
        <f ca="1">IF(AND(AQ272&gt;0,AR272&gt;0),COUNTIF(AU$6:AU271,"&gt;0")+1,0)</f>
        <v>0</v>
      </c>
    </row>
    <row r="273" spans="40:47" x14ac:dyDescent="0.15">
      <c r="AN273" s="472">
        <v>8</v>
      </c>
      <c r="AO273" s="472">
        <v>2</v>
      </c>
      <c r="AP273" s="472">
        <v>4</v>
      </c>
      <c r="AQ273" s="480">
        <f ca="1">IF($AP273=1,IF(INDIRECT(ADDRESS(($AN273-1)*3+$AO273+5,$AP273+7))="",0,INDIRECT(ADDRESS(($AN273-1)*3+$AO273+5,$AP273+7))),IF(INDIRECT(ADDRESS(($AN273-1)*3+$AO273+5,$AP273+7))="",0,IF(COUNTIF(INDIRECT(ADDRESS(($AN273-1)*36+($AO273-1)*12+6,COLUMN())):INDIRECT(ADDRESS(($AN273-1)*36+($AO273-1)*12+$AP273+4,COLUMN())),INDIRECT(ADDRESS(($AN273-1)*3+$AO273+5,$AP273+7)))&gt;=1,0,INDIRECT(ADDRESS(($AN273-1)*3+$AO273+5,$AP273+7)))))</f>
        <v>0</v>
      </c>
      <c r="AR273" s="472">
        <f ca="1">COUNTIF(INDIRECT("H"&amp;(ROW()+12*(($AN273-1)*3+$AO273)-ROW())/12+5):INDIRECT("S"&amp;(ROW()+12*(($AN273-1)*3+$AO273)-ROW())/12+5),AQ273)</f>
        <v>0</v>
      </c>
      <c r="AS273" s="480"/>
      <c r="AU273" s="472">
        <f ca="1">IF(AND(AQ273&gt;0,AR273&gt;0),COUNTIF(AU$6:AU272,"&gt;0")+1,0)</f>
        <v>0</v>
      </c>
    </row>
    <row r="274" spans="40:47" x14ac:dyDescent="0.15">
      <c r="AN274" s="472">
        <v>8</v>
      </c>
      <c r="AO274" s="472">
        <v>2</v>
      </c>
      <c r="AP274" s="472">
        <v>5</v>
      </c>
      <c r="AQ274" s="480">
        <f ca="1">IF($AP274=1,IF(INDIRECT(ADDRESS(($AN274-1)*3+$AO274+5,$AP274+7))="",0,INDIRECT(ADDRESS(($AN274-1)*3+$AO274+5,$AP274+7))),IF(INDIRECT(ADDRESS(($AN274-1)*3+$AO274+5,$AP274+7))="",0,IF(COUNTIF(INDIRECT(ADDRESS(($AN274-1)*36+($AO274-1)*12+6,COLUMN())):INDIRECT(ADDRESS(($AN274-1)*36+($AO274-1)*12+$AP274+4,COLUMN())),INDIRECT(ADDRESS(($AN274-1)*3+$AO274+5,$AP274+7)))&gt;=1,0,INDIRECT(ADDRESS(($AN274-1)*3+$AO274+5,$AP274+7)))))</f>
        <v>0</v>
      </c>
      <c r="AR274" s="472">
        <f ca="1">COUNTIF(INDIRECT("H"&amp;(ROW()+12*(($AN274-1)*3+$AO274)-ROW())/12+5):INDIRECT("S"&amp;(ROW()+12*(($AN274-1)*3+$AO274)-ROW())/12+5),AQ274)</f>
        <v>0</v>
      </c>
      <c r="AS274" s="480"/>
      <c r="AU274" s="472">
        <f ca="1">IF(AND(AQ274&gt;0,AR274&gt;0),COUNTIF(AU$6:AU273,"&gt;0")+1,0)</f>
        <v>0</v>
      </c>
    </row>
    <row r="275" spans="40:47" x14ac:dyDescent="0.15">
      <c r="AN275" s="472">
        <v>8</v>
      </c>
      <c r="AO275" s="472">
        <v>2</v>
      </c>
      <c r="AP275" s="472">
        <v>6</v>
      </c>
      <c r="AQ275" s="480">
        <f ca="1">IF($AP275=1,IF(INDIRECT(ADDRESS(($AN275-1)*3+$AO275+5,$AP275+7))="",0,INDIRECT(ADDRESS(($AN275-1)*3+$AO275+5,$AP275+7))),IF(INDIRECT(ADDRESS(($AN275-1)*3+$AO275+5,$AP275+7))="",0,IF(COUNTIF(INDIRECT(ADDRESS(($AN275-1)*36+($AO275-1)*12+6,COLUMN())):INDIRECT(ADDRESS(($AN275-1)*36+($AO275-1)*12+$AP275+4,COLUMN())),INDIRECT(ADDRESS(($AN275-1)*3+$AO275+5,$AP275+7)))&gt;=1,0,INDIRECT(ADDRESS(($AN275-1)*3+$AO275+5,$AP275+7)))))</f>
        <v>0</v>
      </c>
      <c r="AR275" s="472">
        <f ca="1">COUNTIF(INDIRECT("H"&amp;(ROW()+12*(($AN275-1)*3+$AO275)-ROW())/12+5):INDIRECT("S"&amp;(ROW()+12*(($AN275-1)*3+$AO275)-ROW())/12+5),AQ275)</f>
        <v>0</v>
      </c>
      <c r="AS275" s="480"/>
      <c r="AU275" s="472">
        <f ca="1">IF(AND(AQ275&gt;0,AR275&gt;0),COUNTIF(AU$6:AU274,"&gt;0")+1,0)</f>
        <v>0</v>
      </c>
    </row>
    <row r="276" spans="40:47" x14ac:dyDescent="0.15">
      <c r="AN276" s="472">
        <v>8</v>
      </c>
      <c r="AO276" s="472">
        <v>2</v>
      </c>
      <c r="AP276" s="472">
        <v>7</v>
      </c>
      <c r="AQ276" s="480">
        <f ca="1">IF($AP276=1,IF(INDIRECT(ADDRESS(($AN276-1)*3+$AO276+5,$AP276+7))="",0,INDIRECT(ADDRESS(($AN276-1)*3+$AO276+5,$AP276+7))),IF(INDIRECT(ADDRESS(($AN276-1)*3+$AO276+5,$AP276+7))="",0,IF(COUNTIF(INDIRECT(ADDRESS(($AN276-1)*36+($AO276-1)*12+6,COLUMN())):INDIRECT(ADDRESS(($AN276-1)*36+($AO276-1)*12+$AP276+4,COLUMN())),INDIRECT(ADDRESS(($AN276-1)*3+$AO276+5,$AP276+7)))&gt;=1,0,INDIRECT(ADDRESS(($AN276-1)*3+$AO276+5,$AP276+7)))))</f>
        <v>0</v>
      </c>
      <c r="AR276" s="472">
        <f ca="1">COUNTIF(INDIRECT("H"&amp;(ROW()+12*(($AN276-1)*3+$AO276)-ROW())/12+5):INDIRECT("S"&amp;(ROW()+12*(($AN276-1)*3+$AO276)-ROW())/12+5),AQ276)</f>
        <v>0</v>
      </c>
      <c r="AS276" s="480"/>
      <c r="AU276" s="472">
        <f ca="1">IF(AND(AQ276&gt;0,AR276&gt;0),COUNTIF(AU$6:AU275,"&gt;0")+1,0)</f>
        <v>0</v>
      </c>
    </row>
    <row r="277" spans="40:47" x14ac:dyDescent="0.15">
      <c r="AN277" s="472">
        <v>8</v>
      </c>
      <c r="AO277" s="472">
        <v>2</v>
      </c>
      <c r="AP277" s="472">
        <v>8</v>
      </c>
      <c r="AQ277" s="480">
        <f ca="1">IF($AP277=1,IF(INDIRECT(ADDRESS(($AN277-1)*3+$AO277+5,$AP277+7))="",0,INDIRECT(ADDRESS(($AN277-1)*3+$AO277+5,$AP277+7))),IF(INDIRECT(ADDRESS(($AN277-1)*3+$AO277+5,$AP277+7))="",0,IF(COUNTIF(INDIRECT(ADDRESS(($AN277-1)*36+($AO277-1)*12+6,COLUMN())):INDIRECT(ADDRESS(($AN277-1)*36+($AO277-1)*12+$AP277+4,COLUMN())),INDIRECT(ADDRESS(($AN277-1)*3+$AO277+5,$AP277+7)))&gt;=1,0,INDIRECT(ADDRESS(($AN277-1)*3+$AO277+5,$AP277+7)))))</f>
        <v>0</v>
      </c>
      <c r="AR277" s="472">
        <f ca="1">COUNTIF(INDIRECT("H"&amp;(ROW()+12*(($AN277-1)*3+$AO277)-ROW())/12+5):INDIRECT("S"&amp;(ROW()+12*(($AN277-1)*3+$AO277)-ROW())/12+5),AQ277)</f>
        <v>0</v>
      </c>
      <c r="AS277" s="480"/>
      <c r="AU277" s="472">
        <f ca="1">IF(AND(AQ277&gt;0,AR277&gt;0),COUNTIF(AU$6:AU276,"&gt;0")+1,0)</f>
        <v>0</v>
      </c>
    </row>
    <row r="278" spans="40:47" x14ac:dyDescent="0.15">
      <c r="AN278" s="472">
        <v>8</v>
      </c>
      <c r="AO278" s="472">
        <v>2</v>
      </c>
      <c r="AP278" s="472">
        <v>9</v>
      </c>
      <c r="AQ278" s="480">
        <f ca="1">IF($AP278=1,IF(INDIRECT(ADDRESS(($AN278-1)*3+$AO278+5,$AP278+7))="",0,INDIRECT(ADDRESS(($AN278-1)*3+$AO278+5,$AP278+7))),IF(INDIRECT(ADDRESS(($AN278-1)*3+$AO278+5,$AP278+7))="",0,IF(COUNTIF(INDIRECT(ADDRESS(($AN278-1)*36+($AO278-1)*12+6,COLUMN())):INDIRECT(ADDRESS(($AN278-1)*36+($AO278-1)*12+$AP278+4,COLUMN())),INDIRECT(ADDRESS(($AN278-1)*3+$AO278+5,$AP278+7)))&gt;=1,0,INDIRECT(ADDRESS(($AN278-1)*3+$AO278+5,$AP278+7)))))</f>
        <v>0</v>
      </c>
      <c r="AR278" s="472">
        <f ca="1">COUNTIF(INDIRECT("H"&amp;(ROW()+12*(($AN278-1)*3+$AO278)-ROW())/12+5):INDIRECT("S"&amp;(ROW()+12*(($AN278-1)*3+$AO278)-ROW())/12+5),AQ278)</f>
        <v>0</v>
      </c>
      <c r="AS278" s="480"/>
      <c r="AU278" s="472">
        <f ca="1">IF(AND(AQ278&gt;0,AR278&gt;0),COUNTIF(AU$6:AU277,"&gt;0")+1,0)</f>
        <v>0</v>
      </c>
    </row>
    <row r="279" spans="40:47" x14ac:dyDescent="0.15">
      <c r="AN279" s="472">
        <v>8</v>
      </c>
      <c r="AO279" s="472">
        <v>2</v>
      </c>
      <c r="AP279" s="472">
        <v>10</v>
      </c>
      <c r="AQ279" s="480">
        <f ca="1">IF($AP279=1,IF(INDIRECT(ADDRESS(($AN279-1)*3+$AO279+5,$AP279+7))="",0,INDIRECT(ADDRESS(($AN279-1)*3+$AO279+5,$AP279+7))),IF(INDIRECT(ADDRESS(($AN279-1)*3+$AO279+5,$AP279+7))="",0,IF(COUNTIF(INDIRECT(ADDRESS(($AN279-1)*36+($AO279-1)*12+6,COLUMN())):INDIRECT(ADDRESS(($AN279-1)*36+($AO279-1)*12+$AP279+4,COLUMN())),INDIRECT(ADDRESS(($AN279-1)*3+$AO279+5,$AP279+7)))&gt;=1,0,INDIRECT(ADDRESS(($AN279-1)*3+$AO279+5,$AP279+7)))))</f>
        <v>0</v>
      </c>
      <c r="AR279" s="472">
        <f ca="1">COUNTIF(INDIRECT("H"&amp;(ROW()+12*(($AN279-1)*3+$AO279)-ROW())/12+5):INDIRECT("S"&amp;(ROW()+12*(($AN279-1)*3+$AO279)-ROW())/12+5),AQ279)</f>
        <v>0</v>
      </c>
      <c r="AS279" s="480"/>
      <c r="AU279" s="472">
        <f ca="1">IF(AND(AQ279&gt;0,AR279&gt;0),COUNTIF(AU$6:AU278,"&gt;0")+1,0)</f>
        <v>0</v>
      </c>
    </row>
    <row r="280" spans="40:47" x14ac:dyDescent="0.15">
      <c r="AN280" s="472">
        <v>8</v>
      </c>
      <c r="AO280" s="472">
        <v>2</v>
      </c>
      <c r="AP280" s="472">
        <v>11</v>
      </c>
      <c r="AQ280" s="480">
        <f ca="1">IF($AP280=1,IF(INDIRECT(ADDRESS(($AN280-1)*3+$AO280+5,$AP280+7))="",0,INDIRECT(ADDRESS(($AN280-1)*3+$AO280+5,$AP280+7))),IF(INDIRECT(ADDRESS(($AN280-1)*3+$AO280+5,$AP280+7))="",0,IF(COUNTIF(INDIRECT(ADDRESS(($AN280-1)*36+($AO280-1)*12+6,COLUMN())):INDIRECT(ADDRESS(($AN280-1)*36+($AO280-1)*12+$AP280+4,COLUMN())),INDIRECT(ADDRESS(($AN280-1)*3+$AO280+5,$AP280+7)))&gt;=1,0,INDIRECT(ADDRESS(($AN280-1)*3+$AO280+5,$AP280+7)))))</f>
        <v>0</v>
      </c>
      <c r="AR280" s="472">
        <f ca="1">COUNTIF(INDIRECT("H"&amp;(ROW()+12*(($AN280-1)*3+$AO280)-ROW())/12+5):INDIRECT("S"&amp;(ROW()+12*(($AN280-1)*3+$AO280)-ROW())/12+5),AQ280)</f>
        <v>0</v>
      </c>
      <c r="AS280" s="480"/>
      <c r="AU280" s="472">
        <f ca="1">IF(AND(AQ280&gt;0,AR280&gt;0),COUNTIF(AU$6:AU279,"&gt;0")+1,0)</f>
        <v>0</v>
      </c>
    </row>
    <row r="281" spans="40:47" x14ac:dyDescent="0.15">
      <c r="AN281" s="472">
        <v>8</v>
      </c>
      <c r="AO281" s="472">
        <v>2</v>
      </c>
      <c r="AP281" s="472">
        <v>12</v>
      </c>
      <c r="AQ281" s="480">
        <f ca="1">IF($AP281=1,IF(INDIRECT(ADDRESS(($AN281-1)*3+$AO281+5,$AP281+7))="",0,INDIRECT(ADDRESS(($AN281-1)*3+$AO281+5,$AP281+7))),IF(INDIRECT(ADDRESS(($AN281-1)*3+$AO281+5,$AP281+7))="",0,IF(COUNTIF(INDIRECT(ADDRESS(($AN281-1)*36+($AO281-1)*12+6,COLUMN())):INDIRECT(ADDRESS(($AN281-1)*36+($AO281-1)*12+$AP281+4,COLUMN())),INDIRECT(ADDRESS(($AN281-1)*3+$AO281+5,$AP281+7)))&gt;=1,0,INDIRECT(ADDRESS(($AN281-1)*3+$AO281+5,$AP281+7)))))</f>
        <v>0</v>
      </c>
      <c r="AR281" s="472">
        <f ca="1">COUNTIF(INDIRECT("H"&amp;(ROW()+12*(($AN281-1)*3+$AO281)-ROW())/12+5):INDIRECT("S"&amp;(ROW()+12*(($AN281-1)*3+$AO281)-ROW())/12+5),AQ281)</f>
        <v>0</v>
      </c>
      <c r="AS281" s="480"/>
      <c r="AU281" s="472">
        <f ca="1">IF(AND(AQ281&gt;0,AR281&gt;0),COUNTIF(AU$6:AU280,"&gt;0")+1,0)</f>
        <v>0</v>
      </c>
    </row>
    <row r="282" spans="40:47" x14ac:dyDescent="0.15">
      <c r="AN282" s="472">
        <v>8</v>
      </c>
      <c r="AO282" s="472">
        <v>3</v>
      </c>
      <c r="AP282" s="472">
        <v>1</v>
      </c>
      <c r="AQ282" s="480">
        <f ca="1">IF($AP282=1,IF(INDIRECT(ADDRESS(($AN282-1)*3+$AO282+5,$AP282+7))="",0,INDIRECT(ADDRESS(($AN282-1)*3+$AO282+5,$AP282+7))),IF(INDIRECT(ADDRESS(($AN282-1)*3+$AO282+5,$AP282+7))="",0,IF(COUNTIF(INDIRECT(ADDRESS(($AN282-1)*36+($AO282-1)*12+6,COLUMN())):INDIRECT(ADDRESS(($AN282-1)*36+($AO282-1)*12+$AP282+4,COLUMN())),INDIRECT(ADDRESS(($AN282-1)*3+$AO282+5,$AP282+7)))&gt;=1,0,INDIRECT(ADDRESS(($AN282-1)*3+$AO282+5,$AP282+7)))))</f>
        <v>0</v>
      </c>
      <c r="AR282" s="472">
        <f ca="1">COUNTIF(INDIRECT("H"&amp;(ROW()+12*(($AN282-1)*3+$AO282)-ROW())/12+5):INDIRECT("S"&amp;(ROW()+12*(($AN282-1)*3+$AO282)-ROW())/12+5),AQ282)</f>
        <v>0</v>
      </c>
      <c r="AS282" s="480"/>
      <c r="AU282" s="472">
        <f ca="1">IF(AND(AQ282&gt;0,AR282&gt;0),COUNTIF(AU$6:AU281,"&gt;0")+1,0)</f>
        <v>0</v>
      </c>
    </row>
    <row r="283" spans="40:47" x14ac:dyDescent="0.15">
      <c r="AN283" s="472">
        <v>8</v>
      </c>
      <c r="AO283" s="472">
        <v>3</v>
      </c>
      <c r="AP283" s="472">
        <v>2</v>
      </c>
      <c r="AQ283" s="480">
        <f ca="1">IF($AP283=1,IF(INDIRECT(ADDRESS(($AN283-1)*3+$AO283+5,$AP283+7))="",0,INDIRECT(ADDRESS(($AN283-1)*3+$AO283+5,$AP283+7))),IF(INDIRECT(ADDRESS(($AN283-1)*3+$AO283+5,$AP283+7))="",0,IF(COUNTIF(INDIRECT(ADDRESS(($AN283-1)*36+($AO283-1)*12+6,COLUMN())):INDIRECT(ADDRESS(($AN283-1)*36+($AO283-1)*12+$AP283+4,COLUMN())),INDIRECT(ADDRESS(($AN283-1)*3+$AO283+5,$AP283+7)))&gt;=1,0,INDIRECT(ADDRESS(($AN283-1)*3+$AO283+5,$AP283+7)))))</f>
        <v>0</v>
      </c>
      <c r="AR283" s="472">
        <f ca="1">COUNTIF(INDIRECT("H"&amp;(ROW()+12*(($AN283-1)*3+$AO283)-ROW())/12+5):INDIRECT("S"&amp;(ROW()+12*(($AN283-1)*3+$AO283)-ROW())/12+5),AQ283)</f>
        <v>0</v>
      </c>
      <c r="AS283" s="480"/>
      <c r="AU283" s="472">
        <f ca="1">IF(AND(AQ283&gt;0,AR283&gt;0),COUNTIF(AU$6:AU282,"&gt;0")+1,0)</f>
        <v>0</v>
      </c>
    </row>
    <row r="284" spans="40:47" x14ac:dyDescent="0.15">
      <c r="AN284" s="472">
        <v>8</v>
      </c>
      <c r="AO284" s="472">
        <v>3</v>
      </c>
      <c r="AP284" s="472">
        <v>3</v>
      </c>
      <c r="AQ284" s="480">
        <f ca="1">IF($AP284=1,IF(INDIRECT(ADDRESS(($AN284-1)*3+$AO284+5,$AP284+7))="",0,INDIRECT(ADDRESS(($AN284-1)*3+$AO284+5,$AP284+7))),IF(INDIRECT(ADDRESS(($AN284-1)*3+$AO284+5,$AP284+7))="",0,IF(COUNTIF(INDIRECT(ADDRESS(($AN284-1)*36+($AO284-1)*12+6,COLUMN())):INDIRECT(ADDRESS(($AN284-1)*36+($AO284-1)*12+$AP284+4,COLUMN())),INDIRECT(ADDRESS(($AN284-1)*3+$AO284+5,$AP284+7)))&gt;=1,0,INDIRECT(ADDRESS(($AN284-1)*3+$AO284+5,$AP284+7)))))</f>
        <v>0</v>
      </c>
      <c r="AR284" s="472">
        <f ca="1">COUNTIF(INDIRECT("H"&amp;(ROW()+12*(($AN284-1)*3+$AO284)-ROW())/12+5):INDIRECT("S"&amp;(ROW()+12*(($AN284-1)*3+$AO284)-ROW())/12+5),AQ284)</f>
        <v>0</v>
      </c>
      <c r="AS284" s="480"/>
      <c r="AU284" s="472">
        <f ca="1">IF(AND(AQ284&gt;0,AR284&gt;0),COUNTIF(AU$6:AU283,"&gt;0")+1,0)</f>
        <v>0</v>
      </c>
    </row>
    <row r="285" spans="40:47" x14ac:dyDescent="0.15">
      <c r="AN285" s="472">
        <v>8</v>
      </c>
      <c r="AO285" s="472">
        <v>3</v>
      </c>
      <c r="AP285" s="472">
        <v>4</v>
      </c>
      <c r="AQ285" s="480">
        <f ca="1">IF($AP285=1,IF(INDIRECT(ADDRESS(($AN285-1)*3+$AO285+5,$AP285+7))="",0,INDIRECT(ADDRESS(($AN285-1)*3+$AO285+5,$AP285+7))),IF(INDIRECT(ADDRESS(($AN285-1)*3+$AO285+5,$AP285+7))="",0,IF(COUNTIF(INDIRECT(ADDRESS(($AN285-1)*36+($AO285-1)*12+6,COLUMN())):INDIRECT(ADDRESS(($AN285-1)*36+($AO285-1)*12+$AP285+4,COLUMN())),INDIRECT(ADDRESS(($AN285-1)*3+$AO285+5,$AP285+7)))&gt;=1,0,INDIRECT(ADDRESS(($AN285-1)*3+$AO285+5,$AP285+7)))))</f>
        <v>0</v>
      </c>
      <c r="AR285" s="472">
        <f ca="1">COUNTIF(INDIRECT("H"&amp;(ROW()+12*(($AN285-1)*3+$AO285)-ROW())/12+5):INDIRECT("S"&amp;(ROW()+12*(($AN285-1)*3+$AO285)-ROW())/12+5),AQ285)</f>
        <v>0</v>
      </c>
      <c r="AS285" s="480"/>
      <c r="AU285" s="472">
        <f ca="1">IF(AND(AQ285&gt;0,AR285&gt;0),COUNTIF(AU$6:AU284,"&gt;0")+1,0)</f>
        <v>0</v>
      </c>
    </row>
    <row r="286" spans="40:47" x14ac:dyDescent="0.15">
      <c r="AN286" s="472">
        <v>8</v>
      </c>
      <c r="AO286" s="472">
        <v>3</v>
      </c>
      <c r="AP286" s="472">
        <v>5</v>
      </c>
      <c r="AQ286" s="480">
        <f ca="1">IF($AP286=1,IF(INDIRECT(ADDRESS(($AN286-1)*3+$AO286+5,$AP286+7))="",0,INDIRECT(ADDRESS(($AN286-1)*3+$AO286+5,$AP286+7))),IF(INDIRECT(ADDRESS(($AN286-1)*3+$AO286+5,$AP286+7))="",0,IF(COUNTIF(INDIRECT(ADDRESS(($AN286-1)*36+($AO286-1)*12+6,COLUMN())):INDIRECT(ADDRESS(($AN286-1)*36+($AO286-1)*12+$AP286+4,COLUMN())),INDIRECT(ADDRESS(($AN286-1)*3+$AO286+5,$AP286+7)))&gt;=1,0,INDIRECT(ADDRESS(($AN286-1)*3+$AO286+5,$AP286+7)))))</f>
        <v>0</v>
      </c>
      <c r="AR286" s="472">
        <f ca="1">COUNTIF(INDIRECT("H"&amp;(ROW()+12*(($AN286-1)*3+$AO286)-ROW())/12+5):INDIRECT("S"&amp;(ROW()+12*(($AN286-1)*3+$AO286)-ROW())/12+5),AQ286)</f>
        <v>0</v>
      </c>
      <c r="AS286" s="480"/>
      <c r="AU286" s="472">
        <f ca="1">IF(AND(AQ286&gt;0,AR286&gt;0),COUNTIF(AU$6:AU285,"&gt;0")+1,0)</f>
        <v>0</v>
      </c>
    </row>
    <row r="287" spans="40:47" x14ac:dyDescent="0.15">
      <c r="AN287" s="472">
        <v>8</v>
      </c>
      <c r="AO287" s="472">
        <v>3</v>
      </c>
      <c r="AP287" s="472">
        <v>6</v>
      </c>
      <c r="AQ287" s="480">
        <f ca="1">IF($AP287=1,IF(INDIRECT(ADDRESS(($AN287-1)*3+$AO287+5,$AP287+7))="",0,INDIRECT(ADDRESS(($AN287-1)*3+$AO287+5,$AP287+7))),IF(INDIRECT(ADDRESS(($AN287-1)*3+$AO287+5,$AP287+7))="",0,IF(COUNTIF(INDIRECT(ADDRESS(($AN287-1)*36+($AO287-1)*12+6,COLUMN())):INDIRECT(ADDRESS(($AN287-1)*36+($AO287-1)*12+$AP287+4,COLUMN())),INDIRECT(ADDRESS(($AN287-1)*3+$AO287+5,$AP287+7)))&gt;=1,0,INDIRECT(ADDRESS(($AN287-1)*3+$AO287+5,$AP287+7)))))</f>
        <v>0</v>
      </c>
      <c r="AR287" s="472">
        <f ca="1">COUNTIF(INDIRECT("H"&amp;(ROW()+12*(($AN287-1)*3+$AO287)-ROW())/12+5):INDIRECT("S"&amp;(ROW()+12*(($AN287-1)*3+$AO287)-ROW())/12+5),AQ287)</f>
        <v>0</v>
      </c>
      <c r="AS287" s="480"/>
      <c r="AU287" s="472">
        <f ca="1">IF(AND(AQ287&gt;0,AR287&gt;0),COUNTIF(AU$6:AU286,"&gt;0")+1,0)</f>
        <v>0</v>
      </c>
    </row>
    <row r="288" spans="40:47" x14ac:dyDescent="0.15">
      <c r="AN288" s="472">
        <v>8</v>
      </c>
      <c r="AO288" s="472">
        <v>3</v>
      </c>
      <c r="AP288" s="472">
        <v>7</v>
      </c>
      <c r="AQ288" s="480">
        <f ca="1">IF($AP288=1,IF(INDIRECT(ADDRESS(($AN288-1)*3+$AO288+5,$AP288+7))="",0,INDIRECT(ADDRESS(($AN288-1)*3+$AO288+5,$AP288+7))),IF(INDIRECT(ADDRESS(($AN288-1)*3+$AO288+5,$AP288+7))="",0,IF(COUNTIF(INDIRECT(ADDRESS(($AN288-1)*36+($AO288-1)*12+6,COLUMN())):INDIRECT(ADDRESS(($AN288-1)*36+($AO288-1)*12+$AP288+4,COLUMN())),INDIRECT(ADDRESS(($AN288-1)*3+$AO288+5,$AP288+7)))&gt;=1,0,INDIRECT(ADDRESS(($AN288-1)*3+$AO288+5,$AP288+7)))))</f>
        <v>0</v>
      </c>
      <c r="AR288" s="472">
        <f ca="1">COUNTIF(INDIRECT("H"&amp;(ROW()+12*(($AN288-1)*3+$AO288)-ROW())/12+5):INDIRECT("S"&amp;(ROW()+12*(($AN288-1)*3+$AO288)-ROW())/12+5),AQ288)</f>
        <v>0</v>
      </c>
      <c r="AS288" s="480"/>
      <c r="AU288" s="472">
        <f ca="1">IF(AND(AQ288&gt;0,AR288&gt;0),COUNTIF(AU$6:AU287,"&gt;0")+1,0)</f>
        <v>0</v>
      </c>
    </row>
    <row r="289" spans="40:47" x14ac:dyDescent="0.15">
      <c r="AN289" s="472">
        <v>8</v>
      </c>
      <c r="AO289" s="472">
        <v>3</v>
      </c>
      <c r="AP289" s="472">
        <v>8</v>
      </c>
      <c r="AQ289" s="480">
        <f ca="1">IF($AP289=1,IF(INDIRECT(ADDRESS(($AN289-1)*3+$AO289+5,$AP289+7))="",0,INDIRECT(ADDRESS(($AN289-1)*3+$AO289+5,$AP289+7))),IF(INDIRECT(ADDRESS(($AN289-1)*3+$AO289+5,$AP289+7))="",0,IF(COUNTIF(INDIRECT(ADDRESS(($AN289-1)*36+($AO289-1)*12+6,COLUMN())):INDIRECT(ADDRESS(($AN289-1)*36+($AO289-1)*12+$AP289+4,COLUMN())),INDIRECT(ADDRESS(($AN289-1)*3+$AO289+5,$AP289+7)))&gt;=1,0,INDIRECT(ADDRESS(($AN289-1)*3+$AO289+5,$AP289+7)))))</f>
        <v>0</v>
      </c>
      <c r="AR289" s="472">
        <f ca="1">COUNTIF(INDIRECT("H"&amp;(ROW()+12*(($AN289-1)*3+$AO289)-ROW())/12+5):INDIRECT("S"&amp;(ROW()+12*(($AN289-1)*3+$AO289)-ROW())/12+5),AQ289)</f>
        <v>0</v>
      </c>
      <c r="AS289" s="480"/>
      <c r="AU289" s="472">
        <f ca="1">IF(AND(AQ289&gt;0,AR289&gt;0),COUNTIF(AU$6:AU288,"&gt;0")+1,0)</f>
        <v>0</v>
      </c>
    </row>
    <row r="290" spans="40:47" x14ac:dyDescent="0.15">
      <c r="AN290" s="472">
        <v>8</v>
      </c>
      <c r="AO290" s="472">
        <v>3</v>
      </c>
      <c r="AP290" s="472">
        <v>9</v>
      </c>
      <c r="AQ290" s="480">
        <f ca="1">IF($AP290=1,IF(INDIRECT(ADDRESS(($AN290-1)*3+$AO290+5,$AP290+7))="",0,INDIRECT(ADDRESS(($AN290-1)*3+$AO290+5,$AP290+7))),IF(INDIRECT(ADDRESS(($AN290-1)*3+$AO290+5,$AP290+7))="",0,IF(COUNTIF(INDIRECT(ADDRESS(($AN290-1)*36+($AO290-1)*12+6,COLUMN())):INDIRECT(ADDRESS(($AN290-1)*36+($AO290-1)*12+$AP290+4,COLUMN())),INDIRECT(ADDRESS(($AN290-1)*3+$AO290+5,$AP290+7)))&gt;=1,0,INDIRECT(ADDRESS(($AN290-1)*3+$AO290+5,$AP290+7)))))</f>
        <v>0</v>
      </c>
      <c r="AR290" s="472">
        <f ca="1">COUNTIF(INDIRECT("H"&amp;(ROW()+12*(($AN290-1)*3+$AO290)-ROW())/12+5):INDIRECT("S"&amp;(ROW()+12*(($AN290-1)*3+$AO290)-ROW())/12+5),AQ290)</f>
        <v>0</v>
      </c>
      <c r="AS290" s="480"/>
      <c r="AU290" s="472">
        <f ca="1">IF(AND(AQ290&gt;0,AR290&gt;0),COUNTIF(AU$6:AU289,"&gt;0")+1,0)</f>
        <v>0</v>
      </c>
    </row>
    <row r="291" spans="40:47" x14ac:dyDescent="0.15">
      <c r="AN291" s="472">
        <v>8</v>
      </c>
      <c r="AO291" s="472">
        <v>3</v>
      </c>
      <c r="AP291" s="472">
        <v>10</v>
      </c>
      <c r="AQ291" s="480">
        <f ca="1">IF($AP291=1,IF(INDIRECT(ADDRESS(($AN291-1)*3+$AO291+5,$AP291+7))="",0,INDIRECT(ADDRESS(($AN291-1)*3+$AO291+5,$AP291+7))),IF(INDIRECT(ADDRESS(($AN291-1)*3+$AO291+5,$AP291+7))="",0,IF(COUNTIF(INDIRECT(ADDRESS(($AN291-1)*36+($AO291-1)*12+6,COLUMN())):INDIRECT(ADDRESS(($AN291-1)*36+($AO291-1)*12+$AP291+4,COLUMN())),INDIRECT(ADDRESS(($AN291-1)*3+$AO291+5,$AP291+7)))&gt;=1,0,INDIRECT(ADDRESS(($AN291-1)*3+$AO291+5,$AP291+7)))))</f>
        <v>0</v>
      </c>
      <c r="AR291" s="472">
        <f ca="1">COUNTIF(INDIRECT("H"&amp;(ROW()+12*(($AN291-1)*3+$AO291)-ROW())/12+5):INDIRECT("S"&amp;(ROW()+12*(($AN291-1)*3+$AO291)-ROW())/12+5),AQ291)</f>
        <v>0</v>
      </c>
      <c r="AS291" s="480"/>
      <c r="AU291" s="472">
        <f ca="1">IF(AND(AQ291&gt;0,AR291&gt;0),COUNTIF(AU$6:AU290,"&gt;0")+1,0)</f>
        <v>0</v>
      </c>
    </row>
    <row r="292" spans="40:47" x14ac:dyDescent="0.15">
      <c r="AN292" s="472">
        <v>8</v>
      </c>
      <c r="AO292" s="472">
        <v>3</v>
      </c>
      <c r="AP292" s="472">
        <v>11</v>
      </c>
      <c r="AQ292" s="480">
        <f ca="1">IF($AP292=1,IF(INDIRECT(ADDRESS(($AN292-1)*3+$AO292+5,$AP292+7))="",0,INDIRECT(ADDRESS(($AN292-1)*3+$AO292+5,$AP292+7))),IF(INDIRECT(ADDRESS(($AN292-1)*3+$AO292+5,$AP292+7))="",0,IF(COUNTIF(INDIRECT(ADDRESS(($AN292-1)*36+($AO292-1)*12+6,COLUMN())):INDIRECT(ADDRESS(($AN292-1)*36+($AO292-1)*12+$AP292+4,COLUMN())),INDIRECT(ADDRESS(($AN292-1)*3+$AO292+5,$AP292+7)))&gt;=1,0,INDIRECT(ADDRESS(($AN292-1)*3+$AO292+5,$AP292+7)))))</f>
        <v>0</v>
      </c>
      <c r="AR292" s="472">
        <f ca="1">COUNTIF(INDIRECT("H"&amp;(ROW()+12*(($AN292-1)*3+$AO292)-ROW())/12+5):INDIRECT("S"&amp;(ROW()+12*(($AN292-1)*3+$AO292)-ROW())/12+5),AQ292)</f>
        <v>0</v>
      </c>
      <c r="AS292" s="480"/>
      <c r="AU292" s="472">
        <f ca="1">IF(AND(AQ292&gt;0,AR292&gt;0),COUNTIF(AU$6:AU291,"&gt;0")+1,0)</f>
        <v>0</v>
      </c>
    </row>
    <row r="293" spans="40:47" x14ac:dyDescent="0.15">
      <c r="AN293" s="472">
        <v>8</v>
      </c>
      <c r="AO293" s="472">
        <v>3</v>
      </c>
      <c r="AP293" s="472">
        <v>12</v>
      </c>
      <c r="AQ293" s="480">
        <f ca="1">IF($AP293=1,IF(INDIRECT(ADDRESS(($AN293-1)*3+$AO293+5,$AP293+7))="",0,INDIRECT(ADDRESS(($AN293-1)*3+$AO293+5,$AP293+7))),IF(INDIRECT(ADDRESS(($AN293-1)*3+$AO293+5,$AP293+7))="",0,IF(COUNTIF(INDIRECT(ADDRESS(($AN293-1)*36+($AO293-1)*12+6,COLUMN())):INDIRECT(ADDRESS(($AN293-1)*36+($AO293-1)*12+$AP293+4,COLUMN())),INDIRECT(ADDRESS(($AN293-1)*3+$AO293+5,$AP293+7)))&gt;=1,0,INDIRECT(ADDRESS(($AN293-1)*3+$AO293+5,$AP293+7)))))</f>
        <v>0</v>
      </c>
      <c r="AR293" s="472">
        <f ca="1">COUNTIF(INDIRECT("H"&amp;(ROW()+12*(($AN293-1)*3+$AO293)-ROW())/12+5):INDIRECT("S"&amp;(ROW()+12*(($AN293-1)*3+$AO293)-ROW())/12+5),AQ293)</f>
        <v>0</v>
      </c>
      <c r="AS293" s="480"/>
      <c r="AU293" s="472">
        <f ca="1">IF(AND(AQ293&gt;0,AR293&gt;0),COUNTIF(AU$6:AU292,"&gt;0")+1,0)</f>
        <v>0</v>
      </c>
    </row>
    <row r="294" spans="40:47" x14ac:dyDescent="0.15">
      <c r="AN294" s="472">
        <v>9</v>
      </c>
      <c r="AO294" s="472">
        <v>1</v>
      </c>
      <c r="AP294" s="472">
        <v>1</v>
      </c>
      <c r="AQ294" s="480">
        <f ca="1">IF($AP294=1,IF(INDIRECT(ADDRESS(($AN294-1)*3+$AO294+5,$AP294+7))="",0,INDIRECT(ADDRESS(($AN294-1)*3+$AO294+5,$AP294+7))),IF(INDIRECT(ADDRESS(($AN294-1)*3+$AO294+5,$AP294+7))="",0,IF(COUNTIF(INDIRECT(ADDRESS(($AN294-1)*36+($AO294-1)*12+6,COLUMN())):INDIRECT(ADDRESS(($AN294-1)*36+($AO294-1)*12+$AP294+4,COLUMN())),INDIRECT(ADDRESS(($AN294-1)*3+$AO294+5,$AP294+7)))&gt;=1,0,INDIRECT(ADDRESS(($AN294-1)*3+$AO294+5,$AP294+7)))))</f>
        <v>0</v>
      </c>
      <c r="AR294" s="472">
        <f ca="1">COUNTIF(INDIRECT("H"&amp;(ROW()+12*(($AN294-1)*3+$AO294)-ROW())/12+5):INDIRECT("S"&amp;(ROW()+12*(($AN294-1)*3+$AO294)-ROW())/12+5),AQ294)</f>
        <v>0</v>
      </c>
      <c r="AS294" s="480"/>
      <c r="AU294" s="472">
        <f ca="1">IF(AND(AQ294&gt;0,AR294&gt;0),COUNTIF(AU$6:AU293,"&gt;0")+1,0)</f>
        <v>0</v>
      </c>
    </row>
    <row r="295" spans="40:47" x14ac:dyDescent="0.15">
      <c r="AN295" s="472">
        <v>9</v>
      </c>
      <c r="AO295" s="472">
        <v>1</v>
      </c>
      <c r="AP295" s="472">
        <v>2</v>
      </c>
      <c r="AQ295" s="480">
        <f ca="1">IF($AP295=1,IF(INDIRECT(ADDRESS(($AN295-1)*3+$AO295+5,$AP295+7))="",0,INDIRECT(ADDRESS(($AN295-1)*3+$AO295+5,$AP295+7))),IF(INDIRECT(ADDRESS(($AN295-1)*3+$AO295+5,$AP295+7))="",0,IF(COUNTIF(INDIRECT(ADDRESS(($AN295-1)*36+($AO295-1)*12+6,COLUMN())):INDIRECT(ADDRESS(($AN295-1)*36+($AO295-1)*12+$AP295+4,COLUMN())),INDIRECT(ADDRESS(($AN295-1)*3+$AO295+5,$AP295+7)))&gt;=1,0,INDIRECT(ADDRESS(($AN295-1)*3+$AO295+5,$AP295+7)))))</f>
        <v>0</v>
      </c>
      <c r="AR295" s="472">
        <f ca="1">COUNTIF(INDIRECT("H"&amp;(ROW()+12*(($AN295-1)*3+$AO295)-ROW())/12+5):INDIRECT("S"&amp;(ROW()+12*(($AN295-1)*3+$AO295)-ROW())/12+5),AQ295)</f>
        <v>0</v>
      </c>
      <c r="AS295" s="480"/>
      <c r="AU295" s="472">
        <f ca="1">IF(AND(AQ295&gt;0,AR295&gt;0),COUNTIF(AU$6:AU294,"&gt;0")+1,0)</f>
        <v>0</v>
      </c>
    </row>
    <row r="296" spans="40:47" x14ac:dyDescent="0.15">
      <c r="AN296" s="472">
        <v>9</v>
      </c>
      <c r="AO296" s="472">
        <v>1</v>
      </c>
      <c r="AP296" s="472">
        <v>3</v>
      </c>
      <c r="AQ296" s="480">
        <f ca="1">IF($AP296=1,IF(INDIRECT(ADDRESS(($AN296-1)*3+$AO296+5,$AP296+7))="",0,INDIRECT(ADDRESS(($AN296-1)*3+$AO296+5,$AP296+7))),IF(INDIRECT(ADDRESS(($AN296-1)*3+$AO296+5,$AP296+7))="",0,IF(COUNTIF(INDIRECT(ADDRESS(($AN296-1)*36+($AO296-1)*12+6,COLUMN())):INDIRECT(ADDRESS(($AN296-1)*36+($AO296-1)*12+$AP296+4,COLUMN())),INDIRECT(ADDRESS(($AN296-1)*3+$AO296+5,$AP296+7)))&gt;=1,0,INDIRECT(ADDRESS(($AN296-1)*3+$AO296+5,$AP296+7)))))</f>
        <v>0</v>
      </c>
      <c r="AR296" s="472">
        <f ca="1">COUNTIF(INDIRECT("H"&amp;(ROW()+12*(($AN296-1)*3+$AO296)-ROW())/12+5):INDIRECT("S"&amp;(ROW()+12*(($AN296-1)*3+$AO296)-ROW())/12+5),AQ296)</f>
        <v>0</v>
      </c>
      <c r="AS296" s="480"/>
      <c r="AU296" s="472">
        <f ca="1">IF(AND(AQ296&gt;0,AR296&gt;0),COUNTIF(AU$6:AU295,"&gt;0")+1,0)</f>
        <v>0</v>
      </c>
    </row>
    <row r="297" spans="40:47" x14ac:dyDescent="0.15">
      <c r="AN297" s="472">
        <v>9</v>
      </c>
      <c r="AO297" s="472">
        <v>1</v>
      </c>
      <c r="AP297" s="472">
        <v>4</v>
      </c>
      <c r="AQ297" s="480">
        <f ca="1">IF($AP297=1,IF(INDIRECT(ADDRESS(($AN297-1)*3+$AO297+5,$AP297+7))="",0,INDIRECT(ADDRESS(($AN297-1)*3+$AO297+5,$AP297+7))),IF(INDIRECT(ADDRESS(($AN297-1)*3+$AO297+5,$AP297+7))="",0,IF(COUNTIF(INDIRECT(ADDRESS(($AN297-1)*36+($AO297-1)*12+6,COLUMN())):INDIRECT(ADDRESS(($AN297-1)*36+($AO297-1)*12+$AP297+4,COLUMN())),INDIRECT(ADDRESS(($AN297-1)*3+$AO297+5,$AP297+7)))&gt;=1,0,INDIRECT(ADDRESS(($AN297-1)*3+$AO297+5,$AP297+7)))))</f>
        <v>0</v>
      </c>
      <c r="AR297" s="472">
        <f ca="1">COUNTIF(INDIRECT("H"&amp;(ROW()+12*(($AN297-1)*3+$AO297)-ROW())/12+5):INDIRECT("S"&amp;(ROW()+12*(($AN297-1)*3+$AO297)-ROW())/12+5),AQ297)</f>
        <v>0</v>
      </c>
      <c r="AS297" s="480"/>
      <c r="AU297" s="472">
        <f ca="1">IF(AND(AQ297&gt;0,AR297&gt;0),COUNTIF(AU$6:AU296,"&gt;0")+1,0)</f>
        <v>0</v>
      </c>
    </row>
    <row r="298" spans="40:47" x14ac:dyDescent="0.15">
      <c r="AN298" s="472">
        <v>9</v>
      </c>
      <c r="AO298" s="472">
        <v>1</v>
      </c>
      <c r="AP298" s="472">
        <v>5</v>
      </c>
      <c r="AQ298" s="480">
        <f ca="1">IF($AP298=1,IF(INDIRECT(ADDRESS(($AN298-1)*3+$AO298+5,$AP298+7))="",0,INDIRECT(ADDRESS(($AN298-1)*3+$AO298+5,$AP298+7))),IF(INDIRECT(ADDRESS(($AN298-1)*3+$AO298+5,$AP298+7))="",0,IF(COUNTIF(INDIRECT(ADDRESS(($AN298-1)*36+($AO298-1)*12+6,COLUMN())):INDIRECT(ADDRESS(($AN298-1)*36+($AO298-1)*12+$AP298+4,COLUMN())),INDIRECT(ADDRESS(($AN298-1)*3+$AO298+5,$AP298+7)))&gt;=1,0,INDIRECT(ADDRESS(($AN298-1)*3+$AO298+5,$AP298+7)))))</f>
        <v>0</v>
      </c>
      <c r="AR298" s="472">
        <f ca="1">COUNTIF(INDIRECT("H"&amp;(ROW()+12*(($AN298-1)*3+$AO298)-ROW())/12+5):INDIRECT("S"&amp;(ROW()+12*(($AN298-1)*3+$AO298)-ROW())/12+5),AQ298)</f>
        <v>0</v>
      </c>
      <c r="AS298" s="480"/>
      <c r="AU298" s="472">
        <f ca="1">IF(AND(AQ298&gt;0,AR298&gt;0),COUNTIF(AU$6:AU297,"&gt;0")+1,0)</f>
        <v>0</v>
      </c>
    </row>
    <row r="299" spans="40:47" x14ac:dyDescent="0.15">
      <c r="AN299" s="472">
        <v>9</v>
      </c>
      <c r="AO299" s="472">
        <v>1</v>
      </c>
      <c r="AP299" s="472">
        <v>6</v>
      </c>
      <c r="AQ299" s="480">
        <f ca="1">IF($AP299=1,IF(INDIRECT(ADDRESS(($AN299-1)*3+$AO299+5,$AP299+7))="",0,INDIRECT(ADDRESS(($AN299-1)*3+$AO299+5,$AP299+7))),IF(INDIRECT(ADDRESS(($AN299-1)*3+$AO299+5,$AP299+7))="",0,IF(COUNTIF(INDIRECT(ADDRESS(($AN299-1)*36+($AO299-1)*12+6,COLUMN())):INDIRECT(ADDRESS(($AN299-1)*36+($AO299-1)*12+$AP299+4,COLUMN())),INDIRECT(ADDRESS(($AN299-1)*3+$AO299+5,$AP299+7)))&gt;=1,0,INDIRECT(ADDRESS(($AN299-1)*3+$AO299+5,$AP299+7)))))</f>
        <v>0</v>
      </c>
      <c r="AR299" s="472">
        <f ca="1">COUNTIF(INDIRECT("H"&amp;(ROW()+12*(($AN299-1)*3+$AO299)-ROW())/12+5):INDIRECT("S"&amp;(ROW()+12*(($AN299-1)*3+$AO299)-ROW())/12+5),AQ299)</f>
        <v>0</v>
      </c>
      <c r="AS299" s="480"/>
      <c r="AU299" s="472">
        <f ca="1">IF(AND(AQ299&gt;0,AR299&gt;0),COUNTIF(AU$6:AU298,"&gt;0")+1,0)</f>
        <v>0</v>
      </c>
    </row>
    <row r="300" spans="40:47" x14ac:dyDescent="0.15">
      <c r="AN300" s="472">
        <v>9</v>
      </c>
      <c r="AO300" s="472">
        <v>1</v>
      </c>
      <c r="AP300" s="472">
        <v>7</v>
      </c>
      <c r="AQ300" s="480">
        <f ca="1">IF($AP300=1,IF(INDIRECT(ADDRESS(($AN300-1)*3+$AO300+5,$AP300+7))="",0,INDIRECT(ADDRESS(($AN300-1)*3+$AO300+5,$AP300+7))),IF(INDIRECT(ADDRESS(($AN300-1)*3+$AO300+5,$AP300+7))="",0,IF(COUNTIF(INDIRECT(ADDRESS(($AN300-1)*36+($AO300-1)*12+6,COLUMN())):INDIRECT(ADDRESS(($AN300-1)*36+($AO300-1)*12+$AP300+4,COLUMN())),INDIRECT(ADDRESS(($AN300-1)*3+$AO300+5,$AP300+7)))&gt;=1,0,INDIRECT(ADDRESS(($AN300-1)*3+$AO300+5,$AP300+7)))))</f>
        <v>0</v>
      </c>
      <c r="AR300" s="472">
        <f ca="1">COUNTIF(INDIRECT("H"&amp;(ROW()+12*(($AN300-1)*3+$AO300)-ROW())/12+5):INDIRECT("S"&amp;(ROW()+12*(($AN300-1)*3+$AO300)-ROW())/12+5),AQ300)</f>
        <v>0</v>
      </c>
      <c r="AS300" s="480"/>
      <c r="AU300" s="472">
        <f ca="1">IF(AND(AQ300&gt;0,AR300&gt;0),COUNTIF(AU$6:AU299,"&gt;0")+1,0)</f>
        <v>0</v>
      </c>
    </row>
    <row r="301" spans="40:47" x14ac:dyDescent="0.15">
      <c r="AN301" s="472">
        <v>9</v>
      </c>
      <c r="AO301" s="472">
        <v>1</v>
      </c>
      <c r="AP301" s="472">
        <v>8</v>
      </c>
      <c r="AQ301" s="480">
        <f ca="1">IF($AP301=1,IF(INDIRECT(ADDRESS(($AN301-1)*3+$AO301+5,$AP301+7))="",0,INDIRECT(ADDRESS(($AN301-1)*3+$AO301+5,$AP301+7))),IF(INDIRECT(ADDRESS(($AN301-1)*3+$AO301+5,$AP301+7))="",0,IF(COUNTIF(INDIRECT(ADDRESS(($AN301-1)*36+($AO301-1)*12+6,COLUMN())):INDIRECT(ADDRESS(($AN301-1)*36+($AO301-1)*12+$AP301+4,COLUMN())),INDIRECT(ADDRESS(($AN301-1)*3+$AO301+5,$AP301+7)))&gt;=1,0,INDIRECT(ADDRESS(($AN301-1)*3+$AO301+5,$AP301+7)))))</f>
        <v>0</v>
      </c>
      <c r="AR301" s="472">
        <f ca="1">COUNTIF(INDIRECT("H"&amp;(ROW()+12*(($AN301-1)*3+$AO301)-ROW())/12+5):INDIRECT("S"&amp;(ROW()+12*(($AN301-1)*3+$AO301)-ROW())/12+5),AQ301)</f>
        <v>0</v>
      </c>
      <c r="AS301" s="480"/>
      <c r="AU301" s="472">
        <f ca="1">IF(AND(AQ301&gt;0,AR301&gt;0),COUNTIF(AU$6:AU300,"&gt;0")+1,0)</f>
        <v>0</v>
      </c>
    </row>
    <row r="302" spans="40:47" x14ac:dyDescent="0.15">
      <c r="AN302" s="472">
        <v>9</v>
      </c>
      <c r="AO302" s="472">
        <v>1</v>
      </c>
      <c r="AP302" s="472">
        <v>9</v>
      </c>
      <c r="AQ302" s="480">
        <f ca="1">IF($AP302=1,IF(INDIRECT(ADDRESS(($AN302-1)*3+$AO302+5,$AP302+7))="",0,INDIRECT(ADDRESS(($AN302-1)*3+$AO302+5,$AP302+7))),IF(INDIRECT(ADDRESS(($AN302-1)*3+$AO302+5,$AP302+7))="",0,IF(COUNTIF(INDIRECT(ADDRESS(($AN302-1)*36+($AO302-1)*12+6,COLUMN())):INDIRECT(ADDRESS(($AN302-1)*36+($AO302-1)*12+$AP302+4,COLUMN())),INDIRECT(ADDRESS(($AN302-1)*3+$AO302+5,$AP302+7)))&gt;=1,0,INDIRECT(ADDRESS(($AN302-1)*3+$AO302+5,$AP302+7)))))</f>
        <v>0</v>
      </c>
      <c r="AR302" s="472">
        <f ca="1">COUNTIF(INDIRECT("H"&amp;(ROW()+12*(($AN302-1)*3+$AO302)-ROW())/12+5):INDIRECT("S"&amp;(ROW()+12*(($AN302-1)*3+$AO302)-ROW())/12+5),AQ302)</f>
        <v>0</v>
      </c>
      <c r="AS302" s="480"/>
      <c r="AU302" s="472">
        <f ca="1">IF(AND(AQ302&gt;0,AR302&gt;0),COUNTIF(AU$6:AU301,"&gt;0")+1,0)</f>
        <v>0</v>
      </c>
    </row>
    <row r="303" spans="40:47" x14ac:dyDescent="0.15">
      <c r="AN303" s="472">
        <v>9</v>
      </c>
      <c r="AO303" s="472">
        <v>1</v>
      </c>
      <c r="AP303" s="472">
        <v>10</v>
      </c>
      <c r="AQ303" s="480">
        <f ca="1">IF($AP303=1,IF(INDIRECT(ADDRESS(($AN303-1)*3+$AO303+5,$AP303+7))="",0,INDIRECT(ADDRESS(($AN303-1)*3+$AO303+5,$AP303+7))),IF(INDIRECT(ADDRESS(($AN303-1)*3+$AO303+5,$AP303+7))="",0,IF(COUNTIF(INDIRECT(ADDRESS(($AN303-1)*36+($AO303-1)*12+6,COLUMN())):INDIRECT(ADDRESS(($AN303-1)*36+($AO303-1)*12+$AP303+4,COLUMN())),INDIRECT(ADDRESS(($AN303-1)*3+$AO303+5,$AP303+7)))&gt;=1,0,INDIRECT(ADDRESS(($AN303-1)*3+$AO303+5,$AP303+7)))))</f>
        <v>0</v>
      </c>
      <c r="AR303" s="472">
        <f ca="1">COUNTIF(INDIRECT("H"&amp;(ROW()+12*(($AN303-1)*3+$AO303)-ROW())/12+5):INDIRECT("S"&amp;(ROW()+12*(($AN303-1)*3+$AO303)-ROW())/12+5),AQ303)</f>
        <v>0</v>
      </c>
      <c r="AS303" s="480"/>
      <c r="AU303" s="472">
        <f ca="1">IF(AND(AQ303&gt;0,AR303&gt;0),COUNTIF(AU$6:AU302,"&gt;0")+1,0)</f>
        <v>0</v>
      </c>
    </row>
    <row r="304" spans="40:47" x14ac:dyDescent="0.15">
      <c r="AN304" s="472">
        <v>9</v>
      </c>
      <c r="AO304" s="472">
        <v>1</v>
      </c>
      <c r="AP304" s="472">
        <v>11</v>
      </c>
      <c r="AQ304" s="480">
        <f ca="1">IF($AP304=1,IF(INDIRECT(ADDRESS(($AN304-1)*3+$AO304+5,$AP304+7))="",0,INDIRECT(ADDRESS(($AN304-1)*3+$AO304+5,$AP304+7))),IF(INDIRECT(ADDRESS(($AN304-1)*3+$AO304+5,$AP304+7))="",0,IF(COUNTIF(INDIRECT(ADDRESS(($AN304-1)*36+($AO304-1)*12+6,COLUMN())):INDIRECT(ADDRESS(($AN304-1)*36+($AO304-1)*12+$AP304+4,COLUMN())),INDIRECT(ADDRESS(($AN304-1)*3+$AO304+5,$AP304+7)))&gt;=1,0,INDIRECT(ADDRESS(($AN304-1)*3+$AO304+5,$AP304+7)))))</f>
        <v>0</v>
      </c>
      <c r="AR304" s="472">
        <f ca="1">COUNTIF(INDIRECT("H"&amp;(ROW()+12*(($AN304-1)*3+$AO304)-ROW())/12+5):INDIRECT("S"&amp;(ROW()+12*(($AN304-1)*3+$AO304)-ROW())/12+5),AQ304)</f>
        <v>0</v>
      </c>
      <c r="AS304" s="480"/>
      <c r="AU304" s="472">
        <f ca="1">IF(AND(AQ304&gt;0,AR304&gt;0),COUNTIF(AU$6:AU303,"&gt;0")+1,0)</f>
        <v>0</v>
      </c>
    </row>
    <row r="305" spans="40:47" x14ac:dyDescent="0.15">
      <c r="AN305" s="472">
        <v>9</v>
      </c>
      <c r="AO305" s="472">
        <v>1</v>
      </c>
      <c r="AP305" s="472">
        <v>12</v>
      </c>
      <c r="AQ305" s="480">
        <f ca="1">IF($AP305=1,IF(INDIRECT(ADDRESS(($AN305-1)*3+$AO305+5,$AP305+7))="",0,INDIRECT(ADDRESS(($AN305-1)*3+$AO305+5,$AP305+7))),IF(INDIRECT(ADDRESS(($AN305-1)*3+$AO305+5,$AP305+7))="",0,IF(COUNTIF(INDIRECT(ADDRESS(($AN305-1)*36+($AO305-1)*12+6,COLUMN())):INDIRECT(ADDRESS(($AN305-1)*36+($AO305-1)*12+$AP305+4,COLUMN())),INDIRECT(ADDRESS(($AN305-1)*3+$AO305+5,$AP305+7)))&gt;=1,0,INDIRECT(ADDRESS(($AN305-1)*3+$AO305+5,$AP305+7)))))</f>
        <v>0</v>
      </c>
      <c r="AR305" s="472">
        <f ca="1">COUNTIF(INDIRECT("H"&amp;(ROW()+12*(($AN305-1)*3+$AO305)-ROW())/12+5):INDIRECT("S"&amp;(ROW()+12*(($AN305-1)*3+$AO305)-ROW())/12+5),AQ305)</f>
        <v>0</v>
      </c>
      <c r="AS305" s="480"/>
      <c r="AU305" s="472">
        <f ca="1">IF(AND(AQ305&gt;0,AR305&gt;0),COUNTIF(AU$6:AU304,"&gt;0")+1,0)</f>
        <v>0</v>
      </c>
    </row>
    <row r="306" spans="40:47" x14ac:dyDescent="0.15">
      <c r="AN306" s="472">
        <v>9</v>
      </c>
      <c r="AO306" s="472">
        <v>2</v>
      </c>
      <c r="AP306" s="472">
        <v>1</v>
      </c>
      <c r="AQ306" s="480">
        <f ca="1">IF($AP306=1,IF(INDIRECT(ADDRESS(($AN306-1)*3+$AO306+5,$AP306+7))="",0,INDIRECT(ADDRESS(($AN306-1)*3+$AO306+5,$AP306+7))),IF(INDIRECT(ADDRESS(($AN306-1)*3+$AO306+5,$AP306+7))="",0,IF(COUNTIF(INDIRECT(ADDRESS(($AN306-1)*36+($AO306-1)*12+6,COLUMN())):INDIRECT(ADDRESS(($AN306-1)*36+($AO306-1)*12+$AP306+4,COLUMN())),INDIRECT(ADDRESS(($AN306-1)*3+$AO306+5,$AP306+7)))&gt;=1,0,INDIRECT(ADDRESS(($AN306-1)*3+$AO306+5,$AP306+7)))))</f>
        <v>0</v>
      </c>
      <c r="AR306" s="472">
        <f ca="1">COUNTIF(INDIRECT("H"&amp;(ROW()+12*(($AN306-1)*3+$AO306)-ROW())/12+5):INDIRECT("S"&amp;(ROW()+12*(($AN306-1)*3+$AO306)-ROW())/12+5),AQ306)</f>
        <v>0</v>
      </c>
      <c r="AS306" s="480"/>
      <c r="AU306" s="472">
        <f ca="1">IF(AND(AQ306&gt;0,AR306&gt;0),COUNTIF(AU$6:AU305,"&gt;0")+1,0)</f>
        <v>0</v>
      </c>
    </row>
    <row r="307" spans="40:47" x14ac:dyDescent="0.15">
      <c r="AN307" s="472">
        <v>9</v>
      </c>
      <c r="AO307" s="472">
        <v>2</v>
      </c>
      <c r="AP307" s="472">
        <v>2</v>
      </c>
      <c r="AQ307" s="480">
        <f ca="1">IF($AP307=1,IF(INDIRECT(ADDRESS(($AN307-1)*3+$AO307+5,$AP307+7))="",0,INDIRECT(ADDRESS(($AN307-1)*3+$AO307+5,$AP307+7))),IF(INDIRECT(ADDRESS(($AN307-1)*3+$AO307+5,$AP307+7))="",0,IF(COUNTIF(INDIRECT(ADDRESS(($AN307-1)*36+($AO307-1)*12+6,COLUMN())):INDIRECT(ADDRESS(($AN307-1)*36+($AO307-1)*12+$AP307+4,COLUMN())),INDIRECT(ADDRESS(($AN307-1)*3+$AO307+5,$AP307+7)))&gt;=1,0,INDIRECT(ADDRESS(($AN307-1)*3+$AO307+5,$AP307+7)))))</f>
        <v>0</v>
      </c>
      <c r="AR307" s="472">
        <f ca="1">COUNTIF(INDIRECT("H"&amp;(ROW()+12*(($AN307-1)*3+$AO307)-ROW())/12+5):INDIRECT("S"&amp;(ROW()+12*(($AN307-1)*3+$AO307)-ROW())/12+5),AQ307)</f>
        <v>0</v>
      </c>
      <c r="AS307" s="480"/>
      <c r="AU307" s="472">
        <f ca="1">IF(AND(AQ307&gt;0,AR307&gt;0),COUNTIF(AU$6:AU306,"&gt;0")+1,0)</f>
        <v>0</v>
      </c>
    </row>
    <row r="308" spans="40:47" x14ac:dyDescent="0.15">
      <c r="AN308" s="472">
        <v>9</v>
      </c>
      <c r="AO308" s="472">
        <v>2</v>
      </c>
      <c r="AP308" s="472">
        <v>3</v>
      </c>
      <c r="AQ308" s="480">
        <f ca="1">IF($AP308=1,IF(INDIRECT(ADDRESS(($AN308-1)*3+$AO308+5,$AP308+7))="",0,INDIRECT(ADDRESS(($AN308-1)*3+$AO308+5,$AP308+7))),IF(INDIRECT(ADDRESS(($AN308-1)*3+$AO308+5,$AP308+7))="",0,IF(COUNTIF(INDIRECT(ADDRESS(($AN308-1)*36+($AO308-1)*12+6,COLUMN())):INDIRECT(ADDRESS(($AN308-1)*36+($AO308-1)*12+$AP308+4,COLUMN())),INDIRECT(ADDRESS(($AN308-1)*3+$AO308+5,$AP308+7)))&gt;=1,0,INDIRECT(ADDRESS(($AN308-1)*3+$AO308+5,$AP308+7)))))</f>
        <v>0</v>
      </c>
      <c r="AR308" s="472">
        <f ca="1">COUNTIF(INDIRECT("H"&amp;(ROW()+12*(($AN308-1)*3+$AO308)-ROW())/12+5):INDIRECT("S"&amp;(ROW()+12*(($AN308-1)*3+$AO308)-ROW())/12+5),AQ308)</f>
        <v>0</v>
      </c>
      <c r="AS308" s="480"/>
      <c r="AU308" s="472">
        <f ca="1">IF(AND(AQ308&gt;0,AR308&gt;0),COUNTIF(AU$6:AU307,"&gt;0")+1,0)</f>
        <v>0</v>
      </c>
    </row>
    <row r="309" spans="40:47" x14ac:dyDescent="0.15">
      <c r="AN309" s="472">
        <v>9</v>
      </c>
      <c r="AO309" s="472">
        <v>2</v>
      </c>
      <c r="AP309" s="472">
        <v>4</v>
      </c>
      <c r="AQ309" s="480">
        <f ca="1">IF($AP309=1,IF(INDIRECT(ADDRESS(($AN309-1)*3+$AO309+5,$AP309+7))="",0,INDIRECT(ADDRESS(($AN309-1)*3+$AO309+5,$AP309+7))),IF(INDIRECT(ADDRESS(($AN309-1)*3+$AO309+5,$AP309+7))="",0,IF(COUNTIF(INDIRECT(ADDRESS(($AN309-1)*36+($AO309-1)*12+6,COLUMN())):INDIRECT(ADDRESS(($AN309-1)*36+($AO309-1)*12+$AP309+4,COLUMN())),INDIRECT(ADDRESS(($AN309-1)*3+$AO309+5,$AP309+7)))&gt;=1,0,INDIRECT(ADDRESS(($AN309-1)*3+$AO309+5,$AP309+7)))))</f>
        <v>0</v>
      </c>
      <c r="AR309" s="472">
        <f ca="1">COUNTIF(INDIRECT("H"&amp;(ROW()+12*(($AN309-1)*3+$AO309)-ROW())/12+5):INDIRECT("S"&amp;(ROW()+12*(($AN309-1)*3+$AO309)-ROW())/12+5),AQ309)</f>
        <v>0</v>
      </c>
      <c r="AS309" s="480"/>
      <c r="AU309" s="472">
        <f ca="1">IF(AND(AQ309&gt;0,AR309&gt;0),COUNTIF(AU$6:AU308,"&gt;0")+1,0)</f>
        <v>0</v>
      </c>
    </row>
    <row r="310" spans="40:47" x14ac:dyDescent="0.15">
      <c r="AN310" s="472">
        <v>9</v>
      </c>
      <c r="AO310" s="472">
        <v>2</v>
      </c>
      <c r="AP310" s="472">
        <v>5</v>
      </c>
      <c r="AQ310" s="480">
        <f ca="1">IF($AP310=1,IF(INDIRECT(ADDRESS(($AN310-1)*3+$AO310+5,$AP310+7))="",0,INDIRECT(ADDRESS(($AN310-1)*3+$AO310+5,$AP310+7))),IF(INDIRECT(ADDRESS(($AN310-1)*3+$AO310+5,$AP310+7))="",0,IF(COUNTIF(INDIRECT(ADDRESS(($AN310-1)*36+($AO310-1)*12+6,COLUMN())):INDIRECT(ADDRESS(($AN310-1)*36+($AO310-1)*12+$AP310+4,COLUMN())),INDIRECT(ADDRESS(($AN310-1)*3+$AO310+5,$AP310+7)))&gt;=1,0,INDIRECT(ADDRESS(($AN310-1)*3+$AO310+5,$AP310+7)))))</f>
        <v>0</v>
      </c>
      <c r="AR310" s="472">
        <f ca="1">COUNTIF(INDIRECT("H"&amp;(ROW()+12*(($AN310-1)*3+$AO310)-ROW())/12+5):INDIRECT("S"&amp;(ROW()+12*(($AN310-1)*3+$AO310)-ROW())/12+5),AQ310)</f>
        <v>0</v>
      </c>
      <c r="AS310" s="480"/>
      <c r="AU310" s="472">
        <f ca="1">IF(AND(AQ310&gt;0,AR310&gt;0),COUNTIF(AU$6:AU309,"&gt;0")+1,0)</f>
        <v>0</v>
      </c>
    </row>
    <row r="311" spans="40:47" x14ac:dyDescent="0.15">
      <c r="AN311" s="472">
        <v>9</v>
      </c>
      <c r="AO311" s="472">
        <v>2</v>
      </c>
      <c r="AP311" s="472">
        <v>6</v>
      </c>
      <c r="AQ311" s="480">
        <f ca="1">IF($AP311=1,IF(INDIRECT(ADDRESS(($AN311-1)*3+$AO311+5,$AP311+7))="",0,INDIRECT(ADDRESS(($AN311-1)*3+$AO311+5,$AP311+7))),IF(INDIRECT(ADDRESS(($AN311-1)*3+$AO311+5,$AP311+7))="",0,IF(COUNTIF(INDIRECT(ADDRESS(($AN311-1)*36+($AO311-1)*12+6,COLUMN())):INDIRECT(ADDRESS(($AN311-1)*36+($AO311-1)*12+$AP311+4,COLUMN())),INDIRECT(ADDRESS(($AN311-1)*3+$AO311+5,$AP311+7)))&gt;=1,0,INDIRECT(ADDRESS(($AN311-1)*3+$AO311+5,$AP311+7)))))</f>
        <v>0</v>
      </c>
      <c r="AR311" s="472">
        <f ca="1">COUNTIF(INDIRECT("H"&amp;(ROW()+12*(($AN311-1)*3+$AO311)-ROW())/12+5):INDIRECT("S"&amp;(ROW()+12*(($AN311-1)*3+$AO311)-ROW())/12+5),AQ311)</f>
        <v>0</v>
      </c>
      <c r="AS311" s="480"/>
      <c r="AU311" s="472">
        <f ca="1">IF(AND(AQ311&gt;0,AR311&gt;0),COUNTIF(AU$6:AU310,"&gt;0")+1,0)</f>
        <v>0</v>
      </c>
    </row>
    <row r="312" spans="40:47" x14ac:dyDescent="0.15">
      <c r="AN312" s="472">
        <v>9</v>
      </c>
      <c r="AO312" s="472">
        <v>2</v>
      </c>
      <c r="AP312" s="472">
        <v>7</v>
      </c>
      <c r="AQ312" s="480">
        <f ca="1">IF($AP312=1,IF(INDIRECT(ADDRESS(($AN312-1)*3+$AO312+5,$AP312+7))="",0,INDIRECT(ADDRESS(($AN312-1)*3+$AO312+5,$AP312+7))),IF(INDIRECT(ADDRESS(($AN312-1)*3+$AO312+5,$AP312+7))="",0,IF(COUNTIF(INDIRECT(ADDRESS(($AN312-1)*36+($AO312-1)*12+6,COLUMN())):INDIRECT(ADDRESS(($AN312-1)*36+($AO312-1)*12+$AP312+4,COLUMN())),INDIRECT(ADDRESS(($AN312-1)*3+$AO312+5,$AP312+7)))&gt;=1,0,INDIRECT(ADDRESS(($AN312-1)*3+$AO312+5,$AP312+7)))))</f>
        <v>0</v>
      </c>
      <c r="AR312" s="472">
        <f ca="1">COUNTIF(INDIRECT("H"&amp;(ROW()+12*(($AN312-1)*3+$AO312)-ROW())/12+5):INDIRECT("S"&amp;(ROW()+12*(($AN312-1)*3+$AO312)-ROW())/12+5),AQ312)</f>
        <v>0</v>
      </c>
      <c r="AS312" s="480"/>
      <c r="AU312" s="472">
        <f ca="1">IF(AND(AQ312&gt;0,AR312&gt;0),COUNTIF(AU$6:AU311,"&gt;0")+1,0)</f>
        <v>0</v>
      </c>
    </row>
    <row r="313" spans="40:47" x14ac:dyDescent="0.15">
      <c r="AN313" s="472">
        <v>9</v>
      </c>
      <c r="AO313" s="472">
        <v>2</v>
      </c>
      <c r="AP313" s="472">
        <v>8</v>
      </c>
      <c r="AQ313" s="480">
        <f ca="1">IF($AP313=1,IF(INDIRECT(ADDRESS(($AN313-1)*3+$AO313+5,$AP313+7))="",0,INDIRECT(ADDRESS(($AN313-1)*3+$AO313+5,$AP313+7))),IF(INDIRECT(ADDRESS(($AN313-1)*3+$AO313+5,$AP313+7))="",0,IF(COUNTIF(INDIRECT(ADDRESS(($AN313-1)*36+($AO313-1)*12+6,COLUMN())):INDIRECT(ADDRESS(($AN313-1)*36+($AO313-1)*12+$AP313+4,COLUMN())),INDIRECT(ADDRESS(($AN313-1)*3+$AO313+5,$AP313+7)))&gt;=1,0,INDIRECT(ADDRESS(($AN313-1)*3+$AO313+5,$AP313+7)))))</f>
        <v>0</v>
      </c>
      <c r="AR313" s="472">
        <f ca="1">COUNTIF(INDIRECT("H"&amp;(ROW()+12*(($AN313-1)*3+$AO313)-ROW())/12+5):INDIRECT("S"&amp;(ROW()+12*(($AN313-1)*3+$AO313)-ROW())/12+5),AQ313)</f>
        <v>0</v>
      </c>
      <c r="AS313" s="480"/>
      <c r="AU313" s="472">
        <f ca="1">IF(AND(AQ313&gt;0,AR313&gt;0),COUNTIF(AU$6:AU312,"&gt;0")+1,0)</f>
        <v>0</v>
      </c>
    </row>
    <row r="314" spans="40:47" x14ac:dyDescent="0.15">
      <c r="AN314" s="472">
        <v>9</v>
      </c>
      <c r="AO314" s="472">
        <v>2</v>
      </c>
      <c r="AP314" s="472">
        <v>9</v>
      </c>
      <c r="AQ314" s="480">
        <f ca="1">IF($AP314=1,IF(INDIRECT(ADDRESS(($AN314-1)*3+$AO314+5,$AP314+7))="",0,INDIRECT(ADDRESS(($AN314-1)*3+$AO314+5,$AP314+7))),IF(INDIRECT(ADDRESS(($AN314-1)*3+$AO314+5,$AP314+7))="",0,IF(COUNTIF(INDIRECT(ADDRESS(($AN314-1)*36+($AO314-1)*12+6,COLUMN())):INDIRECT(ADDRESS(($AN314-1)*36+($AO314-1)*12+$AP314+4,COLUMN())),INDIRECT(ADDRESS(($AN314-1)*3+$AO314+5,$AP314+7)))&gt;=1,0,INDIRECT(ADDRESS(($AN314-1)*3+$AO314+5,$AP314+7)))))</f>
        <v>0</v>
      </c>
      <c r="AR314" s="472">
        <f ca="1">COUNTIF(INDIRECT("H"&amp;(ROW()+12*(($AN314-1)*3+$AO314)-ROW())/12+5):INDIRECT("S"&amp;(ROW()+12*(($AN314-1)*3+$AO314)-ROW())/12+5),AQ314)</f>
        <v>0</v>
      </c>
      <c r="AS314" s="480"/>
      <c r="AU314" s="472">
        <f ca="1">IF(AND(AQ314&gt;0,AR314&gt;0),COUNTIF(AU$6:AU313,"&gt;0")+1,0)</f>
        <v>0</v>
      </c>
    </row>
    <row r="315" spans="40:47" x14ac:dyDescent="0.15">
      <c r="AN315" s="472">
        <v>9</v>
      </c>
      <c r="AO315" s="472">
        <v>2</v>
      </c>
      <c r="AP315" s="472">
        <v>10</v>
      </c>
      <c r="AQ315" s="480">
        <f ca="1">IF($AP315=1,IF(INDIRECT(ADDRESS(($AN315-1)*3+$AO315+5,$AP315+7))="",0,INDIRECT(ADDRESS(($AN315-1)*3+$AO315+5,$AP315+7))),IF(INDIRECT(ADDRESS(($AN315-1)*3+$AO315+5,$AP315+7))="",0,IF(COUNTIF(INDIRECT(ADDRESS(($AN315-1)*36+($AO315-1)*12+6,COLUMN())):INDIRECT(ADDRESS(($AN315-1)*36+($AO315-1)*12+$AP315+4,COLUMN())),INDIRECT(ADDRESS(($AN315-1)*3+$AO315+5,$AP315+7)))&gt;=1,0,INDIRECT(ADDRESS(($AN315-1)*3+$AO315+5,$AP315+7)))))</f>
        <v>0</v>
      </c>
      <c r="AR315" s="472">
        <f ca="1">COUNTIF(INDIRECT("H"&amp;(ROW()+12*(($AN315-1)*3+$AO315)-ROW())/12+5):INDIRECT("S"&amp;(ROW()+12*(($AN315-1)*3+$AO315)-ROW())/12+5),AQ315)</f>
        <v>0</v>
      </c>
      <c r="AS315" s="480"/>
      <c r="AU315" s="472">
        <f ca="1">IF(AND(AQ315&gt;0,AR315&gt;0),COUNTIF(AU$6:AU314,"&gt;0")+1,0)</f>
        <v>0</v>
      </c>
    </row>
    <row r="316" spans="40:47" x14ac:dyDescent="0.15">
      <c r="AN316" s="472">
        <v>9</v>
      </c>
      <c r="AO316" s="472">
        <v>2</v>
      </c>
      <c r="AP316" s="472">
        <v>11</v>
      </c>
      <c r="AQ316" s="480">
        <f ca="1">IF($AP316=1,IF(INDIRECT(ADDRESS(($AN316-1)*3+$AO316+5,$AP316+7))="",0,INDIRECT(ADDRESS(($AN316-1)*3+$AO316+5,$AP316+7))),IF(INDIRECT(ADDRESS(($AN316-1)*3+$AO316+5,$AP316+7))="",0,IF(COUNTIF(INDIRECT(ADDRESS(($AN316-1)*36+($AO316-1)*12+6,COLUMN())):INDIRECT(ADDRESS(($AN316-1)*36+($AO316-1)*12+$AP316+4,COLUMN())),INDIRECT(ADDRESS(($AN316-1)*3+$AO316+5,$AP316+7)))&gt;=1,0,INDIRECT(ADDRESS(($AN316-1)*3+$AO316+5,$AP316+7)))))</f>
        <v>0</v>
      </c>
      <c r="AR316" s="472">
        <f ca="1">COUNTIF(INDIRECT("H"&amp;(ROW()+12*(($AN316-1)*3+$AO316)-ROW())/12+5):INDIRECT("S"&amp;(ROW()+12*(($AN316-1)*3+$AO316)-ROW())/12+5),AQ316)</f>
        <v>0</v>
      </c>
      <c r="AS316" s="480"/>
      <c r="AU316" s="472">
        <f ca="1">IF(AND(AQ316&gt;0,AR316&gt;0),COUNTIF(AU$6:AU315,"&gt;0")+1,0)</f>
        <v>0</v>
      </c>
    </row>
    <row r="317" spans="40:47" x14ac:dyDescent="0.15">
      <c r="AN317" s="472">
        <v>9</v>
      </c>
      <c r="AO317" s="472">
        <v>2</v>
      </c>
      <c r="AP317" s="472">
        <v>12</v>
      </c>
      <c r="AQ317" s="480">
        <f ca="1">IF($AP317=1,IF(INDIRECT(ADDRESS(($AN317-1)*3+$AO317+5,$AP317+7))="",0,INDIRECT(ADDRESS(($AN317-1)*3+$AO317+5,$AP317+7))),IF(INDIRECT(ADDRESS(($AN317-1)*3+$AO317+5,$AP317+7))="",0,IF(COUNTIF(INDIRECT(ADDRESS(($AN317-1)*36+($AO317-1)*12+6,COLUMN())):INDIRECT(ADDRESS(($AN317-1)*36+($AO317-1)*12+$AP317+4,COLUMN())),INDIRECT(ADDRESS(($AN317-1)*3+$AO317+5,$AP317+7)))&gt;=1,0,INDIRECT(ADDRESS(($AN317-1)*3+$AO317+5,$AP317+7)))))</f>
        <v>0</v>
      </c>
      <c r="AR317" s="472">
        <f ca="1">COUNTIF(INDIRECT("H"&amp;(ROW()+12*(($AN317-1)*3+$AO317)-ROW())/12+5):INDIRECT("S"&amp;(ROW()+12*(($AN317-1)*3+$AO317)-ROW())/12+5),AQ317)</f>
        <v>0</v>
      </c>
      <c r="AS317" s="480"/>
      <c r="AU317" s="472">
        <f ca="1">IF(AND(AQ317&gt;0,AR317&gt;0),COUNTIF(AU$6:AU316,"&gt;0")+1,0)</f>
        <v>0</v>
      </c>
    </row>
    <row r="318" spans="40:47" x14ac:dyDescent="0.15">
      <c r="AN318" s="472">
        <v>9</v>
      </c>
      <c r="AO318" s="472">
        <v>3</v>
      </c>
      <c r="AP318" s="472">
        <v>1</v>
      </c>
      <c r="AQ318" s="480">
        <f ca="1">IF($AP318=1,IF(INDIRECT(ADDRESS(($AN318-1)*3+$AO318+5,$AP318+7))="",0,INDIRECT(ADDRESS(($AN318-1)*3+$AO318+5,$AP318+7))),IF(INDIRECT(ADDRESS(($AN318-1)*3+$AO318+5,$AP318+7))="",0,IF(COUNTIF(INDIRECT(ADDRESS(($AN318-1)*36+($AO318-1)*12+6,COLUMN())):INDIRECT(ADDRESS(($AN318-1)*36+($AO318-1)*12+$AP318+4,COLUMN())),INDIRECT(ADDRESS(($AN318-1)*3+$AO318+5,$AP318+7)))&gt;=1,0,INDIRECT(ADDRESS(($AN318-1)*3+$AO318+5,$AP318+7)))))</f>
        <v>0</v>
      </c>
      <c r="AR318" s="472">
        <f ca="1">COUNTIF(INDIRECT("H"&amp;(ROW()+12*(($AN318-1)*3+$AO318)-ROW())/12+5):INDIRECT("S"&amp;(ROW()+12*(($AN318-1)*3+$AO318)-ROW())/12+5),AQ318)</f>
        <v>0</v>
      </c>
      <c r="AS318" s="480"/>
      <c r="AU318" s="472">
        <f ca="1">IF(AND(AQ318&gt;0,AR318&gt;0),COUNTIF(AU$6:AU317,"&gt;0")+1,0)</f>
        <v>0</v>
      </c>
    </row>
    <row r="319" spans="40:47" x14ac:dyDescent="0.15">
      <c r="AN319" s="472">
        <v>9</v>
      </c>
      <c r="AO319" s="472">
        <v>3</v>
      </c>
      <c r="AP319" s="472">
        <v>2</v>
      </c>
      <c r="AQ319" s="480">
        <f ca="1">IF($AP319=1,IF(INDIRECT(ADDRESS(($AN319-1)*3+$AO319+5,$AP319+7))="",0,INDIRECT(ADDRESS(($AN319-1)*3+$AO319+5,$AP319+7))),IF(INDIRECT(ADDRESS(($AN319-1)*3+$AO319+5,$AP319+7))="",0,IF(COUNTIF(INDIRECT(ADDRESS(($AN319-1)*36+($AO319-1)*12+6,COLUMN())):INDIRECT(ADDRESS(($AN319-1)*36+($AO319-1)*12+$AP319+4,COLUMN())),INDIRECT(ADDRESS(($AN319-1)*3+$AO319+5,$AP319+7)))&gt;=1,0,INDIRECT(ADDRESS(($AN319-1)*3+$AO319+5,$AP319+7)))))</f>
        <v>0</v>
      </c>
      <c r="AR319" s="472">
        <f ca="1">COUNTIF(INDIRECT("H"&amp;(ROW()+12*(($AN319-1)*3+$AO319)-ROW())/12+5):INDIRECT("S"&amp;(ROW()+12*(($AN319-1)*3+$AO319)-ROW())/12+5),AQ319)</f>
        <v>0</v>
      </c>
      <c r="AS319" s="480"/>
      <c r="AU319" s="472">
        <f ca="1">IF(AND(AQ319&gt;0,AR319&gt;0),COUNTIF(AU$6:AU318,"&gt;0")+1,0)</f>
        <v>0</v>
      </c>
    </row>
    <row r="320" spans="40:47" x14ac:dyDescent="0.15">
      <c r="AN320" s="472">
        <v>9</v>
      </c>
      <c r="AO320" s="472">
        <v>3</v>
      </c>
      <c r="AP320" s="472">
        <v>3</v>
      </c>
      <c r="AQ320" s="480">
        <f ca="1">IF($AP320=1,IF(INDIRECT(ADDRESS(($AN320-1)*3+$AO320+5,$AP320+7))="",0,INDIRECT(ADDRESS(($AN320-1)*3+$AO320+5,$AP320+7))),IF(INDIRECT(ADDRESS(($AN320-1)*3+$AO320+5,$AP320+7))="",0,IF(COUNTIF(INDIRECT(ADDRESS(($AN320-1)*36+($AO320-1)*12+6,COLUMN())):INDIRECT(ADDRESS(($AN320-1)*36+($AO320-1)*12+$AP320+4,COLUMN())),INDIRECT(ADDRESS(($AN320-1)*3+$AO320+5,$AP320+7)))&gt;=1,0,INDIRECT(ADDRESS(($AN320-1)*3+$AO320+5,$AP320+7)))))</f>
        <v>0</v>
      </c>
      <c r="AR320" s="472">
        <f ca="1">COUNTIF(INDIRECT("H"&amp;(ROW()+12*(($AN320-1)*3+$AO320)-ROW())/12+5):INDIRECT("S"&amp;(ROW()+12*(($AN320-1)*3+$AO320)-ROW())/12+5),AQ320)</f>
        <v>0</v>
      </c>
      <c r="AS320" s="480"/>
      <c r="AU320" s="472">
        <f ca="1">IF(AND(AQ320&gt;0,AR320&gt;0),COUNTIF(AU$6:AU319,"&gt;0")+1,0)</f>
        <v>0</v>
      </c>
    </row>
    <row r="321" spans="40:47" x14ac:dyDescent="0.15">
      <c r="AN321" s="472">
        <v>9</v>
      </c>
      <c r="AO321" s="472">
        <v>3</v>
      </c>
      <c r="AP321" s="472">
        <v>4</v>
      </c>
      <c r="AQ321" s="480">
        <f ca="1">IF($AP321=1,IF(INDIRECT(ADDRESS(($AN321-1)*3+$AO321+5,$AP321+7))="",0,INDIRECT(ADDRESS(($AN321-1)*3+$AO321+5,$AP321+7))),IF(INDIRECT(ADDRESS(($AN321-1)*3+$AO321+5,$AP321+7))="",0,IF(COUNTIF(INDIRECT(ADDRESS(($AN321-1)*36+($AO321-1)*12+6,COLUMN())):INDIRECT(ADDRESS(($AN321-1)*36+($AO321-1)*12+$AP321+4,COLUMN())),INDIRECT(ADDRESS(($AN321-1)*3+$AO321+5,$AP321+7)))&gt;=1,0,INDIRECT(ADDRESS(($AN321-1)*3+$AO321+5,$AP321+7)))))</f>
        <v>0</v>
      </c>
      <c r="AR321" s="472">
        <f ca="1">COUNTIF(INDIRECT("H"&amp;(ROW()+12*(($AN321-1)*3+$AO321)-ROW())/12+5):INDIRECT("S"&amp;(ROW()+12*(($AN321-1)*3+$AO321)-ROW())/12+5),AQ321)</f>
        <v>0</v>
      </c>
      <c r="AS321" s="480"/>
      <c r="AU321" s="472">
        <f ca="1">IF(AND(AQ321&gt;0,AR321&gt;0),COUNTIF(AU$6:AU320,"&gt;0")+1,0)</f>
        <v>0</v>
      </c>
    </row>
    <row r="322" spans="40:47" x14ac:dyDescent="0.15">
      <c r="AN322" s="472">
        <v>9</v>
      </c>
      <c r="AO322" s="472">
        <v>3</v>
      </c>
      <c r="AP322" s="472">
        <v>5</v>
      </c>
      <c r="AQ322" s="480">
        <f ca="1">IF($AP322=1,IF(INDIRECT(ADDRESS(($AN322-1)*3+$AO322+5,$AP322+7))="",0,INDIRECT(ADDRESS(($AN322-1)*3+$AO322+5,$AP322+7))),IF(INDIRECT(ADDRESS(($AN322-1)*3+$AO322+5,$AP322+7))="",0,IF(COUNTIF(INDIRECT(ADDRESS(($AN322-1)*36+($AO322-1)*12+6,COLUMN())):INDIRECT(ADDRESS(($AN322-1)*36+($AO322-1)*12+$AP322+4,COLUMN())),INDIRECT(ADDRESS(($AN322-1)*3+$AO322+5,$AP322+7)))&gt;=1,0,INDIRECT(ADDRESS(($AN322-1)*3+$AO322+5,$AP322+7)))))</f>
        <v>0</v>
      </c>
      <c r="AR322" s="472">
        <f ca="1">COUNTIF(INDIRECT("H"&amp;(ROW()+12*(($AN322-1)*3+$AO322)-ROW())/12+5):INDIRECT("S"&amp;(ROW()+12*(($AN322-1)*3+$AO322)-ROW())/12+5),AQ322)</f>
        <v>0</v>
      </c>
      <c r="AS322" s="480"/>
      <c r="AU322" s="472">
        <f ca="1">IF(AND(AQ322&gt;0,AR322&gt;0),COUNTIF(AU$6:AU321,"&gt;0")+1,0)</f>
        <v>0</v>
      </c>
    </row>
    <row r="323" spans="40:47" x14ac:dyDescent="0.15">
      <c r="AN323" s="472">
        <v>9</v>
      </c>
      <c r="AO323" s="472">
        <v>3</v>
      </c>
      <c r="AP323" s="472">
        <v>6</v>
      </c>
      <c r="AQ323" s="480">
        <f ca="1">IF($AP323=1,IF(INDIRECT(ADDRESS(($AN323-1)*3+$AO323+5,$AP323+7))="",0,INDIRECT(ADDRESS(($AN323-1)*3+$AO323+5,$AP323+7))),IF(INDIRECT(ADDRESS(($AN323-1)*3+$AO323+5,$AP323+7))="",0,IF(COUNTIF(INDIRECT(ADDRESS(($AN323-1)*36+($AO323-1)*12+6,COLUMN())):INDIRECT(ADDRESS(($AN323-1)*36+($AO323-1)*12+$AP323+4,COLUMN())),INDIRECT(ADDRESS(($AN323-1)*3+$AO323+5,$AP323+7)))&gt;=1,0,INDIRECT(ADDRESS(($AN323-1)*3+$AO323+5,$AP323+7)))))</f>
        <v>0</v>
      </c>
      <c r="AR323" s="472">
        <f ca="1">COUNTIF(INDIRECT("H"&amp;(ROW()+12*(($AN323-1)*3+$AO323)-ROW())/12+5):INDIRECT("S"&amp;(ROW()+12*(($AN323-1)*3+$AO323)-ROW())/12+5),AQ323)</f>
        <v>0</v>
      </c>
      <c r="AS323" s="480"/>
      <c r="AU323" s="472">
        <f ca="1">IF(AND(AQ323&gt;0,AR323&gt;0),COUNTIF(AU$6:AU322,"&gt;0")+1,0)</f>
        <v>0</v>
      </c>
    </row>
    <row r="324" spans="40:47" x14ac:dyDescent="0.15">
      <c r="AN324" s="472">
        <v>9</v>
      </c>
      <c r="AO324" s="472">
        <v>3</v>
      </c>
      <c r="AP324" s="472">
        <v>7</v>
      </c>
      <c r="AQ324" s="480">
        <f ca="1">IF($AP324=1,IF(INDIRECT(ADDRESS(($AN324-1)*3+$AO324+5,$AP324+7))="",0,INDIRECT(ADDRESS(($AN324-1)*3+$AO324+5,$AP324+7))),IF(INDIRECT(ADDRESS(($AN324-1)*3+$AO324+5,$AP324+7))="",0,IF(COUNTIF(INDIRECT(ADDRESS(($AN324-1)*36+($AO324-1)*12+6,COLUMN())):INDIRECT(ADDRESS(($AN324-1)*36+($AO324-1)*12+$AP324+4,COLUMN())),INDIRECT(ADDRESS(($AN324-1)*3+$AO324+5,$AP324+7)))&gt;=1,0,INDIRECT(ADDRESS(($AN324-1)*3+$AO324+5,$AP324+7)))))</f>
        <v>0</v>
      </c>
      <c r="AR324" s="472">
        <f ca="1">COUNTIF(INDIRECT("H"&amp;(ROW()+12*(($AN324-1)*3+$AO324)-ROW())/12+5):INDIRECT("S"&amp;(ROW()+12*(($AN324-1)*3+$AO324)-ROW())/12+5),AQ324)</f>
        <v>0</v>
      </c>
      <c r="AS324" s="480"/>
      <c r="AU324" s="472">
        <f ca="1">IF(AND(AQ324&gt;0,AR324&gt;0),COUNTIF(AU$6:AU323,"&gt;0")+1,0)</f>
        <v>0</v>
      </c>
    </row>
    <row r="325" spans="40:47" x14ac:dyDescent="0.15">
      <c r="AN325" s="472">
        <v>9</v>
      </c>
      <c r="AO325" s="472">
        <v>3</v>
      </c>
      <c r="AP325" s="472">
        <v>8</v>
      </c>
      <c r="AQ325" s="480">
        <f ca="1">IF($AP325=1,IF(INDIRECT(ADDRESS(($AN325-1)*3+$AO325+5,$AP325+7))="",0,INDIRECT(ADDRESS(($AN325-1)*3+$AO325+5,$AP325+7))),IF(INDIRECT(ADDRESS(($AN325-1)*3+$AO325+5,$AP325+7))="",0,IF(COUNTIF(INDIRECT(ADDRESS(($AN325-1)*36+($AO325-1)*12+6,COLUMN())):INDIRECT(ADDRESS(($AN325-1)*36+($AO325-1)*12+$AP325+4,COLUMN())),INDIRECT(ADDRESS(($AN325-1)*3+$AO325+5,$AP325+7)))&gt;=1,0,INDIRECT(ADDRESS(($AN325-1)*3+$AO325+5,$AP325+7)))))</f>
        <v>0</v>
      </c>
      <c r="AR325" s="472">
        <f ca="1">COUNTIF(INDIRECT("H"&amp;(ROW()+12*(($AN325-1)*3+$AO325)-ROW())/12+5):INDIRECT("S"&amp;(ROW()+12*(($AN325-1)*3+$AO325)-ROW())/12+5),AQ325)</f>
        <v>0</v>
      </c>
      <c r="AS325" s="480"/>
      <c r="AU325" s="472">
        <f ca="1">IF(AND(AQ325&gt;0,AR325&gt;0),COUNTIF(AU$6:AU324,"&gt;0")+1,0)</f>
        <v>0</v>
      </c>
    </row>
    <row r="326" spans="40:47" x14ac:dyDescent="0.15">
      <c r="AN326" s="472">
        <v>9</v>
      </c>
      <c r="AO326" s="472">
        <v>3</v>
      </c>
      <c r="AP326" s="472">
        <v>9</v>
      </c>
      <c r="AQ326" s="480">
        <f ca="1">IF($AP326=1,IF(INDIRECT(ADDRESS(($AN326-1)*3+$AO326+5,$AP326+7))="",0,INDIRECT(ADDRESS(($AN326-1)*3+$AO326+5,$AP326+7))),IF(INDIRECT(ADDRESS(($AN326-1)*3+$AO326+5,$AP326+7))="",0,IF(COUNTIF(INDIRECT(ADDRESS(($AN326-1)*36+($AO326-1)*12+6,COLUMN())):INDIRECT(ADDRESS(($AN326-1)*36+($AO326-1)*12+$AP326+4,COLUMN())),INDIRECT(ADDRESS(($AN326-1)*3+$AO326+5,$AP326+7)))&gt;=1,0,INDIRECT(ADDRESS(($AN326-1)*3+$AO326+5,$AP326+7)))))</f>
        <v>0</v>
      </c>
      <c r="AR326" s="472">
        <f ca="1">COUNTIF(INDIRECT("H"&amp;(ROW()+12*(($AN326-1)*3+$AO326)-ROW())/12+5):INDIRECT("S"&amp;(ROW()+12*(($AN326-1)*3+$AO326)-ROW())/12+5),AQ326)</f>
        <v>0</v>
      </c>
      <c r="AS326" s="480"/>
      <c r="AU326" s="472">
        <f ca="1">IF(AND(AQ326&gt;0,AR326&gt;0),COUNTIF(AU$6:AU325,"&gt;0")+1,0)</f>
        <v>0</v>
      </c>
    </row>
    <row r="327" spans="40:47" x14ac:dyDescent="0.15">
      <c r="AN327" s="472">
        <v>9</v>
      </c>
      <c r="AO327" s="472">
        <v>3</v>
      </c>
      <c r="AP327" s="472">
        <v>10</v>
      </c>
      <c r="AQ327" s="480">
        <f ca="1">IF($AP327=1,IF(INDIRECT(ADDRESS(($AN327-1)*3+$AO327+5,$AP327+7))="",0,INDIRECT(ADDRESS(($AN327-1)*3+$AO327+5,$AP327+7))),IF(INDIRECT(ADDRESS(($AN327-1)*3+$AO327+5,$AP327+7))="",0,IF(COUNTIF(INDIRECT(ADDRESS(($AN327-1)*36+($AO327-1)*12+6,COLUMN())):INDIRECT(ADDRESS(($AN327-1)*36+($AO327-1)*12+$AP327+4,COLUMN())),INDIRECT(ADDRESS(($AN327-1)*3+$AO327+5,$AP327+7)))&gt;=1,0,INDIRECT(ADDRESS(($AN327-1)*3+$AO327+5,$AP327+7)))))</f>
        <v>0</v>
      </c>
      <c r="AR327" s="472">
        <f ca="1">COUNTIF(INDIRECT("H"&amp;(ROW()+12*(($AN327-1)*3+$AO327)-ROW())/12+5):INDIRECT("S"&amp;(ROW()+12*(($AN327-1)*3+$AO327)-ROW())/12+5),AQ327)</f>
        <v>0</v>
      </c>
      <c r="AS327" s="480"/>
      <c r="AU327" s="472">
        <f ca="1">IF(AND(AQ327&gt;0,AR327&gt;0),COUNTIF(AU$6:AU326,"&gt;0")+1,0)</f>
        <v>0</v>
      </c>
    </row>
    <row r="328" spans="40:47" x14ac:dyDescent="0.15">
      <c r="AN328" s="472">
        <v>9</v>
      </c>
      <c r="AO328" s="472">
        <v>3</v>
      </c>
      <c r="AP328" s="472">
        <v>11</v>
      </c>
      <c r="AQ328" s="480">
        <f ca="1">IF($AP328=1,IF(INDIRECT(ADDRESS(($AN328-1)*3+$AO328+5,$AP328+7))="",0,INDIRECT(ADDRESS(($AN328-1)*3+$AO328+5,$AP328+7))),IF(INDIRECT(ADDRESS(($AN328-1)*3+$AO328+5,$AP328+7))="",0,IF(COUNTIF(INDIRECT(ADDRESS(($AN328-1)*36+($AO328-1)*12+6,COLUMN())):INDIRECT(ADDRESS(($AN328-1)*36+($AO328-1)*12+$AP328+4,COLUMN())),INDIRECT(ADDRESS(($AN328-1)*3+$AO328+5,$AP328+7)))&gt;=1,0,INDIRECT(ADDRESS(($AN328-1)*3+$AO328+5,$AP328+7)))))</f>
        <v>0</v>
      </c>
      <c r="AR328" s="472">
        <f ca="1">COUNTIF(INDIRECT("H"&amp;(ROW()+12*(($AN328-1)*3+$AO328)-ROW())/12+5):INDIRECT("S"&amp;(ROW()+12*(($AN328-1)*3+$AO328)-ROW())/12+5),AQ328)</f>
        <v>0</v>
      </c>
      <c r="AS328" s="480"/>
      <c r="AU328" s="472">
        <f ca="1">IF(AND(AQ328&gt;0,AR328&gt;0),COUNTIF(AU$6:AU327,"&gt;0")+1,0)</f>
        <v>0</v>
      </c>
    </row>
    <row r="329" spans="40:47" x14ac:dyDescent="0.15">
      <c r="AN329" s="472">
        <v>9</v>
      </c>
      <c r="AO329" s="472">
        <v>3</v>
      </c>
      <c r="AP329" s="472">
        <v>12</v>
      </c>
      <c r="AQ329" s="480">
        <f ca="1">IF($AP329=1,IF(INDIRECT(ADDRESS(($AN329-1)*3+$AO329+5,$AP329+7))="",0,INDIRECT(ADDRESS(($AN329-1)*3+$AO329+5,$AP329+7))),IF(INDIRECT(ADDRESS(($AN329-1)*3+$AO329+5,$AP329+7))="",0,IF(COUNTIF(INDIRECT(ADDRESS(($AN329-1)*36+($AO329-1)*12+6,COLUMN())):INDIRECT(ADDRESS(($AN329-1)*36+($AO329-1)*12+$AP329+4,COLUMN())),INDIRECT(ADDRESS(($AN329-1)*3+$AO329+5,$AP329+7)))&gt;=1,0,INDIRECT(ADDRESS(($AN329-1)*3+$AO329+5,$AP329+7)))))</f>
        <v>0</v>
      </c>
      <c r="AR329" s="472">
        <f ca="1">COUNTIF(INDIRECT("H"&amp;(ROW()+12*(($AN329-1)*3+$AO329)-ROW())/12+5):INDIRECT("S"&amp;(ROW()+12*(($AN329-1)*3+$AO329)-ROW())/12+5),AQ329)</f>
        <v>0</v>
      </c>
      <c r="AS329" s="480"/>
      <c r="AU329" s="472">
        <f ca="1">IF(AND(AQ329&gt;0,AR329&gt;0),COUNTIF(AU$6:AU328,"&gt;0")+1,0)</f>
        <v>0</v>
      </c>
    </row>
    <row r="330" spans="40:47" x14ac:dyDescent="0.15">
      <c r="AN330" s="472">
        <v>10</v>
      </c>
      <c r="AO330" s="472">
        <v>1</v>
      </c>
      <c r="AP330" s="472">
        <v>1</v>
      </c>
      <c r="AQ330" s="480">
        <f ca="1">IF($AP330=1,IF(INDIRECT(ADDRESS(($AN330-1)*3+$AO330+5,$AP330+7))="",0,INDIRECT(ADDRESS(($AN330-1)*3+$AO330+5,$AP330+7))),IF(INDIRECT(ADDRESS(($AN330-1)*3+$AO330+5,$AP330+7))="",0,IF(COUNTIF(INDIRECT(ADDRESS(($AN330-1)*36+($AO330-1)*12+6,COLUMN())):INDIRECT(ADDRESS(($AN330-1)*36+($AO330-1)*12+$AP330+4,COLUMN())),INDIRECT(ADDRESS(($AN330-1)*3+$AO330+5,$AP330+7)))&gt;=1,0,INDIRECT(ADDRESS(($AN330-1)*3+$AO330+5,$AP330+7)))))</f>
        <v>0</v>
      </c>
      <c r="AR330" s="472">
        <f ca="1">COUNTIF(INDIRECT("H"&amp;(ROW()+12*(($AN330-1)*3+$AO330)-ROW())/12+5):INDIRECT("S"&amp;(ROW()+12*(($AN330-1)*3+$AO330)-ROW())/12+5),AQ330)</f>
        <v>0</v>
      </c>
      <c r="AS330" s="480"/>
      <c r="AU330" s="472">
        <f ca="1">IF(AND(AQ330&gt;0,AR330&gt;0),COUNTIF(AU$6:AU329,"&gt;0")+1,0)</f>
        <v>0</v>
      </c>
    </row>
    <row r="331" spans="40:47" x14ac:dyDescent="0.15">
      <c r="AN331" s="472">
        <v>10</v>
      </c>
      <c r="AO331" s="472">
        <v>1</v>
      </c>
      <c r="AP331" s="472">
        <v>2</v>
      </c>
      <c r="AQ331" s="480">
        <f ca="1">IF($AP331=1,IF(INDIRECT(ADDRESS(($AN331-1)*3+$AO331+5,$AP331+7))="",0,INDIRECT(ADDRESS(($AN331-1)*3+$AO331+5,$AP331+7))),IF(INDIRECT(ADDRESS(($AN331-1)*3+$AO331+5,$AP331+7))="",0,IF(COUNTIF(INDIRECT(ADDRESS(($AN331-1)*36+($AO331-1)*12+6,COLUMN())):INDIRECT(ADDRESS(($AN331-1)*36+($AO331-1)*12+$AP331+4,COLUMN())),INDIRECT(ADDRESS(($AN331-1)*3+$AO331+5,$AP331+7)))&gt;=1,0,INDIRECT(ADDRESS(($AN331-1)*3+$AO331+5,$AP331+7)))))</f>
        <v>0</v>
      </c>
      <c r="AR331" s="472">
        <f ca="1">COUNTIF(INDIRECT("H"&amp;(ROW()+12*(($AN331-1)*3+$AO331)-ROW())/12+5):INDIRECT("S"&amp;(ROW()+12*(($AN331-1)*3+$AO331)-ROW())/12+5),AQ331)</f>
        <v>0</v>
      </c>
      <c r="AS331" s="480"/>
      <c r="AU331" s="472">
        <f ca="1">IF(AND(AQ331&gt;0,AR331&gt;0),COUNTIF(AU$6:AU330,"&gt;0")+1,0)</f>
        <v>0</v>
      </c>
    </row>
    <row r="332" spans="40:47" x14ac:dyDescent="0.15">
      <c r="AN332" s="472">
        <v>10</v>
      </c>
      <c r="AO332" s="472">
        <v>1</v>
      </c>
      <c r="AP332" s="472">
        <v>3</v>
      </c>
      <c r="AQ332" s="480">
        <f ca="1">IF($AP332=1,IF(INDIRECT(ADDRESS(($AN332-1)*3+$AO332+5,$AP332+7))="",0,INDIRECT(ADDRESS(($AN332-1)*3+$AO332+5,$AP332+7))),IF(INDIRECT(ADDRESS(($AN332-1)*3+$AO332+5,$AP332+7))="",0,IF(COUNTIF(INDIRECT(ADDRESS(($AN332-1)*36+($AO332-1)*12+6,COLUMN())):INDIRECT(ADDRESS(($AN332-1)*36+($AO332-1)*12+$AP332+4,COLUMN())),INDIRECT(ADDRESS(($AN332-1)*3+$AO332+5,$AP332+7)))&gt;=1,0,INDIRECT(ADDRESS(($AN332-1)*3+$AO332+5,$AP332+7)))))</f>
        <v>0</v>
      </c>
      <c r="AR332" s="472">
        <f ca="1">COUNTIF(INDIRECT("H"&amp;(ROW()+12*(($AN332-1)*3+$AO332)-ROW())/12+5):INDIRECT("S"&amp;(ROW()+12*(($AN332-1)*3+$AO332)-ROW())/12+5),AQ332)</f>
        <v>0</v>
      </c>
      <c r="AS332" s="480"/>
      <c r="AU332" s="472">
        <f ca="1">IF(AND(AQ332&gt;0,AR332&gt;0),COUNTIF(AU$6:AU331,"&gt;0")+1,0)</f>
        <v>0</v>
      </c>
    </row>
    <row r="333" spans="40:47" x14ac:dyDescent="0.15">
      <c r="AN333" s="472">
        <v>10</v>
      </c>
      <c r="AO333" s="472">
        <v>1</v>
      </c>
      <c r="AP333" s="472">
        <v>4</v>
      </c>
      <c r="AQ333" s="480">
        <f ca="1">IF($AP333=1,IF(INDIRECT(ADDRESS(($AN333-1)*3+$AO333+5,$AP333+7))="",0,INDIRECT(ADDRESS(($AN333-1)*3+$AO333+5,$AP333+7))),IF(INDIRECT(ADDRESS(($AN333-1)*3+$AO333+5,$AP333+7))="",0,IF(COUNTIF(INDIRECT(ADDRESS(($AN333-1)*36+($AO333-1)*12+6,COLUMN())):INDIRECT(ADDRESS(($AN333-1)*36+($AO333-1)*12+$AP333+4,COLUMN())),INDIRECT(ADDRESS(($AN333-1)*3+$AO333+5,$AP333+7)))&gt;=1,0,INDIRECT(ADDRESS(($AN333-1)*3+$AO333+5,$AP333+7)))))</f>
        <v>0</v>
      </c>
      <c r="AR333" s="472">
        <f ca="1">COUNTIF(INDIRECT("H"&amp;(ROW()+12*(($AN333-1)*3+$AO333)-ROW())/12+5):INDIRECT("S"&amp;(ROW()+12*(($AN333-1)*3+$AO333)-ROW())/12+5),AQ333)</f>
        <v>0</v>
      </c>
      <c r="AS333" s="480"/>
      <c r="AU333" s="472">
        <f ca="1">IF(AND(AQ333&gt;0,AR333&gt;0),COUNTIF(AU$6:AU332,"&gt;0")+1,0)</f>
        <v>0</v>
      </c>
    </row>
    <row r="334" spans="40:47" x14ac:dyDescent="0.15">
      <c r="AN334" s="472">
        <v>10</v>
      </c>
      <c r="AO334" s="472">
        <v>1</v>
      </c>
      <c r="AP334" s="472">
        <v>5</v>
      </c>
      <c r="AQ334" s="480">
        <f ca="1">IF($AP334=1,IF(INDIRECT(ADDRESS(($AN334-1)*3+$AO334+5,$AP334+7))="",0,INDIRECT(ADDRESS(($AN334-1)*3+$AO334+5,$AP334+7))),IF(INDIRECT(ADDRESS(($AN334-1)*3+$AO334+5,$AP334+7))="",0,IF(COUNTIF(INDIRECT(ADDRESS(($AN334-1)*36+($AO334-1)*12+6,COLUMN())):INDIRECT(ADDRESS(($AN334-1)*36+($AO334-1)*12+$AP334+4,COLUMN())),INDIRECT(ADDRESS(($AN334-1)*3+$AO334+5,$AP334+7)))&gt;=1,0,INDIRECT(ADDRESS(($AN334-1)*3+$AO334+5,$AP334+7)))))</f>
        <v>0</v>
      </c>
      <c r="AR334" s="472">
        <f ca="1">COUNTIF(INDIRECT("H"&amp;(ROW()+12*(($AN334-1)*3+$AO334)-ROW())/12+5):INDIRECT("S"&amp;(ROW()+12*(($AN334-1)*3+$AO334)-ROW())/12+5),AQ334)</f>
        <v>0</v>
      </c>
      <c r="AS334" s="480"/>
      <c r="AU334" s="472">
        <f ca="1">IF(AND(AQ334&gt;0,AR334&gt;0),COUNTIF(AU$6:AU333,"&gt;0")+1,0)</f>
        <v>0</v>
      </c>
    </row>
    <row r="335" spans="40:47" x14ac:dyDescent="0.15">
      <c r="AN335" s="472">
        <v>10</v>
      </c>
      <c r="AO335" s="472">
        <v>1</v>
      </c>
      <c r="AP335" s="472">
        <v>6</v>
      </c>
      <c r="AQ335" s="480">
        <f ca="1">IF($AP335=1,IF(INDIRECT(ADDRESS(($AN335-1)*3+$AO335+5,$AP335+7))="",0,INDIRECT(ADDRESS(($AN335-1)*3+$AO335+5,$AP335+7))),IF(INDIRECT(ADDRESS(($AN335-1)*3+$AO335+5,$AP335+7))="",0,IF(COUNTIF(INDIRECT(ADDRESS(($AN335-1)*36+($AO335-1)*12+6,COLUMN())):INDIRECT(ADDRESS(($AN335-1)*36+($AO335-1)*12+$AP335+4,COLUMN())),INDIRECT(ADDRESS(($AN335-1)*3+$AO335+5,$AP335+7)))&gt;=1,0,INDIRECT(ADDRESS(($AN335-1)*3+$AO335+5,$AP335+7)))))</f>
        <v>0</v>
      </c>
      <c r="AR335" s="472">
        <f ca="1">COUNTIF(INDIRECT("H"&amp;(ROW()+12*(($AN335-1)*3+$AO335)-ROW())/12+5):INDIRECT("S"&amp;(ROW()+12*(($AN335-1)*3+$AO335)-ROW())/12+5),AQ335)</f>
        <v>0</v>
      </c>
      <c r="AS335" s="480"/>
      <c r="AU335" s="472">
        <f ca="1">IF(AND(AQ335&gt;0,AR335&gt;0),COUNTIF(AU$6:AU334,"&gt;0")+1,0)</f>
        <v>0</v>
      </c>
    </row>
    <row r="336" spans="40:47" x14ac:dyDescent="0.15">
      <c r="AN336" s="472">
        <v>10</v>
      </c>
      <c r="AO336" s="472">
        <v>1</v>
      </c>
      <c r="AP336" s="472">
        <v>7</v>
      </c>
      <c r="AQ336" s="480">
        <f ca="1">IF($AP336=1,IF(INDIRECT(ADDRESS(($AN336-1)*3+$AO336+5,$AP336+7))="",0,INDIRECT(ADDRESS(($AN336-1)*3+$AO336+5,$AP336+7))),IF(INDIRECT(ADDRESS(($AN336-1)*3+$AO336+5,$AP336+7))="",0,IF(COUNTIF(INDIRECT(ADDRESS(($AN336-1)*36+($AO336-1)*12+6,COLUMN())):INDIRECT(ADDRESS(($AN336-1)*36+($AO336-1)*12+$AP336+4,COLUMN())),INDIRECT(ADDRESS(($AN336-1)*3+$AO336+5,$AP336+7)))&gt;=1,0,INDIRECT(ADDRESS(($AN336-1)*3+$AO336+5,$AP336+7)))))</f>
        <v>0</v>
      </c>
      <c r="AR336" s="472">
        <f ca="1">COUNTIF(INDIRECT("H"&amp;(ROW()+12*(($AN336-1)*3+$AO336)-ROW())/12+5):INDIRECT("S"&amp;(ROW()+12*(($AN336-1)*3+$AO336)-ROW())/12+5),AQ336)</f>
        <v>0</v>
      </c>
      <c r="AS336" s="480"/>
      <c r="AU336" s="472">
        <f ca="1">IF(AND(AQ336&gt;0,AR336&gt;0),COUNTIF(AU$6:AU335,"&gt;0")+1,0)</f>
        <v>0</v>
      </c>
    </row>
    <row r="337" spans="40:47" x14ac:dyDescent="0.15">
      <c r="AN337" s="472">
        <v>10</v>
      </c>
      <c r="AO337" s="472">
        <v>1</v>
      </c>
      <c r="AP337" s="472">
        <v>8</v>
      </c>
      <c r="AQ337" s="480">
        <f ca="1">IF($AP337=1,IF(INDIRECT(ADDRESS(($AN337-1)*3+$AO337+5,$AP337+7))="",0,INDIRECT(ADDRESS(($AN337-1)*3+$AO337+5,$AP337+7))),IF(INDIRECT(ADDRESS(($AN337-1)*3+$AO337+5,$AP337+7))="",0,IF(COUNTIF(INDIRECT(ADDRESS(($AN337-1)*36+($AO337-1)*12+6,COLUMN())):INDIRECT(ADDRESS(($AN337-1)*36+($AO337-1)*12+$AP337+4,COLUMN())),INDIRECT(ADDRESS(($AN337-1)*3+$AO337+5,$AP337+7)))&gt;=1,0,INDIRECT(ADDRESS(($AN337-1)*3+$AO337+5,$AP337+7)))))</f>
        <v>0</v>
      </c>
      <c r="AR337" s="472">
        <f ca="1">COUNTIF(INDIRECT("H"&amp;(ROW()+12*(($AN337-1)*3+$AO337)-ROW())/12+5):INDIRECT("S"&amp;(ROW()+12*(($AN337-1)*3+$AO337)-ROW())/12+5),AQ337)</f>
        <v>0</v>
      </c>
      <c r="AS337" s="480"/>
      <c r="AU337" s="472">
        <f ca="1">IF(AND(AQ337&gt;0,AR337&gt;0),COUNTIF(AU$6:AU336,"&gt;0")+1,0)</f>
        <v>0</v>
      </c>
    </row>
    <row r="338" spans="40:47" x14ac:dyDescent="0.15">
      <c r="AN338" s="472">
        <v>10</v>
      </c>
      <c r="AO338" s="472">
        <v>1</v>
      </c>
      <c r="AP338" s="472">
        <v>9</v>
      </c>
      <c r="AQ338" s="480">
        <f ca="1">IF($AP338=1,IF(INDIRECT(ADDRESS(($AN338-1)*3+$AO338+5,$AP338+7))="",0,INDIRECT(ADDRESS(($AN338-1)*3+$AO338+5,$AP338+7))),IF(INDIRECT(ADDRESS(($AN338-1)*3+$AO338+5,$AP338+7))="",0,IF(COUNTIF(INDIRECT(ADDRESS(($AN338-1)*36+($AO338-1)*12+6,COLUMN())):INDIRECT(ADDRESS(($AN338-1)*36+($AO338-1)*12+$AP338+4,COLUMN())),INDIRECT(ADDRESS(($AN338-1)*3+$AO338+5,$AP338+7)))&gt;=1,0,INDIRECT(ADDRESS(($AN338-1)*3+$AO338+5,$AP338+7)))))</f>
        <v>0</v>
      </c>
      <c r="AR338" s="472">
        <f ca="1">COUNTIF(INDIRECT("H"&amp;(ROW()+12*(($AN338-1)*3+$AO338)-ROW())/12+5):INDIRECT("S"&amp;(ROW()+12*(($AN338-1)*3+$AO338)-ROW())/12+5),AQ338)</f>
        <v>0</v>
      </c>
      <c r="AS338" s="480"/>
      <c r="AU338" s="472">
        <f ca="1">IF(AND(AQ338&gt;0,AR338&gt;0),COUNTIF(AU$6:AU337,"&gt;0")+1,0)</f>
        <v>0</v>
      </c>
    </row>
    <row r="339" spans="40:47" x14ac:dyDescent="0.15">
      <c r="AN339" s="472">
        <v>10</v>
      </c>
      <c r="AO339" s="472">
        <v>1</v>
      </c>
      <c r="AP339" s="472">
        <v>10</v>
      </c>
      <c r="AQ339" s="480">
        <f ca="1">IF($AP339=1,IF(INDIRECT(ADDRESS(($AN339-1)*3+$AO339+5,$AP339+7))="",0,INDIRECT(ADDRESS(($AN339-1)*3+$AO339+5,$AP339+7))),IF(INDIRECT(ADDRESS(($AN339-1)*3+$AO339+5,$AP339+7))="",0,IF(COUNTIF(INDIRECT(ADDRESS(($AN339-1)*36+($AO339-1)*12+6,COLUMN())):INDIRECT(ADDRESS(($AN339-1)*36+($AO339-1)*12+$AP339+4,COLUMN())),INDIRECT(ADDRESS(($AN339-1)*3+$AO339+5,$AP339+7)))&gt;=1,0,INDIRECT(ADDRESS(($AN339-1)*3+$AO339+5,$AP339+7)))))</f>
        <v>0</v>
      </c>
      <c r="AR339" s="472">
        <f ca="1">COUNTIF(INDIRECT("H"&amp;(ROW()+12*(($AN339-1)*3+$AO339)-ROW())/12+5):INDIRECT("S"&amp;(ROW()+12*(($AN339-1)*3+$AO339)-ROW())/12+5),AQ339)</f>
        <v>0</v>
      </c>
      <c r="AS339" s="480"/>
      <c r="AU339" s="472">
        <f ca="1">IF(AND(AQ339&gt;0,AR339&gt;0),COUNTIF(AU$6:AU338,"&gt;0")+1,0)</f>
        <v>0</v>
      </c>
    </row>
    <row r="340" spans="40:47" x14ac:dyDescent="0.15">
      <c r="AN340" s="472">
        <v>10</v>
      </c>
      <c r="AO340" s="472">
        <v>1</v>
      </c>
      <c r="AP340" s="472">
        <v>11</v>
      </c>
      <c r="AQ340" s="480">
        <f ca="1">IF($AP340=1,IF(INDIRECT(ADDRESS(($AN340-1)*3+$AO340+5,$AP340+7))="",0,INDIRECT(ADDRESS(($AN340-1)*3+$AO340+5,$AP340+7))),IF(INDIRECT(ADDRESS(($AN340-1)*3+$AO340+5,$AP340+7))="",0,IF(COUNTIF(INDIRECT(ADDRESS(($AN340-1)*36+($AO340-1)*12+6,COLUMN())):INDIRECT(ADDRESS(($AN340-1)*36+($AO340-1)*12+$AP340+4,COLUMN())),INDIRECT(ADDRESS(($AN340-1)*3+$AO340+5,$AP340+7)))&gt;=1,0,INDIRECT(ADDRESS(($AN340-1)*3+$AO340+5,$AP340+7)))))</f>
        <v>0</v>
      </c>
      <c r="AR340" s="472">
        <f ca="1">COUNTIF(INDIRECT("H"&amp;(ROW()+12*(($AN340-1)*3+$AO340)-ROW())/12+5):INDIRECT("S"&amp;(ROW()+12*(($AN340-1)*3+$AO340)-ROW())/12+5),AQ340)</f>
        <v>0</v>
      </c>
      <c r="AS340" s="480"/>
      <c r="AU340" s="472">
        <f ca="1">IF(AND(AQ340&gt;0,AR340&gt;0),COUNTIF(AU$6:AU339,"&gt;0")+1,0)</f>
        <v>0</v>
      </c>
    </row>
    <row r="341" spans="40:47" x14ac:dyDescent="0.15">
      <c r="AN341" s="472">
        <v>10</v>
      </c>
      <c r="AO341" s="472">
        <v>1</v>
      </c>
      <c r="AP341" s="472">
        <v>12</v>
      </c>
      <c r="AQ341" s="480">
        <f ca="1">IF($AP341=1,IF(INDIRECT(ADDRESS(($AN341-1)*3+$AO341+5,$AP341+7))="",0,INDIRECT(ADDRESS(($AN341-1)*3+$AO341+5,$AP341+7))),IF(INDIRECT(ADDRESS(($AN341-1)*3+$AO341+5,$AP341+7))="",0,IF(COUNTIF(INDIRECT(ADDRESS(($AN341-1)*36+($AO341-1)*12+6,COLUMN())):INDIRECT(ADDRESS(($AN341-1)*36+($AO341-1)*12+$AP341+4,COLUMN())),INDIRECT(ADDRESS(($AN341-1)*3+$AO341+5,$AP341+7)))&gt;=1,0,INDIRECT(ADDRESS(($AN341-1)*3+$AO341+5,$AP341+7)))))</f>
        <v>0</v>
      </c>
      <c r="AR341" s="472">
        <f ca="1">COUNTIF(INDIRECT("H"&amp;(ROW()+12*(($AN341-1)*3+$AO341)-ROW())/12+5):INDIRECT("S"&amp;(ROW()+12*(($AN341-1)*3+$AO341)-ROW())/12+5),AQ341)</f>
        <v>0</v>
      </c>
      <c r="AS341" s="480"/>
      <c r="AU341" s="472">
        <f ca="1">IF(AND(AQ341&gt;0,AR341&gt;0),COUNTIF(AU$6:AU340,"&gt;0")+1,0)</f>
        <v>0</v>
      </c>
    </row>
    <row r="342" spans="40:47" x14ac:dyDescent="0.15">
      <c r="AN342" s="472">
        <v>10</v>
      </c>
      <c r="AO342" s="472">
        <v>2</v>
      </c>
      <c r="AP342" s="472">
        <v>1</v>
      </c>
      <c r="AQ342" s="480">
        <f ca="1">IF($AP342=1,IF(INDIRECT(ADDRESS(($AN342-1)*3+$AO342+5,$AP342+7))="",0,INDIRECT(ADDRESS(($AN342-1)*3+$AO342+5,$AP342+7))),IF(INDIRECT(ADDRESS(($AN342-1)*3+$AO342+5,$AP342+7))="",0,IF(COUNTIF(INDIRECT(ADDRESS(($AN342-1)*36+($AO342-1)*12+6,COLUMN())):INDIRECT(ADDRESS(($AN342-1)*36+($AO342-1)*12+$AP342+4,COLUMN())),INDIRECT(ADDRESS(($AN342-1)*3+$AO342+5,$AP342+7)))&gt;=1,0,INDIRECT(ADDRESS(($AN342-1)*3+$AO342+5,$AP342+7)))))</f>
        <v>0</v>
      </c>
      <c r="AR342" s="472">
        <f ca="1">COUNTIF(INDIRECT("H"&amp;(ROW()+12*(($AN342-1)*3+$AO342)-ROW())/12+5):INDIRECT("S"&amp;(ROW()+12*(($AN342-1)*3+$AO342)-ROW())/12+5),AQ342)</f>
        <v>0</v>
      </c>
      <c r="AS342" s="480"/>
      <c r="AU342" s="472">
        <f ca="1">IF(AND(AQ342&gt;0,AR342&gt;0),COUNTIF(AU$6:AU341,"&gt;0")+1,0)</f>
        <v>0</v>
      </c>
    </row>
    <row r="343" spans="40:47" x14ac:dyDescent="0.15">
      <c r="AN343" s="472">
        <v>10</v>
      </c>
      <c r="AO343" s="472">
        <v>2</v>
      </c>
      <c r="AP343" s="472">
        <v>2</v>
      </c>
      <c r="AQ343" s="480">
        <f ca="1">IF($AP343=1,IF(INDIRECT(ADDRESS(($AN343-1)*3+$AO343+5,$AP343+7))="",0,INDIRECT(ADDRESS(($AN343-1)*3+$AO343+5,$AP343+7))),IF(INDIRECT(ADDRESS(($AN343-1)*3+$AO343+5,$AP343+7))="",0,IF(COUNTIF(INDIRECT(ADDRESS(($AN343-1)*36+($AO343-1)*12+6,COLUMN())):INDIRECT(ADDRESS(($AN343-1)*36+($AO343-1)*12+$AP343+4,COLUMN())),INDIRECT(ADDRESS(($AN343-1)*3+$AO343+5,$AP343+7)))&gt;=1,0,INDIRECT(ADDRESS(($AN343-1)*3+$AO343+5,$AP343+7)))))</f>
        <v>0</v>
      </c>
      <c r="AR343" s="472">
        <f ca="1">COUNTIF(INDIRECT("H"&amp;(ROW()+12*(($AN343-1)*3+$AO343)-ROW())/12+5):INDIRECT("S"&amp;(ROW()+12*(($AN343-1)*3+$AO343)-ROW())/12+5),AQ343)</f>
        <v>0</v>
      </c>
      <c r="AS343" s="480"/>
      <c r="AU343" s="472">
        <f ca="1">IF(AND(AQ343&gt;0,AR343&gt;0),COUNTIF(AU$6:AU342,"&gt;0")+1,0)</f>
        <v>0</v>
      </c>
    </row>
    <row r="344" spans="40:47" x14ac:dyDescent="0.15">
      <c r="AN344" s="472">
        <v>10</v>
      </c>
      <c r="AO344" s="472">
        <v>2</v>
      </c>
      <c r="AP344" s="472">
        <v>3</v>
      </c>
      <c r="AQ344" s="480">
        <f ca="1">IF($AP344=1,IF(INDIRECT(ADDRESS(($AN344-1)*3+$AO344+5,$AP344+7))="",0,INDIRECT(ADDRESS(($AN344-1)*3+$AO344+5,$AP344+7))),IF(INDIRECT(ADDRESS(($AN344-1)*3+$AO344+5,$AP344+7))="",0,IF(COUNTIF(INDIRECT(ADDRESS(($AN344-1)*36+($AO344-1)*12+6,COLUMN())):INDIRECT(ADDRESS(($AN344-1)*36+($AO344-1)*12+$AP344+4,COLUMN())),INDIRECT(ADDRESS(($AN344-1)*3+$AO344+5,$AP344+7)))&gt;=1,0,INDIRECT(ADDRESS(($AN344-1)*3+$AO344+5,$AP344+7)))))</f>
        <v>0</v>
      </c>
      <c r="AR344" s="472">
        <f ca="1">COUNTIF(INDIRECT("H"&amp;(ROW()+12*(($AN344-1)*3+$AO344)-ROW())/12+5):INDIRECT("S"&amp;(ROW()+12*(($AN344-1)*3+$AO344)-ROW())/12+5),AQ344)</f>
        <v>0</v>
      </c>
      <c r="AS344" s="480"/>
      <c r="AU344" s="472">
        <f ca="1">IF(AND(AQ344&gt;0,AR344&gt;0),COUNTIF(AU$6:AU343,"&gt;0")+1,0)</f>
        <v>0</v>
      </c>
    </row>
    <row r="345" spans="40:47" x14ac:dyDescent="0.15">
      <c r="AN345" s="472">
        <v>10</v>
      </c>
      <c r="AO345" s="472">
        <v>2</v>
      </c>
      <c r="AP345" s="472">
        <v>4</v>
      </c>
      <c r="AQ345" s="480">
        <f ca="1">IF($AP345=1,IF(INDIRECT(ADDRESS(($AN345-1)*3+$AO345+5,$AP345+7))="",0,INDIRECT(ADDRESS(($AN345-1)*3+$AO345+5,$AP345+7))),IF(INDIRECT(ADDRESS(($AN345-1)*3+$AO345+5,$AP345+7))="",0,IF(COUNTIF(INDIRECT(ADDRESS(($AN345-1)*36+($AO345-1)*12+6,COLUMN())):INDIRECT(ADDRESS(($AN345-1)*36+($AO345-1)*12+$AP345+4,COLUMN())),INDIRECT(ADDRESS(($AN345-1)*3+$AO345+5,$AP345+7)))&gt;=1,0,INDIRECT(ADDRESS(($AN345-1)*3+$AO345+5,$AP345+7)))))</f>
        <v>0</v>
      </c>
      <c r="AR345" s="472">
        <f ca="1">COUNTIF(INDIRECT("H"&amp;(ROW()+12*(($AN345-1)*3+$AO345)-ROW())/12+5):INDIRECT("S"&amp;(ROW()+12*(($AN345-1)*3+$AO345)-ROW())/12+5),AQ345)</f>
        <v>0</v>
      </c>
      <c r="AS345" s="480"/>
      <c r="AU345" s="472">
        <f ca="1">IF(AND(AQ345&gt;0,AR345&gt;0),COUNTIF(AU$6:AU344,"&gt;0")+1,0)</f>
        <v>0</v>
      </c>
    </row>
    <row r="346" spans="40:47" x14ac:dyDescent="0.15">
      <c r="AN346" s="472">
        <v>10</v>
      </c>
      <c r="AO346" s="472">
        <v>2</v>
      </c>
      <c r="AP346" s="472">
        <v>5</v>
      </c>
      <c r="AQ346" s="480">
        <f ca="1">IF($AP346=1,IF(INDIRECT(ADDRESS(($AN346-1)*3+$AO346+5,$AP346+7))="",0,INDIRECT(ADDRESS(($AN346-1)*3+$AO346+5,$AP346+7))),IF(INDIRECT(ADDRESS(($AN346-1)*3+$AO346+5,$AP346+7))="",0,IF(COUNTIF(INDIRECT(ADDRESS(($AN346-1)*36+($AO346-1)*12+6,COLUMN())):INDIRECT(ADDRESS(($AN346-1)*36+($AO346-1)*12+$AP346+4,COLUMN())),INDIRECT(ADDRESS(($AN346-1)*3+$AO346+5,$AP346+7)))&gt;=1,0,INDIRECT(ADDRESS(($AN346-1)*3+$AO346+5,$AP346+7)))))</f>
        <v>0</v>
      </c>
      <c r="AR346" s="472">
        <f ca="1">COUNTIF(INDIRECT("H"&amp;(ROW()+12*(($AN346-1)*3+$AO346)-ROW())/12+5):INDIRECT("S"&amp;(ROW()+12*(($AN346-1)*3+$AO346)-ROW())/12+5),AQ346)</f>
        <v>0</v>
      </c>
      <c r="AS346" s="480"/>
      <c r="AU346" s="472">
        <f ca="1">IF(AND(AQ346&gt;0,AR346&gt;0),COUNTIF(AU$6:AU345,"&gt;0")+1,0)</f>
        <v>0</v>
      </c>
    </row>
    <row r="347" spans="40:47" x14ac:dyDescent="0.15">
      <c r="AN347" s="472">
        <v>10</v>
      </c>
      <c r="AO347" s="472">
        <v>2</v>
      </c>
      <c r="AP347" s="472">
        <v>6</v>
      </c>
      <c r="AQ347" s="480">
        <f ca="1">IF($AP347=1,IF(INDIRECT(ADDRESS(($AN347-1)*3+$AO347+5,$AP347+7))="",0,INDIRECT(ADDRESS(($AN347-1)*3+$AO347+5,$AP347+7))),IF(INDIRECT(ADDRESS(($AN347-1)*3+$AO347+5,$AP347+7))="",0,IF(COUNTIF(INDIRECT(ADDRESS(($AN347-1)*36+($AO347-1)*12+6,COLUMN())):INDIRECT(ADDRESS(($AN347-1)*36+($AO347-1)*12+$AP347+4,COLUMN())),INDIRECT(ADDRESS(($AN347-1)*3+$AO347+5,$AP347+7)))&gt;=1,0,INDIRECT(ADDRESS(($AN347-1)*3+$AO347+5,$AP347+7)))))</f>
        <v>0</v>
      </c>
      <c r="AR347" s="472">
        <f ca="1">COUNTIF(INDIRECT("H"&amp;(ROW()+12*(($AN347-1)*3+$AO347)-ROW())/12+5):INDIRECT("S"&amp;(ROW()+12*(($AN347-1)*3+$AO347)-ROW())/12+5),AQ347)</f>
        <v>0</v>
      </c>
      <c r="AS347" s="480"/>
      <c r="AU347" s="472">
        <f ca="1">IF(AND(AQ347&gt;0,AR347&gt;0),COUNTIF(AU$6:AU346,"&gt;0")+1,0)</f>
        <v>0</v>
      </c>
    </row>
    <row r="348" spans="40:47" x14ac:dyDescent="0.15">
      <c r="AN348" s="472">
        <v>10</v>
      </c>
      <c r="AO348" s="472">
        <v>2</v>
      </c>
      <c r="AP348" s="472">
        <v>7</v>
      </c>
      <c r="AQ348" s="480">
        <f ca="1">IF($AP348=1,IF(INDIRECT(ADDRESS(($AN348-1)*3+$AO348+5,$AP348+7))="",0,INDIRECT(ADDRESS(($AN348-1)*3+$AO348+5,$AP348+7))),IF(INDIRECT(ADDRESS(($AN348-1)*3+$AO348+5,$AP348+7))="",0,IF(COUNTIF(INDIRECT(ADDRESS(($AN348-1)*36+($AO348-1)*12+6,COLUMN())):INDIRECT(ADDRESS(($AN348-1)*36+($AO348-1)*12+$AP348+4,COLUMN())),INDIRECT(ADDRESS(($AN348-1)*3+$AO348+5,$AP348+7)))&gt;=1,0,INDIRECT(ADDRESS(($AN348-1)*3+$AO348+5,$AP348+7)))))</f>
        <v>0</v>
      </c>
      <c r="AR348" s="472">
        <f ca="1">COUNTIF(INDIRECT("H"&amp;(ROW()+12*(($AN348-1)*3+$AO348)-ROW())/12+5):INDIRECT("S"&amp;(ROW()+12*(($AN348-1)*3+$AO348)-ROW())/12+5),AQ348)</f>
        <v>0</v>
      </c>
      <c r="AS348" s="480"/>
      <c r="AU348" s="472">
        <f ca="1">IF(AND(AQ348&gt;0,AR348&gt;0),COUNTIF(AU$6:AU347,"&gt;0")+1,0)</f>
        <v>0</v>
      </c>
    </row>
    <row r="349" spans="40:47" x14ac:dyDescent="0.15">
      <c r="AN349" s="472">
        <v>10</v>
      </c>
      <c r="AO349" s="472">
        <v>2</v>
      </c>
      <c r="AP349" s="472">
        <v>8</v>
      </c>
      <c r="AQ349" s="480">
        <f ca="1">IF($AP349=1,IF(INDIRECT(ADDRESS(($AN349-1)*3+$AO349+5,$AP349+7))="",0,INDIRECT(ADDRESS(($AN349-1)*3+$AO349+5,$AP349+7))),IF(INDIRECT(ADDRESS(($AN349-1)*3+$AO349+5,$AP349+7))="",0,IF(COUNTIF(INDIRECT(ADDRESS(($AN349-1)*36+($AO349-1)*12+6,COLUMN())):INDIRECT(ADDRESS(($AN349-1)*36+($AO349-1)*12+$AP349+4,COLUMN())),INDIRECT(ADDRESS(($AN349-1)*3+$AO349+5,$AP349+7)))&gt;=1,0,INDIRECT(ADDRESS(($AN349-1)*3+$AO349+5,$AP349+7)))))</f>
        <v>0</v>
      </c>
      <c r="AR349" s="472">
        <f ca="1">COUNTIF(INDIRECT("H"&amp;(ROW()+12*(($AN349-1)*3+$AO349)-ROW())/12+5):INDIRECT("S"&amp;(ROW()+12*(($AN349-1)*3+$AO349)-ROW())/12+5),AQ349)</f>
        <v>0</v>
      </c>
      <c r="AS349" s="480"/>
      <c r="AU349" s="472">
        <f ca="1">IF(AND(AQ349&gt;0,AR349&gt;0),COUNTIF(AU$6:AU348,"&gt;0")+1,0)</f>
        <v>0</v>
      </c>
    </row>
    <row r="350" spans="40:47" x14ac:dyDescent="0.15">
      <c r="AN350" s="472">
        <v>10</v>
      </c>
      <c r="AO350" s="472">
        <v>2</v>
      </c>
      <c r="AP350" s="472">
        <v>9</v>
      </c>
      <c r="AQ350" s="480">
        <f ca="1">IF($AP350=1,IF(INDIRECT(ADDRESS(($AN350-1)*3+$AO350+5,$AP350+7))="",0,INDIRECT(ADDRESS(($AN350-1)*3+$AO350+5,$AP350+7))),IF(INDIRECT(ADDRESS(($AN350-1)*3+$AO350+5,$AP350+7))="",0,IF(COUNTIF(INDIRECT(ADDRESS(($AN350-1)*36+($AO350-1)*12+6,COLUMN())):INDIRECT(ADDRESS(($AN350-1)*36+($AO350-1)*12+$AP350+4,COLUMN())),INDIRECT(ADDRESS(($AN350-1)*3+$AO350+5,$AP350+7)))&gt;=1,0,INDIRECT(ADDRESS(($AN350-1)*3+$AO350+5,$AP350+7)))))</f>
        <v>0</v>
      </c>
      <c r="AR350" s="472">
        <f ca="1">COUNTIF(INDIRECT("H"&amp;(ROW()+12*(($AN350-1)*3+$AO350)-ROW())/12+5):INDIRECT("S"&amp;(ROW()+12*(($AN350-1)*3+$AO350)-ROW())/12+5),AQ350)</f>
        <v>0</v>
      </c>
      <c r="AS350" s="480"/>
      <c r="AU350" s="472">
        <f ca="1">IF(AND(AQ350&gt;0,AR350&gt;0),COUNTIF(AU$6:AU349,"&gt;0")+1,0)</f>
        <v>0</v>
      </c>
    </row>
    <row r="351" spans="40:47" x14ac:dyDescent="0.15">
      <c r="AN351" s="472">
        <v>10</v>
      </c>
      <c r="AO351" s="472">
        <v>2</v>
      </c>
      <c r="AP351" s="472">
        <v>10</v>
      </c>
      <c r="AQ351" s="480">
        <f ca="1">IF($AP351=1,IF(INDIRECT(ADDRESS(($AN351-1)*3+$AO351+5,$AP351+7))="",0,INDIRECT(ADDRESS(($AN351-1)*3+$AO351+5,$AP351+7))),IF(INDIRECT(ADDRESS(($AN351-1)*3+$AO351+5,$AP351+7))="",0,IF(COUNTIF(INDIRECT(ADDRESS(($AN351-1)*36+($AO351-1)*12+6,COLUMN())):INDIRECT(ADDRESS(($AN351-1)*36+($AO351-1)*12+$AP351+4,COLUMN())),INDIRECT(ADDRESS(($AN351-1)*3+$AO351+5,$AP351+7)))&gt;=1,0,INDIRECT(ADDRESS(($AN351-1)*3+$AO351+5,$AP351+7)))))</f>
        <v>0</v>
      </c>
      <c r="AR351" s="472">
        <f ca="1">COUNTIF(INDIRECT("H"&amp;(ROW()+12*(($AN351-1)*3+$AO351)-ROW())/12+5):INDIRECT("S"&amp;(ROW()+12*(($AN351-1)*3+$AO351)-ROW())/12+5),AQ351)</f>
        <v>0</v>
      </c>
      <c r="AS351" s="480"/>
      <c r="AU351" s="472">
        <f ca="1">IF(AND(AQ351&gt;0,AR351&gt;0),COUNTIF(AU$6:AU350,"&gt;0")+1,0)</f>
        <v>0</v>
      </c>
    </row>
    <row r="352" spans="40:47" x14ac:dyDescent="0.15">
      <c r="AN352" s="472">
        <v>10</v>
      </c>
      <c r="AO352" s="472">
        <v>2</v>
      </c>
      <c r="AP352" s="472">
        <v>11</v>
      </c>
      <c r="AQ352" s="480">
        <f ca="1">IF($AP352=1,IF(INDIRECT(ADDRESS(($AN352-1)*3+$AO352+5,$AP352+7))="",0,INDIRECT(ADDRESS(($AN352-1)*3+$AO352+5,$AP352+7))),IF(INDIRECT(ADDRESS(($AN352-1)*3+$AO352+5,$AP352+7))="",0,IF(COUNTIF(INDIRECT(ADDRESS(($AN352-1)*36+($AO352-1)*12+6,COLUMN())):INDIRECT(ADDRESS(($AN352-1)*36+($AO352-1)*12+$AP352+4,COLUMN())),INDIRECT(ADDRESS(($AN352-1)*3+$AO352+5,$AP352+7)))&gt;=1,0,INDIRECT(ADDRESS(($AN352-1)*3+$AO352+5,$AP352+7)))))</f>
        <v>0</v>
      </c>
      <c r="AR352" s="472">
        <f ca="1">COUNTIF(INDIRECT("H"&amp;(ROW()+12*(($AN352-1)*3+$AO352)-ROW())/12+5):INDIRECT("S"&amp;(ROW()+12*(($AN352-1)*3+$AO352)-ROW())/12+5),AQ352)</f>
        <v>0</v>
      </c>
      <c r="AS352" s="480"/>
      <c r="AU352" s="472">
        <f ca="1">IF(AND(AQ352&gt;0,AR352&gt;0),COUNTIF(AU$6:AU351,"&gt;0")+1,0)</f>
        <v>0</v>
      </c>
    </row>
    <row r="353" spans="40:47" x14ac:dyDescent="0.15">
      <c r="AN353" s="472">
        <v>10</v>
      </c>
      <c r="AO353" s="472">
        <v>2</v>
      </c>
      <c r="AP353" s="472">
        <v>12</v>
      </c>
      <c r="AQ353" s="480">
        <f ca="1">IF($AP353=1,IF(INDIRECT(ADDRESS(($AN353-1)*3+$AO353+5,$AP353+7))="",0,INDIRECT(ADDRESS(($AN353-1)*3+$AO353+5,$AP353+7))),IF(INDIRECT(ADDRESS(($AN353-1)*3+$AO353+5,$AP353+7))="",0,IF(COUNTIF(INDIRECT(ADDRESS(($AN353-1)*36+($AO353-1)*12+6,COLUMN())):INDIRECT(ADDRESS(($AN353-1)*36+($AO353-1)*12+$AP353+4,COLUMN())),INDIRECT(ADDRESS(($AN353-1)*3+$AO353+5,$AP353+7)))&gt;=1,0,INDIRECT(ADDRESS(($AN353-1)*3+$AO353+5,$AP353+7)))))</f>
        <v>0</v>
      </c>
      <c r="AR353" s="472">
        <f ca="1">COUNTIF(INDIRECT("H"&amp;(ROW()+12*(($AN353-1)*3+$AO353)-ROW())/12+5):INDIRECT("S"&amp;(ROW()+12*(($AN353-1)*3+$AO353)-ROW())/12+5),AQ353)</f>
        <v>0</v>
      </c>
      <c r="AS353" s="480"/>
      <c r="AU353" s="472">
        <f ca="1">IF(AND(AQ353&gt;0,AR353&gt;0),COUNTIF(AU$6:AU352,"&gt;0")+1,0)</f>
        <v>0</v>
      </c>
    </row>
    <row r="354" spans="40:47" x14ac:dyDescent="0.15">
      <c r="AN354" s="472">
        <v>10</v>
      </c>
      <c r="AO354" s="472">
        <v>3</v>
      </c>
      <c r="AP354" s="472">
        <v>1</v>
      </c>
      <c r="AQ354" s="480">
        <f ca="1">IF($AP354=1,IF(INDIRECT(ADDRESS(($AN354-1)*3+$AO354+5,$AP354+7))="",0,INDIRECT(ADDRESS(($AN354-1)*3+$AO354+5,$AP354+7))),IF(INDIRECT(ADDRESS(($AN354-1)*3+$AO354+5,$AP354+7))="",0,IF(COUNTIF(INDIRECT(ADDRESS(($AN354-1)*36+($AO354-1)*12+6,COLUMN())):INDIRECT(ADDRESS(($AN354-1)*36+($AO354-1)*12+$AP354+4,COLUMN())),INDIRECT(ADDRESS(($AN354-1)*3+$AO354+5,$AP354+7)))&gt;=1,0,INDIRECT(ADDRESS(($AN354-1)*3+$AO354+5,$AP354+7)))))</f>
        <v>0</v>
      </c>
      <c r="AR354" s="472">
        <f ca="1">COUNTIF(INDIRECT("H"&amp;(ROW()+12*(($AN354-1)*3+$AO354)-ROW())/12+5):INDIRECT("S"&amp;(ROW()+12*(($AN354-1)*3+$AO354)-ROW())/12+5),AQ354)</f>
        <v>0</v>
      </c>
      <c r="AS354" s="480"/>
      <c r="AU354" s="472">
        <f ca="1">IF(AND(AQ354&gt;0,AR354&gt;0),COUNTIF(AU$6:AU353,"&gt;0")+1,0)</f>
        <v>0</v>
      </c>
    </row>
    <row r="355" spans="40:47" x14ac:dyDescent="0.15">
      <c r="AN355" s="472">
        <v>10</v>
      </c>
      <c r="AO355" s="472">
        <v>3</v>
      </c>
      <c r="AP355" s="472">
        <v>2</v>
      </c>
      <c r="AQ355" s="480">
        <f ca="1">IF($AP355=1,IF(INDIRECT(ADDRESS(($AN355-1)*3+$AO355+5,$AP355+7))="",0,INDIRECT(ADDRESS(($AN355-1)*3+$AO355+5,$AP355+7))),IF(INDIRECT(ADDRESS(($AN355-1)*3+$AO355+5,$AP355+7))="",0,IF(COUNTIF(INDIRECT(ADDRESS(($AN355-1)*36+($AO355-1)*12+6,COLUMN())):INDIRECT(ADDRESS(($AN355-1)*36+($AO355-1)*12+$AP355+4,COLUMN())),INDIRECT(ADDRESS(($AN355-1)*3+$AO355+5,$AP355+7)))&gt;=1,0,INDIRECT(ADDRESS(($AN355-1)*3+$AO355+5,$AP355+7)))))</f>
        <v>0</v>
      </c>
      <c r="AR355" s="472">
        <f ca="1">COUNTIF(INDIRECT("H"&amp;(ROW()+12*(($AN355-1)*3+$AO355)-ROW())/12+5):INDIRECT("S"&amp;(ROW()+12*(($AN355-1)*3+$AO355)-ROW())/12+5),AQ355)</f>
        <v>0</v>
      </c>
      <c r="AS355" s="480"/>
      <c r="AU355" s="472">
        <f ca="1">IF(AND(AQ355&gt;0,AR355&gt;0),COUNTIF(AU$6:AU354,"&gt;0")+1,0)</f>
        <v>0</v>
      </c>
    </row>
    <row r="356" spans="40:47" x14ac:dyDescent="0.15">
      <c r="AN356" s="472">
        <v>10</v>
      </c>
      <c r="AO356" s="472">
        <v>3</v>
      </c>
      <c r="AP356" s="472">
        <v>3</v>
      </c>
      <c r="AQ356" s="480">
        <f ca="1">IF($AP356=1,IF(INDIRECT(ADDRESS(($AN356-1)*3+$AO356+5,$AP356+7))="",0,INDIRECT(ADDRESS(($AN356-1)*3+$AO356+5,$AP356+7))),IF(INDIRECT(ADDRESS(($AN356-1)*3+$AO356+5,$AP356+7))="",0,IF(COUNTIF(INDIRECT(ADDRESS(($AN356-1)*36+($AO356-1)*12+6,COLUMN())):INDIRECT(ADDRESS(($AN356-1)*36+($AO356-1)*12+$AP356+4,COLUMN())),INDIRECT(ADDRESS(($AN356-1)*3+$AO356+5,$AP356+7)))&gt;=1,0,INDIRECT(ADDRESS(($AN356-1)*3+$AO356+5,$AP356+7)))))</f>
        <v>0</v>
      </c>
      <c r="AR356" s="472">
        <f ca="1">COUNTIF(INDIRECT("H"&amp;(ROW()+12*(($AN356-1)*3+$AO356)-ROW())/12+5):INDIRECT("S"&amp;(ROW()+12*(($AN356-1)*3+$AO356)-ROW())/12+5),AQ356)</f>
        <v>0</v>
      </c>
      <c r="AS356" s="480"/>
      <c r="AU356" s="472">
        <f ca="1">IF(AND(AQ356&gt;0,AR356&gt;0),COUNTIF(AU$6:AU355,"&gt;0")+1,0)</f>
        <v>0</v>
      </c>
    </row>
    <row r="357" spans="40:47" x14ac:dyDescent="0.15">
      <c r="AN357" s="472">
        <v>10</v>
      </c>
      <c r="AO357" s="472">
        <v>3</v>
      </c>
      <c r="AP357" s="472">
        <v>4</v>
      </c>
      <c r="AQ357" s="480">
        <f ca="1">IF($AP357=1,IF(INDIRECT(ADDRESS(($AN357-1)*3+$AO357+5,$AP357+7))="",0,INDIRECT(ADDRESS(($AN357-1)*3+$AO357+5,$AP357+7))),IF(INDIRECT(ADDRESS(($AN357-1)*3+$AO357+5,$AP357+7))="",0,IF(COUNTIF(INDIRECT(ADDRESS(($AN357-1)*36+($AO357-1)*12+6,COLUMN())):INDIRECT(ADDRESS(($AN357-1)*36+($AO357-1)*12+$AP357+4,COLUMN())),INDIRECT(ADDRESS(($AN357-1)*3+$AO357+5,$AP357+7)))&gt;=1,0,INDIRECT(ADDRESS(($AN357-1)*3+$AO357+5,$AP357+7)))))</f>
        <v>0</v>
      </c>
      <c r="AR357" s="472">
        <f ca="1">COUNTIF(INDIRECT("H"&amp;(ROW()+12*(($AN357-1)*3+$AO357)-ROW())/12+5):INDIRECT("S"&amp;(ROW()+12*(($AN357-1)*3+$AO357)-ROW())/12+5),AQ357)</f>
        <v>0</v>
      </c>
      <c r="AS357" s="480"/>
      <c r="AU357" s="472">
        <f ca="1">IF(AND(AQ357&gt;0,AR357&gt;0),COUNTIF(AU$6:AU356,"&gt;0")+1,0)</f>
        <v>0</v>
      </c>
    </row>
    <row r="358" spans="40:47" x14ac:dyDescent="0.15">
      <c r="AN358" s="472">
        <v>10</v>
      </c>
      <c r="AO358" s="472">
        <v>3</v>
      </c>
      <c r="AP358" s="472">
        <v>5</v>
      </c>
      <c r="AQ358" s="480">
        <f ca="1">IF($AP358=1,IF(INDIRECT(ADDRESS(($AN358-1)*3+$AO358+5,$AP358+7))="",0,INDIRECT(ADDRESS(($AN358-1)*3+$AO358+5,$AP358+7))),IF(INDIRECT(ADDRESS(($AN358-1)*3+$AO358+5,$AP358+7))="",0,IF(COUNTIF(INDIRECT(ADDRESS(($AN358-1)*36+($AO358-1)*12+6,COLUMN())):INDIRECT(ADDRESS(($AN358-1)*36+($AO358-1)*12+$AP358+4,COLUMN())),INDIRECT(ADDRESS(($AN358-1)*3+$AO358+5,$AP358+7)))&gt;=1,0,INDIRECT(ADDRESS(($AN358-1)*3+$AO358+5,$AP358+7)))))</f>
        <v>0</v>
      </c>
      <c r="AR358" s="472">
        <f ca="1">COUNTIF(INDIRECT("H"&amp;(ROW()+12*(($AN358-1)*3+$AO358)-ROW())/12+5):INDIRECT("S"&amp;(ROW()+12*(($AN358-1)*3+$AO358)-ROW())/12+5),AQ358)</f>
        <v>0</v>
      </c>
      <c r="AS358" s="480"/>
      <c r="AU358" s="472">
        <f ca="1">IF(AND(AQ358&gt;0,AR358&gt;0),COUNTIF(AU$6:AU357,"&gt;0")+1,0)</f>
        <v>0</v>
      </c>
    </row>
    <row r="359" spans="40:47" x14ac:dyDescent="0.15">
      <c r="AN359" s="472">
        <v>10</v>
      </c>
      <c r="AO359" s="472">
        <v>3</v>
      </c>
      <c r="AP359" s="472">
        <v>6</v>
      </c>
      <c r="AQ359" s="480">
        <f ca="1">IF($AP359=1,IF(INDIRECT(ADDRESS(($AN359-1)*3+$AO359+5,$AP359+7))="",0,INDIRECT(ADDRESS(($AN359-1)*3+$AO359+5,$AP359+7))),IF(INDIRECT(ADDRESS(($AN359-1)*3+$AO359+5,$AP359+7))="",0,IF(COUNTIF(INDIRECT(ADDRESS(($AN359-1)*36+($AO359-1)*12+6,COLUMN())):INDIRECT(ADDRESS(($AN359-1)*36+($AO359-1)*12+$AP359+4,COLUMN())),INDIRECT(ADDRESS(($AN359-1)*3+$AO359+5,$AP359+7)))&gt;=1,0,INDIRECT(ADDRESS(($AN359-1)*3+$AO359+5,$AP359+7)))))</f>
        <v>0</v>
      </c>
      <c r="AR359" s="472">
        <f ca="1">COUNTIF(INDIRECT("H"&amp;(ROW()+12*(($AN359-1)*3+$AO359)-ROW())/12+5):INDIRECT("S"&amp;(ROW()+12*(($AN359-1)*3+$AO359)-ROW())/12+5),AQ359)</f>
        <v>0</v>
      </c>
      <c r="AS359" s="480"/>
      <c r="AU359" s="472">
        <f ca="1">IF(AND(AQ359&gt;0,AR359&gt;0),COUNTIF(AU$6:AU358,"&gt;0")+1,0)</f>
        <v>0</v>
      </c>
    </row>
    <row r="360" spans="40:47" x14ac:dyDescent="0.15">
      <c r="AN360" s="472">
        <v>10</v>
      </c>
      <c r="AO360" s="472">
        <v>3</v>
      </c>
      <c r="AP360" s="472">
        <v>7</v>
      </c>
      <c r="AQ360" s="480">
        <f ca="1">IF($AP360=1,IF(INDIRECT(ADDRESS(($AN360-1)*3+$AO360+5,$AP360+7))="",0,INDIRECT(ADDRESS(($AN360-1)*3+$AO360+5,$AP360+7))),IF(INDIRECT(ADDRESS(($AN360-1)*3+$AO360+5,$AP360+7))="",0,IF(COUNTIF(INDIRECT(ADDRESS(($AN360-1)*36+($AO360-1)*12+6,COLUMN())):INDIRECT(ADDRESS(($AN360-1)*36+($AO360-1)*12+$AP360+4,COLUMN())),INDIRECT(ADDRESS(($AN360-1)*3+$AO360+5,$AP360+7)))&gt;=1,0,INDIRECT(ADDRESS(($AN360-1)*3+$AO360+5,$AP360+7)))))</f>
        <v>0</v>
      </c>
      <c r="AR360" s="472">
        <f ca="1">COUNTIF(INDIRECT("H"&amp;(ROW()+12*(($AN360-1)*3+$AO360)-ROW())/12+5):INDIRECT("S"&amp;(ROW()+12*(($AN360-1)*3+$AO360)-ROW())/12+5),AQ360)</f>
        <v>0</v>
      </c>
      <c r="AS360" s="480"/>
      <c r="AU360" s="472">
        <f ca="1">IF(AND(AQ360&gt;0,AR360&gt;0),COUNTIF(AU$6:AU359,"&gt;0")+1,0)</f>
        <v>0</v>
      </c>
    </row>
    <row r="361" spans="40:47" x14ac:dyDescent="0.15">
      <c r="AN361" s="472">
        <v>10</v>
      </c>
      <c r="AO361" s="472">
        <v>3</v>
      </c>
      <c r="AP361" s="472">
        <v>8</v>
      </c>
      <c r="AQ361" s="480">
        <f ca="1">IF($AP361=1,IF(INDIRECT(ADDRESS(($AN361-1)*3+$AO361+5,$AP361+7))="",0,INDIRECT(ADDRESS(($AN361-1)*3+$AO361+5,$AP361+7))),IF(INDIRECT(ADDRESS(($AN361-1)*3+$AO361+5,$AP361+7))="",0,IF(COUNTIF(INDIRECT(ADDRESS(($AN361-1)*36+($AO361-1)*12+6,COLUMN())):INDIRECT(ADDRESS(($AN361-1)*36+($AO361-1)*12+$AP361+4,COLUMN())),INDIRECT(ADDRESS(($AN361-1)*3+$AO361+5,$AP361+7)))&gt;=1,0,INDIRECT(ADDRESS(($AN361-1)*3+$AO361+5,$AP361+7)))))</f>
        <v>0</v>
      </c>
      <c r="AR361" s="472">
        <f ca="1">COUNTIF(INDIRECT("H"&amp;(ROW()+12*(($AN361-1)*3+$AO361)-ROW())/12+5):INDIRECT("S"&amp;(ROW()+12*(($AN361-1)*3+$AO361)-ROW())/12+5),AQ361)</f>
        <v>0</v>
      </c>
      <c r="AS361" s="480"/>
      <c r="AU361" s="472">
        <f ca="1">IF(AND(AQ361&gt;0,AR361&gt;0),COUNTIF(AU$6:AU360,"&gt;0")+1,0)</f>
        <v>0</v>
      </c>
    </row>
    <row r="362" spans="40:47" x14ac:dyDescent="0.15">
      <c r="AN362" s="472">
        <v>10</v>
      </c>
      <c r="AO362" s="472">
        <v>3</v>
      </c>
      <c r="AP362" s="472">
        <v>9</v>
      </c>
      <c r="AQ362" s="480">
        <f ca="1">IF($AP362=1,IF(INDIRECT(ADDRESS(($AN362-1)*3+$AO362+5,$AP362+7))="",0,INDIRECT(ADDRESS(($AN362-1)*3+$AO362+5,$AP362+7))),IF(INDIRECT(ADDRESS(($AN362-1)*3+$AO362+5,$AP362+7))="",0,IF(COUNTIF(INDIRECT(ADDRESS(($AN362-1)*36+($AO362-1)*12+6,COLUMN())):INDIRECT(ADDRESS(($AN362-1)*36+($AO362-1)*12+$AP362+4,COLUMN())),INDIRECT(ADDRESS(($AN362-1)*3+$AO362+5,$AP362+7)))&gt;=1,0,INDIRECT(ADDRESS(($AN362-1)*3+$AO362+5,$AP362+7)))))</f>
        <v>0</v>
      </c>
      <c r="AR362" s="472">
        <f ca="1">COUNTIF(INDIRECT("H"&amp;(ROW()+12*(($AN362-1)*3+$AO362)-ROW())/12+5):INDIRECT("S"&amp;(ROW()+12*(($AN362-1)*3+$AO362)-ROW())/12+5),AQ362)</f>
        <v>0</v>
      </c>
      <c r="AS362" s="480"/>
      <c r="AU362" s="472">
        <f ca="1">IF(AND(AQ362&gt;0,AR362&gt;0),COUNTIF(AU$6:AU361,"&gt;0")+1,0)</f>
        <v>0</v>
      </c>
    </row>
    <row r="363" spans="40:47" x14ac:dyDescent="0.15">
      <c r="AN363" s="472">
        <v>10</v>
      </c>
      <c r="AO363" s="472">
        <v>3</v>
      </c>
      <c r="AP363" s="472">
        <v>10</v>
      </c>
      <c r="AQ363" s="480">
        <f ca="1">IF($AP363=1,IF(INDIRECT(ADDRESS(($AN363-1)*3+$AO363+5,$AP363+7))="",0,INDIRECT(ADDRESS(($AN363-1)*3+$AO363+5,$AP363+7))),IF(INDIRECT(ADDRESS(($AN363-1)*3+$AO363+5,$AP363+7))="",0,IF(COUNTIF(INDIRECT(ADDRESS(($AN363-1)*36+($AO363-1)*12+6,COLUMN())):INDIRECT(ADDRESS(($AN363-1)*36+($AO363-1)*12+$AP363+4,COLUMN())),INDIRECT(ADDRESS(($AN363-1)*3+$AO363+5,$AP363+7)))&gt;=1,0,INDIRECT(ADDRESS(($AN363-1)*3+$AO363+5,$AP363+7)))))</f>
        <v>0</v>
      </c>
      <c r="AR363" s="472">
        <f ca="1">COUNTIF(INDIRECT("H"&amp;(ROW()+12*(($AN363-1)*3+$AO363)-ROW())/12+5):INDIRECT("S"&amp;(ROW()+12*(($AN363-1)*3+$AO363)-ROW())/12+5),AQ363)</f>
        <v>0</v>
      </c>
      <c r="AS363" s="480"/>
      <c r="AU363" s="472">
        <f ca="1">IF(AND(AQ363&gt;0,AR363&gt;0),COUNTIF(AU$6:AU362,"&gt;0")+1,0)</f>
        <v>0</v>
      </c>
    </row>
    <row r="364" spans="40:47" x14ac:dyDescent="0.15">
      <c r="AN364" s="472">
        <v>10</v>
      </c>
      <c r="AO364" s="472">
        <v>3</v>
      </c>
      <c r="AP364" s="472">
        <v>11</v>
      </c>
      <c r="AQ364" s="480">
        <f ca="1">IF($AP364=1,IF(INDIRECT(ADDRESS(($AN364-1)*3+$AO364+5,$AP364+7))="",0,INDIRECT(ADDRESS(($AN364-1)*3+$AO364+5,$AP364+7))),IF(INDIRECT(ADDRESS(($AN364-1)*3+$AO364+5,$AP364+7))="",0,IF(COUNTIF(INDIRECT(ADDRESS(($AN364-1)*36+($AO364-1)*12+6,COLUMN())):INDIRECT(ADDRESS(($AN364-1)*36+($AO364-1)*12+$AP364+4,COLUMN())),INDIRECT(ADDRESS(($AN364-1)*3+$AO364+5,$AP364+7)))&gt;=1,0,INDIRECT(ADDRESS(($AN364-1)*3+$AO364+5,$AP364+7)))))</f>
        <v>0</v>
      </c>
      <c r="AR364" s="472">
        <f ca="1">COUNTIF(INDIRECT("H"&amp;(ROW()+12*(($AN364-1)*3+$AO364)-ROW())/12+5):INDIRECT("S"&amp;(ROW()+12*(($AN364-1)*3+$AO364)-ROW())/12+5),AQ364)</f>
        <v>0</v>
      </c>
      <c r="AS364" s="480"/>
      <c r="AU364" s="472">
        <f ca="1">IF(AND(AQ364&gt;0,AR364&gt;0),COUNTIF(AU$6:AU363,"&gt;0")+1,0)</f>
        <v>0</v>
      </c>
    </row>
    <row r="365" spans="40:47" x14ac:dyDescent="0.15">
      <c r="AN365" s="472">
        <v>10</v>
      </c>
      <c r="AO365" s="472">
        <v>3</v>
      </c>
      <c r="AP365" s="472">
        <v>12</v>
      </c>
      <c r="AQ365" s="480">
        <f ca="1">IF($AP365=1,IF(INDIRECT(ADDRESS(($AN365-1)*3+$AO365+5,$AP365+7))="",0,INDIRECT(ADDRESS(($AN365-1)*3+$AO365+5,$AP365+7))),IF(INDIRECT(ADDRESS(($AN365-1)*3+$AO365+5,$AP365+7))="",0,IF(COUNTIF(INDIRECT(ADDRESS(($AN365-1)*36+($AO365-1)*12+6,COLUMN())):INDIRECT(ADDRESS(($AN365-1)*36+($AO365-1)*12+$AP365+4,COLUMN())),INDIRECT(ADDRESS(($AN365-1)*3+$AO365+5,$AP365+7)))&gt;=1,0,INDIRECT(ADDRESS(($AN365-1)*3+$AO365+5,$AP365+7)))))</f>
        <v>0</v>
      </c>
      <c r="AR365" s="472">
        <f ca="1">COUNTIF(INDIRECT("H"&amp;(ROW()+12*(($AN365-1)*3+$AO365)-ROW())/12+5):INDIRECT("S"&amp;(ROW()+12*(($AN365-1)*3+$AO365)-ROW())/12+5),AQ365)</f>
        <v>0</v>
      </c>
      <c r="AS365" s="480"/>
      <c r="AU365" s="472">
        <f ca="1">IF(AND(AQ365&gt;0,AR365&gt;0),COUNTIF(AU$6:AU364,"&gt;0")+1,0)</f>
        <v>0</v>
      </c>
    </row>
    <row r="366" spans="40:47" x14ac:dyDescent="0.15">
      <c r="AN366" s="472">
        <v>11</v>
      </c>
      <c r="AO366" s="472">
        <v>1</v>
      </c>
      <c r="AP366" s="472">
        <v>1</v>
      </c>
      <c r="AQ366" s="480">
        <f ca="1">IF($AP366=1,IF(INDIRECT(ADDRESS(($AN366-1)*3+$AO366+5,$AP366+7))="",0,INDIRECT(ADDRESS(($AN366-1)*3+$AO366+5,$AP366+7))),IF(INDIRECT(ADDRESS(($AN366-1)*3+$AO366+5,$AP366+7))="",0,IF(COUNTIF(INDIRECT(ADDRESS(($AN366-1)*36+($AO366-1)*12+6,COLUMN())):INDIRECT(ADDRESS(($AN366-1)*36+($AO366-1)*12+$AP366+4,COLUMN())),INDIRECT(ADDRESS(($AN366-1)*3+$AO366+5,$AP366+7)))&gt;=1,0,INDIRECT(ADDRESS(($AN366-1)*3+$AO366+5,$AP366+7)))))</f>
        <v>0</v>
      </c>
      <c r="AR366" s="472">
        <f ca="1">COUNTIF(INDIRECT("H"&amp;(ROW()+12*(($AN366-1)*3+$AO366)-ROW())/12+5):INDIRECT("S"&amp;(ROW()+12*(($AN366-1)*3+$AO366)-ROW())/12+5),AQ366)</f>
        <v>0</v>
      </c>
      <c r="AS366" s="480"/>
      <c r="AU366" s="472">
        <f ca="1">IF(AND(AQ366&gt;0,AR366&gt;0),COUNTIF(AU$6:AU365,"&gt;0")+1,0)</f>
        <v>0</v>
      </c>
    </row>
    <row r="367" spans="40:47" x14ac:dyDescent="0.15">
      <c r="AN367" s="472">
        <v>11</v>
      </c>
      <c r="AO367" s="472">
        <v>1</v>
      </c>
      <c r="AP367" s="472">
        <v>2</v>
      </c>
      <c r="AQ367" s="480">
        <f ca="1">IF($AP367=1,IF(INDIRECT(ADDRESS(($AN367-1)*3+$AO367+5,$AP367+7))="",0,INDIRECT(ADDRESS(($AN367-1)*3+$AO367+5,$AP367+7))),IF(INDIRECT(ADDRESS(($AN367-1)*3+$AO367+5,$AP367+7))="",0,IF(COUNTIF(INDIRECT(ADDRESS(($AN367-1)*36+($AO367-1)*12+6,COLUMN())):INDIRECT(ADDRESS(($AN367-1)*36+($AO367-1)*12+$AP367+4,COLUMN())),INDIRECT(ADDRESS(($AN367-1)*3+$AO367+5,$AP367+7)))&gt;=1,0,INDIRECT(ADDRESS(($AN367-1)*3+$AO367+5,$AP367+7)))))</f>
        <v>0</v>
      </c>
      <c r="AR367" s="472">
        <f ca="1">COUNTIF(INDIRECT("H"&amp;(ROW()+12*(($AN367-1)*3+$AO367)-ROW())/12+5):INDIRECT("S"&amp;(ROW()+12*(($AN367-1)*3+$AO367)-ROW())/12+5),AQ367)</f>
        <v>0</v>
      </c>
      <c r="AS367" s="480"/>
      <c r="AU367" s="472">
        <f ca="1">IF(AND(AQ367&gt;0,AR367&gt;0),COUNTIF(AU$6:AU366,"&gt;0")+1,0)</f>
        <v>0</v>
      </c>
    </row>
    <row r="368" spans="40:47" x14ac:dyDescent="0.15">
      <c r="AN368" s="472">
        <v>11</v>
      </c>
      <c r="AO368" s="472">
        <v>1</v>
      </c>
      <c r="AP368" s="472">
        <v>3</v>
      </c>
      <c r="AQ368" s="480">
        <f ca="1">IF($AP368=1,IF(INDIRECT(ADDRESS(($AN368-1)*3+$AO368+5,$AP368+7))="",0,INDIRECT(ADDRESS(($AN368-1)*3+$AO368+5,$AP368+7))),IF(INDIRECT(ADDRESS(($AN368-1)*3+$AO368+5,$AP368+7))="",0,IF(COUNTIF(INDIRECT(ADDRESS(($AN368-1)*36+($AO368-1)*12+6,COLUMN())):INDIRECT(ADDRESS(($AN368-1)*36+($AO368-1)*12+$AP368+4,COLUMN())),INDIRECT(ADDRESS(($AN368-1)*3+$AO368+5,$AP368+7)))&gt;=1,0,INDIRECT(ADDRESS(($AN368-1)*3+$AO368+5,$AP368+7)))))</f>
        <v>0</v>
      </c>
      <c r="AR368" s="472">
        <f ca="1">COUNTIF(INDIRECT("H"&amp;(ROW()+12*(($AN368-1)*3+$AO368)-ROW())/12+5):INDIRECT("S"&amp;(ROW()+12*(($AN368-1)*3+$AO368)-ROW())/12+5),AQ368)</f>
        <v>0</v>
      </c>
      <c r="AS368" s="480"/>
      <c r="AU368" s="472">
        <f ca="1">IF(AND(AQ368&gt;0,AR368&gt;0),COUNTIF(AU$6:AU367,"&gt;0")+1,0)</f>
        <v>0</v>
      </c>
    </row>
    <row r="369" spans="40:47" x14ac:dyDescent="0.15">
      <c r="AN369" s="472">
        <v>11</v>
      </c>
      <c r="AO369" s="472">
        <v>1</v>
      </c>
      <c r="AP369" s="472">
        <v>4</v>
      </c>
      <c r="AQ369" s="480">
        <f ca="1">IF($AP369=1,IF(INDIRECT(ADDRESS(($AN369-1)*3+$AO369+5,$AP369+7))="",0,INDIRECT(ADDRESS(($AN369-1)*3+$AO369+5,$AP369+7))),IF(INDIRECT(ADDRESS(($AN369-1)*3+$AO369+5,$AP369+7))="",0,IF(COUNTIF(INDIRECT(ADDRESS(($AN369-1)*36+($AO369-1)*12+6,COLUMN())):INDIRECT(ADDRESS(($AN369-1)*36+($AO369-1)*12+$AP369+4,COLUMN())),INDIRECT(ADDRESS(($AN369-1)*3+$AO369+5,$AP369+7)))&gt;=1,0,INDIRECT(ADDRESS(($AN369-1)*3+$AO369+5,$AP369+7)))))</f>
        <v>0</v>
      </c>
      <c r="AR369" s="472">
        <f ca="1">COUNTIF(INDIRECT("H"&amp;(ROW()+12*(($AN369-1)*3+$AO369)-ROW())/12+5):INDIRECT("S"&amp;(ROW()+12*(($AN369-1)*3+$AO369)-ROW())/12+5),AQ369)</f>
        <v>0</v>
      </c>
      <c r="AS369" s="480"/>
      <c r="AU369" s="472">
        <f ca="1">IF(AND(AQ369&gt;0,AR369&gt;0),COUNTIF(AU$6:AU368,"&gt;0")+1,0)</f>
        <v>0</v>
      </c>
    </row>
    <row r="370" spans="40:47" x14ac:dyDescent="0.15">
      <c r="AN370" s="472">
        <v>11</v>
      </c>
      <c r="AO370" s="472">
        <v>1</v>
      </c>
      <c r="AP370" s="472">
        <v>5</v>
      </c>
      <c r="AQ370" s="480">
        <f ca="1">IF($AP370=1,IF(INDIRECT(ADDRESS(($AN370-1)*3+$AO370+5,$AP370+7))="",0,INDIRECT(ADDRESS(($AN370-1)*3+$AO370+5,$AP370+7))),IF(INDIRECT(ADDRESS(($AN370-1)*3+$AO370+5,$AP370+7))="",0,IF(COUNTIF(INDIRECT(ADDRESS(($AN370-1)*36+($AO370-1)*12+6,COLUMN())):INDIRECT(ADDRESS(($AN370-1)*36+($AO370-1)*12+$AP370+4,COLUMN())),INDIRECT(ADDRESS(($AN370-1)*3+$AO370+5,$AP370+7)))&gt;=1,0,INDIRECT(ADDRESS(($AN370-1)*3+$AO370+5,$AP370+7)))))</f>
        <v>0</v>
      </c>
      <c r="AR370" s="472">
        <f ca="1">COUNTIF(INDIRECT("H"&amp;(ROW()+12*(($AN370-1)*3+$AO370)-ROW())/12+5):INDIRECT("S"&amp;(ROW()+12*(($AN370-1)*3+$AO370)-ROW())/12+5),AQ370)</f>
        <v>0</v>
      </c>
      <c r="AS370" s="480"/>
      <c r="AU370" s="472">
        <f ca="1">IF(AND(AQ370&gt;0,AR370&gt;0),COUNTIF(AU$6:AU369,"&gt;0")+1,0)</f>
        <v>0</v>
      </c>
    </row>
    <row r="371" spans="40:47" x14ac:dyDescent="0.15">
      <c r="AN371" s="472">
        <v>11</v>
      </c>
      <c r="AO371" s="472">
        <v>1</v>
      </c>
      <c r="AP371" s="472">
        <v>6</v>
      </c>
      <c r="AQ371" s="480">
        <f ca="1">IF($AP371=1,IF(INDIRECT(ADDRESS(($AN371-1)*3+$AO371+5,$AP371+7))="",0,INDIRECT(ADDRESS(($AN371-1)*3+$AO371+5,$AP371+7))),IF(INDIRECT(ADDRESS(($AN371-1)*3+$AO371+5,$AP371+7))="",0,IF(COUNTIF(INDIRECT(ADDRESS(($AN371-1)*36+($AO371-1)*12+6,COLUMN())):INDIRECT(ADDRESS(($AN371-1)*36+($AO371-1)*12+$AP371+4,COLUMN())),INDIRECT(ADDRESS(($AN371-1)*3+$AO371+5,$AP371+7)))&gt;=1,0,INDIRECT(ADDRESS(($AN371-1)*3+$AO371+5,$AP371+7)))))</f>
        <v>0</v>
      </c>
      <c r="AR371" s="472">
        <f ca="1">COUNTIF(INDIRECT("H"&amp;(ROW()+12*(($AN371-1)*3+$AO371)-ROW())/12+5):INDIRECT("S"&amp;(ROW()+12*(($AN371-1)*3+$AO371)-ROW())/12+5),AQ371)</f>
        <v>0</v>
      </c>
      <c r="AS371" s="480"/>
      <c r="AU371" s="472">
        <f ca="1">IF(AND(AQ371&gt;0,AR371&gt;0),COUNTIF(AU$6:AU370,"&gt;0")+1,0)</f>
        <v>0</v>
      </c>
    </row>
    <row r="372" spans="40:47" x14ac:dyDescent="0.15">
      <c r="AN372" s="472">
        <v>11</v>
      </c>
      <c r="AO372" s="472">
        <v>1</v>
      </c>
      <c r="AP372" s="472">
        <v>7</v>
      </c>
      <c r="AQ372" s="480">
        <f ca="1">IF($AP372=1,IF(INDIRECT(ADDRESS(($AN372-1)*3+$AO372+5,$AP372+7))="",0,INDIRECT(ADDRESS(($AN372-1)*3+$AO372+5,$AP372+7))),IF(INDIRECT(ADDRESS(($AN372-1)*3+$AO372+5,$AP372+7))="",0,IF(COUNTIF(INDIRECT(ADDRESS(($AN372-1)*36+($AO372-1)*12+6,COLUMN())):INDIRECT(ADDRESS(($AN372-1)*36+($AO372-1)*12+$AP372+4,COLUMN())),INDIRECT(ADDRESS(($AN372-1)*3+$AO372+5,$AP372+7)))&gt;=1,0,INDIRECT(ADDRESS(($AN372-1)*3+$AO372+5,$AP372+7)))))</f>
        <v>0</v>
      </c>
      <c r="AR372" s="472">
        <f ca="1">COUNTIF(INDIRECT("H"&amp;(ROW()+12*(($AN372-1)*3+$AO372)-ROW())/12+5):INDIRECT("S"&amp;(ROW()+12*(($AN372-1)*3+$AO372)-ROW())/12+5),AQ372)</f>
        <v>0</v>
      </c>
      <c r="AS372" s="480"/>
      <c r="AU372" s="472">
        <f ca="1">IF(AND(AQ372&gt;0,AR372&gt;0),COUNTIF(AU$6:AU371,"&gt;0")+1,0)</f>
        <v>0</v>
      </c>
    </row>
    <row r="373" spans="40:47" x14ac:dyDescent="0.15">
      <c r="AN373" s="472">
        <v>11</v>
      </c>
      <c r="AO373" s="472">
        <v>1</v>
      </c>
      <c r="AP373" s="472">
        <v>8</v>
      </c>
      <c r="AQ373" s="480">
        <f ca="1">IF($AP373=1,IF(INDIRECT(ADDRESS(($AN373-1)*3+$AO373+5,$AP373+7))="",0,INDIRECT(ADDRESS(($AN373-1)*3+$AO373+5,$AP373+7))),IF(INDIRECT(ADDRESS(($AN373-1)*3+$AO373+5,$AP373+7))="",0,IF(COUNTIF(INDIRECT(ADDRESS(($AN373-1)*36+($AO373-1)*12+6,COLUMN())):INDIRECT(ADDRESS(($AN373-1)*36+($AO373-1)*12+$AP373+4,COLUMN())),INDIRECT(ADDRESS(($AN373-1)*3+$AO373+5,$AP373+7)))&gt;=1,0,INDIRECT(ADDRESS(($AN373-1)*3+$AO373+5,$AP373+7)))))</f>
        <v>0</v>
      </c>
      <c r="AR373" s="472">
        <f ca="1">COUNTIF(INDIRECT("H"&amp;(ROW()+12*(($AN373-1)*3+$AO373)-ROW())/12+5):INDIRECT("S"&amp;(ROW()+12*(($AN373-1)*3+$AO373)-ROW())/12+5),AQ373)</f>
        <v>0</v>
      </c>
      <c r="AS373" s="480"/>
      <c r="AU373" s="472">
        <f ca="1">IF(AND(AQ373&gt;0,AR373&gt;0),COUNTIF(AU$6:AU372,"&gt;0")+1,0)</f>
        <v>0</v>
      </c>
    </row>
    <row r="374" spans="40:47" x14ac:dyDescent="0.15">
      <c r="AN374" s="472">
        <v>11</v>
      </c>
      <c r="AO374" s="472">
        <v>1</v>
      </c>
      <c r="AP374" s="472">
        <v>9</v>
      </c>
      <c r="AQ374" s="480">
        <f ca="1">IF($AP374=1,IF(INDIRECT(ADDRESS(($AN374-1)*3+$AO374+5,$AP374+7))="",0,INDIRECT(ADDRESS(($AN374-1)*3+$AO374+5,$AP374+7))),IF(INDIRECT(ADDRESS(($AN374-1)*3+$AO374+5,$AP374+7))="",0,IF(COUNTIF(INDIRECT(ADDRESS(($AN374-1)*36+($AO374-1)*12+6,COLUMN())):INDIRECT(ADDRESS(($AN374-1)*36+($AO374-1)*12+$AP374+4,COLUMN())),INDIRECT(ADDRESS(($AN374-1)*3+$AO374+5,$AP374+7)))&gt;=1,0,INDIRECT(ADDRESS(($AN374-1)*3+$AO374+5,$AP374+7)))))</f>
        <v>0</v>
      </c>
      <c r="AR374" s="472">
        <f ca="1">COUNTIF(INDIRECT("H"&amp;(ROW()+12*(($AN374-1)*3+$AO374)-ROW())/12+5):INDIRECT("S"&amp;(ROW()+12*(($AN374-1)*3+$AO374)-ROW())/12+5),AQ374)</f>
        <v>0</v>
      </c>
      <c r="AS374" s="480"/>
      <c r="AU374" s="472">
        <f ca="1">IF(AND(AQ374&gt;0,AR374&gt;0),COUNTIF(AU$6:AU373,"&gt;0")+1,0)</f>
        <v>0</v>
      </c>
    </row>
    <row r="375" spans="40:47" x14ac:dyDescent="0.15">
      <c r="AN375" s="472">
        <v>11</v>
      </c>
      <c r="AO375" s="472">
        <v>1</v>
      </c>
      <c r="AP375" s="472">
        <v>10</v>
      </c>
      <c r="AQ375" s="480">
        <f ca="1">IF($AP375=1,IF(INDIRECT(ADDRESS(($AN375-1)*3+$AO375+5,$AP375+7))="",0,INDIRECT(ADDRESS(($AN375-1)*3+$AO375+5,$AP375+7))),IF(INDIRECT(ADDRESS(($AN375-1)*3+$AO375+5,$AP375+7))="",0,IF(COUNTIF(INDIRECT(ADDRESS(($AN375-1)*36+($AO375-1)*12+6,COLUMN())):INDIRECT(ADDRESS(($AN375-1)*36+($AO375-1)*12+$AP375+4,COLUMN())),INDIRECT(ADDRESS(($AN375-1)*3+$AO375+5,$AP375+7)))&gt;=1,0,INDIRECT(ADDRESS(($AN375-1)*3+$AO375+5,$AP375+7)))))</f>
        <v>0</v>
      </c>
      <c r="AR375" s="472">
        <f ca="1">COUNTIF(INDIRECT("H"&amp;(ROW()+12*(($AN375-1)*3+$AO375)-ROW())/12+5):INDIRECT("S"&amp;(ROW()+12*(($AN375-1)*3+$AO375)-ROW())/12+5),AQ375)</f>
        <v>0</v>
      </c>
      <c r="AS375" s="480"/>
      <c r="AU375" s="472">
        <f ca="1">IF(AND(AQ375&gt;0,AR375&gt;0),COUNTIF(AU$6:AU374,"&gt;0")+1,0)</f>
        <v>0</v>
      </c>
    </row>
    <row r="376" spans="40:47" x14ac:dyDescent="0.15">
      <c r="AN376" s="472">
        <v>11</v>
      </c>
      <c r="AO376" s="472">
        <v>1</v>
      </c>
      <c r="AP376" s="472">
        <v>11</v>
      </c>
      <c r="AQ376" s="480">
        <f ca="1">IF($AP376=1,IF(INDIRECT(ADDRESS(($AN376-1)*3+$AO376+5,$AP376+7))="",0,INDIRECT(ADDRESS(($AN376-1)*3+$AO376+5,$AP376+7))),IF(INDIRECT(ADDRESS(($AN376-1)*3+$AO376+5,$AP376+7))="",0,IF(COUNTIF(INDIRECT(ADDRESS(($AN376-1)*36+($AO376-1)*12+6,COLUMN())):INDIRECT(ADDRESS(($AN376-1)*36+($AO376-1)*12+$AP376+4,COLUMN())),INDIRECT(ADDRESS(($AN376-1)*3+$AO376+5,$AP376+7)))&gt;=1,0,INDIRECT(ADDRESS(($AN376-1)*3+$AO376+5,$AP376+7)))))</f>
        <v>0</v>
      </c>
      <c r="AR376" s="472">
        <f ca="1">COUNTIF(INDIRECT("H"&amp;(ROW()+12*(($AN376-1)*3+$AO376)-ROW())/12+5):INDIRECT("S"&amp;(ROW()+12*(($AN376-1)*3+$AO376)-ROW())/12+5),AQ376)</f>
        <v>0</v>
      </c>
      <c r="AS376" s="480"/>
      <c r="AU376" s="472">
        <f ca="1">IF(AND(AQ376&gt;0,AR376&gt;0),COUNTIF(AU$6:AU375,"&gt;0")+1,0)</f>
        <v>0</v>
      </c>
    </row>
    <row r="377" spans="40:47" x14ac:dyDescent="0.15">
      <c r="AN377" s="472">
        <v>11</v>
      </c>
      <c r="AO377" s="472">
        <v>1</v>
      </c>
      <c r="AP377" s="472">
        <v>12</v>
      </c>
      <c r="AQ377" s="480">
        <f ca="1">IF($AP377=1,IF(INDIRECT(ADDRESS(($AN377-1)*3+$AO377+5,$AP377+7))="",0,INDIRECT(ADDRESS(($AN377-1)*3+$AO377+5,$AP377+7))),IF(INDIRECT(ADDRESS(($AN377-1)*3+$AO377+5,$AP377+7))="",0,IF(COUNTIF(INDIRECT(ADDRESS(($AN377-1)*36+($AO377-1)*12+6,COLUMN())):INDIRECT(ADDRESS(($AN377-1)*36+($AO377-1)*12+$AP377+4,COLUMN())),INDIRECT(ADDRESS(($AN377-1)*3+$AO377+5,$AP377+7)))&gt;=1,0,INDIRECT(ADDRESS(($AN377-1)*3+$AO377+5,$AP377+7)))))</f>
        <v>0</v>
      </c>
      <c r="AR377" s="472">
        <f ca="1">COUNTIF(INDIRECT("H"&amp;(ROW()+12*(($AN377-1)*3+$AO377)-ROW())/12+5):INDIRECT("S"&amp;(ROW()+12*(($AN377-1)*3+$AO377)-ROW())/12+5),AQ377)</f>
        <v>0</v>
      </c>
      <c r="AS377" s="480"/>
      <c r="AU377" s="472">
        <f ca="1">IF(AND(AQ377&gt;0,AR377&gt;0),COUNTIF(AU$6:AU376,"&gt;0")+1,0)</f>
        <v>0</v>
      </c>
    </row>
    <row r="378" spans="40:47" x14ac:dyDescent="0.15">
      <c r="AN378" s="472">
        <v>11</v>
      </c>
      <c r="AO378" s="472">
        <v>2</v>
      </c>
      <c r="AP378" s="472">
        <v>1</v>
      </c>
      <c r="AQ378" s="480">
        <f ca="1">IF($AP378=1,IF(INDIRECT(ADDRESS(($AN378-1)*3+$AO378+5,$AP378+7))="",0,INDIRECT(ADDRESS(($AN378-1)*3+$AO378+5,$AP378+7))),IF(INDIRECT(ADDRESS(($AN378-1)*3+$AO378+5,$AP378+7))="",0,IF(COUNTIF(INDIRECT(ADDRESS(($AN378-1)*36+($AO378-1)*12+6,COLUMN())):INDIRECT(ADDRESS(($AN378-1)*36+($AO378-1)*12+$AP378+4,COLUMN())),INDIRECT(ADDRESS(($AN378-1)*3+$AO378+5,$AP378+7)))&gt;=1,0,INDIRECT(ADDRESS(($AN378-1)*3+$AO378+5,$AP378+7)))))</f>
        <v>0</v>
      </c>
      <c r="AR378" s="472">
        <f ca="1">COUNTIF(INDIRECT("H"&amp;(ROW()+12*(($AN378-1)*3+$AO378)-ROW())/12+5):INDIRECT("S"&amp;(ROW()+12*(($AN378-1)*3+$AO378)-ROW())/12+5),AQ378)</f>
        <v>0</v>
      </c>
      <c r="AS378" s="480"/>
      <c r="AU378" s="472">
        <f ca="1">IF(AND(AQ378&gt;0,AR378&gt;0),COUNTIF(AU$6:AU377,"&gt;0")+1,0)</f>
        <v>0</v>
      </c>
    </row>
    <row r="379" spans="40:47" x14ac:dyDescent="0.15">
      <c r="AN379" s="472">
        <v>11</v>
      </c>
      <c r="AO379" s="472">
        <v>2</v>
      </c>
      <c r="AP379" s="472">
        <v>2</v>
      </c>
      <c r="AQ379" s="480">
        <f ca="1">IF($AP379=1,IF(INDIRECT(ADDRESS(($AN379-1)*3+$AO379+5,$AP379+7))="",0,INDIRECT(ADDRESS(($AN379-1)*3+$AO379+5,$AP379+7))),IF(INDIRECT(ADDRESS(($AN379-1)*3+$AO379+5,$AP379+7))="",0,IF(COUNTIF(INDIRECT(ADDRESS(($AN379-1)*36+($AO379-1)*12+6,COLUMN())):INDIRECT(ADDRESS(($AN379-1)*36+($AO379-1)*12+$AP379+4,COLUMN())),INDIRECT(ADDRESS(($AN379-1)*3+$AO379+5,$AP379+7)))&gt;=1,0,INDIRECT(ADDRESS(($AN379-1)*3+$AO379+5,$AP379+7)))))</f>
        <v>0</v>
      </c>
      <c r="AR379" s="472">
        <f ca="1">COUNTIF(INDIRECT("H"&amp;(ROW()+12*(($AN379-1)*3+$AO379)-ROW())/12+5):INDIRECT("S"&amp;(ROW()+12*(($AN379-1)*3+$AO379)-ROW())/12+5),AQ379)</f>
        <v>0</v>
      </c>
      <c r="AS379" s="480"/>
      <c r="AU379" s="472">
        <f ca="1">IF(AND(AQ379&gt;0,AR379&gt;0),COUNTIF(AU$6:AU378,"&gt;0")+1,0)</f>
        <v>0</v>
      </c>
    </row>
    <row r="380" spans="40:47" x14ac:dyDescent="0.15">
      <c r="AN380" s="472">
        <v>11</v>
      </c>
      <c r="AO380" s="472">
        <v>2</v>
      </c>
      <c r="AP380" s="472">
        <v>3</v>
      </c>
      <c r="AQ380" s="480">
        <f ca="1">IF($AP380=1,IF(INDIRECT(ADDRESS(($AN380-1)*3+$AO380+5,$AP380+7))="",0,INDIRECT(ADDRESS(($AN380-1)*3+$AO380+5,$AP380+7))),IF(INDIRECT(ADDRESS(($AN380-1)*3+$AO380+5,$AP380+7))="",0,IF(COUNTIF(INDIRECT(ADDRESS(($AN380-1)*36+($AO380-1)*12+6,COLUMN())):INDIRECT(ADDRESS(($AN380-1)*36+($AO380-1)*12+$AP380+4,COLUMN())),INDIRECT(ADDRESS(($AN380-1)*3+$AO380+5,$AP380+7)))&gt;=1,0,INDIRECT(ADDRESS(($AN380-1)*3+$AO380+5,$AP380+7)))))</f>
        <v>0</v>
      </c>
      <c r="AR380" s="472">
        <f ca="1">COUNTIF(INDIRECT("H"&amp;(ROW()+12*(($AN380-1)*3+$AO380)-ROW())/12+5):INDIRECT("S"&amp;(ROW()+12*(($AN380-1)*3+$AO380)-ROW())/12+5),AQ380)</f>
        <v>0</v>
      </c>
      <c r="AS380" s="480"/>
      <c r="AU380" s="472">
        <f ca="1">IF(AND(AQ380&gt;0,AR380&gt;0),COUNTIF(AU$6:AU379,"&gt;0")+1,0)</f>
        <v>0</v>
      </c>
    </row>
    <row r="381" spans="40:47" x14ac:dyDescent="0.15">
      <c r="AN381" s="472">
        <v>11</v>
      </c>
      <c r="AO381" s="472">
        <v>2</v>
      </c>
      <c r="AP381" s="472">
        <v>4</v>
      </c>
      <c r="AQ381" s="480">
        <f ca="1">IF($AP381=1,IF(INDIRECT(ADDRESS(($AN381-1)*3+$AO381+5,$AP381+7))="",0,INDIRECT(ADDRESS(($AN381-1)*3+$AO381+5,$AP381+7))),IF(INDIRECT(ADDRESS(($AN381-1)*3+$AO381+5,$AP381+7))="",0,IF(COUNTIF(INDIRECT(ADDRESS(($AN381-1)*36+($AO381-1)*12+6,COLUMN())):INDIRECT(ADDRESS(($AN381-1)*36+($AO381-1)*12+$AP381+4,COLUMN())),INDIRECT(ADDRESS(($AN381-1)*3+$AO381+5,$AP381+7)))&gt;=1,0,INDIRECT(ADDRESS(($AN381-1)*3+$AO381+5,$AP381+7)))))</f>
        <v>0</v>
      </c>
      <c r="AR381" s="472">
        <f ca="1">COUNTIF(INDIRECT("H"&amp;(ROW()+12*(($AN381-1)*3+$AO381)-ROW())/12+5):INDIRECT("S"&amp;(ROW()+12*(($AN381-1)*3+$AO381)-ROW())/12+5),AQ381)</f>
        <v>0</v>
      </c>
      <c r="AS381" s="480"/>
      <c r="AU381" s="472">
        <f ca="1">IF(AND(AQ381&gt;0,AR381&gt;0),COUNTIF(AU$6:AU380,"&gt;0")+1,0)</f>
        <v>0</v>
      </c>
    </row>
    <row r="382" spans="40:47" x14ac:dyDescent="0.15">
      <c r="AN382" s="472">
        <v>11</v>
      </c>
      <c r="AO382" s="472">
        <v>2</v>
      </c>
      <c r="AP382" s="472">
        <v>5</v>
      </c>
      <c r="AQ382" s="480">
        <f ca="1">IF($AP382=1,IF(INDIRECT(ADDRESS(($AN382-1)*3+$AO382+5,$AP382+7))="",0,INDIRECT(ADDRESS(($AN382-1)*3+$AO382+5,$AP382+7))),IF(INDIRECT(ADDRESS(($AN382-1)*3+$AO382+5,$AP382+7))="",0,IF(COUNTIF(INDIRECT(ADDRESS(($AN382-1)*36+($AO382-1)*12+6,COLUMN())):INDIRECT(ADDRESS(($AN382-1)*36+($AO382-1)*12+$AP382+4,COLUMN())),INDIRECT(ADDRESS(($AN382-1)*3+$AO382+5,$AP382+7)))&gt;=1,0,INDIRECT(ADDRESS(($AN382-1)*3+$AO382+5,$AP382+7)))))</f>
        <v>0</v>
      </c>
      <c r="AR382" s="472">
        <f ca="1">COUNTIF(INDIRECT("H"&amp;(ROW()+12*(($AN382-1)*3+$AO382)-ROW())/12+5):INDIRECT("S"&amp;(ROW()+12*(($AN382-1)*3+$AO382)-ROW())/12+5),AQ382)</f>
        <v>0</v>
      </c>
      <c r="AS382" s="480"/>
      <c r="AU382" s="472">
        <f ca="1">IF(AND(AQ382&gt;0,AR382&gt;0),COUNTIF(AU$6:AU381,"&gt;0")+1,0)</f>
        <v>0</v>
      </c>
    </row>
    <row r="383" spans="40:47" x14ac:dyDescent="0.15">
      <c r="AN383" s="472">
        <v>11</v>
      </c>
      <c r="AO383" s="472">
        <v>2</v>
      </c>
      <c r="AP383" s="472">
        <v>6</v>
      </c>
      <c r="AQ383" s="480">
        <f ca="1">IF($AP383=1,IF(INDIRECT(ADDRESS(($AN383-1)*3+$AO383+5,$AP383+7))="",0,INDIRECT(ADDRESS(($AN383-1)*3+$AO383+5,$AP383+7))),IF(INDIRECT(ADDRESS(($AN383-1)*3+$AO383+5,$AP383+7))="",0,IF(COUNTIF(INDIRECT(ADDRESS(($AN383-1)*36+($AO383-1)*12+6,COLUMN())):INDIRECT(ADDRESS(($AN383-1)*36+($AO383-1)*12+$AP383+4,COLUMN())),INDIRECT(ADDRESS(($AN383-1)*3+$AO383+5,$AP383+7)))&gt;=1,0,INDIRECT(ADDRESS(($AN383-1)*3+$AO383+5,$AP383+7)))))</f>
        <v>0</v>
      </c>
      <c r="AR383" s="472">
        <f ca="1">COUNTIF(INDIRECT("H"&amp;(ROW()+12*(($AN383-1)*3+$AO383)-ROW())/12+5):INDIRECT("S"&amp;(ROW()+12*(($AN383-1)*3+$AO383)-ROW())/12+5),AQ383)</f>
        <v>0</v>
      </c>
      <c r="AS383" s="480"/>
      <c r="AU383" s="472">
        <f ca="1">IF(AND(AQ383&gt;0,AR383&gt;0),COUNTIF(AU$6:AU382,"&gt;0")+1,0)</f>
        <v>0</v>
      </c>
    </row>
    <row r="384" spans="40:47" x14ac:dyDescent="0.15">
      <c r="AN384" s="472">
        <v>11</v>
      </c>
      <c r="AO384" s="472">
        <v>2</v>
      </c>
      <c r="AP384" s="472">
        <v>7</v>
      </c>
      <c r="AQ384" s="480">
        <f ca="1">IF($AP384=1,IF(INDIRECT(ADDRESS(($AN384-1)*3+$AO384+5,$AP384+7))="",0,INDIRECT(ADDRESS(($AN384-1)*3+$AO384+5,$AP384+7))),IF(INDIRECT(ADDRESS(($AN384-1)*3+$AO384+5,$AP384+7))="",0,IF(COUNTIF(INDIRECT(ADDRESS(($AN384-1)*36+($AO384-1)*12+6,COLUMN())):INDIRECT(ADDRESS(($AN384-1)*36+($AO384-1)*12+$AP384+4,COLUMN())),INDIRECT(ADDRESS(($AN384-1)*3+$AO384+5,$AP384+7)))&gt;=1,0,INDIRECT(ADDRESS(($AN384-1)*3+$AO384+5,$AP384+7)))))</f>
        <v>0</v>
      </c>
      <c r="AR384" s="472">
        <f ca="1">COUNTIF(INDIRECT("H"&amp;(ROW()+12*(($AN384-1)*3+$AO384)-ROW())/12+5):INDIRECT("S"&amp;(ROW()+12*(($AN384-1)*3+$AO384)-ROW())/12+5),AQ384)</f>
        <v>0</v>
      </c>
      <c r="AS384" s="480"/>
      <c r="AU384" s="472">
        <f ca="1">IF(AND(AQ384&gt;0,AR384&gt;0),COUNTIF(AU$6:AU383,"&gt;0")+1,0)</f>
        <v>0</v>
      </c>
    </row>
    <row r="385" spans="40:47" x14ac:dyDescent="0.15">
      <c r="AN385" s="472">
        <v>11</v>
      </c>
      <c r="AO385" s="472">
        <v>2</v>
      </c>
      <c r="AP385" s="472">
        <v>8</v>
      </c>
      <c r="AQ385" s="480">
        <f ca="1">IF($AP385=1,IF(INDIRECT(ADDRESS(($AN385-1)*3+$AO385+5,$AP385+7))="",0,INDIRECT(ADDRESS(($AN385-1)*3+$AO385+5,$AP385+7))),IF(INDIRECT(ADDRESS(($AN385-1)*3+$AO385+5,$AP385+7))="",0,IF(COUNTIF(INDIRECT(ADDRESS(($AN385-1)*36+($AO385-1)*12+6,COLUMN())):INDIRECT(ADDRESS(($AN385-1)*36+($AO385-1)*12+$AP385+4,COLUMN())),INDIRECT(ADDRESS(($AN385-1)*3+$AO385+5,$AP385+7)))&gt;=1,0,INDIRECT(ADDRESS(($AN385-1)*3+$AO385+5,$AP385+7)))))</f>
        <v>0</v>
      </c>
      <c r="AR385" s="472">
        <f ca="1">COUNTIF(INDIRECT("H"&amp;(ROW()+12*(($AN385-1)*3+$AO385)-ROW())/12+5):INDIRECT("S"&amp;(ROW()+12*(($AN385-1)*3+$AO385)-ROW())/12+5),AQ385)</f>
        <v>0</v>
      </c>
      <c r="AS385" s="480"/>
      <c r="AU385" s="472">
        <f ca="1">IF(AND(AQ385&gt;0,AR385&gt;0),COUNTIF(AU$6:AU384,"&gt;0")+1,0)</f>
        <v>0</v>
      </c>
    </row>
    <row r="386" spans="40:47" x14ac:dyDescent="0.15">
      <c r="AN386" s="472">
        <v>11</v>
      </c>
      <c r="AO386" s="472">
        <v>2</v>
      </c>
      <c r="AP386" s="472">
        <v>9</v>
      </c>
      <c r="AQ386" s="480">
        <f ca="1">IF($AP386=1,IF(INDIRECT(ADDRESS(($AN386-1)*3+$AO386+5,$AP386+7))="",0,INDIRECT(ADDRESS(($AN386-1)*3+$AO386+5,$AP386+7))),IF(INDIRECT(ADDRESS(($AN386-1)*3+$AO386+5,$AP386+7))="",0,IF(COUNTIF(INDIRECT(ADDRESS(($AN386-1)*36+($AO386-1)*12+6,COLUMN())):INDIRECT(ADDRESS(($AN386-1)*36+($AO386-1)*12+$AP386+4,COLUMN())),INDIRECT(ADDRESS(($AN386-1)*3+$AO386+5,$AP386+7)))&gt;=1,0,INDIRECT(ADDRESS(($AN386-1)*3+$AO386+5,$AP386+7)))))</f>
        <v>0</v>
      </c>
      <c r="AR386" s="472">
        <f ca="1">COUNTIF(INDIRECT("H"&amp;(ROW()+12*(($AN386-1)*3+$AO386)-ROW())/12+5):INDIRECT("S"&amp;(ROW()+12*(($AN386-1)*3+$AO386)-ROW())/12+5),AQ386)</f>
        <v>0</v>
      </c>
      <c r="AS386" s="480"/>
      <c r="AU386" s="472">
        <f ca="1">IF(AND(AQ386&gt;0,AR386&gt;0),COUNTIF(AU$6:AU385,"&gt;0")+1,0)</f>
        <v>0</v>
      </c>
    </row>
    <row r="387" spans="40:47" x14ac:dyDescent="0.15">
      <c r="AN387" s="472">
        <v>11</v>
      </c>
      <c r="AO387" s="472">
        <v>2</v>
      </c>
      <c r="AP387" s="472">
        <v>10</v>
      </c>
      <c r="AQ387" s="480">
        <f ca="1">IF($AP387=1,IF(INDIRECT(ADDRESS(($AN387-1)*3+$AO387+5,$AP387+7))="",0,INDIRECT(ADDRESS(($AN387-1)*3+$AO387+5,$AP387+7))),IF(INDIRECT(ADDRESS(($AN387-1)*3+$AO387+5,$AP387+7))="",0,IF(COUNTIF(INDIRECT(ADDRESS(($AN387-1)*36+($AO387-1)*12+6,COLUMN())):INDIRECT(ADDRESS(($AN387-1)*36+($AO387-1)*12+$AP387+4,COLUMN())),INDIRECT(ADDRESS(($AN387-1)*3+$AO387+5,$AP387+7)))&gt;=1,0,INDIRECT(ADDRESS(($AN387-1)*3+$AO387+5,$AP387+7)))))</f>
        <v>0</v>
      </c>
      <c r="AR387" s="472">
        <f ca="1">COUNTIF(INDIRECT("H"&amp;(ROW()+12*(($AN387-1)*3+$AO387)-ROW())/12+5):INDIRECT("S"&amp;(ROW()+12*(($AN387-1)*3+$AO387)-ROW())/12+5),AQ387)</f>
        <v>0</v>
      </c>
      <c r="AS387" s="480"/>
      <c r="AU387" s="472">
        <f ca="1">IF(AND(AQ387&gt;0,AR387&gt;0),COUNTIF(AU$6:AU386,"&gt;0")+1,0)</f>
        <v>0</v>
      </c>
    </row>
    <row r="388" spans="40:47" x14ac:dyDescent="0.15">
      <c r="AN388" s="472">
        <v>11</v>
      </c>
      <c r="AO388" s="472">
        <v>2</v>
      </c>
      <c r="AP388" s="472">
        <v>11</v>
      </c>
      <c r="AQ388" s="480">
        <f ca="1">IF($AP388=1,IF(INDIRECT(ADDRESS(($AN388-1)*3+$AO388+5,$AP388+7))="",0,INDIRECT(ADDRESS(($AN388-1)*3+$AO388+5,$AP388+7))),IF(INDIRECT(ADDRESS(($AN388-1)*3+$AO388+5,$AP388+7))="",0,IF(COUNTIF(INDIRECT(ADDRESS(($AN388-1)*36+($AO388-1)*12+6,COLUMN())):INDIRECT(ADDRESS(($AN388-1)*36+($AO388-1)*12+$AP388+4,COLUMN())),INDIRECT(ADDRESS(($AN388-1)*3+$AO388+5,$AP388+7)))&gt;=1,0,INDIRECT(ADDRESS(($AN388-1)*3+$AO388+5,$AP388+7)))))</f>
        <v>0</v>
      </c>
      <c r="AR388" s="472">
        <f ca="1">COUNTIF(INDIRECT("H"&amp;(ROW()+12*(($AN388-1)*3+$AO388)-ROW())/12+5):INDIRECT("S"&amp;(ROW()+12*(($AN388-1)*3+$AO388)-ROW())/12+5),AQ388)</f>
        <v>0</v>
      </c>
      <c r="AS388" s="480"/>
      <c r="AU388" s="472">
        <f ca="1">IF(AND(AQ388&gt;0,AR388&gt;0),COUNTIF(AU$6:AU387,"&gt;0")+1,0)</f>
        <v>0</v>
      </c>
    </row>
    <row r="389" spans="40:47" x14ac:dyDescent="0.15">
      <c r="AN389" s="472">
        <v>11</v>
      </c>
      <c r="AO389" s="472">
        <v>2</v>
      </c>
      <c r="AP389" s="472">
        <v>12</v>
      </c>
      <c r="AQ389" s="480">
        <f ca="1">IF($AP389=1,IF(INDIRECT(ADDRESS(($AN389-1)*3+$AO389+5,$AP389+7))="",0,INDIRECT(ADDRESS(($AN389-1)*3+$AO389+5,$AP389+7))),IF(INDIRECT(ADDRESS(($AN389-1)*3+$AO389+5,$AP389+7))="",0,IF(COUNTIF(INDIRECT(ADDRESS(($AN389-1)*36+($AO389-1)*12+6,COLUMN())):INDIRECT(ADDRESS(($AN389-1)*36+($AO389-1)*12+$AP389+4,COLUMN())),INDIRECT(ADDRESS(($AN389-1)*3+$AO389+5,$AP389+7)))&gt;=1,0,INDIRECT(ADDRESS(($AN389-1)*3+$AO389+5,$AP389+7)))))</f>
        <v>0</v>
      </c>
      <c r="AR389" s="472">
        <f ca="1">COUNTIF(INDIRECT("H"&amp;(ROW()+12*(($AN389-1)*3+$AO389)-ROW())/12+5):INDIRECT("S"&amp;(ROW()+12*(($AN389-1)*3+$AO389)-ROW())/12+5),AQ389)</f>
        <v>0</v>
      </c>
      <c r="AS389" s="480"/>
      <c r="AU389" s="472">
        <f ca="1">IF(AND(AQ389&gt;0,AR389&gt;0),COUNTIF(AU$6:AU388,"&gt;0")+1,0)</f>
        <v>0</v>
      </c>
    </row>
    <row r="390" spans="40:47" x14ac:dyDescent="0.15">
      <c r="AN390" s="472">
        <v>11</v>
      </c>
      <c r="AO390" s="472">
        <v>3</v>
      </c>
      <c r="AP390" s="472">
        <v>1</v>
      </c>
      <c r="AQ390" s="480">
        <f ca="1">IF($AP390=1,IF(INDIRECT(ADDRESS(($AN390-1)*3+$AO390+5,$AP390+7))="",0,INDIRECT(ADDRESS(($AN390-1)*3+$AO390+5,$AP390+7))),IF(INDIRECT(ADDRESS(($AN390-1)*3+$AO390+5,$AP390+7))="",0,IF(COUNTIF(INDIRECT(ADDRESS(($AN390-1)*36+($AO390-1)*12+6,COLUMN())):INDIRECT(ADDRESS(($AN390-1)*36+($AO390-1)*12+$AP390+4,COLUMN())),INDIRECT(ADDRESS(($AN390-1)*3+$AO390+5,$AP390+7)))&gt;=1,0,INDIRECT(ADDRESS(($AN390-1)*3+$AO390+5,$AP390+7)))))</f>
        <v>0</v>
      </c>
      <c r="AR390" s="472">
        <f ca="1">COUNTIF(INDIRECT("H"&amp;(ROW()+12*(($AN390-1)*3+$AO390)-ROW())/12+5):INDIRECT("S"&amp;(ROW()+12*(($AN390-1)*3+$AO390)-ROW())/12+5),AQ390)</f>
        <v>0</v>
      </c>
      <c r="AS390" s="480"/>
      <c r="AU390" s="472">
        <f ca="1">IF(AND(AQ390&gt;0,AR390&gt;0),COUNTIF(AU$6:AU389,"&gt;0")+1,0)</f>
        <v>0</v>
      </c>
    </row>
    <row r="391" spans="40:47" x14ac:dyDescent="0.15">
      <c r="AN391" s="472">
        <v>11</v>
      </c>
      <c r="AO391" s="472">
        <v>3</v>
      </c>
      <c r="AP391" s="472">
        <v>2</v>
      </c>
      <c r="AQ391" s="480">
        <f ca="1">IF($AP391=1,IF(INDIRECT(ADDRESS(($AN391-1)*3+$AO391+5,$AP391+7))="",0,INDIRECT(ADDRESS(($AN391-1)*3+$AO391+5,$AP391+7))),IF(INDIRECT(ADDRESS(($AN391-1)*3+$AO391+5,$AP391+7))="",0,IF(COUNTIF(INDIRECT(ADDRESS(($AN391-1)*36+($AO391-1)*12+6,COLUMN())):INDIRECT(ADDRESS(($AN391-1)*36+($AO391-1)*12+$AP391+4,COLUMN())),INDIRECT(ADDRESS(($AN391-1)*3+$AO391+5,$AP391+7)))&gt;=1,0,INDIRECT(ADDRESS(($AN391-1)*3+$AO391+5,$AP391+7)))))</f>
        <v>0</v>
      </c>
      <c r="AR391" s="472">
        <f ca="1">COUNTIF(INDIRECT("H"&amp;(ROW()+12*(($AN391-1)*3+$AO391)-ROW())/12+5):INDIRECT("S"&amp;(ROW()+12*(($AN391-1)*3+$AO391)-ROW())/12+5),AQ391)</f>
        <v>0</v>
      </c>
      <c r="AS391" s="480"/>
      <c r="AU391" s="472">
        <f ca="1">IF(AND(AQ391&gt;0,AR391&gt;0),COUNTIF(AU$6:AU390,"&gt;0")+1,0)</f>
        <v>0</v>
      </c>
    </row>
    <row r="392" spans="40:47" x14ac:dyDescent="0.15">
      <c r="AN392" s="472">
        <v>11</v>
      </c>
      <c r="AO392" s="472">
        <v>3</v>
      </c>
      <c r="AP392" s="472">
        <v>3</v>
      </c>
      <c r="AQ392" s="480">
        <f ca="1">IF($AP392=1,IF(INDIRECT(ADDRESS(($AN392-1)*3+$AO392+5,$AP392+7))="",0,INDIRECT(ADDRESS(($AN392-1)*3+$AO392+5,$AP392+7))),IF(INDIRECT(ADDRESS(($AN392-1)*3+$AO392+5,$AP392+7))="",0,IF(COUNTIF(INDIRECT(ADDRESS(($AN392-1)*36+($AO392-1)*12+6,COLUMN())):INDIRECT(ADDRESS(($AN392-1)*36+($AO392-1)*12+$AP392+4,COLUMN())),INDIRECT(ADDRESS(($AN392-1)*3+$AO392+5,$AP392+7)))&gt;=1,0,INDIRECT(ADDRESS(($AN392-1)*3+$AO392+5,$AP392+7)))))</f>
        <v>0</v>
      </c>
      <c r="AR392" s="472">
        <f ca="1">COUNTIF(INDIRECT("H"&amp;(ROW()+12*(($AN392-1)*3+$AO392)-ROW())/12+5):INDIRECT("S"&amp;(ROW()+12*(($AN392-1)*3+$AO392)-ROW())/12+5),AQ392)</f>
        <v>0</v>
      </c>
      <c r="AS392" s="480"/>
      <c r="AU392" s="472">
        <f ca="1">IF(AND(AQ392&gt;0,AR392&gt;0),COUNTIF(AU$6:AU391,"&gt;0")+1,0)</f>
        <v>0</v>
      </c>
    </row>
    <row r="393" spans="40:47" x14ac:dyDescent="0.15">
      <c r="AN393" s="472">
        <v>11</v>
      </c>
      <c r="AO393" s="472">
        <v>3</v>
      </c>
      <c r="AP393" s="472">
        <v>4</v>
      </c>
      <c r="AQ393" s="480">
        <f ca="1">IF($AP393=1,IF(INDIRECT(ADDRESS(($AN393-1)*3+$AO393+5,$AP393+7))="",0,INDIRECT(ADDRESS(($AN393-1)*3+$AO393+5,$AP393+7))),IF(INDIRECT(ADDRESS(($AN393-1)*3+$AO393+5,$AP393+7))="",0,IF(COUNTIF(INDIRECT(ADDRESS(($AN393-1)*36+($AO393-1)*12+6,COLUMN())):INDIRECT(ADDRESS(($AN393-1)*36+($AO393-1)*12+$AP393+4,COLUMN())),INDIRECT(ADDRESS(($AN393-1)*3+$AO393+5,$AP393+7)))&gt;=1,0,INDIRECT(ADDRESS(($AN393-1)*3+$AO393+5,$AP393+7)))))</f>
        <v>0</v>
      </c>
      <c r="AR393" s="472">
        <f ca="1">COUNTIF(INDIRECT("H"&amp;(ROW()+12*(($AN393-1)*3+$AO393)-ROW())/12+5):INDIRECT("S"&amp;(ROW()+12*(($AN393-1)*3+$AO393)-ROW())/12+5),AQ393)</f>
        <v>0</v>
      </c>
      <c r="AS393" s="480"/>
      <c r="AU393" s="472">
        <f ca="1">IF(AND(AQ393&gt;0,AR393&gt;0),COUNTIF(AU$6:AU392,"&gt;0")+1,0)</f>
        <v>0</v>
      </c>
    </row>
    <row r="394" spans="40:47" x14ac:dyDescent="0.15">
      <c r="AN394" s="472">
        <v>11</v>
      </c>
      <c r="AO394" s="472">
        <v>3</v>
      </c>
      <c r="AP394" s="472">
        <v>5</v>
      </c>
      <c r="AQ394" s="480">
        <f ca="1">IF($AP394=1,IF(INDIRECT(ADDRESS(($AN394-1)*3+$AO394+5,$AP394+7))="",0,INDIRECT(ADDRESS(($AN394-1)*3+$AO394+5,$AP394+7))),IF(INDIRECT(ADDRESS(($AN394-1)*3+$AO394+5,$AP394+7))="",0,IF(COUNTIF(INDIRECT(ADDRESS(($AN394-1)*36+($AO394-1)*12+6,COLUMN())):INDIRECT(ADDRESS(($AN394-1)*36+($AO394-1)*12+$AP394+4,COLUMN())),INDIRECT(ADDRESS(($AN394-1)*3+$AO394+5,$AP394+7)))&gt;=1,0,INDIRECT(ADDRESS(($AN394-1)*3+$AO394+5,$AP394+7)))))</f>
        <v>0</v>
      </c>
      <c r="AR394" s="472">
        <f ca="1">COUNTIF(INDIRECT("H"&amp;(ROW()+12*(($AN394-1)*3+$AO394)-ROW())/12+5):INDIRECT("S"&amp;(ROW()+12*(($AN394-1)*3+$AO394)-ROW())/12+5),AQ394)</f>
        <v>0</v>
      </c>
      <c r="AS394" s="480"/>
      <c r="AU394" s="472">
        <f ca="1">IF(AND(AQ394&gt;0,AR394&gt;0),COUNTIF(AU$6:AU393,"&gt;0")+1,0)</f>
        <v>0</v>
      </c>
    </row>
    <row r="395" spans="40:47" x14ac:dyDescent="0.15">
      <c r="AN395" s="472">
        <v>11</v>
      </c>
      <c r="AO395" s="472">
        <v>3</v>
      </c>
      <c r="AP395" s="472">
        <v>6</v>
      </c>
      <c r="AQ395" s="480">
        <f ca="1">IF($AP395=1,IF(INDIRECT(ADDRESS(($AN395-1)*3+$AO395+5,$AP395+7))="",0,INDIRECT(ADDRESS(($AN395-1)*3+$AO395+5,$AP395+7))),IF(INDIRECT(ADDRESS(($AN395-1)*3+$AO395+5,$AP395+7))="",0,IF(COUNTIF(INDIRECT(ADDRESS(($AN395-1)*36+($AO395-1)*12+6,COLUMN())):INDIRECT(ADDRESS(($AN395-1)*36+($AO395-1)*12+$AP395+4,COLUMN())),INDIRECT(ADDRESS(($AN395-1)*3+$AO395+5,$AP395+7)))&gt;=1,0,INDIRECT(ADDRESS(($AN395-1)*3+$AO395+5,$AP395+7)))))</f>
        <v>0</v>
      </c>
      <c r="AR395" s="472">
        <f ca="1">COUNTIF(INDIRECT("H"&amp;(ROW()+12*(($AN395-1)*3+$AO395)-ROW())/12+5):INDIRECT("S"&amp;(ROW()+12*(($AN395-1)*3+$AO395)-ROW())/12+5),AQ395)</f>
        <v>0</v>
      </c>
      <c r="AS395" s="480"/>
      <c r="AU395" s="472">
        <f ca="1">IF(AND(AQ395&gt;0,AR395&gt;0),COUNTIF(AU$6:AU394,"&gt;0")+1,0)</f>
        <v>0</v>
      </c>
    </row>
    <row r="396" spans="40:47" x14ac:dyDescent="0.15">
      <c r="AN396" s="472">
        <v>11</v>
      </c>
      <c r="AO396" s="472">
        <v>3</v>
      </c>
      <c r="AP396" s="472">
        <v>7</v>
      </c>
      <c r="AQ396" s="480">
        <f ca="1">IF($AP396=1,IF(INDIRECT(ADDRESS(($AN396-1)*3+$AO396+5,$AP396+7))="",0,INDIRECT(ADDRESS(($AN396-1)*3+$AO396+5,$AP396+7))),IF(INDIRECT(ADDRESS(($AN396-1)*3+$AO396+5,$AP396+7))="",0,IF(COUNTIF(INDIRECT(ADDRESS(($AN396-1)*36+($AO396-1)*12+6,COLUMN())):INDIRECT(ADDRESS(($AN396-1)*36+($AO396-1)*12+$AP396+4,COLUMN())),INDIRECT(ADDRESS(($AN396-1)*3+$AO396+5,$AP396+7)))&gt;=1,0,INDIRECT(ADDRESS(($AN396-1)*3+$AO396+5,$AP396+7)))))</f>
        <v>0</v>
      </c>
      <c r="AR396" s="472">
        <f ca="1">COUNTIF(INDIRECT("H"&amp;(ROW()+12*(($AN396-1)*3+$AO396)-ROW())/12+5):INDIRECT("S"&amp;(ROW()+12*(($AN396-1)*3+$AO396)-ROW())/12+5),AQ396)</f>
        <v>0</v>
      </c>
      <c r="AS396" s="480"/>
      <c r="AU396" s="472">
        <f ca="1">IF(AND(AQ396&gt;0,AR396&gt;0),COUNTIF(AU$6:AU395,"&gt;0")+1,0)</f>
        <v>0</v>
      </c>
    </row>
    <row r="397" spans="40:47" x14ac:dyDescent="0.15">
      <c r="AN397" s="472">
        <v>11</v>
      </c>
      <c r="AO397" s="472">
        <v>3</v>
      </c>
      <c r="AP397" s="472">
        <v>8</v>
      </c>
      <c r="AQ397" s="480">
        <f ca="1">IF($AP397=1,IF(INDIRECT(ADDRESS(($AN397-1)*3+$AO397+5,$AP397+7))="",0,INDIRECT(ADDRESS(($AN397-1)*3+$AO397+5,$AP397+7))),IF(INDIRECT(ADDRESS(($AN397-1)*3+$AO397+5,$AP397+7))="",0,IF(COUNTIF(INDIRECT(ADDRESS(($AN397-1)*36+($AO397-1)*12+6,COLUMN())):INDIRECT(ADDRESS(($AN397-1)*36+($AO397-1)*12+$AP397+4,COLUMN())),INDIRECT(ADDRESS(($AN397-1)*3+$AO397+5,$AP397+7)))&gt;=1,0,INDIRECT(ADDRESS(($AN397-1)*3+$AO397+5,$AP397+7)))))</f>
        <v>0</v>
      </c>
      <c r="AR397" s="472">
        <f ca="1">COUNTIF(INDIRECT("H"&amp;(ROW()+12*(($AN397-1)*3+$AO397)-ROW())/12+5):INDIRECT("S"&amp;(ROW()+12*(($AN397-1)*3+$AO397)-ROW())/12+5),AQ397)</f>
        <v>0</v>
      </c>
      <c r="AS397" s="480"/>
      <c r="AU397" s="472">
        <f ca="1">IF(AND(AQ397&gt;0,AR397&gt;0),COUNTIF(AU$6:AU396,"&gt;0")+1,0)</f>
        <v>0</v>
      </c>
    </row>
    <row r="398" spans="40:47" x14ac:dyDescent="0.15">
      <c r="AN398" s="472">
        <v>11</v>
      </c>
      <c r="AO398" s="472">
        <v>3</v>
      </c>
      <c r="AP398" s="472">
        <v>9</v>
      </c>
      <c r="AQ398" s="480">
        <f ca="1">IF($AP398=1,IF(INDIRECT(ADDRESS(($AN398-1)*3+$AO398+5,$AP398+7))="",0,INDIRECT(ADDRESS(($AN398-1)*3+$AO398+5,$AP398+7))),IF(INDIRECT(ADDRESS(($AN398-1)*3+$AO398+5,$AP398+7))="",0,IF(COUNTIF(INDIRECT(ADDRESS(($AN398-1)*36+($AO398-1)*12+6,COLUMN())):INDIRECT(ADDRESS(($AN398-1)*36+($AO398-1)*12+$AP398+4,COLUMN())),INDIRECT(ADDRESS(($AN398-1)*3+$AO398+5,$AP398+7)))&gt;=1,0,INDIRECT(ADDRESS(($AN398-1)*3+$AO398+5,$AP398+7)))))</f>
        <v>0</v>
      </c>
      <c r="AR398" s="472">
        <f ca="1">COUNTIF(INDIRECT("H"&amp;(ROW()+12*(($AN398-1)*3+$AO398)-ROW())/12+5):INDIRECT("S"&amp;(ROW()+12*(($AN398-1)*3+$AO398)-ROW())/12+5),AQ398)</f>
        <v>0</v>
      </c>
      <c r="AS398" s="480"/>
      <c r="AU398" s="472">
        <f ca="1">IF(AND(AQ398&gt;0,AR398&gt;0),COUNTIF(AU$6:AU397,"&gt;0")+1,0)</f>
        <v>0</v>
      </c>
    </row>
    <row r="399" spans="40:47" x14ac:dyDescent="0.15">
      <c r="AN399" s="472">
        <v>11</v>
      </c>
      <c r="AO399" s="472">
        <v>3</v>
      </c>
      <c r="AP399" s="472">
        <v>10</v>
      </c>
      <c r="AQ399" s="480">
        <f ca="1">IF($AP399=1,IF(INDIRECT(ADDRESS(($AN399-1)*3+$AO399+5,$AP399+7))="",0,INDIRECT(ADDRESS(($AN399-1)*3+$AO399+5,$AP399+7))),IF(INDIRECT(ADDRESS(($AN399-1)*3+$AO399+5,$AP399+7))="",0,IF(COUNTIF(INDIRECT(ADDRESS(($AN399-1)*36+($AO399-1)*12+6,COLUMN())):INDIRECT(ADDRESS(($AN399-1)*36+($AO399-1)*12+$AP399+4,COLUMN())),INDIRECT(ADDRESS(($AN399-1)*3+$AO399+5,$AP399+7)))&gt;=1,0,INDIRECT(ADDRESS(($AN399-1)*3+$AO399+5,$AP399+7)))))</f>
        <v>0</v>
      </c>
      <c r="AR399" s="472">
        <f ca="1">COUNTIF(INDIRECT("H"&amp;(ROW()+12*(($AN399-1)*3+$AO399)-ROW())/12+5):INDIRECT("S"&amp;(ROW()+12*(($AN399-1)*3+$AO399)-ROW())/12+5),AQ399)</f>
        <v>0</v>
      </c>
      <c r="AS399" s="480"/>
      <c r="AU399" s="472">
        <f ca="1">IF(AND(AQ399&gt;0,AR399&gt;0),COUNTIF(AU$6:AU398,"&gt;0")+1,0)</f>
        <v>0</v>
      </c>
    </row>
    <row r="400" spans="40:47" x14ac:dyDescent="0.15">
      <c r="AN400" s="472">
        <v>11</v>
      </c>
      <c r="AO400" s="472">
        <v>3</v>
      </c>
      <c r="AP400" s="472">
        <v>11</v>
      </c>
      <c r="AQ400" s="480">
        <f ca="1">IF($AP400=1,IF(INDIRECT(ADDRESS(($AN400-1)*3+$AO400+5,$AP400+7))="",0,INDIRECT(ADDRESS(($AN400-1)*3+$AO400+5,$AP400+7))),IF(INDIRECT(ADDRESS(($AN400-1)*3+$AO400+5,$AP400+7))="",0,IF(COUNTIF(INDIRECT(ADDRESS(($AN400-1)*36+($AO400-1)*12+6,COLUMN())):INDIRECT(ADDRESS(($AN400-1)*36+($AO400-1)*12+$AP400+4,COLUMN())),INDIRECT(ADDRESS(($AN400-1)*3+$AO400+5,$AP400+7)))&gt;=1,0,INDIRECT(ADDRESS(($AN400-1)*3+$AO400+5,$AP400+7)))))</f>
        <v>0</v>
      </c>
      <c r="AR400" s="472">
        <f ca="1">COUNTIF(INDIRECT("H"&amp;(ROW()+12*(($AN400-1)*3+$AO400)-ROW())/12+5):INDIRECT("S"&amp;(ROW()+12*(($AN400-1)*3+$AO400)-ROW())/12+5),AQ400)</f>
        <v>0</v>
      </c>
      <c r="AS400" s="480"/>
      <c r="AU400" s="472">
        <f ca="1">IF(AND(AQ400&gt;0,AR400&gt;0),COUNTIF(AU$6:AU399,"&gt;0")+1,0)</f>
        <v>0</v>
      </c>
    </row>
    <row r="401" spans="40:47" x14ac:dyDescent="0.15">
      <c r="AN401" s="472">
        <v>11</v>
      </c>
      <c r="AO401" s="472">
        <v>3</v>
      </c>
      <c r="AP401" s="472">
        <v>12</v>
      </c>
      <c r="AQ401" s="480">
        <f ca="1">IF($AP401=1,IF(INDIRECT(ADDRESS(($AN401-1)*3+$AO401+5,$AP401+7))="",0,INDIRECT(ADDRESS(($AN401-1)*3+$AO401+5,$AP401+7))),IF(INDIRECT(ADDRESS(($AN401-1)*3+$AO401+5,$AP401+7))="",0,IF(COUNTIF(INDIRECT(ADDRESS(($AN401-1)*36+($AO401-1)*12+6,COLUMN())):INDIRECT(ADDRESS(($AN401-1)*36+($AO401-1)*12+$AP401+4,COLUMN())),INDIRECT(ADDRESS(($AN401-1)*3+$AO401+5,$AP401+7)))&gt;=1,0,INDIRECT(ADDRESS(($AN401-1)*3+$AO401+5,$AP401+7)))))</f>
        <v>0</v>
      </c>
      <c r="AR401" s="472">
        <f ca="1">COUNTIF(INDIRECT("H"&amp;(ROW()+12*(($AN401-1)*3+$AO401)-ROW())/12+5):INDIRECT("S"&amp;(ROW()+12*(($AN401-1)*3+$AO401)-ROW())/12+5),AQ401)</f>
        <v>0</v>
      </c>
      <c r="AS401" s="480"/>
      <c r="AU401" s="472">
        <f ca="1">IF(AND(AQ401&gt;0,AR401&gt;0),COUNTIF(AU$6:AU400,"&gt;0")+1,0)</f>
        <v>0</v>
      </c>
    </row>
    <row r="402" spans="40:47" x14ac:dyDescent="0.15">
      <c r="AN402" s="472">
        <v>12</v>
      </c>
      <c r="AO402" s="472">
        <v>1</v>
      </c>
      <c r="AP402" s="472">
        <v>1</v>
      </c>
      <c r="AQ402" s="480">
        <f ca="1">IF($AP402=1,IF(INDIRECT(ADDRESS(($AN402-1)*3+$AO402+5,$AP402+7))="",0,INDIRECT(ADDRESS(($AN402-1)*3+$AO402+5,$AP402+7))),IF(INDIRECT(ADDRESS(($AN402-1)*3+$AO402+5,$AP402+7))="",0,IF(COUNTIF(INDIRECT(ADDRESS(($AN402-1)*36+($AO402-1)*12+6,COLUMN())):INDIRECT(ADDRESS(($AN402-1)*36+($AO402-1)*12+$AP402+4,COLUMN())),INDIRECT(ADDRESS(($AN402-1)*3+$AO402+5,$AP402+7)))&gt;=1,0,INDIRECT(ADDRESS(($AN402-1)*3+$AO402+5,$AP402+7)))))</f>
        <v>0</v>
      </c>
      <c r="AR402" s="472">
        <f ca="1">COUNTIF(INDIRECT("H"&amp;(ROW()+12*(($AN402-1)*3+$AO402)-ROW())/12+5):INDIRECT("S"&amp;(ROW()+12*(($AN402-1)*3+$AO402)-ROW())/12+5),AQ402)</f>
        <v>0</v>
      </c>
      <c r="AS402" s="480"/>
      <c r="AU402" s="472">
        <f ca="1">IF(AND(AQ402&gt;0,AR402&gt;0),COUNTIF(AU$6:AU401,"&gt;0")+1,0)</f>
        <v>0</v>
      </c>
    </row>
    <row r="403" spans="40:47" x14ac:dyDescent="0.15">
      <c r="AN403" s="472">
        <v>12</v>
      </c>
      <c r="AO403" s="472">
        <v>1</v>
      </c>
      <c r="AP403" s="472">
        <v>2</v>
      </c>
      <c r="AQ403" s="480">
        <f ca="1">IF($AP403=1,IF(INDIRECT(ADDRESS(($AN403-1)*3+$AO403+5,$AP403+7))="",0,INDIRECT(ADDRESS(($AN403-1)*3+$AO403+5,$AP403+7))),IF(INDIRECT(ADDRESS(($AN403-1)*3+$AO403+5,$AP403+7))="",0,IF(COUNTIF(INDIRECT(ADDRESS(($AN403-1)*36+($AO403-1)*12+6,COLUMN())):INDIRECT(ADDRESS(($AN403-1)*36+($AO403-1)*12+$AP403+4,COLUMN())),INDIRECT(ADDRESS(($AN403-1)*3+$AO403+5,$AP403+7)))&gt;=1,0,INDIRECT(ADDRESS(($AN403-1)*3+$AO403+5,$AP403+7)))))</f>
        <v>0</v>
      </c>
      <c r="AR403" s="472">
        <f ca="1">COUNTIF(INDIRECT("H"&amp;(ROW()+12*(($AN403-1)*3+$AO403)-ROW())/12+5):INDIRECT("S"&amp;(ROW()+12*(($AN403-1)*3+$AO403)-ROW())/12+5),AQ403)</f>
        <v>0</v>
      </c>
      <c r="AS403" s="480"/>
      <c r="AU403" s="472">
        <f ca="1">IF(AND(AQ403&gt;0,AR403&gt;0),COUNTIF(AU$6:AU402,"&gt;0")+1,0)</f>
        <v>0</v>
      </c>
    </row>
    <row r="404" spans="40:47" x14ac:dyDescent="0.15">
      <c r="AN404" s="472">
        <v>12</v>
      </c>
      <c r="AO404" s="472">
        <v>1</v>
      </c>
      <c r="AP404" s="472">
        <v>3</v>
      </c>
      <c r="AQ404" s="480">
        <f ca="1">IF($AP404=1,IF(INDIRECT(ADDRESS(($AN404-1)*3+$AO404+5,$AP404+7))="",0,INDIRECT(ADDRESS(($AN404-1)*3+$AO404+5,$AP404+7))),IF(INDIRECT(ADDRESS(($AN404-1)*3+$AO404+5,$AP404+7))="",0,IF(COUNTIF(INDIRECT(ADDRESS(($AN404-1)*36+($AO404-1)*12+6,COLUMN())):INDIRECT(ADDRESS(($AN404-1)*36+($AO404-1)*12+$AP404+4,COLUMN())),INDIRECT(ADDRESS(($AN404-1)*3+$AO404+5,$AP404+7)))&gt;=1,0,INDIRECT(ADDRESS(($AN404-1)*3+$AO404+5,$AP404+7)))))</f>
        <v>0</v>
      </c>
      <c r="AR404" s="472">
        <f ca="1">COUNTIF(INDIRECT("H"&amp;(ROW()+12*(($AN404-1)*3+$AO404)-ROW())/12+5):INDIRECT("S"&amp;(ROW()+12*(($AN404-1)*3+$AO404)-ROW())/12+5),AQ404)</f>
        <v>0</v>
      </c>
      <c r="AS404" s="480"/>
      <c r="AU404" s="472">
        <f ca="1">IF(AND(AQ404&gt;0,AR404&gt;0),COUNTIF(AU$6:AU403,"&gt;0")+1,0)</f>
        <v>0</v>
      </c>
    </row>
    <row r="405" spans="40:47" x14ac:dyDescent="0.15">
      <c r="AN405" s="472">
        <v>12</v>
      </c>
      <c r="AO405" s="472">
        <v>1</v>
      </c>
      <c r="AP405" s="472">
        <v>4</v>
      </c>
      <c r="AQ405" s="480">
        <f ca="1">IF($AP405=1,IF(INDIRECT(ADDRESS(($AN405-1)*3+$AO405+5,$AP405+7))="",0,INDIRECT(ADDRESS(($AN405-1)*3+$AO405+5,$AP405+7))),IF(INDIRECT(ADDRESS(($AN405-1)*3+$AO405+5,$AP405+7))="",0,IF(COUNTIF(INDIRECT(ADDRESS(($AN405-1)*36+($AO405-1)*12+6,COLUMN())):INDIRECT(ADDRESS(($AN405-1)*36+($AO405-1)*12+$AP405+4,COLUMN())),INDIRECT(ADDRESS(($AN405-1)*3+$AO405+5,$AP405+7)))&gt;=1,0,INDIRECT(ADDRESS(($AN405-1)*3+$AO405+5,$AP405+7)))))</f>
        <v>0</v>
      </c>
      <c r="AR405" s="472">
        <f ca="1">COUNTIF(INDIRECT("H"&amp;(ROW()+12*(($AN405-1)*3+$AO405)-ROW())/12+5):INDIRECT("S"&amp;(ROW()+12*(($AN405-1)*3+$AO405)-ROW())/12+5),AQ405)</f>
        <v>0</v>
      </c>
      <c r="AS405" s="480"/>
      <c r="AU405" s="472">
        <f ca="1">IF(AND(AQ405&gt;0,AR405&gt;0),COUNTIF(AU$6:AU404,"&gt;0")+1,0)</f>
        <v>0</v>
      </c>
    </row>
    <row r="406" spans="40:47" x14ac:dyDescent="0.15">
      <c r="AN406" s="472">
        <v>12</v>
      </c>
      <c r="AO406" s="472">
        <v>1</v>
      </c>
      <c r="AP406" s="472">
        <v>5</v>
      </c>
      <c r="AQ406" s="480">
        <f ca="1">IF($AP406=1,IF(INDIRECT(ADDRESS(($AN406-1)*3+$AO406+5,$AP406+7))="",0,INDIRECT(ADDRESS(($AN406-1)*3+$AO406+5,$AP406+7))),IF(INDIRECT(ADDRESS(($AN406-1)*3+$AO406+5,$AP406+7))="",0,IF(COUNTIF(INDIRECT(ADDRESS(($AN406-1)*36+($AO406-1)*12+6,COLUMN())):INDIRECT(ADDRESS(($AN406-1)*36+($AO406-1)*12+$AP406+4,COLUMN())),INDIRECT(ADDRESS(($AN406-1)*3+$AO406+5,$AP406+7)))&gt;=1,0,INDIRECT(ADDRESS(($AN406-1)*3+$AO406+5,$AP406+7)))))</f>
        <v>0</v>
      </c>
      <c r="AR406" s="472">
        <f ca="1">COUNTIF(INDIRECT("H"&amp;(ROW()+12*(($AN406-1)*3+$AO406)-ROW())/12+5):INDIRECT("S"&amp;(ROW()+12*(($AN406-1)*3+$AO406)-ROW())/12+5),AQ406)</f>
        <v>0</v>
      </c>
      <c r="AS406" s="480"/>
      <c r="AU406" s="472">
        <f ca="1">IF(AND(AQ406&gt;0,AR406&gt;0),COUNTIF(AU$6:AU405,"&gt;0")+1,0)</f>
        <v>0</v>
      </c>
    </row>
    <row r="407" spans="40:47" x14ac:dyDescent="0.15">
      <c r="AN407" s="472">
        <v>12</v>
      </c>
      <c r="AO407" s="472">
        <v>1</v>
      </c>
      <c r="AP407" s="472">
        <v>6</v>
      </c>
      <c r="AQ407" s="480">
        <f ca="1">IF($AP407=1,IF(INDIRECT(ADDRESS(($AN407-1)*3+$AO407+5,$AP407+7))="",0,INDIRECT(ADDRESS(($AN407-1)*3+$AO407+5,$AP407+7))),IF(INDIRECT(ADDRESS(($AN407-1)*3+$AO407+5,$AP407+7))="",0,IF(COUNTIF(INDIRECT(ADDRESS(($AN407-1)*36+($AO407-1)*12+6,COLUMN())):INDIRECT(ADDRESS(($AN407-1)*36+($AO407-1)*12+$AP407+4,COLUMN())),INDIRECT(ADDRESS(($AN407-1)*3+$AO407+5,$AP407+7)))&gt;=1,0,INDIRECT(ADDRESS(($AN407-1)*3+$AO407+5,$AP407+7)))))</f>
        <v>0</v>
      </c>
      <c r="AR407" s="472">
        <f ca="1">COUNTIF(INDIRECT("H"&amp;(ROW()+12*(($AN407-1)*3+$AO407)-ROW())/12+5):INDIRECT("S"&amp;(ROW()+12*(($AN407-1)*3+$AO407)-ROW())/12+5),AQ407)</f>
        <v>0</v>
      </c>
      <c r="AS407" s="480"/>
      <c r="AU407" s="472">
        <f ca="1">IF(AND(AQ407&gt;0,AR407&gt;0),COUNTIF(AU$6:AU406,"&gt;0")+1,0)</f>
        <v>0</v>
      </c>
    </row>
    <row r="408" spans="40:47" x14ac:dyDescent="0.15">
      <c r="AN408" s="472">
        <v>12</v>
      </c>
      <c r="AO408" s="472">
        <v>1</v>
      </c>
      <c r="AP408" s="472">
        <v>7</v>
      </c>
      <c r="AQ408" s="480">
        <f ca="1">IF($AP408=1,IF(INDIRECT(ADDRESS(($AN408-1)*3+$AO408+5,$AP408+7))="",0,INDIRECT(ADDRESS(($AN408-1)*3+$AO408+5,$AP408+7))),IF(INDIRECT(ADDRESS(($AN408-1)*3+$AO408+5,$AP408+7))="",0,IF(COUNTIF(INDIRECT(ADDRESS(($AN408-1)*36+($AO408-1)*12+6,COLUMN())):INDIRECT(ADDRESS(($AN408-1)*36+($AO408-1)*12+$AP408+4,COLUMN())),INDIRECT(ADDRESS(($AN408-1)*3+$AO408+5,$AP408+7)))&gt;=1,0,INDIRECT(ADDRESS(($AN408-1)*3+$AO408+5,$AP408+7)))))</f>
        <v>0</v>
      </c>
      <c r="AR408" s="472">
        <f ca="1">COUNTIF(INDIRECT("H"&amp;(ROW()+12*(($AN408-1)*3+$AO408)-ROW())/12+5):INDIRECT("S"&amp;(ROW()+12*(($AN408-1)*3+$AO408)-ROW())/12+5),AQ408)</f>
        <v>0</v>
      </c>
      <c r="AS408" s="480"/>
      <c r="AU408" s="472">
        <f ca="1">IF(AND(AQ408&gt;0,AR408&gt;0),COUNTIF(AU$6:AU407,"&gt;0")+1,0)</f>
        <v>0</v>
      </c>
    </row>
    <row r="409" spans="40:47" x14ac:dyDescent="0.15">
      <c r="AN409" s="472">
        <v>12</v>
      </c>
      <c r="AO409" s="472">
        <v>1</v>
      </c>
      <c r="AP409" s="472">
        <v>8</v>
      </c>
      <c r="AQ409" s="480">
        <f ca="1">IF($AP409=1,IF(INDIRECT(ADDRESS(($AN409-1)*3+$AO409+5,$AP409+7))="",0,INDIRECT(ADDRESS(($AN409-1)*3+$AO409+5,$AP409+7))),IF(INDIRECT(ADDRESS(($AN409-1)*3+$AO409+5,$AP409+7))="",0,IF(COUNTIF(INDIRECT(ADDRESS(($AN409-1)*36+($AO409-1)*12+6,COLUMN())):INDIRECT(ADDRESS(($AN409-1)*36+($AO409-1)*12+$AP409+4,COLUMN())),INDIRECT(ADDRESS(($AN409-1)*3+$AO409+5,$AP409+7)))&gt;=1,0,INDIRECT(ADDRESS(($AN409-1)*3+$AO409+5,$AP409+7)))))</f>
        <v>0</v>
      </c>
      <c r="AR409" s="472">
        <f ca="1">COUNTIF(INDIRECT("H"&amp;(ROW()+12*(($AN409-1)*3+$AO409)-ROW())/12+5):INDIRECT("S"&amp;(ROW()+12*(($AN409-1)*3+$AO409)-ROW())/12+5),AQ409)</f>
        <v>0</v>
      </c>
      <c r="AS409" s="480"/>
      <c r="AU409" s="472">
        <f ca="1">IF(AND(AQ409&gt;0,AR409&gt;0),COUNTIF(AU$6:AU408,"&gt;0")+1,0)</f>
        <v>0</v>
      </c>
    </row>
    <row r="410" spans="40:47" x14ac:dyDescent="0.15">
      <c r="AN410" s="472">
        <v>12</v>
      </c>
      <c r="AO410" s="472">
        <v>1</v>
      </c>
      <c r="AP410" s="472">
        <v>9</v>
      </c>
      <c r="AQ410" s="480">
        <f ca="1">IF($AP410=1,IF(INDIRECT(ADDRESS(($AN410-1)*3+$AO410+5,$AP410+7))="",0,INDIRECT(ADDRESS(($AN410-1)*3+$AO410+5,$AP410+7))),IF(INDIRECT(ADDRESS(($AN410-1)*3+$AO410+5,$AP410+7))="",0,IF(COUNTIF(INDIRECT(ADDRESS(($AN410-1)*36+($AO410-1)*12+6,COLUMN())):INDIRECT(ADDRESS(($AN410-1)*36+($AO410-1)*12+$AP410+4,COLUMN())),INDIRECT(ADDRESS(($AN410-1)*3+$AO410+5,$AP410+7)))&gt;=1,0,INDIRECT(ADDRESS(($AN410-1)*3+$AO410+5,$AP410+7)))))</f>
        <v>0</v>
      </c>
      <c r="AR410" s="472">
        <f ca="1">COUNTIF(INDIRECT("H"&amp;(ROW()+12*(($AN410-1)*3+$AO410)-ROW())/12+5):INDIRECT("S"&amp;(ROW()+12*(($AN410-1)*3+$AO410)-ROW())/12+5),AQ410)</f>
        <v>0</v>
      </c>
      <c r="AS410" s="480"/>
      <c r="AU410" s="472">
        <f ca="1">IF(AND(AQ410&gt;0,AR410&gt;0),COUNTIF(AU$6:AU409,"&gt;0")+1,0)</f>
        <v>0</v>
      </c>
    </row>
    <row r="411" spans="40:47" x14ac:dyDescent="0.15">
      <c r="AN411" s="472">
        <v>12</v>
      </c>
      <c r="AO411" s="472">
        <v>1</v>
      </c>
      <c r="AP411" s="472">
        <v>10</v>
      </c>
      <c r="AQ411" s="480">
        <f ca="1">IF($AP411=1,IF(INDIRECT(ADDRESS(($AN411-1)*3+$AO411+5,$AP411+7))="",0,INDIRECT(ADDRESS(($AN411-1)*3+$AO411+5,$AP411+7))),IF(INDIRECT(ADDRESS(($AN411-1)*3+$AO411+5,$AP411+7))="",0,IF(COUNTIF(INDIRECT(ADDRESS(($AN411-1)*36+($AO411-1)*12+6,COLUMN())):INDIRECT(ADDRESS(($AN411-1)*36+($AO411-1)*12+$AP411+4,COLUMN())),INDIRECT(ADDRESS(($AN411-1)*3+$AO411+5,$AP411+7)))&gt;=1,0,INDIRECT(ADDRESS(($AN411-1)*3+$AO411+5,$AP411+7)))))</f>
        <v>0</v>
      </c>
      <c r="AR411" s="472">
        <f ca="1">COUNTIF(INDIRECT("H"&amp;(ROW()+12*(($AN411-1)*3+$AO411)-ROW())/12+5):INDIRECT("S"&amp;(ROW()+12*(($AN411-1)*3+$AO411)-ROW())/12+5),AQ411)</f>
        <v>0</v>
      </c>
      <c r="AS411" s="480"/>
      <c r="AU411" s="472">
        <f ca="1">IF(AND(AQ411&gt;0,AR411&gt;0),COUNTIF(AU$6:AU410,"&gt;0")+1,0)</f>
        <v>0</v>
      </c>
    </row>
    <row r="412" spans="40:47" x14ac:dyDescent="0.15">
      <c r="AN412" s="472">
        <v>12</v>
      </c>
      <c r="AO412" s="472">
        <v>1</v>
      </c>
      <c r="AP412" s="472">
        <v>11</v>
      </c>
      <c r="AQ412" s="480">
        <f ca="1">IF($AP412=1,IF(INDIRECT(ADDRESS(($AN412-1)*3+$AO412+5,$AP412+7))="",0,INDIRECT(ADDRESS(($AN412-1)*3+$AO412+5,$AP412+7))),IF(INDIRECT(ADDRESS(($AN412-1)*3+$AO412+5,$AP412+7))="",0,IF(COUNTIF(INDIRECT(ADDRESS(($AN412-1)*36+($AO412-1)*12+6,COLUMN())):INDIRECT(ADDRESS(($AN412-1)*36+($AO412-1)*12+$AP412+4,COLUMN())),INDIRECT(ADDRESS(($AN412-1)*3+$AO412+5,$AP412+7)))&gt;=1,0,INDIRECT(ADDRESS(($AN412-1)*3+$AO412+5,$AP412+7)))))</f>
        <v>0</v>
      </c>
      <c r="AR412" s="472">
        <f ca="1">COUNTIF(INDIRECT("H"&amp;(ROW()+12*(($AN412-1)*3+$AO412)-ROW())/12+5):INDIRECT("S"&amp;(ROW()+12*(($AN412-1)*3+$AO412)-ROW())/12+5),AQ412)</f>
        <v>0</v>
      </c>
      <c r="AS412" s="480"/>
      <c r="AU412" s="472">
        <f ca="1">IF(AND(AQ412&gt;0,AR412&gt;0),COUNTIF(AU$6:AU411,"&gt;0")+1,0)</f>
        <v>0</v>
      </c>
    </row>
    <row r="413" spans="40:47" x14ac:dyDescent="0.15">
      <c r="AN413" s="472">
        <v>12</v>
      </c>
      <c r="AO413" s="472">
        <v>1</v>
      </c>
      <c r="AP413" s="472">
        <v>12</v>
      </c>
      <c r="AQ413" s="480">
        <f ca="1">IF($AP413=1,IF(INDIRECT(ADDRESS(($AN413-1)*3+$AO413+5,$AP413+7))="",0,INDIRECT(ADDRESS(($AN413-1)*3+$AO413+5,$AP413+7))),IF(INDIRECT(ADDRESS(($AN413-1)*3+$AO413+5,$AP413+7))="",0,IF(COUNTIF(INDIRECT(ADDRESS(($AN413-1)*36+($AO413-1)*12+6,COLUMN())):INDIRECT(ADDRESS(($AN413-1)*36+($AO413-1)*12+$AP413+4,COLUMN())),INDIRECT(ADDRESS(($AN413-1)*3+$AO413+5,$AP413+7)))&gt;=1,0,INDIRECT(ADDRESS(($AN413-1)*3+$AO413+5,$AP413+7)))))</f>
        <v>0</v>
      </c>
      <c r="AR413" s="472">
        <f ca="1">COUNTIF(INDIRECT("H"&amp;(ROW()+12*(($AN413-1)*3+$AO413)-ROW())/12+5):INDIRECT("S"&amp;(ROW()+12*(($AN413-1)*3+$AO413)-ROW())/12+5),AQ413)</f>
        <v>0</v>
      </c>
      <c r="AS413" s="480"/>
      <c r="AU413" s="472">
        <f ca="1">IF(AND(AQ413&gt;0,AR413&gt;0),COUNTIF(AU$6:AU412,"&gt;0")+1,0)</f>
        <v>0</v>
      </c>
    </row>
    <row r="414" spans="40:47" x14ac:dyDescent="0.15">
      <c r="AN414" s="472">
        <v>12</v>
      </c>
      <c r="AO414" s="472">
        <v>2</v>
      </c>
      <c r="AP414" s="472">
        <v>1</v>
      </c>
      <c r="AQ414" s="480">
        <f ca="1">IF($AP414=1,IF(INDIRECT(ADDRESS(($AN414-1)*3+$AO414+5,$AP414+7))="",0,INDIRECT(ADDRESS(($AN414-1)*3+$AO414+5,$AP414+7))),IF(INDIRECT(ADDRESS(($AN414-1)*3+$AO414+5,$AP414+7))="",0,IF(COUNTIF(INDIRECT(ADDRESS(($AN414-1)*36+($AO414-1)*12+6,COLUMN())):INDIRECT(ADDRESS(($AN414-1)*36+($AO414-1)*12+$AP414+4,COLUMN())),INDIRECT(ADDRESS(($AN414-1)*3+$AO414+5,$AP414+7)))&gt;=1,0,INDIRECT(ADDRESS(($AN414-1)*3+$AO414+5,$AP414+7)))))</f>
        <v>0</v>
      </c>
      <c r="AR414" s="472">
        <f ca="1">COUNTIF(INDIRECT("H"&amp;(ROW()+12*(($AN414-1)*3+$AO414)-ROW())/12+5):INDIRECT("S"&amp;(ROW()+12*(($AN414-1)*3+$AO414)-ROW())/12+5),AQ414)</f>
        <v>0</v>
      </c>
      <c r="AS414" s="480"/>
      <c r="AU414" s="472">
        <f ca="1">IF(AND(AQ414&gt;0,AR414&gt;0),COUNTIF(AU$6:AU413,"&gt;0")+1,0)</f>
        <v>0</v>
      </c>
    </row>
    <row r="415" spans="40:47" x14ac:dyDescent="0.15">
      <c r="AN415" s="472">
        <v>12</v>
      </c>
      <c r="AO415" s="472">
        <v>2</v>
      </c>
      <c r="AP415" s="472">
        <v>2</v>
      </c>
      <c r="AQ415" s="480">
        <f ca="1">IF($AP415=1,IF(INDIRECT(ADDRESS(($AN415-1)*3+$AO415+5,$AP415+7))="",0,INDIRECT(ADDRESS(($AN415-1)*3+$AO415+5,$AP415+7))),IF(INDIRECT(ADDRESS(($AN415-1)*3+$AO415+5,$AP415+7))="",0,IF(COUNTIF(INDIRECT(ADDRESS(($AN415-1)*36+($AO415-1)*12+6,COLUMN())):INDIRECT(ADDRESS(($AN415-1)*36+($AO415-1)*12+$AP415+4,COLUMN())),INDIRECT(ADDRESS(($AN415-1)*3+$AO415+5,$AP415+7)))&gt;=1,0,INDIRECT(ADDRESS(($AN415-1)*3+$AO415+5,$AP415+7)))))</f>
        <v>0</v>
      </c>
      <c r="AR415" s="472">
        <f ca="1">COUNTIF(INDIRECT("H"&amp;(ROW()+12*(($AN415-1)*3+$AO415)-ROW())/12+5):INDIRECT("S"&amp;(ROW()+12*(($AN415-1)*3+$AO415)-ROW())/12+5),AQ415)</f>
        <v>0</v>
      </c>
      <c r="AS415" s="480"/>
      <c r="AU415" s="472">
        <f ca="1">IF(AND(AQ415&gt;0,AR415&gt;0),COUNTIF(AU$6:AU414,"&gt;0")+1,0)</f>
        <v>0</v>
      </c>
    </row>
    <row r="416" spans="40:47" x14ac:dyDescent="0.15">
      <c r="AN416" s="472">
        <v>12</v>
      </c>
      <c r="AO416" s="472">
        <v>2</v>
      </c>
      <c r="AP416" s="472">
        <v>3</v>
      </c>
      <c r="AQ416" s="480">
        <f ca="1">IF($AP416=1,IF(INDIRECT(ADDRESS(($AN416-1)*3+$AO416+5,$AP416+7))="",0,INDIRECT(ADDRESS(($AN416-1)*3+$AO416+5,$AP416+7))),IF(INDIRECT(ADDRESS(($AN416-1)*3+$AO416+5,$AP416+7))="",0,IF(COUNTIF(INDIRECT(ADDRESS(($AN416-1)*36+($AO416-1)*12+6,COLUMN())):INDIRECT(ADDRESS(($AN416-1)*36+($AO416-1)*12+$AP416+4,COLUMN())),INDIRECT(ADDRESS(($AN416-1)*3+$AO416+5,$AP416+7)))&gt;=1,0,INDIRECT(ADDRESS(($AN416-1)*3+$AO416+5,$AP416+7)))))</f>
        <v>0</v>
      </c>
      <c r="AR416" s="472">
        <f ca="1">COUNTIF(INDIRECT("H"&amp;(ROW()+12*(($AN416-1)*3+$AO416)-ROW())/12+5):INDIRECT("S"&amp;(ROW()+12*(($AN416-1)*3+$AO416)-ROW())/12+5),AQ416)</f>
        <v>0</v>
      </c>
      <c r="AS416" s="480"/>
      <c r="AU416" s="472">
        <f ca="1">IF(AND(AQ416&gt;0,AR416&gt;0),COUNTIF(AU$6:AU415,"&gt;0")+1,0)</f>
        <v>0</v>
      </c>
    </row>
    <row r="417" spans="40:47" x14ac:dyDescent="0.15">
      <c r="AN417" s="472">
        <v>12</v>
      </c>
      <c r="AO417" s="472">
        <v>2</v>
      </c>
      <c r="AP417" s="472">
        <v>4</v>
      </c>
      <c r="AQ417" s="480">
        <f ca="1">IF($AP417=1,IF(INDIRECT(ADDRESS(($AN417-1)*3+$AO417+5,$AP417+7))="",0,INDIRECT(ADDRESS(($AN417-1)*3+$AO417+5,$AP417+7))),IF(INDIRECT(ADDRESS(($AN417-1)*3+$AO417+5,$AP417+7))="",0,IF(COUNTIF(INDIRECT(ADDRESS(($AN417-1)*36+($AO417-1)*12+6,COLUMN())):INDIRECT(ADDRESS(($AN417-1)*36+($AO417-1)*12+$AP417+4,COLUMN())),INDIRECT(ADDRESS(($AN417-1)*3+$AO417+5,$AP417+7)))&gt;=1,0,INDIRECT(ADDRESS(($AN417-1)*3+$AO417+5,$AP417+7)))))</f>
        <v>0</v>
      </c>
      <c r="AR417" s="472">
        <f ca="1">COUNTIF(INDIRECT("H"&amp;(ROW()+12*(($AN417-1)*3+$AO417)-ROW())/12+5):INDIRECT("S"&amp;(ROW()+12*(($AN417-1)*3+$AO417)-ROW())/12+5),AQ417)</f>
        <v>0</v>
      </c>
      <c r="AS417" s="480"/>
      <c r="AU417" s="472">
        <f ca="1">IF(AND(AQ417&gt;0,AR417&gt;0),COUNTIF(AU$6:AU416,"&gt;0")+1,0)</f>
        <v>0</v>
      </c>
    </row>
    <row r="418" spans="40:47" x14ac:dyDescent="0.15">
      <c r="AN418" s="472">
        <v>12</v>
      </c>
      <c r="AO418" s="472">
        <v>2</v>
      </c>
      <c r="AP418" s="472">
        <v>5</v>
      </c>
      <c r="AQ418" s="480">
        <f ca="1">IF($AP418=1,IF(INDIRECT(ADDRESS(($AN418-1)*3+$AO418+5,$AP418+7))="",0,INDIRECT(ADDRESS(($AN418-1)*3+$AO418+5,$AP418+7))),IF(INDIRECT(ADDRESS(($AN418-1)*3+$AO418+5,$AP418+7))="",0,IF(COUNTIF(INDIRECT(ADDRESS(($AN418-1)*36+($AO418-1)*12+6,COLUMN())):INDIRECT(ADDRESS(($AN418-1)*36+($AO418-1)*12+$AP418+4,COLUMN())),INDIRECT(ADDRESS(($AN418-1)*3+$AO418+5,$AP418+7)))&gt;=1,0,INDIRECT(ADDRESS(($AN418-1)*3+$AO418+5,$AP418+7)))))</f>
        <v>0</v>
      </c>
      <c r="AR418" s="472">
        <f ca="1">COUNTIF(INDIRECT("H"&amp;(ROW()+12*(($AN418-1)*3+$AO418)-ROW())/12+5):INDIRECT("S"&amp;(ROW()+12*(($AN418-1)*3+$AO418)-ROW())/12+5),AQ418)</f>
        <v>0</v>
      </c>
      <c r="AS418" s="480"/>
      <c r="AU418" s="472">
        <f ca="1">IF(AND(AQ418&gt;0,AR418&gt;0),COUNTIF(AU$6:AU417,"&gt;0")+1,0)</f>
        <v>0</v>
      </c>
    </row>
    <row r="419" spans="40:47" x14ac:dyDescent="0.15">
      <c r="AN419" s="472">
        <v>12</v>
      </c>
      <c r="AO419" s="472">
        <v>2</v>
      </c>
      <c r="AP419" s="472">
        <v>6</v>
      </c>
      <c r="AQ419" s="480">
        <f ca="1">IF($AP419=1,IF(INDIRECT(ADDRESS(($AN419-1)*3+$AO419+5,$AP419+7))="",0,INDIRECT(ADDRESS(($AN419-1)*3+$AO419+5,$AP419+7))),IF(INDIRECT(ADDRESS(($AN419-1)*3+$AO419+5,$AP419+7))="",0,IF(COUNTIF(INDIRECT(ADDRESS(($AN419-1)*36+($AO419-1)*12+6,COLUMN())):INDIRECT(ADDRESS(($AN419-1)*36+($AO419-1)*12+$AP419+4,COLUMN())),INDIRECT(ADDRESS(($AN419-1)*3+$AO419+5,$AP419+7)))&gt;=1,0,INDIRECT(ADDRESS(($AN419-1)*3+$AO419+5,$AP419+7)))))</f>
        <v>0</v>
      </c>
      <c r="AR419" s="472">
        <f ca="1">COUNTIF(INDIRECT("H"&amp;(ROW()+12*(($AN419-1)*3+$AO419)-ROW())/12+5):INDIRECT("S"&amp;(ROW()+12*(($AN419-1)*3+$AO419)-ROW())/12+5),AQ419)</f>
        <v>0</v>
      </c>
      <c r="AS419" s="480"/>
      <c r="AU419" s="472">
        <f ca="1">IF(AND(AQ419&gt;0,AR419&gt;0),COUNTIF(AU$6:AU418,"&gt;0")+1,0)</f>
        <v>0</v>
      </c>
    </row>
    <row r="420" spans="40:47" x14ac:dyDescent="0.15">
      <c r="AN420" s="472">
        <v>12</v>
      </c>
      <c r="AO420" s="472">
        <v>2</v>
      </c>
      <c r="AP420" s="472">
        <v>7</v>
      </c>
      <c r="AQ420" s="480">
        <f ca="1">IF($AP420=1,IF(INDIRECT(ADDRESS(($AN420-1)*3+$AO420+5,$AP420+7))="",0,INDIRECT(ADDRESS(($AN420-1)*3+$AO420+5,$AP420+7))),IF(INDIRECT(ADDRESS(($AN420-1)*3+$AO420+5,$AP420+7))="",0,IF(COUNTIF(INDIRECT(ADDRESS(($AN420-1)*36+($AO420-1)*12+6,COLUMN())):INDIRECT(ADDRESS(($AN420-1)*36+($AO420-1)*12+$AP420+4,COLUMN())),INDIRECT(ADDRESS(($AN420-1)*3+$AO420+5,$AP420+7)))&gt;=1,0,INDIRECT(ADDRESS(($AN420-1)*3+$AO420+5,$AP420+7)))))</f>
        <v>0</v>
      </c>
      <c r="AR420" s="472">
        <f ca="1">COUNTIF(INDIRECT("H"&amp;(ROW()+12*(($AN420-1)*3+$AO420)-ROW())/12+5):INDIRECT("S"&amp;(ROW()+12*(($AN420-1)*3+$AO420)-ROW())/12+5),AQ420)</f>
        <v>0</v>
      </c>
      <c r="AS420" s="480"/>
      <c r="AU420" s="472">
        <f ca="1">IF(AND(AQ420&gt;0,AR420&gt;0),COUNTIF(AU$6:AU419,"&gt;0")+1,0)</f>
        <v>0</v>
      </c>
    </row>
    <row r="421" spans="40:47" x14ac:dyDescent="0.15">
      <c r="AN421" s="472">
        <v>12</v>
      </c>
      <c r="AO421" s="472">
        <v>2</v>
      </c>
      <c r="AP421" s="472">
        <v>8</v>
      </c>
      <c r="AQ421" s="480">
        <f ca="1">IF($AP421=1,IF(INDIRECT(ADDRESS(($AN421-1)*3+$AO421+5,$AP421+7))="",0,INDIRECT(ADDRESS(($AN421-1)*3+$AO421+5,$AP421+7))),IF(INDIRECT(ADDRESS(($AN421-1)*3+$AO421+5,$AP421+7))="",0,IF(COUNTIF(INDIRECT(ADDRESS(($AN421-1)*36+($AO421-1)*12+6,COLUMN())):INDIRECT(ADDRESS(($AN421-1)*36+($AO421-1)*12+$AP421+4,COLUMN())),INDIRECT(ADDRESS(($AN421-1)*3+$AO421+5,$AP421+7)))&gt;=1,0,INDIRECT(ADDRESS(($AN421-1)*3+$AO421+5,$AP421+7)))))</f>
        <v>0</v>
      </c>
      <c r="AR421" s="472">
        <f ca="1">COUNTIF(INDIRECT("H"&amp;(ROW()+12*(($AN421-1)*3+$AO421)-ROW())/12+5):INDIRECT("S"&amp;(ROW()+12*(($AN421-1)*3+$AO421)-ROW())/12+5),AQ421)</f>
        <v>0</v>
      </c>
      <c r="AS421" s="480"/>
      <c r="AU421" s="472">
        <f ca="1">IF(AND(AQ421&gt;0,AR421&gt;0),COUNTIF(AU$6:AU420,"&gt;0")+1,0)</f>
        <v>0</v>
      </c>
    </row>
    <row r="422" spans="40:47" x14ac:dyDescent="0.15">
      <c r="AN422" s="472">
        <v>12</v>
      </c>
      <c r="AO422" s="472">
        <v>2</v>
      </c>
      <c r="AP422" s="472">
        <v>9</v>
      </c>
      <c r="AQ422" s="480">
        <f ca="1">IF($AP422=1,IF(INDIRECT(ADDRESS(($AN422-1)*3+$AO422+5,$AP422+7))="",0,INDIRECT(ADDRESS(($AN422-1)*3+$AO422+5,$AP422+7))),IF(INDIRECT(ADDRESS(($AN422-1)*3+$AO422+5,$AP422+7))="",0,IF(COUNTIF(INDIRECT(ADDRESS(($AN422-1)*36+($AO422-1)*12+6,COLUMN())):INDIRECT(ADDRESS(($AN422-1)*36+($AO422-1)*12+$AP422+4,COLUMN())),INDIRECT(ADDRESS(($AN422-1)*3+$AO422+5,$AP422+7)))&gt;=1,0,INDIRECT(ADDRESS(($AN422-1)*3+$AO422+5,$AP422+7)))))</f>
        <v>0</v>
      </c>
      <c r="AR422" s="472">
        <f ca="1">COUNTIF(INDIRECT("H"&amp;(ROW()+12*(($AN422-1)*3+$AO422)-ROW())/12+5):INDIRECT("S"&amp;(ROW()+12*(($AN422-1)*3+$AO422)-ROW())/12+5),AQ422)</f>
        <v>0</v>
      </c>
      <c r="AS422" s="480"/>
      <c r="AU422" s="472">
        <f ca="1">IF(AND(AQ422&gt;0,AR422&gt;0),COUNTIF(AU$6:AU421,"&gt;0")+1,0)</f>
        <v>0</v>
      </c>
    </row>
    <row r="423" spans="40:47" x14ac:dyDescent="0.15">
      <c r="AN423" s="472">
        <v>12</v>
      </c>
      <c r="AO423" s="472">
        <v>2</v>
      </c>
      <c r="AP423" s="472">
        <v>10</v>
      </c>
      <c r="AQ423" s="480">
        <f ca="1">IF($AP423=1,IF(INDIRECT(ADDRESS(($AN423-1)*3+$AO423+5,$AP423+7))="",0,INDIRECT(ADDRESS(($AN423-1)*3+$AO423+5,$AP423+7))),IF(INDIRECT(ADDRESS(($AN423-1)*3+$AO423+5,$AP423+7))="",0,IF(COUNTIF(INDIRECT(ADDRESS(($AN423-1)*36+($AO423-1)*12+6,COLUMN())):INDIRECT(ADDRESS(($AN423-1)*36+($AO423-1)*12+$AP423+4,COLUMN())),INDIRECT(ADDRESS(($AN423-1)*3+$AO423+5,$AP423+7)))&gt;=1,0,INDIRECT(ADDRESS(($AN423-1)*3+$AO423+5,$AP423+7)))))</f>
        <v>0</v>
      </c>
      <c r="AR423" s="472">
        <f ca="1">COUNTIF(INDIRECT("H"&amp;(ROW()+12*(($AN423-1)*3+$AO423)-ROW())/12+5):INDIRECT("S"&amp;(ROW()+12*(($AN423-1)*3+$AO423)-ROW())/12+5),AQ423)</f>
        <v>0</v>
      </c>
      <c r="AS423" s="480"/>
      <c r="AU423" s="472">
        <f ca="1">IF(AND(AQ423&gt;0,AR423&gt;0),COUNTIF(AU$6:AU422,"&gt;0")+1,0)</f>
        <v>0</v>
      </c>
    </row>
    <row r="424" spans="40:47" x14ac:dyDescent="0.15">
      <c r="AN424" s="472">
        <v>12</v>
      </c>
      <c r="AO424" s="472">
        <v>2</v>
      </c>
      <c r="AP424" s="472">
        <v>11</v>
      </c>
      <c r="AQ424" s="480">
        <f ca="1">IF($AP424=1,IF(INDIRECT(ADDRESS(($AN424-1)*3+$AO424+5,$AP424+7))="",0,INDIRECT(ADDRESS(($AN424-1)*3+$AO424+5,$AP424+7))),IF(INDIRECT(ADDRESS(($AN424-1)*3+$AO424+5,$AP424+7))="",0,IF(COUNTIF(INDIRECT(ADDRESS(($AN424-1)*36+($AO424-1)*12+6,COLUMN())):INDIRECT(ADDRESS(($AN424-1)*36+($AO424-1)*12+$AP424+4,COLUMN())),INDIRECT(ADDRESS(($AN424-1)*3+$AO424+5,$AP424+7)))&gt;=1,0,INDIRECT(ADDRESS(($AN424-1)*3+$AO424+5,$AP424+7)))))</f>
        <v>0</v>
      </c>
      <c r="AR424" s="472">
        <f ca="1">COUNTIF(INDIRECT("H"&amp;(ROW()+12*(($AN424-1)*3+$AO424)-ROW())/12+5):INDIRECT("S"&amp;(ROW()+12*(($AN424-1)*3+$AO424)-ROW())/12+5),AQ424)</f>
        <v>0</v>
      </c>
      <c r="AS424" s="480"/>
      <c r="AU424" s="472">
        <f ca="1">IF(AND(AQ424&gt;0,AR424&gt;0),COUNTIF(AU$6:AU423,"&gt;0")+1,0)</f>
        <v>0</v>
      </c>
    </row>
    <row r="425" spans="40:47" x14ac:dyDescent="0.15">
      <c r="AN425" s="472">
        <v>12</v>
      </c>
      <c r="AO425" s="472">
        <v>2</v>
      </c>
      <c r="AP425" s="472">
        <v>12</v>
      </c>
      <c r="AQ425" s="480">
        <f ca="1">IF($AP425=1,IF(INDIRECT(ADDRESS(($AN425-1)*3+$AO425+5,$AP425+7))="",0,INDIRECT(ADDRESS(($AN425-1)*3+$AO425+5,$AP425+7))),IF(INDIRECT(ADDRESS(($AN425-1)*3+$AO425+5,$AP425+7))="",0,IF(COUNTIF(INDIRECT(ADDRESS(($AN425-1)*36+($AO425-1)*12+6,COLUMN())):INDIRECT(ADDRESS(($AN425-1)*36+($AO425-1)*12+$AP425+4,COLUMN())),INDIRECT(ADDRESS(($AN425-1)*3+$AO425+5,$AP425+7)))&gt;=1,0,INDIRECT(ADDRESS(($AN425-1)*3+$AO425+5,$AP425+7)))))</f>
        <v>0</v>
      </c>
      <c r="AR425" s="472">
        <f ca="1">COUNTIF(INDIRECT("H"&amp;(ROW()+12*(($AN425-1)*3+$AO425)-ROW())/12+5):INDIRECT("S"&amp;(ROW()+12*(($AN425-1)*3+$AO425)-ROW())/12+5),AQ425)</f>
        <v>0</v>
      </c>
      <c r="AS425" s="480"/>
      <c r="AU425" s="472">
        <f ca="1">IF(AND(AQ425&gt;0,AR425&gt;0),COUNTIF(AU$6:AU424,"&gt;0")+1,0)</f>
        <v>0</v>
      </c>
    </row>
    <row r="426" spans="40:47" x14ac:dyDescent="0.15">
      <c r="AN426" s="472">
        <v>12</v>
      </c>
      <c r="AO426" s="472">
        <v>3</v>
      </c>
      <c r="AP426" s="472">
        <v>1</v>
      </c>
      <c r="AQ426" s="480">
        <f ca="1">IF($AP426=1,IF(INDIRECT(ADDRESS(($AN426-1)*3+$AO426+5,$AP426+7))="",0,INDIRECT(ADDRESS(($AN426-1)*3+$AO426+5,$AP426+7))),IF(INDIRECT(ADDRESS(($AN426-1)*3+$AO426+5,$AP426+7))="",0,IF(COUNTIF(INDIRECT(ADDRESS(($AN426-1)*36+($AO426-1)*12+6,COLUMN())):INDIRECT(ADDRESS(($AN426-1)*36+($AO426-1)*12+$AP426+4,COLUMN())),INDIRECT(ADDRESS(($AN426-1)*3+$AO426+5,$AP426+7)))&gt;=1,0,INDIRECT(ADDRESS(($AN426-1)*3+$AO426+5,$AP426+7)))))</f>
        <v>0</v>
      </c>
      <c r="AR426" s="472">
        <f ca="1">COUNTIF(INDIRECT("H"&amp;(ROW()+12*(($AN426-1)*3+$AO426)-ROW())/12+5):INDIRECT("S"&amp;(ROW()+12*(($AN426-1)*3+$AO426)-ROW())/12+5),AQ426)</f>
        <v>0</v>
      </c>
      <c r="AS426" s="480"/>
      <c r="AU426" s="472">
        <f ca="1">IF(AND(AQ426&gt;0,AR426&gt;0),COUNTIF(AU$6:AU425,"&gt;0")+1,0)</f>
        <v>0</v>
      </c>
    </row>
    <row r="427" spans="40:47" x14ac:dyDescent="0.15">
      <c r="AN427" s="472">
        <v>12</v>
      </c>
      <c r="AO427" s="472">
        <v>3</v>
      </c>
      <c r="AP427" s="472">
        <v>2</v>
      </c>
      <c r="AQ427" s="480">
        <f ca="1">IF($AP427=1,IF(INDIRECT(ADDRESS(($AN427-1)*3+$AO427+5,$AP427+7))="",0,INDIRECT(ADDRESS(($AN427-1)*3+$AO427+5,$AP427+7))),IF(INDIRECT(ADDRESS(($AN427-1)*3+$AO427+5,$AP427+7))="",0,IF(COUNTIF(INDIRECT(ADDRESS(($AN427-1)*36+($AO427-1)*12+6,COLUMN())):INDIRECT(ADDRESS(($AN427-1)*36+($AO427-1)*12+$AP427+4,COLUMN())),INDIRECT(ADDRESS(($AN427-1)*3+$AO427+5,$AP427+7)))&gt;=1,0,INDIRECT(ADDRESS(($AN427-1)*3+$AO427+5,$AP427+7)))))</f>
        <v>0</v>
      </c>
      <c r="AR427" s="472">
        <f ca="1">COUNTIF(INDIRECT("H"&amp;(ROW()+12*(($AN427-1)*3+$AO427)-ROW())/12+5):INDIRECT("S"&amp;(ROW()+12*(($AN427-1)*3+$AO427)-ROW())/12+5),AQ427)</f>
        <v>0</v>
      </c>
      <c r="AS427" s="480"/>
      <c r="AU427" s="472">
        <f ca="1">IF(AND(AQ427&gt;0,AR427&gt;0),COUNTIF(AU$6:AU426,"&gt;0")+1,0)</f>
        <v>0</v>
      </c>
    </row>
    <row r="428" spans="40:47" x14ac:dyDescent="0.15">
      <c r="AN428" s="472">
        <v>12</v>
      </c>
      <c r="AO428" s="472">
        <v>3</v>
      </c>
      <c r="AP428" s="472">
        <v>3</v>
      </c>
      <c r="AQ428" s="480">
        <f ca="1">IF($AP428=1,IF(INDIRECT(ADDRESS(($AN428-1)*3+$AO428+5,$AP428+7))="",0,INDIRECT(ADDRESS(($AN428-1)*3+$AO428+5,$AP428+7))),IF(INDIRECT(ADDRESS(($AN428-1)*3+$AO428+5,$AP428+7))="",0,IF(COUNTIF(INDIRECT(ADDRESS(($AN428-1)*36+($AO428-1)*12+6,COLUMN())):INDIRECT(ADDRESS(($AN428-1)*36+($AO428-1)*12+$AP428+4,COLUMN())),INDIRECT(ADDRESS(($AN428-1)*3+$AO428+5,$AP428+7)))&gt;=1,0,INDIRECT(ADDRESS(($AN428-1)*3+$AO428+5,$AP428+7)))))</f>
        <v>0</v>
      </c>
      <c r="AR428" s="472">
        <f ca="1">COUNTIF(INDIRECT("H"&amp;(ROW()+12*(($AN428-1)*3+$AO428)-ROW())/12+5):INDIRECT("S"&amp;(ROW()+12*(($AN428-1)*3+$AO428)-ROW())/12+5),AQ428)</f>
        <v>0</v>
      </c>
      <c r="AS428" s="480"/>
      <c r="AU428" s="472">
        <f ca="1">IF(AND(AQ428&gt;0,AR428&gt;0),COUNTIF(AU$6:AU427,"&gt;0")+1,0)</f>
        <v>0</v>
      </c>
    </row>
    <row r="429" spans="40:47" x14ac:dyDescent="0.15">
      <c r="AN429" s="472">
        <v>12</v>
      </c>
      <c r="AO429" s="472">
        <v>3</v>
      </c>
      <c r="AP429" s="472">
        <v>4</v>
      </c>
      <c r="AQ429" s="480">
        <f ca="1">IF($AP429=1,IF(INDIRECT(ADDRESS(($AN429-1)*3+$AO429+5,$AP429+7))="",0,INDIRECT(ADDRESS(($AN429-1)*3+$AO429+5,$AP429+7))),IF(INDIRECT(ADDRESS(($AN429-1)*3+$AO429+5,$AP429+7))="",0,IF(COUNTIF(INDIRECT(ADDRESS(($AN429-1)*36+($AO429-1)*12+6,COLUMN())):INDIRECT(ADDRESS(($AN429-1)*36+($AO429-1)*12+$AP429+4,COLUMN())),INDIRECT(ADDRESS(($AN429-1)*3+$AO429+5,$AP429+7)))&gt;=1,0,INDIRECT(ADDRESS(($AN429-1)*3+$AO429+5,$AP429+7)))))</f>
        <v>0</v>
      </c>
      <c r="AR429" s="472">
        <f ca="1">COUNTIF(INDIRECT("H"&amp;(ROW()+12*(($AN429-1)*3+$AO429)-ROW())/12+5):INDIRECT("S"&amp;(ROW()+12*(($AN429-1)*3+$AO429)-ROW())/12+5),AQ429)</f>
        <v>0</v>
      </c>
      <c r="AS429" s="480"/>
      <c r="AU429" s="472">
        <f ca="1">IF(AND(AQ429&gt;0,AR429&gt;0),COUNTIF(AU$6:AU428,"&gt;0")+1,0)</f>
        <v>0</v>
      </c>
    </row>
    <row r="430" spans="40:47" x14ac:dyDescent="0.15">
      <c r="AN430" s="472">
        <v>12</v>
      </c>
      <c r="AO430" s="472">
        <v>3</v>
      </c>
      <c r="AP430" s="472">
        <v>5</v>
      </c>
      <c r="AQ430" s="480">
        <f ca="1">IF($AP430=1,IF(INDIRECT(ADDRESS(($AN430-1)*3+$AO430+5,$AP430+7))="",0,INDIRECT(ADDRESS(($AN430-1)*3+$AO430+5,$AP430+7))),IF(INDIRECT(ADDRESS(($AN430-1)*3+$AO430+5,$AP430+7))="",0,IF(COUNTIF(INDIRECT(ADDRESS(($AN430-1)*36+($AO430-1)*12+6,COLUMN())):INDIRECT(ADDRESS(($AN430-1)*36+($AO430-1)*12+$AP430+4,COLUMN())),INDIRECT(ADDRESS(($AN430-1)*3+$AO430+5,$AP430+7)))&gt;=1,0,INDIRECT(ADDRESS(($AN430-1)*3+$AO430+5,$AP430+7)))))</f>
        <v>0</v>
      </c>
      <c r="AR430" s="472">
        <f ca="1">COUNTIF(INDIRECT("H"&amp;(ROW()+12*(($AN430-1)*3+$AO430)-ROW())/12+5):INDIRECT("S"&amp;(ROW()+12*(($AN430-1)*3+$AO430)-ROW())/12+5),AQ430)</f>
        <v>0</v>
      </c>
      <c r="AS430" s="480"/>
      <c r="AU430" s="472">
        <f ca="1">IF(AND(AQ430&gt;0,AR430&gt;0),COUNTIF(AU$6:AU429,"&gt;0")+1,0)</f>
        <v>0</v>
      </c>
    </row>
    <row r="431" spans="40:47" x14ac:dyDescent="0.15">
      <c r="AN431" s="472">
        <v>12</v>
      </c>
      <c r="AO431" s="472">
        <v>3</v>
      </c>
      <c r="AP431" s="472">
        <v>6</v>
      </c>
      <c r="AQ431" s="480">
        <f ca="1">IF($AP431=1,IF(INDIRECT(ADDRESS(($AN431-1)*3+$AO431+5,$AP431+7))="",0,INDIRECT(ADDRESS(($AN431-1)*3+$AO431+5,$AP431+7))),IF(INDIRECT(ADDRESS(($AN431-1)*3+$AO431+5,$AP431+7))="",0,IF(COUNTIF(INDIRECT(ADDRESS(($AN431-1)*36+($AO431-1)*12+6,COLUMN())):INDIRECT(ADDRESS(($AN431-1)*36+($AO431-1)*12+$AP431+4,COLUMN())),INDIRECT(ADDRESS(($AN431-1)*3+$AO431+5,$AP431+7)))&gt;=1,0,INDIRECT(ADDRESS(($AN431-1)*3+$AO431+5,$AP431+7)))))</f>
        <v>0</v>
      </c>
      <c r="AR431" s="472">
        <f ca="1">COUNTIF(INDIRECT("H"&amp;(ROW()+12*(($AN431-1)*3+$AO431)-ROW())/12+5):INDIRECT("S"&amp;(ROW()+12*(($AN431-1)*3+$AO431)-ROW())/12+5),AQ431)</f>
        <v>0</v>
      </c>
      <c r="AS431" s="480"/>
      <c r="AU431" s="472">
        <f ca="1">IF(AND(AQ431&gt;0,AR431&gt;0),COUNTIF(AU$6:AU430,"&gt;0")+1,0)</f>
        <v>0</v>
      </c>
    </row>
    <row r="432" spans="40:47" x14ac:dyDescent="0.15">
      <c r="AN432" s="472">
        <v>12</v>
      </c>
      <c r="AO432" s="472">
        <v>3</v>
      </c>
      <c r="AP432" s="472">
        <v>7</v>
      </c>
      <c r="AQ432" s="480">
        <f ca="1">IF($AP432=1,IF(INDIRECT(ADDRESS(($AN432-1)*3+$AO432+5,$AP432+7))="",0,INDIRECT(ADDRESS(($AN432-1)*3+$AO432+5,$AP432+7))),IF(INDIRECT(ADDRESS(($AN432-1)*3+$AO432+5,$AP432+7))="",0,IF(COUNTIF(INDIRECT(ADDRESS(($AN432-1)*36+($AO432-1)*12+6,COLUMN())):INDIRECT(ADDRESS(($AN432-1)*36+($AO432-1)*12+$AP432+4,COLUMN())),INDIRECT(ADDRESS(($AN432-1)*3+$AO432+5,$AP432+7)))&gt;=1,0,INDIRECT(ADDRESS(($AN432-1)*3+$AO432+5,$AP432+7)))))</f>
        <v>0</v>
      </c>
      <c r="AR432" s="472">
        <f ca="1">COUNTIF(INDIRECT("H"&amp;(ROW()+12*(($AN432-1)*3+$AO432)-ROW())/12+5):INDIRECT("S"&amp;(ROW()+12*(($AN432-1)*3+$AO432)-ROW())/12+5),AQ432)</f>
        <v>0</v>
      </c>
      <c r="AS432" s="480"/>
      <c r="AU432" s="472">
        <f ca="1">IF(AND(AQ432&gt;0,AR432&gt;0),COUNTIF(AU$6:AU431,"&gt;0")+1,0)</f>
        <v>0</v>
      </c>
    </row>
    <row r="433" spans="40:47" x14ac:dyDescent="0.15">
      <c r="AN433" s="472">
        <v>12</v>
      </c>
      <c r="AO433" s="472">
        <v>3</v>
      </c>
      <c r="AP433" s="472">
        <v>8</v>
      </c>
      <c r="AQ433" s="480">
        <f ca="1">IF($AP433=1,IF(INDIRECT(ADDRESS(($AN433-1)*3+$AO433+5,$AP433+7))="",0,INDIRECT(ADDRESS(($AN433-1)*3+$AO433+5,$AP433+7))),IF(INDIRECT(ADDRESS(($AN433-1)*3+$AO433+5,$AP433+7))="",0,IF(COUNTIF(INDIRECT(ADDRESS(($AN433-1)*36+($AO433-1)*12+6,COLUMN())):INDIRECT(ADDRESS(($AN433-1)*36+($AO433-1)*12+$AP433+4,COLUMN())),INDIRECT(ADDRESS(($AN433-1)*3+$AO433+5,$AP433+7)))&gt;=1,0,INDIRECT(ADDRESS(($AN433-1)*3+$AO433+5,$AP433+7)))))</f>
        <v>0</v>
      </c>
      <c r="AR433" s="472">
        <f ca="1">COUNTIF(INDIRECT("H"&amp;(ROW()+12*(($AN433-1)*3+$AO433)-ROW())/12+5):INDIRECT("S"&amp;(ROW()+12*(($AN433-1)*3+$AO433)-ROW())/12+5),AQ433)</f>
        <v>0</v>
      </c>
      <c r="AS433" s="480"/>
      <c r="AU433" s="472">
        <f ca="1">IF(AND(AQ433&gt;0,AR433&gt;0),COUNTIF(AU$6:AU432,"&gt;0")+1,0)</f>
        <v>0</v>
      </c>
    </row>
    <row r="434" spans="40:47" x14ac:dyDescent="0.15">
      <c r="AN434" s="472">
        <v>12</v>
      </c>
      <c r="AO434" s="472">
        <v>3</v>
      </c>
      <c r="AP434" s="472">
        <v>9</v>
      </c>
      <c r="AQ434" s="480">
        <f ca="1">IF($AP434=1,IF(INDIRECT(ADDRESS(($AN434-1)*3+$AO434+5,$AP434+7))="",0,INDIRECT(ADDRESS(($AN434-1)*3+$AO434+5,$AP434+7))),IF(INDIRECT(ADDRESS(($AN434-1)*3+$AO434+5,$AP434+7))="",0,IF(COUNTIF(INDIRECT(ADDRESS(($AN434-1)*36+($AO434-1)*12+6,COLUMN())):INDIRECT(ADDRESS(($AN434-1)*36+($AO434-1)*12+$AP434+4,COLUMN())),INDIRECT(ADDRESS(($AN434-1)*3+$AO434+5,$AP434+7)))&gt;=1,0,INDIRECT(ADDRESS(($AN434-1)*3+$AO434+5,$AP434+7)))))</f>
        <v>0</v>
      </c>
      <c r="AR434" s="472">
        <f ca="1">COUNTIF(INDIRECT("H"&amp;(ROW()+12*(($AN434-1)*3+$AO434)-ROW())/12+5):INDIRECT("S"&amp;(ROW()+12*(($AN434-1)*3+$AO434)-ROW())/12+5),AQ434)</f>
        <v>0</v>
      </c>
      <c r="AS434" s="480"/>
      <c r="AU434" s="472">
        <f ca="1">IF(AND(AQ434&gt;0,AR434&gt;0),COUNTIF(AU$6:AU433,"&gt;0")+1,0)</f>
        <v>0</v>
      </c>
    </row>
    <row r="435" spans="40:47" x14ac:dyDescent="0.15">
      <c r="AN435" s="472">
        <v>12</v>
      </c>
      <c r="AO435" s="472">
        <v>3</v>
      </c>
      <c r="AP435" s="472">
        <v>10</v>
      </c>
      <c r="AQ435" s="480">
        <f ca="1">IF($AP435=1,IF(INDIRECT(ADDRESS(($AN435-1)*3+$AO435+5,$AP435+7))="",0,INDIRECT(ADDRESS(($AN435-1)*3+$AO435+5,$AP435+7))),IF(INDIRECT(ADDRESS(($AN435-1)*3+$AO435+5,$AP435+7))="",0,IF(COUNTIF(INDIRECT(ADDRESS(($AN435-1)*36+($AO435-1)*12+6,COLUMN())):INDIRECT(ADDRESS(($AN435-1)*36+($AO435-1)*12+$AP435+4,COLUMN())),INDIRECT(ADDRESS(($AN435-1)*3+$AO435+5,$AP435+7)))&gt;=1,0,INDIRECT(ADDRESS(($AN435-1)*3+$AO435+5,$AP435+7)))))</f>
        <v>0</v>
      </c>
      <c r="AR435" s="472">
        <f ca="1">COUNTIF(INDIRECT("H"&amp;(ROW()+12*(($AN435-1)*3+$AO435)-ROW())/12+5):INDIRECT("S"&amp;(ROW()+12*(($AN435-1)*3+$AO435)-ROW())/12+5),AQ435)</f>
        <v>0</v>
      </c>
      <c r="AS435" s="480"/>
      <c r="AU435" s="472">
        <f ca="1">IF(AND(AQ435&gt;0,AR435&gt;0),COUNTIF(AU$6:AU434,"&gt;0")+1,0)</f>
        <v>0</v>
      </c>
    </row>
    <row r="436" spans="40:47" x14ac:dyDescent="0.15">
      <c r="AN436" s="472">
        <v>12</v>
      </c>
      <c r="AO436" s="472">
        <v>3</v>
      </c>
      <c r="AP436" s="472">
        <v>11</v>
      </c>
      <c r="AQ436" s="480">
        <f ca="1">IF($AP436=1,IF(INDIRECT(ADDRESS(($AN436-1)*3+$AO436+5,$AP436+7))="",0,INDIRECT(ADDRESS(($AN436-1)*3+$AO436+5,$AP436+7))),IF(INDIRECT(ADDRESS(($AN436-1)*3+$AO436+5,$AP436+7))="",0,IF(COUNTIF(INDIRECT(ADDRESS(($AN436-1)*36+($AO436-1)*12+6,COLUMN())):INDIRECT(ADDRESS(($AN436-1)*36+($AO436-1)*12+$AP436+4,COLUMN())),INDIRECT(ADDRESS(($AN436-1)*3+$AO436+5,$AP436+7)))&gt;=1,0,INDIRECT(ADDRESS(($AN436-1)*3+$AO436+5,$AP436+7)))))</f>
        <v>0</v>
      </c>
      <c r="AR436" s="472">
        <f ca="1">COUNTIF(INDIRECT("H"&amp;(ROW()+12*(($AN436-1)*3+$AO436)-ROW())/12+5):INDIRECT("S"&amp;(ROW()+12*(($AN436-1)*3+$AO436)-ROW())/12+5),AQ436)</f>
        <v>0</v>
      </c>
      <c r="AS436" s="480"/>
      <c r="AU436" s="472">
        <f ca="1">IF(AND(AQ436&gt;0,AR436&gt;0),COUNTIF(AU$6:AU435,"&gt;0")+1,0)</f>
        <v>0</v>
      </c>
    </row>
    <row r="437" spans="40:47" x14ac:dyDescent="0.15">
      <c r="AN437" s="472">
        <v>12</v>
      </c>
      <c r="AO437" s="472">
        <v>3</v>
      </c>
      <c r="AP437" s="472">
        <v>12</v>
      </c>
      <c r="AQ437" s="480">
        <f ca="1">IF($AP437=1,IF(INDIRECT(ADDRESS(($AN437-1)*3+$AO437+5,$AP437+7))="",0,INDIRECT(ADDRESS(($AN437-1)*3+$AO437+5,$AP437+7))),IF(INDIRECT(ADDRESS(($AN437-1)*3+$AO437+5,$AP437+7))="",0,IF(COUNTIF(INDIRECT(ADDRESS(($AN437-1)*36+($AO437-1)*12+6,COLUMN())):INDIRECT(ADDRESS(($AN437-1)*36+($AO437-1)*12+$AP437+4,COLUMN())),INDIRECT(ADDRESS(($AN437-1)*3+$AO437+5,$AP437+7)))&gt;=1,0,INDIRECT(ADDRESS(($AN437-1)*3+$AO437+5,$AP437+7)))))</f>
        <v>0</v>
      </c>
      <c r="AR437" s="472">
        <f ca="1">COUNTIF(INDIRECT("H"&amp;(ROW()+12*(($AN437-1)*3+$AO437)-ROW())/12+5):INDIRECT("S"&amp;(ROW()+12*(($AN437-1)*3+$AO437)-ROW())/12+5),AQ437)</f>
        <v>0</v>
      </c>
      <c r="AS437" s="480"/>
      <c r="AU437" s="472">
        <f ca="1">IF(AND(AQ437&gt;0,AR437&gt;0),COUNTIF(AU$6:AU436,"&gt;0")+1,0)</f>
        <v>0</v>
      </c>
    </row>
    <row r="438" spans="40:47" x14ac:dyDescent="0.15">
      <c r="AN438" s="472">
        <v>13</v>
      </c>
      <c r="AO438" s="472">
        <v>1</v>
      </c>
      <c r="AP438" s="472">
        <v>1</v>
      </c>
      <c r="AQ438" s="480">
        <f ca="1">IF($AP438=1,IF(INDIRECT(ADDRESS(($AN438-1)*3+$AO438+5,$AP438+7))="",0,INDIRECT(ADDRESS(($AN438-1)*3+$AO438+5,$AP438+7))),IF(INDIRECT(ADDRESS(($AN438-1)*3+$AO438+5,$AP438+7))="",0,IF(COUNTIF(INDIRECT(ADDRESS(($AN438-1)*36+($AO438-1)*12+6,COLUMN())):INDIRECT(ADDRESS(($AN438-1)*36+($AO438-1)*12+$AP438+4,COLUMN())),INDIRECT(ADDRESS(($AN438-1)*3+$AO438+5,$AP438+7)))&gt;=1,0,INDIRECT(ADDRESS(($AN438-1)*3+$AO438+5,$AP438+7)))))</f>
        <v>0</v>
      </c>
      <c r="AR438" s="472">
        <f ca="1">COUNTIF(INDIRECT("H"&amp;(ROW()+12*(($AN438-1)*3+$AO438)-ROW())/12+5):INDIRECT("S"&amp;(ROW()+12*(($AN438-1)*3+$AO438)-ROW())/12+5),AQ438)</f>
        <v>0</v>
      </c>
      <c r="AS438" s="480"/>
      <c r="AU438" s="472">
        <f ca="1">IF(AND(AQ438&gt;0,AR438&gt;0),COUNTIF(AU$6:AU437,"&gt;0")+1,0)</f>
        <v>0</v>
      </c>
    </row>
    <row r="439" spans="40:47" x14ac:dyDescent="0.15">
      <c r="AN439" s="472">
        <v>13</v>
      </c>
      <c r="AO439" s="472">
        <v>1</v>
      </c>
      <c r="AP439" s="472">
        <v>2</v>
      </c>
      <c r="AQ439" s="480">
        <f ca="1">IF($AP439=1,IF(INDIRECT(ADDRESS(($AN439-1)*3+$AO439+5,$AP439+7))="",0,INDIRECT(ADDRESS(($AN439-1)*3+$AO439+5,$AP439+7))),IF(INDIRECT(ADDRESS(($AN439-1)*3+$AO439+5,$AP439+7))="",0,IF(COUNTIF(INDIRECT(ADDRESS(($AN439-1)*36+($AO439-1)*12+6,COLUMN())):INDIRECT(ADDRESS(($AN439-1)*36+($AO439-1)*12+$AP439+4,COLUMN())),INDIRECT(ADDRESS(($AN439-1)*3+$AO439+5,$AP439+7)))&gt;=1,0,INDIRECT(ADDRESS(($AN439-1)*3+$AO439+5,$AP439+7)))))</f>
        <v>0</v>
      </c>
      <c r="AR439" s="472">
        <f ca="1">COUNTIF(INDIRECT("H"&amp;(ROW()+12*(($AN439-1)*3+$AO439)-ROW())/12+5):INDIRECT("S"&amp;(ROW()+12*(($AN439-1)*3+$AO439)-ROW())/12+5),AQ439)</f>
        <v>0</v>
      </c>
      <c r="AS439" s="480"/>
      <c r="AU439" s="472">
        <f ca="1">IF(AND(AQ439&gt;0,AR439&gt;0),COUNTIF(AU$6:AU438,"&gt;0")+1,0)</f>
        <v>0</v>
      </c>
    </row>
    <row r="440" spans="40:47" x14ac:dyDescent="0.15">
      <c r="AN440" s="472">
        <v>13</v>
      </c>
      <c r="AO440" s="472">
        <v>1</v>
      </c>
      <c r="AP440" s="472">
        <v>3</v>
      </c>
      <c r="AQ440" s="480">
        <f ca="1">IF($AP440=1,IF(INDIRECT(ADDRESS(($AN440-1)*3+$AO440+5,$AP440+7))="",0,INDIRECT(ADDRESS(($AN440-1)*3+$AO440+5,$AP440+7))),IF(INDIRECT(ADDRESS(($AN440-1)*3+$AO440+5,$AP440+7))="",0,IF(COUNTIF(INDIRECT(ADDRESS(($AN440-1)*36+($AO440-1)*12+6,COLUMN())):INDIRECT(ADDRESS(($AN440-1)*36+($AO440-1)*12+$AP440+4,COLUMN())),INDIRECT(ADDRESS(($AN440-1)*3+$AO440+5,$AP440+7)))&gt;=1,0,INDIRECT(ADDRESS(($AN440-1)*3+$AO440+5,$AP440+7)))))</f>
        <v>0</v>
      </c>
      <c r="AR440" s="472">
        <f ca="1">COUNTIF(INDIRECT("H"&amp;(ROW()+12*(($AN440-1)*3+$AO440)-ROW())/12+5):INDIRECT("S"&amp;(ROW()+12*(($AN440-1)*3+$AO440)-ROW())/12+5),AQ440)</f>
        <v>0</v>
      </c>
      <c r="AS440" s="480"/>
      <c r="AU440" s="472">
        <f ca="1">IF(AND(AQ440&gt;0,AR440&gt;0),COUNTIF(AU$6:AU439,"&gt;0")+1,0)</f>
        <v>0</v>
      </c>
    </row>
    <row r="441" spans="40:47" x14ac:dyDescent="0.15">
      <c r="AN441" s="472">
        <v>13</v>
      </c>
      <c r="AO441" s="472">
        <v>1</v>
      </c>
      <c r="AP441" s="472">
        <v>4</v>
      </c>
      <c r="AQ441" s="480">
        <f ca="1">IF($AP441=1,IF(INDIRECT(ADDRESS(($AN441-1)*3+$AO441+5,$AP441+7))="",0,INDIRECT(ADDRESS(($AN441-1)*3+$AO441+5,$AP441+7))),IF(INDIRECT(ADDRESS(($AN441-1)*3+$AO441+5,$AP441+7))="",0,IF(COUNTIF(INDIRECT(ADDRESS(($AN441-1)*36+($AO441-1)*12+6,COLUMN())):INDIRECT(ADDRESS(($AN441-1)*36+($AO441-1)*12+$AP441+4,COLUMN())),INDIRECT(ADDRESS(($AN441-1)*3+$AO441+5,$AP441+7)))&gt;=1,0,INDIRECT(ADDRESS(($AN441-1)*3+$AO441+5,$AP441+7)))))</f>
        <v>0</v>
      </c>
      <c r="AR441" s="472">
        <f ca="1">COUNTIF(INDIRECT("H"&amp;(ROW()+12*(($AN441-1)*3+$AO441)-ROW())/12+5):INDIRECT("S"&amp;(ROW()+12*(($AN441-1)*3+$AO441)-ROW())/12+5),AQ441)</f>
        <v>0</v>
      </c>
      <c r="AS441" s="480"/>
      <c r="AU441" s="472">
        <f ca="1">IF(AND(AQ441&gt;0,AR441&gt;0),COUNTIF(AU$6:AU440,"&gt;0")+1,0)</f>
        <v>0</v>
      </c>
    </row>
    <row r="442" spans="40:47" x14ac:dyDescent="0.15">
      <c r="AN442" s="472">
        <v>13</v>
      </c>
      <c r="AO442" s="472">
        <v>1</v>
      </c>
      <c r="AP442" s="472">
        <v>5</v>
      </c>
      <c r="AQ442" s="480">
        <f ca="1">IF($AP442=1,IF(INDIRECT(ADDRESS(($AN442-1)*3+$AO442+5,$AP442+7))="",0,INDIRECT(ADDRESS(($AN442-1)*3+$AO442+5,$AP442+7))),IF(INDIRECT(ADDRESS(($AN442-1)*3+$AO442+5,$AP442+7))="",0,IF(COUNTIF(INDIRECT(ADDRESS(($AN442-1)*36+($AO442-1)*12+6,COLUMN())):INDIRECT(ADDRESS(($AN442-1)*36+($AO442-1)*12+$AP442+4,COLUMN())),INDIRECT(ADDRESS(($AN442-1)*3+$AO442+5,$AP442+7)))&gt;=1,0,INDIRECT(ADDRESS(($AN442-1)*3+$AO442+5,$AP442+7)))))</f>
        <v>0</v>
      </c>
      <c r="AR442" s="472">
        <f ca="1">COUNTIF(INDIRECT("H"&amp;(ROW()+12*(($AN442-1)*3+$AO442)-ROW())/12+5):INDIRECT("S"&amp;(ROW()+12*(($AN442-1)*3+$AO442)-ROW())/12+5),AQ442)</f>
        <v>0</v>
      </c>
      <c r="AS442" s="480"/>
      <c r="AU442" s="472">
        <f ca="1">IF(AND(AQ442&gt;0,AR442&gt;0),COUNTIF(AU$6:AU441,"&gt;0")+1,0)</f>
        <v>0</v>
      </c>
    </row>
    <row r="443" spans="40:47" x14ac:dyDescent="0.15">
      <c r="AN443" s="472">
        <v>13</v>
      </c>
      <c r="AO443" s="472">
        <v>1</v>
      </c>
      <c r="AP443" s="472">
        <v>6</v>
      </c>
      <c r="AQ443" s="480">
        <f ca="1">IF($AP443=1,IF(INDIRECT(ADDRESS(($AN443-1)*3+$AO443+5,$AP443+7))="",0,INDIRECT(ADDRESS(($AN443-1)*3+$AO443+5,$AP443+7))),IF(INDIRECT(ADDRESS(($AN443-1)*3+$AO443+5,$AP443+7))="",0,IF(COUNTIF(INDIRECT(ADDRESS(($AN443-1)*36+($AO443-1)*12+6,COLUMN())):INDIRECT(ADDRESS(($AN443-1)*36+($AO443-1)*12+$AP443+4,COLUMN())),INDIRECT(ADDRESS(($AN443-1)*3+$AO443+5,$AP443+7)))&gt;=1,0,INDIRECT(ADDRESS(($AN443-1)*3+$AO443+5,$AP443+7)))))</f>
        <v>0</v>
      </c>
      <c r="AR443" s="472">
        <f ca="1">COUNTIF(INDIRECT("H"&amp;(ROW()+12*(($AN443-1)*3+$AO443)-ROW())/12+5):INDIRECT("S"&amp;(ROW()+12*(($AN443-1)*3+$AO443)-ROW())/12+5),AQ443)</f>
        <v>0</v>
      </c>
      <c r="AS443" s="480"/>
      <c r="AU443" s="472">
        <f ca="1">IF(AND(AQ443&gt;0,AR443&gt;0),COUNTIF(AU$6:AU442,"&gt;0")+1,0)</f>
        <v>0</v>
      </c>
    </row>
    <row r="444" spans="40:47" x14ac:dyDescent="0.15">
      <c r="AN444" s="472">
        <v>13</v>
      </c>
      <c r="AO444" s="472">
        <v>1</v>
      </c>
      <c r="AP444" s="472">
        <v>7</v>
      </c>
      <c r="AQ444" s="480">
        <f ca="1">IF($AP444=1,IF(INDIRECT(ADDRESS(($AN444-1)*3+$AO444+5,$AP444+7))="",0,INDIRECT(ADDRESS(($AN444-1)*3+$AO444+5,$AP444+7))),IF(INDIRECT(ADDRESS(($AN444-1)*3+$AO444+5,$AP444+7))="",0,IF(COUNTIF(INDIRECT(ADDRESS(($AN444-1)*36+($AO444-1)*12+6,COLUMN())):INDIRECT(ADDRESS(($AN444-1)*36+($AO444-1)*12+$AP444+4,COLUMN())),INDIRECT(ADDRESS(($AN444-1)*3+$AO444+5,$AP444+7)))&gt;=1,0,INDIRECT(ADDRESS(($AN444-1)*3+$AO444+5,$AP444+7)))))</f>
        <v>0</v>
      </c>
      <c r="AR444" s="472">
        <f ca="1">COUNTIF(INDIRECT("H"&amp;(ROW()+12*(($AN444-1)*3+$AO444)-ROW())/12+5):INDIRECT("S"&amp;(ROW()+12*(($AN444-1)*3+$AO444)-ROW())/12+5),AQ444)</f>
        <v>0</v>
      </c>
      <c r="AS444" s="480"/>
      <c r="AU444" s="472">
        <f ca="1">IF(AND(AQ444&gt;0,AR444&gt;0),COUNTIF(AU$6:AU443,"&gt;0")+1,0)</f>
        <v>0</v>
      </c>
    </row>
    <row r="445" spans="40:47" x14ac:dyDescent="0.15">
      <c r="AN445" s="472">
        <v>13</v>
      </c>
      <c r="AO445" s="472">
        <v>1</v>
      </c>
      <c r="AP445" s="472">
        <v>8</v>
      </c>
      <c r="AQ445" s="480">
        <f ca="1">IF($AP445=1,IF(INDIRECT(ADDRESS(($AN445-1)*3+$AO445+5,$AP445+7))="",0,INDIRECT(ADDRESS(($AN445-1)*3+$AO445+5,$AP445+7))),IF(INDIRECT(ADDRESS(($AN445-1)*3+$AO445+5,$AP445+7))="",0,IF(COUNTIF(INDIRECT(ADDRESS(($AN445-1)*36+($AO445-1)*12+6,COLUMN())):INDIRECT(ADDRESS(($AN445-1)*36+($AO445-1)*12+$AP445+4,COLUMN())),INDIRECT(ADDRESS(($AN445-1)*3+$AO445+5,$AP445+7)))&gt;=1,0,INDIRECT(ADDRESS(($AN445-1)*3+$AO445+5,$AP445+7)))))</f>
        <v>0</v>
      </c>
      <c r="AR445" s="472">
        <f ca="1">COUNTIF(INDIRECT("H"&amp;(ROW()+12*(($AN445-1)*3+$AO445)-ROW())/12+5):INDIRECT("S"&amp;(ROW()+12*(($AN445-1)*3+$AO445)-ROW())/12+5),AQ445)</f>
        <v>0</v>
      </c>
      <c r="AS445" s="480"/>
      <c r="AU445" s="472">
        <f ca="1">IF(AND(AQ445&gt;0,AR445&gt;0),COUNTIF(AU$6:AU444,"&gt;0")+1,0)</f>
        <v>0</v>
      </c>
    </row>
    <row r="446" spans="40:47" x14ac:dyDescent="0.15">
      <c r="AN446" s="472">
        <v>13</v>
      </c>
      <c r="AO446" s="472">
        <v>1</v>
      </c>
      <c r="AP446" s="472">
        <v>9</v>
      </c>
      <c r="AQ446" s="480">
        <f ca="1">IF($AP446=1,IF(INDIRECT(ADDRESS(($AN446-1)*3+$AO446+5,$AP446+7))="",0,INDIRECT(ADDRESS(($AN446-1)*3+$AO446+5,$AP446+7))),IF(INDIRECT(ADDRESS(($AN446-1)*3+$AO446+5,$AP446+7))="",0,IF(COUNTIF(INDIRECT(ADDRESS(($AN446-1)*36+($AO446-1)*12+6,COLUMN())):INDIRECT(ADDRESS(($AN446-1)*36+($AO446-1)*12+$AP446+4,COLUMN())),INDIRECT(ADDRESS(($AN446-1)*3+$AO446+5,$AP446+7)))&gt;=1,0,INDIRECT(ADDRESS(($AN446-1)*3+$AO446+5,$AP446+7)))))</f>
        <v>0</v>
      </c>
      <c r="AR446" s="472">
        <f ca="1">COUNTIF(INDIRECT("H"&amp;(ROW()+12*(($AN446-1)*3+$AO446)-ROW())/12+5):INDIRECT("S"&amp;(ROW()+12*(($AN446-1)*3+$AO446)-ROW())/12+5),AQ446)</f>
        <v>0</v>
      </c>
      <c r="AS446" s="480"/>
      <c r="AU446" s="472">
        <f ca="1">IF(AND(AQ446&gt;0,AR446&gt;0),COUNTIF(AU$6:AU445,"&gt;0")+1,0)</f>
        <v>0</v>
      </c>
    </row>
    <row r="447" spans="40:47" x14ac:dyDescent="0.15">
      <c r="AN447" s="472">
        <v>13</v>
      </c>
      <c r="AO447" s="472">
        <v>1</v>
      </c>
      <c r="AP447" s="472">
        <v>10</v>
      </c>
      <c r="AQ447" s="480">
        <f ca="1">IF($AP447=1,IF(INDIRECT(ADDRESS(($AN447-1)*3+$AO447+5,$AP447+7))="",0,INDIRECT(ADDRESS(($AN447-1)*3+$AO447+5,$AP447+7))),IF(INDIRECT(ADDRESS(($AN447-1)*3+$AO447+5,$AP447+7))="",0,IF(COUNTIF(INDIRECT(ADDRESS(($AN447-1)*36+($AO447-1)*12+6,COLUMN())):INDIRECT(ADDRESS(($AN447-1)*36+($AO447-1)*12+$AP447+4,COLUMN())),INDIRECT(ADDRESS(($AN447-1)*3+$AO447+5,$AP447+7)))&gt;=1,0,INDIRECT(ADDRESS(($AN447-1)*3+$AO447+5,$AP447+7)))))</f>
        <v>0</v>
      </c>
      <c r="AR447" s="472">
        <f ca="1">COUNTIF(INDIRECT("H"&amp;(ROW()+12*(($AN447-1)*3+$AO447)-ROW())/12+5):INDIRECT("S"&amp;(ROW()+12*(($AN447-1)*3+$AO447)-ROW())/12+5),AQ447)</f>
        <v>0</v>
      </c>
      <c r="AS447" s="480"/>
      <c r="AU447" s="472">
        <f ca="1">IF(AND(AQ447&gt;0,AR447&gt;0),COUNTIF(AU$6:AU446,"&gt;0")+1,0)</f>
        <v>0</v>
      </c>
    </row>
    <row r="448" spans="40:47" x14ac:dyDescent="0.15">
      <c r="AN448" s="472">
        <v>13</v>
      </c>
      <c r="AO448" s="472">
        <v>1</v>
      </c>
      <c r="AP448" s="472">
        <v>11</v>
      </c>
      <c r="AQ448" s="480">
        <f ca="1">IF($AP448=1,IF(INDIRECT(ADDRESS(($AN448-1)*3+$AO448+5,$AP448+7))="",0,INDIRECT(ADDRESS(($AN448-1)*3+$AO448+5,$AP448+7))),IF(INDIRECT(ADDRESS(($AN448-1)*3+$AO448+5,$AP448+7))="",0,IF(COUNTIF(INDIRECT(ADDRESS(($AN448-1)*36+($AO448-1)*12+6,COLUMN())):INDIRECT(ADDRESS(($AN448-1)*36+($AO448-1)*12+$AP448+4,COLUMN())),INDIRECT(ADDRESS(($AN448-1)*3+$AO448+5,$AP448+7)))&gt;=1,0,INDIRECT(ADDRESS(($AN448-1)*3+$AO448+5,$AP448+7)))))</f>
        <v>0</v>
      </c>
      <c r="AR448" s="472">
        <f ca="1">COUNTIF(INDIRECT("H"&amp;(ROW()+12*(($AN448-1)*3+$AO448)-ROW())/12+5):INDIRECT("S"&amp;(ROW()+12*(($AN448-1)*3+$AO448)-ROW())/12+5),AQ448)</f>
        <v>0</v>
      </c>
      <c r="AS448" s="480"/>
      <c r="AU448" s="472">
        <f ca="1">IF(AND(AQ448&gt;0,AR448&gt;0),COUNTIF(AU$6:AU447,"&gt;0")+1,0)</f>
        <v>0</v>
      </c>
    </row>
    <row r="449" spans="40:47" x14ac:dyDescent="0.15">
      <c r="AN449" s="472">
        <v>13</v>
      </c>
      <c r="AO449" s="472">
        <v>1</v>
      </c>
      <c r="AP449" s="472">
        <v>12</v>
      </c>
      <c r="AQ449" s="480">
        <f ca="1">IF($AP449=1,IF(INDIRECT(ADDRESS(($AN449-1)*3+$AO449+5,$AP449+7))="",0,INDIRECT(ADDRESS(($AN449-1)*3+$AO449+5,$AP449+7))),IF(INDIRECT(ADDRESS(($AN449-1)*3+$AO449+5,$AP449+7))="",0,IF(COUNTIF(INDIRECT(ADDRESS(($AN449-1)*36+($AO449-1)*12+6,COLUMN())):INDIRECT(ADDRESS(($AN449-1)*36+($AO449-1)*12+$AP449+4,COLUMN())),INDIRECT(ADDRESS(($AN449-1)*3+$AO449+5,$AP449+7)))&gt;=1,0,INDIRECT(ADDRESS(($AN449-1)*3+$AO449+5,$AP449+7)))))</f>
        <v>0</v>
      </c>
      <c r="AR449" s="472">
        <f ca="1">COUNTIF(INDIRECT("H"&amp;(ROW()+12*(($AN449-1)*3+$AO449)-ROW())/12+5):INDIRECT("S"&amp;(ROW()+12*(($AN449-1)*3+$AO449)-ROW())/12+5),AQ449)</f>
        <v>0</v>
      </c>
      <c r="AS449" s="480"/>
      <c r="AU449" s="472">
        <f ca="1">IF(AND(AQ449&gt;0,AR449&gt;0),COUNTIF(AU$6:AU448,"&gt;0")+1,0)</f>
        <v>0</v>
      </c>
    </row>
    <row r="450" spans="40:47" x14ac:dyDescent="0.15">
      <c r="AN450" s="472">
        <v>13</v>
      </c>
      <c r="AO450" s="472">
        <v>2</v>
      </c>
      <c r="AP450" s="472">
        <v>1</v>
      </c>
      <c r="AQ450" s="480">
        <f ca="1">IF($AP450=1,IF(INDIRECT(ADDRESS(($AN450-1)*3+$AO450+5,$AP450+7))="",0,INDIRECT(ADDRESS(($AN450-1)*3+$AO450+5,$AP450+7))),IF(INDIRECT(ADDRESS(($AN450-1)*3+$AO450+5,$AP450+7))="",0,IF(COUNTIF(INDIRECT(ADDRESS(($AN450-1)*36+($AO450-1)*12+6,COLUMN())):INDIRECT(ADDRESS(($AN450-1)*36+($AO450-1)*12+$AP450+4,COLUMN())),INDIRECT(ADDRESS(($AN450-1)*3+$AO450+5,$AP450+7)))&gt;=1,0,INDIRECT(ADDRESS(($AN450-1)*3+$AO450+5,$AP450+7)))))</f>
        <v>0</v>
      </c>
      <c r="AR450" s="472">
        <f ca="1">COUNTIF(INDIRECT("H"&amp;(ROW()+12*(($AN450-1)*3+$AO450)-ROW())/12+5):INDIRECT("S"&amp;(ROW()+12*(($AN450-1)*3+$AO450)-ROW())/12+5),AQ450)</f>
        <v>0</v>
      </c>
      <c r="AS450" s="480"/>
      <c r="AU450" s="472">
        <f ca="1">IF(AND(AQ450&gt;0,AR450&gt;0),COUNTIF(AU$6:AU449,"&gt;0")+1,0)</f>
        <v>0</v>
      </c>
    </row>
    <row r="451" spans="40:47" x14ac:dyDescent="0.15">
      <c r="AN451" s="472">
        <v>13</v>
      </c>
      <c r="AO451" s="472">
        <v>2</v>
      </c>
      <c r="AP451" s="472">
        <v>2</v>
      </c>
      <c r="AQ451" s="480">
        <f ca="1">IF($AP451=1,IF(INDIRECT(ADDRESS(($AN451-1)*3+$AO451+5,$AP451+7))="",0,INDIRECT(ADDRESS(($AN451-1)*3+$AO451+5,$AP451+7))),IF(INDIRECT(ADDRESS(($AN451-1)*3+$AO451+5,$AP451+7))="",0,IF(COUNTIF(INDIRECT(ADDRESS(($AN451-1)*36+($AO451-1)*12+6,COLUMN())):INDIRECT(ADDRESS(($AN451-1)*36+($AO451-1)*12+$AP451+4,COLUMN())),INDIRECT(ADDRESS(($AN451-1)*3+$AO451+5,$AP451+7)))&gt;=1,0,INDIRECT(ADDRESS(($AN451-1)*3+$AO451+5,$AP451+7)))))</f>
        <v>0</v>
      </c>
      <c r="AR451" s="472">
        <f ca="1">COUNTIF(INDIRECT("H"&amp;(ROW()+12*(($AN451-1)*3+$AO451)-ROW())/12+5):INDIRECT("S"&amp;(ROW()+12*(($AN451-1)*3+$AO451)-ROW())/12+5),AQ451)</f>
        <v>0</v>
      </c>
      <c r="AS451" s="480"/>
      <c r="AU451" s="472">
        <f ca="1">IF(AND(AQ451&gt;0,AR451&gt;0),COUNTIF(AU$6:AU450,"&gt;0")+1,0)</f>
        <v>0</v>
      </c>
    </row>
    <row r="452" spans="40:47" x14ac:dyDescent="0.15">
      <c r="AN452" s="472">
        <v>13</v>
      </c>
      <c r="AO452" s="472">
        <v>2</v>
      </c>
      <c r="AP452" s="472">
        <v>3</v>
      </c>
      <c r="AQ452" s="480">
        <f ca="1">IF($AP452=1,IF(INDIRECT(ADDRESS(($AN452-1)*3+$AO452+5,$AP452+7))="",0,INDIRECT(ADDRESS(($AN452-1)*3+$AO452+5,$AP452+7))),IF(INDIRECT(ADDRESS(($AN452-1)*3+$AO452+5,$AP452+7))="",0,IF(COUNTIF(INDIRECT(ADDRESS(($AN452-1)*36+($AO452-1)*12+6,COLUMN())):INDIRECT(ADDRESS(($AN452-1)*36+($AO452-1)*12+$AP452+4,COLUMN())),INDIRECT(ADDRESS(($AN452-1)*3+$AO452+5,$AP452+7)))&gt;=1,0,INDIRECT(ADDRESS(($AN452-1)*3+$AO452+5,$AP452+7)))))</f>
        <v>0</v>
      </c>
      <c r="AR452" s="472">
        <f ca="1">COUNTIF(INDIRECT("H"&amp;(ROW()+12*(($AN452-1)*3+$AO452)-ROW())/12+5):INDIRECT("S"&amp;(ROW()+12*(($AN452-1)*3+$AO452)-ROW())/12+5),AQ452)</f>
        <v>0</v>
      </c>
      <c r="AS452" s="480"/>
      <c r="AU452" s="472">
        <f ca="1">IF(AND(AQ452&gt;0,AR452&gt;0),COUNTIF(AU$6:AU451,"&gt;0")+1,0)</f>
        <v>0</v>
      </c>
    </row>
    <row r="453" spans="40:47" x14ac:dyDescent="0.15">
      <c r="AN453" s="472">
        <v>13</v>
      </c>
      <c r="AO453" s="472">
        <v>2</v>
      </c>
      <c r="AP453" s="472">
        <v>4</v>
      </c>
      <c r="AQ453" s="480">
        <f ca="1">IF($AP453=1,IF(INDIRECT(ADDRESS(($AN453-1)*3+$AO453+5,$AP453+7))="",0,INDIRECT(ADDRESS(($AN453-1)*3+$AO453+5,$AP453+7))),IF(INDIRECT(ADDRESS(($AN453-1)*3+$AO453+5,$AP453+7))="",0,IF(COUNTIF(INDIRECT(ADDRESS(($AN453-1)*36+($AO453-1)*12+6,COLUMN())):INDIRECT(ADDRESS(($AN453-1)*36+($AO453-1)*12+$AP453+4,COLUMN())),INDIRECT(ADDRESS(($AN453-1)*3+$AO453+5,$AP453+7)))&gt;=1,0,INDIRECT(ADDRESS(($AN453-1)*3+$AO453+5,$AP453+7)))))</f>
        <v>0</v>
      </c>
      <c r="AR453" s="472">
        <f ca="1">COUNTIF(INDIRECT("H"&amp;(ROW()+12*(($AN453-1)*3+$AO453)-ROW())/12+5):INDIRECT("S"&amp;(ROW()+12*(($AN453-1)*3+$AO453)-ROW())/12+5),AQ453)</f>
        <v>0</v>
      </c>
      <c r="AS453" s="480"/>
      <c r="AU453" s="472">
        <f ca="1">IF(AND(AQ453&gt;0,AR453&gt;0),COUNTIF(AU$6:AU452,"&gt;0")+1,0)</f>
        <v>0</v>
      </c>
    </row>
    <row r="454" spans="40:47" x14ac:dyDescent="0.15">
      <c r="AN454" s="472">
        <v>13</v>
      </c>
      <c r="AO454" s="472">
        <v>2</v>
      </c>
      <c r="AP454" s="472">
        <v>5</v>
      </c>
      <c r="AQ454" s="480">
        <f ca="1">IF($AP454=1,IF(INDIRECT(ADDRESS(($AN454-1)*3+$AO454+5,$AP454+7))="",0,INDIRECT(ADDRESS(($AN454-1)*3+$AO454+5,$AP454+7))),IF(INDIRECT(ADDRESS(($AN454-1)*3+$AO454+5,$AP454+7))="",0,IF(COUNTIF(INDIRECT(ADDRESS(($AN454-1)*36+($AO454-1)*12+6,COLUMN())):INDIRECT(ADDRESS(($AN454-1)*36+($AO454-1)*12+$AP454+4,COLUMN())),INDIRECT(ADDRESS(($AN454-1)*3+$AO454+5,$AP454+7)))&gt;=1,0,INDIRECT(ADDRESS(($AN454-1)*3+$AO454+5,$AP454+7)))))</f>
        <v>0</v>
      </c>
      <c r="AR454" s="472">
        <f ca="1">COUNTIF(INDIRECT("H"&amp;(ROW()+12*(($AN454-1)*3+$AO454)-ROW())/12+5):INDIRECT("S"&amp;(ROW()+12*(($AN454-1)*3+$AO454)-ROW())/12+5),AQ454)</f>
        <v>0</v>
      </c>
      <c r="AS454" s="480"/>
      <c r="AU454" s="472">
        <f ca="1">IF(AND(AQ454&gt;0,AR454&gt;0),COUNTIF(AU$6:AU453,"&gt;0")+1,0)</f>
        <v>0</v>
      </c>
    </row>
    <row r="455" spans="40:47" x14ac:dyDescent="0.15">
      <c r="AN455" s="472">
        <v>13</v>
      </c>
      <c r="AO455" s="472">
        <v>2</v>
      </c>
      <c r="AP455" s="472">
        <v>6</v>
      </c>
      <c r="AQ455" s="480">
        <f ca="1">IF($AP455=1,IF(INDIRECT(ADDRESS(($AN455-1)*3+$AO455+5,$AP455+7))="",0,INDIRECT(ADDRESS(($AN455-1)*3+$AO455+5,$AP455+7))),IF(INDIRECT(ADDRESS(($AN455-1)*3+$AO455+5,$AP455+7))="",0,IF(COUNTIF(INDIRECT(ADDRESS(($AN455-1)*36+($AO455-1)*12+6,COLUMN())):INDIRECT(ADDRESS(($AN455-1)*36+($AO455-1)*12+$AP455+4,COLUMN())),INDIRECT(ADDRESS(($AN455-1)*3+$AO455+5,$AP455+7)))&gt;=1,0,INDIRECT(ADDRESS(($AN455-1)*3+$AO455+5,$AP455+7)))))</f>
        <v>0</v>
      </c>
      <c r="AR455" s="472">
        <f ca="1">COUNTIF(INDIRECT("H"&amp;(ROW()+12*(($AN455-1)*3+$AO455)-ROW())/12+5):INDIRECT("S"&amp;(ROW()+12*(($AN455-1)*3+$AO455)-ROW())/12+5),AQ455)</f>
        <v>0</v>
      </c>
      <c r="AS455" s="480"/>
      <c r="AU455" s="472">
        <f ca="1">IF(AND(AQ455&gt;0,AR455&gt;0),COUNTIF(AU$6:AU454,"&gt;0")+1,0)</f>
        <v>0</v>
      </c>
    </row>
    <row r="456" spans="40:47" x14ac:dyDescent="0.15">
      <c r="AN456" s="472">
        <v>13</v>
      </c>
      <c r="AO456" s="472">
        <v>2</v>
      </c>
      <c r="AP456" s="472">
        <v>7</v>
      </c>
      <c r="AQ456" s="480">
        <f ca="1">IF($AP456=1,IF(INDIRECT(ADDRESS(($AN456-1)*3+$AO456+5,$AP456+7))="",0,INDIRECT(ADDRESS(($AN456-1)*3+$AO456+5,$AP456+7))),IF(INDIRECT(ADDRESS(($AN456-1)*3+$AO456+5,$AP456+7))="",0,IF(COUNTIF(INDIRECT(ADDRESS(($AN456-1)*36+($AO456-1)*12+6,COLUMN())):INDIRECT(ADDRESS(($AN456-1)*36+($AO456-1)*12+$AP456+4,COLUMN())),INDIRECT(ADDRESS(($AN456-1)*3+$AO456+5,$AP456+7)))&gt;=1,0,INDIRECT(ADDRESS(($AN456-1)*3+$AO456+5,$AP456+7)))))</f>
        <v>0</v>
      </c>
      <c r="AR456" s="472">
        <f ca="1">COUNTIF(INDIRECT("H"&amp;(ROW()+12*(($AN456-1)*3+$AO456)-ROW())/12+5):INDIRECT("S"&amp;(ROW()+12*(($AN456-1)*3+$AO456)-ROW())/12+5),AQ456)</f>
        <v>0</v>
      </c>
      <c r="AS456" s="480"/>
      <c r="AU456" s="472">
        <f ca="1">IF(AND(AQ456&gt;0,AR456&gt;0),COUNTIF(AU$6:AU455,"&gt;0")+1,0)</f>
        <v>0</v>
      </c>
    </row>
    <row r="457" spans="40:47" x14ac:dyDescent="0.15">
      <c r="AN457" s="472">
        <v>13</v>
      </c>
      <c r="AO457" s="472">
        <v>2</v>
      </c>
      <c r="AP457" s="472">
        <v>8</v>
      </c>
      <c r="AQ457" s="480">
        <f ca="1">IF($AP457=1,IF(INDIRECT(ADDRESS(($AN457-1)*3+$AO457+5,$AP457+7))="",0,INDIRECT(ADDRESS(($AN457-1)*3+$AO457+5,$AP457+7))),IF(INDIRECT(ADDRESS(($AN457-1)*3+$AO457+5,$AP457+7))="",0,IF(COUNTIF(INDIRECT(ADDRESS(($AN457-1)*36+($AO457-1)*12+6,COLUMN())):INDIRECT(ADDRESS(($AN457-1)*36+($AO457-1)*12+$AP457+4,COLUMN())),INDIRECT(ADDRESS(($AN457-1)*3+$AO457+5,$AP457+7)))&gt;=1,0,INDIRECT(ADDRESS(($AN457-1)*3+$AO457+5,$AP457+7)))))</f>
        <v>0</v>
      </c>
      <c r="AR457" s="472">
        <f ca="1">COUNTIF(INDIRECT("H"&amp;(ROW()+12*(($AN457-1)*3+$AO457)-ROW())/12+5):INDIRECT("S"&amp;(ROW()+12*(($AN457-1)*3+$AO457)-ROW())/12+5),AQ457)</f>
        <v>0</v>
      </c>
      <c r="AS457" s="480"/>
      <c r="AU457" s="472">
        <f ca="1">IF(AND(AQ457&gt;0,AR457&gt;0),COUNTIF(AU$6:AU456,"&gt;0")+1,0)</f>
        <v>0</v>
      </c>
    </row>
    <row r="458" spans="40:47" x14ac:dyDescent="0.15">
      <c r="AN458" s="472">
        <v>13</v>
      </c>
      <c r="AO458" s="472">
        <v>2</v>
      </c>
      <c r="AP458" s="472">
        <v>9</v>
      </c>
      <c r="AQ458" s="480">
        <f ca="1">IF($AP458=1,IF(INDIRECT(ADDRESS(($AN458-1)*3+$AO458+5,$AP458+7))="",0,INDIRECT(ADDRESS(($AN458-1)*3+$AO458+5,$AP458+7))),IF(INDIRECT(ADDRESS(($AN458-1)*3+$AO458+5,$AP458+7))="",0,IF(COUNTIF(INDIRECT(ADDRESS(($AN458-1)*36+($AO458-1)*12+6,COLUMN())):INDIRECT(ADDRESS(($AN458-1)*36+($AO458-1)*12+$AP458+4,COLUMN())),INDIRECT(ADDRESS(($AN458-1)*3+$AO458+5,$AP458+7)))&gt;=1,0,INDIRECT(ADDRESS(($AN458-1)*3+$AO458+5,$AP458+7)))))</f>
        <v>0</v>
      </c>
      <c r="AR458" s="472">
        <f ca="1">COUNTIF(INDIRECT("H"&amp;(ROW()+12*(($AN458-1)*3+$AO458)-ROW())/12+5):INDIRECT("S"&amp;(ROW()+12*(($AN458-1)*3+$AO458)-ROW())/12+5),AQ458)</f>
        <v>0</v>
      </c>
      <c r="AS458" s="480"/>
      <c r="AU458" s="472">
        <f ca="1">IF(AND(AQ458&gt;0,AR458&gt;0),COUNTIF(AU$6:AU457,"&gt;0")+1,0)</f>
        <v>0</v>
      </c>
    </row>
    <row r="459" spans="40:47" x14ac:dyDescent="0.15">
      <c r="AN459" s="472">
        <v>13</v>
      </c>
      <c r="AO459" s="472">
        <v>2</v>
      </c>
      <c r="AP459" s="472">
        <v>10</v>
      </c>
      <c r="AQ459" s="480">
        <f ca="1">IF($AP459=1,IF(INDIRECT(ADDRESS(($AN459-1)*3+$AO459+5,$AP459+7))="",0,INDIRECT(ADDRESS(($AN459-1)*3+$AO459+5,$AP459+7))),IF(INDIRECT(ADDRESS(($AN459-1)*3+$AO459+5,$AP459+7))="",0,IF(COUNTIF(INDIRECT(ADDRESS(($AN459-1)*36+($AO459-1)*12+6,COLUMN())):INDIRECT(ADDRESS(($AN459-1)*36+($AO459-1)*12+$AP459+4,COLUMN())),INDIRECT(ADDRESS(($AN459-1)*3+$AO459+5,$AP459+7)))&gt;=1,0,INDIRECT(ADDRESS(($AN459-1)*3+$AO459+5,$AP459+7)))))</f>
        <v>0</v>
      </c>
      <c r="AR459" s="472">
        <f ca="1">COUNTIF(INDIRECT("H"&amp;(ROW()+12*(($AN459-1)*3+$AO459)-ROW())/12+5):INDIRECT("S"&amp;(ROW()+12*(($AN459-1)*3+$AO459)-ROW())/12+5),AQ459)</f>
        <v>0</v>
      </c>
      <c r="AS459" s="480"/>
      <c r="AU459" s="472">
        <f ca="1">IF(AND(AQ459&gt;0,AR459&gt;0),COUNTIF(AU$6:AU458,"&gt;0")+1,0)</f>
        <v>0</v>
      </c>
    </row>
    <row r="460" spans="40:47" x14ac:dyDescent="0.15">
      <c r="AN460" s="472">
        <v>13</v>
      </c>
      <c r="AO460" s="472">
        <v>2</v>
      </c>
      <c r="AP460" s="472">
        <v>11</v>
      </c>
      <c r="AQ460" s="480">
        <f ca="1">IF($AP460=1,IF(INDIRECT(ADDRESS(($AN460-1)*3+$AO460+5,$AP460+7))="",0,INDIRECT(ADDRESS(($AN460-1)*3+$AO460+5,$AP460+7))),IF(INDIRECT(ADDRESS(($AN460-1)*3+$AO460+5,$AP460+7))="",0,IF(COUNTIF(INDIRECT(ADDRESS(($AN460-1)*36+($AO460-1)*12+6,COLUMN())):INDIRECT(ADDRESS(($AN460-1)*36+($AO460-1)*12+$AP460+4,COLUMN())),INDIRECT(ADDRESS(($AN460-1)*3+$AO460+5,$AP460+7)))&gt;=1,0,INDIRECT(ADDRESS(($AN460-1)*3+$AO460+5,$AP460+7)))))</f>
        <v>0</v>
      </c>
      <c r="AR460" s="472">
        <f ca="1">COUNTIF(INDIRECT("H"&amp;(ROW()+12*(($AN460-1)*3+$AO460)-ROW())/12+5):INDIRECT("S"&amp;(ROW()+12*(($AN460-1)*3+$AO460)-ROW())/12+5),AQ460)</f>
        <v>0</v>
      </c>
      <c r="AS460" s="480"/>
      <c r="AU460" s="472">
        <f ca="1">IF(AND(AQ460&gt;0,AR460&gt;0),COUNTIF(AU$6:AU459,"&gt;0")+1,0)</f>
        <v>0</v>
      </c>
    </row>
    <row r="461" spans="40:47" x14ac:dyDescent="0.15">
      <c r="AN461" s="472">
        <v>13</v>
      </c>
      <c r="AO461" s="472">
        <v>2</v>
      </c>
      <c r="AP461" s="472">
        <v>12</v>
      </c>
      <c r="AQ461" s="480">
        <f ca="1">IF($AP461=1,IF(INDIRECT(ADDRESS(($AN461-1)*3+$AO461+5,$AP461+7))="",0,INDIRECT(ADDRESS(($AN461-1)*3+$AO461+5,$AP461+7))),IF(INDIRECT(ADDRESS(($AN461-1)*3+$AO461+5,$AP461+7))="",0,IF(COUNTIF(INDIRECT(ADDRESS(($AN461-1)*36+($AO461-1)*12+6,COLUMN())):INDIRECT(ADDRESS(($AN461-1)*36+($AO461-1)*12+$AP461+4,COLUMN())),INDIRECT(ADDRESS(($AN461-1)*3+$AO461+5,$AP461+7)))&gt;=1,0,INDIRECT(ADDRESS(($AN461-1)*3+$AO461+5,$AP461+7)))))</f>
        <v>0</v>
      </c>
      <c r="AR461" s="472">
        <f ca="1">COUNTIF(INDIRECT("H"&amp;(ROW()+12*(($AN461-1)*3+$AO461)-ROW())/12+5):INDIRECT("S"&amp;(ROW()+12*(($AN461-1)*3+$AO461)-ROW())/12+5),AQ461)</f>
        <v>0</v>
      </c>
      <c r="AS461" s="480"/>
      <c r="AU461" s="472">
        <f ca="1">IF(AND(AQ461&gt;0,AR461&gt;0),COUNTIF(AU$6:AU460,"&gt;0")+1,0)</f>
        <v>0</v>
      </c>
    </row>
    <row r="462" spans="40:47" x14ac:dyDescent="0.15">
      <c r="AN462" s="472">
        <v>13</v>
      </c>
      <c r="AO462" s="472">
        <v>3</v>
      </c>
      <c r="AP462" s="472">
        <v>1</v>
      </c>
      <c r="AQ462" s="480">
        <f ca="1">IF($AP462=1,IF(INDIRECT(ADDRESS(($AN462-1)*3+$AO462+5,$AP462+7))="",0,INDIRECT(ADDRESS(($AN462-1)*3+$AO462+5,$AP462+7))),IF(INDIRECT(ADDRESS(($AN462-1)*3+$AO462+5,$AP462+7))="",0,IF(COUNTIF(INDIRECT(ADDRESS(($AN462-1)*36+($AO462-1)*12+6,COLUMN())):INDIRECT(ADDRESS(($AN462-1)*36+($AO462-1)*12+$AP462+4,COLUMN())),INDIRECT(ADDRESS(($AN462-1)*3+$AO462+5,$AP462+7)))&gt;=1,0,INDIRECT(ADDRESS(($AN462-1)*3+$AO462+5,$AP462+7)))))</f>
        <v>0</v>
      </c>
      <c r="AR462" s="472">
        <f ca="1">COUNTIF(INDIRECT("H"&amp;(ROW()+12*(($AN462-1)*3+$AO462)-ROW())/12+5):INDIRECT("S"&amp;(ROW()+12*(($AN462-1)*3+$AO462)-ROW())/12+5),AQ462)</f>
        <v>0</v>
      </c>
      <c r="AS462" s="480"/>
      <c r="AU462" s="472">
        <f ca="1">IF(AND(AQ462&gt;0,AR462&gt;0),COUNTIF(AU$6:AU461,"&gt;0")+1,0)</f>
        <v>0</v>
      </c>
    </row>
    <row r="463" spans="40:47" x14ac:dyDescent="0.15">
      <c r="AN463" s="472">
        <v>13</v>
      </c>
      <c r="AO463" s="472">
        <v>3</v>
      </c>
      <c r="AP463" s="472">
        <v>2</v>
      </c>
      <c r="AQ463" s="480">
        <f ca="1">IF($AP463=1,IF(INDIRECT(ADDRESS(($AN463-1)*3+$AO463+5,$AP463+7))="",0,INDIRECT(ADDRESS(($AN463-1)*3+$AO463+5,$AP463+7))),IF(INDIRECT(ADDRESS(($AN463-1)*3+$AO463+5,$AP463+7))="",0,IF(COUNTIF(INDIRECT(ADDRESS(($AN463-1)*36+($AO463-1)*12+6,COLUMN())):INDIRECT(ADDRESS(($AN463-1)*36+($AO463-1)*12+$AP463+4,COLUMN())),INDIRECT(ADDRESS(($AN463-1)*3+$AO463+5,$AP463+7)))&gt;=1,0,INDIRECT(ADDRESS(($AN463-1)*3+$AO463+5,$AP463+7)))))</f>
        <v>0</v>
      </c>
      <c r="AR463" s="472">
        <f ca="1">COUNTIF(INDIRECT("H"&amp;(ROW()+12*(($AN463-1)*3+$AO463)-ROW())/12+5):INDIRECT("S"&amp;(ROW()+12*(($AN463-1)*3+$AO463)-ROW())/12+5),AQ463)</f>
        <v>0</v>
      </c>
      <c r="AS463" s="480"/>
      <c r="AU463" s="472">
        <f ca="1">IF(AND(AQ463&gt;0,AR463&gt;0),COUNTIF(AU$6:AU462,"&gt;0")+1,0)</f>
        <v>0</v>
      </c>
    </row>
    <row r="464" spans="40:47" x14ac:dyDescent="0.15">
      <c r="AN464" s="472">
        <v>13</v>
      </c>
      <c r="AO464" s="472">
        <v>3</v>
      </c>
      <c r="AP464" s="472">
        <v>3</v>
      </c>
      <c r="AQ464" s="480">
        <f ca="1">IF($AP464=1,IF(INDIRECT(ADDRESS(($AN464-1)*3+$AO464+5,$AP464+7))="",0,INDIRECT(ADDRESS(($AN464-1)*3+$AO464+5,$AP464+7))),IF(INDIRECT(ADDRESS(($AN464-1)*3+$AO464+5,$AP464+7))="",0,IF(COUNTIF(INDIRECT(ADDRESS(($AN464-1)*36+($AO464-1)*12+6,COLUMN())):INDIRECT(ADDRESS(($AN464-1)*36+($AO464-1)*12+$AP464+4,COLUMN())),INDIRECT(ADDRESS(($AN464-1)*3+$AO464+5,$AP464+7)))&gt;=1,0,INDIRECT(ADDRESS(($AN464-1)*3+$AO464+5,$AP464+7)))))</f>
        <v>0</v>
      </c>
      <c r="AR464" s="472">
        <f ca="1">COUNTIF(INDIRECT("H"&amp;(ROW()+12*(($AN464-1)*3+$AO464)-ROW())/12+5):INDIRECT("S"&amp;(ROW()+12*(($AN464-1)*3+$AO464)-ROW())/12+5),AQ464)</f>
        <v>0</v>
      </c>
      <c r="AS464" s="480"/>
      <c r="AU464" s="472">
        <f ca="1">IF(AND(AQ464&gt;0,AR464&gt;0),COUNTIF(AU$6:AU463,"&gt;0")+1,0)</f>
        <v>0</v>
      </c>
    </row>
    <row r="465" spans="40:47" x14ac:dyDescent="0.15">
      <c r="AN465" s="472">
        <v>13</v>
      </c>
      <c r="AO465" s="472">
        <v>3</v>
      </c>
      <c r="AP465" s="472">
        <v>4</v>
      </c>
      <c r="AQ465" s="480">
        <f ca="1">IF($AP465=1,IF(INDIRECT(ADDRESS(($AN465-1)*3+$AO465+5,$AP465+7))="",0,INDIRECT(ADDRESS(($AN465-1)*3+$AO465+5,$AP465+7))),IF(INDIRECT(ADDRESS(($AN465-1)*3+$AO465+5,$AP465+7))="",0,IF(COUNTIF(INDIRECT(ADDRESS(($AN465-1)*36+($AO465-1)*12+6,COLUMN())):INDIRECT(ADDRESS(($AN465-1)*36+($AO465-1)*12+$AP465+4,COLUMN())),INDIRECT(ADDRESS(($AN465-1)*3+$AO465+5,$AP465+7)))&gt;=1,0,INDIRECT(ADDRESS(($AN465-1)*3+$AO465+5,$AP465+7)))))</f>
        <v>0</v>
      </c>
      <c r="AR465" s="472">
        <f ca="1">COUNTIF(INDIRECT("H"&amp;(ROW()+12*(($AN465-1)*3+$AO465)-ROW())/12+5):INDIRECT("S"&amp;(ROW()+12*(($AN465-1)*3+$AO465)-ROW())/12+5),AQ465)</f>
        <v>0</v>
      </c>
      <c r="AS465" s="480"/>
      <c r="AU465" s="472">
        <f ca="1">IF(AND(AQ465&gt;0,AR465&gt;0),COUNTIF(AU$6:AU464,"&gt;0")+1,0)</f>
        <v>0</v>
      </c>
    </row>
    <row r="466" spans="40:47" x14ac:dyDescent="0.15">
      <c r="AN466" s="472">
        <v>13</v>
      </c>
      <c r="AO466" s="472">
        <v>3</v>
      </c>
      <c r="AP466" s="472">
        <v>5</v>
      </c>
      <c r="AQ466" s="480">
        <f ca="1">IF($AP466=1,IF(INDIRECT(ADDRESS(($AN466-1)*3+$AO466+5,$AP466+7))="",0,INDIRECT(ADDRESS(($AN466-1)*3+$AO466+5,$AP466+7))),IF(INDIRECT(ADDRESS(($AN466-1)*3+$AO466+5,$AP466+7))="",0,IF(COUNTIF(INDIRECT(ADDRESS(($AN466-1)*36+($AO466-1)*12+6,COLUMN())):INDIRECT(ADDRESS(($AN466-1)*36+($AO466-1)*12+$AP466+4,COLUMN())),INDIRECT(ADDRESS(($AN466-1)*3+$AO466+5,$AP466+7)))&gt;=1,0,INDIRECT(ADDRESS(($AN466-1)*3+$AO466+5,$AP466+7)))))</f>
        <v>0</v>
      </c>
      <c r="AR466" s="472">
        <f ca="1">COUNTIF(INDIRECT("H"&amp;(ROW()+12*(($AN466-1)*3+$AO466)-ROW())/12+5):INDIRECT("S"&amp;(ROW()+12*(($AN466-1)*3+$AO466)-ROW())/12+5),AQ466)</f>
        <v>0</v>
      </c>
      <c r="AS466" s="480"/>
      <c r="AU466" s="472">
        <f ca="1">IF(AND(AQ466&gt;0,AR466&gt;0),COUNTIF(AU$6:AU465,"&gt;0")+1,0)</f>
        <v>0</v>
      </c>
    </row>
    <row r="467" spans="40:47" x14ac:dyDescent="0.15">
      <c r="AN467" s="472">
        <v>13</v>
      </c>
      <c r="AO467" s="472">
        <v>3</v>
      </c>
      <c r="AP467" s="472">
        <v>6</v>
      </c>
      <c r="AQ467" s="480">
        <f ca="1">IF($AP467=1,IF(INDIRECT(ADDRESS(($AN467-1)*3+$AO467+5,$AP467+7))="",0,INDIRECT(ADDRESS(($AN467-1)*3+$AO467+5,$AP467+7))),IF(INDIRECT(ADDRESS(($AN467-1)*3+$AO467+5,$AP467+7))="",0,IF(COUNTIF(INDIRECT(ADDRESS(($AN467-1)*36+($AO467-1)*12+6,COLUMN())):INDIRECT(ADDRESS(($AN467-1)*36+($AO467-1)*12+$AP467+4,COLUMN())),INDIRECT(ADDRESS(($AN467-1)*3+$AO467+5,$AP467+7)))&gt;=1,0,INDIRECT(ADDRESS(($AN467-1)*3+$AO467+5,$AP467+7)))))</f>
        <v>0</v>
      </c>
      <c r="AR467" s="472">
        <f ca="1">COUNTIF(INDIRECT("H"&amp;(ROW()+12*(($AN467-1)*3+$AO467)-ROW())/12+5):INDIRECT("S"&amp;(ROW()+12*(($AN467-1)*3+$AO467)-ROW())/12+5),AQ467)</f>
        <v>0</v>
      </c>
      <c r="AS467" s="480"/>
      <c r="AU467" s="472">
        <f ca="1">IF(AND(AQ467&gt;0,AR467&gt;0),COUNTIF(AU$6:AU466,"&gt;0")+1,0)</f>
        <v>0</v>
      </c>
    </row>
    <row r="468" spans="40:47" x14ac:dyDescent="0.15">
      <c r="AN468" s="472">
        <v>13</v>
      </c>
      <c r="AO468" s="472">
        <v>3</v>
      </c>
      <c r="AP468" s="472">
        <v>7</v>
      </c>
      <c r="AQ468" s="480">
        <f ca="1">IF($AP468=1,IF(INDIRECT(ADDRESS(($AN468-1)*3+$AO468+5,$AP468+7))="",0,INDIRECT(ADDRESS(($AN468-1)*3+$AO468+5,$AP468+7))),IF(INDIRECT(ADDRESS(($AN468-1)*3+$AO468+5,$AP468+7))="",0,IF(COUNTIF(INDIRECT(ADDRESS(($AN468-1)*36+($AO468-1)*12+6,COLUMN())):INDIRECT(ADDRESS(($AN468-1)*36+($AO468-1)*12+$AP468+4,COLUMN())),INDIRECT(ADDRESS(($AN468-1)*3+$AO468+5,$AP468+7)))&gt;=1,0,INDIRECT(ADDRESS(($AN468-1)*3+$AO468+5,$AP468+7)))))</f>
        <v>0</v>
      </c>
      <c r="AR468" s="472">
        <f ca="1">COUNTIF(INDIRECT("H"&amp;(ROW()+12*(($AN468-1)*3+$AO468)-ROW())/12+5):INDIRECT("S"&amp;(ROW()+12*(($AN468-1)*3+$AO468)-ROW())/12+5),AQ468)</f>
        <v>0</v>
      </c>
      <c r="AS468" s="480"/>
      <c r="AU468" s="472">
        <f ca="1">IF(AND(AQ468&gt;0,AR468&gt;0),COUNTIF(AU$6:AU467,"&gt;0")+1,0)</f>
        <v>0</v>
      </c>
    </row>
    <row r="469" spans="40:47" x14ac:dyDescent="0.15">
      <c r="AN469" s="472">
        <v>13</v>
      </c>
      <c r="AO469" s="472">
        <v>3</v>
      </c>
      <c r="AP469" s="472">
        <v>8</v>
      </c>
      <c r="AQ469" s="480">
        <f ca="1">IF($AP469=1,IF(INDIRECT(ADDRESS(($AN469-1)*3+$AO469+5,$AP469+7))="",0,INDIRECT(ADDRESS(($AN469-1)*3+$AO469+5,$AP469+7))),IF(INDIRECT(ADDRESS(($AN469-1)*3+$AO469+5,$AP469+7))="",0,IF(COUNTIF(INDIRECT(ADDRESS(($AN469-1)*36+($AO469-1)*12+6,COLUMN())):INDIRECT(ADDRESS(($AN469-1)*36+($AO469-1)*12+$AP469+4,COLUMN())),INDIRECT(ADDRESS(($AN469-1)*3+$AO469+5,$AP469+7)))&gt;=1,0,INDIRECT(ADDRESS(($AN469-1)*3+$AO469+5,$AP469+7)))))</f>
        <v>0</v>
      </c>
      <c r="AR469" s="472">
        <f ca="1">COUNTIF(INDIRECT("H"&amp;(ROW()+12*(($AN469-1)*3+$AO469)-ROW())/12+5):INDIRECT("S"&amp;(ROW()+12*(($AN469-1)*3+$AO469)-ROW())/12+5),AQ469)</f>
        <v>0</v>
      </c>
      <c r="AS469" s="480"/>
      <c r="AU469" s="472">
        <f ca="1">IF(AND(AQ469&gt;0,AR469&gt;0),COUNTIF(AU$6:AU468,"&gt;0")+1,0)</f>
        <v>0</v>
      </c>
    </row>
    <row r="470" spans="40:47" x14ac:dyDescent="0.15">
      <c r="AN470" s="472">
        <v>13</v>
      </c>
      <c r="AO470" s="472">
        <v>3</v>
      </c>
      <c r="AP470" s="472">
        <v>9</v>
      </c>
      <c r="AQ470" s="480">
        <f ca="1">IF($AP470=1,IF(INDIRECT(ADDRESS(($AN470-1)*3+$AO470+5,$AP470+7))="",0,INDIRECT(ADDRESS(($AN470-1)*3+$AO470+5,$AP470+7))),IF(INDIRECT(ADDRESS(($AN470-1)*3+$AO470+5,$AP470+7))="",0,IF(COUNTIF(INDIRECT(ADDRESS(($AN470-1)*36+($AO470-1)*12+6,COLUMN())):INDIRECT(ADDRESS(($AN470-1)*36+($AO470-1)*12+$AP470+4,COLUMN())),INDIRECT(ADDRESS(($AN470-1)*3+$AO470+5,$AP470+7)))&gt;=1,0,INDIRECT(ADDRESS(($AN470-1)*3+$AO470+5,$AP470+7)))))</f>
        <v>0</v>
      </c>
      <c r="AR470" s="472">
        <f ca="1">COUNTIF(INDIRECT("H"&amp;(ROW()+12*(($AN470-1)*3+$AO470)-ROW())/12+5):INDIRECT("S"&amp;(ROW()+12*(($AN470-1)*3+$AO470)-ROW())/12+5),AQ470)</f>
        <v>0</v>
      </c>
      <c r="AS470" s="480"/>
      <c r="AU470" s="472">
        <f ca="1">IF(AND(AQ470&gt;0,AR470&gt;0),COUNTIF(AU$6:AU469,"&gt;0")+1,0)</f>
        <v>0</v>
      </c>
    </row>
    <row r="471" spans="40:47" x14ac:dyDescent="0.15">
      <c r="AN471" s="472">
        <v>13</v>
      </c>
      <c r="AO471" s="472">
        <v>3</v>
      </c>
      <c r="AP471" s="472">
        <v>10</v>
      </c>
      <c r="AQ471" s="480">
        <f ca="1">IF($AP471=1,IF(INDIRECT(ADDRESS(($AN471-1)*3+$AO471+5,$AP471+7))="",0,INDIRECT(ADDRESS(($AN471-1)*3+$AO471+5,$AP471+7))),IF(INDIRECT(ADDRESS(($AN471-1)*3+$AO471+5,$AP471+7))="",0,IF(COUNTIF(INDIRECT(ADDRESS(($AN471-1)*36+($AO471-1)*12+6,COLUMN())):INDIRECT(ADDRESS(($AN471-1)*36+($AO471-1)*12+$AP471+4,COLUMN())),INDIRECT(ADDRESS(($AN471-1)*3+$AO471+5,$AP471+7)))&gt;=1,0,INDIRECT(ADDRESS(($AN471-1)*3+$AO471+5,$AP471+7)))))</f>
        <v>0</v>
      </c>
      <c r="AR471" s="472">
        <f ca="1">COUNTIF(INDIRECT("H"&amp;(ROW()+12*(($AN471-1)*3+$AO471)-ROW())/12+5):INDIRECT("S"&amp;(ROW()+12*(($AN471-1)*3+$AO471)-ROW())/12+5),AQ471)</f>
        <v>0</v>
      </c>
      <c r="AS471" s="480"/>
      <c r="AU471" s="472">
        <f ca="1">IF(AND(AQ471&gt;0,AR471&gt;0),COUNTIF(AU$6:AU470,"&gt;0")+1,0)</f>
        <v>0</v>
      </c>
    </row>
    <row r="472" spans="40:47" x14ac:dyDescent="0.15">
      <c r="AN472" s="472">
        <v>13</v>
      </c>
      <c r="AO472" s="472">
        <v>3</v>
      </c>
      <c r="AP472" s="472">
        <v>11</v>
      </c>
      <c r="AQ472" s="480">
        <f ca="1">IF($AP472=1,IF(INDIRECT(ADDRESS(($AN472-1)*3+$AO472+5,$AP472+7))="",0,INDIRECT(ADDRESS(($AN472-1)*3+$AO472+5,$AP472+7))),IF(INDIRECT(ADDRESS(($AN472-1)*3+$AO472+5,$AP472+7))="",0,IF(COUNTIF(INDIRECT(ADDRESS(($AN472-1)*36+($AO472-1)*12+6,COLUMN())):INDIRECT(ADDRESS(($AN472-1)*36+($AO472-1)*12+$AP472+4,COLUMN())),INDIRECT(ADDRESS(($AN472-1)*3+$AO472+5,$AP472+7)))&gt;=1,0,INDIRECT(ADDRESS(($AN472-1)*3+$AO472+5,$AP472+7)))))</f>
        <v>0</v>
      </c>
      <c r="AR472" s="472">
        <f ca="1">COUNTIF(INDIRECT("H"&amp;(ROW()+12*(($AN472-1)*3+$AO472)-ROW())/12+5):INDIRECT("S"&amp;(ROW()+12*(($AN472-1)*3+$AO472)-ROW())/12+5),AQ472)</f>
        <v>0</v>
      </c>
      <c r="AS472" s="480"/>
      <c r="AU472" s="472">
        <f ca="1">IF(AND(AQ472&gt;0,AR472&gt;0),COUNTIF(AU$6:AU471,"&gt;0")+1,0)</f>
        <v>0</v>
      </c>
    </row>
    <row r="473" spans="40:47" x14ac:dyDescent="0.15">
      <c r="AN473" s="472">
        <v>13</v>
      </c>
      <c r="AO473" s="472">
        <v>3</v>
      </c>
      <c r="AP473" s="472">
        <v>12</v>
      </c>
      <c r="AQ473" s="480">
        <f ca="1">IF($AP473=1,IF(INDIRECT(ADDRESS(($AN473-1)*3+$AO473+5,$AP473+7))="",0,INDIRECT(ADDRESS(($AN473-1)*3+$AO473+5,$AP473+7))),IF(INDIRECT(ADDRESS(($AN473-1)*3+$AO473+5,$AP473+7))="",0,IF(COUNTIF(INDIRECT(ADDRESS(($AN473-1)*36+($AO473-1)*12+6,COLUMN())):INDIRECT(ADDRESS(($AN473-1)*36+($AO473-1)*12+$AP473+4,COLUMN())),INDIRECT(ADDRESS(($AN473-1)*3+$AO473+5,$AP473+7)))&gt;=1,0,INDIRECT(ADDRESS(($AN473-1)*3+$AO473+5,$AP473+7)))))</f>
        <v>0</v>
      </c>
      <c r="AR473" s="472">
        <f ca="1">COUNTIF(INDIRECT("H"&amp;(ROW()+12*(($AN473-1)*3+$AO473)-ROW())/12+5):INDIRECT("S"&amp;(ROW()+12*(($AN473-1)*3+$AO473)-ROW())/12+5),AQ473)</f>
        <v>0</v>
      </c>
      <c r="AS473" s="480"/>
      <c r="AU473" s="472">
        <f ca="1">IF(AND(AQ473&gt;0,AR473&gt;0),COUNTIF(AU$6:AU472,"&gt;0")+1,0)</f>
        <v>0</v>
      </c>
    </row>
    <row r="474" spans="40:47" x14ac:dyDescent="0.15">
      <c r="AN474" s="472">
        <v>14</v>
      </c>
      <c r="AO474" s="472">
        <v>1</v>
      </c>
      <c r="AP474" s="472">
        <v>1</v>
      </c>
      <c r="AQ474" s="480">
        <f ca="1">IF($AP474=1,IF(INDIRECT(ADDRESS(($AN474-1)*3+$AO474+5,$AP474+7))="",0,INDIRECT(ADDRESS(($AN474-1)*3+$AO474+5,$AP474+7))),IF(INDIRECT(ADDRESS(($AN474-1)*3+$AO474+5,$AP474+7))="",0,IF(COUNTIF(INDIRECT(ADDRESS(($AN474-1)*36+($AO474-1)*12+6,COLUMN())):INDIRECT(ADDRESS(($AN474-1)*36+($AO474-1)*12+$AP474+4,COLUMN())),INDIRECT(ADDRESS(($AN474-1)*3+$AO474+5,$AP474+7)))&gt;=1,0,INDIRECT(ADDRESS(($AN474-1)*3+$AO474+5,$AP474+7)))))</f>
        <v>0</v>
      </c>
      <c r="AR474" s="472">
        <f ca="1">COUNTIF(INDIRECT("H"&amp;(ROW()+12*(($AN474-1)*3+$AO474)-ROW())/12+5):INDIRECT("S"&amp;(ROW()+12*(($AN474-1)*3+$AO474)-ROW())/12+5),AQ474)</f>
        <v>0</v>
      </c>
      <c r="AS474" s="480"/>
      <c r="AU474" s="472">
        <f ca="1">IF(AND(AQ474&gt;0,AR474&gt;0),COUNTIF(AU$6:AU473,"&gt;0")+1,0)</f>
        <v>0</v>
      </c>
    </row>
    <row r="475" spans="40:47" x14ac:dyDescent="0.15">
      <c r="AN475" s="472">
        <v>14</v>
      </c>
      <c r="AO475" s="472">
        <v>1</v>
      </c>
      <c r="AP475" s="472">
        <v>2</v>
      </c>
      <c r="AQ475" s="480">
        <f ca="1">IF($AP475=1,IF(INDIRECT(ADDRESS(($AN475-1)*3+$AO475+5,$AP475+7))="",0,INDIRECT(ADDRESS(($AN475-1)*3+$AO475+5,$AP475+7))),IF(INDIRECT(ADDRESS(($AN475-1)*3+$AO475+5,$AP475+7))="",0,IF(COUNTIF(INDIRECT(ADDRESS(($AN475-1)*36+($AO475-1)*12+6,COLUMN())):INDIRECT(ADDRESS(($AN475-1)*36+($AO475-1)*12+$AP475+4,COLUMN())),INDIRECT(ADDRESS(($AN475-1)*3+$AO475+5,$AP475+7)))&gt;=1,0,INDIRECT(ADDRESS(($AN475-1)*3+$AO475+5,$AP475+7)))))</f>
        <v>0</v>
      </c>
      <c r="AR475" s="472">
        <f ca="1">COUNTIF(INDIRECT("H"&amp;(ROW()+12*(($AN475-1)*3+$AO475)-ROW())/12+5):INDIRECT("S"&amp;(ROW()+12*(($AN475-1)*3+$AO475)-ROW())/12+5),AQ475)</f>
        <v>0</v>
      </c>
      <c r="AS475" s="480"/>
      <c r="AU475" s="472">
        <f ca="1">IF(AND(AQ475&gt;0,AR475&gt;0),COUNTIF(AU$6:AU474,"&gt;0")+1,0)</f>
        <v>0</v>
      </c>
    </row>
    <row r="476" spans="40:47" x14ac:dyDescent="0.15">
      <c r="AN476" s="472">
        <v>14</v>
      </c>
      <c r="AO476" s="472">
        <v>1</v>
      </c>
      <c r="AP476" s="472">
        <v>3</v>
      </c>
      <c r="AQ476" s="480">
        <f ca="1">IF($AP476=1,IF(INDIRECT(ADDRESS(($AN476-1)*3+$AO476+5,$AP476+7))="",0,INDIRECT(ADDRESS(($AN476-1)*3+$AO476+5,$AP476+7))),IF(INDIRECT(ADDRESS(($AN476-1)*3+$AO476+5,$AP476+7))="",0,IF(COUNTIF(INDIRECT(ADDRESS(($AN476-1)*36+($AO476-1)*12+6,COLUMN())):INDIRECT(ADDRESS(($AN476-1)*36+($AO476-1)*12+$AP476+4,COLUMN())),INDIRECT(ADDRESS(($AN476-1)*3+$AO476+5,$AP476+7)))&gt;=1,0,INDIRECT(ADDRESS(($AN476-1)*3+$AO476+5,$AP476+7)))))</f>
        <v>0</v>
      </c>
      <c r="AR476" s="472">
        <f ca="1">COUNTIF(INDIRECT("H"&amp;(ROW()+12*(($AN476-1)*3+$AO476)-ROW())/12+5):INDIRECT("S"&amp;(ROW()+12*(($AN476-1)*3+$AO476)-ROW())/12+5),AQ476)</f>
        <v>0</v>
      </c>
      <c r="AS476" s="480"/>
      <c r="AU476" s="472">
        <f ca="1">IF(AND(AQ476&gt;0,AR476&gt;0),COUNTIF(AU$6:AU475,"&gt;0")+1,0)</f>
        <v>0</v>
      </c>
    </row>
    <row r="477" spans="40:47" x14ac:dyDescent="0.15">
      <c r="AN477" s="472">
        <v>14</v>
      </c>
      <c r="AO477" s="472">
        <v>1</v>
      </c>
      <c r="AP477" s="472">
        <v>4</v>
      </c>
      <c r="AQ477" s="480">
        <f ca="1">IF($AP477=1,IF(INDIRECT(ADDRESS(($AN477-1)*3+$AO477+5,$AP477+7))="",0,INDIRECT(ADDRESS(($AN477-1)*3+$AO477+5,$AP477+7))),IF(INDIRECT(ADDRESS(($AN477-1)*3+$AO477+5,$AP477+7))="",0,IF(COUNTIF(INDIRECT(ADDRESS(($AN477-1)*36+($AO477-1)*12+6,COLUMN())):INDIRECT(ADDRESS(($AN477-1)*36+($AO477-1)*12+$AP477+4,COLUMN())),INDIRECT(ADDRESS(($AN477-1)*3+$AO477+5,$AP477+7)))&gt;=1,0,INDIRECT(ADDRESS(($AN477-1)*3+$AO477+5,$AP477+7)))))</f>
        <v>0</v>
      </c>
      <c r="AR477" s="472">
        <f ca="1">COUNTIF(INDIRECT("H"&amp;(ROW()+12*(($AN477-1)*3+$AO477)-ROW())/12+5):INDIRECT("S"&amp;(ROW()+12*(($AN477-1)*3+$AO477)-ROW())/12+5),AQ477)</f>
        <v>0</v>
      </c>
      <c r="AS477" s="480"/>
      <c r="AU477" s="472">
        <f ca="1">IF(AND(AQ477&gt;0,AR477&gt;0),COUNTIF(AU$6:AU476,"&gt;0")+1,0)</f>
        <v>0</v>
      </c>
    </row>
    <row r="478" spans="40:47" x14ac:dyDescent="0.15">
      <c r="AN478" s="472">
        <v>14</v>
      </c>
      <c r="AO478" s="472">
        <v>1</v>
      </c>
      <c r="AP478" s="472">
        <v>5</v>
      </c>
      <c r="AQ478" s="480">
        <f ca="1">IF($AP478=1,IF(INDIRECT(ADDRESS(($AN478-1)*3+$AO478+5,$AP478+7))="",0,INDIRECT(ADDRESS(($AN478-1)*3+$AO478+5,$AP478+7))),IF(INDIRECT(ADDRESS(($AN478-1)*3+$AO478+5,$AP478+7))="",0,IF(COUNTIF(INDIRECT(ADDRESS(($AN478-1)*36+($AO478-1)*12+6,COLUMN())):INDIRECT(ADDRESS(($AN478-1)*36+($AO478-1)*12+$AP478+4,COLUMN())),INDIRECT(ADDRESS(($AN478-1)*3+$AO478+5,$AP478+7)))&gt;=1,0,INDIRECT(ADDRESS(($AN478-1)*3+$AO478+5,$AP478+7)))))</f>
        <v>0</v>
      </c>
      <c r="AR478" s="472">
        <f ca="1">COUNTIF(INDIRECT("H"&amp;(ROW()+12*(($AN478-1)*3+$AO478)-ROW())/12+5):INDIRECT("S"&amp;(ROW()+12*(($AN478-1)*3+$AO478)-ROW())/12+5),AQ478)</f>
        <v>0</v>
      </c>
      <c r="AS478" s="480"/>
      <c r="AU478" s="472">
        <f ca="1">IF(AND(AQ478&gt;0,AR478&gt;0),COUNTIF(AU$6:AU477,"&gt;0")+1,0)</f>
        <v>0</v>
      </c>
    </row>
    <row r="479" spans="40:47" x14ac:dyDescent="0.15">
      <c r="AN479" s="472">
        <v>14</v>
      </c>
      <c r="AO479" s="472">
        <v>1</v>
      </c>
      <c r="AP479" s="472">
        <v>6</v>
      </c>
      <c r="AQ479" s="480">
        <f ca="1">IF($AP479=1,IF(INDIRECT(ADDRESS(($AN479-1)*3+$AO479+5,$AP479+7))="",0,INDIRECT(ADDRESS(($AN479-1)*3+$AO479+5,$AP479+7))),IF(INDIRECT(ADDRESS(($AN479-1)*3+$AO479+5,$AP479+7))="",0,IF(COUNTIF(INDIRECT(ADDRESS(($AN479-1)*36+($AO479-1)*12+6,COLUMN())):INDIRECT(ADDRESS(($AN479-1)*36+($AO479-1)*12+$AP479+4,COLUMN())),INDIRECT(ADDRESS(($AN479-1)*3+$AO479+5,$AP479+7)))&gt;=1,0,INDIRECT(ADDRESS(($AN479-1)*3+$AO479+5,$AP479+7)))))</f>
        <v>0</v>
      </c>
      <c r="AR479" s="472">
        <f ca="1">COUNTIF(INDIRECT("H"&amp;(ROW()+12*(($AN479-1)*3+$AO479)-ROW())/12+5):INDIRECT("S"&amp;(ROW()+12*(($AN479-1)*3+$AO479)-ROW())/12+5),AQ479)</f>
        <v>0</v>
      </c>
      <c r="AS479" s="480"/>
      <c r="AU479" s="472">
        <f ca="1">IF(AND(AQ479&gt;0,AR479&gt;0),COUNTIF(AU$6:AU478,"&gt;0")+1,0)</f>
        <v>0</v>
      </c>
    </row>
    <row r="480" spans="40:47" x14ac:dyDescent="0.15">
      <c r="AN480" s="472">
        <v>14</v>
      </c>
      <c r="AO480" s="472">
        <v>1</v>
      </c>
      <c r="AP480" s="472">
        <v>7</v>
      </c>
      <c r="AQ480" s="480">
        <f ca="1">IF($AP480=1,IF(INDIRECT(ADDRESS(($AN480-1)*3+$AO480+5,$AP480+7))="",0,INDIRECT(ADDRESS(($AN480-1)*3+$AO480+5,$AP480+7))),IF(INDIRECT(ADDRESS(($AN480-1)*3+$AO480+5,$AP480+7))="",0,IF(COUNTIF(INDIRECT(ADDRESS(($AN480-1)*36+($AO480-1)*12+6,COLUMN())):INDIRECT(ADDRESS(($AN480-1)*36+($AO480-1)*12+$AP480+4,COLUMN())),INDIRECT(ADDRESS(($AN480-1)*3+$AO480+5,$AP480+7)))&gt;=1,0,INDIRECT(ADDRESS(($AN480-1)*3+$AO480+5,$AP480+7)))))</f>
        <v>0</v>
      </c>
      <c r="AR480" s="472">
        <f ca="1">COUNTIF(INDIRECT("H"&amp;(ROW()+12*(($AN480-1)*3+$AO480)-ROW())/12+5):INDIRECT("S"&amp;(ROW()+12*(($AN480-1)*3+$AO480)-ROW())/12+5),AQ480)</f>
        <v>0</v>
      </c>
      <c r="AS480" s="480"/>
      <c r="AU480" s="472">
        <f ca="1">IF(AND(AQ480&gt;0,AR480&gt;0),COUNTIF(AU$6:AU479,"&gt;0")+1,0)</f>
        <v>0</v>
      </c>
    </row>
    <row r="481" spans="40:47" x14ac:dyDescent="0.15">
      <c r="AN481" s="472">
        <v>14</v>
      </c>
      <c r="AO481" s="472">
        <v>1</v>
      </c>
      <c r="AP481" s="472">
        <v>8</v>
      </c>
      <c r="AQ481" s="480">
        <f ca="1">IF($AP481=1,IF(INDIRECT(ADDRESS(($AN481-1)*3+$AO481+5,$AP481+7))="",0,INDIRECT(ADDRESS(($AN481-1)*3+$AO481+5,$AP481+7))),IF(INDIRECT(ADDRESS(($AN481-1)*3+$AO481+5,$AP481+7))="",0,IF(COUNTIF(INDIRECT(ADDRESS(($AN481-1)*36+($AO481-1)*12+6,COLUMN())):INDIRECT(ADDRESS(($AN481-1)*36+($AO481-1)*12+$AP481+4,COLUMN())),INDIRECT(ADDRESS(($AN481-1)*3+$AO481+5,$AP481+7)))&gt;=1,0,INDIRECT(ADDRESS(($AN481-1)*3+$AO481+5,$AP481+7)))))</f>
        <v>0</v>
      </c>
      <c r="AR481" s="472">
        <f ca="1">COUNTIF(INDIRECT("H"&amp;(ROW()+12*(($AN481-1)*3+$AO481)-ROW())/12+5):INDIRECT("S"&amp;(ROW()+12*(($AN481-1)*3+$AO481)-ROW())/12+5),AQ481)</f>
        <v>0</v>
      </c>
      <c r="AS481" s="480"/>
      <c r="AU481" s="472">
        <f ca="1">IF(AND(AQ481&gt;0,AR481&gt;0),COUNTIF(AU$6:AU480,"&gt;0")+1,0)</f>
        <v>0</v>
      </c>
    </row>
    <row r="482" spans="40:47" x14ac:dyDescent="0.15">
      <c r="AN482" s="472">
        <v>14</v>
      </c>
      <c r="AO482" s="472">
        <v>1</v>
      </c>
      <c r="AP482" s="472">
        <v>9</v>
      </c>
      <c r="AQ482" s="480">
        <f ca="1">IF($AP482=1,IF(INDIRECT(ADDRESS(($AN482-1)*3+$AO482+5,$AP482+7))="",0,INDIRECT(ADDRESS(($AN482-1)*3+$AO482+5,$AP482+7))),IF(INDIRECT(ADDRESS(($AN482-1)*3+$AO482+5,$AP482+7))="",0,IF(COUNTIF(INDIRECT(ADDRESS(($AN482-1)*36+($AO482-1)*12+6,COLUMN())):INDIRECT(ADDRESS(($AN482-1)*36+($AO482-1)*12+$AP482+4,COLUMN())),INDIRECT(ADDRESS(($AN482-1)*3+$AO482+5,$AP482+7)))&gt;=1,0,INDIRECT(ADDRESS(($AN482-1)*3+$AO482+5,$AP482+7)))))</f>
        <v>0</v>
      </c>
      <c r="AR482" s="472">
        <f ca="1">COUNTIF(INDIRECT("H"&amp;(ROW()+12*(($AN482-1)*3+$AO482)-ROW())/12+5):INDIRECT("S"&amp;(ROW()+12*(($AN482-1)*3+$AO482)-ROW())/12+5),AQ482)</f>
        <v>0</v>
      </c>
      <c r="AS482" s="480"/>
      <c r="AU482" s="472">
        <f ca="1">IF(AND(AQ482&gt;0,AR482&gt;0),COUNTIF(AU$6:AU481,"&gt;0")+1,0)</f>
        <v>0</v>
      </c>
    </row>
    <row r="483" spans="40:47" x14ac:dyDescent="0.15">
      <c r="AN483" s="472">
        <v>14</v>
      </c>
      <c r="AO483" s="472">
        <v>1</v>
      </c>
      <c r="AP483" s="472">
        <v>10</v>
      </c>
      <c r="AQ483" s="480">
        <f ca="1">IF($AP483=1,IF(INDIRECT(ADDRESS(($AN483-1)*3+$AO483+5,$AP483+7))="",0,INDIRECT(ADDRESS(($AN483-1)*3+$AO483+5,$AP483+7))),IF(INDIRECT(ADDRESS(($AN483-1)*3+$AO483+5,$AP483+7))="",0,IF(COUNTIF(INDIRECT(ADDRESS(($AN483-1)*36+($AO483-1)*12+6,COLUMN())):INDIRECT(ADDRESS(($AN483-1)*36+($AO483-1)*12+$AP483+4,COLUMN())),INDIRECT(ADDRESS(($AN483-1)*3+$AO483+5,$AP483+7)))&gt;=1,0,INDIRECT(ADDRESS(($AN483-1)*3+$AO483+5,$AP483+7)))))</f>
        <v>0</v>
      </c>
      <c r="AR483" s="472">
        <f ca="1">COUNTIF(INDIRECT("H"&amp;(ROW()+12*(($AN483-1)*3+$AO483)-ROW())/12+5):INDIRECT("S"&amp;(ROW()+12*(($AN483-1)*3+$AO483)-ROW())/12+5),AQ483)</f>
        <v>0</v>
      </c>
      <c r="AS483" s="480"/>
      <c r="AU483" s="472">
        <f ca="1">IF(AND(AQ483&gt;0,AR483&gt;0),COUNTIF(AU$6:AU482,"&gt;0")+1,0)</f>
        <v>0</v>
      </c>
    </row>
    <row r="484" spans="40:47" x14ac:dyDescent="0.15">
      <c r="AN484" s="472">
        <v>14</v>
      </c>
      <c r="AO484" s="472">
        <v>1</v>
      </c>
      <c r="AP484" s="472">
        <v>11</v>
      </c>
      <c r="AQ484" s="480">
        <f ca="1">IF($AP484=1,IF(INDIRECT(ADDRESS(($AN484-1)*3+$AO484+5,$AP484+7))="",0,INDIRECT(ADDRESS(($AN484-1)*3+$AO484+5,$AP484+7))),IF(INDIRECT(ADDRESS(($AN484-1)*3+$AO484+5,$AP484+7))="",0,IF(COUNTIF(INDIRECT(ADDRESS(($AN484-1)*36+($AO484-1)*12+6,COLUMN())):INDIRECT(ADDRESS(($AN484-1)*36+($AO484-1)*12+$AP484+4,COLUMN())),INDIRECT(ADDRESS(($AN484-1)*3+$AO484+5,$AP484+7)))&gt;=1,0,INDIRECT(ADDRESS(($AN484-1)*3+$AO484+5,$AP484+7)))))</f>
        <v>0</v>
      </c>
      <c r="AR484" s="472">
        <f ca="1">COUNTIF(INDIRECT("H"&amp;(ROW()+12*(($AN484-1)*3+$AO484)-ROW())/12+5):INDIRECT("S"&amp;(ROW()+12*(($AN484-1)*3+$AO484)-ROW())/12+5),AQ484)</f>
        <v>0</v>
      </c>
      <c r="AS484" s="480"/>
      <c r="AU484" s="472">
        <f ca="1">IF(AND(AQ484&gt;0,AR484&gt;0),COUNTIF(AU$6:AU483,"&gt;0")+1,0)</f>
        <v>0</v>
      </c>
    </row>
    <row r="485" spans="40:47" x14ac:dyDescent="0.15">
      <c r="AN485" s="472">
        <v>14</v>
      </c>
      <c r="AO485" s="472">
        <v>1</v>
      </c>
      <c r="AP485" s="472">
        <v>12</v>
      </c>
      <c r="AQ485" s="480">
        <f ca="1">IF($AP485=1,IF(INDIRECT(ADDRESS(($AN485-1)*3+$AO485+5,$AP485+7))="",0,INDIRECT(ADDRESS(($AN485-1)*3+$AO485+5,$AP485+7))),IF(INDIRECT(ADDRESS(($AN485-1)*3+$AO485+5,$AP485+7))="",0,IF(COUNTIF(INDIRECT(ADDRESS(($AN485-1)*36+($AO485-1)*12+6,COLUMN())):INDIRECT(ADDRESS(($AN485-1)*36+($AO485-1)*12+$AP485+4,COLUMN())),INDIRECT(ADDRESS(($AN485-1)*3+$AO485+5,$AP485+7)))&gt;=1,0,INDIRECT(ADDRESS(($AN485-1)*3+$AO485+5,$AP485+7)))))</f>
        <v>0</v>
      </c>
      <c r="AR485" s="472">
        <f ca="1">COUNTIF(INDIRECT("H"&amp;(ROW()+12*(($AN485-1)*3+$AO485)-ROW())/12+5):INDIRECT("S"&amp;(ROW()+12*(($AN485-1)*3+$AO485)-ROW())/12+5),AQ485)</f>
        <v>0</v>
      </c>
      <c r="AS485" s="480"/>
      <c r="AU485" s="472">
        <f ca="1">IF(AND(AQ485&gt;0,AR485&gt;0),COUNTIF(AU$6:AU484,"&gt;0")+1,0)</f>
        <v>0</v>
      </c>
    </row>
    <row r="486" spans="40:47" x14ac:dyDescent="0.15">
      <c r="AN486" s="472">
        <v>14</v>
      </c>
      <c r="AO486" s="472">
        <v>2</v>
      </c>
      <c r="AP486" s="472">
        <v>1</v>
      </c>
      <c r="AQ486" s="480">
        <f ca="1">IF($AP486=1,IF(INDIRECT(ADDRESS(($AN486-1)*3+$AO486+5,$AP486+7))="",0,INDIRECT(ADDRESS(($AN486-1)*3+$AO486+5,$AP486+7))),IF(INDIRECT(ADDRESS(($AN486-1)*3+$AO486+5,$AP486+7))="",0,IF(COUNTIF(INDIRECT(ADDRESS(($AN486-1)*36+($AO486-1)*12+6,COLUMN())):INDIRECT(ADDRESS(($AN486-1)*36+($AO486-1)*12+$AP486+4,COLUMN())),INDIRECT(ADDRESS(($AN486-1)*3+$AO486+5,$AP486+7)))&gt;=1,0,INDIRECT(ADDRESS(($AN486-1)*3+$AO486+5,$AP486+7)))))</f>
        <v>0</v>
      </c>
      <c r="AR486" s="472">
        <f ca="1">COUNTIF(INDIRECT("H"&amp;(ROW()+12*(($AN486-1)*3+$AO486)-ROW())/12+5):INDIRECT("S"&amp;(ROW()+12*(($AN486-1)*3+$AO486)-ROW())/12+5),AQ486)</f>
        <v>0</v>
      </c>
      <c r="AS486" s="480"/>
      <c r="AU486" s="472">
        <f ca="1">IF(AND(AQ486&gt;0,AR486&gt;0),COUNTIF(AU$6:AU485,"&gt;0")+1,0)</f>
        <v>0</v>
      </c>
    </row>
    <row r="487" spans="40:47" x14ac:dyDescent="0.15">
      <c r="AN487" s="472">
        <v>14</v>
      </c>
      <c r="AO487" s="472">
        <v>2</v>
      </c>
      <c r="AP487" s="472">
        <v>2</v>
      </c>
      <c r="AQ487" s="480">
        <f ca="1">IF($AP487=1,IF(INDIRECT(ADDRESS(($AN487-1)*3+$AO487+5,$AP487+7))="",0,INDIRECT(ADDRESS(($AN487-1)*3+$AO487+5,$AP487+7))),IF(INDIRECT(ADDRESS(($AN487-1)*3+$AO487+5,$AP487+7))="",0,IF(COUNTIF(INDIRECT(ADDRESS(($AN487-1)*36+($AO487-1)*12+6,COLUMN())):INDIRECT(ADDRESS(($AN487-1)*36+($AO487-1)*12+$AP487+4,COLUMN())),INDIRECT(ADDRESS(($AN487-1)*3+$AO487+5,$AP487+7)))&gt;=1,0,INDIRECT(ADDRESS(($AN487-1)*3+$AO487+5,$AP487+7)))))</f>
        <v>0</v>
      </c>
      <c r="AR487" s="472">
        <f ca="1">COUNTIF(INDIRECT("H"&amp;(ROW()+12*(($AN487-1)*3+$AO487)-ROW())/12+5):INDIRECT("S"&amp;(ROW()+12*(($AN487-1)*3+$AO487)-ROW())/12+5),AQ487)</f>
        <v>0</v>
      </c>
      <c r="AS487" s="480"/>
      <c r="AU487" s="472">
        <f ca="1">IF(AND(AQ487&gt;0,AR487&gt;0),COUNTIF(AU$6:AU486,"&gt;0")+1,0)</f>
        <v>0</v>
      </c>
    </row>
    <row r="488" spans="40:47" x14ac:dyDescent="0.15">
      <c r="AN488" s="472">
        <v>14</v>
      </c>
      <c r="AO488" s="472">
        <v>2</v>
      </c>
      <c r="AP488" s="472">
        <v>3</v>
      </c>
      <c r="AQ488" s="480">
        <f ca="1">IF($AP488=1,IF(INDIRECT(ADDRESS(($AN488-1)*3+$AO488+5,$AP488+7))="",0,INDIRECT(ADDRESS(($AN488-1)*3+$AO488+5,$AP488+7))),IF(INDIRECT(ADDRESS(($AN488-1)*3+$AO488+5,$AP488+7))="",0,IF(COUNTIF(INDIRECT(ADDRESS(($AN488-1)*36+($AO488-1)*12+6,COLUMN())):INDIRECT(ADDRESS(($AN488-1)*36+($AO488-1)*12+$AP488+4,COLUMN())),INDIRECT(ADDRESS(($AN488-1)*3+$AO488+5,$AP488+7)))&gt;=1,0,INDIRECT(ADDRESS(($AN488-1)*3+$AO488+5,$AP488+7)))))</f>
        <v>0</v>
      </c>
      <c r="AR488" s="472">
        <f ca="1">COUNTIF(INDIRECT("H"&amp;(ROW()+12*(($AN488-1)*3+$AO488)-ROW())/12+5):INDIRECT("S"&amp;(ROW()+12*(($AN488-1)*3+$AO488)-ROW())/12+5),AQ488)</f>
        <v>0</v>
      </c>
      <c r="AS488" s="480"/>
      <c r="AU488" s="472">
        <f ca="1">IF(AND(AQ488&gt;0,AR488&gt;0),COUNTIF(AU$6:AU487,"&gt;0")+1,0)</f>
        <v>0</v>
      </c>
    </row>
    <row r="489" spans="40:47" x14ac:dyDescent="0.15">
      <c r="AN489" s="472">
        <v>14</v>
      </c>
      <c r="AO489" s="472">
        <v>2</v>
      </c>
      <c r="AP489" s="472">
        <v>4</v>
      </c>
      <c r="AQ489" s="480">
        <f ca="1">IF($AP489=1,IF(INDIRECT(ADDRESS(($AN489-1)*3+$AO489+5,$AP489+7))="",0,INDIRECT(ADDRESS(($AN489-1)*3+$AO489+5,$AP489+7))),IF(INDIRECT(ADDRESS(($AN489-1)*3+$AO489+5,$AP489+7))="",0,IF(COUNTIF(INDIRECT(ADDRESS(($AN489-1)*36+($AO489-1)*12+6,COLUMN())):INDIRECT(ADDRESS(($AN489-1)*36+($AO489-1)*12+$AP489+4,COLUMN())),INDIRECT(ADDRESS(($AN489-1)*3+$AO489+5,$AP489+7)))&gt;=1,0,INDIRECT(ADDRESS(($AN489-1)*3+$AO489+5,$AP489+7)))))</f>
        <v>0</v>
      </c>
      <c r="AR489" s="472">
        <f ca="1">COUNTIF(INDIRECT("H"&amp;(ROW()+12*(($AN489-1)*3+$AO489)-ROW())/12+5):INDIRECT("S"&amp;(ROW()+12*(($AN489-1)*3+$AO489)-ROW())/12+5),AQ489)</f>
        <v>0</v>
      </c>
      <c r="AS489" s="480"/>
      <c r="AU489" s="472">
        <f ca="1">IF(AND(AQ489&gt;0,AR489&gt;0),COUNTIF(AU$6:AU488,"&gt;0")+1,0)</f>
        <v>0</v>
      </c>
    </row>
    <row r="490" spans="40:47" x14ac:dyDescent="0.15">
      <c r="AN490" s="472">
        <v>14</v>
      </c>
      <c r="AO490" s="472">
        <v>2</v>
      </c>
      <c r="AP490" s="472">
        <v>5</v>
      </c>
      <c r="AQ490" s="480">
        <f ca="1">IF($AP490=1,IF(INDIRECT(ADDRESS(($AN490-1)*3+$AO490+5,$AP490+7))="",0,INDIRECT(ADDRESS(($AN490-1)*3+$AO490+5,$AP490+7))),IF(INDIRECT(ADDRESS(($AN490-1)*3+$AO490+5,$AP490+7))="",0,IF(COUNTIF(INDIRECT(ADDRESS(($AN490-1)*36+($AO490-1)*12+6,COLUMN())):INDIRECT(ADDRESS(($AN490-1)*36+($AO490-1)*12+$AP490+4,COLUMN())),INDIRECT(ADDRESS(($AN490-1)*3+$AO490+5,$AP490+7)))&gt;=1,0,INDIRECT(ADDRESS(($AN490-1)*3+$AO490+5,$AP490+7)))))</f>
        <v>0</v>
      </c>
      <c r="AR490" s="472">
        <f ca="1">COUNTIF(INDIRECT("H"&amp;(ROW()+12*(($AN490-1)*3+$AO490)-ROW())/12+5):INDIRECT("S"&amp;(ROW()+12*(($AN490-1)*3+$AO490)-ROW())/12+5),AQ490)</f>
        <v>0</v>
      </c>
      <c r="AS490" s="480"/>
      <c r="AU490" s="472">
        <f ca="1">IF(AND(AQ490&gt;0,AR490&gt;0),COUNTIF(AU$6:AU489,"&gt;0")+1,0)</f>
        <v>0</v>
      </c>
    </row>
    <row r="491" spans="40:47" x14ac:dyDescent="0.15">
      <c r="AN491" s="472">
        <v>14</v>
      </c>
      <c r="AO491" s="472">
        <v>2</v>
      </c>
      <c r="AP491" s="472">
        <v>6</v>
      </c>
      <c r="AQ491" s="480">
        <f ca="1">IF($AP491=1,IF(INDIRECT(ADDRESS(($AN491-1)*3+$AO491+5,$AP491+7))="",0,INDIRECT(ADDRESS(($AN491-1)*3+$AO491+5,$AP491+7))),IF(INDIRECT(ADDRESS(($AN491-1)*3+$AO491+5,$AP491+7))="",0,IF(COUNTIF(INDIRECT(ADDRESS(($AN491-1)*36+($AO491-1)*12+6,COLUMN())):INDIRECT(ADDRESS(($AN491-1)*36+($AO491-1)*12+$AP491+4,COLUMN())),INDIRECT(ADDRESS(($AN491-1)*3+$AO491+5,$AP491+7)))&gt;=1,0,INDIRECT(ADDRESS(($AN491-1)*3+$AO491+5,$AP491+7)))))</f>
        <v>0</v>
      </c>
      <c r="AR491" s="472">
        <f ca="1">COUNTIF(INDIRECT("H"&amp;(ROW()+12*(($AN491-1)*3+$AO491)-ROW())/12+5):INDIRECT("S"&amp;(ROW()+12*(($AN491-1)*3+$AO491)-ROW())/12+5),AQ491)</f>
        <v>0</v>
      </c>
      <c r="AS491" s="480"/>
      <c r="AU491" s="472">
        <f ca="1">IF(AND(AQ491&gt;0,AR491&gt;0),COUNTIF(AU$6:AU490,"&gt;0")+1,0)</f>
        <v>0</v>
      </c>
    </row>
    <row r="492" spans="40:47" x14ac:dyDescent="0.15">
      <c r="AN492" s="472">
        <v>14</v>
      </c>
      <c r="AO492" s="472">
        <v>2</v>
      </c>
      <c r="AP492" s="472">
        <v>7</v>
      </c>
      <c r="AQ492" s="480">
        <f ca="1">IF($AP492=1,IF(INDIRECT(ADDRESS(($AN492-1)*3+$AO492+5,$AP492+7))="",0,INDIRECT(ADDRESS(($AN492-1)*3+$AO492+5,$AP492+7))),IF(INDIRECT(ADDRESS(($AN492-1)*3+$AO492+5,$AP492+7))="",0,IF(COUNTIF(INDIRECT(ADDRESS(($AN492-1)*36+($AO492-1)*12+6,COLUMN())):INDIRECT(ADDRESS(($AN492-1)*36+($AO492-1)*12+$AP492+4,COLUMN())),INDIRECT(ADDRESS(($AN492-1)*3+$AO492+5,$AP492+7)))&gt;=1,0,INDIRECT(ADDRESS(($AN492-1)*3+$AO492+5,$AP492+7)))))</f>
        <v>0</v>
      </c>
      <c r="AR492" s="472">
        <f ca="1">COUNTIF(INDIRECT("H"&amp;(ROW()+12*(($AN492-1)*3+$AO492)-ROW())/12+5):INDIRECT("S"&amp;(ROW()+12*(($AN492-1)*3+$AO492)-ROW())/12+5),AQ492)</f>
        <v>0</v>
      </c>
      <c r="AS492" s="480"/>
      <c r="AU492" s="472">
        <f ca="1">IF(AND(AQ492&gt;0,AR492&gt;0),COUNTIF(AU$6:AU491,"&gt;0")+1,0)</f>
        <v>0</v>
      </c>
    </row>
    <row r="493" spans="40:47" x14ac:dyDescent="0.15">
      <c r="AN493" s="472">
        <v>14</v>
      </c>
      <c r="AO493" s="472">
        <v>2</v>
      </c>
      <c r="AP493" s="472">
        <v>8</v>
      </c>
      <c r="AQ493" s="480">
        <f ca="1">IF($AP493=1,IF(INDIRECT(ADDRESS(($AN493-1)*3+$AO493+5,$AP493+7))="",0,INDIRECT(ADDRESS(($AN493-1)*3+$AO493+5,$AP493+7))),IF(INDIRECT(ADDRESS(($AN493-1)*3+$AO493+5,$AP493+7))="",0,IF(COUNTIF(INDIRECT(ADDRESS(($AN493-1)*36+($AO493-1)*12+6,COLUMN())):INDIRECT(ADDRESS(($AN493-1)*36+($AO493-1)*12+$AP493+4,COLUMN())),INDIRECT(ADDRESS(($AN493-1)*3+$AO493+5,$AP493+7)))&gt;=1,0,INDIRECT(ADDRESS(($AN493-1)*3+$AO493+5,$AP493+7)))))</f>
        <v>0</v>
      </c>
      <c r="AR493" s="472">
        <f ca="1">COUNTIF(INDIRECT("H"&amp;(ROW()+12*(($AN493-1)*3+$AO493)-ROW())/12+5):INDIRECT("S"&amp;(ROW()+12*(($AN493-1)*3+$AO493)-ROW())/12+5),AQ493)</f>
        <v>0</v>
      </c>
      <c r="AS493" s="480"/>
      <c r="AU493" s="472">
        <f ca="1">IF(AND(AQ493&gt;0,AR493&gt;0),COUNTIF(AU$6:AU492,"&gt;0")+1,0)</f>
        <v>0</v>
      </c>
    </row>
    <row r="494" spans="40:47" x14ac:dyDescent="0.15">
      <c r="AN494" s="472">
        <v>14</v>
      </c>
      <c r="AO494" s="472">
        <v>2</v>
      </c>
      <c r="AP494" s="472">
        <v>9</v>
      </c>
      <c r="AQ494" s="480">
        <f ca="1">IF($AP494=1,IF(INDIRECT(ADDRESS(($AN494-1)*3+$AO494+5,$AP494+7))="",0,INDIRECT(ADDRESS(($AN494-1)*3+$AO494+5,$AP494+7))),IF(INDIRECT(ADDRESS(($AN494-1)*3+$AO494+5,$AP494+7))="",0,IF(COUNTIF(INDIRECT(ADDRESS(($AN494-1)*36+($AO494-1)*12+6,COLUMN())):INDIRECT(ADDRESS(($AN494-1)*36+($AO494-1)*12+$AP494+4,COLUMN())),INDIRECT(ADDRESS(($AN494-1)*3+$AO494+5,$AP494+7)))&gt;=1,0,INDIRECT(ADDRESS(($AN494-1)*3+$AO494+5,$AP494+7)))))</f>
        <v>0</v>
      </c>
      <c r="AR494" s="472">
        <f ca="1">COUNTIF(INDIRECT("H"&amp;(ROW()+12*(($AN494-1)*3+$AO494)-ROW())/12+5):INDIRECT("S"&amp;(ROW()+12*(($AN494-1)*3+$AO494)-ROW())/12+5),AQ494)</f>
        <v>0</v>
      </c>
      <c r="AS494" s="480"/>
      <c r="AU494" s="472">
        <f ca="1">IF(AND(AQ494&gt;0,AR494&gt;0),COUNTIF(AU$6:AU493,"&gt;0")+1,0)</f>
        <v>0</v>
      </c>
    </row>
    <row r="495" spans="40:47" x14ac:dyDescent="0.15">
      <c r="AN495" s="472">
        <v>14</v>
      </c>
      <c r="AO495" s="472">
        <v>2</v>
      </c>
      <c r="AP495" s="472">
        <v>10</v>
      </c>
      <c r="AQ495" s="480">
        <f ca="1">IF($AP495=1,IF(INDIRECT(ADDRESS(($AN495-1)*3+$AO495+5,$AP495+7))="",0,INDIRECT(ADDRESS(($AN495-1)*3+$AO495+5,$AP495+7))),IF(INDIRECT(ADDRESS(($AN495-1)*3+$AO495+5,$AP495+7))="",0,IF(COUNTIF(INDIRECT(ADDRESS(($AN495-1)*36+($AO495-1)*12+6,COLUMN())):INDIRECT(ADDRESS(($AN495-1)*36+($AO495-1)*12+$AP495+4,COLUMN())),INDIRECT(ADDRESS(($AN495-1)*3+$AO495+5,$AP495+7)))&gt;=1,0,INDIRECT(ADDRESS(($AN495-1)*3+$AO495+5,$AP495+7)))))</f>
        <v>0</v>
      </c>
      <c r="AR495" s="472">
        <f ca="1">COUNTIF(INDIRECT("H"&amp;(ROW()+12*(($AN495-1)*3+$AO495)-ROW())/12+5):INDIRECT("S"&amp;(ROW()+12*(($AN495-1)*3+$AO495)-ROW())/12+5),AQ495)</f>
        <v>0</v>
      </c>
      <c r="AS495" s="480"/>
      <c r="AU495" s="472">
        <f ca="1">IF(AND(AQ495&gt;0,AR495&gt;0),COUNTIF(AU$6:AU494,"&gt;0")+1,0)</f>
        <v>0</v>
      </c>
    </row>
    <row r="496" spans="40:47" x14ac:dyDescent="0.15">
      <c r="AN496" s="472">
        <v>14</v>
      </c>
      <c r="AO496" s="472">
        <v>2</v>
      </c>
      <c r="AP496" s="472">
        <v>11</v>
      </c>
      <c r="AQ496" s="480">
        <f ca="1">IF($AP496=1,IF(INDIRECT(ADDRESS(($AN496-1)*3+$AO496+5,$AP496+7))="",0,INDIRECT(ADDRESS(($AN496-1)*3+$AO496+5,$AP496+7))),IF(INDIRECT(ADDRESS(($AN496-1)*3+$AO496+5,$AP496+7))="",0,IF(COUNTIF(INDIRECT(ADDRESS(($AN496-1)*36+($AO496-1)*12+6,COLUMN())):INDIRECT(ADDRESS(($AN496-1)*36+($AO496-1)*12+$AP496+4,COLUMN())),INDIRECT(ADDRESS(($AN496-1)*3+$AO496+5,$AP496+7)))&gt;=1,0,INDIRECT(ADDRESS(($AN496-1)*3+$AO496+5,$AP496+7)))))</f>
        <v>0</v>
      </c>
      <c r="AR496" s="472">
        <f ca="1">COUNTIF(INDIRECT("H"&amp;(ROW()+12*(($AN496-1)*3+$AO496)-ROW())/12+5):INDIRECT("S"&amp;(ROW()+12*(($AN496-1)*3+$AO496)-ROW())/12+5),AQ496)</f>
        <v>0</v>
      </c>
      <c r="AS496" s="480"/>
      <c r="AU496" s="472">
        <f ca="1">IF(AND(AQ496&gt;0,AR496&gt;0),COUNTIF(AU$6:AU495,"&gt;0")+1,0)</f>
        <v>0</v>
      </c>
    </row>
    <row r="497" spans="40:47" x14ac:dyDescent="0.15">
      <c r="AN497" s="472">
        <v>14</v>
      </c>
      <c r="AO497" s="472">
        <v>2</v>
      </c>
      <c r="AP497" s="472">
        <v>12</v>
      </c>
      <c r="AQ497" s="480">
        <f ca="1">IF($AP497=1,IF(INDIRECT(ADDRESS(($AN497-1)*3+$AO497+5,$AP497+7))="",0,INDIRECT(ADDRESS(($AN497-1)*3+$AO497+5,$AP497+7))),IF(INDIRECT(ADDRESS(($AN497-1)*3+$AO497+5,$AP497+7))="",0,IF(COUNTIF(INDIRECT(ADDRESS(($AN497-1)*36+($AO497-1)*12+6,COLUMN())):INDIRECT(ADDRESS(($AN497-1)*36+($AO497-1)*12+$AP497+4,COLUMN())),INDIRECT(ADDRESS(($AN497-1)*3+$AO497+5,$AP497+7)))&gt;=1,0,INDIRECT(ADDRESS(($AN497-1)*3+$AO497+5,$AP497+7)))))</f>
        <v>0</v>
      </c>
      <c r="AR497" s="472">
        <f ca="1">COUNTIF(INDIRECT("H"&amp;(ROW()+12*(($AN497-1)*3+$AO497)-ROW())/12+5):INDIRECT("S"&amp;(ROW()+12*(($AN497-1)*3+$AO497)-ROW())/12+5),AQ497)</f>
        <v>0</v>
      </c>
      <c r="AS497" s="480"/>
      <c r="AU497" s="472">
        <f ca="1">IF(AND(AQ497&gt;0,AR497&gt;0),COUNTIF(AU$6:AU496,"&gt;0")+1,0)</f>
        <v>0</v>
      </c>
    </row>
    <row r="498" spans="40:47" x14ac:dyDescent="0.15">
      <c r="AN498" s="472">
        <v>14</v>
      </c>
      <c r="AO498" s="472">
        <v>3</v>
      </c>
      <c r="AP498" s="472">
        <v>1</v>
      </c>
      <c r="AQ498" s="480">
        <f ca="1">IF($AP498=1,IF(INDIRECT(ADDRESS(($AN498-1)*3+$AO498+5,$AP498+7))="",0,INDIRECT(ADDRESS(($AN498-1)*3+$AO498+5,$AP498+7))),IF(INDIRECT(ADDRESS(($AN498-1)*3+$AO498+5,$AP498+7))="",0,IF(COUNTIF(INDIRECT(ADDRESS(($AN498-1)*36+($AO498-1)*12+6,COLUMN())):INDIRECT(ADDRESS(($AN498-1)*36+($AO498-1)*12+$AP498+4,COLUMN())),INDIRECT(ADDRESS(($AN498-1)*3+$AO498+5,$AP498+7)))&gt;=1,0,INDIRECT(ADDRESS(($AN498-1)*3+$AO498+5,$AP498+7)))))</f>
        <v>0</v>
      </c>
      <c r="AR498" s="472">
        <f ca="1">COUNTIF(INDIRECT("H"&amp;(ROW()+12*(($AN498-1)*3+$AO498)-ROW())/12+5):INDIRECT("S"&amp;(ROW()+12*(($AN498-1)*3+$AO498)-ROW())/12+5),AQ498)</f>
        <v>0</v>
      </c>
      <c r="AS498" s="480"/>
      <c r="AU498" s="472">
        <f ca="1">IF(AND(AQ498&gt;0,AR498&gt;0),COUNTIF(AU$6:AU497,"&gt;0")+1,0)</f>
        <v>0</v>
      </c>
    </row>
    <row r="499" spans="40:47" x14ac:dyDescent="0.15">
      <c r="AN499" s="472">
        <v>14</v>
      </c>
      <c r="AO499" s="472">
        <v>3</v>
      </c>
      <c r="AP499" s="472">
        <v>2</v>
      </c>
      <c r="AQ499" s="480">
        <f ca="1">IF($AP499=1,IF(INDIRECT(ADDRESS(($AN499-1)*3+$AO499+5,$AP499+7))="",0,INDIRECT(ADDRESS(($AN499-1)*3+$AO499+5,$AP499+7))),IF(INDIRECT(ADDRESS(($AN499-1)*3+$AO499+5,$AP499+7))="",0,IF(COUNTIF(INDIRECT(ADDRESS(($AN499-1)*36+($AO499-1)*12+6,COLUMN())):INDIRECT(ADDRESS(($AN499-1)*36+($AO499-1)*12+$AP499+4,COLUMN())),INDIRECT(ADDRESS(($AN499-1)*3+$AO499+5,$AP499+7)))&gt;=1,0,INDIRECT(ADDRESS(($AN499-1)*3+$AO499+5,$AP499+7)))))</f>
        <v>0</v>
      </c>
      <c r="AR499" s="472">
        <f ca="1">COUNTIF(INDIRECT("H"&amp;(ROW()+12*(($AN499-1)*3+$AO499)-ROW())/12+5):INDIRECT("S"&amp;(ROW()+12*(($AN499-1)*3+$AO499)-ROW())/12+5),AQ499)</f>
        <v>0</v>
      </c>
      <c r="AS499" s="480"/>
      <c r="AU499" s="472">
        <f ca="1">IF(AND(AQ499&gt;0,AR499&gt;0),COUNTIF(AU$6:AU498,"&gt;0")+1,0)</f>
        <v>0</v>
      </c>
    </row>
    <row r="500" spans="40:47" x14ac:dyDescent="0.15">
      <c r="AN500" s="472">
        <v>14</v>
      </c>
      <c r="AO500" s="472">
        <v>3</v>
      </c>
      <c r="AP500" s="472">
        <v>3</v>
      </c>
      <c r="AQ500" s="480">
        <f ca="1">IF($AP500=1,IF(INDIRECT(ADDRESS(($AN500-1)*3+$AO500+5,$AP500+7))="",0,INDIRECT(ADDRESS(($AN500-1)*3+$AO500+5,$AP500+7))),IF(INDIRECT(ADDRESS(($AN500-1)*3+$AO500+5,$AP500+7))="",0,IF(COUNTIF(INDIRECT(ADDRESS(($AN500-1)*36+($AO500-1)*12+6,COLUMN())):INDIRECT(ADDRESS(($AN500-1)*36+($AO500-1)*12+$AP500+4,COLUMN())),INDIRECT(ADDRESS(($AN500-1)*3+$AO500+5,$AP500+7)))&gt;=1,0,INDIRECT(ADDRESS(($AN500-1)*3+$AO500+5,$AP500+7)))))</f>
        <v>0</v>
      </c>
      <c r="AR500" s="472">
        <f ca="1">COUNTIF(INDIRECT("H"&amp;(ROW()+12*(($AN500-1)*3+$AO500)-ROW())/12+5):INDIRECT("S"&amp;(ROW()+12*(($AN500-1)*3+$AO500)-ROW())/12+5),AQ500)</f>
        <v>0</v>
      </c>
      <c r="AS500" s="480"/>
      <c r="AU500" s="472">
        <f ca="1">IF(AND(AQ500&gt;0,AR500&gt;0),COUNTIF(AU$6:AU499,"&gt;0")+1,0)</f>
        <v>0</v>
      </c>
    </row>
    <row r="501" spans="40:47" x14ac:dyDescent="0.15">
      <c r="AN501" s="472">
        <v>14</v>
      </c>
      <c r="AO501" s="472">
        <v>3</v>
      </c>
      <c r="AP501" s="472">
        <v>4</v>
      </c>
      <c r="AQ501" s="480">
        <f ca="1">IF($AP501=1,IF(INDIRECT(ADDRESS(($AN501-1)*3+$AO501+5,$AP501+7))="",0,INDIRECT(ADDRESS(($AN501-1)*3+$AO501+5,$AP501+7))),IF(INDIRECT(ADDRESS(($AN501-1)*3+$AO501+5,$AP501+7))="",0,IF(COUNTIF(INDIRECT(ADDRESS(($AN501-1)*36+($AO501-1)*12+6,COLUMN())):INDIRECT(ADDRESS(($AN501-1)*36+($AO501-1)*12+$AP501+4,COLUMN())),INDIRECT(ADDRESS(($AN501-1)*3+$AO501+5,$AP501+7)))&gt;=1,0,INDIRECT(ADDRESS(($AN501-1)*3+$AO501+5,$AP501+7)))))</f>
        <v>0</v>
      </c>
      <c r="AR501" s="472">
        <f ca="1">COUNTIF(INDIRECT("H"&amp;(ROW()+12*(($AN501-1)*3+$AO501)-ROW())/12+5):INDIRECT("S"&amp;(ROW()+12*(($AN501-1)*3+$AO501)-ROW())/12+5),AQ501)</f>
        <v>0</v>
      </c>
      <c r="AS501" s="480"/>
      <c r="AU501" s="472">
        <f ca="1">IF(AND(AQ501&gt;0,AR501&gt;0),COUNTIF(AU$6:AU500,"&gt;0")+1,0)</f>
        <v>0</v>
      </c>
    </row>
    <row r="502" spans="40:47" x14ac:dyDescent="0.15">
      <c r="AN502" s="472">
        <v>14</v>
      </c>
      <c r="AO502" s="472">
        <v>3</v>
      </c>
      <c r="AP502" s="472">
        <v>5</v>
      </c>
      <c r="AQ502" s="480">
        <f ca="1">IF($AP502=1,IF(INDIRECT(ADDRESS(($AN502-1)*3+$AO502+5,$AP502+7))="",0,INDIRECT(ADDRESS(($AN502-1)*3+$AO502+5,$AP502+7))),IF(INDIRECT(ADDRESS(($AN502-1)*3+$AO502+5,$AP502+7))="",0,IF(COUNTIF(INDIRECT(ADDRESS(($AN502-1)*36+($AO502-1)*12+6,COLUMN())):INDIRECT(ADDRESS(($AN502-1)*36+($AO502-1)*12+$AP502+4,COLUMN())),INDIRECT(ADDRESS(($AN502-1)*3+$AO502+5,$AP502+7)))&gt;=1,0,INDIRECT(ADDRESS(($AN502-1)*3+$AO502+5,$AP502+7)))))</f>
        <v>0</v>
      </c>
      <c r="AR502" s="472">
        <f ca="1">COUNTIF(INDIRECT("H"&amp;(ROW()+12*(($AN502-1)*3+$AO502)-ROW())/12+5):INDIRECT("S"&amp;(ROW()+12*(($AN502-1)*3+$AO502)-ROW())/12+5),AQ502)</f>
        <v>0</v>
      </c>
      <c r="AS502" s="480"/>
      <c r="AU502" s="472">
        <f ca="1">IF(AND(AQ502&gt;0,AR502&gt;0),COUNTIF(AU$6:AU501,"&gt;0")+1,0)</f>
        <v>0</v>
      </c>
    </row>
    <row r="503" spans="40:47" x14ac:dyDescent="0.15">
      <c r="AN503" s="472">
        <v>14</v>
      </c>
      <c r="AO503" s="472">
        <v>3</v>
      </c>
      <c r="AP503" s="472">
        <v>6</v>
      </c>
      <c r="AQ503" s="480">
        <f ca="1">IF($AP503=1,IF(INDIRECT(ADDRESS(($AN503-1)*3+$AO503+5,$AP503+7))="",0,INDIRECT(ADDRESS(($AN503-1)*3+$AO503+5,$AP503+7))),IF(INDIRECT(ADDRESS(($AN503-1)*3+$AO503+5,$AP503+7))="",0,IF(COUNTIF(INDIRECT(ADDRESS(($AN503-1)*36+($AO503-1)*12+6,COLUMN())):INDIRECT(ADDRESS(($AN503-1)*36+($AO503-1)*12+$AP503+4,COLUMN())),INDIRECT(ADDRESS(($AN503-1)*3+$AO503+5,$AP503+7)))&gt;=1,0,INDIRECT(ADDRESS(($AN503-1)*3+$AO503+5,$AP503+7)))))</f>
        <v>0</v>
      </c>
      <c r="AR503" s="472">
        <f ca="1">COUNTIF(INDIRECT("H"&amp;(ROW()+12*(($AN503-1)*3+$AO503)-ROW())/12+5):INDIRECT("S"&amp;(ROW()+12*(($AN503-1)*3+$AO503)-ROW())/12+5),AQ503)</f>
        <v>0</v>
      </c>
      <c r="AS503" s="480"/>
      <c r="AU503" s="472">
        <f ca="1">IF(AND(AQ503&gt;0,AR503&gt;0),COUNTIF(AU$6:AU502,"&gt;0")+1,0)</f>
        <v>0</v>
      </c>
    </row>
    <row r="504" spans="40:47" x14ac:dyDescent="0.15">
      <c r="AN504" s="472">
        <v>14</v>
      </c>
      <c r="AO504" s="472">
        <v>3</v>
      </c>
      <c r="AP504" s="472">
        <v>7</v>
      </c>
      <c r="AQ504" s="480">
        <f ca="1">IF($AP504=1,IF(INDIRECT(ADDRESS(($AN504-1)*3+$AO504+5,$AP504+7))="",0,INDIRECT(ADDRESS(($AN504-1)*3+$AO504+5,$AP504+7))),IF(INDIRECT(ADDRESS(($AN504-1)*3+$AO504+5,$AP504+7))="",0,IF(COUNTIF(INDIRECT(ADDRESS(($AN504-1)*36+($AO504-1)*12+6,COLUMN())):INDIRECT(ADDRESS(($AN504-1)*36+($AO504-1)*12+$AP504+4,COLUMN())),INDIRECT(ADDRESS(($AN504-1)*3+$AO504+5,$AP504+7)))&gt;=1,0,INDIRECT(ADDRESS(($AN504-1)*3+$AO504+5,$AP504+7)))))</f>
        <v>0</v>
      </c>
      <c r="AR504" s="472">
        <f ca="1">COUNTIF(INDIRECT("H"&amp;(ROW()+12*(($AN504-1)*3+$AO504)-ROW())/12+5):INDIRECT("S"&amp;(ROW()+12*(($AN504-1)*3+$AO504)-ROW())/12+5),AQ504)</f>
        <v>0</v>
      </c>
      <c r="AS504" s="480"/>
      <c r="AU504" s="472">
        <f ca="1">IF(AND(AQ504&gt;0,AR504&gt;0),COUNTIF(AU$6:AU503,"&gt;0")+1,0)</f>
        <v>0</v>
      </c>
    </row>
    <row r="505" spans="40:47" x14ac:dyDescent="0.15">
      <c r="AN505" s="472">
        <v>14</v>
      </c>
      <c r="AO505" s="472">
        <v>3</v>
      </c>
      <c r="AP505" s="472">
        <v>8</v>
      </c>
      <c r="AQ505" s="480">
        <f ca="1">IF($AP505=1,IF(INDIRECT(ADDRESS(($AN505-1)*3+$AO505+5,$AP505+7))="",0,INDIRECT(ADDRESS(($AN505-1)*3+$AO505+5,$AP505+7))),IF(INDIRECT(ADDRESS(($AN505-1)*3+$AO505+5,$AP505+7))="",0,IF(COUNTIF(INDIRECT(ADDRESS(($AN505-1)*36+($AO505-1)*12+6,COLUMN())):INDIRECT(ADDRESS(($AN505-1)*36+($AO505-1)*12+$AP505+4,COLUMN())),INDIRECT(ADDRESS(($AN505-1)*3+$AO505+5,$AP505+7)))&gt;=1,0,INDIRECT(ADDRESS(($AN505-1)*3+$AO505+5,$AP505+7)))))</f>
        <v>0</v>
      </c>
      <c r="AR505" s="472">
        <f ca="1">COUNTIF(INDIRECT("H"&amp;(ROW()+12*(($AN505-1)*3+$AO505)-ROW())/12+5):INDIRECT("S"&amp;(ROW()+12*(($AN505-1)*3+$AO505)-ROW())/12+5),AQ505)</f>
        <v>0</v>
      </c>
      <c r="AS505" s="480"/>
      <c r="AU505" s="472">
        <f ca="1">IF(AND(AQ505&gt;0,AR505&gt;0),COUNTIF(AU$6:AU504,"&gt;0")+1,0)</f>
        <v>0</v>
      </c>
    </row>
    <row r="506" spans="40:47" x14ac:dyDescent="0.15">
      <c r="AN506" s="472">
        <v>14</v>
      </c>
      <c r="AO506" s="472">
        <v>3</v>
      </c>
      <c r="AP506" s="472">
        <v>9</v>
      </c>
      <c r="AQ506" s="480">
        <f ca="1">IF($AP506=1,IF(INDIRECT(ADDRESS(($AN506-1)*3+$AO506+5,$AP506+7))="",0,INDIRECT(ADDRESS(($AN506-1)*3+$AO506+5,$AP506+7))),IF(INDIRECT(ADDRESS(($AN506-1)*3+$AO506+5,$AP506+7))="",0,IF(COUNTIF(INDIRECT(ADDRESS(($AN506-1)*36+($AO506-1)*12+6,COLUMN())):INDIRECT(ADDRESS(($AN506-1)*36+($AO506-1)*12+$AP506+4,COLUMN())),INDIRECT(ADDRESS(($AN506-1)*3+$AO506+5,$AP506+7)))&gt;=1,0,INDIRECT(ADDRESS(($AN506-1)*3+$AO506+5,$AP506+7)))))</f>
        <v>0</v>
      </c>
      <c r="AR506" s="472">
        <f ca="1">COUNTIF(INDIRECT("H"&amp;(ROW()+12*(($AN506-1)*3+$AO506)-ROW())/12+5):INDIRECT("S"&amp;(ROW()+12*(($AN506-1)*3+$AO506)-ROW())/12+5),AQ506)</f>
        <v>0</v>
      </c>
      <c r="AS506" s="480"/>
      <c r="AU506" s="472">
        <f ca="1">IF(AND(AQ506&gt;0,AR506&gt;0),COUNTIF(AU$6:AU505,"&gt;0")+1,0)</f>
        <v>0</v>
      </c>
    </row>
    <row r="507" spans="40:47" x14ac:dyDescent="0.15">
      <c r="AN507" s="472">
        <v>14</v>
      </c>
      <c r="AO507" s="472">
        <v>3</v>
      </c>
      <c r="AP507" s="472">
        <v>10</v>
      </c>
      <c r="AQ507" s="480">
        <f ca="1">IF($AP507=1,IF(INDIRECT(ADDRESS(($AN507-1)*3+$AO507+5,$AP507+7))="",0,INDIRECT(ADDRESS(($AN507-1)*3+$AO507+5,$AP507+7))),IF(INDIRECT(ADDRESS(($AN507-1)*3+$AO507+5,$AP507+7))="",0,IF(COUNTIF(INDIRECT(ADDRESS(($AN507-1)*36+($AO507-1)*12+6,COLUMN())):INDIRECT(ADDRESS(($AN507-1)*36+($AO507-1)*12+$AP507+4,COLUMN())),INDIRECT(ADDRESS(($AN507-1)*3+$AO507+5,$AP507+7)))&gt;=1,0,INDIRECT(ADDRESS(($AN507-1)*3+$AO507+5,$AP507+7)))))</f>
        <v>0</v>
      </c>
      <c r="AR507" s="472">
        <f ca="1">COUNTIF(INDIRECT("H"&amp;(ROW()+12*(($AN507-1)*3+$AO507)-ROW())/12+5):INDIRECT("S"&amp;(ROW()+12*(($AN507-1)*3+$AO507)-ROW())/12+5),AQ507)</f>
        <v>0</v>
      </c>
      <c r="AS507" s="480"/>
      <c r="AU507" s="472">
        <f ca="1">IF(AND(AQ507&gt;0,AR507&gt;0),COUNTIF(AU$6:AU506,"&gt;0")+1,0)</f>
        <v>0</v>
      </c>
    </row>
    <row r="508" spans="40:47" x14ac:dyDescent="0.15">
      <c r="AN508" s="472">
        <v>14</v>
      </c>
      <c r="AO508" s="472">
        <v>3</v>
      </c>
      <c r="AP508" s="472">
        <v>11</v>
      </c>
      <c r="AQ508" s="480">
        <f ca="1">IF($AP508=1,IF(INDIRECT(ADDRESS(($AN508-1)*3+$AO508+5,$AP508+7))="",0,INDIRECT(ADDRESS(($AN508-1)*3+$AO508+5,$AP508+7))),IF(INDIRECT(ADDRESS(($AN508-1)*3+$AO508+5,$AP508+7))="",0,IF(COUNTIF(INDIRECT(ADDRESS(($AN508-1)*36+($AO508-1)*12+6,COLUMN())):INDIRECT(ADDRESS(($AN508-1)*36+($AO508-1)*12+$AP508+4,COLUMN())),INDIRECT(ADDRESS(($AN508-1)*3+$AO508+5,$AP508+7)))&gt;=1,0,INDIRECT(ADDRESS(($AN508-1)*3+$AO508+5,$AP508+7)))))</f>
        <v>0</v>
      </c>
      <c r="AR508" s="472">
        <f ca="1">COUNTIF(INDIRECT("H"&amp;(ROW()+12*(($AN508-1)*3+$AO508)-ROW())/12+5):INDIRECT("S"&amp;(ROW()+12*(($AN508-1)*3+$AO508)-ROW())/12+5),AQ508)</f>
        <v>0</v>
      </c>
      <c r="AS508" s="480"/>
      <c r="AU508" s="472">
        <f ca="1">IF(AND(AQ508&gt;0,AR508&gt;0),COUNTIF(AU$6:AU507,"&gt;0")+1,0)</f>
        <v>0</v>
      </c>
    </row>
    <row r="509" spans="40:47" x14ac:dyDescent="0.15">
      <c r="AN509" s="472">
        <v>14</v>
      </c>
      <c r="AO509" s="472">
        <v>3</v>
      </c>
      <c r="AP509" s="472">
        <v>12</v>
      </c>
      <c r="AQ509" s="480">
        <f ca="1">IF($AP509=1,IF(INDIRECT(ADDRESS(($AN509-1)*3+$AO509+5,$AP509+7))="",0,INDIRECT(ADDRESS(($AN509-1)*3+$AO509+5,$AP509+7))),IF(INDIRECT(ADDRESS(($AN509-1)*3+$AO509+5,$AP509+7))="",0,IF(COUNTIF(INDIRECT(ADDRESS(($AN509-1)*36+($AO509-1)*12+6,COLUMN())):INDIRECT(ADDRESS(($AN509-1)*36+($AO509-1)*12+$AP509+4,COLUMN())),INDIRECT(ADDRESS(($AN509-1)*3+$AO509+5,$AP509+7)))&gt;=1,0,INDIRECT(ADDRESS(($AN509-1)*3+$AO509+5,$AP509+7)))))</f>
        <v>0</v>
      </c>
      <c r="AR509" s="472">
        <f ca="1">COUNTIF(INDIRECT("H"&amp;(ROW()+12*(($AN509-1)*3+$AO509)-ROW())/12+5):INDIRECT("S"&amp;(ROW()+12*(($AN509-1)*3+$AO509)-ROW())/12+5),AQ509)</f>
        <v>0</v>
      </c>
      <c r="AS509" s="480"/>
      <c r="AU509" s="472">
        <f ca="1">IF(AND(AQ509&gt;0,AR509&gt;0),COUNTIF(AU$6:AU508,"&gt;0")+1,0)</f>
        <v>0</v>
      </c>
    </row>
    <row r="510" spans="40:47" x14ac:dyDescent="0.15">
      <c r="AN510" s="472">
        <v>15</v>
      </c>
      <c r="AO510" s="472">
        <v>1</v>
      </c>
      <c r="AP510" s="472">
        <v>1</v>
      </c>
      <c r="AQ510" s="480">
        <f ca="1">IF($AP510=1,IF(INDIRECT(ADDRESS(($AN510-1)*3+$AO510+5,$AP510+7))="",0,INDIRECT(ADDRESS(($AN510-1)*3+$AO510+5,$AP510+7))),IF(INDIRECT(ADDRESS(($AN510-1)*3+$AO510+5,$AP510+7))="",0,IF(COUNTIF(INDIRECT(ADDRESS(($AN510-1)*36+($AO510-1)*12+6,COLUMN())):INDIRECT(ADDRESS(($AN510-1)*36+($AO510-1)*12+$AP510+4,COLUMN())),INDIRECT(ADDRESS(($AN510-1)*3+$AO510+5,$AP510+7)))&gt;=1,0,INDIRECT(ADDRESS(($AN510-1)*3+$AO510+5,$AP510+7)))))</f>
        <v>0</v>
      </c>
      <c r="AR510" s="472">
        <f ca="1">COUNTIF(INDIRECT("H"&amp;(ROW()+12*(($AN510-1)*3+$AO510)-ROW())/12+5):INDIRECT("S"&amp;(ROW()+12*(($AN510-1)*3+$AO510)-ROW())/12+5),AQ510)</f>
        <v>0</v>
      </c>
      <c r="AS510" s="480"/>
      <c r="AU510" s="472">
        <f ca="1">IF(AND(AQ510&gt;0,AR510&gt;0),COUNTIF(AU$6:AU509,"&gt;0")+1,0)</f>
        <v>0</v>
      </c>
    </row>
    <row r="511" spans="40:47" x14ac:dyDescent="0.15">
      <c r="AN511" s="472">
        <v>15</v>
      </c>
      <c r="AO511" s="472">
        <v>1</v>
      </c>
      <c r="AP511" s="472">
        <v>2</v>
      </c>
      <c r="AQ511" s="480">
        <f ca="1">IF($AP511=1,IF(INDIRECT(ADDRESS(($AN511-1)*3+$AO511+5,$AP511+7))="",0,INDIRECT(ADDRESS(($AN511-1)*3+$AO511+5,$AP511+7))),IF(INDIRECT(ADDRESS(($AN511-1)*3+$AO511+5,$AP511+7))="",0,IF(COUNTIF(INDIRECT(ADDRESS(($AN511-1)*36+($AO511-1)*12+6,COLUMN())):INDIRECT(ADDRESS(($AN511-1)*36+($AO511-1)*12+$AP511+4,COLUMN())),INDIRECT(ADDRESS(($AN511-1)*3+$AO511+5,$AP511+7)))&gt;=1,0,INDIRECT(ADDRESS(($AN511-1)*3+$AO511+5,$AP511+7)))))</f>
        <v>0</v>
      </c>
      <c r="AR511" s="472">
        <f ca="1">COUNTIF(INDIRECT("H"&amp;(ROW()+12*(($AN511-1)*3+$AO511)-ROW())/12+5):INDIRECT("S"&amp;(ROW()+12*(($AN511-1)*3+$AO511)-ROW())/12+5),AQ511)</f>
        <v>0</v>
      </c>
      <c r="AS511" s="480"/>
      <c r="AU511" s="472">
        <f ca="1">IF(AND(AQ511&gt;0,AR511&gt;0),COUNTIF(AU$6:AU510,"&gt;0")+1,0)</f>
        <v>0</v>
      </c>
    </row>
    <row r="512" spans="40:47" x14ac:dyDescent="0.15">
      <c r="AN512" s="472">
        <v>15</v>
      </c>
      <c r="AO512" s="472">
        <v>1</v>
      </c>
      <c r="AP512" s="472">
        <v>3</v>
      </c>
      <c r="AQ512" s="480">
        <f ca="1">IF($AP512=1,IF(INDIRECT(ADDRESS(($AN512-1)*3+$AO512+5,$AP512+7))="",0,INDIRECT(ADDRESS(($AN512-1)*3+$AO512+5,$AP512+7))),IF(INDIRECT(ADDRESS(($AN512-1)*3+$AO512+5,$AP512+7))="",0,IF(COUNTIF(INDIRECT(ADDRESS(($AN512-1)*36+($AO512-1)*12+6,COLUMN())):INDIRECT(ADDRESS(($AN512-1)*36+($AO512-1)*12+$AP512+4,COLUMN())),INDIRECT(ADDRESS(($AN512-1)*3+$AO512+5,$AP512+7)))&gt;=1,0,INDIRECT(ADDRESS(($AN512-1)*3+$AO512+5,$AP512+7)))))</f>
        <v>0</v>
      </c>
      <c r="AR512" s="472">
        <f ca="1">COUNTIF(INDIRECT("H"&amp;(ROW()+12*(($AN512-1)*3+$AO512)-ROW())/12+5):INDIRECT("S"&amp;(ROW()+12*(($AN512-1)*3+$AO512)-ROW())/12+5),AQ512)</f>
        <v>0</v>
      </c>
      <c r="AS512" s="480"/>
      <c r="AU512" s="472">
        <f ca="1">IF(AND(AQ512&gt;0,AR512&gt;0),COUNTIF(AU$6:AU511,"&gt;0")+1,0)</f>
        <v>0</v>
      </c>
    </row>
    <row r="513" spans="40:47" x14ac:dyDescent="0.15">
      <c r="AN513" s="472">
        <v>15</v>
      </c>
      <c r="AO513" s="472">
        <v>1</v>
      </c>
      <c r="AP513" s="472">
        <v>4</v>
      </c>
      <c r="AQ513" s="480">
        <f ca="1">IF($AP513=1,IF(INDIRECT(ADDRESS(($AN513-1)*3+$AO513+5,$AP513+7))="",0,INDIRECT(ADDRESS(($AN513-1)*3+$AO513+5,$AP513+7))),IF(INDIRECT(ADDRESS(($AN513-1)*3+$AO513+5,$AP513+7))="",0,IF(COUNTIF(INDIRECT(ADDRESS(($AN513-1)*36+($AO513-1)*12+6,COLUMN())):INDIRECT(ADDRESS(($AN513-1)*36+($AO513-1)*12+$AP513+4,COLUMN())),INDIRECT(ADDRESS(($AN513-1)*3+$AO513+5,$AP513+7)))&gt;=1,0,INDIRECT(ADDRESS(($AN513-1)*3+$AO513+5,$AP513+7)))))</f>
        <v>0</v>
      </c>
      <c r="AR513" s="472">
        <f ca="1">COUNTIF(INDIRECT("H"&amp;(ROW()+12*(($AN513-1)*3+$AO513)-ROW())/12+5):INDIRECT("S"&amp;(ROW()+12*(($AN513-1)*3+$AO513)-ROW())/12+5),AQ513)</f>
        <v>0</v>
      </c>
      <c r="AS513" s="480"/>
      <c r="AU513" s="472">
        <f ca="1">IF(AND(AQ513&gt;0,AR513&gt;0),COUNTIF(AU$6:AU512,"&gt;0")+1,0)</f>
        <v>0</v>
      </c>
    </row>
    <row r="514" spans="40:47" x14ac:dyDescent="0.15">
      <c r="AN514" s="472">
        <v>15</v>
      </c>
      <c r="AO514" s="472">
        <v>1</v>
      </c>
      <c r="AP514" s="472">
        <v>5</v>
      </c>
      <c r="AQ514" s="480">
        <f ca="1">IF($AP514=1,IF(INDIRECT(ADDRESS(($AN514-1)*3+$AO514+5,$AP514+7))="",0,INDIRECT(ADDRESS(($AN514-1)*3+$AO514+5,$AP514+7))),IF(INDIRECT(ADDRESS(($AN514-1)*3+$AO514+5,$AP514+7))="",0,IF(COUNTIF(INDIRECT(ADDRESS(($AN514-1)*36+($AO514-1)*12+6,COLUMN())):INDIRECT(ADDRESS(($AN514-1)*36+($AO514-1)*12+$AP514+4,COLUMN())),INDIRECT(ADDRESS(($AN514-1)*3+$AO514+5,$AP514+7)))&gt;=1,0,INDIRECT(ADDRESS(($AN514-1)*3+$AO514+5,$AP514+7)))))</f>
        <v>0</v>
      </c>
      <c r="AR514" s="472">
        <f ca="1">COUNTIF(INDIRECT("H"&amp;(ROW()+12*(($AN514-1)*3+$AO514)-ROW())/12+5):INDIRECT("S"&amp;(ROW()+12*(($AN514-1)*3+$AO514)-ROW())/12+5),AQ514)</f>
        <v>0</v>
      </c>
      <c r="AS514" s="480"/>
      <c r="AU514" s="472">
        <f ca="1">IF(AND(AQ514&gt;0,AR514&gt;0),COUNTIF(AU$6:AU513,"&gt;0")+1,0)</f>
        <v>0</v>
      </c>
    </row>
    <row r="515" spans="40:47" x14ac:dyDescent="0.15">
      <c r="AN515" s="472">
        <v>15</v>
      </c>
      <c r="AO515" s="472">
        <v>1</v>
      </c>
      <c r="AP515" s="472">
        <v>6</v>
      </c>
      <c r="AQ515" s="480">
        <f ca="1">IF($AP515=1,IF(INDIRECT(ADDRESS(($AN515-1)*3+$AO515+5,$AP515+7))="",0,INDIRECT(ADDRESS(($AN515-1)*3+$AO515+5,$AP515+7))),IF(INDIRECT(ADDRESS(($AN515-1)*3+$AO515+5,$AP515+7))="",0,IF(COUNTIF(INDIRECT(ADDRESS(($AN515-1)*36+($AO515-1)*12+6,COLUMN())):INDIRECT(ADDRESS(($AN515-1)*36+($AO515-1)*12+$AP515+4,COLUMN())),INDIRECT(ADDRESS(($AN515-1)*3+$AO515+5,$AP515+7)))&gt;=1,0,INDIRECT(ADDRESS(($AN515-1)*3+$AO515+5,$AP515+7)))))</f>
        <v>0</v>
      </c>
      <c r="AR515" s="472">
        <f ca="1">COUNTIF(INDIRECT("H"&amp;(ROW()+12*(($AN515-1)*3+$AO515)-ROW())/12+5):INDIRECT("S"&amp;(ROW()+12*(($AN515-1)*3+$AO515)-ROW())/12+5),AQ515)</f>
        <v>0</v>
      </c>
      <c r="AS515" s="480"/>
      <c r="AU515" s="472">
        <f ca="1">IF(AND(AQ515&gt;0,AR515&gt;0),COUNTIF(AU$6:AU514,"&gt;0")+1,0)</f>
        <v>0</v>
      </c>
    </row>
    <row r="516" spans="40:47" x14ac:dyDescent="0.15">
      <c r="AN516" s="472">
        <v>15</v>
      </c>
      <c r="AO516" s="472">
        <v>1</v>
      </c>
      <c r="AP516" s="472">
        <v>7</v>
      </c>
      <c r="AQ516" s="480">
        <f ca="1">IF($AP516=1,IF(INDIRECT(ADDRESS(($AN516-1)*3+$AO516+5,$AP516+7))="",0,INDIRECT(ADDRESS(($AN516-1)*3+$AO516+5,$AP516+7))),IF(INDIRECT(ADDRESS(($AN516-1)*3+$AO516+5,$AP516+7))="",0,IF(COUNTIF(INDIRECT(ADDRESS(($AN516-1)*36+($AO516-1)*12+6,COLUMN())):INDIRECT(ADDRESS(($AN516-1)*36+($AO516-1)*12+$AP516+4,COLUMN())),INDIRECT(ADDRESS(($AN516-1)*3+$AO516+5,$AP516+7)))&gt;=1,0,INDIRECT(ADDRESS(($AN516-1)*3+$AO516+5,$AP516+7)))))</f>
        <v>0</v>
      </c>
      <c r="AR516" s="472">
        <f ca="1">COUNTIF(INDIRECT("H"&amp;(ROW()+12*(($AN516-1)*3+$AO516)-ROW())/12+5):INDIRECT("S"&amp;(ROW()+12*(($AN516-1)*3+$AO516)-ROW())/12+5),AQ516)</f>
        <v>0</v>
      </c>
      <c r="AS516" s="480"/>
      <c r="AU516" s="472">
        <f ca="1">IF(AND(AQ516&gt;0,AR516&gt;0),COUNTIF(AU$6:AU515,"&gt;0")+1,0)</f>
        <v>0</v>
      </c>
    </row>
    <row r="517" spans="40:47" x14ac:dyDescent="0.15">
      <c r="AN517" s="472">
        <v>15</v>
      </c>
      <c r="AO517" s="472">
        <v>1</v>
      </c>
      <c r="AP517" s="472">
        <v>8</v>
      </c>
      <c r="AQ517" s="480">
        <f ca="1">IF($AP517=1,IF(INDIRECT(ADDRESS(($AN517-1)*3+$AO517+5,$AP517+7))="",0,INDIRECT(ADDRESS(($AN517-1)*3+$AO517+5,$AP517+7))),IF(INDIRECT(ADDRESS(($AN517-1)*3+$AO517+5,$AP517+7))="",0,IF(COUNTIF(INDIRECT(ADDRESS(($AN517-1)*36+($AO517-1)*12+6,COLUMN())):INDIRECT(ADDRESS(($AN517-1)*36+($AO517-1)*12+$AP517+4,COLUMN())),INDIRECT(ADDRESS(($AN517-1)*3+$AO517+5,$AP517+7)))&gt;=1,0,INDIRECT(ADDRESS(($AN517-1)*3+$AO517+5,$AP517+7)))))</f>
        <v>0</v>
      </c>
      <c r="AR517" s="472">
        <f ca="1">COUNTIF(INDIRECT("H"&amp;(ROW()+12*(($AN517-1)*3+$AO517)-ROW())/12+5):INDIRECT("S"&amp;(ROW()+12*(($AN517-1)*3+$AO517)-ROW())/12+5),AQ517)</f>
        <v>0</v>
      </c>
      <c r="AS517" s="480"/>
      <c r="AU517" s="472">
        <f ca="1">IF(AND(AQ517&gt;0,AR517&gt;0),COUNTIF(AU$6:AU516,"&gt;0")+1,0)</f>
        <v>0</v>
      </c>
    </row>
    <row r="518" spans="40:47" x14ac:dyDescent="0.15">
      <c r="AN518" s="472">
        <v>15</v>
      </c>
      <c r="AO518" s="472">
        <v>1</v>
      </c>
      <c r="AP518" s="472">
        <v>9</v>
      </c>
      <c r="AQ518" s="480">
        <f ca="1">IF($AP518=1,IF(INDIRECT(ADDRESS(($AN518-1)*3+$AO518+5,$AP518+7))="",0,INDIRECT(ADDRESS(($AN518-1)*3+$AO518+5,$AP518+7))),IF(INDIRECT(ADDRESS(($AN518-1)*3+$AO518+5,$AP518+7))="",0,IF(COUNTIF(INDIRECT(ADDRESS(($AN518-1)*36+($AO518-1)*12+6,COLUMN())):INDIRECT(ADDRESS(($AN518-1)*36+($AO518-1)*12+$AP518+4,COLUMN())),INDIRECT(ADDRESS(($AN518-1)*3+$AO518+5,$AP518+7)))&gt;=1,0,INDIRECT(ADDRESS(($AN518-1)*3+$AO518+5,$AP518+7)))))</f>
        <v>0</v>
      </c>
      <c r="AR518" s="472">
        <f ca="1">COUNTIF(INDIRECT("H"&amp;(ROW()+12*(($AN518-1)*3+$AO518)-ROW())/12+5):INDIRECT("S"&amp;(ROW()+12*(($AN518-1)*3+$AO518)-ROW())/12+5),AQ518)</f>
        <v>0</v>
      </c>
      <c r="AS518" s="480"/>
      <c r="AU518" s="472">
        <f ca="1">IF(AND(AQ518&gt;0,AR518&gt;0),COUNTIF(AU$6:AU517,"&gt;0")+1,0)</f>
        <v>0</v>
      </c>
    </row>
    <row r="519" spans="40:47" x14ac:dyDescent="0.15">
      <c r="AN519" s="472">
        <v>15</v>
      </c>
      <c r="AO519" s="472">
        <v>1</v>
      </c>
      <c r="AP519" s="472">
        <v>10</v>
      </c>
      <c r="AQ519" s="480">
        <f ca="1">IF($AP519=1,IF(INDIRECT(ADDRESS(($AN519-1)*3+$AO519+5,$AP519+7))="",0,INDIRECT(ADDRESS(($AN519-1)*3+$AO519+5,$AP519+7))),IF(INDIRECT(ADDRESS(($AN519-1)*3+$AO519+5,$AP519+7))="",0,IF(COUNTIF(INDIRECT(ADDRESS(($AN519-1)*36+($AO519-1)*12+6,COLUMN())):INDIRECT(ADDRESS(($AN519-1)*36+($AO519-1)*12+$AP519+4,COLUMN())),INDIRECT(ADDRESS(($AN519-1)*3+$AO519+5,$AP519+7)))&gt;=1,0,INDIRECT(ADDRESS(($AN519-1)*3+$AO519+5,$AP519+7)))))</f>
        <v>0</v>
      </c>
      <c r="AR519" s="472">
        <f ca="1">COUNTIF(INDIRECT("H"&amp;(ROW()+12*(($AN519-1)*3+$AO519)-ROW())/12+5):INDIRECT("S"&amp;(ROW()+12*(($AN519-1)*3+$AO519)-ROW())/12+5),AQ519)</f>
        <v>0</v>
      </c>
      <c r="AS519" s="480"/>
      <c r="AU519" s="472">
        <f ca="1">IF(AND(AQ519&gt;0,AR519&gt;0),COUNTIF(AU$6:AU518,"&gt;0")+1,0)</f>
        <v>0</v>
      </c>
    </row>
    <row r="520" spans="40:47" x14ac:dyDescent="0.15">
      <c r="AN520" s="472">
        <v>15</v>
      </c>
      <c r="AO520" s="472">
        <v>1</v>
      </c>
      <c r="AP520" s="472">
        <v>11</v>
      </c>
      <c r="AQ520" s="480">
        <f ca="1">IF($AP520=1,IF(INDIRECT(ADDRESS(($AN520-1)*3+$AO520+5,$AP520+7))="",0,INDIRECT(ADDRESS(($AN520-1)*3+$AO520+5,$AP520+7))),IF(INDIRECT(ADDRESS(($AN520-1)*3+$AO520+5,$AP520+7))="",0,IF(COUNTIF(INDIRECT(ADDRESS(($AN520-1)*36+($AO520-1)*12+6,COLUMN())):INDIRECT(ADDRESS(($AN520-1)*36+($AO520-1)*12+$AP520+4,COLUMN())),INDIRECT(ADDRESS(($AN520-1)*3+$AO520+5,$AP520+7)))&gt;=1,0,INDIRECT(ADDRESS(($AN520-1)*3+$AO520+5,$AP520+7)))))</f>
        <v>0</v>
      </c>
      <c r="AR520" s="472">
        <f ca="1">COUNTIF(INDIRECT("H"&amp;(ROW()+12*(($AN520-1)*3+$AO520)-ROW())/12+5):INDIRECT("S"&amp;(ROW()+12*(($AN520-1)*3+$AO520)-ROW())/12+5),AQ520)</f>
        <v>0</v>
      </c>
      <c r="AS520" s="480"/>
      <c r="AU520" s="472">
        <f ca="1">IF(AND(AQ520&gt;0,AR520&gt;0),COUNTIF(AU$6:AU519,"&gt;0")+1,0)</f>
        <v>0</v>
      </c>
    </row>
    <row r="521" spans="40:47" x14ac:dyDescent="0.15">
      <c r="AN521" s="472">
        <v>15</v>
      </c>
      <c r="AO521" s="472">
        <v>1</v>
      </c>
      <c r="AP521" s="472">
        <v>12</v>
      </c>
      <c r="AQ521" s="480">
        <f ca="1">IF($AP521=1,IF(INDIRECT(ADDRESS(($AN521-1)*3+$AO521+5,$AP521+7))="",0,INDIRECT(ADDRESS(($AN521-1)*3+$AO521+5,$AP521+7))),IF(INDIRECT(ADDRESS(($AN521-1)*3+$AO521+5,$AP521+7))="",0,IF(COUNTIF(INDIRECT(ADDRESS(($AN521-1)*36+($AO521-1)*12+6,COLUMN())):INDIRECT(ADDRESS(($AN521-1)*36+($AO521-1)*12+$AP521+4,COLUMN())),INDIRECT(ADDRESS(($AN521-1)*3+$AO521+5,$AP521+7)))&gt;=1,0,INDIRECT(ADDRESS(($AN521-1)*3+$AO521+5,$AP521+7)))))</f>
        <v>0</v>
      </c>
      <c r="AR521" s="472">
        <f ca="1">COUNTIF(INDIRECT("H"&amp;(ROW()+12*(($AN521-1)*3+$AO521)-ROW())/12+5):INDIRECT("S"&amp;(ROW()+12*(($AN521-1)*3+$AO521)-ROW())/12+5),AQ521)</f>
        <v>0</v>
      </c>
      <c r="AS521" s="480"/>
      <c r="AU521" s="472">
        <f ca="1">IF(AND(AQ521&gt;0,AR521&gt;0),COUNTIF(AU$6:AU520,"&gt;0")+1,0)</f>
        <v>0</v>
      </c>
    </row>
    <row r="522" spans="40:47" x14ac:dyDescent="0.15">
      <c r="AN522" s="472">
        <v>15</v>
      </c>
      <c r="AO522" s="472">
        <v>2</v>
      </c>
      <c r="AP522" s="472">
        <v>1</v>
      </c>
      <c r="AQ522" s="480">
        <f ca="1">IF($AP522=1,IF(INDIRECT(ADDRESS(($AN522-1)*3+$AO522+5,$AP522+7))="",0,INDIRECT(ADDRESS(($AN522-1)*3+$AO522+5,$AP522+7))),IF(INDIRECT(ADDRESS(($AN522-1)*3+$AO522+5,$AP522+7))="",0,IF(COUNTIF(INDIRECT(ADDRESS(($AN522-1)*36+($AO522-1)*12+6,COLUMN())):INDIRECT(ADDRESS(($AN522-1)*36+($AO522-1)*12+$AP522+4,COLUMN())),INDIRECT(ADDRESS(($AN522-1)*3+$AO522+5,$AP522+7)))&gt;=1,0,INDIRECT(ADDRESS(($AN522-1)*3+$AO522+5,$AP522+7)))))</f>
        <v>0</v>
      </c>
      <c r="AR522" s="472">
        <f ca="1">COUNTIF(INDIRECT("H"&amp;(ROW()+12*(($AN522-1)*3+$AO522)-ROW())/12+5):INDIRECT("S"&amp;(ROW()+12*(($AN522-1)*3+$AO522)-ROW())/12+5),AQ522)</f>
        <v>0</v>
      </c>
      <c r="AS522" s="480"/>
      <c r="AU522" s="472">
        <f ca="1">IF(AND(AQ522&gt;0,AR522&gt;0),COUNTIF(AU$6:AU521,"&gt;0")+1,0)</f>
        <v>0</v>
      </c>
    </row>
    <row r="523" spans="40:47" x14ac:dyDescent="0.15">
      <c r="AN523" s="472">
        <v>15</v>
      </c>
      <c r="AO523" s="472">
        <v>2</v>
      </c>
      <c r="AP523" s="472">
        <v>2</v>
      </c>
      <c r="AQ523" s="480">
        <f ca="1">IF($AP523=1,IF(INDIRECT(ADDRESS(($AN523-1)*3+$AO523+5,$AP523+7))="",0,INDIRECT(ADDRESS(($AN523-1)*3+$AO523+5,$AP523+7))),IF(INDIRECT(ADDRESS(($AN523-1)*3+$AO523+5,$AP523+7))="",0,IF(COUNTIF(INDIRECT(ADDRESS(($AN523-1)*36+($AO523-1)*12+6,COLUMN())):INDIRECT(ADDRESS(($AN523-1)*36+($AO523-1)*12+$AP523+4,COLUMN())),INDIRECT(ADDRESS(($AN523-1)*3+$AO523+5,$AP523+7)))&gt;=1,0,INDIRECT(ADDRESS(($AN523-1)*3+$AO523+5,$AP523+7)))))</f>
        <v>0</v>
      </c>
      <c r="AR523" s="472">
        <f ca="1">COUNTIF(INDIRECT("H"&amp;(ROW()+12*(($AN523-1)*3+$AO523)-ROW())/12+5):INDIRECT("S"&amp;(ROW()+12*(($AN523-1)*3+$AO523)-ROW())/12+5),AQ523)</f>
        <v>0</v>
      </c>
      <c r="AS523" s="480"/>
      <c r="AU523" s="472">
        <f ca="1">IF(AND(AQ523&gt;0,AR523&gt;0),COUNTIF(AU$6:AU522,"&gt;0")+1,0)</f>
        <v>0</v>
      </c>
    </row>
    <row r="524" spans="40:47" x14ac:dyDescent="0.15">
      <c r="AN524" s="472">
        <v>15</v>
      </c>
      <c r="AO524" s="472">
        <v>2</v>
      </c>
      <c r="AP524" s="472">
        <v>3</v>
      </c>
      <c r="AQ524" s="480">
        <f ca="1">IF($AP524=1,IF(INDIRECT(ADDRESS(($AN524-1)*3+$AO524+5,$AP524+7))="",0,INDIRECT(ADDRESS(($AN524-1)*3+$AO524+5,$AP524+7))),IF(INDIRECT(ADDRESS(($AN524-1)*3+$AO524+5,$AP524+7))="",0,IF(COUNTIF(INDIRECT(ADDRESS(($AN524-1)*36+($AO524-1)*12+6,COLUMN())):INDIRECT(ADDRESS(($AN524-1)*36+($AO524-1)*12+$AP524+4,COLUMN())),INDIRECT(ADDRESS(($AN524-1)*3+$AO524+5,$AP524+7)))&gt;=1,0,INDIRECT(ADDRESS(($AN524-1)*3+$AO524+5,$AP524+7)))))</f>
        <v>0</v>
      </c>
      <c r="AR524" s="472">
        <f ca="1">COUNTIF(INDIRECT("H"&amp;(ROW()+12*(($AN524-1)*3+$AO524)-ROW())/12+5):INDIRECT("S"&amp;(ROW()+12*(($AN524-1)*3+$AO524)-ROW())/12+5),AQ524)</f>
        <v>0</v>
      </c>
      <c r="AS524" s="480"/>
      <c r="AU524" s="472">
        <f ca="1">IF(AND(AQ524&gt;0,AR524&gt;0),COUNTIF(AU$6:AU523,"&gt;0")+1,0)</f>
        <v>0</v>
      </c>
    </row>
    <row r="525" spans="40:47" x14ac:dyDescent="0.15">
      <c r="AN525" s="472">
        <v>15</v>
      </c>
      <c r="AO525" s="472">
        <v>2</v>
      </c>
      <c r="AP525" s="472">
        <v>4</v>
      </c>
      <c r="AQ525" s="480">
        <f ca="1">IF($AP525=1,IF(INDIRECT(ADDRESS(($AN525-1)*3+$AO525+5,$AP525+7))="",0,INDIRECT(ADDRESS(($AN525-1)*3+$AO525+5,$AP525+7))),IF(INDIRECT(ADDRESS(($AN525-1)*3+$AO525+5,$AP525+7))="",0,IF(COUNTIF(INDIRECT(ADDRESS(($AN525-1)*36+($AO525-1)*12+6,COLUMN())):INDIRECT(ADDRESS(($AN525-1)*36+($AO525-1)*12+$AP525+4,COLUMN())),INDIRECT(ADDRESS(($AN525-1)*3+$AO525+5,$AP525+7)))&gt;=1,0,INDIRECT(ADDRESS(($AN525-1)*3+$AO525+5,$AP525+7)))))</f>
        <v>0</v>
      </c>
      <c r="AR525" s="472">
        <f ca="1">COUNTIF(INDIRECT("H"&amp;(ROW()+12*(($AN525-1)*3+$AO525)-ROW())/12+5):INDIRECT("S"&amp;(ROW()+12*(($AN525-1)*3+$AO525)-ROW())/12+5),AQ525)</f>
        <v>0</v>
      </c>
      <c r="AS525" s="480"/>
      <c r="AU525" s="472">
        <f ca="1">IF(AND(AQ525&gt;0,AR525&gt;0),COUNTIF(AU$6:AU524,"&gt;0")+1,0)</f>
        <v>0</v>
      </c>
    </row>
    <row r="526" spans="40:47" x14ac:dyDescent="0.15">
      <c r="AN526" s="472">
        <v>15</v>
      </c>
      <c r="AO526" s="472">
        <v>2</v>
      </c>
      <c r="AP526" s="472">
        <v>5</v>
      </c>
      <c r="AQ526" s="480">
        <f ca="1">IF($AP526=1,IF(INDIRECT(ADDRESS(($AN526-1)*3+$AO526+5,$AP526+7))="",0,INDIRECT(ADDRESS(($AN526-1)*3+$AO526+5,$AP526+7))),IF(INDIRECT(ADDRESS(($AN526-1)*3+$AO526+5,$AP526+7))="",0,IF(COUNTIF(INDIRECT(ADDRESS(($AN526-1)*36+($AO526-1)*12+6,COLUMN())):INDIRECT(ADDRESS(($AN526-1)*36+($AO526-1)*12+$AP526+4,COLUMN())),INDIRECT(ADDRESS(($AN526-1)*3+$AO526+5,$AP526+7)))&gt;=1,0,INDIRECT(ADDRESS(($AN526-1)*3+$AO526+5,$AP526+7)))))</f>
        <v>0</v>
      </c>
      <c r="AR526" s="472">
        <f ca="1">COUNTIF(INDIRECT("H"&amp;(ROW()+12*(($AN526-1)*3+$AO526)-ROW())/12+5):INDIRECT("S"&amp;(ROW()+12*(($AN526-1)*3+$AO526)-ROW())/12+5),AQ526)</f>
        <v>0</v>
      </c>
      <c r="AS526" s="480"/>
      <c r="AU526" s="472">
        <f ca="1">IF(AND(AQ526&gt;0,AR526&gt;0),COUNTIF(AU$6:AU525,"&gt;0")+1,0)</f>
        <v>0</v>
      </c>
    </row>
    <row r="527" spans="40:47" x14ac:dyDescent="0.15">
      <c r="AN527" s="472">
        <v>15</v>
      </c>
      <c r="AO527" s="472">
        <v>2</v>
      </c>
      <c r="AP527" s="472">
        <v>6</v>
      </c>
      <c r="AQ527" s="480">
        <f ca="1">IF($AP527=1,IF(INDIRECT(ADDRESS(($AN527-1)*3+$AO527+5,$AP527+7))="",0,INDIRECT(ADDRESS(($AN527-1)*3+$AO527+5,$AP527+7))),IF(INDIRECT(ADDRESS(($AN527-1)*3+$AO527+5,$AP527+7))="",0,IF(COUNTIF(INDIRECT(ADDRESS(($AN527-1)*36+($AO527-1)*12+6,COLUMN())):INDIRECT(ADDRESS(($AN527-1)*36+($AO527-1)*12+$AP527+4,COLUMN())),INDIRECT(ADDRESS(($AN527-1)*3+$AO527+5,$AP527+7)))&gt;=1,0,INDIRECT(ADDRESS(($AN527-1)*3+$AO527+5,$AP527+7)))))</f>
        <v>0</v>
      </c>
      <c r="AR527" s="472">
        <f ca="1">COUNTIF(INDIRECT("H"&amp;(ROW()+12*(($AN527-1)*3+$AO527)-ROW())/12+5):INDIRECT("S"&amp;(ROW()+12*(($AN527-1)*3+$AO527)-ROW())/12+5),AQ527)</f>
        <v>0</v>
      </c>
      <c r="AS527" s="480"/>
      <c r="AU527" s="472">
        <f ca="1">IF(AND(AQ527&gt;0,AR527&gt;0),COUNTIF(AU$6:AU526,"&gt;0")+1,0)</f>
        <v>0</v>
      </c>
    </row>
    <row r="528" spans="40:47" x14ac:dyDescent="0.15">
      <c r="AN528" s="472">
        <v>15</v>
      </c>
      <c r="AO528" s="472">
        <v>2</v>
      </c>
      <c r="AP528" s="472">
        <v>7</v>
      </c>
      <c r="AQ528" s="480">
        <f ca="1">IF($AP528=1,IF(INDIRECT(ADDRESS(($AN528-1)*3+$AO528+5,$AP528+7))="",0,INDIRECT(ADDRESS(($AN528-1)*3+$AO528+5,$AP528+7))),IF(INDIRECT(ADDRESS(($AN528-1)*3+$AO528+5,$AP528+7))="",0,IF(COUNTIF(INDIRECT(ADDRESS(($AN528-1)*36+($AO528-1)*12+6,COLUMN())):INDIRECT(ADDRESS(($AN528-1)*36+($AO528-1)*12+$AP528+4,COLUMN())),INDIRECT(ADDRESS(($AN528-1)*3+$AO528+5,$AP528+7)))&gt;=1,0,INDIRECT(ADDRESS(($AN528-1)*3+$AO528+5,$AP528+7)))))</f>
        <v>0</v>
      </c>
      <c r="AR528" s="472">
        <f ca="1">COUNTIF(INDIRECT("H"&amp;(ROW()+12*(($AN528-1)*3+$AO528)-ROW())/12+5):INDIRECT("S"&amp;(ROW()+12*(($AN528-1)*3+$AO528)-ROW())/12+5),AQ528)</f>
        <v>0</v>
      </c>
      <c r="AS528" s="480"/>
      <c r="AU528" s="472">
        <f ca="1">IF(AND(AQ528&gt;0,AR528&gt;0),COUNTIF(AU$6:AU527,"&gt;0")+1,0)</f>
        <v>0</v>
      </c>
    </row>
    <row r="529" spans="40:47" x14ac:dyDescent="0.15">
      <c r="AN529" s="472">
        <v>15</v>
      </c>
      <c r="AO529" s="472">
        <v>2</v>
      </c>
      <c r="AP529" s="472">
        <v>8</v>
      </c>
      <c r="AQ529" s="480">
        <f ca="1">IF($AP529=1,IF(INDIRECT(ADDRESS(($AN529-1)*3+$AO529+5,$AP529+7))="",0,INDIRECT(ADDRESS(($AN529-1)*3+$AO529+5,$AP529+7))),IF(INDIRECT(ADDRESS(($AN529-1)*3+$AO529+5,$AP529+7))="",0,IF(COUNTIF(INDIRECT(ADDRESS(($AN529-1)*36+($AO529-1)*12+6,COLUMN())):INDIRECT(ADDRESS(($AN529-1)*36+($AO529-1)*12+$AP529+4,COLUMN())),INDIRECT(ADDRESS(($AN529-1)*3+$AO529+5,$AP529+7)))&gt;=1,0,INDIRECT(ADDRESS(($AN529-1)*3+$AO529+5,$AP529+7)))))</f>
        <v>0</v>
      </c>
      <c r="AR529" s="472">
        <f ca="1">COUNTIF(INDIRECT("H"&amp;(ROW()+12*(($AN529-1)*3+$AO529)-ROW())/12+5):INDIRECT("S"&amp;(ROW()+12*(($AN529-1)*3+$AO529)-ROW())/12+5),AQ529)</f>
        <v>0</v>
      </c>
      <c r="AS529" s="480"/>
      <c r="AU529" s="472">
        <f ca="1">IF(AND(AQ529&gt;0,AR529&gt;0),COUNTIF(AU$6:AU528,"&gt;0")+1,0)</f>
        <v>0</v>
      </c>
    </row>
    <row r="530" spans="40:47" x14ac:dyDescent="0.15">
      <c r="AN530" s="472">
        <v>15</v>
      </c>
      <c r="AO530" s="472">
        <v>2</v>
      </c>
      <c r="AP530" s="472">
        <v>9</v>
      </c>
      <c r="AQ530" s="480">
        <f ca="1">IF($AP530=1,IF(INDIRECT(ADDRESS(($AN530-1)*3+$AO530+5,$AP530+7))="",0,INDIRECT(ADDRESS(($AN530-1)*3+$AO530+5,$AP530+7))),IF(INDIRECT(ADDRESS(($AN530-1)*3+$AO530+5,$AP530+7))="",0,IF(COUNTIF(INDIRECT(ADDRESS(($AN530-1)*36+($AO530-1)*12+6,COLUMN())):INDIRECT(ADDRESS(($AN530-1)*36+($AO530-1)*12+$AP530+4,COLUMN())),INDIRECT(ADDRESS(($AN530-1)*3+$AO530+5,$AP530+7)))&gt;=1,0,INDIRECT(ADDRESS(($AN530-1)*3+$AO530+5,$AP530+7)))))</f>
        <v>0</v>
      </c>
      <c r="AR530" s="472">
        <f ca="1">COUNTIF(INDIRECT("H"&amp;(ROW()+12*(($AN530-1)*3+$AO530)-ROW())/12+5):INDIRECT("S"&amp;(ROW()+12*(($AN530-1)*3+$AO530)-ROW())/12+5),AQ530)</f>
        <v>0</v>
      </c>
      <c r="AS530" s="480"/>
      <c r="AU530" s="472">
        <f ca="1">IF(AND(AQ530&gt;0,AR530&gt;0),COUNTIF(AU$6:AU529,"&gt;0")+1,0)</f>
        <v>0</v>
      </c>
    </row>
    <row r="531" spans="40:47" x14ac:dyDescent="0.15">
      <c r="AN531" s="472">
        <v>15</v>
      </c>
      <c r="AO531" s="472">
        <v>2</v>
      </c>
      <c r="AP531" s="472">
        <v>10</v>
      </c>
      <c r="AQ531" s="480">
        <f ca="1">IF($AP531=1,IF(INDIRECT(ADDRESS(($AN531-1)*3+$AO531+5,$AP531+7))="",0,INDIRECT(ADDRESS(($AN531-1)*3+$AO531+5,$AP531+7))),IF(INDIRECT(ADDRESS(($AN531-1)*3+$AO531+5,$AP531+7))="",0,IF(COUNTIF(INDIRECT(ADDRESS(($AN531-1)*36+($AO531-1)*12+6,COLUMN())):INDIRECT(ADDRESS(($AN531-1)*36+($AO531-1)*12+$AP531+4,COLUMN())),INDIRECT(ADDRESS(($AN531-1)*3+$AO531+5,$AP531+7)))&gt;=1,0,INDIRECT(ADDRESS(($AN531-1)*3+$AO531+5,$AP531+7)))))</f>
        <v>0</v>
      </c>
      <c r="AR531" s="472">
        <f ca="1">COUNTIF(INDIRECT("H"&amp;(ROW()+12*(($AN531-1)*3+$AO531)-ROW())/12+5):INDIRECT("S"&amp;(ROW()+12*(($AN531-1)*3+$AO531)-ROW())/12+5),AQ531)</f>
        <v>0</v>
      </c>
      <c r="AS531" s="480"/>
      <c r="AU531" s="472">
        <f ca="1">IF(AND(AQ531&gt;0,AR531&gt;0),COUNTIF(AU$6:AU530,"&gt;0")+1,0)</f>
        <v>0</v>
      </c>
    </row>
    <row r="532" spans="40:47" x14ac:dyDescent="0.15">
      <c r="AN532" s="472">
        <v>15</v>
      </c>
      <c r="AO532" s="472">
        <v>2</v>
      </c>
      <c r="AP532" s="472">
        <v>11</v>
      </c>
      <c r="AQ532" s="480">
        <f ca="1">IF($AP532=1,IF(INDIRECT(ADDRESS(($AN532-1)*3+$AO532+5,$AP532+7))="",0,INDIRECT(ADDRESS(($AN532-1)*3+$AO532+5,$AP532+7))),IF(INDIRECT(ADDRESS(($AN532-1)*3+$AO532+5,$AP532+7))="",0,IF(COUNTIF(INDIRECT(ADDRESS(($AN532-1)*36+($AO532-1)*12+6,COLUMN())):INDIRECT(ADDRESS(($AN532-1)*36+($AO532-1)*12+$AP532+4,COLUMN())),INDIRECT(ADDRESS(($AN532-1)*3+$AO532+5,$AP532+7)))&gt;=1,0,INDIRECT(ADDRESS(($AN532-1)*3+$AO532+5,$AP532+7)))))</f>
        <v>0</v>
      </c>
      <c r="AR532" s="472">
        <f ca="1">COUNTIF(INDIRECT("H"&amp;(ROW()+12*(($AN532-1)*3+$AO532)-ROW())/12+5):INDIRECT("S"&amp;(ROW()+12*(($AN532-1)*3+$AO532)-ROW())/12+5),AQ532)</f>
        <v>0</v>
      </c>
      <c r="AS532" s="480"/>
      <c r="AU532" s="472">
        <f ca="1">IF(AND(AQ532&gt;0,AR532&gt;0),COUNTIF(AU$6:AU531,"&gt;0")+1,0)</f>
        <v>0</v>
      </c>
    </row>
    <row r="533" spans="40:47" x14ac:dyDescent="0.15">
      <c r="AN533" s="472">
        <v>15</v>
      </c>
      <c r="AO533" s="472">
        <v>2</v>
      </c>
      <c r="AP533" s="472">
        <v>12</v>
      </c>
      <c r="AQ533" s="480">
        <f ca="1">IF($AP533=1,IF(INDIRECT(ADDRESS(($AN533-1)*3+$AO533+5,$AP533+7))="",0,INDIRECT(ADDRESS(($AN533-1)*3+$AO533+5,$AP533+7))),IF(INDIRECT(ADDRESS(($AN533-1)*3+$AO533+5,$AP533+7))="",0,IF(COUNTIF(INDIRECT(ADDRESS(($AN533-1)*36+($AO533-1)*12+6,COLUMN())):INDIRECT(ADDRESS(($AN533-1)*36+($AO533-1)*12+$AP533+4,COLUMN())),INDIRECT(ADDRESS(($AN533-1)*3+$AO533+5,$AP533+7)))&gt;=1,0,INDIRECT(ADDRESS(($AN533-1)*3+$AO533+5,$AP533+7)))))</f>
        <v>0</v>
      </c>
      <c r="AR533" s="472">
        <f ca="1">COUNTIF(INDIRECT("H"&amp;(ROW()+12*(($AN533-1)*3+$AO533)-ROW())/12+5):INDIRECT("S"&amp;(ROW()+12*(($AN533-1)*3+$AO533)-ROW())/12+5),AQ533)</f>
        <v>0</v>
      </c>
      <c r="AS533" s="480"/>
      <c r="AU533" s="472">
        <f ca="1">IF(AND(AQ533&gt;0,AR533&gt;0),COUNTIF(AU$6:AU532,"&gt;0")+1,0)</f>
        <v>0</v>
      </c>
    </row>
    <row r="534" spans="40:47" x14ac:dyDescent="0.15">
      <c r="AN534" s="472">
        <v>15</v>
      </c>
      <c r="AO534" s="472">
        <v>3</v>
      </c>
      <c r="AP534" s="472">
        <v>1</v>
      </c>
      <c r="AQ534" s="480">
        <f ca="1">IF($AP534=1,IF(INDIRECT(ADDRESS(($AN534-1)*3+$AO534+5,$AP534+7))="",0,INDIRECT(ADDRESS(($AN534-1)*3+$AO534+5,$AP534+7))),IF(INDIRECT(ADDRESS(($AN534-1)*3+$AO534+5,$AP534+7))="",0,IF(COUNTIF(INDIRECT(ADDRESS(($AN534-1)*36+($AO534-1)*12+6,COLUMN())):INDIRECT(ADDRESS(($AN534-1)*36+($AO534-1)*12+$AP534+4,COLUMN())),INDIRECT(ADDRESS(($AN534-1)*3+$AO534+5,$AP534+7)))&gt;=1,0,INDIRECT(ADDRESS(($AN534-1)*3+$AO534+5,$AP534+7)))))</f>
        <v>0</v>
      </c>
      <c r="AR534" s="472">
        <f ca="1">COUNTIF(INDIRECT("H"&amp;(ROW()+12*(($AN534-1)*3+$AO534)-ROW())/12+5):INDIRECT("S"&amp;(ROW()+12*(($AN534-1)*3+$AO534)-ROW())/12+5),AQ534)</f>
        <v>0</v>
      </c>
      <c r="AS534" s="480"/>
      <c r="AU534" s="472">
        <f ca="1">IF(AND(AQ534&gt;0,AR534&gt;0),COUNTIF(AU$6:AU533,"&gt;0")+1,0)</f>
        <v>0</v>
      </c>
    </row>
    <row r="535" spans="40:47" x14ac:dyDescent="0.15">
      <c r="AN535" s="472">
        <v>15</v>
      </c>
      <c r="AO535" s="472">
        <v>3</v>
      </c>
      <c r="AP535" s="472">
        <v>2</v>
      </c>
      <c r="AQ535" s="480">
        <f ca="1">IF($AP535=1,IF(INDIRECT(ADDRESS(($AN535-1)*3+$AO535+5,$AP535+7))="",0,INDIRECT(ADDRESS(($AN535-1)*3+$AO535+5,$AP535+7))),IF(INDIRECT(ADDRESS(($AN535-1)*3+$AO535+5,$AP535+7))="",0,IF(COUNTIF(INDIRECT(ADDRESS(($AN535-1)*36+($AO535-1)*12+6,COLUMN())):INDIRECT(ADDRESS(($AN535-1)*36+($AO535-1)*12+$AP535+4,COLUMN())),INDIRECT(ADDRESS(($AN535-1)*3+$AO535+5,$AP535+7)))&gt;=1,0,INDIRECT(ADDRESS(($AN535-1)*3+$AO535+5,$AP535+7)))))</f>
        <v>0</v>
      </c>
      <c r="AR535" s="472">
        <f ca="1">COUNTIF(INDIRECT("H"&amp;(ROW()+12*(($AN535-1)*3+$AO535)-ROW())/12+5):INDIRECT("S"&amp;(ROW()+12*(($AN535-1)*3+$AO535)-ROW())/12+5),AQ535)</f>
        <v>0</v>
      </c>
      <c r="AS535" s="480"/>
      <c r="AU535" s="472">
        <f ca="1">IF(AND(AQ535&gt;0,AR535&gt;0),COUNTIF(AU$6:AU534,"&gt;0")+1,0)</f>
        <v>0</v>
      </c>
    </row>
    <row r="536" spans="40:47" x14ac:dyDescent="0.15">
      <c r="AN536" s="472">
        <v>15</v>
      </c>
      <c r="AO536" s="472">
        <v>3</v>
      </c>
      <c r="AP536" s="472">
        <v>3</v>
      </c>
      <c r="AQ536" s="480">
        <f ca="1">IF($AP536=1,IF(INDIRECT(ADDRESS(($AN536-1)*3+$AO536+5,$AP536+7))="",0,INDIRECT(ADDRESS(($AN536-1)*3+$AO536+5,$AP536+7))),IF(INDIRECT(ADDRESS(($AN536-1)*3+$AO536+5,$AP536+7))="",0,IF(COUNTIF(INDIRECT(ADDRESS(($AN536-1)*36+($AO536-1)*12+6,COLUMN())):INDIRECT(ADDRESS(($AN536-1)*36+($AO536-1)*12+$AP536+4,COLUMN())),INDIRECT(ADDRESS(($AN536-1)*3+$AO536+5,$AP536+7)))&gt;=1,0,INDIRECT(ADDRESS(($AN536-1)*3+$AO536+5,$AP536+7)))))</f>
        <v>0</v>
      </c>
      <c r="AR536" s="472">
        <f ca="1">COUNTIF(INDIRECT("H"&amp;(ROW()+12*(($AN536-1)*3+$AO536)-ROW())/12+5):INDIRECT("S"&amp;(ROW()+12*(($AN536-1)*3+$AO536)-ROW())/12+5),AQ536)</f>
        <v>0</v>
      </c>
      <c r="AS536" s="480"/>
      <c r="AU536" s="472">
        <f ca="1">IF(AND(AQ536&gt;0,AR536&gt;0),COUNTIF(AU$6:AU535,"&gt;0")+1,0)</f>
        <v>0</v>
      </c>
    </row>
    <row r="537" spans="40:47" x14ac:dyDescent="0.15">
      <c r="AN537" s="472">
        <v>15</v>
      </c>
      <c r="AO537" s="472">
        <v>3</v>
      </c>
      <c r="AP537" s="472">
        <v>4</v>
      </c>
      <c r="AQ537" s="480">
        <f ca="1">IF($AP537=1,IF(INDIRECT(ADDRESS(($AN537-1)*3+$AO537+5,$AP537+7))="",0,INDIRECT(ADDRESS(($AN537-1)*3+$AO537+5,$AP537+7))),IF(INDIRECT(ADDRESS(($AN537-1)*3+$AO537+5,$AP537+7))="",0,IF(COUNTIF(INDIRECT(ADDRESS(($AN537-1)*36+($AO537-1)*12+6,COLUMN())):INDIRECT(ADDRESS(($AN537-1)*36+($AO537-1)*12+$AP537+4,COLUMN())),INDIRECT(ADDRESS(($AN537-1)*3+$AO537+5,$AP537+7)))&gt;=1,0,INDIRECT(ADDRESS(($AN537-1)*3+$AO537+5,$AP537+7)))))</f>
        <v>0</v>
      </c>
      <c r="AR537" s="472">
        <f ca="1">COUNTIF(INDIRECT("H"&amp;(ROW()+12*(($AN537-1)*3+$AO537)-ROW())/12+5):INDIRECT("S"&amp;(ROW()+12*(($AN537-1)*3+$AO537)-ROW())/12+5),AQ537)</f>
        <v>0</v>
      </c>
      <c r="AS537" s="480"/>
      <c r="AU537" s="472">
        <f ca="1">IF(AND(AQ537&gt;0,AR537&gt;0),COUNTIF(AU$6:AU536,"&gt;0")+1,0)</f>
        <v>0</v>
      </c>
    </row>
    <row r="538" spans="40:47" x14ac:dyDescent="0.15">
      <c r="AN538" s="472">
        <v>15</v>
      </c>
      <c r="AO538" s="472">
        <v>3</v>
      </c>
      <c r="AP538" s="472">
        <v>5</v>
      </c>
      <c r="AQ538" s="480">
        <f ca="1">IF($AP538=1,IF(INDIRECT(ADDRESS(($AN538-1)*3+$AO538+5,$AP538+7))="",0,INDIRECT(ADDRESS(($AN538-1)*3+$AO538+5,$AP538+7))),IF(INDIRECT(ADDRESS(($AN538-1)*3+$AO538+5,$AP538+7))="",0,IF(COUNTIF(INDIRECT(ADDRESS(($AN538-1)*36+($AO538-1)*12+6,COLUMN())):INDIRECT(ADDRESS(($AN538-1)*36+($AO538-1)*12+$AP538+4,COLUMN())),INDIRECT(ADDRESS(($AN538-1)*3+$AO538+5,$AP538+7)))&gt;=1,0,INDIRECT(ADDRESS(($AN538-1)*3+$AO538+5,$AP538+7)))))</f>
        <v>0</v>
      </c>
      <c r="AR538" s="472">
        <f ca="1">COUNTIF(INDIRECT("H"&amp;(ROW()+12*(($AN538-1)*3+$AO538)-ROW())/12+5):INDIRECT("S"&amp;(ROW()+12*(($AN538-1)*3+$AO538)-ROW())/12+5),AQ538)</f>
        <v>0</v>
      </c>
      <c r="AS538" s="480"/>
      <c r="AU538" s="472">
        <f ca="1">IF(AND(AQ538&gt;0,AR538&gt;0),COUNTIF(AU$6:AU537,"&gt;0")+1,0)</f>
        <v>0</v>
      </c>
    </row>
    <row r="539" spans="40:47" x14ac:dyDescent="0.15">
      <c r="AN539" s="472">
        <v>15</v>
      </c>
      <c r="AO539" s="472">
        <v>3</v>
      </c>
      <c r="AP539" s="472">
        <v>6</v>
      </c>
      <c r="AQ539" s="480">
        <f ca="1">IF($AP539=1,IF(INDIRECT(ADDRESS(($AN539-1)*3+$AO539+5,$AP539+7))="",0,INDIRECT(ADDRESS(($AN539-1)*3+$AO539+5,$AP539+7))),IF(INDIRECT(ADDRESS(($AN539-1)*3+$AO539+5,$AP539+7))="",0,IF(COUNTIF(INDIRECT(ADDRESS(($AN539-1)*36+($AO539-1)*12+6,COLUMN())):INDIRECT(ADDRESS(($AN539-1)*36+($AO539-1)*12+$AP539+4,COLUMN())),INDIRECT(ADDRESS(($AN539-1)*3+$AO539+5,$AP539+7)))&gt;=1,0,INDIRECT(ADDRESS(($AN539-1)*3+$AO539+5,$AP539+7)))))</f>
        <v>0</v>
      </c>
      <c r="AR539" s="472">
        <f ca="1">COUNTIF(INDIRECT("H"&amp;(ROW()+12*(($AN539-1)*3+$AO539)-ROW())/12+5):INDIRECT("S"&amp;(ROW()+12*(($AN539-1)*3+$AO539)-ROW())/12+5),AQ539)</f>
        <v>0</v>
      </c>
      <c r="AS539" s="480"/>
      <c r="AU539" s="472">
        <f ca="1">IF(AND(AQ539&gt;0,AR539&gt;0),COUNTIF(AU$6:AU538,"&gt;0")+1,0)</f>
        <v>0</v>
      </c>
    </row>
    <row r="540" spans="40:47" x14ac:dyDescent="0.15">
      <c r="AN540" s="472">
        <v>15</v>
      </c>
      <c r="AO540" s="472">
        <v>3</v>
      </c>
      <c r="AP540" s="472">
        <v>7</v>
      </c>
      <c r="AQ540" s="480">
        <f ca="1">IF($AP540=1,IF(INDIRECT(ADDRESS(($AN540-1)*3+$AO540+5,$AP540+7))="",0,INDIRECT(ADDRESS(($AN540-1)*3+$AO540+5,$AP540+7))),IF(INDIRECT(ADDRESS(($AN540-1)*3+$AO540+5,$AP540+7))="",0,IF(COUNTIF(INDIRECT(ADDRESS(($AN540-1)*36+($AO540-1)*12+6,COLUMN())):INDIRECT(ADDRESS(($AN540-1)*36+($AO540-1)*12+$AP540+4,COLUMN())),INDIRECT(ADDRESS(($AN540-1)*3+$AO540+5,$AP540+7)))&gt;=1,0,INDIRECT(ADDRESS(($AN540-1)*3+$AO540+5,$AP540+7)))))</f>
        <v>0</v>
      </c>
      <c r="AR540" s="472">
        <f ca="1">COUNTIF(INDIRECT("H"&amp;(ROW()+12*(($AN540-1)*3+$AO540)-ROW())/12+5):INDIRECT("S"&amp;(ROW()+12*(($AN540-1)*3+$AO540)-ROW())/12+5),AQ540)</f>
        <v>0</v>
      </c>
      <c r="AS540" s="480"/>
      <c r="AU540" s="472">
        <f ca="1">IF(AND(AQ540&gt;0,AR540&gt;0),COUNTIF(AU$6:AU539,"&gt;0")+1,0)</f>
        <v>0</v>
      </c>
    </row>
    <row r="541" spans="40:47" x14ac:dyDescent="0.15">
      <c r="AN541" s="472">
        <v>15</v>
      </c>
      <c r="AO541" s="472">
        <v>3</v>
      </c>
      <c r="AP541" s="472">
        <v>8</v>
      </c>
      <c r="AQ541" s="480">
        <f ca="1">IF($AP541=1,IF(INDIRECT(ADDRESS(($AN541-1)*3+$AO541+5,$AP541+7))="",0,INDIRECT(ADDRESS(($AN541-1)*3+$AO541+5,$AP541+7))),IF(INDIRECT(ADDRESS(($AN541-1)*3+$AO541+5,$AP541+7))="",0,IF(COUNTIF(INDIRECT(ADDRESS(($AN541-1)*36+($AO541-1)*12+6,COLUMN())):INDIRECT(ADDRESS(($AN541-1)*36+($AO541-1)*12+$AP541+4,COLUMN())),INDIRECT(ADDRESS(($AN541-1)*3+$AO541+5,$AP541+7)))&gt;=1,0,INDIRECT(ADDRESS(($AN541-1)*3+$AO541+5,$AP541+7)))))</f>
        <v>0</v>
      </c>
      <c r="AR541" s="472">
        <f ca="1">COUNTIF(INDIRECT("H"&amp;(ROW()+12*(($AN541-1)*3+$AO541)-ROW())/12+5):INDIRECT("S"&amp;(ROW()+12*(($AN541-1)*3+$AO541)-ROW())/12+5),AQ541)</f>
        <v>0</v>
      </c>
      <c r="AS541" s="480"/>
      <c r="AU541" s="472">
        <f ca="1">IF(AND(AQ541&gt;0,AR541&gt;0),COUNTIF(AU$6:AU540,"&gt;0")+1,0)</f>
        <v>0</v>
      </c>
    </row>
    <row r="542" spans="40:47" x14ac:dyDescent="0.15">
      <c r="AN542" s="472">
        <v>15</v>
      </c>
      <c r="AO542" s="472">
        <v>3</v>
      </c>
      <c r="AP542" s="472">
        <v>9</v>
      </c>
      <c r="AQ542" s="480">
        <f ca="1">IF($AP542=1,IF(INDIRECT(ADDRESS(($AN542-1)*3+$AO542+5,$AP542+7))="",0,INDIRECT(ADDRESS(($AN542-1)*3+$AO542+5,$AP542+7))),IF(INDIRECT(ADDRESS(($AN542-1)*3+$AO542+5,$AP542+7))="",0,IF(COUNTIF(INDIRECT(ADDRESS(($AN542-1)*36+($AO542-1)*12+6,COLUMN())):INDIRECT(ADDRESS(($AN542-1)*36+($AO542-1)*12+$AP542+4,COLUMN())),INDIRECT(ADDRESS(($AN542-1)*3+$AO542+5,$AP542+7)))&gt;=1,0,INDIRECT(ADDRESS(($AN542-1)*3+$AO542+5,$AP542+7)))))</f>
        <v>0</v>
      </c>
      <c r="AR542" s="472">
        <f ca="1">COUNTIF(INDIRECT("H"&amp;(ROW()+12*(($AN542-1)*3+$AO542)-ROW())/12+5):INDIRECT("S"&amp;(ROW()+12*(($AN542-1)*3+$AO542)-ROW())/12+5),AQ542)</f>
        <v>0</v>
      </c>
      <c r="AS542" s="480"/>
      <c r="AU542" s="472">
        <f ca="1">IF(AND(AQ542&gt;0,AR542&gt;0),COUNTIF(AU$6:AU541,"&gt;0")+1,0)</f>
        <v>0</v>
      </c>
    </row>
    <row r="543" spans="40:47" x14ac:dyDescent="0.15">
      <c r="AN543" s="472">
        <v>15</v>
      </c>
      <c r="AO543" s="472">
        <v>3</v>
      </c>
      <c r="AP543" s="472">
        <v>10</v>
      </c>
      <c r="AQ543" s="480">
        <f ca="1">IF($AP543=1,IF(INDIRECT(ADDRESS(($AN543-1)*3+$AO543+5,$AP543+7))="",0,INDIRECT(ADDRESS(($AN543-1)*3+$AO543+5,$AP543+7))),IF(INDIRECT(ADDRESS(($AN543-1)*3+$AO543+5,$AP543+7))="",0,IF(COUNTIF(INDIRECT(ADDRESS(($AN543-1)*36+($AO543-1)*12+6,COLUMN())):INDIRECT(ADDRESS(($AN543-1)*36+($AO543-1)*12+$AP543+4,COLUMN())),INDIRECT(ADDRESS(($AN543-1)*3+$AO543+5,$AP543+7)))&gt;=1,0,INDIRECT(ADDRESS(($AN543-1)*3+$AO543+5,$AP543+7)))))</f>
        <v>0</v>
      </c>
      <c r="AR543" s="472">
        <f ca="1">COUNTIF(INDIRECT("H"&amp;(ROW()+12*(($AN543-1)*3+$AO543)-ROW())/12+5):INDIRECT("S"&amp;(ROW()+12*(($AN543-1)*3+$AO543)-ROW())/12+5),AQ543)</f>
        <v>0</v>
      </c>
      <c r="AS543" s="480"/>
      <c r="AU543" s="472">
        <f ca="1">IF(AND(AQ543&gt;0,AR543&gt;0),COUNTIF(AU$6:AU542,"&gt;0")+1,0)</f>
        <v>0</v>
      </c>
    </row>
    <row r="544" spans="40:47" x14ac:dyDescent="0.15">
      <c r="AN544" s="472">
        <v>15</v>
      </c>
      <c r="AO544" s="472">
        <v>3</v>
      </c>
      <c r="AP544" s="472">
        <v>11</v>
      </c>
      <c r="AQ544" s="480">
        <f ca="1">IF($AP544=1,IF(INDIRECT(ADDRESS(($AN544-1)*3+$AO544+5,$AP544+7))="",0,INDIRECT(ADDRESS(($AN544-1)*3+$AO544+5,$AP544+7))),IF(INDIRECT(ADDRESS(($AN544-1)*3+$AO544+5,$AP544+7))="",0,IF(COUNTIF(INDIRECT(ADDRESS(($AN544-1)*36+($AO544-1)*12+6,COLUMN())):INDIRECT(ADDRESS(($AN544-1)*36+($AO544-1)*12+$AP544+4,COLUMN())),INDIRECT(ADDRESS(($AN544-1)*3+$AO544+5,$AP544+7)))&gt;=1,0,INDIRECT(ADDRESS(($AN544-1)*3+$AO544+5,$AP544+7)))))</f>
        <v>0</v>
      </c>
      <c r="AR544" s="472">
        <f ca="1">COUNTIF(INDIRECT("H"&amp;(ROW()+12*(($AN544-1)*3+$AO544)-ROW())/12+5):INDIRECT("S"&amp;(ROW()+12*(($AN544-1)*3+$AO544)-ROW())/12+5),AQ544)</f>
        <v>0</v>
      </c>
      <c r="AS544" s="480"/>
      <c r="AU544" s="472">
        <f ca="1">IF(AND(AQ544&gt;0,AR544&gt;0),COUNTIF(AU$6:AU543,"&gt;0")+1,0)</f>
        <v>0</v>
      </c>
    </row>
    <row r="545" spans="40:47" x14ac:dyDescent="0.15">
      <c r="AN545" s="472">
        <v>15</v>
      </c>
      <c r="AO545" s="472">
        <v>3</v>
      </c>
      <c r="AP545" s="472">
        <v>12</v>
      </c>
      <c r="AQ545" s="480">
        <f ca="1">IF($AP545=1,IF(INDIRECT(ADDRESS(($AN545-1)*3+$AO545+5,$AP545+7))="",0,INDIRECT(ADDRESS(($AN545-1)*3+$AO545+5,$AP545+7))),IF(INDIRECT(ADDRESS(($AN545-1)*3+$AO545+5,$AP545+7))="",0,IF(COUNTIF(INDIRECT(ADDRESS(($AN545-1)*36+($AO545-1)*12+6,COLUMN())):INDIRECT(ADDRESS(($AN545-1)*36+($AO545-1)*12+$AP545+4,COLUMN())),INDIRECT(ADDRESS(($AN545-1)*3+$AO545+5,$AP545+7)))&gt;=1,0,INDIRECT(ADDRESS(($AN545-1)*3+$AO545+5,$AP545+7)))))</f>
        <v>0</v>
      </c>
      <c r="AR545" s="472">
        <f ca="1">COUNTIF(INDIRECT("H"&amp;(ROW()+12*(($AN545-1)*3+$AO545)-ROW())/12+5):INDIRECT("S"&amp;(ROW()+12*(($AN545-1)*3+$AO545)-ROW())/12+5),AQ545)</f>
        <v>0</v>
      </c>
      <c r="AS545" s="480"/>
      <c r="AU545" s="472">
        <f ca="1">IF(AND(AQ545&gt;0,AR545&gt;0),COUNTIF(AU$6:AU544,"&gt;0")+1,0)</f>
        <v>0</v>
      </c>
    </row>
    <row r="546" spans="40:47" x14ac:dyDescent="0.15">
      <c r="AN546" s="472">
        <v>16</v>
      </c>
      <c r="AO546" s="472">
        <v>1</v>
      </c>
      <c r="AP546" s="472">
        <v>1</v>
      </c>
      <c r="AQ546" s="480">
        <f ca="1">IF($AP546=1,IF(INDIRECT(ADDRESS(($AN546-1)*3+$AO546+5,$AP546+7))="",0,INDIRECT(ADDRESS(($AN546-1)*3+$AO546+5,$AP546+7))),IF(INDIRECT(ADDRESS(($AN546-1)*3+$AO546+5,$AP546+7))="",0,IF(COUNTIF(INDIRECT(ADDRESS(($AN546-1)*36+($AO546-1)*12+6,COLUMN())):INDIRECT(ADDRESS(($AN546-1)*36+($AO546-1)*12+$AP546+4,COLUMN())),INDIRECT(ADDRESS(($AN546-1)*3+$AO546+5,$AP546+7)))&gt;=1,0,INDIRECT(ADDRESS(($AN546-1)*3+$AO546+5,$AP546+7)))))</f>
        <v>0</v>
      </c>
      <c r="AR546" s="472">
        <f ca="1">COUNTIF(INDIRECT("H"&amp;(ROW()+12*(($AN546-1)*3+$AO546)-ROW())/12+5):INDIRECT("S"&amp;(ROW()+12*(($AN546-1)*3+$AO546)-ROW())/12+5),AQ546)</f>
        <v>0</v>
      </c>
      <c r="AS546" s="480"/>
      <c r="AU546" s="472">
        <f ca="1">IF(AND(AQ546&gt;0,AR546&gt;0),COUNTIF(AU$6:AU545,"&gt;0")+1,0)</f>
        <v>0</v>
      </c>
    </row>
    <row r="547" spans="40:47" x14ac:dyDescent="0.15">
      <c r="AN547" s="472">
        <v>16</v>
      </c>
      <c r="AO547" s="472">
        <v>1</v>
      </c>
      <c r="AP547" s="472">
        <v>2</v>
      </c>
      <c r="AQ547" s="480">
        <f ca="1">IF($AP547=1,IF(INDIRECT(ADDRESS(($AN547-1)*3+$AO547+5,$AP547+7))="",0,INDIRECT(ADDRESS(($AN547-1)*3+$AO547+5,$AP547+7))),IF(INDIRECT(ADDRESS(($AN547-1)*3+$AO547+5,$AP547+7))="",0,IF(COUNTIF(INDIRECT(ADDRESS(($AN547-1)*36+($AO547-1)*12+6,COLUMN())):INDIRECT(ADDRESS(($AN547-1)*36+($AO547-1)*12+$AP547+4,COLUMN())),INDIRECT(ADDRESS(($AN547-1)*3+$AO547+5,$AP547+7)))&gt;=1,0,INDIRECT(ADDRESS(($AN547-1)*3+$AO547+5,$AP547+7)))))</f>
        <v>0</v>
      </c>
      <c r="AR547" s="472">
        <f ca="1">COUNTIF(INDIRECT("H"&amp;(ROW()+12*(($AN547-1)*3+$AO547)-ROW())/12+5):INDIRECT("S"&amp;(ROW()+12*(($AN547-1)*3+$AO547)-ROW())/12+5),AQ547)</f>
        <v>0</v>
      </c>
      <c r="AS547" s="480"/>
      <c r="AU547" s="472">
        <f ca="1">IF(AND(AQ547&gt;0,AR547&gt;0),COUNTIF(AU$6:AU546,"&gt;0")+1,0)</f>
        <v>0</v>
      </c>
    </row>
    <row r="548" spans="40:47" x14ac:dyDescent="0.15">
      <c r="AN548" s="472">
        <v>16</v>
      </c>
      <c r="AO548" s="472">
        <v>1</v>
      </c>
      <c r="AP548" s="472">
        <v>3</v>
      </c>
      <c r="AQ548" s="480">
        <f ca="1">IF($AP548=1,IF(INDIRECT(ADDRESS(($AN548-1)*3+$AO548+5,$AP548+7))="",0,INDIRECT(ADDRESS(($AN548-1)*3+$AO548+5,$AP548+7))),IF(INDIRECT(ADDRESS(($AN548-1)*3+$AO548+5,$AP548+7))="",0,IF(COUNTIF(INDIRECT(ADDRESS(($AN548-1)*36+($AO548-1)*12+6,COLUMN())):INDIRECT(ADDRESS(($AN548-1)*36+($AO548-1)*12+$AP548+4,COLUMN())),INDIRECT(ADDRESS(($AN548-1)*3+$AO548+5,$AP548+7)))&gt;=1,0,INDIRECT(ADDRESS(($AN548-1)*3+$AO548+5,$AP548+7)))))</f>
        <v>0</v>
      </c>
      <c r="AR548" s="472">
        <f ca="1">COUNTIF(INDIRECT("H"&amp;(ROW()+12*(($AN548-1)*3+$AO548)-ROW())/12+5):INDIRECT("S"&amp;(ROW()+12*(($AN548-1)*3+$AO548)-ROW())/12+5),AQ548)</f>
        <v>0</v>
      </c>
      <c r="AS548" s="480"/>
      <c r="AU548" s="472">
        <f ca="1">IF(AND(AQ548&gt;0,AR548&gt;0),COUNTIF(AU$6:AU547,"&gt;0")+1,0)</f>
        <v>0</v>
      </c>
    </row>
    <row r="549" spans="40:47" x14ac:dyDescent="0.15">
      <c r="AN549" s="472">
        <v>16</v>
      </c>
      <c r="AO549" s="472">
        <v>1</v>
      </c>
      <c r="AP549" s="472">
        <v>4</v>
      </c>
      <c r="AQ549" s="480">
        <f ca="1">IF($AP549=1,IF(INDIRECT(ADDRESS(($AN549-1)*3+$AO549+5,$AP549+7))="",0,INDIRECT(ADDRESS(($AN549-1)*3+$AO549+5,$AP549+7))),IF(INDIRECT(ADDRESS(($AN549-1)*3+$AO549+5,$AP549+7))="",0,IF(COUNTIF(INDIRECT(ADDRESS(($AN549-1)*36+($AO549-1)*12+6,COLUMN())):INDIRECT(ADDRESS(($AN549-1)*36+($AO549-1)*12+$AP549+4,COLUMN())),INDIRECT(ADDRESS(($AN549-1)*3+$AO549+5,$AP549+7)))&gt;=1,0,INDIRECT(ADDRESS(($AN549-1)*3+$AO549+5,$AP549+7)))))</f>
        <v>0</v>
      </c>
      <c r="AR549" s="472">
        <f ca="1">COUNTIF(INDIRECT("H"&amp;(ROW()+12*(($AN549-1)*3+$AO549)-ROW())/12+5):INDIRECT("S"&amp;(ROW()+12*(($AN549-1)*3+$AO549)-ROW())/12+5),AQ549)</f>
        <v>0</v>
      </c>
      <c r="AS549" s="480"/>
      <c r="AU549" s="472">
        <f ca="1">IF(AND(AQ549&gt;0,AR549&gt;0),COUNTIF(AU$6:AU548,"&gt;0")+1,0)</f>
        <v>0</v>
      </c>
    </row>
    <row r="550" spans="40:47" x14ac:dyDescent="0.15">
      <c r="AN550" s="472">
        <v>16</v>
      </c>
      <c r="AO550" s="472">
        <v>1</v>
      </c>
      <c r="AP550" s="472">
        <v>5</v>
      </c>
      <c r="AQ550" s="480">
        <f ca="1">IF($AP550=1,IF(INDIRECT(ADDRESS(($AN550-1)*3+$AO550+5,$AP550+7))="",0,INDIRECT(ADDRESS(($AN550-1)*3+$AO550+5,$AP550+7))),IF(INDIRECT(ADDRESS(($AN550-1)*3+$AO550+5,$AP550+7))="",0,IF(COUNTIF(INDIRECT(ADDRESS(($AN550-1)*36+($AO550-1)*12+6,COLUMN())):INDIRECT(ADDRESS(($AN550-1)*36+($AO550-1)*12+$AP550+4,COLUMN())),INDIRECT(ADDRESS(($AN550-1)*3+$AO550+5,$AP550+7)))&gt;=1,0,INDIRECT(ADDRESS(($AN550-1)*3+$AO550+5,$AP550+7)))))</f>
        <v>0</v>
      </c>
      <c r="AR550" s="472">
        <f ca="1">COUNTIF(INDIRECT("H"&amp;(ROW()+12*(($AN550-1)*3+$AO550)-ROW())/12+5):INDIRECT("S"&amp;(ROW()+12*(($AN550-1)*3+$AO550)-ROW())/12+5),AQ550)</f>
        <v>0</v>
      </c>
      <c r="AS550" s="480"/>
      <c r="AU550" s="472">
        <f ca="1">IF(AND(AQ550&gt;0,AR550&gt;0),COUNTIF(AU$6:AU549,"&gt;0")+1,0)</f>
        <v>0</v>
      </c>
    </row>
    <row r="551" spans="40:47" x14ac:dyDescent="0.15">
      <c r="AN551" s="472">
        <v>16</v>
      </c>
      <c r="AO551" s="472">
        <v>1</v>
      </c>
      <c r="AP551" s="472">
        <v>6</v>
      </c>
      <c r="AQ551" s="480">
        <f ca="1">IF($AP551=1,IF(INDIRECT(ADDRESS(($AN551-1)*3+$AO551+5,$AP551+7))="",0,INDIRECT(ADDRESS(($AN551-1)*3+$AO551+5,$AP551+7))),IF(INDIRECT(ADDRESS(($AN551-1)*3+$AO551+5,$AP551+7))="",0,IF(COUNTIF(INDIRECT(ADDRESS(($AN551-1)*36+($AO551-1)*12+6,COLUMN())):INDIRECT(ADDRESS(($AN551-1)*36+($AO551-1)*12+$AP551+4,COLUMN())),INDIRECT(ADDRESS(($AN551-1)*3+$AO551+5,$AP551+7)))&gt;=1,0,INDIRECT(ADDRESS(($AN551-1)*3+$AO551+5,$AP551+7)))))</f>
        <v>0</v>
      </c>
      <c r="AR551" s="472">
        <f ca="1">COUNTIF(INDIRECT("H"&amp;(ROW()+12*(($AN551-1)*3+$AO551)-ROW())/12+5):INDIRECT("S"&amp;(ROW()+12*(($AN551-1)*3+$AO551)-ROW())/12+5),AQ551)</f>
        <v>0</v>
      </c>
      <c r="AS551" s="480"/>
      <c r="AU551" s="472">
        <f ca="1">IF(AND(AQ551&gt;0,AR551&gt;0),COUNTIF(AU$6:AU550,"&gt;0")+1,0)</f>
        <v>0</v>
      </c>
    </row>
    <row r="552" spans="40:47" x14ac:dyDescent="0.15">
      <c r="AN552" s="472">
        <v>16</v>
      </c>
      <c r="AO552" s="472">
        <v>1</v>
      </c>
      <c r="AP552" s="472">
        <v>7</v>
      </c>
      <c r="AQ552" s="480">
        <f ca="1">IF($AP552=1,IF(INDIRECT(ADDRESS(($AN552-1)*3+$AO552+5,$AP552+7))="",0,INDIRECT(ADDRESS(($AN552-1)*3+$AO552+5,$AP552+7))),IF(INDIRECT(ADDRESS(($AN552-1)*3+$AO552+5,$AP552+7))="",0,IF(COUNTIF(INDIRECT(ADDRESS(($AN552-1)*36+($AO552-1)*12+6,COLUMN())):INDIRECT(ADDRESS(($AN552-1)*36+($AO552-1)*12+$AP552+4,COLUMN())),INDIRECT(ADDRESS(($AN552-1)*3+$AO552+5,$AP552+7)))&gt;=1,0,INDIRECT(ADDRESS(($AN552-1)*3+$AO552+5,$AP552+7)))))</f>
        <v>0</v>
      </c>
      <c r="AR552" s="472">
        <f ca="1">COUNTIF(INDIRECT("H"&amp;(ROW()+12*(($AN552-1)*3+$AO552)-ROW())/12+5):INDIRECT("S"&amp;(ROW()+12*(($AN552-1)*3+$AO552)-ROW())/12+5),AQ552)</f>
        <v>0</v>
      </c>
      <c r="AS552" s="480"/>
      <c r="AU552" s="472">
        <f ca="1">IF(AND(AQ552&gt;0,AR552&gt;0),COUNTIF(AU$6:AU551,"&gt;0")+1,0)</f>
        <v>0</v>
      </c>
    </row>
    <row r="553" spans="40:47" x14ac:dyDescent="0.15">
      <c r="AN553" s="472">
        <v>16</v>
      </c>
      <c r="AO553" s="472">
        <v>1</v>
      </c>
      <c r="AP553" s="472">
        <v>8</v>
      </c>
      <c r="AQ553" s="480">
        <f ca="1">IF($AP553=1,IF(INDIRECT(ADDRESS(($AN553-1)*3+$AO553+5,$AP553+7))="",0,INDIRECT(ADDRESS(($AN553-1)*3+$AO553+5,$AP553+7))),IF(INDIRECT(ADDRESS(($AN553-1)*3+$AO553+5,$AP553+7))="",0,IF(COUNTIF(INDIRECT(ADDRESS(($AN553-1)*36+($AO553-1)*12+6,COLUMN())):INDIRECT(ADDRESS(($AN553-1)*36+($AO553-1)*12+$AP553+4,COLUMN())),INDIRECT(ADDRESS(($AN553-1)*3+$AO553+5,$AP553+7)))&gt;=1,0,INDIRECT(ADDRESS(($AN553-1)*3+$AO553+5,$AP553+7)))))</f>
        <v>0</v>
      </c>
      <c r="AR553" s="472">
        <f ca="1">COUNTIF(INDIRECT("H"&amp;(ROW()+12*(($AN553-1)*3+$AO553)-ROW())/12+5):INDIRECT("S"&amp;(ROW()+12*(($AN553-1)*3+$AO553)-ROW())/12+5),AQ553)</f>
        <v>0</v>
      </c>
      <c r="AS553" s="480"/>
      <c r="AU553" s="472">
        <f ca="1">IF(AND(AQ553&gt;0,AR553&gt;0),COUNTIF(AU$6:AU552,"&gt;0")+1,0)</f>
        <v>0</v>
      </c>
    </row>
    <row r="554" spans="40:47" x14ac:dyDescent="0.15">
      <c r="AN554" s="472">
        <v>16</v>
      </c>
      <c r="AO554" s="472">
        <v>1</v>
      </c>
      <c r="AP554" s="472">
        <v>9</v>
      </c>
      <c r="AQ554" s="480">
        <f ca="1">IF($AP554=1,IF(INDIRECT(ADDRESS(($AN554-1)*3+$AO554+5,$AP554+7))="",0,INDIRECT(ADDRESS(($AN554-1)*3+$AO554+5,$AP554+7))),IF(INDIRECT(ADDRESS(($AN554-1)*3+$AO554+5,$AP554+7))="",0,IF(COUNTIF(INDIRECT(ADDRESS(($AN554-1)*36+($AO554-1)*12+6,COLUMN())):INDIRECT(ADDRESS(($AN554-1)*36+($AO554-1)*12+$AP554+4,COLUMN())),INDIRECT(ADDRESS(($AN554-1)*3+$AO554+5,$AP554+7)))&gt;=1,0,INDIRECT(ADDRESS(($AN554-1)*3+$AO554+5,$AP554+7)))))</f>
        <v>0</v>
      </c>
      <c r="AR554" s="472">
        <f ca="1">COUNTIF(INDIRECT("H"&amp;(ROW()+12*(($AN554-1)*3+$AO554)-ROW())/12+5):INDIRECT("S"&amp;(ROW()+12*(($AN554-1)*3+$AO554)-ROW())/12+5),AQ554)</f>
        <v>0</v>
      </c>
      <c r="AS554" s="480"/>
      <c r="AU554" s="472">
        <f ca="1">IF(AND(AQ554&gt;0,AR554&gt;0),COUNTIF(AU$6:AU553,"&gt;0")+1,0)</f>
        <v>0</v>
      </c>
    </row>
    <row r="555" spans="40:47" x14ac:dyDescent="0.15">
      <c r="AN555" s="472">
        <v>16</v>
      </c>
      <c r="AO555" s="472">
        <v>1</v>
      </c>
      <c r="AP555" s="472">
        <v>10</v>
      </c>
      <c r="AQ555" s="480">
        <f ca="1">IF($AP555=1,IF(INDIRECT(ADDRESS(($AN555-1)*3+$AO555+5,$AP555+7))="",0,INDIRECT(ADDRESS(($AN555-1)*3+$AO555+5,$AP555+7))),IF(INDIRECT(ADDRESS(($AN555-1)*3+$AO555+5,$AP555+7))="",0,IF(COUNTIF(INDIRECT(ADDRESS(($AN555-1)*36+($AO555-1)*12+6,COLUMN())):INDIRECT(ADDRESS(($AN555-1)*36+($AO555-1)*12+$AP555+4,COLUMN())),INDIRECT(ADDRESS(($AN555-1)*3+$AO555+5,$AP555+7)))&gt;=1,0,INDIRECT(ADDRESS(($AN555-1)*3+$AO555+5,$AP555+7)))))</f>
        <v>0</v>
      </c>
      <c r="AR555" s="472">
        <f ca="1">COUNTIF(INDIRECT("H"&amp;(ROW()+12*(($AN555-1)*3+$AO555)-ROW())/12+5):INDIRECT("S"&amp;(ROW()+12*(($AN555-1)*3+$AO555)-ROW())/12+5),AQ555)</f>
        <v>0</v>
      </c>
      <c r="AS555" s="480"/>
      <c r="AU555" s="472">
        <f ca="1">IF(AND(AQ555&gt;0,AR555&gt;0),COUNTIF(AU$6:AU554,"&gt;0")+1,0)</f>
        <v>0</v>
      </c>
    </row>
    <row r="556" spans="40:47" x14ac:dyDescent="0.15">
      <c r="AN556" s="472">
        <v>16</v>
      </c>
      <c r="AO556" s="472">
        <v>1</v>
      </c>
      <c r="AP556" s="472">
        <v>11</v>
      </c>
      <c r="AQ556" s="480">
        <f ca="1">IF($AP556=1,IF(INDIRECT(ADDRESS(($AN556-1)*3+$AO556+5,$AP556+7))="",0,INDIRECT(ADDRESS(($AN556-1)*3+$AO556+5,$AP556+7))),IF(INDIRECT(ADDRESS(($AN556-1)*3+$AO556+5,$AP556+7))="",0,IF(COUNTIF(INDIRECT(ADDRESS(($AN556-1)*36+($AO556-1)*12+6,COLUMN())):INDIRECT(ADDRESS(($AN556-1)*36+($AO556-1)*12+$AP556+4,COLUMN())),INDIRECT(ADDRESS(($AN556-1)*3+$AO556+5,$AP556+7)))&gt;=1,0,INDIRECT(ADDRESS(($AN556-1)*3+$AO556+5,$AP556+7)))))</f>
        <v>0</v>
      </c>
      <c r="AR556" s="472">
        <f ca="1">COUNTIF(INDIRECT("H"&amp;(ROW()+12*(($AN556-1)*3+$AO556)-ROW())/12+5):INDIRECT("S"&amp;(ROW()+12*(($AN556-1)*3+$AO556)-ROW())/12+5),AQ556)</f>
        <v>0</v>
      </c>
      <c r="AS556" s="480"/>
      <c r="AU556" s="472">
        <f ca="1">IF(AND(AQ556&gt;0,AR556&gt;0),COUNTIF(AU$6:AU555,"&gt;0")+1,0)</f>
        <v>0</v>
      </c>
    </row>
    <row r="557" spans="40:47" x14ac:dyDescent="0.15">
      <c r="AN557" s="472">
        <v>16</v>
      </c>
      <c r="AO557" s="472">
        <v>1</v>
      </c>
      <c r="AP557" s="472">
        <v>12</v>
      </c>
      <c r="AQ557" s="480">
        <f ca="1">IF($AP557=1,IF(INDIRECT(ADDRESS(($AN557-1)*3+$AO557+5,$AP557+7))="",0,INDIRECT(ADDRESS(($AN557-1)*3+$AO557+5,$AP557+7))),IF(INDIRECT(ADDRESS(($AN557-1)*3+$AO557+5,$AP557+7))="",0,IF(COUNTIF(INDIRECT(ADDRESS(($AN557-1)*36+($AO557-1)*12+6,COLUMN())):INDIRECT(ADDRESS(($AN557-1)*36+($AO557-1)*12+$AP557+4,COLUMN())),INDIRECT(ADDRESS(($AN557-1)*3+$AO557+5,$AP557+7)))&gt;=1,0,INDIRECT(ADDRESS(($AN557-1)*3+$AO557+5,$AP557+7)))))</f>
        <v>0</v>
      </c>
      <c r="AR557" s="472">
        <f ca="1">COUNTIF(INDIRECT("H"&amp;(ROW()+12*(($AN557-1)*3+$AO557)-ROW())/12+5):INDIRECT("S"&amp;(ROW()+12*(($AN557-1)*3+$AO557)-ROW())/12+5),AQ557)</f>
        <v>0</v>
      </c>
      <c r="AS557" s="480"/>
      <c r="AU557" s="472">
        <f ca="1">IF(AND(AQ557&gt;0,AR557&gt;0),COUNTIF(AU$6:AU556,"&gt;0")+1,0)</f>
        <v>0</v>
      </c>
    </row>
    <row r="558" spans="40:47" x14ac:dyDescent="0.15">
      <c r="AN558" s="472">
        <v>16</v>
      </c>
      <c r="AO558" s="472">
        <v>2</v>
      </c>
      <c r="AP558" s="472">
        <v>1</v>
      </c>
      <c r="AQ558" s="480">
        <f ca="1">IF($AP558=1,IF(INDIRECT(ADDRESS(($AN558-1)*3+$AO558+5,$AP558+7))="",0,INDIRECT(ADDRESS(($AN558-1)*3+$AO558+5,$AP558+7))),IF(INDIRECT(ADDRESS(($AN558-1)*3+$AO558+5,$AP558+7))="",0,IF(COUNTIF(INDIRECT(ADDRESS(($AN558-1)*36+($AO558-1)*12+6,COLUMN())):INDIRECT(ADDRESS(($AN558-1)*36+($AO558-1)*12+$AP558+4,COLUMN())),INDIRECT(ADDRESS(($AN558-1)*3+$AO558+5,$AP558+7)))&gt;=1,0,INDIRECT(ADDRESS(($AN558-1)*3+$AO558+5,$AP558+7)))))</f>
        <v>0</v>
      </c>
      <c r="AR558" s="472">
        <f ca="1">COUNTIF(INDIRECT("H"&amp;(ROW()+12*(($AN558-1)*3+$AO558)-ROW())/12+5):INDIRECT("S"&amp;(ROW()+12*(($AN558-1)*3+$AO558)-ROW())/12+5),AQ558)</f>
        <v>0</v>
      </c>
      <c r="AS558" s="480"/>
      <c r="AU558" s="472">
        <f ca="1">IF(AND(AQ558&gt;0,AR558&gt;0),COUNTIF(AU$6:AU557,"&gt;0")+1,0)</f>
        <v>0</v>
      </c>
    </row>
    <row r="559" spans="40:47" x14ac:dyDescent="0.15">
      <c r="AN559" s="472">
        <v>16</v>
      </c>
      <c r="AO559" s="472">
        <v>2</v>
      </c>
      <c r="AP559" s="472">
        <v>2</v>
      </c>
      <c r="AQ559" s="480">
        <f ca="1">IF($AP559=1,IF(INDIRECT(ADDRESS(($AN559-1)*3+$AO559+5,$AP559+7))="",0,INDIRECT(ADDRESS(($AN559-1)*3+$AO559+5,$AP559+7))),IF(INDIRECT(ADDRESS(($AN559-1)*3+$AO559+5,$AP559+7))="",0,IF(COUNTIF(INDIRECT(ADDRESS(($AN559-1)*36+($AO559-1)*12+6,COLUMN())):INDIRECT(ADDRESS(($AN559-1)*36+($AO559-1)*12+$AP559+4,COLUMN())),INDIRECT(ADDRESS(($AN559-1)*3+$AO559+5,$AP559+7)))&gt;=1,0,INDIRECT(ADDRESS(($AN559-1)*3+$AO559+5,$AP559+7)))))</f>
        <v>0</v>
      </c>
      <c r="AR559" s="472">
        <f ca="1">COUNTIF(INDIRECT("H"&amp;(ROW()+12*(($AN559-1)*3+$AO559)-ROW())/12+5):INDIRECT("S"&amp;(ROW()+12*(($AN559-1)*3+$AO559)-ROW())/12+5),AQ559)</f>
        <v>0</v>
      </c>
      <c r="AS559" s="480"/>
      <c r="AU559" s="472">
        <f ca="1">IF(AND(AQ559&gt;0,AR559&gt;0),COUNTIF(AU$6:AU558,"&gt;0")+1,0)</f>
        <v>0</v>
      </c>
    </row>
    <row r="560" spans="40:47" x14ac:dyDescent="0.15">
      <c r="AN560" s="472">
        <v>16</v>
      </c>
      <c r="AO560" s="472">
        <v>2</v>
      </c>
      <c r="AP560" s="472">
        <v>3</v>
      </c>
      <c r="AQ560" s="480">
        <f ca="1">IF($AP560=1,IF(INDIRECT(ADDRESS(($AN560-1)*3+$AO560+5,$AP560+7))="",0,INDIRECT(ADDRESS(($AN560-1)*3+$AO560+5,$AP560+7))),IF(INDIRECT(ADDRESS(($AN560-1)*3+$AO560+5,$AP560+7))="",0,IF(COUNTIF(INDIRECT(ADDRESS(($AN560-1)*36+($AO560-1)*12+6,COLUMN())):INDIRECT(ADDRESS(($AN560-1)*36+($AO560-1)*12+$AP560+4,COLUMN())),INDIRECT(ADDRESS(($AN560-1)*3+$AO560+5,$AP560+7)))&gt;=1,0,INDIRECT(ADDRESS(($AN560-1)*3+$AO560+5,$AP560+7)))))</f>
        <v>0</v>
      </c>
      <c r="AR560" s="472">
        <f ca="1">COUNTIF(INDIRECT("H"&amp;(ROW()+12*(($AN560-1)*3+$AO560)-ROW())/12+5):INDIRECT("S"&amp;(ROW()+12*(($AN560-1)*3+$AO560)-ROW())/12+5),AQ560)</f>
        <v>0</v>
      </c>
      <c r="AS560" s="480"/>
      <c r="AU560" s="472">
        <f ca="1">IF(AND(AQ560&gt;0,AR560&gt;0),COUNTIF(AU$6:AU559,"&gt;0")+1,0)</f>
        <v>0</v>
      </c>
    </row>
    <row r="561" spans="40:47" x14ac:dyDescent="0.15">
      <c r="AN561" s="472">
        <v>16</v>
      </c>
      <c r="AO561" s="472">
        <v>2</v>
      </c>
      <c r="AP561" s="472">
        <v>4</v>
      </c>
      <c r="AQ561" s="480">
        <f ca="1">IF($AP561=1,IF(INDIRECT(ADDRESS(($AN561-1)*3+$AO561+5,$AP561+7))="",0,INDIRECT(ADDRESS(($AN561-1)*3+$AO561+5,$AP561+7))),IF(INDIRECT(ADDRESS(($AN561-1)*3+$AO561+5,$AP561+7))="",0,IF(COUNTIF(INDIRECT(ADDRESS(($AN561-1)*36+($AO561-1)*12+6,COLUMN())):INDIRECT(ADDRESS(($AN561-1)*36+($AO561-1)*12+$AP561+4,COLUMN())),INDIRECT(ADDRESS(($AN561-1)*3+$AO561+5,$AP561+7)))&gt;=1,0,INDIRECT(ADDRESS(($AN561-1)*3+$AO561+5,$AP561+7)))))</f>
        <v>0</v>
      </c>
      <c r="AR561" s="472">
        <f ca="1">COUNTIF(INDIRECT("H"&amp;(ROW()+12*(($AN561-1)*3+$AO561)-ROW())/12+5):INDIRECT("S"&amp;(ROW()+12*(($AN561-1)*3+$AO561)-ROW())/12+5),AQ561)</f>
        <v>0</v>
      </c>
      <c r="AS561" s="480"/>
      <c r="AU561" s="472">
        <f ca="1">IF(AND(AQ561&gt;0,AR561&gt;0),COUNTIF(AU$6:AU560,"&gt;0")+1,0)</f>
        <v>0</v>
      </c>
    </row>
    <row r="562" spans="40:47" x14ac:dyDescent="0.15">
      <c r="AN562" s="472">
        <v>16</v>
      </c>
      <c r="AO562" s="472">
        <v>2</v>
      </c>
      <c r="AP562" s="472">
        <v>5</v>
      </c>
      <c r="AQ562" s="480">
        <f ca="1">IF($AP562=1,IF(INDIRECT(ADDRESS(($AN562-1)*3+$AO562+5,$AP562+7))="",0,INDIRECT(ADDRESS(($AN562-1)*3+$AO562+5,$AP562+7))),IF(INDIRECT(ADDRESS(($AN562-1)*3+$AO562+5,$AP562+7))="",0,IF(COUNTIF(INDIRECT(ADDRESS(($AN562-1)*36+($AO562-1)*12+6,COLUMN())):INDIRECT(ADDRESS(($AN562-1)*36+($AO562-1)*12+$AP562+4,COLUMN())),INDIRECT(ADDRESS(($AN562-1)*3+$AO562+5,$AP562+7)))&gt;=1,0,INDIRECT(ADDRESS(($AN562-1)*3+$AO562+5,$AP562+7)))))</f>
        <v>0</v>
      </c>
      <c r="AR562" s="472">
        <f ca="1">COUNTIF(INDIRECT("H"&amp;(ROW()+12*(($AN562-1)*3+$AO562)-ROW())/12+5):INDIRECT("S"&amp;(ROW()+12*(($AN562-1)*3+$AO562)-ROW())/12+5),AQ562)</f>
        <v>0</v>
      </c>
      <c r="AS562" s="480"/>
      <c r="AU562" s="472">
        <f ca="1">IF(AND(AQ562&gt;0,AR562&gt;0),COUNTIF(AU$6:AU561,"&gt;0")+1,0)</f>
        <v>0</v>
      </c>
    </row>
    <row r="563" spans="40:47" x14ac:dyDescent="0.15">
      <c r="AN563" s="472">
        <v>16</v>
      </c>
      <c r="AO563" s="472">
        <v>2</v>
      </c>
      <c r="AP563" s="472">
        <v>6</v>
      </c>
      <c r="AQ563" s="480">
        <f ca="1">IF($AP563=1,IF(INDIRECT(ADDRESS(($AN563-1)*3+$AO563+5,$AP563+7))="",0,INDIRECT(ADDRESS(($AN563-1)*3+$AO563+5,$AP563+7))),IF(INDIRECT(ADDRESS(($AN563-1)*3+$AO563+5,$AP563+7))="",0,IF(COUNTIF(INDIRECT(ADDRESS(($AN563-1)*36+($AO563-1)*12+6,COLUMN())):INDIRECT(ADDRESS(($AN563-1)*36+($AO563-1)*12+$AP563+4,COLUMN())),INDIRECT(ADDRESS(($AN563-1)*3+$AO563+5,$AP563+7)))&gt;=1,0,INDIRECT(ADDRESS(($AN563-1)*3+$AO563+5,$AP563+7)))))</f>
        <v>0</v>
      </c>
      <c r="AR563" s="472">
        <f ca="1">COUNTIF(INDIRECT("H"&amp;(ROW()+12*(($AN563-1)*3+$AO563)-ROW())/12+5):INDIRECT("S"&amp;(ROW()+12*(($AN563-1)*3+$AO563)-ROW())/12+5),AQ563)</f>
        <v>0</v>
      </c>
      <c r="AS563" s="480"/>
      <c r="AU563" s="472">
        <f ca="1">IF(AND(AQ563&gt;0,AR563&gt;0),COUNTIF(AU$6:AU562,"&gt;0")+1,0)</f>
        <v>0</v>
      </c>
    </row>
    <row r="564" spans="40:47" x14ac:dyDescent="0.15">
      <c r="AN564" s="472">
        <v>16</v>
      </c>
      <c r="AO564" s="472">
        <v>2</v>
      </c>
      <c r="AP564" s="472">
        <v>7</v>
      </c>
      <c r="AQ564" s="480">
        <f ca="1">IF($AP564=1,IF(INDIRECT(ADDRESS(($AN564-1)*3+$AO564+5,$AP564+7))="",0,INDIRECT(ADDRESS(($AN564-1)*3+$AO564+5,$AP564+7))),IF(INDIRECT(ADDRESS(($AN564-1)*3+$AO564+5,$AP564+7))="",0,IF(COUNTIF(INDIRECT(ADDRESS(($AN564-1)*36+($AO564-1)*12+6,COLUMN())):INDIRECT(ADDRESS(($AN564-1)*36+($AO564-1)*12+$AP564+4,COLUMN())),INDIRECT(ADDRESS(($AN564-1)*3+$AO564+5,$AP564+7)))&gt;=1,0,INDIRECT(ADDRESS(($AN564-1)*3+$AO564+5,$AP564+7)))))</f>
        <v>0</v>
      </c>
      <c r="AR564" s="472">
        <f ca="1">COUNTIF(INDIRECT("H"&amp;(ROW()+12*(($AN564-1)*3+$AO564)-ROW())/12+5):INDIRECT("S"&amp;(ROW()+12*(($AN564-1)*3+$AO564)-ROW())/12+5),AQ564)</f>
        <v>0</v>
      </c>
      <c r="AS564" s="480"/>
      <c r="AU564" s="472">
        <f ca="1">IF(AND(AQ564&gt;0,AR564&gt;0),COUNTIF(AU$6:AU563,"&gt;0")+1,0)</f>
        <v>0</v>
      </c>
    </row>
    <row r="565" spans="40:47" x14ac:dyDescent="0.15">
      <c r="AN565" s="472">
        <v>16</v>
      </c>
      <c r="AO565" s="472">
        <v>2</v>
      </c>
      <c r="AP565" s="472">
        <v>8</v>
      </c>
      <c r="AQ565" s="480">
        <f ca="1">IF($AP565=1,IF(INDIRECT(ADDRESS(($AN565-1)*3+$AO565+5,$AP565+7))="",0,INDIRECT(ADDRESS(($AN565-1)*3+$AO565+5,$AP565+7))),IF(INDIRECT(ADDRESS(($AN565-1)*3+$AO565+5,$AP565+7))="",0,IF(COUNTIF(INDIRECT(ADDRESS(($AN565-1)*36+($AO565-1)*12+6,COLUMN())):INDIRECT(ADDRESS(($AN565-1)*36+($AO565-1)*12+$AP565+4,COLUMN())),INDIRECT(ADDRESS(($AN565-1)*3+$AO565+5,$AP565+7)))&gt;=1,0,INDIRECT(ADDRESS(($AN565-1)*3+$AO565+5,$AP565+7)))))</f>
        <v>0</v>
      </c>
      <c r="AR565" s="472">
        <f ca="1">COUNTIF(INDIRECT("H"&amp;(ROW()+12*(($AN565-1)*3+$AO565)-ROW())/12+5):INDIRECT("S"&amp;(ROW()+12*(($AN565-1)*3+$AO565)-ROW())/12+5),AQ565)</f>
        <v>0</v>
      </c>
      <c r="AS565" s="480"/>
      <c r="AU565" s="472">
        <f ca="1">IF(AND(AQ565&gt;0,AR565&gt;0),COUNTIF(AU$6:AU564,"&gt;0")+1,0)</f>
        <v>0</v>
      </c>
    </row>
    <row r="566" spans="40:47" x14ac:dyDescent="0.15">
      <c r="AN566" s="472">
        <v>16</v>
      </c>
      <c r="AO566" s="472">
        <v>2</v>
      </c>
      <c r="AP566" s="472">
        <v>9</v>
      </c>
      <c r="AQ566" s="480">
        <f ca="1">IF($AP566=1,IF(INDIRECT(ADDRESS(($AN566-1)*3+$AO566+5,$AP566+7))="",0,INDIRECT(ADDRESS(($AN566-1)*3+$AO566+5,$AP566+7))),IF(INDIRECT(ADDRESS(($AN566-1)*3+$AO566+5,$AP566+7))="",0,IF(COUNTIF(INDIRECT(ADDRESS(($AN566-1)*36+($AO566-1)*12+6,COLUMN())):INDIRECT(ADDRESS(($AN566-1)*36+($AO566-1)*12+$AP566+4,COLUMN())),INDIRECT(ADDRESS(($AN566-1)*3+$AO566+5,$AP566+7)))&gt;=1,0,INDIRECT(ADDRESS(($AN566-1)*3+$AO566+5,$AP566+7)))))</f>
        <v>0</v>
      </c>
      <c r="AR566" s="472">
        <f ca="1">COUNTIF(INDIRECT("H"&amp;(ROW()+12*(($AN566-1)*3+$AO566)-ROW())/12+5):INDIRECT("S"&amp;(ROW()+12*(($AN566-1)*3+$AO566)-ROW())/12+5),AQ566)</f>
        <v>0</v>
      </c>
      <c r="AS566" s="480"/>
      <c r="AU566" s="472">
        <f ca="1">IF(AND(AQ566&gt;0,AR566&gt;0),COUNTIF(AU$6:AU565,"&gt;0")+1,0)</f>
        <v>0</v>
      </c>
    </row>
    <row r="567" spans="40:47" x14ac:dyDescent="0.15">
      <c r="AN567" s="472">
        <v>16</v>
      </c>
      <c r="AO567" s="472">
        <v>2</v>
      </c>
      <c r="AP567" s="472">
        <v>10</v>
      </c>
      <c r="AQ567" s="480">
        <f ca="1">IF($AP567=1,IF(INDIRECT(ADDRESS(($AN567-1)*3+$AO567+5,$AP567+7))="",0,INDIRECT(ADDRESS(($AN567-1)*3+$AO567+5,$AP567+7))),IF(INDIRECT(ADDRESS(($AN567-1)*3+$AO567+5,$AP567+7))="",0,IF(COUNTIF(INDIRECT(ADDRESS(($AN567-1)*36+($AO567-1)*12+6,COLUMN())):INDIRECT(ADDRESS(($AN567-1)*36+($AO567-1)*12+$AP567+4,COLUMN())),INDIRECT(ADDRESS(($AN567-1)*3+$AO567+5,$AP567+7)))&gt;=1,0,INDIRECT(ADDRESS(($AN567-1)*3+$AO567+5,$AP567+7)))))</f>
        <v>0</v>
      </c>
      <c r="AR567" s="472">
        <f ca="1">COUNTIF(INDIRECT("H"&amp;(ROW()+12*(($AN567-1)*3+$AO567)-ROW())/12+5):INDIRECT("S"&amp;(ROW()+12*(($AN567-1)*3+$AO567)-ROW())/12+5),AQ567)</f>
        <v>0</v>
      </c>
      <c r="AS567" s="480"/>
      <c r="AU567" s="472">
        <f ca="1">IF(AND(AQ567&gt;0,AR567&gt;0),COUNTIF(AU$6:AU566,"&gt;0")+1,0)</f>
        <v>0</v>
      </c>
    </row>
    <row r="568" spans="40:47" x14ac:dyDescent="0.15">
      <c r="AN568" s="472">
        <v>16</v>
      </c>
      <c r="AO568" s="472">
        <v>2</v>
      </c>
      <c r="AP568" s="472">
        <v>11</v>
      </c>
      <c r="AQ568" s="480">
        <f ca="1">IF($AP568=1,IF(INDIRECT(ADDRESS(($AN568-1)*3+$AO568+5,$AP568+7))="",0,INDIRECT(ADDRESS(($AN568-1)*3+$AO568+5,$AP568+7))),IF(INDIRECT(ADDRESS(($AN568-1)*3+$AO568+5,$AP568+7))="",0,IF(COUNTIF(INDIRECT(ADDRESS(($AN568-1)*36+($AO568-1)*12+6,COLUMN())):INDIRECT(ADDRESS(($AN568-1)*36+($AO568-1)*12+$AP568+4,COLUMN())),INDIRECT(ADDRESS(($AN568-1)*3+$AO568+5,$AP568+7)))&gt;=1,0,INDIRECT(ADDRESS(($AN568-1)*3+$AO568+5,$AP568+7)))))</f>
        <v>0</v>
      </c>
      <c r="AR568" s="472">
        <f ca="1">COUNTIF(INDIRECT("H"&amp;(ROW()+12*(($AN568-1)*3+$AO568)-ROW())/12+5):INDIRECT("S"&amp;(ROW()+12*(($AN568-1)*3+$AO568)-ROW())/12+5),AQ568)</f>
        <v>0</v>
      </c>
      <c r="AS568" s="480"/>
      <c r="AU568" s="472">
        <f ca="1">IF(AND(AQ568&gt;0,AR568&gt;0),COUNTIF(AU$6:AU567,"&gt;0")+1,0)</f>
        <v>0</v>
      </c>
    </row>
    <row r="569" spans="40:47" x14ac:dyDescent="0.15">
      <c r="AN569" s="472">
        <v>16</v>
      </c>
      <c r="AO569" s="472">
        <v>2</v>
      </c>
      <c r="AP569" s="472">
        <v>12</v>
      </c>
      <c r="AQ569" s="480">
        <f ca="1">IF($AP569=1,IF(INDIRECT(ADDRESS(($AN569-1)*3+$AO569+5,$AP569+7))="",0,INDIRECT(ADDRESS(($AN569-1)*3+$AO569+5,$AP569+7))),IF(INDIRECT(ADDRESS(($AN569-1)*3+$AO569+5,$AP569+7))="",0,IF(COUNTIF(INDIRECT(ADDRESS(($AN569-1)*36+($AO569-1)*12+6,COLUMN())):INDIRECT(ADDRESS(($AN569-1)*36+($AO569-1)*12+$AP569+4,COLUMN())),INDIRECT(ADDRESS(($AN569-1)*3+$AO569+5,$AP569+7)))&gt;=1,0,INDIRECT(ADDRESS(($AN569-1)*3+$AO569+5,$AP569+7)))))</f>
        <v>0</v>
      </c>
      <c r="AR569" s="472">
        <f ca="1">COUNTIF(INDIRECT("H"&amp;(ROW()+12*(($AN569-1)*3+$AO569)-ROW())/12+5):INDIRECT("S"&amp;(ROW()+12*(($AN569-1)*3+$AO569)-ROW())/12+5),AQ569)</f>
        <v>0</v>
      </c>
      <c r="AS569" s="480"/>
      <c r="AU569" s="472">
        <f ca="1">IF(AND(AQ569&gt;0,AR569&gt;0),COUNTIF(AU$6:AU568,"&gt;0")+1,0)</f>
        <v>0</v>
      </c>
    </row>
    <row r="570" spans="40:47" x14ac:dyDescent="0.15">
      <c r="AN570" s="472">
        <v>16</v>
      </c>
      <c r="AO570" s="472">
        <v>3</v>
      </c>
      <c r="AP570" s="472">
        <v>1</v>
      </c>
      <c r="AQ570" s="480">
        <f ca="1">IF($AP570=1,IF(INDIRECT(ADDRESS(($AN570-1)*3+$AO570+5,$AP570+7))="",0,INDIRECT(ADDRESS(($AN570-1)*3+$AO570+5,$AP570+7))),IF(INDIRECT(ADDRESS(($AN570-1)*3+$AO570+5,$AP570+7))="",0,IF(COUNTIF(INDIRECT(ADDRESS(($AN570-1)*36+($AO570-1)*12+6,COLUMN())):INDIRECT(ADDRESS(($AN570-1)*36+($AO570-1)*12+$AP570+4,COLUMN())),INDIRECT(ADDRESS(($AN570-1)*3+$AO570+5,$AP570+7)))&gt;=1,0,INDIRECT(ADDRESS(($AN570-1)*3+$AO570+5,$AP570+7)))))</f>
        <v>0</v>
      </c>
      <c r="AR570" s="472">
        <f ca="1">COUNTIF(INDIRECT("H"&amp;(ROW()+12*(($AN570-1)*3+$AO570)-ROW())/12+5):INDIRECT("S"&amp;(ROW()+12*(($AN570-1)*3+$AO570)-ROW())/12+5),AQ570)</f>
        <v>0</v>
      </c>
      <c r="AS570" s="480"/>
      <c r="AU570" s="472">
        <f ca="1">IF(AND(AQ570&gt;0,AR570&gt;0),COUNTIF(AU$6:AU569,"&gt;0")+1,0)</f>
        <v>0</v>
      </c>
    </row>
    <row r="571" spans="40:47" x14ac:dyDescent="0.15">
      <c r="AN571" s="472">
        <v>16</v>
      </c>
      <c r="AO571" s="472">
        <v>3</v>
      </c>
      <c r="AP571" s="472">
        <v>2</v>
      </c>
      <c r="AQ571" s="480">
        <f ca="1">IF($AP571=1,IF(INDIRECT(ADDRESS(($AN571-1)*3+$AO571+5,$AP571+7))="",0,INDIRECT(ADDRESS(($AN571-1)*3+$AO571+5,$AP571+7))),IF(INDIRECT(ADDRESS(($AN571-1)*3+$AO571+5,$AP571+7))="",0,IF(COUNTIF(INDIRECT(ADDRESS(($AN571-1)*36+($AO571-1)*12+6,COLUMN())):INDIRECT(ADDRESS(($AN571-1)*36+($AO571-1)*12+$AP571+4,COLUMN())),INDIRECT(ADDRESS(($AN571-1)*3+$AO571+5,$AP571+7)))&gt;=1,0,INDIRECT(ADDRESS(($AN571-1)*3+$AO571+5,$AP571+7)))))</f>
        <v>0</v>
      </c>
      <c r="AR571" s="472">
        <f ca="1">COUNTIF(INDIRECT("H"&amp;(ROW()+12*(($AN571-1)*3+$AO571)-ROW())/12+5):INDIRECT("S"&amp;(ROW()+12*(($AN571-1)*3+$AO571)-ROW())/12+5),AQ571)</f>
        <v>0</v>
      </c>
      <c r="AS571" s="480"/>
      <c r="AU571" s="472">
        <f ca="1">IF(AND(AQ571&gt;0,AR571&gt;0),COUNTIF(AU$6:AU570,"&gt;0")+1,0)</f>
        <v>0</v>
      </c>
    </row>
    <row r="572" spans="40:47" x14ac:dyDescent="0.15">
      <c r="AN572" s="472">
        <v>16</v>
      </c>
      <c r="AO572" s="472">
        <v>3</v>
      </c>
      <c r="AP572" s="472">
        <v>3</v>
      </c>
      <c r="AQ572" s="480">
        <f ca="1">IF($AP572=1,IF(INDIRECT(ADDRESS(($AN572-1)*3+$AO572+5,$AP572+7))="",0,INDIRECT(ADDRESS(($AN572-1)*3+$AO572+5,$AP572+7))),IF(INDIRECT(ADDRESS(($AN572-1)*3+$AO572+5,$AP572+7))="",0,IF(COUNTIF(INDIRECT(ADDRESS(($AN572-1)*36+($AO572-1)*12+6,COLUMN())):INDIRECT(ADDRESS(($AN572-1)*36+($AO572-1)*12+$AP572+4,COLUMN())),INDIRECT(ADDRESS(($AN572-1)*3+$AO572+5,$AP572+7)))&gt;=1,0,INDIRECT(ADDRESS(($AN572-1)*3+$AO572+5,$AP572+7)))))</f>
        <v>0</v>
      </c>
      <c r="AR572" s="472">
        <f ca="1">COUNTIF(INDIRECT("H"&amp;(ROW()+12*(($AN572-1)*3+$AO572)-ROW())/12+5):INDIRECT("S"&amp;(ROW()+12*(($AN572-1)*3+$AO572)-ROW())/12+5),AQ572)</f>
        <v>0</v>
      </c>
      <c r="AS572" s="480"/>
      <c r="AU572" s="472">
        <f ca="1">IF(AND(AQ572&gt;0,AR572&gt;0),COUNTIF(AU$6:AU571,"&gt;0")+1,0)</f>
        <v>0</v>
      </c>
    </row>
    <row r="573" spans="40:47" x14ac:dyDescent="0.15">
      <c r="AN573" s="472">
        <v>16</v>
      </c>
      <c r="AO573" s="472">
        <v>3</v>
      </c>
      <c r="AP573" s="472">
        <v>4</v>
      </c>
      <c r="AQ573" s="480">
        <f ca="1">IF($AP573=1,IF(INDIRECT(ADDRESS(($AN573-1)*3+$AO573+5,$AP573+7))="",0,INDIRECT(ADDRESS(($AN573-1)*3+$AO573+5,$AP573+7))),IF(INDIRECT(ADDRESS(($AN573-1)*3+$AO573+5,$AP573+7))="",0,IF(COUNTIF(INDIRECT(ADDRESS(($AN573-1)*36+($AO573-1)*12+6,COLUMN())):INDIRECT(ADDRESS(($AN573-1)*36+($AO573-1)*12+$AP573+4,COLUMN())),INDIRECT(ADDRESS(($AN573-1)*3+$AO573+5,$AP573+7)))&gt;=1,0,INDIRECT(ADDRESS(($AN573-1)*3+$AO573+5,$AP573+7)))))</f>
        <v>0</v>
      </c>
      <c r="AR573" s="472">
        <f ca="1">COUNTIF(INDIRECT("H"&amp;(ROW()+12*(($AN573-1)*3+$AO573)-ROW())/12+5):INDIRECT("S"&amp;(ROW()+12*(($AN573-1)*3+$AO573)-ROW())/12+5),AQ573)</f>
        <v>0</v>
      </c>
      <c r="AS573" s="480"/>
      <c r="AU573" s="472">
        <f ca="1">IF(AND(AQ573&gt;0,AR573&gt;0),COUNTIF(AU$6:AU572,"&gt;0")+1,0)</f>
        <v>0</v>
      </c>
    </row>
    <row r="574" spans="40:47" x14ac:dyDescent="0.15">
      <c r="AN574" s="472">
        <v>16</v>
      </c>
      <c r="AO574" s="472">
        <v>3</v>
      </c>
      <c r="AP574" s="472">
        <v>5</v>
      </c>
      <c r="AQ574" s="480">
        <f ca="1">IF($AP574=1,IF(INDIRECT(ADDRESS(($AN574-1)*3+$AO574+5,$AP574+7))="",0,INDIRECT(ADDRESS(($AN574-1)*3+$AO574+5,$AP574+7))),IF(INDIRECT(ADDRESS(($AN574-1)*3+$AO574+5,$AP574+7))="",0,IF(COUNTIF(INDIRECT(ADDRESS(($AN574-1)*36+($AO574-1)*12+6,COLUMN())):INDIRECT(ADDRESS(($AN574-1)*36+($AO574-1)*12+$AP574+4,COLUMN())),INDIRECT(ADDRESS(($AN574-1)*3+$AO574+5,$AP574+7)))&gt;=1,0,INDIRECT(ADDRESS(($AN574-1)*3+$AO574+5,$AP574+7)))))</f>
        <v>0</v>
      </c>
      <c r="AR574" s="472">
        <f ca="1">COUNTIF(INDIRECT("H"&amp;(ROW()+12*(($AN574-1)*3+$AO574)-ROW())/12+5):INDIRECT("S"&amp;(ROW()+12*(($AN574-1)*3+$AO574)-ROW())/12+5),AQ574)</f>
        <v>0</v>
      </c>
      <c r="AS574" s="480"/>
      <c r="AU574" s="472">
        <f ca="1">IF(AND(AQ574&gt;0,AR574&gt;0),COUNTIF(AU$6:AU573,"&gt;0")+1,0)</f>
        <v>0</v>
      </c>
    </row>
    <row r="575" spans="40:47" x14ac:dyDescent="0.15">
      <c r="AN575" s="472">
        <v>16</v>
      </c>
      <c r="AO575" s="472">
        <v>3</v>
      </c>
      <c r="AP575" s="472">
        <v>6</v>
      </c>
      <c r="AQ575" s="480">
        <f ca="1">IF($AP575=1,IF(INDIRECT(ADDRESS(($AN575-1)*3+$AO575+5,$AP575+7))="",0,INDIRECT(ADDRESS(($AN575-1)*3+$AO575+5,$AP575+7))),IF(INDIRECT(ADDRESS(($AN575-1)*3+$AO575+5,$AP575+7))="",0,IF(COUNTIF(INDIRECT(ADDRESS(($AN575-1)*36+($AO575-1)*12+6,COLUMN())):INDIRECT(ADDRESS(($AN575-1)*36+($AO575-1)*12+$AP575+4,COLUMN())),INDIRECT(ADDRESS(($AN575-1)*3+$AO575+5,$AP575+7)))&gt;=1,0,INDIRECT(ADDRESS(($AN575-1)*3+$AO575+5,$AP575+7)))))</f>
        <v>0</v>
      </c>
      <c r="AR575" s="472">
        <f ca="1">COUNTIF(INDIRECT("H"&amp;(ROW()+12*(($AN575-1)*3+$AO575)-ROW())/12+5):INDIRECT("S"&amp;(ROW()+12*(($AN575-1)*3+$AO575)-ROW())/12+5),AQ575)</f>
        <v>0</v>
      </c>
      <c r="AS575" s="480"/>
      <c r="AU575" s="472">
        <f ca="1">IF(AND(AQ575&gt;0,AR575&gt;0),COUNTIF(AU$6:AU574,"&gt;0")+1,0)</f>
        <v>0</v>
      </c>
    </row>
    <row r="576" spans="40:47" x14ac:dyDescent="0.15">
      <c r="AN576" s="472">
        <v>16</v>
      </c>
      <c r="AO576" s="472">
        <v>3</v>
      </c>
      <c r="AP576" s="472">
        <v>7</v>
      </c>
      <c r="AQ576" s="480">
        <f ca="1">IF($AP576=1,IF(INDIRECT(ADDRESS(($AN576-1)*3+$AO576+5,$AP576+7))="",0,INDIRECT(ADDRESS(($AN576-1)*3+$AO576+5,$AP576+7))),IF(INDIRECT(ADDRESS(($AN576-1)*3+$AO576+5,$AP576+7))="",0,IF(COUNTIF(INDIRECT(ADDRESS(($AN576-1)*36+($AO576-1)*12+6,COLUMN())):INDIRECT(ADDRESS(($AN576-1)*36+($AO576-1)*12+$AP576+4,COLUMN())),INDIRECT(ADDRESS(($AN576-1)*3+$AO576+5,$AP576+7)))&gt;=1,0,INDIRECT(ADDRESS(($AN576-1)*3+$AO576+5,$AP576+7)))))</f>
        <v>0</v>
      </c>
      <c r="AR576" s="472">
        <f ca="1">COUNTIF(INDIRECT("H"&amp;(ROW()+12*(($AN576-1)*3+$AO576)-ROW())/12+5):INDIRECT("S"&amp;(ROW()+12*(($AN576-1)*3+$AO576)-ROW())/12+5),AQ576)</f>
        <v>0</v>
      </c>
      <c r="AS576" s="480"/>
      <c r="AU576" s="472">
        <f ca="1">IF(AND(AQ576&gt;0,AR576&gt;0),COUNTIF(AU$6:AU575,"&gt;0")+1,0)</f>
        <v>0</v>
      </c>
    </row>
    <row r="577" spans="40:47" x14ac:dyDescent="0.15">
      <c r="AN577" s="472">
        <v>16</v>
      </c>
      <c r="AO577" s="472">
        <v>3</v>
      </c>
      <c r="AP577" s="472">
        <v>8</v>
      </c>
      <c r="AQ577" s="480">
        <f ca="1">IF($AP577=1,IF(INDIRECT(ADDRESS(($AN577-1)*3+$AO577+5,$AP577+7))="",0,INDIRECT(ADDRESS(($AN577-1)*3+$AO577+5,$AP577+7))),IF(INDIRECT(ADDRESS(($AN577-1)*3+$AO577+5,$AP577+7))="",0,IF(COUNTIF(INDIRECT(ADDRESS(($AN577-1)*36+($AO577-1)*12+6,COLUMN())):INDIRECT(ADDRESS(($AN577-1)*36+($AO577-1)*12+$AP577+4,COLUMN())),INDIRECT(ADDRESS(($AN577-1)*3+$AO577+5,$AP577+7)))&gt;=1,0,INDIRECT(ADDRESS(($AN577-1)*3+$AO577+5,$AP577+7)))))</f>
        <v>0</v>
      </c>
      <c r="AR577" s="472">
        <f ca="1">COUNTIF(INDIRECT("H"&amp;(ROW()+12*(($AN577-1)*3+$AO577)-ROW())/12+5):INDIRECT("S"&amp;(ROW()+12*(($AN577-1)*3+$AO577)-ROW())/12+5),AQ577)</f>
        <v>0</v>
      </c>
      <c r="AS577" s="480"/>
      <c r="AU577" s="472">
        <f ca="1">IF(AND(AQ577&gt;0,AR577&gt;0),COUNTIF(AU$6:AU576,"&gt;0")+1,0)</f>
        <v>0</v>
      </c>
    </row>
    <row r="578" spans="40:47" x14ac:dyDescent="0.15">
      <c r="AN578" s="472">
        <v>16</v>
      </c>
      <c r="AO578" s="472">
        <v>3</v>
      </c>
      <c r="AP578" s="472">
        <v>9</v>
      </c>
      <c r="AQ578" s="480">
        <f ca="1">IF($AP578=1,IF(INDIRECT(ADDRESS(($AN578-1)*3+$AO578+5,$AP578+7))="",0,INDIRECT(ADDRESS(($AN578-1)*3+$AO578+5,$AP578+7))),IF(INDIRECT(ADDRESS(($AN578-1)*3+$AO578+5,$AP578+7))="",0,IF(COUNTIF(INDIRECT(ADDRESS(($AN578-1)*36+($AO578-1)*12+6,COLUMN())):INDIRECT(ADDRESS(($AN578-1)*36+($AO578-1)*12+$AP578+4,COLUMN())),INDIRECT(ADDRESS(($AN578-1)*3+$AO578+5,$AP578+7)))&gt;=1,0,INDIRECT(ADDRESS(($AN578-1)*3+$AO578+5,$AP578+7)))))</f>
        <v>0</v>
      </c>
      <c r="AR578" s="472">
        <f ca="1">COUNTIF(INDIRECT("H"&amp;(ROW()+12*(($AN578-1)*3+$AO578)-ROW())/12+5):INDIRECT("S"&amp;(ROW()+12*(($AN578-1)*3+$AO578)-ROW())/12+5),AQ578)</f>
        <v>0</v>
      </c>
      <c r="AS578" s="480"/>
      <c r="AU578" s="472">
        <f ca="1">IF(AND(AQ578&gt;0,AR578&gt;0),COUNTIF(AU$6:AU577,"&gt;0")+1,0)</f>
        <v>0</v>
      </c>
    </row>
    <row r="579" spans="40:47" x14ac:dyDescent="0.15">
      <c r="AN579" s="472">
        <v>16</v>
      </c>
      <c r="AO579" s="472">
        <v>3</v>
      </c>
      <c r="AP579" s="472">
        <v>10</v>
      </c>
      <c r="AQ579" s="480">
        <f ca="1">IF($AP579=1,IF(INDIRECT(ADDRESS(($AN579-1)*3+$AO579+5,$AP579+7))="",0,INDIRECT(ADDRESS(($AN579-1)*3+$AO579+5,$AP579+7))),IF(INDIRECT(ADDRESS(($AN579-1)*3+$AO579+5,$AP579+7))="",0,IF(COUNTIF(INDIRECT(ADDRESS(($AN579-1)*36+($AO579-1)*12+6,COLUMN())):INDIRECT(ADDRESS(($AN579-1)*36+($AO579-1)*12+$AP579+4,COLUMN())),INDIRECT(ADDRESS(($AN579-1)*3+$AO579+5,$AP579+7)))&gt;=1,0,INDIRECT(ADDRESS(($AN579-1)*3+$AO579+5,$AP579+7)))))</f>
        <v>0</v>
      </c>
      <c r="AR579" s="472">
        <f ca="1">COUNTIF(INDIRECT("H"&amp;(ROW()+12*(($AN579-1)*3+$AO579)-ROW())/12+5):INDIRECT("S"&amp;(ROW()+12*(($AN579-1)*3+$AO579)-ROW())/12+5),AQ579)</f>
        <v>0</v>
      </c>
      <c r="AS579" s="480"/>
      <c r="AU579" s="472">
        <f ca="1">IF(AND(AQ579&gt;0,AR579&gt;0),COUNTIF(AU$6:AU578,"&gt;0")+1,0)</f>
        <v>0</v>
      </c>
    </row>
    <row r="580" spans="40:47" x14ac:dyDescent="0.15">
      <c r="AN580" s="472">
        <v>16</v>
      </c>
      <c r="AO580" s="472">
        <v>3</v>
      </c>
      <c r="AP580" s="472">
        <v>11</v>
      </c>
      <c r="AQ580" s="480">
        <f ca="1">IF($AP580=1,IF(INDIRECT(ADDRESS(($AN580-1)*3+$AO580+5,$AP580+7))="",0,INDIRECT(ADDRESS(($AN580-1)*3+$AO580+5,$AP580+7))),IF(INDIRECT(ADDRESS(($AN580-1)*3+$AO580+5,$AP580+7))="",0,IF(COUNTIF(INDIRECT(ADDRESS(($AN580-1)*36+($AO580-1)*12+6,COLUMN())):INDIRECT(ADDRESS(($AN580-1)*36+($AO580-1)*12+$AP580+4,COLUMN())),INDIRECT(ADDRESS(($AN580-1)*3+$AO580+5,$AP580+7)))&gt;=1,0,INDIRECT(ADDRESS(($AN580-1)*3+$AO580+5,$AP580+7)))))</f>
        <v>0</v>
      </c>
      <c r="AR580" s="472">
        <f ca="1">COUNTIF(INDIRECT("H"&amp;(ROW()+12*(($AN580-1)*3+$AO580)-ROW())/12+5):INDIRECT("S"&amp;(ROW()+12*(($AN580-1)*3+$AO580)-ROW())/12+5),AQ580)</f>
        <v>0</v>
      </c>
      <c r="AS580" s="480"/>
      <c r="AU580" s="472">
        <f ca="1">IF(AND(AQ580&gt;0,AR580&gt;0),COUNTIF(AU$6:AU579,"&gt;0")+1,0)</f>
        <v>0</v>
      </c>
    </row>
    <row r="581" spans="40:47" x14ac:dyDescent="0.15">
      <c r="AN581" s="472">
        <v>16</v>
      </c>
      <c r="AO581" s="472">
        <v>3</v>
      </c>
      <c r="AP581" s="472">
        <v>12</v>
      </c>
      <c r="AQ581" s="480">
        <f ca="1">IF($AP581=1,IF(INDIRECT(ADDRESS(($AN581-1)*3+$AO581+5,$AP581+7))="",0,INDIRECT(ADDRESS(($AN581-1)*3+$AO581+5,$AP581+7))),IF(INDIRECT(ADDRESS(($AN581-1)*3+$AO581+5,$AP581+7))="",0,IF(COUNTIF(INDIRECT(ADDRESS(($AN581-1)*36+($AO581-1)*12+6,COLUMN())):INDIRECT(ADDRESS(($AN581-1)*36+($AO581-1)*12+$AP581+4,COLUMN())),INDIRECT(ADDRESS(($AN581-1)*3+$AO581+5,$AP581+7)))&gt;=1,0,INDIRECT(ADDRESS(($AN581-1)*3+$AO581+5,$AP581+7)))))</f>
        <v>0</v>
      </c>
      <c r="AR581" s="472">
        <f ca="1">COUNTIF(INDIRECT("H"&amp;(ROW()+12*(($AN581-1)*3+$AO581)-ROW())/12+5):INDIRECT("S"&amp;(ROW()+12*(($AN581-1)*3+$AO581)-ROW())/12+5),AQ581)</f>
        <v>0</v>
      </c>
      <c r="AS581" s="480"/>
      <c r="AU581" s="472">
        <f ca="1">IF(AND(AQ581&gt;0,AR581&gt;0),COUNTIF(AU$6:AU580,"&gt;0")+1,0)</f>
        <v>0</v>
      </c>
    </row>
    <row r="582" spans="40:47" x14ac:dyDescent="0.15">
      <c r="AN582" s="472">
        <v>17</v>
      </c>
      <c r="AO582" s="472">
        <v>1</v>
      </c>
      <c r="AP582" s="472">
        <v>1</v>
      </c>
      <c r="AQ582" s="480">
        <f ca="1">IF($AP582=1,IF(INDIRECT(ADDRESS(($AN582-1)*3+$AO582+5,$AP582+7))="",0,INDIRECT(ADDRESS(($AN582-1)*3+$AO582+5,$AP582+7))),IF(INDIRECT(ADDRESS(($AN582-1)*3+$AO582+5,$AP582+7))="",0,IF(COUNTIF(INDIRECT(ADDRESS(($AN582-1)*36+($AO582-1)*12+6,COLUMN())):INDIRECT(ADDRESS(($AN582-1)*36+($AO582-1)*12+$AP582+4,COLUMN())),INDIRECT(ADDRESS(($AN582-1)*3+$AO582+5,$AP582+7)))&gt;=1,0,INDIRECT(ADDRESS(($AN582-1)*3+$AO582+5,$AP582+7)))))</f>
        <v>0</v>
      </c>
      <c r="AR582" s="472">
        <f ca="1">COUNTIF(INDIRECT("H"&amp;(ROW()+12*(($AN582-1)*3+$AO582)-ROW())/12+5):INDIRECT("S"&amp;(ROW()+12*(($AN582-1)*3+$AO582)-ROW())/12+5),AQ582)</f>
        <v>0</v>
      </c>
      <c r="AS582" s="480"/>
      <c r="AU582" s="472">
        <f ca="1">IF(AND(AQ582&gt;0,AR582&gt;0),COUNTIF(AU$6:AU581,"&gt;0")+1,0)</f>
        <v>0</v>
      </c>
    </row>
    <row r="583" spans="40:47" x14ac:dyDescent="0.15">
      <c r="AN583" s="472">
        <v>17</v>
      </c>
      <c r="AO583" s="472">
        <v>1</v>
      </c>
      <c r="AP583" s="472">
        <v>2</v>
      </c>
      <c r="AQ583" s="480">
        <f ca="1">IF($AP583=1,IF(INDIRECT(ADDRESS(($AN583-1)*3+$AO583+5,$AP583+7))="",0,INDIRECT(ADDRESS(($AN583-1)*3+$AO583+5,$AP583+7))),IF(INDIRECT(ADDRESS(($AN583-1)*3+$AO583+5,$AP583+7))="",0,IF(COUNTIF(INDIRECT(ADDRESS(($AN583-1)*36+($AO583-1)*12+6,COLUMN())):INDIRECT(ADDRESS(($AN583-1)*36+($AO583-1)*12+$AP583+4,COLUMN())),INDIRECT(ADDRESS(($AN583-1)*3+$AO583+5,$AP583+7)))&gt;=1,0,INDIRECT(ADDRESS(($AN583-1)*3+$AO583+5,$AP583+7)))))</f>
        <v>0</v>
      </c>
      <c r="AR583" s="472">
        <f ca="1">COUNTIF(INDIRECT("H"&amp;(ROW()+12*(($AN583-1)*3+$AO583)-ROW())/12+5):INDIRECT("S"&amp;(ROW()+12*(($AN583-1)*3+$AO583)-ROW())/12+5),AQ583)</f>
        <v>0</v>
      </c>
      <c r="AS583" s="480"/>
      <c r="AU583" s="472">
        <f ca="1">IF(AND(AQ583&gt;0,AR583&gt;0),COUNTIF(AU$6:AU582,"&gt;0")+1,0)</f>
        <v>0</v>
      </c>
    </row>
    <row r="584" spans="40:47" x14ac:dyDescent="0.15">
      <c r="AN584" s="472">
        <v>17</v>
      </c>
      <c r="AO584" s="472">
        <v>1</v>
      </c>
      <c r="AP584" s="472">
        <v>3</v>
      </c>
      <c r="AQ584" s="480">
        <f ca="1">IF($AP584=1,IF(INDIRECT(ADDRESS(($AN584-1)*3+$AO584+5,$AP584+7))="",0,INDIRECT(ADDRESS(($AN584-1)*3+$AO584+5,$AP584+7))),IF(INDIRECT(ADDRESS(($AN584-1)*3+$AO584+5,$AP584+7))="",0,IF(COUNTIF(INDIRECT(ADDRESS(($AN584-1)*36+($AO584-1)*12+6,COLUMN())):INDIRECT(ADDRESS(($AN584-1)*36+($AO584-1)*12+$AP584+4,COLUMN())),INDIRECT(ADDRESS(($AN584-1)*3+$AO584+5,$AP584+7)))&gt;=1,0,INDIRECT(ADDRESS(($AN584-1)*3+$AO584+5,$AP584+7)))))</f>
        <v>0</v>
      </c>
      <c r="AR584" s="472">
        <f ca="1">COUNTIF(INDIRECT("H"&amp;(ROW()+12*(($AN584-1)*3+$AO584)-ROW())/12+5):INDIRECT("S"&amp;(ROW()+12*(($AN584-1)*3+$AO584)-ROW())/12+5),AQ584)</f>
        <v>0</v>
      </c>
      <c r="AS584" s="480"/>
      <c r="AU584" s="472">
        <f ca="1">IF(AND(AQ584&gt;0,AR584&gt;0),COUNTIF(AU$6:AU583,"&gt;0")+1,0)</f>
        <v>0</v>
      </c>
    </row>
    <row r="585" spans="40:47" x14ac:dyDescent="0.15">
      <c r="AN585" s="472">
        <v>17</v>
      </c>
      <c r="AO585" s="472">
        <v>1</v>
      </c>
      <c r="AP585" s="472">
        <v>4</v>
      </c>
      <c r="AQ585" s="480">
        <f ca="1">IF($AP585=1,IF(INDIRECT(ADDRESS(($AN585-1)*3+$AO585+5,$AP585+7))="",0,INDIRECT(ADDRESS(($AN585-1)*3+$AO585+5,$AP585+7))),IF(INDIRECT(ADDRESS(($AN585-1)*3+$AO585+5,$AP585+7))="",0,IF(COUNTIF(INDIRECT(ADDRESS(($AN585-1)*36+($AO585-1)*12+6,COLUMN())):INDIRECT(ADDRESS(($AN585-1)*36+($AO585-1)*12+$AP585+4,COLUMN())),INDIRECT(ADDRESS(($AN585-1)*3+$AO585+5,$AP585+7)))&gt;=1,0,INDIRECT(ADDRESS(($AN585-1)*3+$AO585+5,$AP585+7)))))</f>
        <v>0</v>
      </c>
      <c r="AR585" s="472">
        <f ca="1">COUNTIF(INDIRECT("H"&amp;(ROW()+12*(($AN585-1)*3+$AO585)-ROW())/12+5):INDIRECT("S"&amp;(ROW()+12*(($AN585-1)*3+$AO585)-ROW())/12+5),AQ585)</f>
        <v>0</v>
      </c>
      <c r="AS585" s="480"/>
      <c r="AU585" s="472">
        <f ca="1">IF(AND(AQ585&gt;0,AR585&gt;0),COUNTIF(AU$6:AU584,"&gt;0")+1,0)</f>
        <v>0</v>
      </c>
    </row>
    <row r="586" spans="40:47" x14ac:dyDescent="0.15">
      <c r="AN586" s="472">
        <v>17</v>
      </c>
      <c r="AO586" s="472">
        <v>1</v>
      </c>
      <c r="AP586" s="472">
        <v>5</v>
      </c>
      <c r="AQ586" s="480">
        <f ca="1">IF($AP586=1,IF(INDIRECT(ADDRESS(($AN586-1)*3+$AO586+5,$AP586+7))="",0,INDIRECT(ADDRESS(($AN586-1)*3+$AO586+5,$AP586+7))),IF(INDIRECT(ADDRESS(($AN586-1)*3+$AO586+5,$AP586+7))="",0,IF(COUNTIF(INDIRECT(ADDRESS(($AN586-1)*36+($AO586-1)*12+6,COLUMN())):INDIRECT(ADDRESS(($AN586-1)*36+($AO586-1)*12+$AP586+4,COLUMN())),INDIRECT(ADDRESS(($AN586-1)*3+$AO586+5,$AP586+7)))&gt;=1,0,INDIRECT(ADDRESS(($AN586-1)*3+$AO586+5,$AP586+7)))))</f>
        <v>0</v>
      </c>
      <c r="AR586" s="472">
        <f ca="1">COUNTIF(INDIRECT("H"&amp;(ROW()+12*(($AN586-1)*3+$AO586)-ROW())/12+5):INDIRECT("S"&amp;(ROW()+12*(($AN586-1)*3+$AO586)-ROW())/12+5),AQ586)</f>
        <v>0</v>
      </c>
      <c r="AS586" s="480"/>
      <c r="AU586" s="472">
        <f ca="1">IF(AND(AQ586&gt;0,AR586&gt;0),COUNTIF(AU$6:AU585,"&gt;0")+1,0)</f>
        <v>0</v>
      </c>
    </row>
    <row r="587" spans="40:47" x14ac:dyDescent="0.15">
      <c r="AN587" s="472">
        <v>17</v>
      </c>
      <c r="AO587" s="472">
        <v>1</v>
      </c>
      <c r="AP587" s="472">
        <v>6</v>
      </c>
      <c r="AQ587" s="480">
        <f ca="1">IF($AP587=1,IF(INDIRECT(ADDRESS(($AN587-1)*3+$AO587+5,$AP587+7))="",0,INDIRECT(ADDRESS(($AN587-1)*3+$AO587+5,$AP587+7))),IF(INDIRECT(ADDRESS(($AN587-1)*3+$AO587+5,$AP587+7))="",0,IF(COUNTIF(INDIRECT(ADDRESS(($AN587-1)*36+($AO587-1)*12+6,COLUMN())):INDIRECT(ADDRESS(($AN587-1)*36+($AO587-1)*12+$AP587+4,COLUMN())),INDIRECT(ADDRESS(($AN587-1)*3+$AO587+5,$AP587+7)))&gt;=1,0,INDIRECT(ADDRESS(($AN587-1)*3+$AO587+5,$AP587+7)))))</f>
        <v>0</v>
      </c>
      <c r="AR587" s="472">
        <f ca="1">COUNTIF(INDIRECT("H"&amp;(ROW()+12*(($AN587-1)*3+$AO587)-ROW())/12+5):INDIRECT("S"&amp;(ROW()+12*(($AN587-1)*3+$AO587)-ROW())/12+5),AQ587)</f>
        <v>0</v>
      </c>
      <c r="AS587" s="480"/>
      <c r="AU587" s="472">
        <f ca="1">IF(AND(AQ587&gt;0,AR587&gt;0),COUNTIF(AU$6:AU586,"&gt;0")+1,0)</f>
        <v>0</v>
      </c>
    </row>
    <row r="588" spans="40:47" x14ac:dyDescent="0.15">
      <c r="AN588" s="472">
        <v>17</v>
      </c>
      <c r="AO588" s="472">
        <v>1</v>
      </c>
      <c r="AP588" s="472">
        <v>7</v>
      </c>
      <c r="AQ588" s="480">
        <f ca="1">IF($AP588=1,IF(INDIRECT(ADDRESS(($AN588-1)*3+$AO588+5,$AP588+7))="",0,INDIRECT(ADDRESS(($AN588-1)*3+$AO588+5,$AP588+7))),IF(INDIRECT(ADDRESS(($AN588-1)*3+$AO588+5,$AP588+7))="",0,IF(COUNTIF(INDIRECT(ADDRESS(($AN588-1)*36+($AO588-1)*12+6,COLUMN())):INDIRECT(ADDRESS(($AN588-1)*36+($AO588-1)*12+$AP588+4,COLUMN())),INDIRECT(ADDRESS(($AN588-1)*3+$AO588+5,$AP588+7)))&gt;=1,0,INDIRECT(ADDRESS(($AN588-1)*3+$AO588+5,$AP588+7)))))</f>
        <v>0</v>
      </c>
      <c r="AR588" s="472">
        <f ca="1">COUNTIF(INDIRECT("H"&amp;(ROW()+12*(($AN588-1)*3+$AO588)-ROW())/12+5):INDIRECT("S"&amp;(ROW()+12*(($AN588-1)*3+$AO588)-ROW())/12+5),AQ588)</f>
        <v>0</v>
      </c>
      <c r="AS588" s="480"/>
      <c r="AU588" s="472">
        <f ca="1">IF(AND(AQ588&gt;0,AR588&gt;0),COUNTIF(AU$6:AU587,"&gt;0")+1,0)</f>
        <v>0</v>
      </c>
    </row>
    <row r="589" spans="40:47" x14ac:dyDescent="0.15">
      <c r="AN589" s="472">
        <v>17</v>
      </c>
      <c r="AO589" s="472">
        <v>1</v>
      </c>
      <c r="AP589" s="472">
        <v>8</v>
      </c>
      <c r="AQ589" s="480">
        <f ca="1">IF($AP589=1,IF(INDIRECT(ADDRESS(($AN589-1)*3+$AO589+5,$AP589+7))="",0,INDIRECT(ADDRESS(($AN589-1)*3+$AO589+5,$AP589+7))),IF(INDIRECT(ADDRESS(($AN589-1)*3+$AO589+5,$AP589+7))="",0,IF(COUNTIF(INDIRECT(ADDRESS(($AN589-1)*36+($AO589-1)*12+6,COLUMN())):INDIRECT(ADDRESS(($AN589-1)*36+($AO589-1)*12+$AP589+4,COLUMN())),INDIRECT(ADDRESS(($AN589-1)*3+$AO589+5,$AP589+7)))&gt;=1,0,INDIRECT(ADDRESS(($AN589-1)*3+$AO589+5,$AP589+7)))))</f>
        <v>0</v>
      </c>
      <c r="AR589" s="472">
        <f ca="1">COUNTIF(INDIRECT("H"&amp;(ROW()+12*(($AN589-1)*3+$AO589)-ROW())/12+5):INDIRECT("S"&amp;(ROW()+12*(($AN589-1)*3+$AO589)-ROW())/12+5),AQ589)</f>
        <v>0</v>
      </c>
      <c r="AS589" s="480"/>
      <c r="AU589" s="472">
        <f ca="1">IF(AND(AQ589&gt;0,AR589&gt;0),COUNTIF(AU$6:AU588,"&gt;0")+1,0)</f>
        <v>0</v>
      </c>
    </row>
    <row r="590" spans="40:47" x14ac:dyDescent="0.15">
      <c r="AN590" s="472">
        <v>17</v>
      </c>
      <c r="AO590" s="472">
        <v>1</v>
      </c>
      <c r="AP590" s="472">
        <v>9</v>
      </c>
      <c r="AQ590" s="480">
        <f ca="1">IF($AP590=1,IF(INDIRECT(ADDRESS(($AN590-1)*3+$AO590+5,$AP590+7))="",0,INDIRECT(ADDRESS(($AN590-1)*3+$AO590+5,$AP590+7))),IF(INDIRECT(ADDRESS(($AN590-1)*3+$AO590+5,$AP590+7))="",0,IF(COUNTIF(INDIRECT(ADDRESS(($AN590-1)*36+($AO590-1)*12+6,COLUMN())):INDIRECT(ADDRESS(($AN590-1)*36+($AO590-1)*12+$AP590+4,COLUMN())),INDIRECT(ADDRESS(($AN590-1)*3+$AO590+5,$AP590+7)))&gt;=1,0,INDIRECT(ADDRESS(($AN590-1)*3+$AO590+5,$AP590+7)))))</f>
        <v>0</v>
      </c>
      <c r="AR590" s="472">
        <f ca="1">COUNTIF(INDIRECT("H"&amp;(ROW()+12*(($AN590-1)*3+$AO590)-ROW())/12+5):INDIRECT("S"&amp;(ROW()+12*(($AN590-1)*3+$AO590)-ROW())/12+5),AQ590)</f>
        <v>0</v>
      </c>
      <c r="AS590" s="480"/>
      <c r="AU590" s="472">
        <f ca="1">IF(AND(AQ590&gt;0,AR590&gt;0),COUNTIF(AU$6:AU589,"&gt;0")+1,0)</f>
        <v>0</v>
      </c>
    </row>
    <row r="591" spans="40:47" x14ac:dyDescent="0.15">
      <c r="AN591" s="472">
        <v>17</v>
      </c>
      <c r="AO591" s="472">
        <v>1</v>
      </c>
      <c r="AP591" s="472">
        <v>10</v>
      </c>
      <c r="AQ591" s="480">
        <f ca="1">IF($AP591=1,IF(INDIRECT(ADDRESS(($AN591-1)*3+$AO591+5,$AP591+7))="",0,INDIRECT(ADDRESS(($AN591-1)*3+$AO591+5,$AP591+7))),IF(INDIRECT(ADDRESS(($AN591-1)*3+$AO591+5,$AP591+7))="",0,IF(COUNTIF(INDIRECT(ADDRESS(($AN591-1)*36+($AO591-1)*12+6,COLUMN())):INDIRECT(ADDRESS(($AN591-1)*36+($AO591-1)*12+$AP591+4,COLUMN())),INDIRECT(ADDRESS(($AN591-1)*3+$AO591+5,$AP591+7)))&gt;=1,0,INDIRECT(ADDRESS(($AN591-1)*3+$AO591+5,$AP591+7)))))</f>
        <v>0</v>
      </c>
      <c r="AR591" s="472">
        <f ca="1">COUNTIF(INDIRECT("H"&amp;(ROW()+12*(($AN591-1)*3+$AO591)-ROW())/12+5):INDIRECT("S"&amp;(ROW()+12*(($AN591-1)*3+$AO591)-ROW())/12+5),AQ591)</f>
        <v>0</v>
      </c>
      <c r="AS591" s="480"/>
      <c r="AU591" s="472">
        <f ca="1">IF(AND(AQ591&gt;0,AR591&gt;0),COUNTIF(AU$6:AU590,"&gt;0")+1,0)</f>
        <v>0</v>
      </c>
    </row>
    <row r="592" spans="40:47" x14ac:dyDescent="0.15">
      <c r="AN592" s="472">
        <v>17</v>
      </c>
      <c r="AO592" s="472">
        <v>1</v>
      </c>
      <c r="AP592" s="472">
        <v>11</v>
      </c>
      <c r="AQ592" s="480">
        <f ca="1">IF($AP592=1,IF(INDIRECT(ADDRESS(($AN592-1)*3+$AO592+5,$AP592+7))="",0,INDIRECT(ADDRESS(($AN592-1)*3+$AO592+5,$AP592+7))),IF(INDIRECT(ADDRESS(($AN592-1)*3+$AO592+5,$AP592+7))="",0,IF(COUNTIF(INDIRECT(ADDRESS(($AN592-1)*36+($AO592-1)*12+6,COLUMN())):INDIRECT(ADDRESS(($AN592-1)*36+($AO592-1)*12+$AP592+4,COLUMN())),INDIRECT(ADDRESS(($AN592-1)*3+$AO592+5,$AP592+7)))&gt;=1,0,INDIRECT(ADDRESS(($AN592-1)*3+$AO592+5,$AP592+7)))))</f>
        <v>0</v>
      </c>
      <c r="AR592" s="472">
        <f ca="1">COUNTIF(INDIRECT("H"&amp;(ROW()+12*(($AN592-1)*3+$AO592)-ROW())/12+5):INDIRECT("S"&amp;(ROW()+12*(($AN592-1)*3+$AO592)-ROW())/12+5),AQ592)</f>
        <v>0</v>
      </c>
      <c r="AS592" s="480"/>
      <c r="AU592" s="472">
        <f ca="1">IF(AND(AQ592&gt;0,AR592&gt;0),COUNTIF(AU$6:AU591,"&gt;0")+1,0)</f>
        <v>0</v>
      </c>
    </row>
    <row r="593" spans="40:47" x14ac:dyDescent="0.15">
      <c r="AN593" s="472">
        <v>17</v>
      </c>
      <c r="AO593" s="472">
        <v>1</v>
      </c>
      <c r="AP593" s="472">
        <v>12</v>
      </c>
      <c r="AQ593" s="480">
        <f ca="1">IF($AP593=1,IF(INDIRECT(ADDRESS(($AN593-1)*3+$AO593+5,$AP593+7))="",0,INDIRECT(ADDRESS(($AN593-1)*3+$AO593+5,$AP593+7))),IF(INDIRECT(ADDRESS(($AN593-1)*3+$AO593+5,$AP593+7))="",0,IF(COUNTIF(INDIRECT(ADDRESS(($AN593-1)*36+($AO593-1)*12+6,COLUMN())):INDIRECT(ADDRESS(($AN593-1)*36+($AO593-1)*12+$AP593+4,COLUMN())),INDIRECT(ADDRESS(($AN593-1)*3+$AO593+5,$AP593+7)))&gt;=1,0,INDIRECT(ADDRESS(($AN593-1)*3+$AO593+5,$AP593+7)))))</f>
        <v>0</v>
      </c>
      <c r="AR593" s="472">
        <f ca="1">COUNTIF(INDIRECT("H"&amp;(ROW()+12*(($AN593-1)*3+$AO593)-ROW())/12+5):INDIRECT("S"&amp;(ROW()+12*(($AN593-1)*3+$AO593)-ROW())/12+5),AQ593)</f>
        <v>0</v>
      </c>
      <c r="AS593" s="480"/>
      <c r="AU593" s="472">
        <f ca="1">IF(AND(AQ593&gt;0,AR593&gt;0),COUNTIF(AU$6:AU592,"&gt;0")+1,0)</f>
        <v>0</v>
      </c>
    </row>
    <row r="594" spans="40:47" x14ac:dyDescent="0.15">
      <c r="AN594" s="472">
        <v>17</v>
      </c>
      <c r="AO594" s="472">
        <v>2</v>
      </c>
      <c r="AP594" s="472">
        <v>1</v>
      </c>
      <c r="AQ594" s="480">
        <f ca="1">IF($AP594=1,IF(INDIRECT(ADDRESS(($AN594-1)*3+$AO594+5,$AP594+7))="",0,INDIRECT(ADDRESS(($AN594-1)*3+$AO594+5,$AP594+7))),IF(INDIRECT(ADDRESS(($AN594-1)*3+$AO594+5,$AP594+7))="",0,IF(COUNTIF(INDIRECT(ADDRESS(($AN594-1)*36+($AO594-1)*12+6,COLUMN())):INDIRECT(ADDRESS(($AN594-1)*36+($AO594-1)*12+$AP594+4,COLUMN())),INDIRECT(ADDRESS(($AN594-1)*3+$AO594+5,$AP594+7)))&gt;=1,0,INDIRECT(ADDRESS(($AN594-1)*3+$AO594+5,$AP594+7)))))</f>
        <v>0</v>
      </c>
      <c r="AR594" s="472">
        <f ca="1">COUNTIF(INDIRECT("H"&amp;(ROW()+12*(($AN594-1)*3+$AO594)-ROW())/12+5):INDIRECT("S"&amp;(ROW()+12*(($AN594-1)*3+$AO594)-ROW())/12+5),AQ594)</f>
        <v>0</v>
      </c>
      <c r="AS594" s="480"/>
      <c r="AU594" s="472">
        <f ca="1">IF(AND(AQ594&gt;0,AR594&gt;0),COUNTIF(AU$6:AU593,"&gt;0")+1,0)</f>
        <v>0</v>
      </c>
    </row>
    <row r="595" spans="40:47" x14ac:dyDescent="0.15">
      <c r="AN595" s="472">
        <v>17</v>
      </c>
      <c r="AO595" s="472">
        <v>2</v>
      </c>
      <c r="AP595" s="472">
        <v>2</v>
      </c>
      <c r="AQ595" s="480">
        <f ca="1">IF($AP595=1,IF(INDIRECT(ADDRESS(($AN595-1)*3+$AO595+5,$AP595+7))="",0,INDIRECT(ADDRESS(($AN595-1)*3+$AO595+5,$AP595+7))),IF(INDIRECT(ADDRESS(($AN595-1)*3+$AO595+5,$AP595+7))="",0,IF(COUNTIF(INDIRECT(ADDRESS(($AN595-1)*36+($AO595-1)*12+6,COLUMN())):INDIRECT(ADDRESS(($AN595-1)*36+($AO595-1)*12+$AP595+4,COLUMN())),INDIRECT(ADDRESS(($AN595-1)*3+$AO595+5,$AP595+7)))&gt;=1,0,INDIRECT(ADDRESS(($AN595-1)*3+$AO595+5,$AP595+7)))))</f>
        <v>0</v>
      </c>
      <c r="AR595" s="472">
        <f ca="1">COUNTIF(INDIRECT("H"&amp;(ROW()+12*(($AN595-1)*3+$AO595)-ROW())/12+5):INDIRECT("S"&amp;(ROW()+12*(($AN595-1)*3+$AO595)-ROW())/12+5),AQ595)</f>
        <v>0</v>
      </c>
      <c r="AS595" s="480"/>
      <c r="AU595" s="472">
        <f ca="1">IF(AND(AQ595&gt;0,AR595&gt;0),COUNTIF(AU$6:AU594,"&gt;0")+1,0)</f>
        <v>0</v>
      </c>
    </row>
    <row r="596" spans="40:47" x14ac:dyDescent="0.15">
      <c r="AN596" s="472">
        <v>17</v>
      </c>
      <c r="AO596" s="472">
        <v>2</v>
      </c>
      <c r="AP596" s="472">
        <v>3</v>
      </c>
      <c r="AQ596" s="480">
        <f ca="1">IF($AP596=1,IF(INDIRECT(ADDRESS(($AN596-1)*3+$AO596+5,$AP596+7))="",0,INDIRECT(ADDRESS(($AN596-1)*3+$AO596+5,$AP596+7))),IF(INDIRECT(ADDRESS(($AN596-1)*3+$AO596+5,$AP596+7))="",0,IF(COUNTIF(INDIRECT(ADDRESS(($AN596-1)*36+($AO596-1)*12+6,COLUMN())):INDIRECT(ADDRESS(($AN596-1)*36+($AO596-1)*12+$AP596+4,COLUMN())),INDIRECT(ADDRESS(($AN596-1)*3+$AO596+5,$AP596+7)))&gt;=1,0,INDIRECT(ADDRESS(($AN596-1)*3+$AO596+5,$AP596+7)))))</f>
        <v>0</v>
      </c>
      <c r="AR596" s="472">
        <f ca="1">COUNTIF(INDIRECT("H"&amp;(ROW()+12*(($AN596-1)*3+$AO596)-ROW())/12+5):INDIRECT("S"&amp;(ROW()+12*(($AN596-1)*3+$AO596)-ROW())/12+5),AQ596)</f>
        <v>0</v>
      </c>
      <c r="AS596" s="480"/>
      <c r="AU596" s="472">
        <f ca="1">IF(AND(AQ596&gt;0,AR596&gt;0),COUNTIF(AU$6:AU595,"&gt;0")+1,0)</f>
        <v>0</v>
      </c>
    </row>
    <row r="597" spans="40:47" x14ac:dyDescent="0.15">
      <c r="AN597" s="472">
        <v>17</v>
      </c>
      <c r="AO597" s="472">
        <v>2</v>
      </c>
      <c r="AP597" s="472">
        <v>4</v>
      </c>
      <c r="AQ597" s="480">
        <f ca="1">IF($AP597=1,IF(INDIRECT(ADDRESS(($AN597-1)*3+$AO597+5,$AP597+7))="",0,INDIRECT(ADDRESS(($AN597-1)*3+$AO597+5,$AP597+7))),IF(INDIRECT(ADDRESS(($AN597-1)*3+$AO597+5,$AP597+7))="",0,IF(COUNTIF(INDIRECT(ADDRESS(($AN597-1)*36+($AO597-1)*12+6,COLUMN())):INDIRECT(ADDRESS(($AN597-1)*36+($AO597-1)*12+$AP597+4,COLUMN())),INDIRECT(ADDRESS(($AN597-1)*3+$AO597+5,$AP597+7)))&gt;=1,0,INDIRECT(ADDRESS(($AN597-1)*3+$AO597+5,$AP597+7)))))</f>
        <v>0</v>
      </c>
      <c r="AR597" s="472">
        <f ca="1">COUNTIF(INDIRECT("H"&amp;(ROW()+12*(($AN597-1)*3+$AO597)-ROW())/12+5):INDIRECT("S"&amp;(ROW()+12*(($AN597-1)*3+$AO597)-ROW())/12+5),AQ597)</f>
        <v>0</v>
      </c>
      <c r="AS597" s="480"/>
      <c r="AU597" s="472">
        <f ca="1">IF(AND(AQ597&gt;0,AR597&gt;0),COUNTIF(AU$6:AU596,"&gt;0")+1,0)</f>
        <v>0</v>
      </c>
    </row>
    <row r="598" spans="40:47" x14ac:dyDescent="0.15">
      <c r="AN598" s="472">
        <v>17</v>
      </c>
      <c r="AO598" s="472">
        <v>2</v>
      </c>
      <c r="AP598" s="472">
        <v>5</v>
      </c>
      <c r="AQ598" s="480">
        <f ca="1">IF($AP598=1,IF(INDIRECT(ADDRESS(($AN598-1)*3+$AO598+5,$AP598+7))="",0,INDIRECT(ADDRESS(($AN598-1)*3+$AO598+5,$AP598+7))),IF(INDIRECT(ADDRESS(($AN598-1)*3+$AO598+5,$AP598+7))="",0,IF(COUNTIF(INDIRECT(ADDRESS(($AN598-1)*36+($AO598-1)*12+6,COLUMN())):INDIRECT(ADDRESS(($AN598-1)*36+($AO598-1)*12+$AP598+4,COLUMN())),INDIRECT(ADDRESS(($AN598-1)*3+$AO598+5,$AP598+7)))&gt;=1,0,INDIRECT(ADDRESS(($AN598-1)*3+$AO598+5,$AP598+7)))))</f>
        <v>0</v>
      </c>
      <c r="AR598" s="472">
        <f ca="1">COUNTIF(INDIRECT("H"&amp;(ROW()+12*(($AN598-1)*3+$AO598)-ROW())/12+5):INDIRECT("S"&amp;(ROW()+12*(($AN598-1)*3+$AO598)-ROW())/12+5),AQ598)</f>
        <v>0</v>
      </c>
      <c r="AS598" s="480"/>
      <c r="AU598" s="472">
        <f ca="1">IF(AND(AQ598&gt;0,AR598&gt;0),COUNTIF(AU$6:AU597,"&gt;0")+1,0)</f>
        <v>0</v>
      </c>
    </row>
    <row r="599" spans="40:47" x14ac:dyDescent="0.15">
      <c r="AN599" s="472">
        <v>17</v>
      </c>
      <c r="AO599" s="472">
        <v>2</v>
      </c>
      <c r="AP599" s="472">
        <v>6</v>
      </c>
      <c r="AQ599" s="480">
        <f ca="1">IF($AP599=1,IF(INDIRECT(ADDRESS(($AN599-1)*3+$AO599+5,$AP599+7))="",0,INDIRECT(ADDRESS(($AN599-1)*3+$AO599+5,$AP599+7))),IF(INDIRECT(ADDRESS(($AN599-1)*3+$AO599+5,$AP599+7))="",0,IF(COUNTIF(INDIRECT(ADDRESS(($AN599-1)*36+($AO599-1)*12+6,COLUMN())):INDIRECT(ADDRESS(($AN599-1)*36+($AO599-1)*12+$AP599+4,COLUMN())),INDIRECT(ADDRESS(($AN599-1)*3+$AO599+5,$AP599+7)))&gt;=1,0,INDIRECT(ADDRESS(($AN599-1)*3+$AO599+5,$AP599+7)))))</f>
        <v>0</v>
      </c>
      <c r="AR599" s="472">
        <f ca="1">COUNTIF(INDIRECT("H"&amp;(ROW()+12*(($AN599-1)*3+$AO599)-ROW())/12+5):INDIRECT("S"&amp;(ROW()+12*(($AN599-1)*3+$AO599)-ROW())/12+5),AQ599)</f>
        <v>0</v>
      </c>
      <c r="AS599" s="480"/>
      <c r="AU599" s="472">
        <f ca="1">IF(AND(AQ599&gt;0,AR599&gt;0),COUNTIF(AU$6:AU598,"&gt;0")+1,0)</f>
        <v>0</v>
      </c>
    </row>
    <row r="600" spans="40:47" x14ac:dyDescent="0.15">
      <c r="AN600" s="472">
        <v>17</v>
      </c>
      <c r="AO600" s="472">
        <v>2</v>
      </c>
      <c r="AP600" s="472">
        <v>7</v>
      </c>
      <c r="AQ600" s="480">
        <f ca="1">IF($AP600=1,IF(INDIRECT(ADDRESS(($AN600-1)*3+$AO600+5,$AP600+7))="",0,INDIRECT(ADDRESS(($AN600-1)*3+$AO600+5,$AP600+7))),IF(INDIRECT(ADDRESS(($AN600-1)*3+$AO600+5,$AP600+7))="",0,IF(COUNTIF(INDIRECT(ADDRESS(($AN600-1)*36+($AO600-1)*12+6,COLUMN())):INDIRECT(ADDRESS(($AN600-1)*36+($AO600-1)*12+$AP600+4,COLUMN())),INDIRECT(ADDRESS(($AN600-1)*3+$AO600+5,$AP600+7)))&gt;=1,0,INDIRECT(ADDRESS(($AN600-1)*3+$AO600+5,$AP600+7)))))</f>
        <v>0</v>
      </c>
      <c r="AR600" s="472">
        <f ca="1">COUNTIF(INDIRECT("H"&amp;(ROW()+12*(($AN600-1)*3+$AO600)-ROW())/12+5):INDIRECT("S"&amp;(ROW()+12*(($AN600-1)*3+$AO600)-ROW())/12+5),AQ600)</f>
        <v>0</v>
      </c>
      <c r="AS600" s="480"/>
      <c r="AU600" s="472">
        <f ca="1">IF(AND(AQ600&gt;0,AR600&gt;0),COUNTIF(AU$6:AU599,"&gt;0")+1,0)</f>
        <v>0</v>
      </c>
    </row>
    <row r="601" spans="40:47" x14ac:dyDescent="0.15">
      <c r="AN601" s="472">
        <v>17</v>
      </c>
      <c r="AO601" s="472">
        <v>2</v>
      </c>
      <c r="AP601" s="472">
        <v>8</v>
      </c>
      <c r="AQ601" s="480">
        <f ca="1">IF($AP601=1,IF(INDIRECT(ADDRESS(($AN601-1)*3+$AO601+5,$AP601+7))="",0,INDIRECT(ADDRESS(($AN601-1)*3+$AO601+5,$AP601+7))),IF(INDIRECT(ADDRESS(($AN601-1)*3+$AO601+5,$AP601+7))="",0,IF(COUNTIF(INDIRECT(ADDRESS(($AN601-1)*36+($AO601-1)*12+6,COLUMN())):INDIRECT(ADDRESS(($AN601-1)*36+($AO601-1)*12+$AP601+4,COLUMN())),INDIRECT(ADDRESS(($AN601-1)*3+$AO601+5,$AP601+7)))&gt;=1,0,INDIRECT(ADDRESS(($AN601-1)*3+$AO601+5,$AP601+7)))))</f>
        <v>0</v>
      </c>
      <c r="AR601" s="472">
        <f ca="1">COUNTIF(INDIRECT("H"&amp;(ROW()+12*(($AN601-1)*3+$AO601)-ROW())/12+5):INDIRECT("S"&amp;(ROW()+12*(($AN601-1)*3+$AO601)-ROW())/12+5),AQ601)</f>
        <v>0</v>
      </c>
      <c r="AS601" s="480"/>
      <c r="AU601" s="472">
        <f ca="1">IF(AND(AQ601&gt;0,AR601&gt;0),COUNTIF(AU$6:AU600,"&gt;0")+1,0)</f>
        <v>0</v>
      </c>
    </row>
    <row r="602" spans="40:47" x14ac:dyDescent="0.15">
      <c r="AN602" s="472">
        <v>17</v>
      </c>
      <c r="AO602" s="472">
        <v>2</v>
      </c>
      <c r="AP602" s="472">
        <v>9</v>
      </c>
      <c r="AQ602" s="480">
        <f ca="1">IF($AP602=1,IF(INDIRECT(ADDRESS(($AN602-1)*3+$AO602+5,$AP602+7))="",0,INDIRECT(ADDRESS(($AN602-1)*3+$AO602+5,$AP602+7))),IF(INDIRECT(ADDRESS(($AN602-1)*3+$AO602+5,$AP602+7))="",0,IF(COUNTIF(INDIRECT(ADDRESS(($AN602-1)*36+($AO602-1)*12+6,COLUMN())):INDIRECT(ADDRESS(($AN602-1)*36+($AO602-1)*12+$AP602+4,COLUMN())),INDIRECT(ADDRESS(($AN602-1)*3+$AO602+5,$AP602+7)))&gt;=1,0,INDIRECT(ADDRESS(($AN602-1)*3+$AO602+5,$AP602+7)))))</f>
        <v>0</v>
      </c>
      <c r="AR602" s="472">
        <f ca="1">COUNTIF(INDIRECT("H"&amp;(ROW()+12*(($AN602-1)*3+$AO602)-ROW())/12+5):INDIRECT("S"&amp;(ROW()+12*(($AN602-1)*3+$AO602)-ROW())/12+5),AQ602)</f>
        <v>0</v>
      </c>
      <c r="AS602" s="480"/>
      <c r="AU602" s="472">
        <f ca="1">IF(AND(AQ602&gt;0,AR602&gt;0),COUNTIF(AU$6:AU601,"&gt;0")+1,0)</f>
        <v>0</v>
      </c>
    </row>
    <row r="603" spans="40:47" x14ac:dyDescent="0.15">
      <c r="AN603" s="472">
        <v>17</v>
      </c>
      <c r="AO603" s="472">
        <v>2</v>
      </c>
      <c r="AP603" s="472">
        <v>10</v>
      </c>
      <c r="AQ603" s="480">
        <f ca="1">IF($AP603=1,IF(INDIRECT(ADDRESS(($AN603-1)*3+$AO603+5,$AP603+7))="",0,INDIRECT(ADDRESS(($AN603-1)*3+$AO603+5,$AP603+7))),IF(INDIRECT(ADDRESS(($AN603-1)*3+$AO603+5,$AP603+7))="",0,IF(COUNTIF(INDIRECT(ADDRESS(($AN603-1)*36+($AO603-1)*12+6,COLUMN())):INDIRECT(ADDRESS(($AN603-1)*36+($AO603-1)*12+$AP603+4,COLUMN())),INDIRECT(ADDRESS(($AN603-1)*3+$AO603+5,$AP603+7)))&gt;=1,0,INDIRECT(ADDRESS(($AN603-1)*3+$AO603+5,$AP603+7)))))</f>
        <v>0</v>
      </c>
      <c r="AR603" s="472">
        <f ca="1">COUNTIF(INDIRECT("H"&amp;(ROW()+12*(($AN603-1)*3+$AO603)-ROW())/12+5):INDIRECT("S"&amp;(ROW()+12*(($AN603-1)*3+$AO603)-ROW())/12+5),AQ603)</f>
        <v>0</v>
      </c>
      <c r="AS603" s="480"/>
      <c r="AU603" s="472">
        <f ca="1">IF(AND(AQ603&gt;0,AR603&gt;0),COUNTIF(AU$6:AU602,"&gt;0")+1,0)</f>
        <v>0</v>
      </c>
    </row>
    <row r="604" spans="40:47" x14ac:dyDescent="0.15">
      <c r="AN604" s="472">
        <v>17</v>
      </c>
      <c r="AO604" s="472">
        <v>2</v>
      </c>
      <c r="AP604" s="472">
        <v>11</v>
      </c>
      <c r="AQ604" s="480">
        <f ca="1">IF($AP604=1,IF(INDIRECT(ADDRESS(($AN604-1)*3+$AO604+5,$AP604+7))="",0,INDIRECT(ADDRESS(($AN604-1)*3+$AO604+5,$AP604+7))),IF(INDIRECT(ADDRESS(($AN604-1)*3+$AO604+5,$AP604+7))="",0,IF(COUNTIF(INDIRECT(ADDRESS(($AN604-1)*36+($AO604-1)*12+6,COLUMN())):INDIRECT(ADDRESS(($AN604-1)*36+($AO604-1)*12+$AP604+4,COLUMN())),INDIRECT(ADDRESS(($AN604-1)*3+$AO604+5,$AP604+7)))&gt;=1,0,INDIRECT(ADDRESS(($AN604-1)*3+$AO604+5,$AP604+7)))))</f>
        <v>0</v>
      </c>
      <c r="AR604" s="472">
        <f ca="1">COUNTIF(INDIRECT("H"&amp;(ROW()+12*(($AN604-1)*3+$AO604)-ROW())/12+5):INDIRECT("S"&amp;(ROW()+12*(($AN604-1)*3+$AO604)-ROW())/12+5),AQ604)</f>
        <v>0</v>
      </c>
      <c r="AS604" s="480"/>
      <c r="AU604" s="472">
        <f ca="1">IF(AND(AQ604&gt;0,AR604&gt;0),COUNTIF(AU$6:AU603,"&gt;0")+1,0)</f>
        <v>0</v>
      </c>
    </row>
    <row r="605" spans="40:47" x14ac:dyDescent="0.15">
      <c r="AN605" s="472">
        <v>17</v>
      </c>
      <c r="AO605" s="472">
        <v>2</v>
      </c>
      <c r="AP605" s="472">
        <v>12</v>
      </c>
      <c r="AQ605" s="480">
        <f ca="1">IF($AP605=1,IF(INDIRECT(ADDRESS(($AN605-1)*3+$AO605+5,$AP605+7))="",0,INDIRECT(ADDRESS(($AN605-1)*3+$AO605+5,$AP605+7))),IF(INDIRECT(ADDRESS(($AN605-1)*3+$AO605+5,$AP605+7))="",0,IF(COUNTIF(INDIRECT(ADDRESS(($AN605-1)*36+($AO605-1)*12+6,COLUMN())):INDIRECT(ADDRESS(($AN605-1)*36+($AO605-1)*12+$AP605+4,COLUMN())),INDIRECT(ADDRESS(($AN605-1)*3+$AO605+5,$AP605+7)))&gt;=1,0,INDIRECT(ADDRESS(($AN605-1)*3+$AO605+5,$AP605+7)))))</f>
        <v>0</v>
      </c>
      <c r="AR605" s="472">
        <f ca="1">COUNTIF(INDIRECT("H"&amp;(ROW()+12*(($AN605-1)*3+$AO605)-ROW())/12+5):INDIRECT("S"&amp;(ROW()+12*(($AN605-1)*3+$AO605)-ROW())/12+5),AQ605)</f>
        <v>0</v>
      </c>
      <c r="AS605" s="480"/>
      <c r="AU605" s="472">
        <f ca="1">IF(AND(AQ605&gt;0,AR605&gt;0),COUNTIF(AU$6:AU604,"&gt;0")+1,0)</f>
        <v>0</v>
      </c>
    </row>
    <row r="606" spans="40:47" x14ac:dyDescent="0.15">
      <c r="AN606" s="472">
        <v>17</v>
      </c>
      <c r="AO606" s="472">
        <v>3</v>
      </c>
      <c r="AP606" s="472">
        <v>1</v>
      </c>
      <c r="AQ606" s="480">
        <f ca="1">IF($AP606=1,IF(INDIRECT(ADDRESS(($AN606-1)*3+$AO606+5,$AP606+7))="",0,INDIRECT(ADDRESS(($AN606-1)*3+$AO606+5,$AP606+7))),IF(INDIRECT(ADDRESS(($AN606-1)*3+$AO606+5,$AP606+7))="",0,IF(COUNTIF(INDIRECT(ADDRESS(($AN606-1)*36+($AO606-1)*12+6,COLUMN())):INDIRECT(ADDRESS(($AN606-1)*36+($AO606-1)*12+$AP606+4,COLUMN())),INDIRECT(ADDRESS(($AN606-1)*3+$AO606+5,$AP606+7)))&gt;=1,0,INDIRECT(ADDRESS(($AN606-1)*3+$AO606+5,$AP606+7)))))</f>
        <v>0</v>
      </c>
      <c r="AR606" s="472">
        <f ca="1">COUNTIF(INDIRECT("H"&amp;(ROW()+12*(($AN606-1)*3+$AO606)-ROW())/12+5):INDIRECT("S"&amp;(ROW()+12*(($AN606-1)*3+$AO606)-ROW())/12+5),AQ606)</f>
        <v>0</v>
      </c>
      <c r="AS606" s="480"/>
      <c r="AU606" s="472">
        <f ca="1">IF(AND(AQ606&gt;0,AR606&gt;0),COUNTIF(AU$6:AU605,"&gt;0")+1,0)</f>
        <v>0</v>
      </c>
    </row>
    <row r="607" spans="40:47" x14ac:dyDescent="0.15">
      <c r="AN607" s="472">
        <v>17</v>
      </c>
      <c r="AO607" s="472">
        <v>3</v>
      </c>
      <c r="AP607" s="472">
        <v>2</v>
      </c>
      <c r="AQ607" s="480">
        <f ca="1">IF($AP607=1,IF(INDIRECT(ADDRESS(($AN607-1)*3+$AO607+5,$AP607+7))="",0,INDIRECT(ADDRESS(($AN607-1)*3+$AO607+5,$AP607+7))),IF(INDIRECT(ADDRESS(($AN607-1)*3+$AO607+5,$AP607+7))="",0,IF(COUNTIF(INDIRECT(ADDRESS(($AN607-1)*36+($AO607-1)*12+6,COLUMN())):INDIRECT(ADDRESS(($AN607-1)*36+($AO607-1)*12+$AP607+4,COLUMN())),INDIRECT(ADDRESS(($AN607-1)*3+$AO607+5,$AP607+7)))&gt;=1,0,INDIRECT(ADDRESS(($AN607-1)*3+$AO607+5,$AP607+7)))))</f>
        <v>0</v>
      </c>
      <c r="AR607" s="472">
        <f ca="1">COUNTIF(INDIRECT("H"&amp;(ROW()+12*(($AN607-1)*3+$AO607)-ROW())/12+5):INDIRECT("S"&amp;(ROW()+12*(($AN607-1)*3+$AO607)-ROW())/12+5),AQ607)</f>
        <v>0</v>
      </c>
      <c r="AS607" s="480"/>
      <c r="AU607" s="472">
        <f ca="1">IF(AND(AQ607&gt;0,AR607&gt;0),COUNTIF(AU$6:AU606,"&gt;0")+1,0)</f>
        <v>0</v>
      </c>
    </row>
    <row r="608" spans="40:47" x14ac:dyDescent="0.15">
      <c r="AN608" s="472">
        <v>17</v>
      </c>
      <c r="AO608" s="472">
        <v>3</v>
      </c>
      <c r="AP608" s="472">
        <v>3</v>
      </c>
      <c r="AQ608" s="480">
        <f ca="1">IF($AP608=1,IF(INDIRECT(ADDRESS(($AN608-1)*3+$AO608+5,$AP608+7))="",0,INDIRECT(ADDRESS(($AN608-1)*3+$AO608+5,$AP608+7))),IF(INDIRECT(ADDRESS(($AN608-1)*3+$AO608+5,$AP608+7))="",0,IF(COUNTIF(INDIRECT(ADDRESS(($AN608-1)*36+($AO608-1)*12+6,COLUMN())):INDIRECT(ADDRESS(($AN608-1)*36+($AO608-1)*12+$AP608+4,COLUMN())),INDIRECT(ADDRESS(($AN608-1)*3+$AO608+5,$AP608+7)))&gt;=1,0,INDIRECT(ADDRESS(($AN608-1)*3+$AO608+5,$AP608+7)))))</f>
        <v>0</v>
      </c>
      <c r="AR608" s="472">
        <f ca="1">COUNTIF(INDIRECT("H"&amp;(ROW()+12*(($AN608-1)*3+$AO608)-ROW())/12+5):INDIRECT("S"&amp;(ROW()+12*(($AN608-1)*3+$AO608)-ROW())/12+5),AQ608)</f>
        <v>0</v>
      </c>
      <c r="AS608" s="480"/>
      <c r="AU608" s="472">
        <f ca="1">IF(AND(AQ608&gt;0,AR608&gt;0),COUNTIF(AU$6:AU607,"&gt;0")+1,0)</f>
        <v>0</v>
      </c>
    </row>
    <row r="609" spans="40:47" x14ac:dyDescent="0.15">
      <c r="AN609" s="472">
        <v>17</v>
      </c>
      <c r="AO609" s="472">
        <v>3</v>
      </c>
      <c r="AP609" s="472">
        <v>4</v>
      </c>
      <c r="AQ609" s="480">
        <f ca="1">IF($AP609=1,IF(INDIRECT(ADDRESS(($AN609-1)*3+$AO609+5,$AP609+7))="",0,INDIRECT(ADDRESS(($AN609-1)*3+$AO609+5,$AP609+7))),IF(INDIRECT(ADDRESS(($AN609-1)*3+$AO609+5,$AP609+7))="",0,IF(COUNTIF(INDIRECT(ADDRESS(($AN609-1)*36+($AO609-1)*12+6,COLUMN())):INDIRECT(ADDRESS(($AN609-1)*36+($AO609-1)*12+$AP609+4,COLUMN())),INDIRECT(ADDRESS(($AN609-1)*3+$AO609+5,$AP609+7)))&gt;=1,0,INDIRECT(ADDRESS(($AN609-1)*3+$AO609+5,$AP609+7)))))</f>
        <v>0</v>
      </c>
      <c r="AR609" s="472">
        <f ca="1">COUNTIF(INDIRECT("H"&amp;(ROW()+12*(($AN609-1)*3+$AO609)-ROW())/12+5):INDIRECT("S"&amp;(ROW()+12*(($AN609-1)*3+$AO609)-ROW())/12+5),AQ609)</f>
        <v>0</v>
      </c>
      <c r="AS609" s="480"/>
      <c r="AU609" s="472">
        <f ca="1">IF(AND(AQ609&gt;0,AR609&gt;0),COUNTIF(AU$6:AU608,"&gt;0")+1,0)</f>
        <v>0</v>
      </c>
    </row>
    <row r="610" spans="40:47" x14ac:dyDescent="0.15">
      <c r="AN610" s="472">
        <v>17</v>
      </c>
      <c r="AO610" s="472">
        <v>3</v>
      </c>
      <c r="AP610" s="472">
        <v>5</v>
      </c>
      <c r="AQ610" s="480">
        <f ca="1">IF($AP610=1,IF(INDIRECT(ADDRESS(($AN610-1)*3+$AO610+5,$AP610+7))="",0,INDIRECT(ADDRESS(($AN610-1)*3+$AO610+5,$AP610+7))),IF(INDIRECT(ADDRESS(($AN610-1)*3+$AO610+5,$AP610+7))="",0,IF(COUNTIF(INDIRECT(ADDRESS(($AN610-1)*36+($AO610-1)*12+6,COLUMN())):INDIRECT(ADDRESS(($AN610-1)*36+($AO610-1)*12+$AP610+4,COLUMN())),INDIRECT(ADDRESS(($AN610-1)*3+$AO610+5,$AP610+7)))&gt;=1,0,INDIRECT(ADDRESS(($AN610-1)*3+$AO610+5,$AP610+7)))))</f>
        <v>0</v>
      </c>
      <c r="AR610" s="472">
        <f ca="1">COUNTIF(INDIRECT("H"&amp;(ROW()+12*(($AN610-1)*3+$AO610)-ROW())/12+5):INDIRECT("S"&amp;(ROW()+12*(($AN610-1)*3+$AO610)-ROW())/12+5),AQ610)</f>
        <v>0</v>
      </c>
      <c r="AS610" s="480"/>
      <c r="AU610" s="472">
        <f ca="1">IF(AND(AQ610&gt;0,AR610&gt;0),COUNTIF(AU$6:AU609,"&gt;0")+1,0)</f>
        <v>0</v>
      </c>
    </row>
    <row r="611" spans="40:47" x14ac:dyDescent="0.15">
      <c r="AN611" s="472">
        <v>17</v>
      </c>
      <c r="AO611" s="472">
        <v>3</v>
      </c>
      <c r="AP611" s="472">
        <v>6</v>
      </c>
      <c r="AQ611" s="480">
        <f ca="1">IF($AP611=1,IF(INDIRECT(ADDRESS(($AN611-1)*3+$AO611+5,$AP611+7))="",0,INDIRECT(ADDRESS(($AN611-1)*3+$AO611+5,$AP611+7))),IF(INDIRECT(ADDRESS(($AN611-1)*3+$AO611+5,$AP611+7))="",0,IF(COUNTIF(INDIRECT(ADDRESS(($AN611-1)*36+($AO611-1)*12+6,COLUMN())):INDIRECT(ADDRESS(($AN611-1)*36+($AO611-1)*12+$AP611+4,COLUMN())),INDIRECT(ADDRESS(($AN611-1)*3+$AO611+5,$AP611+7)))&gt;=1,0,INDIRECT(ADDRESS(($AN611-1)*3+$AO611+5,$AP611+7)))))</f>
        <v>0</v>
      </c>
      <c r="AR611" s="472">
        <f ca="1">COUNTIF(INDIRECT("H"&amp;(ROW()+12*(($AN611-1)*3+$AO611)-ROW())/12+5):INDIRECT("S"&amp;(ROW()+12*(($AN611-1)*3+$AO611)-ROW())/12+5),AQ611)</f>
        <v>0</v>
      </c>
      <c r="AS611" s="480"/>
      <c r="AU611" s="472">
        <f ca="1">IF(AND(AQ611&gt;0,AR611&gt;0),COUNTIF(AU$6:AU610,"&gt;0")+1,0)</f>
        <v>0</v>
      </c>
    </row>
    <row r="612" spans="40:47" x14ac:dyDescent="0.15">
      <c r="AN612" s="472">
        <v>17</v>
      </c>
      <c r="AO612" s="472">
        <v>3</v>
      </c>
      <c r="AP612" s="472">
        <v>7</v>
      </c>
      <c r="AQ612" s="480">
        <f ca="1">IF($AP612=1,IF(INDIRECT(ADDRESS(($AN612-1)*3+$AO612+5,$AP612+7))="",0,INDIRECT(ADDRESS(($AN612-1)*3+$AO612+5,$AP612+7))),IF(INDIRECT(ADDRESS(($AN612-1)*3+$AO612+5,$AP612+7))="",0,IF(COUNTIF(INDIRECT(ADDRESS(($AN612-1)*36+($AO612-1)*12+6,COLUMN())):INDIRECT(ADDRESS(($AN612-1)*36+($AO612-1)*12+$AP612+4,COLUMN())),INDIRECT(ADDRESS(($AN612-1)*3+$AO612+5,$AP612+7)))&gt;=1,0,INDIRECT(ADDRESS(($AN612-1)*3+$AO612+5,$AP612+7)))))</f>
        <v>0</v>
      </c>
      <c r="AR612" s="472">
        <f ca="1">COUNTIF(INDIRECT("H"&amp;(ROW()+12*(($AN612-1)*3+$AO612)-ROW())/12+5):INDIRECT("S"&amp;(ROW()+12*(($AN612-1)*3+$AO612)-ROW())/12+5),AQ612)</f>
        <v>0</v>
      </c>
      <c r="AS612" s="480"/>
      <c r="AU612" s="472">
        <f ca="1">IF(AND(AQ612&gt;0,AR612&gt;0),COUNTIF(AU$6:AU611,"&gt;0")+1,0)</f>
        <v>0</v>
      </c>
    </row>
    <row r="613" spans="40:47" x14ac:dyDescent="0.15">
      <c r="AN613" s="472">
        <v>17</v>
      </c>
      <c r="AO613" s="472">
        <v>3</v>
      </c>
      <c r="AP613" s="472">
        <v>8</v>
      </c>
      <c r="AQ613" s="480">
        <f ca="1">IF($AP613=1,IF(INDIRECT(ADDRESS(($AN613-1)*3+$AO613+5,$AP613+7))="",0,INDIRECT(ADDRESS(($AN613-1)*3+$AO613+5,$AP613+7))),IF(INDIRECT(ADDRESS(($AN613-1)*3+$AO613+5,$AP613+7))="",0,IF(COUNTIF(INDIRECT(ADDRESS(($AN613-1)*36+($AO613-1)*12+6,COLUMN())):INDIRECT(ADDRESS(($AN613-1)*36+($AO613-1)*12+$AP613+4,COLUMN())),INDIRECT(ADDRESS(($AN613-1)*3+$AO613+5,$AP613+7)))&gt;=1,0,INDIRECT(ADDRESS(($AN613-1)*3+$AO613+5,$AP613+7)))))</f>
        <v>0</v>
      </c>
      <c r="AR613" s="472">
        <f ca="1">COUNTIF(INDIRECT("H"&amp;(ROW()+12*(($AN613-1)*3+$AO613)-ROW())/12+5):INDIRECT("S"&amp;(ROW()+12*(($AN613-1)*3+$AO613)-ROW())/12+5),AQ613)</f>
        <v>0</v>
      </c>
      <c r="AS613" s="480"/>
      <c r="AU613" s="472">
        <f ca="1">IF(AND(AQ613&gt;0,AR613&gt;0),COUNTIF(AU$6:AU612,"&gt;0")+1,0)</f>
        <v>0</v>
      </c>
    </row>
    <row r="614" spans="40:47" x14ac:dyDescent="0.15">
      <c r="AN614" s="472">
        <v>17</v>
      </c>
      <c r="AO614" s="472">
        <v>3</v>
      </c>
      <c r="AP614" s="472">
        <v>9</v>
      </c>
      <c r="AQ614" s="480">
        <f ca="1">IF($AP614=1,IF(INDIRECT(ADDRESS(($AN614-1)*3+$AO614+5,$AP614+7))="",0,INDIRECT(ADDRESS(($AN614-1)*3+$AO614+5,$AP614+7))),IF(INDIRECT(ADDRESS(($AN614-1)*3+$AO614+5,$AP614+7))="",0,IF(COUNTIF(INDIRECT(ADDRESS(($AN614-1)*36+($AO614-1)*12+6,COLUMN())):INDIRECT(ADDRESS(($AN614-1)*36+($AO614-1)*12+$AP614+4,COLUMN())),INDIRECT(ADDRESS(($AN614-1)*3+$AO614+5,$AP614+7)))&gt;=1,0,INDIRECT(ADDRESS(($AN614-1)*3+$AO614+5,$AP614+7)))))</f>
        <v>0</v>
      </c>
      <c r="AR614" s="472">
        <f ca="1">COUNTIF(INDIRECT("H"&amp;(ROW()+12*(($AN614-1)*3+$AO614)-ROW())/12+5):INDIRECT("S"&amp;(ROW()+12*(($AN614-1)*3+$AO614)-ROW())/12+5),AQ614)</f>
        <v>0</v>
      </c>
      <c r="AS614" s="480"/>
      <c r="AU614" s="472">
        <f ca="1">IF(AND(AQ614&gt;0,AR614&gt;0),COUNTIF(AU$6:AU613,"&gt;0")+1,0)</f>
        <v>0</v>
      </c>
    </row>
    <row r="615" spans="40:47" x14ac:dyDescent="0.15">
      <c r="AN615" s="472">
        <v>17</v>
      </c>
      <c r="AO615" s="472">
        <v>3</v>
      </c>
      <c r="AP615" s="472">
        <v>10</v>
      </c>
      <c r="AQ615" s="480">
        <f ca="1">IF($AP615=1,IF(INDIRECT(ADDRESS(($AN615-1)*3+$AO615+5,$AP615+7))="",0,INDIRECT(ADDRESS(($AN615-1)*3+$AO615+5,$AP615+7))),IF(INDIRECT(ADDRESS(($AN615-1)*3+$AO615+5,$AP615+7))="",0,IF(COUNTIF(INDIRECT(ADDRESS(($AN615-1)*36+($AO615-1)*12+6,COLUMN())):INDIRECT(ADDRESS(($AN615-1)*36+($AO615-1)*12+$AP615+4,COLUMN())),INDIRECT(ADDRESS(($AN615-1)*3+$AO615+5,$AP615+7)))&gt;=1,0,INDIRECT(ADDRESS(($AN615-1)*3+$AO615+5,$AP615+7)))))</f>
        <v>0</v>
      </c>
      <c r="AR615" s="472">
        <f ca="1">COUNTIF(INDIRECT("H"&amp;(ROW()+12*(($AN615-1)*3+$AO615)-ROW())/12+5):INDIRECT("S"&amp;(ROW()+12*(($AN615-1)*3+$AO615)-ROW())/12+5),AQ615)</f>
        <v>0</v>
      </c>
      <c r="AS615" s="480"/>
      <c r="AU615" s="472">
        <f ca="1">IF(AND(AQ615&gt;0,AR615&gt;0),COUNTIF(AU$6:AU614,"&gt;0")+1,0)</f>
        <v>0</v>
      </c>
    </row>
    <row r="616" spans="40:47" x14ac:dyDescent="0.15">
      <c r="AN616" s="472">
        <v>17</v>
      </c>
      <c r="AO616" s="472">
        <v>3</v>
      </c>
      <c r="AP616" s="472">
        <v>11</v>
      </c>
      <c r="AQ616" s="480">
        <f ca="1">IF($AP616=1,IF(INDIRECT(ADDRESS(($AN616-1)*3+$AO616+5,$AP616+7))="",0,INDIRECT(ADDRESS(($AN616-1)*3+$AO616+5,$AP616+7))),IF(INDIRECT(ADDRESS(($AN616-1)*3+$AO616+5,$AP616+7))="",0,IF(COUNTIF(INDIRECT(ADDRESS(($AN616-1)*36+($AO616-1)*12+6,COLUMN())):INDIRECT(ADDRESS(($AN616-1)*36+($AO616-1)*12+$AP616+4,COLUMN())),INDIRECT(ADDRESS(($AN616-1)*3+$AO616+5,$AP616+7)))&gt;=1,0,INDIRECT(ADDRESS(($AN616-1)*3+$AO616+5,$AP616+7)))))</f>
        <v>0</v>
      </c>
      <c r="AR616" s="472">
        <f ca="1">COUNTIF(INDIRECT("H"&amp;(ROW()+12*(($AN616-1)*3+$AO616)-ROW())/12+5):INDIRECT("S"&amp;(ROW()+12*(($AN616-1)*3+$AO616)-ROW())/12+5),AQ616)</f>
        <v>0</v>
      </c>
      <c r="AS616" s="480"/>
      <c r="AU616" s="472">
        <f ca="1">IF(AND(AQ616&gt;0,AR616&gt;0),COUNTIF(AU$6:AU615,"&gt;0")+1,0)</f>
        <v>0</v>
      </c>
    </row>
    <row r="617" spans="40:47" x14ac:dyDescent="0.15">
      <c r="AN617" s="472">
        <v>17</v>
      </c>
      <c r="AO617" s="472">
        <v>3</v>
      </c>
      <c r="AP617" s="472">
        <v>12</v>
      </c>
      <c r="AQ617" s="480">
        <f ca="1">IF($AP617=1,IF(INDIRECT(ADDRESS(($AN617-1)*3+$AO617+5,$AP617+7))="",0,INDIRECT(ADDRESS(($AN617-1)*3+$AO617+5,$AP617+7))),IF(INDIRECT(ADDRESS(($AN617-1)*3+$AO617+5,$AP617+7))="",0,IF(COUNTIF(INDIRECT(ADDRESS(($AN617-1)*36+($AO617-1)*12+6,COLUMN())):INDIRECT(ADDRESS(($AN617-1)*36+($AO617-1)*12+$AP617+4,COLUMN())),INDIRECT(ADDRESS(($AN617-1)*3+$AO617+5,$AP617+7)))&gt;=1,0,INDIRECT(ADDRESS(($AN617-1)*3+$AO617+5,$AP617+7)))))</f>
        <v>0</v>
      </c>
      <c r="AR617" s="472">
        <f ca="1">COUNTIF(INDIRECT("H"&amp;(ROW()+12*(($AN617-1)*3+$AO617)-ROW())/12+5):INDIRECT("S"&amp;(ROW()+12*(($AN617-1)*3+$AO617)-ROW())/12+5),AQ617)</f>
        <v>0</v>
      </c>
      <c r="AS617" s="480"/>
      <c r="AU617" s="472">
        <f ca="1">IF(AND(AQ617&gt;0,AR617&gt;0),COUNTIF(AU$6:AU616,"&gt;0")+1,0)</f>
        <v>0</v>
      </c>
    </row>
    <row r="618" spans="40:47" x14ac:dyDescent="0.15">
      <c r="AN618" s="472">
        <v>18</v>
      </c>
      <c r="AO618" s="472">
        <v>1</v>
      </c>
      <c r="AP618" s="472">
        <v>1</v>
      </c>
      <c r="AQ618" s="480">
        <f ca="1">IF($AP618=1,IF(INDIRECT(ADDRESS(($AN618-1)*3+$AO618+5,$AP618+7))="",0,INDIRECT(ADDRESS(($AN618-1)*3+$AO618+5,$AP618+7))),IF(INDIRECT(ADDRESS(($AN618-1)*3+$AO618+5,$AP618+7))="",0,IF(COUNTIF(INDIRECT(ADDRESS(($AN618-1)*36+($AO618-1)*12+6,COLUMN())):INDIRECT(ADDRESS(($AN618-1)*36+($AO618-1)*12+$AP618+4,COLUMN())),INDIRECT(ADDRESS(($AN618-1)*3+$AO618+5,$AP618+7)))&gt;=1,0,INDIRECT(ADDRESS(($AN618-1)*3+$AO618+5,$AP618+7)))))</f>
        <v>0</v>
      </c>
      <c r="AR618" s="472">
        <f ca="1">COUNTIF(INDIRECT("H"&amp;(ROW()+12*(($AN618-1)*3+$AO618)-ROW())/12+5):INDIRECT("S"&amp;(ROW()+12*(($AN618-1)*3+$AO618)-ROW())/12+5),AQ618)</f>
        <v>0</v>
      </c>
      <c r="AS618" s="480"/>
      <c r="AU618" s="472">
        <f ca="1">IF(AND(AQ618&gt;0,AR618&gt;0),COUNTIF(AU$6:AU617,"&gt;0")+1,0)</f>
        <v>0</v>
      </c>
    </row>
    <row r="619" spans="40:47" x14ac:dyDescent="0.15">
      <c r="AN619" s="472">
        <v>18</v>
      </c>
      <c r="AO619" s="472">
        <v>1</v>
      </c>
      <c r="AP619" s="472">
        <v>2</v>
      </c>
      <c r="AQ619" s="480">
        <f ca="1">IF($AP619=1,IF(INDIRECT(ADDRESS(($AN619-1)*3+$AO619+5,$AP619+7))="",0,INDIRECT(ADDRESS(($AN619-1)*3+$AO619+5,$AP619+7))),IF(INDIRECT(ADDRESS(($AN619-1)*3+$AO619+5,$AP619+7))="",0,IF(COUNTIF(INDIRECT(ADDRESS(($AN619-1)*36+($AO619-1)*12+6,COLUMN())):INDIRECT(ADDRESS(($AN619-1)*36+($AO619-1)*12+$AP619+4,COLUMN())),INDIRECT(ADDRESS(($AN619-1)*3+$AO619+5,$AP619+7)))&gt;=1,0,INDIRECT(ADDRESS(($AN619-1)*3+$AO619+5,$AP619+7)))))</f>
        <v>0</v>
      </c>
      <c r="AR619" s="472">
        <f ca="1">COUNTIF(INDIRECT("H"&amp;(ROW()+12*(($AN619-1)*3+$AO619)-ROW())/12+5):INDIRECT("S"&amp;(ROW()+12*(($AN619-1)*3+$AO619)-ROW())/12+5),AQ619)</f>
        <v>0</v>
      </c>
      <c r="AS619" s="480"/>
      <c r="AU619" s="472">
        <f ca="1">IF(AND(AQ619&gt;0,AR619&gt;0),COUNTIF(AU$6:AU618,"&gt;0")+1,0)</f>
        <v>0</v>
      </c>
    </row>
    <row r="620" spans="40:47" x14ac:dyDescent="0.15">
      <c r="AN620" s="472">
        <v>18</v>
      </c>
      <c r="AO620" s="472">
        <v>1</v>
      </c>
      <c r="AP620" s="472">
        <v>3</v>
      </c>
      <c r="AQ620" s="480">
        <f ca="1">IF($AP620=1,IF(INDIRECT(ADDRESS(($AN620-1)*3+$AO620+5,$AP620+7))="",0,INDIRECT(ADDRESS(($AN620-1)*3+$AO620+5,$AP620+7))),IF(INDIRECT(ADDRESS(($AN620-1)*3+$AO620+5,$AP620+7))="",0,IF(COUNTIF(INDIRECT(ADDRESS(($AN620-1)*36+($AO620-1)*12+6,COLUMN())):INDIRECT(ADDRESS(($AN620-1)*36+($AO620-1)*12+$AP620+4,COLUMN())),INDIRECT(ADDRESS(($AN620-1)*3+$AO620+5,$AP620+7)))&gt;=1,0,INDIRECT(ADDRESS(($AN620-1)*3+$AO620+5,$AP620+7)))))</f>
        <v>0</v>
      </c>
      <c r="AR620" s="472">
        <f ca="1">COUNTIF(INDIRECT("H"&amp;(ROW()+12*(($AN620-1)*3+$AO620)-ROW())/12+5):INDIRECT("S"&amp;(ROW()+12*(($AN620-1)*3+$AO620)-ROW())/12+5),AQ620)</f>
        <v>0</v>
      </c>
      <c r="AS620" s="480"/>
      <c r="AU620" s="472">
        <f ca="1">IF(AND(AQ620&gt;0,AR620&gt;0),COUNTIF(AU$6:AU619,"&gt;0")+1,0)</f>
        <v>0</v>
      </c>
    </row>
    <row r="621" spans="40:47" x14ac:dyDescent="0.15">
      <c r="AN621" s="472">
        <v>18</v>
      </c>
      <c r="AO621" s="472">
        <v>1</v>
      </c>
      <c r="AP621" s="472">
        <v>4</v>
      </c>
      <c r="AQ621" s="480">
        <f ca="1">IF($AP621=1,IF(INDIRECT(ADDRESS(($AN621-1)*3+$AO621+5,$AP621+7))="",0,INDIRECT(ADDRESS(($AN621-1)*3+$AO621+5,$AP621+7))),IF(INDIRECT(ADDRESS(($AN621-1)*3+$AO621+5,$AP621+7))="",0,IF(COUNTIF(INDIRECT(ADDRESS(($AN621-1)*36+($AO621-1)*12+6,COLUMN())):INDIRECT(ADDRESS(($AN621-1)*36+($AO621-1)*12+$AP621+4,COLUMN())),INDIRECT(ADDRESS(($AN621-1)*3+$AO621+5,$AP621+7)))&gt;=1,0,INDIRECT(ADDRESS(($AN621-1)*3+$AO621+5,$AP621+7)))))</f>
        <v>0</v>
      </c>
      <c r="AR621" s="472">
        <f ca="1">COUNTIF(INDIRECT("H"&amp;(ROW()+12*(($AN621-1)*3+$AO621)-ROW())/12+5):INDIRECT("S"&amp;(ROW()+12*(($AN621-1)*3+$AO621)-ROW())/12+5),AQ621)</f>
        <v>0</v>
      </c>
      <c r="AS621" s="480"/>
      <c r="AU621" s="472">
        <f ca="1">IF(AND(AQ621&gt;0,AR621&gt;0),COUNTIF(AU$6:AU620,"&gt;0")+1,0)</f>
        <v>0</v>
      </c>
    </row>
    <row r="622" spans="40:47" x14ac:dyDescent="0.15">
      <c r="AN622" s="472">
        <v>18</v>
      </c>
      <c r="AO622" s="472">
        <v>1</v>
      </c>
      <c r="AP622" s="472">
        <v>5</v>
      </c>
      <c r="AQ622" s="480">
        <f ca="1">IF($AP622=1,IF(INDIRECT(ADDRESS(($AN622-1)*3+$AO622+5,$AP622+7))="",0,INDIRECT(ADDRESS(($AN622-1)*3+$AO622+5,$AP622+7))),IF(INDIRECT(ADDRESS(($AN622-1)*3+$AO622+5,$AP622+7))="",0,IF(COUNTIF(INDIRECT(ADDRESS(($AN622-1)*36+($AO622-1)*12+6,COLUMN())):INDIRECT(ADDRESS(($AN622-1)*36+($AO622-1)*12+$AP622+4,COLUMN())),INDIRECT(ADDRESS(($AN622-1)*3+$AO622+5,$AP622+7)))&gt;=1,0,INDIRECT(ADDRESS(($AN622-1)*3+$AO622+5,$AP622+7)))))</f>
        <v>0</v>
      </c>
      <c r="AR622" s="472">
        <f ca="1">COUNTIF(INDIRECT("H"&amp;(ROW()+12*(($AN622-1)*3+$AO622)-ROW())/12+5):INDIRECT("S"&amp;(ROW()+12*(($AN622-1)*3+$AO622)-ROW())/12+5),AQ622)</f>
        <v>0</v>
      </c>
      <c r="AS622" s="480"/>
      <c r="AU622" s="472">
        <f ca="1">IF(AND(AQ622&gt;0,AR622&gt;0),COUNTIF(AU$6:AU621,"&gt;0")+1,0)</f>
        <v>0</v>
      </c>
    </row>
    <row r="623" spans="40:47" x14ac:dyDescent="0.15">
      <c r="AN623" s="472">
        <v>18</v>
      </c>
      <c r="AO623" s="472">
        <v>1</v>
      </c>
      <c r="AP623" s="472">
        <v>6</v>
      </c>
      <c r="AQ623" s="480">
        <f ca="1">IF($AP623=1,IF(INDIRECT(ADDRESS(($AN623-1)*3+$AO623+5,$AP623+7))="",0,INDIRECT(ADDRESS(($AN623-1)*3+$AO623+5,$AP623+7))),IF(INDIRECT(ADDRESS(($AN623-1)*3+$AO623+5,$AP623+7))="",0,IF(COUNTIF(INDIRECT(ADDRESS(($AN623-1)*36+($AO623-1)*12+6,COLUMN())):INDIRECT(ADDRESS(($AN623-1)*36+($AO623-1)*12+$AP623+4,COLUMN())),INDIRECT(ADDRESS(($AN623-1)*3+$AO623+5,$AP623+7)))&gt;=1,0,INDIRECT(ADDRESS(($AN623-1)*3+$AO623+5,$AP623+7)))))</f>
        <v>0</v>
      </c>
      <c r="AR623" s="472">
        <f ca="1">COUNTIF(INDIRECT("H"&amp;(ROW()+12*(($AN623-1)*3+$AO623)-ROW())/12+5):INDIRECT("S"&amp;(ROW()+12*(($AN623-1)*3+$AO623)-ROW())/12+5),AQ623)</f>
        <v>0</v>
      </c>
      <c r="AS623" s="480"/>
      <c r="AU623" s="472">
        <f ca="1">IF(AND(AQ623&gt;0,AR623&gt;0),COUNTIF(AU$6:AU622,"&gt;0")+1,0)</f>
        <v>0</v>
      </c>
    </row>
    <row r="624" spans="40:47" x14ac:dyDescent="0.15">
      <c r="AN624" s="472">
        <v>18</v>
      </c>
      <c r="AO624" s="472">
        <v>1</v>
      </c>
      <c r="AP624" s="472">
        <v>7</v>
      </c>
      <c r="AQ624" s="480">
        <f ca="1">IF($AP624=1,IF(INDIRECT(ADDRESS(($AN624-1)*3+$AO624+5,$AP624+7))="",0,INDIRECT(ADDRESS(($AN624-1)*3+$AO624+5,$AP624+7))),IF(INDIRECT(ADDRESS(($AN624-1)*3+$AO624+5,$AP624+7))="",0,IF(COUNTIF(INDIRECT(ADDRESS(($AN624-1)*36+($AO624-1)*12+6,COLUMN())):INDIRECT(ADDRESS(($AN624-1)*36+($AO624-1)*12+$AP624+4,COLUMN())),INDIRECT(ADDRESS(($AN624-1)*3+$AO624+5,$AP624+7)))&gt;=1,0,INDIRECT(ADDRESS(($AN624-1)*3+$AO624+5,$AP624+7)))))</f>
        <v>0</v>
      </c>
      <c r="AR624" s="472">
        <f ca="1">COUNTIF(INDIRECT("H"&amp;(ROW()+12*(($AN624-1)*3+$AO624)-ROW())/12+5):INDIRECT("S"&amp;(ROW()+12*(($AN624-1)*3+$AO624)-ROW())/12+5),AQ624)</f>
        <v>0</v>
      </c>
      <c r="AS624" s="480"/>
      <c r="AU624" s="472">
        <f ca="1">IF(AND(AQ624&gt;0,AR624&gt;0),COUNTIF(AU$6:AU623,"&gt;0")+1,0)</f>
        <v>0</v>
      </c>
    </row>
    <row r="625" spans="40:47" x14ac:dyDescent="0.15">
      <c r="AN625" s="472">
        <v>18</v>
      </c>
      <c r="AO625" s="472">
        <v>1</v>
      </c>
      <c r="AP625" s="472">
        <v>8</v>
      </c>
      <c r="AQ625" s="480">
        <f ca="1">IF($AP625=1,IF(INDIRECT(ADDRESS(($AN625-1)*3+$AO625+5,$AP625+7))="",0,INDIRECT(ADDRESS(($AN625-1)*3+$AO625+5,$AP625+7))),IF(INDIRECT(ADDRESS(($AN625-1)*3+$AO625+5,$AP625+7))="",0,IF(COUNTIF(INDIRECT(ADDRESS(($AN625-1)*36+($AO625-1)*12+6,COLUMN())):INDIRECT(ADDRESS(($AN625-1)*36+($AO625-1)*12+$AP625+4,COLUMN())),INDIRECT(ADDRESS(($AN625-1)*3+$AO625+5,$AP625+7)))&gt;=1,0,INDIRECT(ADDRESS(($AN625-1)*3+$AO625+5,$AP625+7)))))</f>
        <v>0</v>
      </c>
      <c r="AR625" s="472">
        <f ca="1">COUNTIF(INDIRECT("H"&amp;(ROW()+12*(($AN625-1)*3+$AO625)-ROW())/12+5):INDIRECT("S"&amp;(ROW()+12*(($AN625-1)*3+$AO625)-ROW())/12+5),AQ625)</f>
        <v>0</v>
      </c>
      <c r="AS625" s="480"/>
      <c r="AU625" s="472">
        <f ca="1">IF(AND(AQ625&gt;0,AR625&gt;0),COUNTIF(AU$6:AU624,"&gt;0")+1,0)</f>
        <v>0</v>
      </c>
    </row>
    <row r="626" spans="40:47" x14ac:dyDescent="0.15">
      <c r="AN626" s="472">
        <v>18</v>
      </c>
      <c r="AO626" s="472">
        <v>1</v>
      </c>
      <c r="AP626" s="472">
        <v>9</v>
      </c>
      <c r="AQ626" s="480">
        <f ca="1">IF($AP626=1,IF(INDIRECT(ADDRESS(($AN626-1)*3+$AO626+5,$AP626+7))="",0,INDIRECT(ADDRESS(($AN626-1)*3+$AO626+5,$AP626+7))),IF(INDIRECT(ADDRESS(($AN626-1)*3+$AO626+5,$AP626+7))="",0,IF(COUNTIF(INDIRECT(ADDRESS(($AN626-1)*36+($AO626-1)*12+6,COLUMN())):INDIRECT(ADDRESS(($AN626-1)*36+($AO626-1)*12+$AP626+4,COLUMN())),INDIRECT(ADDRESS(($AN626-1)*3+$AO626+5,$AP626+7)))&gt;=1,0,INDIRECT(ADDRESS(($AN626-1)*3+$AO626+5,$AP626+7)))))</f>
        <v>0</v>
      </c>
      <c r="AR626" s="472">
        <f ca="1">COUNTIF(INDIRECT("H"&amp;(ROW()+12*(($AN626-1)*3+$AO626)-ROW())/12+5):INDIRECT("S"&amp;(ROW()+12*(($AN626-1)*3+$AO626)-ROW())/12+5),AQ626)</f>
        <v>0</v>
      </c>
      <c r="AS626" s="480"/>
      <c r="AU626" s="472">
        <f ca="1">IF(AND(AQ626&gt;0,AR626&gt;0),COUNTIF(AU$6:AU625,"&gt;0")+1,0)</f>
        <v>0</v>
      </c>
    </row>
    <row r="627" spans="40:47" x14ac:dyDescent="0.15">
      <c r="AN627" s="472">
        <v>18</v>
      </c>
      <c r="AO627" s="472">
        <v>1</v>
      </c>
      <c r="AP627" s="472">
        <v>10</v>
      </c>
      <c r="AQ627" s="480">
        <f ca="1">IF($AP627=1,IF(INDIRECT(ADDRESS(($AN627-1)*3+$AO627+5,$AP627+7))="",0,INDIRECT(ADDRESS(($AN627-1)*3+$AO627+5,$AP627+7))),IF(INDIRECT(ADDRESS(($AN627-1)*3+$AO627+5,$AP627+7))="",0,IF(COUNTIF(INDIRECT(ADDRESS(($AN627-1)*36+($AO627-1)*12+6,COLUMN())):INDIRECT(ADDRESS(($AN627-1)*36+($AO627-1)*12+$AP627+4,COLUMN())),INDIRECT(ADDRESS(($AN627-1)*3+$AO627+5,$AP627+7)))&gt;=1,0,INDIRECT(ADDRESS(($AN627-1)*3+$AO627+5,$AP627+7)))))</f>
        <v>0</v>
      </c>
      <c r="AR627" s="472">
        <f ca="1">COUNTIF(INDIRECT("H"&amp;(ROW()+12*(($AN627-1)*3+$AO627)-ROW())/12+5):INDIRECT("S"&amp;(ROW()+12*(($AN627-1)*3+$AO627)-ROW())/12+5),AQ627)</f>
        <v>0</v>
      </c>
      <c r="AS627" s="480"/>
      <c r="AU627" s="472">
        <f ca="1">IF(AND(AQ627&gt;0,AR627&gt;0),COUNTIF(AU$6:AU626,"&gt;0")+1,0)</f>
        <v>0</v>
      </c>
    </row>
    <row r="628" spans="40:47" x14ac:dyDescent="0.15">
      <c r="AN628" s="472">
        <v>18</v>
      </c>
      <c r="AO628" s="472">
        <v>1</v>
      </c>
      <c r="AP628" s="472">
        <v>11</v>
      </c>
      <c r="AQ628" s="480">
        <f ca="1">IF($AP628=1,IF(INDIRECT(ADDRESS(($AN628-1)*3+$AO628+5,$AP628+7))="",0,INDIRECT(ADDRESS(($AN628-1)*3+$AO628+5,$AP628+7))),IF(INDIRECT(ADDRESS(($AN628-1)*3+$AO628+5,$AP628+7))="",0,IF(COUNTIF(INDIRECT(ADDRESS(($AN628-1)*36+($AO628-1)*12+6,COLUMN())):INDIRECT(ADDRESS(($AN628-1)*36+($AO628-1)*12+$AP628+4,COLUMN())),INDIRECT(ADDRESS(($AN628-1)*3+$AO628+5,$AP628+7)))&gt;=1,0,INDIRECT(ADDRESS(($AN628-1)*3+$AO628+5,$AP628+7)))))</f>
        <v>0</v>
      </c>
      <c r="AR628" s="472">
        <f ca="1">COUNTIF(INDIRECT("H"&amp;(ROW()+12*(($AN628-1)*3+$AO628)-ROW())/12+5):INDIRECT("S"&amp;(ROW()+12*(($AN628-1)*3+$AO628)-ROW())/12+5),AQ628)</f>
        <v>0</v>
      </c>
      <c r="AS628" s="480"/>
      <c r="AU628" s="472">
        <f ca="1">IF(AND(AQ628&gt;0,AR628&gt;0),COUNTIF(AU$6:AU627,"&gt;0")+1,0)</f>
        <v>0</v>
      </c>
    </row>
    <row r="629" spans="40:47" x14ac:dyDescent="0.15">
      <c r="AN629" s="472">
        <v>18</v>
      </c>
      <c r="AO629" s="472">
        <v>1</v>
      </c>
      <c r="AP629" s="472">
        <v>12</v>
      </c>
      <c r="AQ629" s="480">
        <f ca="1">IF($AP629=1,IF(INDIRECT(ADDRESS(($AN629-1)*3+$AO629+5,$AP629+7))="",0,INDIRECT(ADDRESS(($AN629-1)*3+$AO629+5,$AP629+7))),IF(INDIRECT(ADDRESS(($AN629-1)*3+$AO629+5,$AP629+7))="",0,IF(COUNTIF(INDIRECT(ADDRESS(($AN629-1)*36+($AO629-1)*12+6,COLUMN())):INDIRECT(ADDRESS(($AN629-1)*36+($AO629-1)*12+$AP629+4,COLUMN())),INDIRECT(ADDRESS(($AN629-1)*3+$AO629+5,$AP629+7)))&gt;=1,0,INDIRECT(ADDRESS(($AN629-1)*3+$AO629+5,$AP629+7)))))</f>
        <v>0</v>
      </c>
      <c r="AR629" s="472">
        <f ca="1">COUNTIF(INDIRECT("H"&amp;(ROW()+12*(($AN629-1)*3+$AO629)-ROW())/12+5):INDIRECT("S"&amp;(ROW()+12*(($AN629-1)*3+$AO629)-ROW())/12+5),AQ629)</f>
        <v>0</v>
      </c>
      <c r="AS629" s="480"/>
      <c r="AU629" s="472">
        <f ca="1">IF(AND(AQ629&gt;0,AR629&gt;0),COUNTIF(AU$6:AU628,"&gt;0")+1,0)</f>
        <v>0</v>
      </c>
    </row>
    <row r="630" spans="40:47" x14ac:dyDescent="0.15">
      <c r="AN630" s="472">
        <v>18</v>
      </c>
      <c r="AO630" s="472">
        <v>2</v>
      </c>
      <c r="AP630" s="472">
        <v>1</v>
      </c>
      <c r="AQ630" s="480">
        <f ca="1">IF($AP630=1,IF(INDIRECT(ADDRESS(($AN630-1)*3+$AO630+5,$AP630+7))="",0,INDIRECT(ADDRESS(($AN630-1)*3+$AO630+5,$AP630+7))),IF(INDIRECT(ADDRESS(($AN630-1)*3+$AO630+5,$AP630+7))="",0,IF(COUNTIF(INDIRECT(ADDRESS(($AN630-1)*36+($AO630-1)*12+6,COLUMN())):INDIRECT(ADDRESS(($AN630-1)*36+($AO630-1)*12+$AP630+4,COLUMN())),INDIRECT(ADDRESS(($AN630-1)*3+$AO630+5,$AP630+7)))&gt;=1,0,INDIRECT(ADDRESS(($AN630-1)*3+$AO630+5,$AP630+7)))))</f>
        <v>0</v>
      </c>
      <c r="AR630" s="472">
        <f ca="1">COUNTIF(INDIRECT("H"&amp;(ROW()+12*(($AN630-1)*3+$AO630)-ROW())/12+5):INDIRECT("S"&amp;(ROW()+12*(($AN630-1)*3+$AO630)-ROW())/12+5),AQ630)</f>
        <v>0</v>
      </c>
      <c r="AS630" s="480"/>
      <c r="AU630" s="472">
        <f ca="1">IF(AND(AQ630&gt;0,AR630&gt;0),COUNTIF(AU$6:AU629,"&gt;0")+1,0)</f>
        <v>0</v>
      </c>
    </row>
    <row r="631" spans="40:47" x14ac:dyDescent="0.15">
      <c r="AN631" s="472">
        <v>18</v>
      </c>
      <c r="AO631" s="472">
        <v>2</v>
      </c>
      <c r="AP631" s="472">
        <v>2</v>
      </c>
      <c r="AQ631" s="480">
        <f ca="1">IF($AP631=1,IF(INDIRECT(ADDRESS(($AN631-1)*3+$AO631+5,$AP631+7))="",0,INDIRECT(ADDRESS(($AN631-1)*3+$AO631+5,$AP631+7))),IF(INDIRECT(ADDRESS(($AN631-1)*3+$AO631+5,$AP631+7))="",0,IF(COUNTIF(INDIRECT(ADDRESS(($AN631-1)*36+($AO631-1)*12+6,COLUMN())):INDIRECT(ADDRESS(($AN631-1)*36+($AO631-1)*12+$AP631+4,COLUMN())),INDIRECT(ADDRESS(($AN631-1)*3+$AO631+5,$AP631+7)))&gt;=1,0,INDIRECT(ADDRESS(($AN631-1)*3+$AO631+5,$AP631+7)))))</f>
        <v>0</v>
      </c>
      <c r="AR631" s="472">
        <f ca="1">COUNTIF(INDIRECT("H"&amp;(ROW()+12*(($AN631-1)*3+$AO631)-ROW())/12+5):INDIRECT("S"&amp;(ROW()+12*(($AN631-1)*3+$AO631)-ROW())/12+5),AQ631)</f>
        <v>0</v>
      </c>
      <c r="AS631" s="480"/>
      <c r="AU631" s="472">
        <f ca="1">IF(AND(AQ631&gt;0,AR631&gt;0),COUNTIF(AU$6:AU630,"&gt;0")+1,0)</f>
        <v>0</v>
      </c>
    </row>
    <row r="632" spans="40:47" x14ac:dyDescent="0.15">
      <c r="AN632" s="472">
        <v>18</v>
      </c>
      <c r="AO632" s="472">
        <v>2</v>
      </c>
      <c r="AP632" s="472">
        <v>3</v>
      </c>
      <c r="AQ632" s="480">
        <f ca="1">IF($AP632=1,IF(INDIRECT(ADDRESS(($AN632-1)*3+$AO632+5,$AP632+7))="",0,INDIRECT(ADDRESS(($AN632-1)*3+$AO632+5,$AP632+7))),IF(INDIRECT(ADDRESS(($AN632-1)*3+$AO632+5,$AP632+7))="",0,IF(COUNTIF(INDIRECT(ADDRESS(($AN632-1)*36+($AO632-1)*12+6,COLUMN())):INDIRECT(ADDRESS(($AN632-1)*36+($AO632-1)*12+$AP632+4,COLUMN())),INDIRECT(ADDRESS(($AN632-1)*3+$AO632+5,$AP632+7)))&gt;=1,0,INDIRECT(ADDRESS(($AN632-1)*3+$AO632+5,$AP632+7)))))</f>
        <v>0</v>
      </c>
      <c r="AR632" s="472">
        <f ca="1">COUNTIF(INDIRECT("H"&amp;(ROW()+12*(($AN632-1)*3+$AO632)-ROW())/12+5):INDIRECT("S"&amp;(ROW()+12*(($AN632-1)*3+$AO632)-ROW())/12+5),AQ632)</f>
        <v>0</v>
      </c>
      <c r="AS632" s="480"/>
      <c r="AU632" s="472">
        <f ca="1">IF(AND(AQ632&gt;0,AR632&gt;0),COUNTIF(AU$6:AU631,"&gt;0")+1,0)</f>
        <v>0</v>
      </c>
    </row>
    <row r="633" spans="40:47" x14ac:dyDescent="0.15">
      <c r="AN633" s="472">
        <v>18</v>
      </c>
      <c r="AO633" s="472">
        <v>2</v>
      </c>
      <c r="AP633" s="472">
        <v>4</v>
      </c>
      <c r="AQ633" s="480">
        <f ca="1">IF($AP633=1,IF(INDIRECT(ADDRESS(($AN633-1)*3+$AO633+5,$AP633+7))="",0,INDIRECT(ADDRESS(($AN633-1)*3+$AO633+5,$AP633+7))),IF(INDIRECT(ADDRESS(($AN633-1)*3+$AO633+5,$AP633+7))="",0,IF(COUNTIF(INDIRECT(ADDRESS(($AN633-1)*36+($AO633-1)*12+6,COLUMN())):INDIRECT(ADDRESS(($AN633-1)*36+($AO633-1)*12+$AP633+4,COLUMN())),INDIRECT(ADDRESS(($AN633-1)*3+$AO633+5,$AP633+7)))&gt;=1,0,INDIRECT(ADDRESS(($AN633-1)*3+$AO633+5,$AP633+7)))))</f>
        <v>0</v>
      </c>
      <c r="AR633" s="472">
        <f ca="1">COUNTIF(INDIRECT("H"&amp;(ROW()+12*(($AN633-1)*3+$AO633)-ROW())/12+5):INDIRECT("S"&amp;(ROW()+12*(($AN633-1)*3+$AO633)-ROW())/12+5),AQ633)</f>
        <v>0</v>
      </c>
      <c r="AS633" s="480"/>
      <c r="AU633" s="472">
        <f ca="1">IF(AND(AQ633&gt;0,AR633&gt;0),COUNTIF(AU$6:AU632,"&gt;0")+1,0)</f>
        <v>0</v>
      </c>
    </row>
    <row r="634" spans="40:47" x14ac:dyDescent="0.15">
      <c r="AN634" s="472">
        <v>18</v>
      </c>
      <c r="AO634" s="472">
        <v>2</v>
      </c>
      <c r="AP634" s="472">
        <v>5</v>
      </c>
      <c r="AQ634" s="480">
        <f ca="1">IF($AP634=1,IF(INDIRECT(ADDRESS(($AN634-1)*3+$AO634+5,$AP634+7))="",0,INDIRECT(ADDRESS(($AN634-1)*3+$AO634+5,$AP634+7))),IF(INDIRECT(ADDRESS(($AN634-1)*3+$AO634+5,$AP634+7))="",0,IF(COUNTIF(INDIRECT(ADDRESS(($AN634-1)*36+($AO634-1)*12+6,COLUMN())):INDIRECT(ADDRESS(($AN634-1)*36+($AO634-1)*12+$AP634+4,COLUMN())),INDIRECT(ADDRESS(($AN634-1)*3+$AO634+5,$AP634+7)))&gt;=1,0,INDIRECT(ADDRESS(($AN634-1)*3+$AO634+5,$AP634+7)))))</f>
        <v>0</v>
      </c>
      <c r="AR634" s="472">
        <f ca="1">COUNTIF(INDIRECT("H"&amp;(ROW()+12*(($AN634-1)*3+$AO634)-ROW())/12+5):INDIRECT("S"&amp;(ROW()+12*(($AN634-1)*3+$AO634)-ROW())/12+5),AQ634)</f>
        <v>0</v>
      </c>
      <c r="AS634" s="480"/>
      <c r="AU634" s="472">
        <f ca="1">IF(AND(AQ634&gt;0,AR634&gt;0),COUNTIF(AU$6:AU633,"&gt;0")+1,0)</f>
        <v>0</v>
      </c>
    </row>
    <row r="635" spans="40:47" x14ac:dyDescent="0.15">
      <c r="AN635" s="472">
        <v>18</v>
      </c>
      <c r="AO635" s="472">
        <v>2</v>
      </c>
      <c r="AP635" s="472">
        <v>6</v>
      </c>
      <c r="AQ635" s="480">
        <f ca="1">IF($AP635=1,IF(INDIRECT(ADDRESS(($AN635-1)*3+$AO635+5,$AP635+7))="",0,INDIRECT(ADDRESS(($AN635-1)*3+$AO635+5,$AP635+7))),IF(INDIRECT(ADDRESS(($AN635-1)*3+$AO635+5,$AP635+7))="",0,IF(COUNTIF(INDIRECT(ADDRESS(($AN635-1)*36+($AO635-1)*12+6,COLUMN())):INDIRECT(ADDRESS(($AN635-1)*36+($AO635-1)*12+$AP635+4,COLUMN())),INDIRECT(ADDRESS(($AN635-1)*3+$AO635+5,$AP635+7)))&gt;=1,0,INDIRECT(ADDRESS(($AN635-1)*3+$AO635+5,$AP635+7)))))</f>
        <v>0</v>
      </c>
      <c r="AR635" s="472">
        <f ca="1">COUNTIF(INDIRECT("H"&amp;(ROW()+12*(($AN635-1)*3+$AO635)-ROW())/12+5):INDIRECT("S"&amp;(ROW()+12*(($AN635-1)*3+$AO635)-ROW())/12+5),AQ635)</f>
        <v>0</v>
      </c>
      <c r="AS635" s="480"/>
      <c r="AU635" s="472">
        <f ca="1">IF(AND(AQ635&gt;0,AR635&gt;0),COUNTIF(AU$6:AU634,"&gt;0")+1,0)</f>
        <v>0</v>
      </c>
    </row>
    <row r="636" spans="40:47" x14ac:dyDescent="0.15">
      <c r="AN636" s="472">
        <v>18</v>
      </c>
      <c r="AO636" s="472">
        <v>2</v>
      </c>
      <c r="AP636" s="472">
        <v>7</v>
      </c>
      <c r="AQ636" s="480">
        <f ca="1">IF($AP636=1,IF(INDIRECT(ADDRESS(($AN636-1)*3+$AO636+5,$AP636+7))="",0,INDIRECT(ADDRESS(($AN636-1)*3+$AO636+5,$AP636+7))),IF(INDIRECT(ADDRESS(($AN636-1)*3+$AO636+5,$AP636+7))="",0,IF(COUNTIF(INDIRECT(ADDRESS(($AN636-1)*36+($AO636-1)*12+6,COLUMN())):INDIRECT(ADDRESS(($AN636-1)*36+($AO636-1)*12+$AP636+4,COLUMN())),INDIRECT(ADDRESS(($AN636-1)*3+$AO636+5,$AP636+7)))&gt;=1,0,INDIRECT(ADDRESS(($AN636-1)*3+$AO636+5,$AP636+7)))))</f>
        <v>0</v>
      </c>
      <c r="AR636" s="472">
        <f ca="1">COUNTIF(INDIRECT("H"&amp;(ROW()+12*(($AN636-1)*3+$AO636)-ROW())/12+5):INDIRECT("S"&amp;(ROW()+12*(($AN636-1)*3+$AO636)-ROW())/12+5),AQ636)</f>
        <v>0</v>
      </c>
      <c r="AS636" s="480"/>
      <c r="AU636" s="472">
        <f ca="1">IF(AND(AQ636&gt;0,AR636&gt;0),COUNTIF(AU$6:AU635,"&gt;0")+1,0)</f>
        <v>0</v>
      </c>
    </row>
    <row r="637" spans="40:47" x14ac:dyDescent="0.15">
      <c r="AN637" s="472">
        <v>18</v>
      </c>
      <c r="AO637" s="472">
        <v>2</v>
      </c>
      <c r="AP637" s="472">
        <v>8</v>
      </c>
      <c r="AQ637" s="480">
        <f ca="1">IF($AP637=1,IF(INDIRECT(ADDRESS(($AN637-1)*3+$AO637+5,$AP637+7))="",0,INDIRECT(ADDRESS(($AN637-1)*3+$AO637+5,$AP637+7))),IF(INDIRECT(ADDRESS(($AN637-1)*3+$AO637+5,$AP637+7))="",0,IF(COUNTIF(INDIRECT(ADDRESS(($AN637-1)*36+($AO637-1)*12+6,COLUMN())):INDIRECT(ADDRESS(($AN637-1)*36+($AO637-1)*12+$AP637+4,COLUMN())),INDIRECT(ADDRESS(($AN637-1)*3+$AO637+5,$AP637+7)))&gt;=1,0,INDIRECT(ADDRESS(($AN637-1)*3+$AO637+5,$AP637+7)))))</f>
        <v>0</v>
      </c>
      <c r="AR637" s="472">
        <f ca="1">COUNTIF(INDIRECT("H"&amp;(ROW()+12*(($AN637-1)*3+$AO637)-ROW())/12+5):INDIRECT("S"&amp;(ROW()+12*(($AN637-1)*3+$AO637)-ROW())/12+5),AQ637)</f>
        <v>0</v>
      </c>
      <c r="AS637" s="480"/>
      <c r="AU637" s="472">
        <f ca="1">IF(AND(AQ637&gt;0,AR637&gt;0),COUNTIF(AU$6:AU636,"&gt;0")+1,0)</f>
        <v>0</v>
      </c>
    </row>
    <row r="638" spans="40:47" x14ac:dyDescent="0.15">
      <c r="AN638" s="472">
        <v>18</v>
      </c>
      <c r="AO638" s="472">
        <v>2</v>
      </c>
      <c r="AP638" s="472">
        <v>9</v>
      </c>
      <c r="AQ638" s="480">
        <f ca="1">IF($AP638=1,IF(INDIRECT(ADDRESS(($AN638-1)*3+$AO638+5,$AP638+7))="",0,INDIRECT(ADDRESS(($AN638-1)*3+$AO638+5,$AP638+7))),IF(INDIRECT(ADDRESS(($AN638-1)*3+$AO638+5,$AP638+7))="",0,IF(COUNTIF(INDIRECT(ADDRESS(($AN638-1)*36+($AO638-1)*12+6,COLUMN())):INDIRECT(ADDRESS(($AN638-1)*36+($AO638-1)*12+$AP638+4,COLUMN())),INDIRECT(ADDRESS(($AN638-1)*3+$AO638+5,$AP638+7)))&gt;=1,0,INDIRECT(ADDRESS(($AN638-1)*3+$AO638+5,$AP638+7)))))</f>
        <v>0</v>
      </c>
      <c r="AR638" s="472">
        <f ca="1">COUNTIF(INDIRECT("H"&amp;(ROW()+12*(($AN638-1)*3+$AO638)-ROW())/12+5):INDIRECT("S"&amp;(ROW()+12*(($AN638-1)*3+$AO638)-ROW())/12+5),AQ638)</f>
        <v>0</v>
      </c>
      <c r="AS638" s="480"/>
      <c r="AU638" s="472">
        <f ca="1">IF(AND(AQ638&gt;0,AR638&gt;0),COUNTIF(AU$6:AU637,"&gt;0")+1,0)</f>
        <v>0</v>
      </c>
    </row>
    <row r="639" spans="40:47" x14ac:dyDescent="0.15">
      <c r="AN639" s="472">
        <v>18</v>
      </c>
      <c r="AO639" s="472">
        <v>2</v>
      </c>
      <c r="AP639" s="472">
        <v>10</v>
      </c>
      <c r="AQ639" s="480">
        <f ca="1">IF($AP639=1,IF(INDIRECT(ADDRESS(($AN639-1)*3+$AO639+5,$AP639+7))="",0,INDIRECT(ADDRESS(($AN639-1)*3+$AO639+5,$AP639+7))),IF(INDIRECT(ADDRESS(($AN639-1)*3+$AO639+5,$AP639+7))="",0,IF(COUNTIF(INDIRECT(ADDRESS(($AN639-1)*36+($AO639-1)*12+6,COLUMN())):INDIRECT(ADDRESS(($AN639-1)*36+($AO639-1)*12+$AP639+4,COLUMN())),INDIRECT(ADDRESS(($AN639-1)*3+$AO639+5,$AP639+7)))&gt;=1,0,INDIRECT(ADDRESS(($AN639-1)*3+$AO639+5,$AP639+7)))))</f>
        <v>0</v>
      </c>
      <c r="AR639" s="472">
        <f ca="1">COUNTIF(INDIRECT("H"&amp;(ROW()+12*(($AN639-1)*3+$AO639)-ROW())/12+5):INDIRECT("S"&amp;(ROW()+12*(($AN639-1)*3+$AO639)-ROW())/12+5),AQ639)</f>
        <v>0</v>
      </c>
      <c r="AS639" s="480"/>
      <c r="AU639" s="472">
        <f ca="1">IF(AND(AQ639&gt;0,AR639&gt;0),COUNTIF(AU$6:AU638,"&gt;0")+1,0)</f>
        <v>0</v>
      </c>
    </row>
    <row r="640" spans="40:47" x14ac:dyDescent="0.15">
      <c r="AN640" s="472">
        <v>18</v>
      </c>
      <c r="AO640" s="472">
        <v>2</v>
      </c>
      <c r="AP640" s="472">
        <v>11</v>
      </c>
      <c r="AQ640" s="480">
        <f ca="1">IF($AP640=1,IF(INDIRECT(ADDRESS(($AN640-1)*3+$AO640+5,$AP640+7))="",0,INDIRECT(ADDRESS(($AN640-1)*3+$AO640+5,$AP640+7))),IF(INDIRECT(ADDRESS(($AN640-1)*3+$AO640+5,$AP640+7))="",0,IF(COUNTIF(INDIRECT(ADDRESS(($AN640-1)*36+($AO640-1)*12+6,COLUMN())):INDIRECT(ADDRESS(($AN640-1)*36+($AO640-1)*12+$AP640+4,COLUMN())),INDIRECT(ADDRESS(($AN640-1)*3+$AO640+5,$AP640+7)))&gt;=1,0,INDIRECT(ADDRESS(($AN640-1)*3+$AO640+5,$AP640+7)))))</f>
        <v>0</v>
      </c>
      <c r="AR640" s="472">
        <f ca="1">COUNTIF(INDIRECT("H"&amp;(ROW()+12*(($AN640-1)*3+$AO640)-ROW())/12+5):INDIRECT("S"&amp;(ROW()+12*(($AN640-1)*3+$AO640)-ROW())/12+5),AQ640)</f>
        <v>0</v>
      </c>
      <c r="AS640" s="480"/>
      <c r="AU640" s="472">
        <f ca="1">IF(AND(AQ640&gt;0,AR640&gt;0),COUNTIF(AU$6:AU639,"&gt;0")+1,0)</f>
        <v>0</v>
      </c>
    </row>
    <row r="641" spans="40:47" x14ac:dyDescent="0.15">
      <c r="AN641" s="472">
        <v>18</v>
      </c>
      <c r="AO641" s="472">
        <v>2</v>
      </c>
      <c r="AP641" s="472">
        <v>12</v>
      </c>
      <c r="AQ641" s="480">
        <f ca="1">IF($AP641=1,IF(INDIRECT(ADDRESS(($AN641-1)*3+$AO641+5,$AP641+7))="",0,INDIRECT(ADDRESS(($AN641-1)*3+$AO641+5,$AP641+7))),IF(INDIRECT(ADDRESS(($AN641-1)*3+$AO641+5,$AP641+7))="",0,IF(COUNTIF(INDIRECT(ADDRESS(($AN641-1)*36+($AO641-1)*12+6,COLUMN())):INDIRECT(ADDRESS(($AN641-1)*36+($AO641-1)*12+$AP641+4,COLUMN())),INDIRECT(ADDRESS(($AN641-1)*3+$AO641+5,$AP641+7)))&gt;=1,0,INDIRECT(ADDRESS(($AN641-1)*3+$AO641+5,$AP641+7)))))</f>
        <v>0</v>
      </c>
      <c r="AR641" s="472">
        <f ca="1">COUNTIF(INDIRECT("H"&amp;(ROW()+12*(($AN641-1)*3+$AO641)-ROW())/12+5):INDIRECT("S"&amp;(ROW()+12*(($AN641-1)*3+$AO641)-ROW())/12+5),AQ641)</f>
        <v>0</v>
      </c>
      <c r="AS641" s="480"/>
      <c r="AU641" s="472">
        <f ca="1">IF(AND(AQ641&gt;0,AR641&gt;0),COUNTIF(AU$6:AU640,"&gt;0")+1,0)</f>
        <v>0</v>
      </c>
    </row>
    <row r="642" spans="40:47" x14ac:dyDescent="0.15">
      <c r="AN642" s="472">
        <v>18</v>
      </c>
      <c r="AO642" s="472">
        <v>3</v>
      </c>
      <c r="AP642" s="472">
        <v>1</v>
      </c>
      <c r="AQ642" s="480">
        <f ca="1">IF($AP642=1,IF(INDIRECT(ADDRESS(($AN642-1)*3+$AO642+5,$AP642+7))="",0,INDIRECT(ADDRESS(($AN642-1)*3+$AO642+5,$AP642+7))),IF(INDIRECT(ADDRESS(($AN642-1)*3+$AO642+5,$AP642+7))="",0,IF(COUNTIF(INDIRECT(ADDRESS(($AN642-1)*36+($AO642-1)*12+6,COLUMN())):INDIRECT(ADDRESS(($AN642-1)*36+($AO642-1)*12+$AP642+4,COLUMN())),INDIRECT(ADDRESS(($AN642-1)*3+$AO642+5,$AP642+7)))&gt;=1,0,INDIRECT(ADDRESS(($AN642-1)*3+$AO642+5,$AP642+7)))))</f>
        <v>0</v>
      </c>
      <c r="AR642" s="472">
        <f ca="1">COUNTIF(INDIRECT("H"&amp;(ROW()+12*(($AN642-1)*3+$AO642)-ROW())/12+5):INDIRECT("S"&amp;(ROW()+12*(($AN642-1)*3+$AO642)-ROW())/12+5),AQ642)</f>
        <v>0</v>
      </c>
      <c r="AS642" s="480"/>
      <c r="AU642" s="472">
        <f ca="1">IF(AND(AQ642&gt;0,AR642&gt;0),COUNTIF(AU$6:AU641,"&gt;0")+1,0)</f>
        <v>0</v>
      </c>
    </row>
    <row r="643" spans="40:47" x14ac:dyDescent="0.15">
      <c r="AN643" s="472">
        <v>18</v>
      </c>
      <c r="AO643" s="472">
        <v>3</v>
      </c>
      <c r="AP643" s="472">
        <v>2</v>
      </c>
      <c r="AQ643" s="480">
        <f ca="1">IF($AP643=1,IF(INDIRECT(ADDRESS(($AN643-1)*3+$AO643+5,$AP643+7))="",0,INDIRECT(ADDRESS(($AN643-1)*3+$AO643+5,$AP643+7))),IF(INDIRECT(ADDRESS(($AN643-1)*3+$AO643+5,$AP643+7))="",0,IF(COUNTIF(INDIRECT(ADDRESS(($AN643-1)*36+($AO643-1)*12+6,COLUMN())):INDIRECT(ADDRESS(($AN643-1)*36+($AO643-1)*12+$AP643+4,COLUMN())),INDIRECT(ADDRESS(($AN643-1)*3+$AO643+5,$AP643+7)))&gt;=1,0,INDIRECT(ADDRESS(($AN643-1)*3+$AO643+5,$AP643+7)))))</f>
        <v>0</v>
      </c>
      <c r="AR643" s="472">
        <f ca="1">COUNTIF(INDIRECT("H"&amp;(ROW()+12*(($AN643-1)*3+$AO643)-ROW())/12+5):INDIRECT("S"&amp;(ROW()+12*(($AN643-1)*3+$AO643)-ROW())/12+5),AQ643)</f>
        <v>0</v>
      </c>
      <c r="AS643" s="480"/>
      <c r="AU643" s="472">
        <f ca="1">IF(AND(AQ643&gt;0,AR643&gt;0),COUNTIF(AU$6:AU642,"&gt;0")+1,0)</f>
        <v>0</v>
      </c>
    </row>
    <row r="644" spans="40:47" x14ac:dyDescent="0.15">
      <c r="AN644" s="472">
        <v>18</v>
      </c>
      <c r="AO644" s="472">
        <v>3</v>
      </c>
      <c r="AP644" s="472">
        <v>3</v>
      </c>
      <c r="AQ644" s="480">
        <f ca="1">IF($AP644=1,IF(INDIRECT(ADDRESS(($AN644-1)*3+$AO644+5,$AP644+7))="",0,INDIRECT(ADDRESS(($AN644-1)*3+$AO644+5,$AP644+7))),IF(INDIRECT(ADDRESS(($AN644-1)*3+$AO644+5,$AP644+7))="",0,IF(COUNTIF(INDIRECT(ADDRESS(($AN644-1)*36+($AO644-1)*12+6,COLUMN())):INDIRECT(ADDRESS(($AN644-1)*36+($AO644-1)*12+$AP644+4,COLUMN())),INDIRECT(ADDRESS(($AN644-1)*3+$AO644+5,$AP644+7)))&gt;=1,0,INDIRECT(ADDRESS(($AN644-1)*3+$AO644+5,$AP644+7)))))</f>
        <v>0</v>
      </c>
      <c r="AR644" s="472">
        <f ca="1">COUNTIF(INDIRECT("H"&amp;(ROW()+12*(($AN644-1)*3+$AO644)-ROW())/12+5):INDIRECT("S"&amp;(ROW()+12*(($AN644-1)*3+$AO644)-ROW())/12+5),AQ644)</f>
        <v>0</v>
      </c>
      <c r="AS644" s="480"/>
      <c r="AU644" s="472">
        <f ca="1">IF(AND(AQ644&gt;0,AR644&gt;0),COUNTIF(AU$6:AU643,"&gt;0")+1,0)</f>
        <v>0</v>
      </c>
    </row>
    <row r="645" spans="40:47" x14ac:dyDescent="0.15">
      <c r="AN645" s="472">
        <v>18</v>
      </c>
      <c r="AO645" s="472">
        <v>3</v>
      </c>
      <c r="AP645" s="472">
        <v>4</v>
      </c>
      <c r="AQ645" s="480">
        <f ca="1">IF($AP645=1,IF(INDIRECT(ADDRESS(($AN645-1)*3+$AO645+5,$AP645+7))="",0,INDIRECT(ADDRESS(($AN645-1)*3+$AO645+5,$AP645+7))),IF(INDIRECT(ADDRESS(($AN645-1)*3+$AO645+5,$AP645+7))="",0,IF(COUNTIF(INDIRECT(ADDRESS(($AN645-1)*36+($AO645-1)*12+6,COLUMN())):INDIRECT(ADDRESS(($AN645-1)*36+($AO645-1)*12+$AP645+4,COLUMN())),INDIRECT(ADDRESS(($AN645-1)*3+$AO645+5,$AP645+7)))&gt;=1,0,INDIRECT(ADDRESS(($AN645-1)*3+$AO645+5,$AP645+7)))))</f>
        <v>0</v>
      </c>
      <c r="AR645" s="472">
        <f ca="1">COUNTIF(INDIRECT("H"&amp;(ROW()+12*(($AN645-1)*3+$AO645)-ROW())/12+5):INDIRECT("S"&amp;(ROW()+12*(($AN645-1)*3+$AO645)-ROW())/12+5),AQ645)</f>
        <v>0</v>
      </c>
      <c r="AS645" s="480"/>
      <c r="AU645" s="472">
        <f ca="1">IF(AND(AQ645&gt;0,AR645&gt;0),COUNTIF(AU$6:AU644,"&gt;0")+1,0)</f>
        <v>0</v>
      </c>
    </row>
    <row r="646" spans="40:47" x14ac:dyDescent="0.15">
      <c r="AN646" s="472">
        <v>18</v>
      </c>
      <c r="AO646" s="472">
        <v>3</v>
      </c>
      <c r="AP646" s="472">
        <v>5</v>
      </c>
      <c r="AQ646" s="480">
        <f ca="1">IF($AP646=1,IF(INDIRECT(ADDRESS(($AN646-1)*3+$AO646+5,$AP646+7))="",0,INDIRECT(ADDRESS(($AN646-1)*3+$AO646+5,$AP646+7))),IF(INDIRECT(ADDRESS(($AN646-1)*3+$AO646+5,$AP646+7))="",0,IF(COUNTIF(INDIRECT(ADDRESS(($AN646-1)*36+($AO646-1)*12+6,COLUMN())):INDIRECT(ADDRESS(($AN646-1)*36+($AO646-1)*12+$AP646+4,COLUMN())),INDIRECT(ADDRESS(($AN646-1)*3+$AO646+5,$AP646+7)))&gt;=1,0,INDIRECT(ADDRESS(($AN646-1)*3+$AO646+5,$AP646+7)))))</f>
        <v>0</v>
      </c>
      <c r="AR646" s="472">
        <f ca="1">COUNTIF(INDIRECT("H"&amp;(ROW()+12*(($AN646-1)*3+$AO646)-ROW())/12+5):INDIRECT("S"&amp;(ROW()+12*(($AN646-1)*3+$AO646)-ROW())/12+5),AQ646)</f>
        <v>0</v>
      </c>
      <c r="AS646" s="480"/>
      <c r="AU646" s="472">
        <f ca="1">IF(AND(AQ646&gt;0,AR646&gt;0),COUNTIF(AU$6:AU645,"&gt;0")+1,0)</f>
        <v>0</v>
      </c>
    </row>
    <row r="647" spans="40:47" x14ac:dyDescent="0.15">
      <c r="AN647" s="472">
        <v>18</v>
      </c>
      <c r="AO647" s="472">
        <v>3</v>
      </c>
      <c r="AP647" s="472">
        <v>6</v>
      </c>
      <c r="AQ647" s="480">
        <f ca="1">IF($AP647=1,IF(INDIRECT(ADDRESS(($AN647-1)*3+$AO647+5,$AP647+7))="",0,INDIRECT(ADDRESS(($AN647-1)*3+$AO647+5,$AP647+7))),IF(INDIRECT(ADDRESS(($AN647-1)*3+$AO647+5,$AP647+7))="",0,IF(COUNTIF(INDIRECT(ADDRESS(($AN647-1)*36+($AO647-1)*12+6,COLUMN())):INDIRECT(ADDRESS(($AN647-1)*36+($AO647-1)*12+$AP647+4,COLUMN())),INDIRECT(ADDRESS(($AN647-1)*3+$AO647+5,$AP647+7)))&gt;=1,0,INDIRECT(ADDRESS(($AN647-1)*3+$AO647+5,$AP647+7)))))</f>
        <v>0</v>
      </c>
      <c r="AR647" s="472">
        <f ca="1">COUNTIF(INDIRECT("H"&amp;(ROW()+12*(($AN647-1)*3+$AO647)-ROW())/12+5):INDIRECT("S"&amp;(ROW()+12*(($AN647-1)*3+$AO647)-ROW())/12+5),AQ647)</f>
        <v>0</v>
      </c>
      <c r="AS647" s="480"/>
      <c r="AU647" s="472">
        <f ca="1">IF(AND(AQ647&gt;0,AR647&gt;0),COUNTIF(AU$6:AU646,"&gt;0")+1,0)</f>
        <v>0</v>
      </c>
    </row>
    <row r="648" spans="40:47" x14ac:dyDescent="0.15">
      <c r="AN648" s="472">
        <v>18</v>
      </c>
      <c r="AO648" s="472">
        <v>3</v>
      </c>
      <c r="AP648" s="472">
        <v>7</v>
      </c>
      <c r="AQ648" s="480">
        <f ca="1">IF($AP648=1,IF(INDIRECT(ADDRESS(($AN648-1)*3+$AO648+5,$AP648+7))="",0,INDIRECT(ADDRESS(($AN648-1)*3+$AO648+5,$AP648+7))),IF(INDIRECT(ADDRESS(($AN648-1)*3+$AO648+5,$AP648+7))="",0,IF(COUNTIF(INDIRECT(ADDRESS(($AN648-1)*36+($AO648-1)*12+6,COLUMN())):INDIRECT(ADDRESS(($AN648-1)*36+($AO648-1)*12+$AP648+4,COLUMN())),INDIRECT(ADDRESS(($AN648-1)*3+$AO648+5,$AP648+7)))&gt;=1,0,INDIRECT(ADDRESS(($AN648-1)*3+$AO648+5,$AP648+7)))))</f>
        <v>0</v>
      </c>
      <c r="AR648" s="472">
        <f ca="1">COUNTIF(INDIRECT("H"&amp;(ROW()+12*(($AN648-1)*3+$AO648)-ROW())/12+5):INDIRECT("S"&amp;(ROW()+12*(($AN648-1)*3+$AO648)-ROW())/12+5),AQ648)</f>
        <v>0</v>
      </c>
      <c r="AS648" s="480"/>
      <c r="AU648" s="472">
        <f ca="1">IF(AND(AQ648&gt;0,AR648&gt;0),COUNTIF(AU$6:AU647,"&gt;0")+1,0)</f>
        <v>0</v>
      </c>
    </row>
    <row r="649" spans="40:47" x14ac:dyDescent="0.15">
      <c r="AN649" s="472">
        <v>18</v>
      </c>
      <c r="AO649" s="472">
        <v>3</v>
      </c>
      <c r="AP649" s="472">
        <v>8</v>
      </c>
      <c r="AQ649" s="480">
        <f ca="1">IF($AP649=1,IF(INDIRECT(ADDRESS(($AN649-1)*3+$AO649+5,$AP649+7))="",0,INDIRECT(ADDRESS(($AN649-1)*3+$AO649+5,$AP649+7))),IF(INDIRECT(ADDRESS(($AN649-1)*3+$AO649+5,$AP649+7))="",0,IF(COUNTIF(INDIRECT(ADDRESS(($AN649-1)*36+($AO649-1)*12+6,COLUMN())):INDIRECT(ADDRESS(($AN649-1)*36+($AO649-1)*12+$AP649+4,COLUMN())),INDIRECT(ADDRESS(($AN649-1)*3+$AO649+5,$AP649+7)))&gt;=1,0,INDIRECT(ADDRESS(($AN649-1)*3+$AO649+5,$AP649+7)))))</f>
        <v>0</v>
      </c>
      <c r="AR649" s="472">
        <f ca="1">COUNTIF(INDIRECT("H"&amp;(ROW()+12*(($AN649-1)*3+$AO649)-ROW())/12+5):INDIRECT("S"&amp;(ROW()+12*(($AN649-1)*3+$AO649)-ROW())/12+5),AQ649)</f>
        <v>0</v>
      </c>
      <c r="AS649" s="480"/>
      <c r="AU649" s="472">
        <f ca="1">IF(AND(AQ649&gt;0,AR649&gt;0),COUNTIF(AU$6:AU648,"&gt;0")+1,0)</f>
        <v>0</v>
      </c>
    </row>
    <row r="650" spans="40:47" x14ac:dyDescent="0.15">
      <c r="AN650" s="472">
        <v>18</v>
      </c>
      <c r="AO650" s="472">
        <v>3</v>
      </c>
      <c r="AP650" s="472">
        <v>9</v>
      </c>
      <c r="AQ650" s="480">
        <f ca="1">IF($AP650=1,IF(INDIRECT(ADDRESS(($AN650-1)*3+$AO650+5,$AP650+7))="",0,INDIRECT(ADDRESS(($AN650-1)*3+$AO650+5,$AP650+7))),IF(INDIRECT(ADDRESS(($AN650-1)*3+$AO650+5,$AP650+7))="",0,IF(COUNTIF(INDIRECT(ADDRESS(($AN650-1)*36+($AO650-1)*12+6,COLUMN())):INDIRECT(ADDRESS(($AN650-1)*36+($AO650-1)*12+$AP650+4,COLUMN())),INDIRECT(ADDRESS(($AN650-1)*3+$AO650+5,$AP650+7)))&gt;=1,0,INDIRECT(ADDRESS(($AN650-1)*3+$AO650+5,$AP650+7)))))</f>
        <v>0</v>
      </c>
      <c r="AR650" s="472">
        <f ca="1">COUNTIF(INDIRECT("H"&amp;(ROW()+12*(($AN650-1)*3+$AO650)-ROW())/12+5):INDIRECT("S"&amp;(ROW()+12*(($AN650-1)*3+$AO650)-ROW())/12+5),AQ650)</f>
        <v>0</v>
      </c>
      <c r="AS650" s="480"/>
      <c r="AU650" s="472">
        <f ca="1">IF(AND(AQ650&gt;0,AR650&gt;0),COUNTIF(AU$6:AU649,"&gt;0")+1,0)</f>
        <v>0</v>
      </c>
    </row>
    <row r="651" spans="40:47" x14ac:dyDescent="0.15">
      <c r="AN651" s="472">
        <v>18</v>
      </c>
      <c r="AO651" s="472">
        <v>3</v>
      </c>
      <c r="AP651" s="472">
        <v>10</v>
      </c>
      <c r="AQ651" s="480">
        <f ca="1">IF($AP651=1,IF(INDIRECT(ADDRESS(($AN651-1)*3+$AO651+5,$AP651+7))="",0,INDIRECT(ADDRESS(($AN651-1)*3+$AO651+5,$AP651+7))),IF(INDIRECT(ADDRESS(($AN651-1)*3+$AO651+5,$AP651+7))="",0,IF(COUNTIF(INDIRECT(ADDRESS(($AN651-1)*36+($AO651-1)*12+6,COLUMN())):INDIRECT(ADDRESS(($AN651-1)*36+($AO651-1)*12+$AP651+4,COLUMN())),INDIRECT(ADDRESS(($AN651-1)*3+$AO651+5,$AP651+7)))&gt;=1,0,INDIRECT(ADDRESS(($AN651-1)*3+$AO651+5,$AP651+7)))))</f>
        <v>0</v>
      </c>
      <c r="AR651" s="472">
        <f ca="1">COUNTIF(INDIRECT("H"&amp;(ROW()+12*(($AN651-1)*3+$AO651)-ROW())/12+5):INDIRECT("S"&amp;(ROW()+12*(($AN651-1)*3+$AO651)-ROW())/12+5),AQ651)</f>
        <v>0</v>
      </c>
      <c r="AS651" s="480"/>
      <c r="AU651" s="472">
        <f ca="1">IF(AND(AQ651&gt;0,AR651&gt;0),COUNTIF(AU$6:AU650,"&gt;0")+1,0)</f>
        <v>0</v>
      </c>
    </row>
    <row r="652" spans="40:47" x14ac:dyDescent="0.15">
      <c r="AN652" s="472">
        <v>18</v>
      </c>
      <c r="AO652" s="472">
        <v>3</v>
      </c>
      <c r="AP652" s="472">
        <v>11</v>
      </c>
      <c r="AQ652" s="480">
        <f ca="1">IF($AP652=1,IF(INDIRECT(ADDRESS(($AN652-1)*3+$AO652+5,$AP652+7))="",0,INDIRECT(ADDRESS(($AN652-1)*3+$AO652+5,$AP652+7))),IF(INDIRECT(ADDRESS(($AN652-1)*3+$AO652+5,$AP652+7))="",0,IF(COUNTIF(INDIRECT(ADDRESS(($AN652-1)*36+($AO652-1)*12+6,COLUMN())):INDIRECT(ADDRESS(($AN652-1)*36+($AO652-1)*12+$AP652+4,COLUMN())),INDIRECT(ADDRESS(($AN652-1)*3+$AO652+5,$AP652+7)))&gt;=1,0,INDIRECT(ADDRESS(($AN652-1)*3+$AO652+5,$AP652+7)))))</f>
        <v>0</v>
      </c>
      <c r="AR652" s="472">
        <f ca="1">COUNTIF(INDIRECT("H"&amp;(ROW()+12*(($AN652-1)*3+$AO652)-ROW())/12+5):INDIRECT("S"&amp;(ROW()+12*(($AN652-1)*3+$AO652)-ROW())/12+5),AQ652)</f>
        <v>0</v>
      </c>
      <c r="AS652" s="480"/>
      <c r="AU652" s="472">
        <f ca="1">IF(AND(AQ652&gt;0,AR652&gt;0),COUNTIF(AU$6:AU651,"&gt;0")+1,0)</f>
        <v>0</v>
      </c>
    </row>
    <row r="653" spans="40:47" x14ac:dyDescent="0.15">
      <c r="AN653" s="472">
        <v>18</v>
      </c>
      <c r="AO653" s="472">
        <v>3</v>
      </c>
      <c r="AP653" s="472">
        <v>12</v>
      </c>
      <c r="AQ653" s="480">
        <f ca="1">IF($AP653=1,IF(INDIRECT(ADDRESS(($AN653-1)*3+$AO653+5,$AP653+7))="",0,INDIRECT(ADDRESS(($AN653-1)*3+$AO653+5,$AP653+7))),IF(INDIRECT(ADDRESS(($AN653-1)*3+$AO653+5,$AP653+7))="",0,IF(COUNTIF(INDIRECT(ADDRESS(($AN653-1)*36+($AO653-1)*12+6,COLUMN())):INDIRECT(ADDRESS(($AN653-1)*36+($AO653-1)*12+$AP653+4,COLUMN())),INDIRECT(ADDRESS(($AN653-1)*3+$AO653+5,$AP653+7)))&gt;=1,0,INDIRECT(ADDRESS(($AN653-1)*3+$AO653+5,$AP653+7)))))</f>
        <v>0</v>
      </c>
      <c r="AR653" s="472">
        <f ca="1">COUNTIF(INDIRECT("H"&amp;(ROW()+12*(($AN653-1)*3+$AO653)-ROW())/12+5):INDIRECT("S"&amp;(ROW()+12*(($AN653-1)*3+$AO653)-ROW())/12+5),AQ653)</f>
        <v>0</v>
      </c>
      <c r="AS653" s="480"/>
      <c r="AU653" s="472">
        <f ca="1">IF(AND(AQ653&gt;0,AR653&gt;0),COUNTIF(AU$6:AU652,"&gt;0")+1,0)</f>
        <v>0</v>
      </c>
    </row>
    <row r="654" spans="40:47" x14ac:dyDescent="0.15">
      <c r="AN654" s="472">
        <v>19</v>
      </c>
      <c r="AO654" s="472">
        <v>1</v>
      </c>
      <c r="AP654" s="472">
        <v>1</v>
      </c>
      <c r="AQ654" s="480">
        <f ca="1">IF($AP654=1,IF(INDIRECT(ADDRESS(($AN654-1)*3+$AO654+5,$AP654+7))="",0,INDIRECT(ADDRESS(($AN654-1)*3+$AO654+5,$AP654+7))),IF(INDIRECT(ADDRESS(($AN654-1)*3+$AO654+5,$AP654+7))="",0,IF(COUNTIF(INDIRECT(ADDRESS(($AN654-1)*36+($AO654-1)*12+6,COLUMN())):INDIRECT(ADDRESS(($AN654-1)*36+($AO654-1)*12+$AP654+4,COLUMN())),INDIRECT(ADDRESS(($AN654-1)*3+$AO654+5,$AP654+7)))&gt;=1,0,INDIRECT(ADDRESS(($AN654-1)*3+$AO654+5,$AP654+7)))))</f>
        <v>0</v>
      </c>
      <c r="AR654" s="472">
        <f ca="1">COUNTIF(INDIRECT("H"&amp;(ROW()+12*(($AN654-1)*3+$AO654)-ROW())/12+5):INDIRECT("S"&amp;(ROW()+12*(($AN654-1)*3+$AO654)-ROW())/12+5),AQ654)</f>
        <v>0</v>
      </c>
      <c r="AS654" s="480"/>
      <c r="AU654" s="472">
        <f ca="1">IF(AND(AQ654&gt;0,AR654&gt;0),COUNTIF(AU$6:AU653,"&gt;0")+1,0)</f>
        <v>0</v>
      </c>
    </row>
    <row r="655" spans="40:47" x14ac:dyDescent="0.15">
      <c r="AN655" s="472">
        <v>19</v>
      </c>
      <c r="AO655" s="472">
        <v>1</v>
      </c>
      <c r="AP655" s="472">
        <v>2</v>
      </c>
      <c r="AQ655" s="480">
        <f ca="1">IF($AP655=1,IF(INDIRECT(ADDRESS(($AN655-1)*3+$AO655+5,$AP655+7))="",0,INDIRECT(ADDRESS(($AN655-1)*3+$AO655+5,$AP655+7))),IF(INDIRECT(ADDRESS(($AN655-1)*3+$AO655+5,$AP655+7))="",0,IF(COUNTIF(INDIRECT(ADDRESS(($AN655-1)*36+($AO655-1)*12+6,COLUMN())):INDIRECT(ADDRESS(($AN655-1)*36+($AO655-1)*12+$AP655+4,COLUMN())),INDIRECT(ADDRESS(($AN655-1)*3+$AO655+5,$AP655+7)))&gt;=1,0,INDIRECT(ADDRESS(($AN655-1)*3+$AO655+5,$AP655+7)))))</f>
        <v>0</v>
      </c>
      <c r="AR655" s="472">
        <f ca="1">COUNTIF(INDIRECT("H"&amp;(ROW()+12*(($AN655-1)*3+$AO655)-ROW())/12+5):INDIRECT("S"&amp;(ROW()+12*(($AN655-1)*3+$AO655)-ROW())/12+5),AQ655)</f>
        <v>0</v>
      </c>
      <c r="AS655" s="480"/>
      <c r="AU655" s="472">
        <f ca="1">IF(AND(AQ655&gt;0,AR655&gt;0),COUNTIF(AU$6:AU654,"&gt;0")+1,0)</f>
        <v>0</v>
      </c>
    </row>
    <row r="656" spans="40:47" x14ac:dyDescent="0.15">
      <c r="AN656" s="472">
        <v>19</v>
      </c>
      <c r="AO656" s="472">
        <v>1</v>
      </c>
      <c r="AP656" s="472">
        <v>3</v>
      </c>
      <c r="AQ656" s="480">
        <f ca="1">IF($AP656=1,IF(INDIRECT(ADDRESS(($AN656-1)*3+$AO656+5,$AP656+7))="",0,INDIRECT(ADDRESS(($AN656-1)*3+$AO656+5,$AP656+7))),IF(INDIRECT(ADDRESS(($AN656-1)*3+$AO656+5,$AP656+7))="",0,IF(COUNTIF(INDIRECT(ADDRESS(($AN656-1)*36+($AO656-1)*12+6,COLUMN())):INDIRECT(ADDRESS(($AN656-1)*36+($AO656-1)*12+$AP656+4,COLUMN())),INDIRECT(ADDRESS(($AN656-1)*3+$AO656+5,$AP656+7)))&gt;=1,0,INDIRECT(ADDRESS(($AN656-1)*3+$AO656+5,$AP656+7)))))</f>
        <v>0</v>
      </c>
      <c r="AR656" s="472">
        <f ca="1">COUNTIF(INDIRECT("H"&amp;(ROW()+12*(($AN656-1)*3+$AO656)-ROW())/12+5):INDIRECT("S"&amp;(ROW()+12*(($AN656-1)*3+$AO656)-ROW())/12+5),AQ656)</f>
        <v>0</v>
      </c>
      <c r="AS656" s="480"/>
      <c r="AU656" s="472">
        <f ca="1">IF(AND(AQ656&gt;0,AR656&gt;0),COUNTIF(AU$6:AU655,"&gt;0")+1,0)</f>
        <v>0</v>
      </c>
    </row>
    <row r="657" spans="40:47" x14ac:dyDescent="0.15">
      <c r="AN657" s="472">
        <v>19</v>
      </c>
      <c r="AO657" s="472">
        <v>1</v>
      </c>
      <c r="AP657" s="472">
        <v>4</v>
      </c>
      <c r="AQ657" s="480">
        <f ca="1">IF($AP657=1,IF(INDIRECT(ADDRESS(($AN657-1)*3+$AO657+5,$AP657+7))="",0,INDIRECT(ADDRESS(($AN657-1)*3+$AO657+5,$AP657+7))),IF(INDIRECT(ADDRESS(($AN657-1)*3+$AO657+5,$AP657+7))="",0,IF(COUNTIF(INDIRECT(ADDRESS(($AN657-1)*36+($AO657-1)*12+6,COLUMN())):INDIRECT(ADDRESS(($AN657-1)*36+($AO657-1)*12+$AP657+4,COLUMN())),INDIRECT(ADDRESS(($AN657-1)*3+$AO657+5,$AP657+7)))&gt;=1,0,INDIRECT(ADDRESS(($AN657-1)*3+$AO657+5,$AP657+7)))))</f>
        <v>0</v>
      </c>
      <c r="AR657" s="472">
        <f ca="1">COUNTIF(INDIRECT("H"&amp;(ROW()+12*(($AN657-1)*3+$AO657)-ROW())/12+5):INDIRECT("S"&amp;(ROW()+12*(($AN657-1)*3+$AO657)-ROW())/12+5),AQ657)</f>
        <v>0</v>
      </c>
      <c r="AS657" s="480"/>
      <c r="AU657" s="472">
        <f ca="1">IF(AND(AQ657&gt;0,AR657&gt;0),COUNTIF(AU$6:AU656,"&gt;0")+1,0)</f>
        <v>0</v>
      </c>
    </row>
    <row r="658" spans="40:47" x14ac:dyDescent="0.15">
      <c r="AN658" s="472">
        <v>19</v>
      </c>
      <c r="AO658" s="472">
        <v>1</v>
      </c>
      <c r="AP658" s="472">
        <v>5</v>
      </c>
      <c r="AQ658" s="480">
        <f ca="1">IF($AP658=1,IF(INDIRECT(ADDRESS(($AN658-1)*3+$AO658+5,$AP658+7))="",0,INDIRECT(ADDRESS(($AN658-1)*3+$AO658+5,$AP658+7))),IF(INDIRECT(ADDRESS(($AN658-1)*3+$AO658+5,$AP658+7))="",0,IF(COUNTIF(INDIRECT(ADDRESS(($AN658-1)*36+($AO658-1)*12+6,COLUMN())):INDIRECT(ADDRESS(($AN658-1)*36+($AO658-1)*12+$AP658+4,COLUMN())),INDIRECT(ADDRESS(($AN658-1)*3+$AO658+5,$AP658+7)))&gt;=1,0,INDIRECT(ADDRESS(($AN658-1)*3+$AO658+5,$AP658+7)))))</f>
        <v>0</v>
      </c>
      <c r="AR658" s="472">
        <f ca="1">COUNTIF(INDIRECT("H"&amp;(ROW()+12*(($AN658-1)*3+$AO658)-ROW())/12+5):INDIRECT("S"&amp;(ROW()+12*(($AN658-1)*3+$AO658)-ROW())/12+5),AQ658)</f>
        <v>0</v>
      </c>
      <c r="AS658" s="480"/>
      <c r="AU658" s="472">
        <f ca="1">IF(AND(AQ658&gt;0,AR658&gt;0),COUNTIF(AU$6:AU657,"&gt;0")+1,0)</f>
        <v>0</v>
      </c>
    </row>
    <row r="659" spans="40:47" x14ac:dyDescent="0.15">
      <c r="AN659" s="472">
        <v>19</v>
      </c>
      <c r="AO659" s="472">
        <v>1</v>
      </c>
      <c r="AP659" s="472">
        <v>6</v>
      </c>
      <c r="AQ659" s="480">
        <f ca="1">IF($AP659=1,IF(INDIRECT(ADDRESS(($AN659-1)*3+$AO659+5,$AP659+7))="",0,INDIRECT(ADDRESS(($AN659-1)*3+$AO659+5,$AP659+7))),IF(INDIRECT(ADDRESS(($AN659-1)*3+$AO659+5,$AP659+7))="",0,IF(COUNTIF(INDIRECT(ADDRESS(($AN659-1)*36+($AO659-1)*12+6,COLUMN())):INDIRECT(ADDRESS(($AN659-1)*36+($AO659-1)*12+$AP659+4,COLUMN())),INDIRECT(ADDRESS(($AN659-1)*3+$AO659+5,$AP659+7)))&gt;=1,0,INDIRECT(ADDRESS(($AN659-1)*3+$AO659+5,$AP659+7)))))</f>
        <v>0</v>
      </c>
      <c r="AR659" s="472">
        <f ca="1">COUNTIF(INDIRECT("H"&amp;(ROW()+12*(($AN659-1)*3+$AO659)-ROW())/12+5):INDIRECT("S"&amp;(ROW()+12*(($AN659-1)*3+$AO659)-ROW())/12+5),AQ659)</f>
        <v>0</v>
      </c>
      <c r="AS659" s="480"/>
      <c r="AU659" s="472">
        <f ca="1">IF(AND(AQ659&gt;0,AR659&gt;0),COUNTIF(AU$6:AU658,"&gt;0")+1,0)</f>
        <v>0</v>
      </c>
    </row>
    <row r="660" spans="40:47" x14ac:dyDescent="0.15">
      <c r="AN660" s="472">
        <v>19</v>
      </c>
      <c r="AO660" s="472">
        <v>1</v>
      </c>
      <c r="AP660" s="472">
        <v>7</v>
      </c>
      <c r="AQ660" s="480">
        <f ca="1">IF($AP660=1,IF(INDIRECT(ADDRESS(($AN660-1)*3+$AO660+5,$AP660+7))="",0,INDIRECT(ADDRESS(($AN660-1)*3+$AO660+5,$AP660+7))),IF(INDIRECT(ADDRESS(($AN660-1)*3+$AO660+5,$AP660+7))="",0,IF(COUNTIF(INDIRECT(ADDRESS(($AN660-1)*36+($AO660-1)*12+6,COLUMN())):INDIRECT(ADDRESS(($AN660-1)*36+($AO660-1)*12+$AP660+4,COLUMN())),INDIRECT(ADDRESS(($AN660-1)*3+$AO660+5,$AP660+7)))&gt;=1,0,INDIRECT(ADDRESS(($AN660-1)*3+$AO660+5,$AP660+7)))))</f>
        <v>0</v>
      </c>
      <c r="AR660" s="472">
        <f ca="1">COUNTIF(INDIRECT("H"&amp;(ROW()+12*(($AN660-1)*3+$AO660)-ROW())/12+5):INDIRECT("S"&amp;(ROW()+12*(($AN660-1)*3+$AO660)-ROW())/12+5),AQ660)</f>
        <v>0</v>
      </c>
      <c r="AS660" s="480"/>
      <c r="AU660" s="472">
        <f ca="1">IF(AND(AQ660&gt;0,AR660&gt;0),COUNTIF(AU$6:AU659,"&gt;0")+1,0)</f>
        <v>0</v>
      </c>
    </row>
    <row r="661" spans="40:47" x14ac:dyDescent="0.15">
      <c r="AN661" s="472">
        <v>19</v>
      </c>
      <c r="AO661" s="472">
        <v>1</v>
      </c>
      <c r="AP661" s="472">
        <v>8</v>
      </c>
      <c r="AQ661" s="480">
        <f ca="1">IF($AP661=1,IF(INDIRECT(ADDRESS(($AN661-1)*3+$AO661+5,$AP661+7))="",0,INDIRECT(ADDRESS(($AN661-1)*3+$AO661+5,$AP661+7))),IF(INDIRECT(ADDRESS(($AN661-1)*3+$AO661+5,$AP661+7))="",0,IF(COUNTIF(INDIRECT(ADDRESS(($AN661-1)*36+($AO661-1)*12+6,COLUMN())):INDIRECT(ADDRESS(($AN661-1)*36+($AO661-1)*12+$AP661+4,COLUMN())),INDIRECT(ADDRESS(($AN661-1)*3+$AO661+5,$AP661+7)))&gt;=1,0,INDIRECT(ADDRESS(($AN661-1)*3+$AO661+5,$AP661+7)))))</f>
        <v>0</v>
      </c>
      <c r="AR661" s="472">
        <f ca="1">COUNTIF(INDIRECT("H"&amp;(ROW()+12*(($AN661-1)*3+$AO661)-ROW())/12+5):INDIRECT("S"&amp;(ROW()+12*(($AN661-1)*3+$AO661)-ROW())/12+5),AQ661)</f>
        <v>0</v>
      </c>
      <c r="AS661" s="480"/>
      <c r="AU661" s="472">
        <f ca="1">IF(AND(AQ661&gt;0,AR661&gt;0),COUNTIF(AU$6:AU660,"&gt;0")+1,0)</f>
        <v>0</v>
      </c>
    </row>
    <row r="662" spans="40:47" x14ac:dyDescent="0.15">
      <c r="AN662" s="472">
        <v>19</v>
      </c>
      <c r="AO662" s="472">
        <v>1</v>
      </c>
      <c r="AP662" s="472">
        <v>9</v>
      </c>
      <c r="AQ662" s="480">
        <f ca="1">IF($AP662=1,IF(INDIRECT(ADDRESS(($AN662-1)*3+$AO662+5,$AP662+7))="",0,INDIRECT(ADDRESS(($AN662-1)*3+$AO662+5,$AP662+7))),IF(INDIRECT(ADDRESS(($AN662-1)*3+$AO662+5,$AP662+7))="",0,IF(COUNTIF(INDIRECT(ADDRESS(($AN662-1)*36+($AO662-1)*12+6,COLUMN())):INDIRECT(ADDRESS(($AN662-1)*36+($AO662-1)*12+$AP662+4,COLUMN())),INDIRECT(ADDRESS(($AN662-1)*3+$AO662+5,$AP662+7)))&gt;=1,0,INDIRECT(ADDRESS(($AN662-1)*3+$AO662+5,$AP662+7)))))</f>
        <v>0</v>
      </c>
      <c r="AR662" s="472">
        <f ca="1">COUNTIF(INDIRECT("H"&amp;(ROW()+12*(($AN662-1)*3+$AO662)-ROW())/12+5):INDIRECT("S"&amp;(ROW()+12*(($AN662-1)*3+$AO662)-ROW())/12+5),AQ662)</f>
        <v>0</v>
      </c>
      <c r="AS662" s="480"/>
      <c r="AU662" s="472">
        <f ca="1">IF(AND(AQ662&gt;0,AR662&gt;0),COUNTIF(AU$6:AU661,"&gt;0")+1,0)</f>
        <v>0</v>
      </c>
    </row>
    <row r="663" spans="40:47" x14ac:dyDescent="0.15">
      <c r="AN663" s="472">
        <v>19</v>
      </c>
      <c r="AO663" s="472">
        <v>1</v>
      </c>
      <c r="AP663" s="472">
        <v>10</v>
      </c>
      <c r="AQ663" s="480">
        <f ca="1">IF($AP663=1,IF(INDIRECT(ADDRESS(($AN663-1)*3+$AO663+5,$AP663+7))="",0,INDIRECT(ADDRESS(($AN663-1)*3+$AO663+5,$AP663+7))),IF(INDIRECT(ADDRESS(($AN663-1)*3+$AO663+5,$AP663+7))="",0,IF(COUNTIF(INDIRECT(ADDRESS(($AN663-1)*36+($AO663-1)*12+6,COLUMN())):INDIRECT(ADDRESS(($AN663-1)*36+($AO663-1)*12+$AP663+4,COLUMN())),INDIRECT(ADDRESS(($AN663-1)*3+$AO663+5,$AP663+7)))&gt;=1,0,INDIRECT(ADDRESS(($AN663-1)*3+$AO663+5,$AP663+7)))))</f>
        <v>0</v>
      </c>
      <c r="AR663" s="472">
        <f ca="1">COUNTIF(INDIRECT("H"&amp;(ROW()+12*(($AN663-1)*3+$AO663)-ROW())/12+5):INDIRECT("S"&amp;(ROW()+12*(($AN663-1)*3+$AO663)-ROW())/12+5),AQ663)</f>
        <v>0</v>
      </c>
      <c r="AS663" s="480"/>
      <c r="AU663" s="472">
        <f ca="1">IF(AND(AQ663&gt;0,AR663&gt;0),COUNTIF(AU$6:AU662,"&gt;0")+1,0)</f>
        <v>0</v>
      </c>
    </row>
    <row r="664" spans="40:47" x14ac:dyDescent="0.15">
      <c r="AN664" s="472">
        <v>19</v>
      </c>
      <c r="AO664" s="472">
        <v>1</v>
      </c>
      <c r="AP664" s="472">
        <v>11</v>
      </c>
      <c r="AQ664" s="480">
        <f ca="1">IF($AP664=1,IF(INDIRECT(ADDRESS(($AN664-1)*3+$AO664+5,$AP664+7))="",0,INDIRECT(ADDRESS(($AN664-1)*3+$AO664+5,$AP664+7))),IF(INDIRECT(ADDRESS(($AN664-1)*3+$AO664+5,$AP664+7))="",0,IF(COUNTIF(INDIRECT(ADDRESS(($AN664-1)*36+($AO664-1)*12+6,COLUMN())):INDIRECT(ADDRESS(($AN664-1)*36+($AO664-1)*12+$AP664+4,COLUMN())),INDIRECT(ADDRESS(($AN664-1)*3+$AO664+5,$AP664+7)))&gt;=1,0,INDIRECT(ADDRESS(($AN664-1)*3+$AO664+5,$AP664+7)))))</f>
        <v>0</v>
      </c>
      <c r="AR664" s="472">
        <f ca="1">COUNTIF(INDIRECT("H"&amp;(ROW()+12*(($AN664-1)*3+$AO664)-ROW())/12+5):INDIRECT("S"&amp;(ROW()+12*(($AN664-1)*3+$AO664)-ROW())/12+5),AQ664)</f>
        <v>0</v>
      </c>
      <c r="AS664" s="480"/>
      <c r="AU664" s="472">
        <f ca="1">IF(AND(AQ664&gt;0,AR664&gt;0),COUNTIF(AU$6:AU663,"&gt;0")+1,0)</f>
        <v>0</v>
      </c>
    </row>
    <row r="665" spans="40:47" x14ac:dyDescent="0.15">
      <c r="AN665" s="472">
        <v>19</v>
      </c>
      <c r="AO665" s="472">
        <v>1</v>
      </c>
      <c r="AP665" s="472">
        <v>12</v>
      </c>
      <c r="AQ665" s="480">
        <f ca="1">IF($AP665=1,IF(INDIRECT(ADDRESS(($AN665-1)*3+$AO665+5,$AP665+7))="",0,INDIRECT(ADDRESS(($AN665-1)*3+$AO665+5,$AP665+7))),IF(INDIRECT(ADDRESS(($AN665-1)*3+$AO665+5,$AP665+7))="",0,IF(COUNTIF(INDIRECT(ADDRESS(($AN665-1)*36+($AO665-1)*12+6,COLUMN())):INDIRECT(ADDRESS(($AN665-1)*36+($AO665-1)*12+$AP665+4,COLUMN())),INDIRECT(ADDRESS(($AN665-1)*3+$AO665+5,$AP665+7)))&gt;=1,0,INDIRECT(ADDRESS(($AN665-1)*3+$AO665+5,$AP665+7)))))</f>
        <v>0</v>
      </c>
      <c r="AR665" s="472">
        <f ca="1">COUNTIF(INDIRECT("H"&amp;(ROW()+12*(($AN665-1)*3+$AO665)-ROW())/12+5):INDIRECT("S"&amp;(ROW()+12*(($AN665-1)*3+$AO665)-ROW())/12+5),AQ665)</f>
        <v>0</v>
      </c>
      <c r="AS665" s="480"/>
      <c r="AU665" s="472">
        <f ca="1">IF(AND(AQ665&gt;0,AR665&gt;0),COUNTIF(AU$6:AU664,"&gt;0")+1,0)</f>
        <v>0</v>
      </c>
    </row>
    <row r="666" spans="40:47" x14ac:dyDescent="0.15">
      <c r="AN666" s="472">
        <v>19</v>
      </c>
      <c r="AO666" s="472">
        <v>2</v>
      </c>
      <c r="AP666" s="472">
        <v>1</v>
      </c>
      <c r="AQ666" s="480">
        <f ca="1">IF($AP666=1,IF(INDIRECT(ADDRESS(($AN666-1)*3+$AO666+5,$AP666+7))="",0,INDIRECT(ADDRESS(($AN666-1)*3+$AO666+5,$AP666+7))),IF(INDIRECT(ADDRESS(($AN666-1)*3+$AO666+5,$AP666+7))="",0,IF(COUNTIF(INDIRECT(ADDRESS(($AN666-1)*36+($AO666-1)*12+6,COLUMN())):INDIRECT(ADDRESS(($AN666-1)*36+($AO666-1)*12+$AP666+4,COLUMN())),INDIRECT(ADDRESS(($AN666-1)*3+$AO666+5,$AP666+7)))&gt;=1,0,INDIRECT(ADDRESS(($AN666-1)*3+$AO666+5,$AP666+7)))))</f>
        <v>0</v>
      </c>
      <c r="AR666" s="472">
        <f ca="1">COUNTIF(INDIRECT("H"&amp;(ROW()+12*(($AN666-1)*3+$AO666)-ROW())/12+5):INDIRECT("S"&amp;(ROW()+12*(($AN666-1)*3+$AO666)-ROW())/12+5),AQ666)</f>
        <v>0</v>
      </c>
      <c r="AS666" s="480"/>
      <c r="AU666" s="472">
        <f ca="1">IF(AND(AQ666&gt;0,AR666&gt;0),COUNTIF(AU$6:AU665,"&gt;0")+1,0)</f>
        <v>0</v>
      </c>
    </row>
    <row r="667" spans="40:47" x14ac:dyDescent="0.15">
      <c r="AN667" s="472">
        <v>19</v>
      </c>
      <c r="AO667" s="472">
        <v>2</v>
      </c>
      <c r="AP667" s="472">
        <v>2</v>
      </c>
      <c r="AQ667" s="480">
        <f ca="1">IF($AP667=1,IF(INDIRECT(ADDRESS(($AN667-1)*3+$AO667+5,$AP667+7))="",0,INDIRECT(ADDRESS(($AN667-1)*3+$AO667+5,$AP667+7))),IF(INDIRECT(ADDRESS(($AN667-1)*3+$AO667+5,$AP667+7))="",0,IF(COUNTIF(INDIRECT(ADDRESS(($AN667-1)*36+($AO667-1)*12+6,COLUMN())):INDIRECT(ADDRESS(($AN667-1)*36+($AO667-1)*12+$AP667+4,COLUMN())),INDIRECT(ADDRESS(($AN667-1)*3+$AO667+5,$AP667+7)))&gt;=1,0,INDIRECT(ADDRESS(($AN667-1)*3+$AO667+5,$AP667+7)))))</f>
        <v>0</v>
      </c>
      <c r="AR667" s="472">
        <f ca="1">COUNTIF(INDIRECT("H"&amp;(ROW()+12*(($AN667-1)*3+$AO667)-ROW())/12+5):INDIRECT("S"&amp;(ROW()+12*(($AN667-1)*3+$AO667)-ROW())/12+5),AQ667)</f>
        <v>0</v>
      </c>
      <c r="AS667" s="480"/>
      <c r="AU667" s="472">
        <f ca="1">IF(AND(AQ667&gt;0,AR667&gt;0),COUNTIF(AU$6:AU666,"&gt;0")+1,0)</f>
        <v>0</v>
      </c>
    </row>
    <row r="668" spans="40:47" x14ac:dyDescent="0.15">
      <c r="AN668" s="472">
        <v>19</v>
      </c>
      <c r="AO668" s="472">
        <v>2</v>
      </c>
      <c r="AP668" s="472">
        <v>3</v>
      </c>
      <c r="AQ668" s="480">
        <f ca="1">IF($AP668=1,IF(INDIRECT(ADDRESS(($AN668-1)*3+$AO668+5,$AP668+7))="",0,INDIRECT(ADDRESS(($AN668-1)*3+$AO668+5,$AP668+7))),IF(INDIRECT(ADDRESS(($AN668-1)*3+$AO668+5,$AP668+7))="",0,IF(COUNTIF(INDIRECT(ADDRESS(($AN668-1)*36+($AO668-1)*12+6,COLUMN())):INDIRECT(ADDRESS(($AN668-1)*36+($AO668-1)*12+$AP668+4,COLUMN())),INDIRECT(ADDRESS(($AN668-1)*3+$AO668+5,$AP668+7)))&gt;=1,0,INDIRECT(ADDRESS(($AN668-1)*3+$AO668+5,$AP668+7)))))</f>
        <v>0</v>
      </c>
      <c r="AR668" s="472">
        <f ca="1">COUNTIF(INDIRECT("H"&amp;(ROW()+12*(($AN668-1)*3+$AO668)-ROW())/12+5):INDIRECT("S"&amp;(ROW()+12*(($AN668-1)*3+$AO668)-ROW())/12+5),AQ668)</f>
        <v>0</v>
      </c>
      <c r="AS668" s="480"/>
      <c r="AU668" s="472">
        <f ca="1">IF(AND(AQ668&gt;0,AR668&gt;0),COUNTIF(AU$6:AU667,"&gt;0")+1,0)</f>
        <v>0</v>
      </c>
    </row>
    <row r="669" spans="40:47" x14ac:dyDescent="0.15">
      <c r="AN669" s="472">
        <v>19</v>
      </c>
      <c r="AO669" s="472">
        <v>2</v>
      </c>
      <c r="AP669" s="472">
        <v>4</v>
      </c>
      <c r="AQ669" s="480">
        <f ca="1">IF($AP669=1,IF(INDIRECT(ADDRESS(($AN669-1)*3+$AO669+5,$AP669+7))="",0,INDIRECT(ADDRESS(($AN669-1)*3+$AO669+5,$AP669+7))),IF(INDIRECT(ADDRESS(($AN669-1)*3+$AO669+5,$AP669+7))="",0,IF(COUNTIF(INDIRECT(ADDRESS(($AN669-1)*36+($AO669-1)*12+6,COLUMN())):INDIRECT(ADDRESS(($AN669-1)*36+($AO669-1)*12+$AP669+4,COLUMN())),INDIRECT(ADDRESS(($AN669-1)*3+$AO669+5,$AP669+7)))&gt;=1,0,INDIRECT(ADDRESS(($AN669-1)*3+$AO669+5,$AP669+7)))))</f>
        <v>0</v>
      </c>
      <c r="AR669" s="472">
        <f ca="1">COUNTIF(INDIRECT("H"&amp;(ROW()+12*(($AN669-1)*3+$AO669)-ROW())/12+5):INDIRECT("S"&amp;(ROW()+12*(($AN669-1)*3+$AO669)-ROW())/12+5),AQ669)</f>
        <v>0</v>
      </c>
      <c r="AS669" s="480"/>
      <c r="AU669" s="472">
        <f ca="1">IF(AND(AQ669&gt;0,AR669&gt;0),COUNTIF(AU$6:AU668,"&gt;0")+1,0)</f>
        <v>0</v>
      </c>
    </row>
    <row r="670" spans="40:47" x14ac:dyDescent="0.15">
      <c r="AN670" s="472">
        <v>19</v>
      </c>
      <c r="AO670" s="472">
        <v>2</v>
      </c>
      <c r="AP670" s="472">
        <v>5</v>
      </c>
      <c r="AQ670" s="480">
        <f ca="1">IF($AP670=1,IF(INDIRECT(ADDRESS(($AN670-1)*3+$AO670+5,$AP670+7))="",0,INDIRECT(ADDRESS(($AN670-1)*3+$AO670+5,$AP670+7))),IF(INDIRECT(ADDRESS(($AN670-1)*3+$AO670+5,$AP670+7))="",0,IF(COUNTIF(INDIRECT(ADDRESS(($AN670-1)*36+($AO670-1)*12+6,COLUMN())):INDIRECT(ADDRESS(($AN670-1)*36+($AO670-1)*12+$AP670+4,COLUMN())),INDIRECT(ADDRESS(($AN670-1)*3+$AO670+5,$AP670+7)))&gt;=1,0,INDIRECT(ADDRESS(($AN670-1)*3+$AO670+5,$AP670+7)))))</f>
        <v>0</v>
      </c>
      <c r="AR670" s="472">
        <f ca="1">COUNTIF(INDIRECT("H"&amp;(ROW()+12*(($AN670-1)*3+$AO670)-ROW())/12+5):INDIRECT("S"&amp;(ROW()+12*(($AN670-1)*3+$AO670)-ROW())/12+5),AQ670)</f>
        <v>0</v>
      </c>
      <c r="AS670" s="480"/>
      <c r="AU670" s="472">
        <f ca="1">IF(AND(AQ670&gt;0,AR670&gt;0),COUNTIF(AU$6:AU669,"&gt;0")+1,0)</f>
        <v>0</v>
      </c>
    </row>
    <row r="671" spans="40:47" x14ac:dyDescent="0.15">
      <c r="AN671" s="472">
        <v>19</v>
      </c>
      <c r="AO671" s="472">
        <v>2</v>
      </c>
      <c r="AP671" s="472">
        <v>6</v>
      </c>
      <c r="AQ671" s="480">
        <f ca="1">IF($AP671=1,IF(INDIRECT(ADDRESS(($AN671-1)*3+$AO671+5,$AP671+7))="",0,INDIRECT(ADDRESS(($AN671-1)*3+$AO671+5,$AP671+7))),IF(INDIRECT(ADDRESS(($AN671-1)*3+$AO671+5,$AP671+7))="",0,IF(COUNTIF(INDIRECT(ADDRESS(($AN671-1)*36+($AO671-1)*12+6,COLUMN())):INDIRECT(ADDRESS(($AN671-1)*36+($AO671-1)*12+$AP671+4,COLUMN())),INDIRECT(ADDRESS(($AN671-1)*3+$AO671+5,$AP671+7)))&gt;=1,0,INDIRECT(ADDRESS(($AN671-1)*3+$AO671+5,$AP671+7)))))</f>
        <v>0</v>
      </c>
      <c r="AR671" s="472">
        <f ca="1">COUNTIF(INDIRECT("H"&amp;(ROW()+12*(($AN671-1)*3+$AO671)-ROW())/12+5):INDIRECT("S"&amp;(ROW()+12*(($AN671-1)*3+$AO671)-ROW())/12+5),AQ671)</f>
        <v>0</v>
      </c>
      <c r="AS671" s="480"/>
      <c r="AU671" s="472">
        <f ca="1">IF(AND(AQ671&gt;0,AR671&gt;0),COUNTIF(AU$6:AU670,"&gt;0")+1,0)</f>
        <v>0</v>
      </c>
    </row>
    <row r="672" spans="40:47" x14ac:dyDescent="0.15">
      <c r="AN672" s="472">
        <v>19</v>
      </c>
      <c r="AO672" s="472">
        <v>2</v>
      </c>
      <c r="AP672" s="472">
        <v>7</v>
      </c>
      <c r="AQ672" s="480">
        <f ca="1">IF($AP672=1,IF(INDIRECT(ADDRESS(($AN672-1)*3+$AO672+5,$AP672+7))="",0,INDIRECT(ADDRESS(($AN672-1)*3+$AO672+5,$AP672+7))),IF(INDIRECT(ADDRESS(($AN672-1)*3+$AO672+5,$AP672+7))="",0,IF(COUNTIF(INDIRECT(ADDRESS(($AN672-1)*36+($AO672-1)*12+6,COLUMN())):INDIRECT(ADDRESS(($AN672-1)*36+($AO672-1)*12+$AP672+4,COLUMN())),INDIRECT(ADDRESS(($AN672-1)*3+$AO672+5,$AP672+7)))&gt;=1,0,INDIRECT(ADDRESS(($AN672-1)*3+$AO672+5,$AP672+7)))))</f>
        <v>0</v>
      </c>
      <c r="AR672" s="472">
        <f ca="1">COUNTIF(INDIRECT("H"&amp;(ROW()+12*(($AN672-1)*3+$AO672)-ROW())/12+5):INDIRECT("S"&amp;(ROW()+12*(($AN672-1)*3+$AO672)-ROW())/12+5),AQ672)</f>
        <v>0</v>
      </c>
      <c r="AS672" s="480"/>
      <c r="AU672" s="472">
        <f ca="1">IF(AND(AQ672&gt;0,AR672&gt;0),COUNTIF(AU$6:AU671,"&gt;0")+1,0)</f>
        <v>0</v>
      </c>
    </row>
    <row r="673" spans="40:47" x14ac:dyDescent="0.15">
      <c r="AN673" s="472">
        <v>19</v>
      </c>
      <c r="AO673" s="472">
        <v>2</v>
      </c>
      <c r="AP673" s="472">
        <v>8</v>
      </c>
      <c r="AQ673" s="480">
        <f ca="1">IF($AP673=1,IF(INDIRECT(ADDRESS(($AN673-1)*3+$AO673+5,$AP673+7))="",0,INDIRECT(ADDRESS(($AN673-1)*3+$AO673+5,$AP673+7))),IF(INDIRECT(ADDRESS(($AN673-1)*3+$AO673+5,$AP673+7))="",0,IF(COUNTIF(INDIRECT(ADDRESS(($AN673-1)*36+($AO673-1)*12+6,COLUMN())):INDIRECT(ADDRESS(($AN673-1)*36+($AO673-1)*12+$AP673+4,COLUMN())),INDIRECT(ADDRESS(($AN673-1)*3+$AO673+5,$AP673+7)))&gt;=1,0,INDIRECT(ADDRESS(($AN673-1)*3+$AO673+5,$AP673+7)))))</f>
        <v>0</v>
      </c>
      <c r="AR673" s="472">
        <f ca="1">COUNTIF(INDIRECT("H"&amp;(ROW()+12*(($AN673-1)*3+$AO673)-ROW())/12+5):INDIRECT("S"&amp;(ROW()+12*(($AN673-1)*3+$AO673)-ROW())/12+5),AQ673)</f>
        <v>0</v>
      </c>
      <c r="AS673" s="480"/>
      <c r="AU673" s="472">
        <f ca="1">IF(AND(AQ673&gt;0,AR673&gt;0),COUNTIF(AU$6:AU672,"&gt;0")+1,0)</f>
        <v>0</v>
      </c>
    </row>
    <row r="674" spans="40:47" x14ac:dyDescent="0.15">
      <c r="AN674" s="472">
        <v>19</v>
      </c>
      <c r="AO674" s="472">
        <v>2</v>
      </c>
      <c r="AP674" s="472">
        <v>9</v>
      </c>
      <c r="AQ674" s="480">
        <f ca="1">IF($AP674=1,IF(INDIRECT(ADDRESS(($AN674-1)*3+$AO674+5,$AP674+7))="",0,INDIRECT(ADDRESS(($AN674-1)*3+$AO674+5,$AP674+7))),IF(INDIRECT(ADDRESS(($AN674-1)*3+$AO674+5,$AP674+7))="",0,IF(COUNTIF(INDIRECT(ADDRESS(($AN674-1)*36+($AO674-1)*12+6,COLUMN())):INDIRECT(ADDRESS(($AN674-1)*36+($AO674-1)*12+$AP674+4,COLUMN())),INDIRECT(ADDRESS(($AN674-1)*3+$AO674+5,$AP674+7)))&gt;=1,0,INDIRECT(ADDRESS(($AN674-1)*3+$AO674+5,$AP674+7)))))</f>
        <v>0</v>
      </c>
      <c r="AR674" s="472">
        <f ca="1">COUNTIF(INDIRECT("H"&amp;(ROW()+12*(($AN674-1)*3+$AO674)-ROW())/12+5):INDIRECT("S"&amp;(ROW()+12*(($AN674-1)*3+$AO674)-ROW())/12+5),AQ674)</f>
        <v>0</v>
      </c>
      <c r="AS674" s="480"/>
      <c r="AU674" s="472">
        <f ca="1">IF(AND(AQ674&gt;0,AR674&gt;0),COUNTIF(AU$6:AU673,"&gt;0")+1,0)</f>
        <v>0</v>
      </c>
    </row>
    <row r="675" spans="40:47" x14ac:dyDescent="0.15">
      <c r="AN675" s="472">
        <v>19</v>
      </c>
      <c r="AO675" s="472">
        <v>2</v>
      </c>
      <c r="AP675" s="472">
        <v>10</v>
      </c>
      <c r="AQ675" s="480">
        <f ca="1">IF($AP675=1,IF(INDIRECT(ADDRESS(($AN675-1)*3+$AO675+5,$AP675+7))="",0,INDIRECT(ADDRESS(($AN675-1)*3+$AO675+5,$AP675+7))),IF(INDIRECT(ADDRESS(($AN675-1)*3+$AO675+5,$AP675+7))="",0,IF(COUNTIF(INDIRECT(ADDRESS(($AN675-1)*36+($AO675-1)*12+6,COLUMN())):INDIRECT(ADDRESS(($AN675-1)*36+($AO675-1)*12+$AP675+4,COLUMN())),INDIRECT(ADDRESS(($AN675-1)*3+$AO675+5,$AP675+7)))&gt;=1,0,INDIRECT(ADDRESS(($AN675-1)*3+$AO675+5,$AP675+7)))))</f>
        <v>0</v>
      </c>
      <c r="AR675" s="472">
        <f ca="1">COUNTIF(INDIRECT("H"&amp;(ROW()+12*(($AN675-1)*3+$AO675)-ROW())/12+5):INDIRECT("S"&amp;(ROW()+12*(($AN675-1)*3+$AO675)-ROW())/12+5),AQ675)</f>
        <v>0</v>
      </c>
      <c r="AS675" s="480"/>
      <c r="AU675" s="472">
        <f ca="1">IF(AND(AQ675&gt;0,AR675&gt;0),COUNTIF(AU$6:AU674,"&gt;0")+1,0)</f>
        <v>0</v>
      </c>
    </row>
    <row r="676" spans="40:47" x14ac:dyDescent="0.15">
      <c r="AN676" s="472">
        <v>19</v>
      </c>
      <c r="AO676" s="472">
        <v>2</v>
      </c>
      <c r="AP676" s="472">
        <v>11</v>
      </c>
      <c r="AQ676" s="480">
        <f ca="1">IF($AP676=1,IF(INDIRECT(ADDRESS(($AN676-1)*3+$AO676+5,$AP676+7))="",0,INDIRECT(ADDRESS(($AN676-1)*3+$AO676+5,$AP676+7))),IF(INDIRECT(ADDRESS(($AN676-1)*3+$AO676+5,$AP676+7))="",0,IF(COUNTIF(INDIRECT(ADDRESS(($AN676-1)*36+($AO676-1)*12+6,COLUMN())):INDIRECT(ADDRESS(($AN676-1)*36+($AO676-1)*12+$AP676+4,COLUMN())),INDIRECT(ADDRESS(($AN676-1)*3+$AO676+5,$AP676+7)))&gt;=1,0,INDIRECT(ADDRESS(($AN676-1)*3+$AO676+5,$AP676+7)))))</f>
        <v>0</v>
      </c>
      <c r="AR676" s="472">
        <f ca="1">COUNTIF(INDIRECT("H"&amp;(ROW()+12*(($AN676-1)*3+$AO676)-ROW())/12+5):INDIRECT("S"&amp;(ROW()+12*(($AN676-1)*3+$AO676)-ROW())/12+5),AQ676)</f>
        <v>0</v>
      </c>
      <c r="AS676" s="480"/>
      <c r="AU676" s="472">
        <f ca="1">IF(AND(AQ676&gt;0,AR676&gt;0),COUNTIF(AU$6:AU675,"&gt;0")+1,0)</f>
        <v>0</v>
      </c>
    </row>
    <row r="677" spans="40:47" x14ac:dyDescent="0.15">
      <c r="AN677" s="472">
        <v>19</v>
      </c>
      <c r="AO677" s="472">
        <v>2</v>
      </c>
      <c r="AP677" s="472">
        <v>12</v>
      </c>
      <c r="AQ677" s="480">
        <f ca="1">IF($AP677=1,IF(INDIRECT(ADDRESS(($AN677-1)*3+$AO677+5,$AP677+7))="",0,INDIRECT(ADDRESS(($AN677-1)*3+$AO677+5,$AP677+7))),IF(INDIRECT(ADDRESS(($AN677-1)*3+$AO677+5,$AP677+7))="",0,IF(COUNTIF(INDIRECT(ADDRESS(($AN677-1)*36+($AO677-1)*12+6,COLUMN())):INDIRECT(ADDRESS(($AN677-1)*36+($AO677-1)*12+$AP677+4,COLUMN())),INDIRECT(ADDRESS(($AN677-1)*3+$AO677+5,$AP677+7)))&gt;=1,0,INDIRECT(ADDRESS(($AN677-1)*3+$AO677+5,$AP677+7)))))</f>
        <v>0</v>
      </c>
      <c r="AR677" s="472">
        <f ca="1">COUNTIF(INDIRECT("H"&amp;(ROW()+12*(($AN677-1)*3+$AO677)-ROW())/12+5):INDIRECT("S"&amp;(ROW()+12*(($AN677-1)*3+$AO677)-ROW())/12+5),AQ677)</f>
        <v>0</v>
      </c>
      <c r="AS677" s="480"/>
      <c r="AU677" s="472">
        <f ca="1">IF(AND(AQ677&gt;0,AR677&gt;0),COUNTIF(AU$6:AU676,"&gt;0")+1,0)</f>
        <v>0</v>
      </c>
    </row>
    <row r="678" spans="40:47" x14ac:dyDescent="0.15">
      <c r="AN678" s="472">
        <v>19</v>
      </c>
      <c r="AO678" s="472">
        <v>3</v>
      </c>
      <c r="AP678" s="472">
        <v>1</v>
      </c>
      <c r="AQ678" s="480">
        <f ca="1">IF($AP678=1,IF(INDIRECT(ADDRESS(($AN678-1)*3+$AO678+5,$AP678+7))="",0,INDIRECT(ADDRESS(($AN678-1)*3+$AO678+5,$AP678+7))),IF(INDIRECT(ADDRESS(($AN678-1)*3+$AO678+5,$AP678+7))="",0,IF(COUNTIF(INDIRECT(ADDRESS(($AN678-1)*36+($AO678-1)*12+6,COLUMN())):INDIRECT(ADDRESS(($AN678-1)*36+($AO678-1)*12+$AP678+4,COLUMN())),INDIRECT(ADDRESS(($AN678-1)*3+$AO678+5,$AP678+7)))&gt;=1,0,INDIRECT(ADDRESS(($AN678-1)*3+$AO678+5,$AP678+7)))))</f>
        <v>0</v>
      </c>
      <c r="AR678" s="472">
        <f ca="1">COUNTIF(INDIRECT("H"&amp;(ROW()+12*(($AN678-1)*3+$AO678)-ROW())/12+5):INDIRECT("S"&amp;(ROW()+12*(($AN678-1)*3+$AO678)-ROW())/12+5),AQ678)</f>
        <v>0</v>
      </c>
      <c r="AS678" s="480"/>
      <c r="AU678" s="472">
        <f ca="1">IF(AND(AQ678&gt;0,AR678&gt;0),COUNTIF(AU$6:AU677,"&gt;0")+1,0)</f>
        <v>0</v>
      </c>
    </row>
    <row r="679" spans="40:47" x14ac:dyDescent="0.15">
      <c r="AN679" s="472">
        <v>19</v>
      </c>
      <c r="AO679" s="472">
        <v>3</v>
      </c>
      <c r="AP679" s="472">
        <v>2</v>
      </c>
      <c r="AQ679" s="480">
        <f ca="1">IF($AP679=1,IF(INDIRECT(ADDRESS(($AN679-1)*3+$AO679+5,$AP679+7))="",0,INDIRECT(ADDRESS(($AN679-1)*3+$AO679+5,$AP679+7))),IF(INDIRECT(ADDRESS(($AN679-1)*3+$AO679+5,$AP679+7))="",0,IF(COUNTIF(INDIRECT(ADDRESS(($AN679-1)*36+($AO679-1)*12+6,COLUMN())):INDIRECT(ADDRESS(($AN679-1)*36+($AO679-1)*12+$AP679+4,COLUMN())),INDIRECT(ADDRESS(($AN679-1)*3+$AO679+5,$AP679+7)))&gt;=1,0,INDIRECT(ADDRESS(($AN679-1)*3+$AO679+5,$AP679+7)))))</f>
        <v>0</v>
      </c>
      <c r="AR679" s="472">
        <f ca="1">COUNTIF(INDIRECT("H"&amp;(ROW()+12*(($AN679-1)*3+$AO679)-ROW())/12+5):INDIRECT("S"&amp;(ROW()+12*(($AN679-1)*3+$AO679)-ROW())/12+5),AQ679)</f>
        <v>0</v>
      </c>
      <c r="AS679" s="480"/>
      <c r="AU679" s="472">
        <f ca="1">IF(AND(AQ679&gt;0,AR679&gt;0),COUNTIF(AU$6:AU678,"&gt;0")+1,0)</f>
        <v>0</v>
      </c>
    </row>
    <row r="680" spans="40:47" x14ac:dyDescent="0.15">
      <c r="AN680" s="472">
        <v>19</v>
      </c>
      <c r="AO680" s="472">
        <v>3</v>
      </c>
      <c r="AP680" s="472">
        <v>3</v>
      </c>
      <c r="AQ680" s="480">
        <f ca="1">IF($AP680=1,IF(INDIRECT(ADDRESS(($AN680-1)*3+$AO680+5,$AP680+7))="",0,INDIRECT(ADDRESS(($AN680-1)*3+$AO680+5,$AP680+7))),IF(INDIRECT(ADDRESS(($AN680-1)*3+$AO680+5,$AP680+7))="",0,IF(COUNTIF(INDIRECT(ADDRESS(($AN680-1)*36+($AO680-1)*12+6,COLUMN())):INDIRECT(ADDRESS(($AN680-1)*36+($AO680-1)*12+$AP680+4,COLUMN())),INDIRECT(ADDRESS(($AN680-1)*3+$AO680+5,$AP680+7)))&gt;=1,0,INDIRECT(ADDRESS(($AN680-1)*3+$AO680+5,$AP680+7)))))</f>
        <v>0</v>
      </c>
      <c r="AR680" s="472">
        <f ca="1">COUNTIF(INDIRECT("H"&amp;(ROW()+12*(($AN680-1)*3+$AO680)-ROW())/12+5):INDIRECT("S"&amp;(ROW()+12*(($AN680-1)*3+$AO680)-ROW())/12+5),AQ680)</f>
        <v>0</v>
      </c>
      <c r="AS680" s="480"/>
      <c r="AU680" s="472">
        <f ca="1">IF(AND(AQ680&gt;0,AR680&gt;0),COUNTIF(AU$6:AU679,"&gt;0")+1,0)</f>
        <v>0</v>
      </c>
    </row>
    <row r="681" spans="40:47" x14ac:dyDescent="0.15">
      <c r="AN681" s="472">
        <v>19</v>
      </c>
      <c r="AO681" s="472">
        <v>3</v>
      </c>
      <c r="AP681" s="472">
        <v>4</v>
      </c>
      <c r="AQ681" s="480">
        <f ca="1">IF($AP681=1,IF(INDIRECT(ADDRESS(($AN681-1)*3+$AO681+5,$AP681+7))="",0,INDIRECT(ADDRESS(($AN681-1)*3+$AO681+5,$AP681+7))),IF(INDIRECT(ADDRESS(($AN681-1)*3+$AO681+5,$AP681+7))="",0,IF(COUNTIF(INDIRECT(ADDRESS(($AN681-1)*36+($AO681-1)*12+6,COLUMN())):INDIRECT(ADDRESS(($AN681-1)*36+($AO681-1)*12+$AP681+4,COLUMN())),INDIRECT(ADDRESS(($AN681-1)*3+$AO681+5,$AP681+7)))&gt;=1,0,INDIRECT(ADDRESS(($AN681-1)*3+$AO681+5,$AP681+7)))))</f>
        <v>0</v>
      </c>
      <c r="AR681" s="472">
        <f ca="1">COUNTIF(INDIRECT("H"&amp;(ROW()+12*(($AN681-1)*3+$AO681)-ROW())/12+5):INDIRECT("S"&amp;(ROW()+12*(($AN681-1)*3+$AO681)-ROW())/12+5),AQ681)</f>
        <v>0</v>
      </c>
      <c r="AS681" s="480"/>
      <c r="AU681" s="472">
        <f ca="1">IF(AND(AQ681&gt;0,AR681&gt;0),COUNTIF(AU$6:AU680,"&gt;0")+1,0)</f>
        <v>0</v>
      </c>
    </row>
    <row r="682" spans="40:47" x14ac:dyDescent="0.15">
      <c r="AN682" s="472">
        <v>19</v>
      </c>
      <c r="AO682" s="472">
        <v>3</v>
      </c>
      <c r="AP682" s="472">
        <v>5</v>
      </c>
      <c r="AQ682" s="480">
        <f ca="1">IF($AP682=1,IF(INDIRECT(ADDRESS(($AN682-1)*3+$AO682+5,$AP682+7))="",0,INDIRECT(ADDRESS(($AN682-1)*3+$AO682+5,$AP682+7))),IF(INDIRECT(ADDRESS(($AN682-1)*3+$AO682+5,$AP682+7))="",0,IF(COUNTIF(INDIRECT(ADDRESS(($AN682-1)*36+($AO682-1)*12+6,COLUMN())):INDIRECT(ADDRESS(($AN682-1)*36+($AO682-1)*12+$AP682+4,COLUMN())),INDIRECT(ADDRESS(($AN682-1)*3+$AO682+5,$AP682+7)))&gt;=1,0,INDIRECT(ADDRESS(($AN682-1)*3+$AO682+5,$AP682+7)))))</f>
        <v>0</v>
      </c>
      <c r="AR682" s="472">
        <f ca="1">COUNTIF(INDIRECT("H"&amp;(ROW()+12*(($AN682-1)*3+$AO682)-ROW())/12+5):INDIRECT("S"&amp;(ROW()+12*(($AN682-1)*3+$AO682)-ROW())/12+5),AQ682)</f>
        <v>0</v>
      </c>
      <c r="AS682" s="480"/>
      <c r="AU682" s="472">
        <f ca="1">IF(AND(AQ682&gt;0,AR682&gt;0),COUNTIF(AU$6:AU681,"&gt;0")+1,0)</f>
        <v>0</v>
      </c>
    </row>
    <row r="683" spans="40:47" x14ac:dyDescent="0.15">
      <c r="AN683" s="472">
        <v>19</v>
      </c>
      <c r="AO683" s="472">
        <v>3</v>
      </c>
      <c r="AP683" s="472">
        <v>6</v>
      </c>
      <c r="AQ683" s="480">
        <f ca="1">IF($AP683=1,IF(INDIRECT(ADDRESS(($AN683-1)*3+$AO683+5,$AP683+7))="",0,INDIRECT(ADDRESS(($AN683-1)*3+$AO683+5,$AP683+7))),IF(INDIRECT(ADDRESS(($AN683-1)*3+$AO683+5,$AP683+7))="",0,IF(COUNTIF(INDIRECT(ADDRESS(($AN683-1)*36+($AO683-1)*12+6,COLUMN())):INDIRECT(ADDRESS(($AN683-1)*36+($AO683-1)*12+$AP683+4,COLUMN())),INDIRECT(ADDRESS(($AN683-1)*3+$AO683+5,$AP683+7)))&gt;=1,0,INDIRECT(ADDRESS(($AN683-1)*3+$AO683+5,$AP683+7)))))</f>
        <v>0</v>
      </c>
      <c r="AR683" s="472">
        <f ca="1">COUNTIF(INDIRECT("H"&amp;(ROW()+12*(($AN683-1)*3+$AO683)-ROW())/12+5):INDIRECT("S"&amp;(ROW()+12*(($AN683-1)*3+$AO683)-ROW())/12+5),AQ683)</f>
        <v>0</v>
      </c>
      <c r="AS683" s="480"/>
      <c r="AU683" s="472">
        <f ca="1">IF(AND(AQ683&gt;0,AR683&gt;0),COUNTIF(AU$6:AU682,"&gt;0")+1,0)</f>
        <v>0</v>
      </c>
    </row>
    <row r="684" spans="40:47" x14ac:dyDescent="0.15">
      <c r="AN684" s="472">
        <v>19</v>
      </c>
      <c r="AO684" s="472">
        <v>3</v>
      </c>
      <c r="AP684" s="472">
        <v>7</v>
      </c>
      <c r="AQ684" s="480">
        <f ca="1">IF($AP684=1,IF(INDIRECT(ADDRESS(($AN684-1)*3+$AO684+5,$AP684+7))="",0,INDIRECT(ADDRESS(($AN684-1)*3+$AO684+5,$AP684+7))),IF(INDIRECT(ADDRESS(($AN684-1)*3+$AO684+5,$AP684+7))="",0,IF(COUNTIF(INDIRECT(ADDRESS(($AN684-1)*36+($AO684-1)*12+6,COLUMN())):INDIRECT(ADDRESS(($AN684-1)*36+($AO684-1)*12+$AP684+4,COLUMN())),INDIRECT(ADDRESS(($AN684-1)*3+$AO684+5,$AP684+7)))&gt;=1,0,INDIRECT(ADDRESS(($AN684-1)*3+$AO684+5,$AP684+7)))))</f>
        <v>0</v>
      </c>
      <c r="AR684" s="472">
        <f ca="1">COUNTIF(INDIRECT("H"&amp;(ROW()+12*(($AN684-1)*3+$AO684)-ROW())/12+5):INDIRECT("S"&amp;(ROW()+12*(($AN684-1)*3+$AO684)-ROW())/12+5),AQ684)</f>
        <v>0</v>
      </c>
      <c r="AS684" s="480"/>
      <c r="AU684" s="472">
        <f ca="1">IF(AND(AQ684&gt;0,AR684&gt;0),COUNTIF(AU$6:AU683,"&gt;0")+1,0)</f>
        <v>0</v>
      </c>
    </row>
    <row r="685" spans="40:47" x14ac:dyDescent="0.15">
      <c r="AN685" s="472">
        <v>19</v>
      </c>
      <c r="AO685" s="472">
        <v>3</v>
      </c>
      <c r="AP685" s="472">
        <v>8</v>
      </c>
      <c r="AQ685" s="480">
        <f ca="1">IF($AP685=1,IF(INDIRECT(ADDRESS(($AN685-1)*3+$AO685+5,$AP685+7))="",0,INDIRECT(ADDRESS(($AN685-1)*3+$AO685+5,$AP685+7))),IF(INDIRECT(ADDRESS(($AN685-1)*3+$AO685+5,$AP685+7))="",0,IF(COUNTIF(INDIRECT(ADDRESS(($AN685-1)*36+($AO685-1)*12+6,COLUMN())):INDIRECT(ADDRESS(($AN685-1)*36+($AO685-1)*12+$AP685+4,COLUMN())),INDIRECT(ADDRESS(($AN685-1)*3+$AO685+5,$AP685+7)))&gt;=1,0,INDIRECT(ADDRESS(($AN685-1)*3+$AO685+5,$AP685+7)))))</f>
        <v>0</v>
      </c>
      <c r="AR685" s="472">
        <f ca="1">COUNTIF(INDIRECT("H"&amp;(ROW()+12*(($AN685-1)*3+$AO685)-ROW())/12+5):INDIRECT("S"&amp;(ROW()+12*(($AN685-1)*3+$AO685)-ROW())/12+5),AQ685)</f>
        <v>0</v>
      </c>
      <c r="AS685" s="480"/>
      <c r="AU685" s="472">
        <f ca="1">IF(AND(AQ685&gt;0,AR685&gt;0),COUNTIF(AU$6:AU684,"&gt;0")+1,0)</f>
        <v>0</v>
      </c>
    </row>
    <row r="686" spans="40:47" x14ac:dyDescent="0.15">
      <c r="AN686" s="472">
        <v>19</v>
      </c>
      <c r="AO686" s="472">
        <v>3</v>
      </c>
      <c r="AP686" s="472">
        <v>9</v>
      </c>
      <c r="AQ686" s="480">
        <f ca="1">IF($AP686=1,IF(INDIRECT(ADDRESS(($AN686-1)*3+$AO686+5,$AP686+7))="",0,INDIRECT(ADDRESS(($AN686-1)*3+$AO686+5,$AP686+7))),IF(INDIRECT(ADDRESS(($AN686-1)*3+$AO686+5,$AP686+7))="",0,IF(COUNTIF(INDIRECT(ADDRESS(($AN686-1)*36+($AO686-1)*12+6,COLUMN())):INDIRECT(ADDRESS(($AN686-1)*36+($AO686-1)*12+$AP686+4,COLUMN())),INDIRECT(ADDRESS(($AN686-1)*3+$AO686+5,$AP686+7)))&gt;=1,0,INDIRECT(ADDRESS(($AN686-1)*3+$AO686+5,$AP686+7)))))</f>
        <v>0</v>
      </c>
      <c r="AR686" s="472">
        <f ca="1">COUNTIF(INDIRECT("H"&amp;(ROW()+12*(($AN686-1)*3+$AO686)-ROW())/12+5):INDIRECT("S"&amp;(ROW()+12*(($AN686-1)*3+$AO686)-ROW())/12+5),AQ686)</f>
        <v>0</v>
      </c>
      <c r="AS686" s="480"/>
      <c r="AU686" s="472">
        <f ca="1">IF(AND(AQ686&gt;0,AR686&gt;0),COUNTIF(AU$6:AU685,"&gt;0")+1,0)</f>
        <v>0</v>
      </c>
    </row>
    <row r="687" spans="40:47" x14ac:dyDescent="0.15">
      <c r="AN687" s="472">
        <v>19</v>
      </c>
      <c r="AO687" s="472">
        <v>3</v>
      </c>
      <c r="AP687" s="472">
        <v>10</v>
      </c>
      <c r="AQ687" s="480">
        <f ca="1">IF($AP687=1,IF(INDIRECT(ADDRESS(($AN687-1)*3+$AO687+5,$AP687+7))="",0,INDIRECT(ADDRESS(($AN687-1)*3+$AO687+5,$AP687+7))),IF(INDIRECT(ADDRESS(($AN687-1)*3+$AO687+5,$AP687+7))="",0,IF(COUNTIF(INDIRECT(ADDRESS(($AN687-1)*36+($AO687-1)*12+6,COLUMN())):INDIRECT(ADDRESS(($AN687-1)*36+($AO687-1)*12+$AP687+4,COLUMN())),INDIRECT(ADDRESS(($AN687-1)*3+$AO687+5,$AP687+7)))&gt;=1,0,INDIRECT(ADDRESS(($AN687-1)*3+$AO687+5,$AP687+7)))))</f>
        <v>0</v>
      </c>
      <c r="AR687" s="472">
        <f ca="1">COUNTIF(INDIRECT("H"&amp;(ROW()+12*(($AN687-1)*3+$AO687)-ROW())/12+5):INDIRECT("S"&amp;(ROW()+12*(($AN687-1)*3+$AO687)-ROW())/12+5),AQ687)</f>
        <v>0</v>
      </c>
      <c r="AS687" s="480"/>
      <c r="AU687" s="472">
        <f ca="1">IF(AND(AQ687&gt;0,AR687&gt;0),COUNTIF(AU$6:AU686,"&gt;0")+1,0)</f>
        <v>0</v>
      </c>
    </row>
    <row r="688" spans="40:47" x14ac:dyDescent="0.15">
      <c r="AN688" s="472">
        <v>19</v>
      </c>
      <c r="AO688" s="472">
        <v>3</v>
      </c>
      <c r="AP688" s="472">
        <v>11</v>
      </c>
      <c r="AQ688" s="480">
        <f ca="1">IF($AP688=1,IF(INDIRECT(ADDRESS(($AN688-1)*3+$AO688+5,$AP688+7))="",0,INDIRECT(ADDRESS(($AN688-1)*3+$AO688+5,$AP688+7))),IF(INDIRECT(ADDRESS(($AN688-1)*3+$AO688+5,$AP688+7))="",0,IF(COUNTIF(INDIRECT(ADDRESS(($AN688-1)*36+($AO688-1)*12+6,COLUMN())):INDIRECT(ADDRESS(($AN688-1)*36+($AO688-1)*12+$AP688+4,COLUMN())),INDIRECT(ADDRESS(($AN688-1)*3+$AO688+5,$AP688+7)))&gt;=1,0,INDIRECT(ADDRESS(($AN688-1)*3+$AO688+5,$AP688+7)))))</f>
        <v>0</v>
      </c>
      <c r="AR688" s="472">
        <f ca="1">COUNTIF(INDIRECT("H"&amp;(ROW()+12*(($AN688-1)*3+$AO688)-ROW())/12+5):INDIRECT("S"&amp;(ROW()+12*(($AN688-1)*3+$AO688)-ROW())/12+5),AQ688)</f>
        <v>0</v>
      </c>
      <c r="AS688" s="480"/>
      <c r="AU688" s="472">
        <f ca="1">IF(AND(AQ688&gt;0,AR688&gt;0),COUNTIF(AU$6:AU687,"&gt;0")+1,0)</f>
        <v>0</v>
      </c>
    </row>
    <row r="689" spans="40:47" x14ac:dyDescent="0.15">
      <c r="AN689" s="472">
        <v>19</v>
      </c>
      <c r="AO689" s="472">
        <v>3</v>
      </c>
      <c r="AP689" s="472">
        <v>12</v>
      </c>
      <c r="AQ689" s="480">
        <f ca="1">IF($AP689=1,IF(INDIRECT(ADDRESS(($AN689-1)*3+$AO689+5,$AP689+7))="",0,INDIRECT(ADDRESS(($AN689-1)*3+$AO689+5,$AP689+7))),IF(INDIRECT(ADDRESS(($AN689-1)*3+$AO689+5,$AP689+7))="",0,IF(COUNTIF(INDIRECT(ADDRESS(($AN689-1)*36+($AO689-1)*12+6,COLUMN())):INDIRECT(ADDRESS(($AN689-1)*36+($AO689-1)*12+$AP689+4,COLUMN())),INDIRECT(ADDRESS(($AN689-1)*3+$AO689+5,$AP689+7)))&gt;=1,0,INDIRECT(ADDRESS(($AN689-1)*3+$AO689+5,$AP689+7)))))</f>
        <v>0</v>
      </c>
      <c r="AR689" s="472">
        <f ca="1">COUNTIF(INDIRECT("H"&amp;(ROW()+12*(($AN689-1)*3+$AO689)-ROW())/12+5):INDIRECT("S"&amp;(ROW()+12*(($AN689-1)*3+$AO689)-ROW())/12+5),AQ689)</f>
        <v>0</v>
      </c>
      <c r="AS689" s="480"/>
      <c r="AU689" s="472">
        <f ca="1">IF(AND(AQ689&gt;0,AR689&gt;0),COUNTIF(AU$6:AU688,"&gt;0")+1,0)</f>
        <v>0</v>
      </c>
    </row>
    <row r="690" spans="40:47" x14ac:dyDescent="0.15">
      <c r="AN690" s="472">
        <v>20</v>
      </c>
      <c r="AO690" s="472">
        <v>1</v>
      </c>
      <c r="AP690" s="472">
        <v>1</v>
      </c>
      <c r="AQ690" s="480">
        <f ca="1">IF($AP690=1,IF(INDIRECT(ADDRESS(($AN690-1)*3+$AO690+5,$AP690+7))="",0,INDIRECT(ADDRESS(($AN690-1)*3+$AO690+5,$AP690+7))),IF(INDIRECT(ADDRESS(($AN690-1)*3+$AO690+5,$AP690+7))="",0,IF(COUNTIF(INDIRECT(ADDRESS(($AN690-1)*36+($AO690-1)*12+6,COLUMN())):INDIRECT(ADDRESS(($AN690-1)*36+($AO690-1)*12+$AP690+4,COLUMN())),INDIRECT(ADDRESS(($AN690-1)*3+$AO690+5,$AP690+7)))&gt;=1,0,INDIRECT(ADDRESS(($AN690-1)*3+$AO690+5,$AP690+7)))))</f>
        <v>0</v>
      </c>
      <c r="AR690" s="472">
        <f ca="1">COUNTIF(INDIRECT("H"&amp;(ROW()+12*(($AN690-1)*3+$AO690)-ROW())/12+5):INDIRECT("S"&amp;(ROW()+12*(($AN690-1)*3+$AO690)-ROW())/12+5),AQ690)</f>
        <v>0</v>
      </c>
      <c r="AS690" s="480"/>
      <c r="AU690" s="472">
        <f ca="1">IF(AND(AQ690&gt;0,AR690&gt;0),COUNTIF(AU$6:AU689,"&gt;0")+1,0)</f>
        <v>0</v>
      </c>
    </row>
    <row r="691" spans="40:47" x14ac:dyDescent="0.15">
      <c r="AN691" s="472">
        <v>20</v>
      </c>
      <c r="AO691" s="472">
        <v>1</v>
      </c>
      <c r="AP691" s="472">
        <v>2</v>
      </c>
      <c r="AQ691" s="480">
        <f ca="1">IF($AP691=1,IF(INDIRECT(ADDRESS(($AN691-1)*3+$AO691+5,$AP691+7))="",0,INDIRECT(ADDRESS(($AN691-1)*3+$AO691+5,$AP691+7))),IF(INDIRECT(ADDRESS(($AN691-1)*3+$AO691+5,$AP691+7))="",0,IF(COUNTIF(INDIRECT(ADDRESS(($AN691-1)*36+($AO691-1)*12+6,COLUMN())):INDIRECT(ADDRESS(($AN691-1)*36+($AO691-1)*12+$AP691+4,COLUMN())),INDIRECT(ADDRESS(($AN691-1)*3+$AO691+5,$AP691+7)))&gt;=1,0,INDIRECT(ADDRESS(($AN691-1)*3+$AO691+5,$AP691+7)))))</f>
        <v>0</v>
      </c>
      <c r="AR691" s="472">
        <f ca="1">COUNTIF(INDIRECT("H"&amp;(ROW()+12*(($AN691-1)*3+$AO691)-ROW())/12+5):INDIRECT("S"&amp;(ROW()+12*(($AN691-1)*3+$AO691)-ROW())/12+5),AQ691)</f>
        <v>0</v>
      </c>
      <c r="AS691" s="480"/>
      <c r="AU691" s="472">
        <f ca="1">IF(AND(AQ691&gt;0,AR691&gt;0),COUNTIF(AU$6:AU690,"&gt;0")+1,0)</f>
        <v>0</v>
      </c>
    </row>
    <row r="692" spans="40:47" x14ac:dyDescent="0.15">
      <c r="AN692" s="472">
        <v>20</v>
      </c>
      <c r="AO692" s="472">
        <v>1</v>
      </c>
      <c r="AP692" s="472">
        <v>3</v>
      </c>
      <c r="AQ692" s="480">
        <f ca="1">IF($AP692=1,IF(INDIRECT(ADDRESS(($AN692-1)*3+$AO692+5,$AP692+7))="",0,INDIRECT(ADDRESS(($AN692-1)*3+$AO692+5,$AP692+7))),IF(INDIRECT(ADDRESS(($AN692-1)*3+$AO692+5,$AP692+7))="",0,IF(COUNTIF(INDIRECT(ADDRESS(($AN692-1)*36+($AO692-1)*12+6,COLUMN())):INDIRECT(ADDRESS(($AN692-1)*36+($AO692-1)*12+$AP692+4,COLUMN())),INDIRECT(ADDRESS(($AN692-1)*3+$AO692+5,$AP692+7)))&gt;=1,0,INDIRECT(ADDRESS(($AN692-1)*3+$AO692+5,$AP692+7)))))</f>
        <v>0</v>
      </c>
      <c r="AR692" s="472">
        <f ca="1">COUNTIF(INDIRECT("H"&amp;(ROW()+12*(($AN692-1)*3+$AO692)-ROW())/12+5):INDIRECT("S"&amp;(ROW()+12*(($AN692-1)*3+$AO692)-ROW())/12+5),AQ692)</f>
        <v>0</v>
      </c>
      <c r="AS692" s="480"/>
      <c r="AU692" s="472">
        <f ca="1">IF(AND(AQ692&gt;0,AR692&gt;0),COUNTIF(AU$6:AU691,"&gt;0")+1,0)</f>
        <v>0</v>
      </c>
    </row>
    <row r="693" spans="40:47" x14ac:dyDescent="0.15">
      <c r="AN693" s="472">
        <v>20</v>
      </c>
      <c r="AO693" s="472">
        <v>1</v>
      </c>
      <c r="AP693" s="472">
        <v>4</v>
      </c>
      <c r="AQ693" s="480">
        <f ca="1">IF($AP693=1,IF(INDIRECT(ADDRESS(($AN693-1)*3+$AO693+5,$AP693+7))="",0,INDIRECT(ADDRESS(($AN693-1)*3+$AO693+5,$AP693+7))),IF(INDIRECT(ADDRESS(($AN693-1)*3+$AO693+5,$AP693+7))="",0,IF(COUNTIF(INDIRECT(ADDRESS(($AN693-1)*36+($AO693-1)*12+6,COLUMN())):INDIRECT(ADDRESS(($AN693-1)*36+($AO693-1)*12+$AP693+4,COLUMN())),INDIRECT(ADDRESS(($AN693-1)*3+$AO693+5,$AP693+7)))&gt;=1,0,INDIRECT(ADDRESS(($AN693-1)*3+$AO693+5,$AP693+7)))))</f>
        <v>0</v>
      </c>
      <c r="AR693" s="472">
        <f ca="1">COUNTIF(INDIRECT("H"&amp;(ROW()+12*(($AN693-1)*3+$AO693)-ROW())/12+5):INDIRECT("S"&amp;(ROW()+12*(($AN693-1)*3+$AO693)-ROW())/12+5),AQ693)</f>
        <v>0</v>
      </c>
      <c r="AS693" s="480"/>
      <c r="AU693" s="472">
        <f ca="1">IF(AND(AQ693&gt;0,AR693&gt;0),COUNTIF(AU$6:AU692,"&gt;0")+1,0)</f>
        <v>0</v>
      </c>
    </row>
    <row r="694" spans="40:47" x14ac:dyDescent="0.15">
      <c r="AN694" s="472">
        <v>20</v>
      </c>
      <c r="AO694" s="472">
        <v>1</v>
      </c>
      <c r="AP694" s="472">
        <v>5</v>
      </c>
      <c r="AQ694" s="480">
        <f ca="1">IF($AP694=1,IF(INDIRECT(ADDRESS(($AN694-1)*3+$AO694+5,$AP694+7))="",0,INDIRECT(ADDRESS(($AN694-1)*3+$AO694+5,$AP694+7))),IF(INDIRECT(ADDRESS(($AN694-1)*3+$AO694+5,$AP694+7))="",0,IF(COUNTIF(INDIRECT(ADDRESS(($AN694-1)*36+($AO694-1)*12+6,COLUMN())):INDIRECT(ADDRESS(($AN694-1)*36+($AO694-1)*12+$AP694+4,COLUMN())),INDIRECT(ADDRESS(($AN694-1)*3+$AO694+5,$AP694+7)))&gt;=1,0,INDIRECT(ADDRESS(($AN694-1)*3+$AO694+5,$AP694+7)))))</f>
        <v>0</v>
      </c>
      <c r="AR694" s="472">
        <f ca="1">COUNTIF(INDIRECT("H"&amp;(ROW()+12*(($AN694-1)*3+$AO694)-ROW())/12+5):INDIRECT("S"&amp;(ROW()+12*(($AN694-1)*3+$AO694)-ROW())/12+5),AQ694)</f>
        <v>0</v>
      </c>
      <c r="AS694" s="480"/>
      <c r="AU694" s="472">
        <f ca="1">IF(AND(AQ694&gt;0,AR694&gt;0),COUNTIF(AU$6:AU693,"&gt;0")+1,0)</f>
        <v>0</v>
      </c>
    </row>
    <row r="695" spans="40:47" x14ac:dyDescent="0.15">
      <c r="AN695" s="472">
        <v>20</v>
      </c>
      <c r="AO695" s="472">
        <v>1</v>
      </c>
      <c r="AP695" s="472">
        <v>6</v>
      </c>
      <c r="AQ695" s="480">
        <f ca="1">IF($AP695=1,IF(INDIRECT(ADDRESS(($AN695-1)*3+$AO695+5,$AP695+7))="",0,INDIRECT(ADDRESS(($AN695-1)*3+$AO695+5,$AP695+7))),IF(INDIRECT(ADDRESS(($AN695-1)*3+$AO695+5,$AP695+7))="",0,IF(COUNTIF(INDIRECT(ADDRESS(($AN695-1)*36+($AO695-1)*12+6,COLUMN())):INDIRECT(ADDRESS(($AN695-1)*36+($AO695-1)*12+$AP695+4,COLUMN())),INDIRECT(ADDRESS(($AN695-1)*3+$AO695+5,$AP695+7)))&gt;=1,0,INDIRECT(ADDRESS(($AN695-1)*3+$AO695+5,$AP695+7)))))</f>
        <v>0</v>
      </c>
      <c r="AR695" s="472">
        <f ca="1">COUNTIF(INDIRECT("H"&amp;(ROW()+12*(($AN695-1)*3+$AO695)-ROW())/12+5):INDIRECT("S"&amp;(ROW()+12*(($AN695-1)*3+$AO695)-ROW())/12+5),AQ695)</f>
        <v>0</v>
      </c>
      <c r="AS695" s="480"/>
      <c r="AU695" s="472">
        <f ca="1">IF(AND(AQ695&gt;0,AR695&gt;0),COUNTIF(AU$6:AU694,"&gt;0")+1,0)</f>
        <v>0</v>
      </c>
    </row>
    <row r="696" spans="40:47" x14ac:dyDescent="0.15">
      <c r="AN696" s="472">
        <v>20</v>
      </c>
      <c r="AO696" s="472">
        <v>1</v>
      </c>
      <c r="AP696" s="472">
        <v>7</v>
      </c>
      <c r="AQ696" s="480">
        <f ca="1">IF($AP696=1,IF(INDIRECT(ADDRESS(($AN696-1)*3+$AO696+5,$AP696+7))="",0,INDIRECT(ADDRESS(($AN696-1)*3+$AO696+5,$AP696+7))),IF(INDIRECT(ADDRESS(($AN696-1)*3+$AO696+5,$AP696+7))="",0,IF(COUNTIF(INDIRECT(ADDRESS(($AN696-1)*36+($AO696-1)*12+6,COLUMN())):INDIRECT(ADDRESS(($AN696-1)*36+($AO696-1)*12+$AP696+4,COLUMN())),INDIRECT(ADDRESS(($AN696-1)*3+$AO696+5,$AP696+7)))&gt;=1,0,INDIRECT(ADDRESS(($AN696-1)*3+$AO696+5,$AP696+7)))))</f>
        <v>0</v>
      </c>
      <c r="AR696" s="472">
        <f ca="1">COUNTIF(INDIRECT("H"&amp;(ROW()+12*(($AN696-1)*3+$AO696)-ROW())/12+5):INDIRECT("S"&amp;(ROW()+12*(($AN696-1)*3+$AO696)-ROW())/12+5),AQ696)</f>
        <v>0</v>
      </c>
      <c r="AS696" s="480"/>
      <c r="AU696" s="472">
        <f ca="1">IF(AND(AQ696&gt;0,AR696&gt;0),COUNTIF(AU$6:AU695,"&gt;0")+1,0)</f>
        <v>0</v>
      </c>
    </row>
    <row r="697" spans="40:47" x14ac:dyDescent="0.15">
      <c r="AN697" s="472">
        <v>20</v>
      </c>
      <c r="AO697" s="472">
        <v>1</v>
      </c>
      <c r="AP697" s="472">
        <v>8</v>
      </c>
      <c r="AQ697" s="480">
        <f ca="1">IF($AP697=1,IF(INDIRECT(ADDRESS(($AN697-1)*3+$AO697+5,$AP697+7))="",0,INDIRECT(ADDRESS(($AN697-1)*3+$AO697+5,$AP697+7))),IF(INDIRECT(ADDRESS(($AN697-1)*3+$AO697+5,$AP697+7))="",0,IF(COUNTIF(INDIRECT(ADDRESS(($AN697-1)*36+($AO697-1)*12+6,COLUMN())):INDIRECT(ADDRESS(($AN697-1)*36+($AO697-1)*12+$AP697+4,COLUMN())),INDIRECT(ADDRESS(($AN697-1)*3+$AO697+5,$AP697+7)))&gt;=1,0,INDIRECT(ADDRESS(($AN697-1)*3+$AO697+5,$AP697+7)))))</f>
        <v>0</v>
      </c>
      <c r="AR697" s="472">
        <f ca="1">COUNTIF(INDIRECT("H"&amp;(ROW()+12*(($AN697-1)*3+$AO697)-ROW())/12+5):INDIRECT("S"&amp;(ROW()+12*(($AN697-1)*3+$AO697)-ROW())/12+5),AQ697)</f>
        <v>0</v>
      </c>
      <c r="AS697" s="480"/>
      <c r="AU697" s="472">
        <f ca="1">IF(AND(AQ697&gt;0,AR697&gt;0),COUNTIF(AU$6:AU696,"&gt;0")+1,0)</f>
        <v>0</v>
      </c>
    </row>
    <row r="698" spans="40:47" x14ac:dyDescent="0.15">
      <c r="AN698" s="472">
        <v>20</v>
      </c>
      <c r="AO698" s="472">
        <v>1</v>
      </c>
      <c r="AP698" s="472">
        <v>9</v>
      </c>
      <c r="AQ698" s="480">
        <f ca="1">IF($AP698=1,IF(INDIRECT(ADDRESS(($AN698-1)*3+$AO698+5,$AP698+7))="",0,INDIRECT(ADDRESS(($AN698-1)*3+$AO698+5,$AP698+7))),IF(INDIRECT(ADDRESS(($AN698-1)*3+$AO698+5,$AP698+7))="",0,IF(COUNTIF(INDIRECT(ADDRESS(($AN698-1)*36+($AO698-1)*12+6,COLUMN())):INDIRECT(ADDRESS(($AN698-1)*36+($AO698-1)*12+$AP698+4,COLUMN())),INDIRECT(ADDRESS(($AN698-1)*3+$AO698+5,$AP698+7)))&gt;=1,0,INDIRECT(ADDRESS(($AN698-1)*3+$AO698+5,$AP698+7)))))</f>
        <v>0</v>
      </c>
      <c r="AR698" s="472">
        <f ca="1">COUNTIF(INDIRECT("H"&amp;(ROW()+12*(($AN698-1)*3+$AO698)-ROW())/12+5):INDIRECT("S"&amp;(ROW()+12*(($AN698-1)*3+$AO698)-ROW())/12+5),AQ698)</f>
        <v>0</v>
      </c>
      <c r="AS698" s="480"/>
      <c r="AU698" s="472">
        <f ca="1">IF(AND(AQ698&gt;0,AR698&gt;0),COUNTIF(AU$6:AU697,"&gt;0")+1,0)</f>
        <v>0</v>
      </c>
    </row>
    <row r="699" spans="40:47" x14ac:dyDescent="0.15">
      <c r="AN699" s="472">
        <v>20</v>
      </c>
      <c r="AO699" s="472">
        <v>1</v>
      </c>
      <c r="AP699" s="472">
        <v>10</v>
      </c>
      <c r="AQ699" s="480">
        <f ca="1">IF($AP699=1,IF(INDIRECT(ADDRESS(($AN699-1)*3+$AO699+5,$AP699+7))="",0,INDIRECT(ADDRESS(($AN699-1)*3+$AO699+5,$AP699+7))),IF(INDIRECT(ADDRESS(($AN699-1)*3+$AO699+5,$AP699+7))="",0,IF(COUNTIF(INDIRECT(ADDRESS(($AN699-1)*36+($AO699-1)*12+6,COLUMN())):INDIRECT(ADDRESS(($AN699-1)*36+($AO699-1)*12+$AP699+4,COLUMN())),INDIRECT(ADDRESS(($AN699-1)*3+$AO699+5,$AP699+7)))&gt;=1,0,INDIRECT(ADDRESS(($AN699-1)*3+$AO699+5,$AP699+7)))))</f>
        <v>0</v>
      </c>
      <c r="AR699" s="472">
        <f ca="1">COUNTIF(INDIRECT("H"&amp;(ROW()+12*(($AN699-1)*3+$AO699)-ROW())/12+5):INDIRECT("S"&amp;(ROW()+12*(($AN699-1)*3+$AO699)-ROW())/12+5),AQ699)</f>
        <v>0</v>
      </c>
      <c r="AS699" s="480"/>
      <c r="AU699" s="472">
        <f ca="1">IF(AND(AQ699&gt;0,AR699&gt;0),COUNTIF(AU$6:AU698,"&gt;0")+1,0)</f>
        <v>0</v>
      </c>
    </row>
    <row r="700" spans="40:47" x14ac:dyDescent="0.15">
      <c r="AN700" s="472">
        <v>20</v>
      </c>
      <c r="AO700" s="472">
        <v>1</v>
      </c>
      <c r="AP700" s="472">
        <v>11</v>
      </c>
      <c r="AQ700" s="480">
        <f ca="1">IF($AP700=1,IF(INDIRECT(ADDRESS(($AN700-1)*3+$AO700+5,$AP700+7))="",0,INDIRECT(ADDRESS(($AN700-1)*3+$AO700+5,$AP700+7))),IF(INDIRECT(ADDRESS(($AN700-1)*3+$AO700+5,$AP700+7))="",0,IF(COUNTIF(INDIRECT(ADDRESS(($AN700-1)*36+($AO700-1)*12+6,COLUMN())):INDIRECT(ADDRESS(($AN700-1)*36+($AO700-1)*12+$AP700+4,COLUMN())),INDIRECT(ADDRESS(($AN700-1)*3+$AO700+5,$AP700+7)))&gt;=1,0,INDIRECT(ADDRESS(($AN700-1)*3+$AO700+5,$AP700+7)))))</f>
        <v>0</v>
      </c>
      <c r="AR700" s="472">
        <f ca="1">COUNTIF(INDIRECT("H"&amp;(ROW()+12*(($AN700-1)*3+$AO700)-ROW())/12+5):INDIRECT("S"&amp;(ROW()+12*(($AN700-1)*3+$AO700)-ROW())/12+5),AQ700)</f>
        <v>0</v>
      </c>
      <c r="AS700" s="480"/>
      <c r="AU700" s="472">
        <f ca="1">IF(AND(AQ700&gt;0,AR700&gt;0),COUNTIF(AU$6:AU699,"&gt;0")+1,0)</f>
        <v>0</v>
      </c>
    </row>
    <row r="701" spans="40:47" x14ac:dyDescent="0.15">
      <c r="AN701" s="472">
        <v>20</v>
      </c>
      <c r="AO701" s="472">
        <v>1</v>
      </c>
      <c r="AP701" s="472">
        <v>12</v>
      </c>
      <c r="AQ701" s="480">
        <f ca="1">IF($AP701=1,IF(INDIRECT(ADDRESS(($AN701-1)*3+$AO701+5,$AP701+7))="",0,INDIRECT(ADDRESS(($AN701-1)*3+$AO701+5,$AP701+7))),IF(INDIRECT(ADDRESS(($AN701-1)*3+$AO701+5,$AP701+7))="",0,IF(COUNTIF(INDIRECT(ADDRESS(($AN701-1)*36+($AO701-1)*12+6,COLUMN())):INDIRECT(ADDRESS(($AN701-1)*36+($AO701-1)*12+$AP701+4,COLUMN())),INDIRECT(ADDRESS(($AN701-1)*3+$AO701+5,$AP701+7)))&gt;=1,0,INDIRECT(ADDRESS(($AN701-1)*3+$AO701+5,$AP701+7)))))</f>
        <v>0</v>
      </c>
      <c r="AR701" s="472">
        <f ca="1">COUNTIF(INDIRECT("H"&amp;(ROW()+12*(($AN701-1)*3+$AO701)-ROW())/12+5):INDIRECT("S"&amp;(ROW()+12*(($AN701-1)*3+$AO701)-ROW())/12+5),AQ701)</f>
        <v>0</v>
      </c>
      <c r="AS701" s="480"/>
      <c r="AU701" s="472">
        <f ca="1">IF(AND(AQ701&gt;0,AR701&gt;0),COUNTIF(AU$6:AU700,"&gt;0")+1,0)</f>
        <v>0</v>
      </c>
    </row>
    <row r="702" spans="40:47" x14ac:dyDescent="0.15">
      <c r="AN702" s="472">
        <v>20</v>
      </c>
      <c r="AO702" s="472">
        <v>2</v>
      </c>
      <c r="AP702" s="472">
        <v>1</v>
      </c>
      <c r="AQ702" s="480">
        <f ca="1">IF($AP702=1,IF(INDIRECT(ADDRESS(($AN702-1)*3+$AO702+5,$AP702+7))="",0,INDIRECT(ADDRESS(($AN702-1)*3+$AO702+5,$AP702+7))),IF(INDIRECT(ADDRESS(($AN702-1)*3+$AO702+5,$AP702+7))="",0,IF(COUNTIF(INDIRECT(ADDRESS(($AN702-1)*36+($AO702-1)*12+6,COLUMN())):INDIRECT(ADDRESS(($AN702-1)*36+($AO702-1)*12+$AP702+4,COLUMN())),INDIRECT(ADDRESS(($AN702-1)*3+$AO702+5,$AP702+7)))&gt;=1,0,INDIRECT(ADDRESS(($AN702-1)*3+$AO702+5,$AP702+7)))))</f>
        <v>0</v>
      </c>
      <c r="AR702" s="472">
        <f ca="1">COUNTIF(INDIRECT("H"&amp;(ROW()+12*(($AN702-1)*3+$AO702)-ROW())/12+5):INDIRECT("S"&amp;(ROW()+12*(($AN702-1)*3+$AO702)-ROW())/12+5),AQ702)</f>
        <v>0</v>
      </c>
      <c r="AS702" s="480"/>
      <c r="AU702" s="472">
        <f ca="1">IF(AND(AQ702&gt;0,AR702&gt;0),COUNTIF(AU$6:AU701,"&gt;0")+1,0)</f>
        <v>0</v>
      </c>
    </row>
    <row r="703" spans="40:47" x14ac:dyDescent="0.15">
      <c r="AN703" s="472">
        <v>20</v>
      </c>
      <c r="AO703" s="472">
        <v>2</v>
      </c>
      <c r="AP703" s="472">
        <v>2</v>
      </c>
      <c r="AQ703" s="480">
        <f ca="1">IF($AP703=1,IF(INDIRECT(ADDRESS(($AN703-1)*3+$AO703+5,$AP703+7))="",0,INDIRECT(ADDRESS(($AN703-1)*3+$AO703+5,$AP703+7))),IF(INDIRECT(ADDRESS(($AN703-1)*3+$AO703+5,$AP703+7))="",0,IF(COUNTIF(INDIRECT(ADDRESS(($AN703-1)*36+($AO703-1)*12+6,COLUMN())):INDIRECT(ADDRESS(($AN703-1)*36+($AO703-1)*12+$AP703+4,COLUMN())),INDIRECT(ADDRESS(($AN703-1)*3+$AO703+5,$AP703+7)))&gt;=1,0,INDIRECT(ADDRESS(($AN703-1)*3+$AO703+5,$AP703+7)))))</f>
        <v>0</v>
      </c>
      <c r="AR703" s="472">
        <f ca="1">COUNTIF(INDIRECT("H"&amp;(ROW()+12*(($AN703-1)*3+$AO703)-ROW())/12+5):INDIRECT("S"&amp;(ROW()+12*(($AN703-1)*3+$AO703)-ROW())/12+5),AQ703)</f>
        <v>0</v>
      </c>
      <c r="AS703" s="480"/>
      <c r="AU703" s="472">
        <f ca="1">IF(AND(AQ703&gt;0,AR703&gt;0),COUNTIF(AU$6:AU702,"&gt;0")+1,0)</f>
        <v>0</v>
      </c>
    </row>
    <row r="704" spans="40:47" x14ac:dyDescent="0.15">
      <c r="AN704" s="472">
        <v>20</v>
      </c>
      <c r="AO704" s="472">
        <v>2</v>
      </c>
      <c r="AP704" s="472">
        <v>3</v>
      </c>
      <c r="AQ704" s="480">
        <f ca="1">IF($AP704=1,IF(INDIRECT(ADDRESS(($AN704-1)*3+$AO704+5,$AP704+7))="",0,INDIRECT(ADDRESS(($AN704-1)*3+$AO704+5,$AP704+7))),IF(INDIRECT(ADDRESS(($AN704-1)*3+$AO704+5,$AP704+7))="",0,IF(COUNTIF(INDIRECT(ADDRESS(($AN704-1)*36+($AO704-1)*12+6,COLUMN())):INDIRECT(ADDRESS(($AN704-1)*36+($AO704-1)*12+$AP704+4,COLUMN())),INDIRECT(ADDRESS(($AN704-1)*3+$AO704+5,$AP704+7)))&gt;=1,0,INDIRECT(ADDRESS(($AN704-1)*3+$AO704+5,$AP704+7)))))</f>
        <v>0</v>
      </c>
      <c r="AR704" s="472">
        <f ca="1">COUNTIF(INDIRECT("H"&amp;(ROW()+12*(($AN704-1)*3+$AO704)-ROW())/12+5):INDIRECT("S"&amp;(ROW()+12*(($AN704-1)*3+$AO704)-ROW())/12+5),AQ704)</f>
        <v>0</v>
      </c>
      <c r="AS704" s="480"/>
      <c r="AU704" s="472">
        <f ca="1">IF(AND(AQ704&gt;0,AR704&gt;0),COUNTIF(AU$6:AU703,"&gt;0")+1,0)</f>
        <v>0</v>
      </c>
    </row>
    <row r="705" spans="40:47" x14ac:dyDescent="0.15">
      <c r="AN705" s="472">
        <v>20</v>
      </c>
      <c r="AO705" s="472">
        <v>2</v>
      </c>
      <c r="AP705" s="472">
        <v>4</v>
      </c>
      <c r="AQ705" s="480">
        <f ca="1">IF($AP705=1,IF(INDIRECT(ADDRESS(($AN705-1)*3+$AO705+5,$AP705+7))="",0,INDIRECT(ADDRESS(($AN705-1)*3+$AO705+5,$AP705+7))),IF(INDIRECT(ADDRESS(($AN705-1)*3+$AO705+5,$AP705+7))="",0,IF(COUNTIF(INDIRECT(ADDRESS(($AN705-1)*36+($AO705-1)*12+6,COLUMN())):INDIRECT(ADDRESS(($AN705-1)*36+($AO705-1)*12+$AP705+4,COLUMN())),INDIRECT(ADDRESS(($AN705-1)*3+$AO705+5,$AP705+7)))&gt;=1,0,INDIRECT(ADDRESS(($AN705-1)*3+$AO705+5,$AP705+7)))))</f>
        <v>0</v>
      </c>
      <c r="AR705" s="472">
        <f ca="1">COUNTIF(INDIRECT("H"&amp;(ROW()+12*(($AN705-1)*3+$AO705)-ROW())/12+5):INDIRECT("S"&amp;(ROW()+12*(($AN705-1)*3+$AO705)-ROW())/12+5),AQ705)</f>
        <v>0</v>
      </c>
      <c r="AS705" s="480"/>
      <c r="AU705" s="472">
        <f ca="1">IF(AND(AQ705&gt;0,AR705&gt;0),COUNTIF(AU$6:AU704,"&gt;0")+1,0)</f>
        <v>0</v>
      </c>
    </row>
    <row r="706" spans="40:47" x14ac:dyDescent="0.15">
      <c r="AN706" s="472">
        <v>20</v>
      </c>
      <c r="AO706" s="472">
        <v>2</v>
      </c>
      <c r="AP706" s="472">
        <v>5</v>
      </c>
      <c r="AQ706" s="480">
        <f ca="1">IF($AP706=1,IF(INDIRECT(ADDRESS(($AN706-1)*3+$AO706+5,$AP706+7))="",0,INDIRECT(ADDRESS(($AN706-1)*3+$AO706+5,$AP706+7))),IF(INDIRECT(ADDRESS(($AN706-1)*3+$AO706+5,$AP706+7))="",0,IF(COUNTIF(INDIRECT(ADDRESS(($AN706-1)*36+($AO706-1)*12+6,COLUMN())):INDIRECT(ADDRESS(($AN706-1)*36+($AO706-1)*12+$AP706+4,COLUMN())),INDIRECT(ADDRESS(($AN706-1)*3+$AO706+5,$AP706+7)))&gt;=1,0,INDIRECT(ADDRESS(($AN706-1)*3+$AO706+5,$AP706+7)))))</f>
        <v>0</v>
      </c>
      <c r="AR706" s="472">
        <f ca="1">COUNTIF(INDIRECT("H"&amp;(ROW()+12*(($AN706-1)*3+$AO706)-ROW())/12+5):INDIRECT("S"&amp;(ROW()+12*(($AN706-1)*3+$AO706)-ROW())/12+5),AQ706)</f>
        <v>0</v>
      </c>
      <c r="AS706" s="480"/>
      <c r="AU706" s="472">
        <f ca="1">IF(AND(AQ706&gt;0,AR706&gt;0),COUNTIF(AU$6:AU705,"&gt;0")+1,0)</f>
        <v>0</v>
      </c>
    </row>
    <row r="707" spans="40:47" x14ac:dyDescent="0.15">
      <c r="AN707" s="472">
        <v>20</v>
      </c>
      <c r="AO707" s="472">
        <v>2</v>
      </c>
      <c r="AP707" s="472">
        <v>6</v>
      </c>
      <c r="AQ707" s="480">
        <f ca="1">IF($AP707=1,IF(INDIRECT(ADDRESS(($AN707-1)*3+$AO707+5,$AP707+7))="",0,INDIRECT(ADDRESS(($AN707-1)*3+$AO707+5,$AP707+7))),IF(INDIRECT(ADDRESS(($AN707-1)*3+$AO707+5,$AP707+7))="",0,IF(COUNTIF(INDIRECT(ADDRESS(($AN707-1)*36+($AO707-1)*12+6,COLUMN())):INDIRECT(ADDRESS(($AN707-1)*36+($AO707-1)*12+$AP707+4,COLUMN())),INDIRECT(ADDRESS(($AN707-1)*3+$AO707+5,$AP707+7)))&gt;=1,0,INDIRECT(ADDRESS(($AN707-1)*3+$AO707+5,$AP707+7)))))</f>
        <v>0</v>
      </c>
      <c r="AR707" s="472">
        <f ca="1">COUNTIF(INDIRECT("H"&amp;(ROW()+12*(($AN707-1)*3+$AO707)-ROW())/12+5):INDIRECT("S"&amp;(ROW()+12*(($AN707-1)*3+$AO707)-ROW())/12+5),AQ707)</f>
        <v>0</v>
      </c>
      <c r="AS707" s="480"/>
      <c r="AU707" s="472">
        <f ca="1">IF(AND(AQ707&gt;0,AR707&gt;0),COUNTIF(AU$6:AU706,"&gt;0")+1,0)</f>
        <v>0</v>
      </c>
    </row>
    <row r="708" spans="40:47" x14ac:dyDescent="0.15">
      <c r="AN708" s="472">
        <v>20</v>
      </c>
      <c r="AO708" s="472">
        <v>2</v>
      </c>
      <c r="AP708" s="472">
        <v>7</v>
      </c>
      <c r="AQ708" s="480">
        <f ca="1">IF($AP708=1,IF(INDIRECT(ADDRESS(($AN708-1)*3+$AO708+5,$AP708+7))="",0,INDIRECT(ADDRESS(($AN708-1)*3+$AO708+5,$AP708+7))),IF(INDIRECT(ADDRESS(($AN708-1)*3+$AO708+5,$AP708+7))="",0,IF(COUNTIF(INDIRECT(ADDRESS(($AN708-1)*36+($AO708-1)*12+6,COLUMN())):INDIRECT(ADDRESS(($AN708-1)*36+($AO708-1)*12+$AP708+4,COLUMN())),INDIRECT(ADDRESS(($AN708-1)*3+$AO708+5,$AP708+7)))&gt;=1,0,INDIRECT(ADDRESS(($AN708-1)*3+$AO708+5,$AP708+7)))))</f>
        <v>0</v>
      </c>
      <c r="AR708" s="472">
        <f ca="1">COUNTIF(INDIRECT("H"&amp;(ROW()+12*(($AN708-1)*3+$AO708)-ROW())/12+5):INDIRECT("S"&amp;(ROW()+12*(($AN708-1)*3+$AO708)-ROW())/12+5),AQ708)</f>
        <v>0</v>
      </c>
      <c r="AS708" s="480"/>
      <c r="AU708" s="472">
        <f ca="1">IF(AND(AQ708&gt;0,AR708&gt;0),COUNTIF(AU$6:AU707,"&gt;0")+1,0)</f>
        <v>0</v>
      </c>
    </row>
    <row r="709" spans="40:47" x14ac:dyDescent="0.15">
      <c r="AN709" s="472">
        <v>20</v>
      </c>
      <c r="AO709" s="472">
        <v>2</v>
      </c>
      <c r="AP709" s="472">
        <v>8</v>
      </c>
      <c r="AQ709" s="480">
        <f ca="1">IF($AP709=1,IF(INDIRECT(ADDRESS(($AN709-1)*3+$AO709+5,$AP709+7))="",0,INDIRECT(ADDRESS(($AN709-1)*3+$AO709+5,$AP709+7))),IF(INDIRECT(ADDRESS(($AN709-1)*3+$AO709+5,$AP709+7))="",0,IF(COUNTIF(INDIRECT(ADDRESS(($AN709-1)*36+($AO709-1)*12+6,COLUMN())):INDIRECT(ADDRESS(($AN709-1)*36+($AO709-1)*12+$AP709+4,COLUMN())),INDIRECT(ADDRESS(($AN709-1)*3+$AO709+5,$AP709+7)))&gt;=1,0,INDIRECT(ADDRESS(($AN709-1)*3+$AO709+5,$AP709+7)))))</f>
        <v>0</v>
      </c>
      <c r="AR709" s="472">
        <f ca="1">COUNTIF(INDIRECT("H"&amp;(ROW()+12*(($AN709-1)*3+$AO709)-ROW())/12+5):INDIRECT("S"&amp;(ROW()+12*(($AN709-1)*3+$AO709)-ROW())/12+5),AQ709)</f>
        <v>0</v>
      </c>
      <c r="AS709" s="480"/>
      <c r="AU709" s="472">
        <f ca="1">IF(AND(AQ709&gt;0,AR709&gt;0),COUNTIF(AU$6:AU708,"&gt;0")+1,0)</f>
        <v>0</v>
      </c>
    </row>
    <row r="710" spans="40:47" x14ac:dyDescent="0.15">
      <c r="AN710" s="472">
        <v>20</v>
      </c>
      <c r="AO710" s="472">
        <v>2</v>
      </c>
      <c r="AP710" s="472">
        <v>9</v>
      </c>
      <c r="AQ710" s="480">
        <f ca="1">IF($AP710=1,IF(INDIRECT(ADDRESS(($AN710-1)*3+$AO710+5,$AP710+7))="",0,INDIRECT(ADDRESS(($AN710-1)*3+$AO710+5,$AP710+7))),IF(INDIRECT(ADDRESS(($AN710-1)*3+$AO710+5,$AP710+7))="",0,IF(COUNTIF(INDIRECT(ADDRESS(($AN710-1)*36+($AO710-1)*12+6,COLUMN())):INDIRECT(ADDRESS(($AN710-1)*36+($AO710-1)*12+$AP710+4,COLUMN())),INDIRECT(ADDRESS(($AN710-1)*3+$AO710+5,$AP710+7)))&gt;=1,0,INDIRECT(ADDRESS(($AN710-1)*3+$AO710+5,$AP710+7)))))</f>
        <v>0</v>
      </c>
      <c r="AR710" s="472">
        <f ca="1">COUNTIF(INDIRECT("H"&amp;(ROW()+12*(($AN710-1)*3+$AO710)-ROW())/12+5):INDIRECT("S"&amp;(ROW()+12*(($AN710-1)*3+$AO710)-ROW())/12+5),AQ710)</f>
        <v>0</v>
      </c>
      <c r="AS710" s="480"/>
      <c r="AU710" s="472">
        <f ca="1">IF(AND(AQ710&gt;0,AR710&gt;0),COUNTIF(AU$6:AU709,"&gt;0")+1,0)</f>
        <v>0</v>
      </c>
    </row>
    <row r="711" spans="40:47" x14ac:dyDescent="0.15">
      <c r="AN711" s="472">
        <v>20</v>
      </c>
      <c r="AO711" s="472">
        <v>2</v>
      </c>
      <c r="AP711" s="472">
        <v>10</v>
      </c>
      <c r="AQ711" s="480">
        <f ca="1">IF($AP711=1,IF(INDIRECT(ADDRESS(($AN711-1)*3+$AO711+5,$AP711+7))="",0,INDIRECT(ADDRESS(($AN711-1)*3+$AO711+5,$AP711+7))),IF(INDIRECT(ADDRESS(($AN711-1)*3+$AO711+5,$AP711+7))="",0,IF(COUNTIF(INDIRECT(ADDRESS(($AN711-1)*36+($AO711-1)*12+6,COLUMN())):INDIRECT(ADDRESS(($AN711-1)*36+($AO711-1)*12+$AP711+4,COLUMN())),INDIRECT(ADDRESS(($AN711-1)*3+$AO711+5,$AP711+7)))&gt;=1,0,INDIRECT(ADDRESS(($AN711-1)*3+$AO711+5,$AP711+7)))))</f>
        <v>0</v>
      </c>
      <c r="AR711" s="472">
        <f ca="1">COUNTIF(INDIRECT("H"&amp;(ROW()+12*(($AN711-1)*3+$AO711)-ROW())/12+5):INDIRECT("S"&amp;(ROW()+12*(($AN711-1)*3+$AO711)-ROW())/12+5),AQ711)</f>
        <v>0</v>
      </c>
      <c r="AS711" s="480"/>
      <c r="AU711" s="472">
        <f ca="1">IF(AND(AQ711&gt;0,AR711&gt;0),COUNTIF(AU$6:AU710,"&gt;0")+1,0)</f>
        <v>0</v>
      </c>
    </row>
    <row r="712" spans="40:47" x14ac:dyDescent="0.15">
      <c r="AN712" s="472">
        <v>20</v>
      </c>
      <c r="AO712" s="472">
        <v>2</v>
      </c>
      <c r="AP712" s="472">
        <v>11</v>
      </c>
      <c r="AQ712" s="480">
        <f ca="1">IF($AP712=1,IF(INDIRECT(ADDRESS(($AN712-1)*3+$AO712+5,$AP712+7))="",0,INDIRECT(ADDRESS(($AN712-1)*3+$AO712+5,$AP712+7))),IF(INDIRECT(ADDRESS(($AN712-1)*3+$AO712+5,$AP712+7))="",0,IF(COUNTIF(INDIRECT(ADDRESS(($AN712-1)*36+($AO712-1)*12+6,COLUMN())):INDIRECT(ADDRESS(($AN712-1)*36+($AO712-1)*12+$AP712+4,COLUMN())),INDIRECT(ADDRESS(($AN712-1)*3+$AO712+5,$AP712+7)))&gt;=1,0,INDIRECT(ADDRESS(($AN712-1)*3+$AO712+5,$AP712+7)))))</f>
        <v>0</v>
      </c>
      <c r="AR712" s="472">
        <f ca="1">COUNTIF(INDIRECT("H"&amp;(ROW()+12*(($AN712-1)*3+$AO712)-ROW())/12+5):INDIRECT("S"&amp;(ROW()+12*(($AN712-1)*3+$AO712)-ROW())/12+5),AQ712)</f>
        <v>0</v>
      </c>
      <c r="AS712" s="480"/>
      <c r="AU712" s="472">
        <f ca="1">IF(AND(AQ712&gt;0,AR712&gt;0),COUNTIF(AU$6:AU711,"&gt;0")+1,0)</f>
        <v>0</v>
      </c>
    </row>
    <row r="713" spans="40:47" x14ac:dyDescent="0.15">
      <c r="AN713" s="472">
        <v>20</v>
      </c>
      <c r="AO713" s="472">
        <v>2</v>
      </c>
      <c r="AP713" s="472">
        <v>12</v>
      </c>
      <c r="AQ713" s="480">
        <f ca="1">IF($AP713=1,IF(INDIRECT(ADDRESS(($AN713-1)*3+$AO713+5,$AP713+7))="",0,INDIRECT(ADDRESS(($AN713-1)*3+$AO713+5,$AP713+7))),IF(INDIRECT(ADDRESS(($AN713-1)*3+$AO713+5,$AP713+7))="",0,IF(COUNTIF(INDIRECT(ADDRESS(($AN713-1)*36+($AO713-1)*12+6,COLUMN())):INDIRECT(ADDRESS(($AN713-1)*36+($AO713-1)*12+$AP713+4,COLUMN())),INDIRECT(ADDRESS(($AN713-1)*3+$AO713+5,$AP713+7)))&gt;=1,0,INDIRECT(ADDRESS(($AN713-1)*3+$AO713+5,$AP713+7)))))</f>
        <v>0</v>
      </c>
      <c r="AR713" s="472">
        <f ca="1">COUNTIF(INDIRECT("H"&amp;(ROW()+12*(($AN713-1)*3+$AO713)-ROW())/12+5):INDIRECT("S"&amp;(ROW()+12*(($AN713-1)*3+$AO713)-ROW())/12+5),AQ713)</f>
        <v>0</v>
      </c>
      <c r="AS713" s="480"/>
      <c r="AU713" s="472">
        <f ca="1">IF(AND(AQ713&gt;0,AR713&gt;0),COUNTIF(AU$6:AU712,"&gt;0")+1,0)</f>
        <v>0</v>
      </c>
    </row>
    <row r="714" spans="40:47" x14ac:dyDescent="0.15">
      <c r="AN714" s="472">
        <v>20</v>
      </c>
      <c r="AO714" s="472">
        <v>3</v>
      </c>
      <c r="AP714" s="472">
        <v>1</v>
      </c>
      <c r="AQ714" s="480">
        <f ca="1">IF($AP714=1,IF(INDIRECT(ADDRESS(($AN714-1)*3+$AO714+5,$AP714+7))="",0,INDIRECT(ADDRESS(($AN714-1)*3+$AO714+5,$AP714+7))),IF(INDIRECT(ADDRESS(($AN714-1)*3+$AO714+5,$AP714+7))="",0,IF(COUNTIF(INDIRECT(ADDRESS(($AN714-1)*36+($AO714-1)*12+6,COLUMN())):INDIRECT(ADDRESS(($AN714-1)*36+($AO714-1)*12+$AP714+4,COLUMN())),INDIRECT(ADDRESS(($AN714-1)*3+$AO714+5,$AP714+7)))&gt;=1,0,INDIRECT(ADDRESS(($AN714-1)*3+$AO714+5,$AP714+7)))))</f>
        <v>0</v>
      </c>
      <c r="AR714" s="472">
        <f ca="1">COUNTIF(INDIRECT("H"&amp;(ROW()+12*(($AN714-1)*3+$AO714)-ROW())/12+5):INDIRECT("S"&amp;(ROW()+12*(($AN714-1)*3+$AO714)-ROW())/12+5),AQ714)</f>
        <v>0</v>
      </c>
      <c r="AS714" s="480"/>
      <c r="AU714" s="472">
        <f ca="1">IF(AND(AQ714&gt;0,AR714&gt;0),COUNTIF(AU$6:AU713,"&gt;0")+1,0)</f>
        <v>0</v>
      </c>
    </row>
    <row r="715" spans="40:47" x14ac:dyDescent="0.15">
      <c r="AN715" s="472">
        <v>20</v>
      </c>
      <c r="AO715" s="472">
        <v>3</v>
      </c>
      <c r="AP715" s="472">
        <v>2</v>
      </c>
      <c r="AQ715" s="480">
        <f ca="1">IF($AP715=1,IF(INDIRECT(ADDRESS(($AN715-1)*3+$AO715+5,$AP715+7))="",0,INDIRECT(ADDRESS(($AN715-1)*3+$AO715+5,$AP715+7))),IF(INDIRECT(ADDRESS(($AN715-1)*3+$AO715+5,$AP715+7))="",0,IF(COUNTIF(INDIRECT(ADDRESS(($AN715-1)*36+($AO715-1)*12+6,COLUMN())):INDIRECT(ADDRESS(($AN715-1)*36+($AO715-1)*12+$AP715+4,COLUMN())),INDIRECT(ADDRESS(($AN715-1)*3+$AO715+5,$AP715+7)))&gt;=1,0,INDIRECT(ADDRESS(($AN715-1)*3+$AO715+5,$AP715+7)))))</f>
        <v>0</v>
      </c>
      <c r="AR715" s="472">
        <f ca="1">COUNTIF(INDIRECT("H"&amp;(ROW()+12*(($AN715-1)*3+$AO715)-ROW())/12+5):INDIRECT("S"&amp;(ROW()+12*(($AN715-1)*3+$AO715)-ROW())/12+5),AQ715)</f>
        <v>0</v>
      </c>
      <c r="AS715" s="480"/>
      <c r="AU715" s="472">
        <f ca="1">IF(AND(AQ715&gt;0,AR715&gt;0),COUNTIF(AU$6:AU714,"&gt;0")+1,0)</f>
        <v>0</v>
      </c>
    </row>
    <row r="716" spans="40:47" x14ac:dyDescent="0.15">
      <c r="AN716" s="472">
        <v>20</v>
      </c>
      <c r="AO716" s="472">
        <v>3</v>
      </c>
      <c r="AP716" s="472">
        <v>3</v>
      </c>
      <c r="AQ716" s="480">
        <f ca="1">IF($AP716=1,IF(INDIRECT(ADDRESS(($AN716-1)*3+$AO716+5,$AP716+7))="",0,INDIRECT(ADDRESS(($AN716-1)*3+$AO716+5,$AP716+7))),IF(INDIRECT(ADDRESS(($AN716-1)*3+$AO716+5,$AP716+7))="",0,IF(COUNTIF(INDIRECT(ADDRESS(($AN716-1)*36+($AO716-1)*12+6,COLUMN())):INDIRECT(ADDRESS(($AN716-1)*36+($AO716-1)*12+$AP716+4,COLUMN())),INDIRECT(ADDRESS(($AN716-1)*3+$AO716+5,$AP716+7)))&gt;=1,0,INDIRECT(ADDRESS(($AN716-1)*3+$AO716+5,$AP716+7)))))</f>
        <v>0</v>
      </c>
      <c r="AR716" s="472">
        <f ca="1">COUNTIF(INDIRECT("H"&amp;(ROW()+12*(($AN716-1)*3+$AO716)-ROW())/12+5):INDIRECT("S"&amp;(ROW()+12*(($AN716-1)*3+$AO716)-ROW())/12+5),AQ716)</f>
        <v>0</v>
      </c>
      <c r="AS716" s="480"/>
      <c r="AU716" s="472">
        <f ca="1">IF(AND(AQ716&gt;0,AR716&gt;0),COUNTIF(AU$6:AU715,"&gt;0")+1,0)</f>
        <v>0</v>
      </c>
    </row>
    <row r="717" spans="40:47" x14ac:dyDescent="0.15">
      <c r="AN717" s="472">
        <v>20</v>
      </c>
      <c r="AO717" s="472">
        <v>3</v>
      </c>
      <c r="AP717" s="472">
        <v>4</v>
      </c>
      <c r="AQ717" s="480">
        <f ca="1">IF($AP717=1,IF(INDIRECT(ADDRESS(($AN717-1)*3+$AO717+5,$AP717+7))="",0,INDIRECT(ADDRESS(($AN717-1)*3+$AO717+5,$AP717+7))),IF(INDIRECT(ADDRESS(($AN717-1)*3+$AO717+5,$AP717+7))="",0,IF(COUNTIF(INDIRECT(ADDRESS(($AN717-1)*36+($AO717-1)*12+6,COLUMN())):INDIRECT(ADDRESS(($AN717-1)*36+($AO717-1)*12+$AP717+4,COLUMN())),INDIRECT(ADDRESS(($AN717-1)*3+$AO717+5,$AP717+7)))&gt;=1,0,INDIRECT(ADDRESS(($AN717-1)*3+$AO717+5,$AP717+7)))))</f>
        <v>0</v>
      </c>
      <c r="AR717" s="472">
        <f ca="1">COUNTIF(INDIRECT("H"&amp;(ROW()+12*(($AN717-1)*3+$AO717)-ROW())/12+5):INDIRECT("S"&amp;(ROW()+12*(($AN717-1)*3+$AO717)-ROW())/12+5),AQ717)</f>
        <v>0</v>
      </c>
      <c r="AS717" s="480"/>
      <c r="AU717" s="472">
        <f ca="1">IF(AND(AQ717&gt;0,AR717&gt;0),COUNTIF(AU$6:AU716,"&gt;0")+1,0)</f>
        <v>0</v>
      </c>
    </row>
    <row r="718" spans="40:47" x14ac:dyDescent="0.15">
      <c r="AN718" s="472">
        <v>20</v>
      </c>
      <c r="AO718" s="472">
        <v>3</v>
      </c>
      <c r="AP718" s="472">
        <v>5</v>
      </c>
      <c r="AQ718" s="480">
        <f ca="1">IF($AP718=1,IF(INDIRECT(ADDRESS(($AN718-1)*3+$AO718+5,$AP718+7))="",0,INDIRECT(ADDRESS(($AN718-1)*3+$AO718+5,$AP718+7))),IF(INDIRECT(ADDRESS(($AN718-1)*3+$AO718+5,$AP718+7))="",0,IF(COUNTIF(INDIRECT(ADDRESS(($AN718-1)*36+($AO718-1)*12+6,COLUMN())):INDIRECT(ADDRESS(($AN718-1)*36+($AO718-1)*12+$AP718+4,COLUMN())),INDIRECT(ADDRESS(($AN718-1)*3+$AO718+5,$AP718+7)))&gt;=1,0,INDIRECT(ADDRESS(($AN718-1)*3+$AO718+5,$AP718+7)))))</f>
        <v>0</v>
      </c>
      <c r="AR718" s="472">
        <f ca="1">COUNTIF(INDIRECT("H"&amp;(ROW()+12*(($AN718-1)*3+$AO718)-ROW())/12+5):INDIRECT("S"&amp;(ROW()+12*(($AN718-1)*3+$AO718)-ROW())/12+5),AQ718)</f>
        <v>0</v>
      </c>
      <c r="AS718" s="480"/>
      <c r="AU718" s="472">
        <f ca="1">IF(AND(AQ718&gt;0,AR718&gt;0),COUNTIF(AU$6:AU717,"&gt;0")+1,0)</f>
        <v>0</v>
      </c>
    </row>
    <row r="719" spans="40:47" x14ac:dyDescent="0.15">
      <c r="AN719" s="472">
        <v>20</v>
      </c>
      <c r="AO719" s="472">
        <v>3</v>
      </c>
      <c r="AP719" s="472">
        <v>6</v>
      </c>
      <c r="AQ719" s="480">
        <f ca="1">IF($AP719=1,IF(INDIRECT(ADDRESS(($AN719-1)*3+$AO719+5,$AP719+7))="",0,INDIRECT(ADDRESS(($AN719-1)*3+$AO719+5,$AP719+7))),IF(INDIRECT(ADDRESS(($AN719-1)*3+$AO719+5,$AP719+7))="",0,IF(COUNTIF(INDIRECT(ADDRESS(($AN719-1)*36+($AO719-1)*12+6,COLUMN())):INDIRECT(ADDRESS(($AN719-1)*36+($AO719-1)*12+$AP719+4,COLUMN())),INDIRECT(ADDRESS(($AN719-1)*3+$AO719+5,$AP719+7)))&gt;=1,0,INDIRECT(ADDRESS(($AN719-1)*3+$AO719+5,$AP719+7)))))</f>
        <v>0</v>
      </c>
      <c r="AR719" s="472">
        <f ca="1">COUNTIF(INDIRECT("H"&amp;(ROW()+12*(($AN719-1)*3+$AO719)-ROW())/12+5):INDIRECT("S"&amp;(ROW()+12*(($AN719-1)*3+$AO719)-ROW())/12+5),AQ719)</f>
        <v>0</v>
      </c>
      <c r="AS719" s="480"/>
      <c r="AU719" s="472">
        <f ca="1">IF(AND(AQ719&gt;0,AR719&gt;0),COUNTIF(AU$6:AU718,"&gt;0")+1,0)</f>
        <v>0</v>
      </c>
    </row>
    <row r="720" spans="40:47" x14ac:dyDescent="0.15">
      <c r="AN720" s="472">
        <v>20</v>
      </c>
      <c r="AO720" s="472">
        <v>3</v>
      </c>
      <c r="AP720" s="472">
        <v>7</v>
      </c>
      <c r="AQ720" s="480">
        <f ca="1">IF($AP720=1,IF(INDIRECT(ADDRESS(($AN720-1)*3+$AO720+5,$AP720+7))="",0,INDIRECT(ADDRESS(($AN720-1)*3+$AO720+5,$AP720+7))),IF(INDIRECT(ADDRESS(($AN720-1)*3+$AO720+5,$AP720+7))="",0,IF(COUNTIF(INDIRECT(ADDRESS(($AN720-1)*36+($AO720-1)*12+6,COLUMN())):INDIRECT(ADDRESS(($AN720-1)*36+($AO720-1)*12+$AP720+4,COLUMN())),INDIRECT(ADDRESS(($AN720-1)*3+$AO720+5,$AP720+7)))&gt;=1,0,INDIRECT(ADDRESS(($AN720-1)*3+$AO720+5,$AP720+7)))))</f>
        <v>0</v>
      </c>
      <c r="AR720" s="472">
        <f ca="1">COUNTIF(INDIRECT("H"&amp;(ROW()+12*(($AN720-1)*3+$AO720)-ROW())/12+5):INDIRECT("S"&amp;(ROW()+12*(($AN720-1)*3+$AO720)-ROW())/12+5),AQ720)</f>
        <v>0</v>
      </c>
      <c r="AS720" s="480"/>
      <c r="AU720" s="472">
        <f ca="1">IF(AND(AQ720&gt;0,AR720&gt;0),COUNTIF(AU$6:AU719,"&gt;0")+1,0)</f>
        <v>0</v>
      </c>
    </row>
    <row r="721" spans="40:47" x14ac:dyDescent="0.15">
      <c r="AN721" s="472">
        <v>20</v>
      </c>
      <c r="AO721" s="472">
        <v>3</v>
      </c>
      <c r="AP721" s="472">
        <v>8</v>
      </c>
      <c r="AQ721" s="480">
        <f ca="1">IF($AP721=1,IF(INDIRECT(ADDRESS(($AN721-1)*3+$AO721+5,$AP721+7))="",0,INDIRECT(ADDRESS(($AN721-1)*3+$AO721+5,$AP721+7))),IF(INDIRECT(ADDRESS(($AN721-1)*3+$AO721+5,$AP721+7))="",0,IF(COUNTIF(INDIRECT(ADDRESS(($AN721-1)*36+($AO721-1)*12+6,COLUMN())):INDIRECT(ADDRESS(($AN721-1)*36+($AO721-1)*12+$AP721+4,COLUMN())),INDIRECT(ADDRESS(($AN721-1)*3+$AO721+5,$AP721+7)))&gt;=1,0,INDIRECT(ADDRESS(($AN721-1)*3+$AO721+5,$AP721+7)))))</f>
        <v>0</v>
      </c>
      <c r="AR721" s="472">
        <f ca="1">COUNTIF(INDIRECT("H"&amp;(ROW()+12*(($AN721-1)*3+$AO721)-ROW())/12+5):INDIRECT("S"&amp;(ROW()+12*(($AN721-1)*3+$AO721)-ROW())/12+5),AQ721)</f>
        <v>0</v>
      </c>
      <c r="AS721" s="480"/>
      <c r="AU721" s="472">
        <f ca="1">IF(AND(AQ721&gt;0,AR721&gt;0),COUNTIF(AU$6:AU720,"&gt;0")+1,0)</f>
        <v>0</v>
      </c>
    </row>
    <row r="722" spans="40:47" x14ac:dyDescent="0.15">
      <c r="AN722" s="472">
        <v>20</v>
      </c>
      <c r="AO722" s="472">
        <v>3</v>
      </c>
      <c r="AP722" s="472">
        <v>9</v>
      </c>
      <c r="AQ722" s="480">
        <f ca="1">IF($AP722=1,IF(INDIRECT(ADDRESS(($AN722-1)*3+$AO722+5,$AP722+7))="",0,INDIRECT(ADDRESS(($AN722-1)*3+$AO722+5,$AP722+7))),IF(INDIRECT(ADDRESS(($AN722-1)*3+$AO722+5,$AP722+7))="",0,IF(COUNTIF(INDIRECT(ADDRESS(($AN722-1)*36+($AO722-1)*12+6,COLUMN())):INDIRECT(ADDRESS(($AN722-1)*36+($AO722-1)*12+$AP722+4,COLUMN())),INDIRECT(ADDRESS(($AN722-1)*3+$AO722+5,$AP722+7)))&gt;=1,0,INDIRECT(ADDRESS(($AN722-1)*3+$AO722+5,$AP722+7)))))</f>
        <v>0</v>
      </c>
      <c r="AR722" s="472">
        <f ca="1">COUNTIF(INDIRECT("H"&amp;(ROW()+12*(($AN722-1)*3+$AO722)-ROW())/12+5):INDIRECT("S"&amp;(ROW()+12*(($AN722-1)*3+$AO722)-ROW())/12+5),AQ722)</f>
        <v>0</v>
      </c>
      <c r="AS722" s="480"/>
      <c r="AU722" s="472">
        <f ca="1">IF(AND(AQ722&gt;0,AR722&gt;0),COUNTIF(AU$6:AU721,"&gt;0")+1,0)</f>
        <v>0</v>
      </c>
    </row>
    <row r="723" spans="40:47" x14ac:dyDescent="0.15">
      <c r="AN723" s="472">
        <v>20</v>
      </c>
      <c r="AO723" s="472">
        <v>3</v>
      </c>
      <c r="AP723" s="472">
        <v>10</v>
      </c>
      <c r="AQ723" s="480">
        <f ca="1">IF($AP723=1,IF(INDIRECT(ADDRESS(($AN723-1)*3+$AO723+5,$AP723+7))="",0,INDIRECT(ADDRESS(($AN723-1)*3+$AO723+5,$AP723+7))),IF(INDIRECT(ADDRESS(($AN723-1)*3+$AO723+5,$AP723+7))="",0,IF(COUNTIF(INDIRECT(ADDRESS(($AN723-1)*36+($AO723-1)*12+6,COLUMN())):INDIRECT(ADDRESS(($AN723-1)*36+($AO723-1)*12+$AP723+4,COLUMN())),INDIRECT(ADDRESS(($AN723-1)*3+$AO723+5,$AP723+7)))&gt;=1,0,INDIRECT(ADDRESS(($AN723-1)*3+$AO723+5,$AP723+7)))))</f>
        <v>0</v>
      </c>
      <c r="AR723" s="472">
        <f ca="1">COUNTIF(INDIRECT("H"&amp;(ROW()+12*(($AN723-1)*3+$AO723)-ROW())/12+5):INDIRECT("S"&amp;(ROW()+12*(($AN723-1)*3+$AO723)-ROW())/12+5),AQ723)</f>
        <v>0</v>
      </c>
      <c r="AS723" s="480"/>
      <c r="AU723" s="472">
        <f ca="1">IF(AND(AQ723&gt;0,AR723&gt;0),COUNTIF(AU$6:AU722,"&gt;0")+1,0)</f>
        <v>0</v>
      </c>
    </row>
    <row r="724" spans="40:47" x14ac:dyDescent="0.15">
      <c r="AN724" s="472">
        <v>20</v>
      </c>
      <c r="AO724" s="472">
        <v>3</v>
      </c>
      <c r="AP724" s="472">
        <v>11</v>
      </c>
      <c r="AQ724" s="480">
        <f ca="1">IF($AP724=1,IF(INDIRECT(ADDRESS(($AN724-1)*3+$AO724+5,$AP724+7))="",0,INDIRECT(ADDRESS(($AN724-1)*3+$AO724+5,$AP724+7))),IF(INDIRECT(ADDRESS(($AN724-1)*3+$AO724+5,$AP724+7))="",0,IF(COUNTIF(INDIRECT(ADDRESS(($AN724-1)*36+($AO724-1)*12+6,COLUMN())):INDIRECT(ADDRESS(($AN724-1)*36+($AO724-1)*12+$AP724+4,COLUMN())),INDIRECT(ADDRESS(($AN724-1)*3+$AO724+5,$AP724+7)))&gt;=1,0,INDIRECT(ADDRESS(($AN724-1)*3+$AO724+5,$AP724+7)))))</f>
        <v>0</v>
      </c>
      <c r="AR724" s="472">
        <f ca="1">COUNTIF(INDIRECT("H"&amp;(ROW()+12*(($AN724-1)*3+$AO724)-ROW())/12+5):INDIRECT("S"&amp;(ROW()+12*(($AN724-1)*3+$AO724)-ROW())/12+5),AQ724)</f>
        <v>0</v>
      </c>
      <c r="AS724" s="480"/>
      <c r="AU724" s="472">
        <f ca="1">IF(AND(AQ724&gt;0,AR724&gt;0),COUNTIF(AU$6:AU723,"&gt;0")+1,0)</f>
        <v>0</v>
      </c>
    </row>
    <row r="725" spans="40:47" x14ac:dyDescent="0.15">
      <c r="AN725" s="472">
        <v>20</v>
      </c>
      <c r="AO725" s="472">
        <v>3</v>
      </c>
      <c r="AP725" s="472">
        <v>12</v>
      </c>
      <c r="AQ725" s="480">
        <f ca="1">IF($AP725=1,IF(INDIRECT(ADDRESS(($AN725-1)*3+$AO725+5,$AP725+7))="",0,INDIRECT(ADDRESS(($AN725-1)*3+$AO725+5,$AP725+7))),IF(INDIRECT(ADDRESS(($AN725-1)*3+$AO725+5,$AP725+7))="",0,IF(COUNTIF(INDIRECT(ADDRESS(($AN725-1)*36+($AO725-1)*12+6,COLUMN())):INDIRECT(ADDRESS(($AN725-1)*36+($AO725-1)*12+$AP725+4,COLUMN())),INDIRECT(ADDRESS(($AN725-1)*3+$AO725+5,$AP725+7)))&gt;=1,0,INDIRECT(ADDRESS(($AN725-1)*3+$AO725+5,$AP725+7)))))</f>
        <v>0</v>
      </c>
      <c r="AR725" s="472">
        <f ca="1">COUNTIF(INDIRECT("H"&amp;(ROW()+12*(($AN725-1)*3+$AO725)-ROW())/12+5):INDIRECT("S"&amp;(ROW()+12*(($AN725-1)*3+$AO725)-ROW())/12+5),AQ725)</f>
        <v>0</v>
      </c>
      <c r="AS725" s="480"/>
      <c r="AU725" s="472">
        <f ca="1">IF(AND(AQ725&gt;0,AR725&gt;0),COUNTIF(AU$6:AU724,"&gt;0")+1,0)</f>
        <v>0</v>
      </c>
    </row>
    <row r="726" spans="40:47" x14ac:dyDescent="0.15">
      <c r="AN726" s="472">
        <v>21</v>
      </c>
      <c r="AO726" s="472">
        <v>1</v>
      </c>
      <c r="AP726" s="472">
        <v>1</v>
      </c>
      <c r="AQ726" s="472">
        <f ca="1">IF($AP726=1,IF(INDIRECT(ADDRESS(($AN726-1)*3+$AO726+5,$AP726+7))="",0,INDIRECT(ADDRESS(($AN726-1)*3+$AO726+5,$AP726+7))),IF(INDIRECT(ADDRESS(($AN726-1)*3+$AO726+5,$AP726+7))="",0,IF(COUNTIF(INDIRECT(ADDRESS(($AN726-1)*36+($AO726-1)*12+6,COLUMN())):INDIRECT(ADDRESS(($AN726-1)*36+($AO726-1)*12+$AP726+4,COLUMN())),INDIRECT(ADDRESS(($AN726-1)*3+$AO726+5,$AP726+7)))&gt;=1,0,INDIRECT(ADDRESS(($AN726-1)*3+$AO726+5,$AP726+7)))))</f>
        <v>0</v>
      </c>
      <c r="AR726" s="472">
        <f ca="1">COUNTIF(INDIRECT("H"&amp;(ROW()+12*(($AN726-1)*3+$AO726)-ROW())/12+5):INDIRECT("S"&amp;(ROW()+12*(($AN726-1)*3+$AO726)-ROW())/12+5),AQ726)</f>
        <v>0</v>
      </c>
      <c r="AU726" s="472">
        <f ca="1">IF(AND(AQ726&gt;0,AR726&gt;0),COUNTIF(AU$6:AU725,"&gt;0")+1,0)</f>
        <v>0</v>
      </c>
    </row>
    <row r="727" spans="40:47" x14ac:dyDescent="0.15">
      <c r="AN727" s="472">
        <v>21</v>
      </c>
      <c r="AO727" s="472">
        <v>1</v>
      </c>
      <c r="AP727" s="472">
        <v>2</v>
      </c>
      <c r="AQ727" s="472">
        <f ca="1">IF($AP727=1,IF(INDIRECT(ADDRESS(($AN727-1)*3+$AO727+5,$AP727+7))="",0,INDIRECT(ADDRESS(($AN727-1)*3+$AO727+5,$AP727+7))),IF(INDIRECT(ADDRESS(($AN727-1)*3+$AO727+5,$AP727+7))="",0,IF(COUNTIF(INDIRECT(ADDRESS(($AN727-1)*36+($AO727-1)*12+6,COLUMN())):INDIRECT(ADDRESS(($AN727-1)*36+($AO727-1)*12+$AP727+4,COLUMN())),INDIRECT(ADDRESS(($AN727-1)*3+$AO727+5,$AP727+7)))&gt;=1,0,INDIRECT(ADDRESS(($AN727-1)*3+$AO727+5,$AP727+7)))))</f>
        <v>0</v>
      </c>
      <c r="AR727" s="472">
        <f ca="1">COUNTIF(INDIRECT("H"&amp;(ROW()+12*(($AN727-1)*3+$AO727)-ROW())/12+5):INDIRECT("S"&amp;(ROW()+12*(($AN727-1)*3+$AO727)-ROW())/12+5),AQ727)</f>
        <v>0</v>
      </c>
      <c r="AU727" s="472">
        <f ca="1">IF(AND(AQ727&gt;0,AR727&gt;0),COUNTIF(AU$6:AU726,"&gt;0")+1,0)</f>
        <v>0</v>
      </c>
    </row>
    <row r="728" spans="40:47" x14ac:dyDescent="0.15">
      <c r="AN728" s="472">
        <v>21</v>
      </c>
      <c r="AO728" s="472">
        <v>1</v>
      </c>
      <c r="AP728" s="472">
        <v>3</v>
      </c>
      <c r="AQ728" s="472">
        <f ca="1">IF($AP728=1,IF(INDIRECT(ADDRESS(($AN728-1)*3+$AO728+5,$AP728+7))="",0,INDIRECT(ADDRESS(($AN728-1)*3+$AO728+5,$AP728+7))),IF(INDIRECT(ADDRESS(($AN728-1)*3+$AO728+5,$AP728+7))="",0,IF(COUNTIF(INDIRECT(ADDRESS(($AN728-1)*36+($AO728-1)*12+6,COLUMN())):INDIRECT(ADDRESS(($AN728-1)*36+($AO728-1)*12+$AP728+4,COLUMN())),INDIRECT(ADDRESS(($AN728-1)*3+$AO728+5,$AP728+7)))&gt;=1,0,INDIRECT(ADDRESS(($AN728-1)*3+$AO728+5,$AP728+7)))))</f>
        <v>0</v>
      </c>
      <c r="AR728" s="472">
        <f ca="1">COUNTIF(INDIRECT("H"&amp;(ROW()+12*(($AN728-1)*3+$AO728)-ROW())/12+5):INDIRECT("S"&amp;(ROW()+12*(($AN728-1)*3+$AO728)-ROW())/12+5),AQ728)</f>
        <v>0</v>
      </c>
      <c r="AU728" s="472">
        <f ca="1">IF(AND(AQ728&gt;0,AR728&gt;0),COUNTIF(AU$6:AU727,"&gt;0")+1,0)</f>
        <v>0</v>
      </c>
    </row>
    <row r="729" spans="40:47" x14ac:dyDescent="0.15">
      <c r="AN729" s="472">
        <v>21</v>
      </c>
      <c r="AO729" s="472">
        <v>1</v>
      </c>
      <c r="AP729" s="472">
        <v>4</v>
      </c>
      <c r="AQ729" s="472">
        <f ca="1">IF($AP729=1,IF(INDIRECT(ADDRESS(($AN729-1)*3+$AO729+5,$AP729+7))="",0,INDIRECT(ADDRESS(($AN729-1)*3+$AO729+5,$AP729+7))),IF(INDIRECT(ADDRESS(($AN729-1)*3+$AO729+5,$AP729+7))="",0,IF(COUNTIF(INDIRECT(ADDRESS(($AN729-1)*36+($AO729-1)*12+6,COLUMN())):INDIRECT(ADDRESS(($AN729-1)*36+($AO729-1)*12+$AP729+4,COLUMN())),INDIRECT(ADDRESS(($AN729-1)*3+$AO729+5,$AP729+7)))&gt;=1,0,INDIRECT(ADDRESS(($AN729-1)*3+$AO729+5,$AP729+7)))))</f>
        <v>0</v>
      </c>
      <c r="AR729" s="472">
        <f ca="1">COUNTIF(INDIRECT("H"&amp;(ROW()+12*(($AN729-1)*3+$AO729)-ROW())/12+5):INDIRECT("S"&amp;(ROW()+12*(($AN729-1)*3+$AO729)-ROW())/12+5),AQ729)</f>
        <v>0</v>
      </c>
      <c r="AU729" s="472">
        <f ca="1">IF(AND(AQ729&gt;0,AR729&gt;0),COUNTIF(AU$6:AU728,"&gt;0")+1,0)</f>
        <v>0</v>
      </c>
    </row>
    <row r="730" spans="40:47" x14ac:dyDescent="0.15">
      <c r="AN730" s="472">
        <v>21</v>
      </c>
      <c r="AO730" s="472">
        <v>1</v>
      </c>
      <c r="AP730" s="472">
        <v>5</v>
      </c>
      <c r="AQ730" s="472">
        <f ca="1">IF($AP730=1,IF(INDIRECT(ADDRESS(($AN730-1)*3+$AO730+5,$AP730+7))="",0,INDIRECT(ADDRESS(($AN730-1)*3+$AO730+5,$AP730+7))),IF(INDIRECT(ADDRESS(($AN730-1)*3+$AO730+5,$AP730+7))="",0,IF(COUNTIF(INDIRECT(ADDRESS(($AN730-1)*36+($AO730-1)*12+6,COLUMN())):INDIRECT(ADDRESS(($AN730-1)*36+($AO730-1)*12+$AP730+4,COLUMN())),INDIRECT(ADDRESS(($AN730-1)*3+$AO730+5,$AP730+7)))&gt;=1,0,INDIRECT(ADDRESS(($AN730-1)*3+$AO730+5,$AP730+7)))))</f>
        <v>0</v>
      </c>
      <c r="AR730" s="472">
        <f ca="1">COUNTIF(INDIRECT("H"&amp;(ROW()+12*(($AN730-1)*3+$AO730)-ROW())/12+5):INDIRECT("S"&amp;(ROW()+12*(($AN730-1)*3+$AO730)-ROW())/12+5),AQ730)</f>
        <v>0</v>
      </c>
      <c r="AU730" s="472">
        <f ca="1">IF(AND(AQ730&gt;0,AR730&gt;0),COUNTIF(AU$6:AU729,"&gt;0")+1,0)</f>
        <v>0</v>
      </c>
    </row>
    <row r="731" spans="40:47" x14ac:dyDescent="0.15">
      <c r="AN731" s="472">
        <v>21</v>
      </c>
      <c r="AO731" s="472">
        <v>1</v>
      </c>
      <c r="AP731" s="472">
        <v>6</v>
      </c>
      <c r="AQ731" s="472">
        <f ca="1">IF($AP731=1,IF(INDIRECT(ADDRESS(($AN731-1)*3+$AO731+5,$AP731+7))="",0,INDIRECT(ADDRESS(($AN731-1)*3+$AO731+5,$AP731+7))),IF(INDIRECT(ADDRESS(($AN731-1)*3+$AO731+5,$AP731+7))="",0,IF(COUNTIF(INDIRECT(ADDRESS(($AN731-1)*36+($AO731-1)*12+6,COLUMN())):INDIRECT(ADDRESS(($AN731-1)*36+($AO731-1)*12+$AP731+4,COLUMN())),INDIRECT(ADDRESS(($AN731-1)*3+$AO731+5,$AP731+7)))&gt;=1,0,INDIRECT(ADDRESS(($AN731-1)*3+$AO731+5,$AP731+7)))))</f>
        <v>0</v>
      </c>
      <c r="AR731" s="472">
        <f ca="1">COUNTIF(INDIRECT("H"&amp;(ROW()+12*(($AN731-1)*3+$AO731)-ROW())/12+5):INDIRECT("S"&amp;(ROW()+12*(($AN731-1)*3+$AO731)-ROW())/12+5),AQ731)</f>
        <v>0</v>
      </c>
      <c r="AU731" s="472">
        <f ca="1">IF(AND(AQ731&gt;0,AR731&gt;0),COUNTIF(AU$6:AU730,"&gt;0")+1,0)</f>
        <v>0</v>
      </c>
    </row>
    <row r="732" spans="40:47" x14ac:dyDescent="0.15">
      <c r="AN732" s="472">
        <v>21</v>
      </c>
      <c r="AO732" s="472">
        <v>1</v>
      </c>
      <c r="AP732" s="472">
        <v>7</v>
      </c>
      <c r="AQ732" s="472">
        <f ca="1">IF($AP732=1,IF(INDIRECT(ADDRESS(($AN732-1)*3+$AO732+5,$AP732+7))="",0,INDIRECT(ADDRESS(($AN732-1)*3+$AO732+5,$AP732+7))),IF(INDIRECT(ADDRESS(($AN732-1)*3+$AO732+5,$AP732+7))="",0,IF(COUNTIF(INDIRECT(ADDRESS(($AN732-1)*36+($AO732-1)*12+6,COLUMN())):INDIRECT(ADDRESS(($AN732-1)*36+($AO732-1)*12+$AP732+4,COLUMN())),INDIRECT(ADDRESS(($AN732-1)*3+$AO732+5,$AP732+7)))&gt;=1,0,INDIRECT(ADDRESS(($AN732-1)*3+$AO732+5,$AP732+7)))))</f>
        <v>0</v>
      </c>
      <c r="AR732" s="472">
        <f ca="1">COUNTIF(INDIRECT("H"&amp;(ROW()+12*(($AN732-1)*3+$AO732)-ROW())/12+5):INDIRECT("S"&amp;(ROW()+12*(($AN732-1)*3+$AO732)-ROW())/12+5),AQ732)</f>
        <v>0</v>
      </c>
      <c r="AU732" s="472">
        <f ca="1">IF(AND(AQ732&gt;0,AR732&gt;0),COUNTIF(AU$6:AU731,"&gt;0")+1,0)</f>
        <v>0</v>
      </c>
    </row>
    <row r="733" spans="40:47" x14ac:dyDescent="0.15">
      <c r="AN733" s="472">
        <v>21</v>
      </c>
      <c r="AO733" s="472">
        <v>1</v>
      </c>
      <c r="AP733" s="472">
        <v>8</v>
      </c>
      <c r="AQ733" s="472">
        <f ca="1">IF($AP733=1,IF(INDIRECT(ADDRESS(($AN733-1)*3+$AO733+5,$AP733+7))="",0,INDIRECT(ADDRESS(($AN733-1)*3+$AO733+5,$AP733+7))),IF(INDIRECT(ADDRESS(($AN733-1)*3+$AO733+5,$AP733+7))="",0,IF(COUNTIF(INDIRECT(ADDRESS(($AN733-1)*36+($AO733-1)*12+6,COLUMN())):INDIRECT(ADDRESS(($AN733-1)*36+($AO733-1)*12+$AP733+4,COLUMN())),INDIRECT(ADDRESS(($AN733-1)*3+$AO733+5,$AP733+7)))&gt;=1,0,INDIRECT(ADDRESS(($AN733-1)*3+$AO733+5,$AP733+7)))))</f>
        <v>0</v>
      </c>
      <c r="AR733" s="472">
        <f ca="1">COUNTIF(INDIRECT("H"&amp;(ROW()+12*(($AN733-1)*3+$AO733)-ROW())/12+5):INDIRECT("S"&amp;(ROW()+12*(($AN733-1)*3+$AO733)-ROW())/12+5),AQ733)</f>
        <v>0</v>
      </c>
      <c r="AU733" s="472">
        <f ca="1">IF(AND(AQ733&gt;0,AR733&gt;0),COUNTIF(AU$6:AU732,"&gt;0")+1,0)</f>
        <v>0</v>
      </c>
    </row>
    <row r="734" spans="40:47" x14ac:dyDescent="0.15">
      <c r="AN734" s="472">
        <v>21</v>
      </c>
      <c r="AO734" s="472">
        <v>1</v>
      </c>
      <c r="AP734" s="472">
        <v>9</v>
      </c>
      <c r="AQ734" s="472">
        <f ca="1">IF($AP734=1,IF(INDIRECT(ADDRESS(($AN734-1)*3+$AO734+5,$AP734+7))="",0,INDIRECT(ADDRESS(($AN734-1)*3+$AO734+5,$AP734+7))),IF(INDIRECT(ADDRESS(($AN734-1)*3+$AO734+5,$AP734+7))="",0,IF(COUNTIF(INDIRECT(ADDRESS(($AN734-1)*36+($AO734-1)*12+6,COLUMN())):INDIRECT(ADDRESS(($AN734-1)*36+($AO734-1)*12+$AP734+4,COLUMN())),INDIRECT(ADDRESS(($AN734-1)*3+$AO734+5,$AP734+7)))&gt;=1,0,INDIRECT(ADDRESS(($AN734-1)*3+$AO734+5,$AP734+7)))))</f>
        <v>0</v>
      </c>
      <c r="AR734" s="472">
        <f ca="1">COUNTIF(INDIRECT("H"&amp;(ROW()+12*(($AN734-1)*3+$AO734)-ROW())/12+5):INDIRECT("S"&amp;(ROW()+12*(($AN734-1)*3+$AO734)-ROW())/12+5),AQ734)</f>
        <v>0</v>
      </c>
      <c r="AU734" s="472">
        <f ca="1">IF(AND(AQ734&gt;0,AR734&gt;0),COUNTIF(AU$6:AU733,"&gt;0")+1,0)</f>
        <v>0</v>
      </c>
    </row>
    <row r="735" spans="40:47" x14ac:dyDescent="0.15">
      <c r="AN735" s="472">
        <v>21</v>
      </c>
      <c r="AO735" s="472">
        <v>1</v>
      </c>
      <c r="AP735" s="472">
        <v>10</v>
      </c>
      <c r="AQ735" s="472">
        <f ca="1">IF($AP735=1,IF(INDIRECT(ADDRESS(($AN735-1)*3+$AO735+5,$AP735+7))="",0,INDIRECT(ADDRESS(($AN735-1)*3+$AO735+5,$AP735+7))),IF(INDIRECT(ADDRESS(($AN735-1)*3+$AO735+5,$AP735+7))="",0,IF(COUNTIF(INDIRECT(ADDRESS(($AN735-1)*36+($AO735-1)*12+6,COLUMN())):INDIRECT(ADDRESS(($AN735-1)*36+($AO735-1)*12+$AP735+4,COLUMN())),INDIRECT(ADDRESS(($AN735-1)*3+$AO735+5,$AP735+7)))&gt;=1,0,INDIRECT(ADDRESS(($AN735-1)*3+$AO735+5,$AP735+7)))))</f>
        <v>0</v>
      </c>
      <c r="AR735" s="472">
        <f ca="1">COUNTIF(INDIRECT("H"&amp;(ROW()+12*(($AN735-1)*3+$AO735)-ROW())/12+5):INDIRECT("S"&amp;(ROW()+12*(($AN735-1)*3+$AO735)-ROW())/12+5),AQ735)</f>
        <v>0</v>
      </c>
      <c r="AU735" s="472">
        <f ca="1">IF(AND(AQ735&gt;0,AR735&gt;0),COUNTIF(AU$6:AU734,"&gt;0")+1,0)</f>
        <v>0</v>
      </c>
    </row>
    <row r="736" spans="40:47" x14ac:dyDescent="0.15">
      <c r="AN736" s="472">
        <v>21</v>
      </c>
      <c r="AO736" s="472">
        <v>1</v>
      </c>
      <c r="AP736" s="472">
        <v>11</v>
      </c>
      <c r="AQ736" s="472">
        <f ca="1">IF($AP736=1,IF(INDIRECT(ADDRESS(($AN736-1)*3+$AO736+5,$AP736+7))="",0,INDIRECT(ADDRESS(($AN736-1)*3+$AO736+5,$AP736+7))),IF(INDIRECT(ADDRESS(($AN736-1)*3+$AO736+5,$AP736+7))="",0,IF(COUNTIF(INDIRECT(ADDRESS(($AN736-1)*36+($AO736-1)*12+6,COLUMN())):INDIRECT(ADDRESS(($AN736-1)*36+($AO736-1)*12+$AP736+4,COLUMN())),INDIRECT(ADDRESS(($AN736-1)*3+$AO736+5,$AP736+7)))&gt;=1,0,INDIRECT(ADDRESS(($AN736-1)*3+$AO736+5,$AP736+7)))))</f>
        <v>0</v>
      </c>
      <c r="AR736" s="472">
        <f ca="1">COUNTIF(INDIRECT("H"&amp;(ROW()+12*(($AN736-1)*3+$AO736)-ROW())/12+5):INDIRECT("S"&amp;(ROW()+12*(($AN736-1)*3+$AO736)-ROW())/12+5),AQ736)</f>
        <v>0</v>
      </c>
      <c r="AU736" s="472">
        <f ca="1">IF(AND(AQ736&gt;0,AR736&gt;0),COUNTIF(AU$6:AU735,"&gt;0")+1,0)</f>
        <v>0</v>
      </c>
    </row>
    <row r="737" spans="40:47" x14ac:dyDescent="0.15">
      <c r="AN737" s="472">
        <v>21</v>
      </c>
      <c r="AO737" s="472">
        <v>1</v>
      </c>
      <c r="AP737" s="472">
        <v>12</v>
      </c>
      <c r="AQ737" s="472">
        <f ca="1">IF($AP737=1,IF(INDIRECT(ADDRESS(($AN737-1)*3+$AO737+5,$AP737+7))="",0,INDIRECT(ADDRESS(($AN737-1)*3+$AO737+5,$AP737+7))),IF(INDIRECT(ADDRESS(($AN737-1)*3+$AO737+5,$AP737+7))="",0,IF(COUNTIF(INDIRECT(ADDRESS(($AN737-1)*36+($AO737-1)*12+6,COLUMN())):INDIRECT(ADDRESS(($AN737-1)*36+($AO737-1)*12+$AP737+4,COLUMN())),INDIRECT(ADDRESS(($AN737-1)*3+$AO737+5,$AP737+7)))&gt;=1,0,INDIRECT(ADDRESS(($AN737-1)*3+$AO737+5,$AP737+7)))))</f>
        <v>0</v>
      </c>
      <c r="AR737" s="472">
        <f ca="1">COUNTIF(INDIRECT("H"&amp;(ROW()+12*(($AN737-1)*3+$AO737)-ROW())/12+5):INDIRECT("S"&amp;(ROW()+12*(($AN737-1)*3+$AO737)-ROW())/12+5),AQ737)</f>
        <v>0</v>
      </c>
      <c r="AU737" s="472">
        <f ca="1">IF(AND(AQ737&gt;0,AR737&gt;0),COUNTIF(AU$6:AU736,"&gt;0")+1,0)</f>
        <v>0</v>
      </c>
    </row>
    <row r="738" spans="40:47" x14ac:dyDescent="0.15">
      <c r="AN738" s="472">
        <v>21</v>
      </c>
      <c r="AO738" s="472">
        <v>2</v>
      </c>
      <c r="AP738" s="472">
        <v>1</v>
      </c>
      <c r="AQ738" s="472">
        <f ca="1">IF($AP738=1,IF(INDIRECT(ADDRESS(($AN738-1)*3+$AO738+5,$AP738+7))="",0,INDIRECT(ADDRESS(($AN738-1)*3+$AO738+5,$AP738+7))),IF(INDIRECT(ADDRESS(($AN738-1)*3+$AO738+5,$AP738+7))="",0,IF(COUNTIF(INDIRECT(ADDRESS(($AN738-1)*36+($AO738-1)*12+6,COLUMN())):INDIRECT(ADDRESS(($AN738-1)*36+($AO738-1)*12+$AP738+4,COLUMN())),INDIRECT(ADDRESS(($AN738-1)*3+$AO738+5,$AP738+7)))&gt;=1,0,INDIRECT(ADDRESS(($AN738-1)*3+$AO738+5,$AP738+7)))))</f>
        <v>0</v>
      </c>
      <c r="AR738" s="472">
        <f ca="1">COUNTIF(INDIRECT("H"&amp;(ROW()+12*(($AN738-1)*3+$AO738)-ROW())/12+5):INDIRECT("S"&amp;(ROW()+12*(($AN738-1)*3+$AO738)-ROW())/12+5),AQ738)</f>
        <v>0</v>
      </c>
      <c r="AU738" s="472">
        <f ca="1">IF(AND(AQ738&gt;0,AR738&gt;0),COUNTIF(AU$6:AU737,"&gt;0")+1,0)</f>
        <v>0</v>
      </c>
    </row>
    <row r="739" spans="40:47" x14ac:dyDescent="0.15">
      <c r="AN739" s="472">
        <v>21</v>
      </c>
      <c r="AO739" s="472">
        <v>2</v>
      </c>
      <c r="AP739" s="472">
        <v>2</v>
      </c>
      <c r="AQ739" s="472">
        <f ca="1">IF($AP739=1,IF(INDIRECT(ADDRESS(($AN739-1)*3+$AO739+5,$AP739+7))="",0,INDIRECT(ADDRESS(($AN739-1)*3+$AO739+5,$AP739+7))),IF(INDIRECT(ADDRESS(($AN739-1)*3+$AO739+5,$AP739+7))="",0,IF(COUNTIF(INDIRECT(ADDRESS(($AN739-1)*36+($AO739-1)*12+6,COLUMN())):INDIRECT(ADDRESS(($AN739-1)*36+($AO739-1)*12+$AP739+4,COLUMN())),INDIRECT(ADDRESS(($AN739-1)*3+$AO739+5,$AP739+7)))&gt;=1,0,INDIRECT(ADDRESS(($AN739-1)*3+$AO739+5,$AP739+7)))))</f>
        <v>0</v>
      </c>
      <c r="AR739" s="472">
        <f ca="1">COUNTIF(INDIRECT("H"&amp;(ROW()+12*(($AN739-1)*3+$AO739)-ROW())/12+5):INDIRECT("S"&amp;(ROW()+12*(($AN739-1)*3+$AO739)-ROW())/12+5),AQ739)</f>
        <v>0</v>
      </c>
      <c r="AU739" s="472">
        <f ca="1">IF(AND(AQ739&gt;0,AR739&gt;0),COUNTIF(AU$6:AU738,"&gt;0")+1,0)</f>
        <v>0</v>
      </c>
    </row>
    <row r="740" spans="40:47" x14ac:dyDescent="0.15">
      <c r="AN740" s="472">
        <v>21</v>
      </c>
      <c r="AO740" s="472">
        <v>2</v>
      </c>
      <c r="AP740" s="472">
        <v>3</v>
      </c>
      <c r="AQ740" s="472">
        <f ca="1">IF($AP740=1,IF(INDIRECT(ADDRESS(($AN740-1)*3+$AO740+5,$AP740+7))="",0,INDIRECT(ADDRESS(($AN740-1)*3+$AO740+5,$AP740+7))),IF(INDIRECT(ADDRESS(($AN740-1)*3+$AO740+5,$AP740+7))="",0,IF(COUNTIF(INDIRECT(ADDRESS(($AN740-1)*36+($AO740-1)*12+6,COLUMN())):INDIRECT(ADDRESS(($AN740-1)*36+($AO740-1)*12+$AP740+4,COLUMN())),INDIRECT(ADDRESS(($AN740-1)*3+$AO740+5,$AP740+7)))&gt;=1,0,INDIRECT(ADDRESS(($AN740-1)*3+$AO740+5,$AP740+7)))))</f>
        <v>0</v>
      </c>
      <c r="AR740" s="472">
        <f ca="1">COUNTIF(INDIRECT("H"&amp;(ROW()+12*(($AN740-1)*3+$AO740)-ROW())/12+5):INDIRECT("S"&amp;(ROW()+12*(($AN740-1)*3+$AO740)-ROW())/12+5),AQ740)</f>
        <v>0</v>
      </c>
      <c r="AU740" s="472">
        <f ca="1">IF(AND(AQ740&gt;0,AR740&gt;0),COUNTIF(AU$6:AU739,"&gt;0")+1,0)</f>
        <v>0</v>
      </c>
    </row>
    <row r="741" spans="40:47" x14ac:dyDescent="0.15">
      <c r="AN741" s="472">
        <v>21</v>
      </c>
      <c r="AO741" s="472">
        <v>2</v>
      </c>
      <c r="AP741" s="472">
        <v>4</v>
      </c>
      <c r="AQ741" s="472">
        <f ca="1">IF($AP741=1,IF(INDIRECT(ADDRESS(($AN741-1)*3+$AO741+5,$AP741+7))="",0,INDIRECT(ADDRESS(($AN741-1)*3+$AO741+5,$AP741+7))),IF(INDIRECT(ADDRESS(($AN741-1)*3+$AO741+5,$AP741+7))="",0,IF(COUNTIF(INDIRECT(ADDRESS(($AN741-1)*36+($AO741-1)*12+6,COLUMN())):INDIRECT(ADDRESS(($AN741-1)*36+($AO741-1)*12+$AP741+4,COLUMN())),INDIRECT(ADDRESS(($AN741-1)*3+$AO741+5,$AP741+7)))&gt;=1,0,INDIRECT(ADDRESS(($AN741-1)*3+$AO741+5,$AP741+7)))))</f>
        <v>0</v>
      </c>
      <c r="AR741" s="472">
        <f ca="1">COUNTIF(INDIRECT("H"&amp;(ROW()+12*(($AN741-1)*3+$AO741)-ROW())/12+5):INDIRECT("S"&amp;(ROW()+12*(($AN741-1)*3+$AO741)-ROW())/12+5),AQ741)</f>
        <v>0</v>
      </c>
      <c r="AU741" s="472">
        <f ca="1">IF(AND(AQ741&gt;0,AR741&gt;0),COUNTIF(AU$6:AU740,"&gt;0")+1,0)</f>
        <v>0</v>
      </c>
    </row>
    <row r="742" spans="40:47" x14ac:dyDescent="0.15">
      <c r="AN742" s="472">
        <v>21</v>
      </c>
      <c r="AO742" s="472">
        <v>2</v>
      </c>
      <c r="AP742" s="472">
        <v>5</v>
      </c>
      <c r="AQ742" s="472">
        <f ca="1">IF($AP742=1,IF(INDIRECT(ADDRESS(($AN742-1)*3+$AO742+5,$AP742+7))="",0,INDIRECT(ADDRESS(($AN742-1)*3+$AO742+5,$AP742+7))),IF(INDIRECT(ADDRESS(($AN742-1)*3+$AO742+5,$AP742+7))="",0,IF(COUNTIF(INDIRECT(ADDRESS(($AN742-1)*36+($AO742-1)*12+6,COLUMN())):INDIRECT(ADDRESS(($AN742-1)*36+($AO742-1)*12+$AP742+4,COLUMN())),INDIRECT(ADDRESS(($AN742-1)*3+$AO742+5,$AP742+7)))&gt;=1,0,INDIRECT(ADDRESS(($AN742-1)*3+$AO742+5,$AP742+7)))))</f>
        <v>0</v>
      </c>
      <c r="AR742" s="472">
        <f ca="1">COUNTIF(INDIRECT("H"&amp;(ROW()+12*(($AN742-1)*3+$AO742)-ROW())/12+5):INDIRECT("S"&amp;(ROW()+12*(($AN742-1)*3+$AO742)-ROW())/12+5),AQ742)</f>
        <v>0</v>
      </c>
      <c r="AU742" s="472">
        <f ca="1">IF(AND(AQ742&gt;0,AR742&gt;0),COUNTIF(AU$6:AU741,"&gt;0")+1,0)</f>
        <v>0</v>
      </c>
    </row>
    <row r="743" spans="40:47" x14ac:dyDescent="0.15">
      <c r="AN743" s="472">
        <v>21</v>
      </c>
      <c r="AO743" s="472">
        <v>2</v>
      </c>
      <c r="AP743" s="472">
        <v>6</v>
      </c>
      <c r="AQ743" s="472">
        <f ca="1">IF($AP743=1,IF(INDIRECT(ADDRESS(($AN743-1)*3+$AO743+5,$AP743+7))="",0,INDIRECT(ADDRESS(($AN743-1)*3+$AO743+5,$AP743+7))),IF(INDIRECT(ADDRESS(($AN743-1)*3+$AO743+5,$AP743+7))="",0,IF(COUNTIF(INDIRECT(ADDRESS(($AN743-1)*36+($AO743-1)*12+6,COLUMN())):INDIRECT(ADDRESS(($AN743-1)*36+($AO743-1)*12+$AP743+4,COLUMN())),INDIRECT(ADDRESS(($AN743-1)*3+$AO743+5,$AP743+7)))&gt;=1,0,INDIRECT(ADDRESS(($AN743-1)*3+$AO743+5,$AP743+7)))))</f>
        <v>0</v>
      </c>
      <c r="AR743" s="472">
        <f ca="1">COUNTIF(INDIRECT("H"&amp;(ROW()+12*(($AN743-1)*3+$AO743)-ROW())/12+5):INDIRECT("S"&amp;(ROW()+12*(($AN743-1)*3+$AO743)-ROW())/12+5),AQ743)</f>
        <v>0</v>
      </c>
      <c r="AU743" s="472">
        <f ca="1">IF(AND(AQ743&gt;0,AR743&gt;0),COUNTIF(AU$6:AU742,"&gt;0")+1,0)</f>
        <v>0</v>
      </c>
    </row>
    <row r="744" spans="40:47" x14ac:dyDescent="0.15">
      <c r="AN744" s="472">
        <v>21</v>
      </c>
      <c r="AO744" s="472">
        <v>2</v>
      </c>
      <c r="AP744" s="472">
        <v>7</v>
      </c>
      <c r="AQ744" s="472">
        <f ca="1">IF($AP744=1,IF(INDIRECT(ADDRESS(($AN744-1)*3+$AO744+5,$AP744+7))="",0,INDIRECT(ADDRESS(($AN744-1)*3+$AO744+5,$AP744+7))),IF(INDIRECT(ADDRESS(($AN744-1)*3+$AO744+5,$AP744+7))="",0,IF(COUNTIF(INDIRECT(ADDRESS(($AN744-1)*36+($AO744-1)*12+6,COLUMN())):INDIRECT(ADDRESS(($AN744-1)*36+($AO744-1)*12+$AP744+4,COLUMN())),INDIRECT(ADDRESS(($AN744-1)*3+$AO744+5,$AP744+7)))&gt;=1,0,INDIRECT(ADDRESS(($AN744-1)*3+$AO744+5,$AP744+7)))))</f>
        <v>0</v>
      </c>
      <c r="AR744" s="472">
        <f ca="1">COUNTIF(INDIRECT("H"&amp;(ROW()+12*(($AN744-1)*3+$AO744)-ROW())/12+5):INDIRECT("S"&amp;(ROW()+12*(($AN744-1)*3+$AO744)-ROW())/12+5),AQ744)</f>
        <v>0</v>
      </c>
      <c r="AU744" s="472">
        <f ca="1">IF(AND(AQ744&gt;0,AR744&gt;0),COUNTIF(AU$6:AU743,"&gt;0")+1,0)</f>
        <v>0</v>
      </c>
    </row>
    <row r="745" spans="40:47" x14ac:dyDescent="0.15">
      <c r="AN745" s="472">
        <v>21</v>
      </c>
      <c r="AO745" s="472">
        <v>2</v>
      </c>
      <c r="AP745" s="472">
        <v>8</v>
      </c>
      <c r="AQ745" s="472">
        <f ca="1">IF($AP745=1,IF(INDIRECT(ADDRESS(($AN745-1)*3+$AO745+5,$AP745+7))="",0,INDIRECT(ADDRESS(($AN745-1)*3+$AO745+5,$AP745+7))),IF(INDIRECT(ADDRESS(($AN745-1)*3+$AO745+5,$AP745+7))="",0,IF(COUNTIF(INDIRECT(ADDRESS(($AN745-1)*36+($AO745-1)*12+6,COLUMN())):INDIRECT(ADDRESS(($AN745-1)*36+($AO745-1)*12+$AP745+4,COLUMN())),INDIRECT(ADDRESS(($AN745-1)*3+$AO745+5,$AP745+7)))&gt;=1,0,INDIRECT(ADDRESS(($AN745-1)*3+$AO745+5,$AP745+7)))))</f>
        <v>0</v>
      </c>
      <c r="AR745" s="472">
        <f ca="1">COUNTIF(INDIRECT("H"&amp;(ROW()+12*(($AN745-1)*3+$AO745)-ROW())/12+5):INDIRECT("S"&amp;(ROW()+12*(($AN745-1)*3+$AO745)-ROW())/12+5),AQ745)</f>
        <v>0</v>
      </c>
      <c r="AU745" s="472">
        <f ca="1">IF(AND(AQ745&gt;0,AR745&gt;0),COUNTIF(AU$6:AU744,"&gt;0")+1,0)</f>
        <v>0</v>
      </c>
    </row>
    <row r="746" spans="40:47" x14ac:dyDescent="0.15">
      <c r="AN746" s="472">
        <v>21</v>
      </c>
      <c r="AO746" s="472">
        <v>2</v>
      </c>
      <c r="AP746" s="472">
        <v>9</v>
      </c>
      <c r="AQ746" s="472">
        <f ca="1">IF($AP746=1,IF(INDIRECT(ADDRESS(($AN746-1)*3+$AO746+5,$AP746+7))="",0,INDIRECT(ADDRESS(($AN746-1)*3+$AO746+5,$AP746+7))),IF(INDIRECT(ADDRESS(($AN746-1)*3+$AO746+5,$AP746+7))="",0,IF(COUNTIF(INDIRECT(ADDRESS(($AN746-1)*36+($AO746-1)*12+6,COLUMN())):INDIRECT(ADDRESS(($AN746-1)*36+($AO746-1)*12+$AP746+4,COLUMN())),INDIRECT(ADDRESS(($AN746-1)*3+$AO746+5,$AP746+7)))&gt;=1,0,INDIRECT(ADDRESS(($AN746-1)*3+$AO746+5,$AP746+7)))))</f>
        <v>0</v>
      </c>
      <c r="AR746" s="472">
        <f ca="1">COUNTIF(INDIRECT("H"&amp;(ROW()+12*(($AN746-1)*3+$AO746)-ROW())/12+5):INDIRECT("S"&amp;(ROW()+12*(($AN746-1)*3+$AO746)-ROW())/12+5),AQ746)</f>
        <v>0</v>
      </c>
      <c r="AU746" s="472">
        <f ca="1">IF(AND(AQ746&gt;0,AR746&gt;0),COUNTIF(AU$6:AU745,"&gt;0")+1,0)</f>
        <v>0</v>
      </c>
    </row>
    <row r="747" spans="40:47" x14ac:dyDescent="0.15">
      <c r="AN747" s="472">
        <v>21</v>
      </c>
      <c r="AO747" s="472">
        <v>2</v>
      </c>
      <c r="AP747" s="472">
        <v>10</v>
      </c>
      <c r="AQ747" s="472">
        <f ca="1">IF($AP747=1,IF(INDIRECT(ADDRESS(($AN747-1)*3+$AO747+5,$AP747+7))="",0,INDIRECT(ADDRESS(($AN747-1)*3+$AO747+5,$AP747+7))),IF(INDIRECT(ADDRESS(($AN747-1)*3+$AO747+5,$AP747+7))="",0,IF(COUNTIF(INDIRECT(ADDRESS(($AN747-1)*36+($AO747-1)*12+6,COLUMN())):INDIRECT(ADDRESS(($AN747-1)*36+($AO747-1)*12+$AP747+4,COLUMN())),INDIRECT(ADDRESS(($AN747-1)*3+$AO747+5,$AP747+7)))&gt;=1,0,INDIRECT(ADDRESS(($AN747-1)*3+$AO747+5,$AP747+7)))))</f>
        <v>0</v>
      </c>
      <c r="AR747" s="472">
        <f ca="1">COUNTIF(INDIRECT("H"&amp;(ROW()+12*(($AN747-1)*3+$AO747)-ROW())/12+5):INDIRECT("S"&amp;(ROW()+12*(($AN747-1)*3+$AO747)-ROW())/12+5),AQ747)</f>
        <v>0</v>
      </c>
      <c r="AU747" s="472">
        <f ca="1">IF(AND(AQ747&gt;0,AR747&gt;0),COUNTIF(AU$6:AU746,"&gt;0")+1,0)</f>
        <v>0</v>
      </c>
    </row>
    <row r="748" spans="40:47" x14ac:dyDescent="0.15">
      <c r="AN748" s="472">
        <v>21</v>
      </c>
      <c r="AO748" s="472">
        <v>2</v>
      </c>
      <c r="AP748" s="472">
        <v>11</v>
      </c>
      <c r="AQ748" s="472">
        <f ca="1">IF($AP748=1,IF(INDIRECT(ADDRESS(($AN748-1)*3+$AO748+5,$AP748+7))="",0,INDIRECT(ADDRESS(($AN748-1)*3+$AO748+5,$AP748+7))),IF(INDIRECT(ADDRESS(($AN748-1)*3+$AO748+5,$AP748+7))="",0,IF(COUNTIF(INDIRECT(ADDRESS(($AN748-1)*36+($AO748-1)*12+6,COLUMN())):INDIRECT(ADDRESS(($AN748-1)*36+($AO748-1)*12+$AP748+4,COLUMN())),INDIRECT(ADDRESS(($AN748-1)*3+$AO748+5,$AP748+7)))&gt;=1,0,INDIRECT(ADDRESS(($AN748-1)*3+$AO748+5,$AP748+7)))))</f>
        <v>0</v>
      </c>
      <c r="AR748" s="472">
        <f ca="1">COUNTIF(INDIRECT("H"&amp;(ROW()+12*(($AN748-1)*3+$AO748)-ROW())/12+5):INDIRECT("S"&amp;(ROW()+12*(($AN748-1)*3+$AO748)-ROW())/12+5),AQ748)</f>
        <v>0</v>
      </c>
      <c r="AU748" s="472">
        <f ca="1">IF(AND(AQ748&gt;0,AR748&gt;0),COUNTIF(AU$6:AU747,"&gt;0")+1,0)</f>
        <v>0</v>
      </c>
    </row>
    <row r="749" spans="40:47" x14ac:dyDescent="0.15">
      <c r="AN749" s="472">
        <v>21</v>
      </c>
      <c r="AO749" s="472">
        <v>2</v>
      </c>
      <c r="AP749" s="472">
        <v>12</v>
      </c>
      <c r="AQ749" s="472">
        <f ca="1">IF($AP749=1,IF(INDIRECT(ADDRESS(($AN749-1)*3+$AO749+5,$AP749+7))="",0,INDIRECT(ADDRESS(($AN749-1)*3+$AO749+5,$AP749+7))),IF(INDIRECT(ADDRESS(($AN749-1)*3+$AO749+5,$AP749+7))="",0,IF(COUNTIF(INDIRECT(ADDRESS(($AN749-1)*36+($AO749-1)*12+6,COLUMN())):INDIRECT(ADDRESS(($AN749-1)*36+($AO749-1)*12+$AP749+4,COLUMN())),INDIRECT(ADDRESS(($AN749-1)*3+$AO749+5,$AP749+7)))&gt;=1,0,INDIRECT(ADDRESS(($AN749-1)*3+$AO749+5,$AP749+7)))))</f>
        <v>0</v>
      </c>
      <c r="AR749" s="472">
        <f ca="1">COUNTIF(INDIRECT("H"&amp;(ROW()+12*(($AN749-1)*3+$AO749)-ROW())/12+5):INDIRECT("S"&amp;(ROW()+12*(($AN749-1)*3+$AO749)-ROW())/12+5),AQ749)</f>
        <v>0</v>
      </c>
      <c r="AU749" s="472">
        <f ca="1">IF(AND(AQ749&gt;0,AR749&gt;0),COUNTIF(AU$6:AU748,"&gt;0")+1,0)</f>
        <v>0</v>
      </c>
    </row>
    <row r="750" spans="40:47" x14ac:dyDescent="0.15">
      <c r="AN750" s="472">
        <v>21</v>
      </c>
      <c r="AO750" s="472">
        <v>3</v>
      </c>
      <c r="AP750" s="472">
        <v>1</v>
      </c>
      <c r="AQ750" s="472">
        <f ca="1">IF($AP750=1,IF(INDIRECT(ADDRESS(($AN750-1)*3+$AO750+5,$AP750+7))="",0,INDIRECT(ADDRESS(($AN750-1)*3+$AO750+5,$AP750+7))),IF(INDIRECT(ADDRESS(($AN750-1)*3+$AO750+5,$AP750+7))="",0,IF(COUNTIF(INDIRECT(ADDRESS(($AN750-1)*36+($AO750-1)*12+6,COLUMN())):INDIRECT(ADDRESS(($AN750-1)*36+($AO750-1)*12+$AP750+4,COLUMN())),INDIRECT(ADDRESS(($AN750-1)*3+$AO750+5,$AP750+7)))&gt;=1,0,INDIRECT(ADDRESS(($AN750-1)*3+$AO750+5,$AP750+7)))))</f>
        <v>0</v>
      </c>
      <c r="AR750" s="472">
        <f ca="1">COUNTIF(INDIRECT("H"&amp;(ROW()+12*(($AN750-1)*3+$AO750)-ROW())/12+5):INDIRECT("S"&amp;(ROW()+12*(($AN750-1)*3+$AO750)-ROW())/12+5),AQ750)</f>
        <v>0</v>
      </c>
      <c r="AU750" s="472">
        <f ca="1">IF(AND(AQ750&gt;0,AR750&gt;0),COUNTIF(AU$6:AU749,"&gt;0")+1,0)</f>
        <v>0</v>
      </c>
    </row>
    <row r="751" spans="40:47" x14ac:dyDescent="0.15">
      <c r="AN751" s="472">
        <v>21</v>
      </c>
      <c r="AO751" s="472">
        <v>3</v>
      </c>
      <c r="AP751" s="472">
        <v>2</v>
      </c>
      <c r="AQ751" s="472">
        <f ca="1">IF($AP751=1,IF(INDIRECT(ADDRESS(($AN751-1)*3+$AO751+5,$AP751+7))="",0,INDIRECT(ADDRESS(($AN751-1)*3+$AO751+5,$AP751+7))),IF(INDIRECT(ADDRESS(($AN751-1)*3+$AO751+5,$AP751+7))="",0,IF(COUNTIF(INDIRECT(ADDRESS(($AN751-1)*36+($AO751-1)*12+6,COLUMN())):INDIRECT(ADDRESS(($AN751-1)*36+($AO751-1)*12+$AP751+4,COLUMN())),INDIRECT(ADDRESS(($AN751-1)*3+$AO751+5,$AP751+7)))&gt;=1,0,INDIRECT(ADDRESS(($AN751-1)*3+$AO751+5,$AP751+7)))))</f>
        <v>0</v>
      </c>
      <c r="AR751" s="472">
        <f ca="1">COUNTIF(INDIRECT("H"&amp;(ROW()+12*(($AN751-1)*3+$AO751)-ROW())/12+5):INDIRECT("S"&amp;(ROW()+12*(($AN751-1)*3+$AO751)-ROW())/12+5),AQ751)</f>
        <v>0</v>
      </c>
      <c r="AU751" s="472">
        <f ca="1">IF(AND(AQ751&gt;0,AR751&gt;0),COUNTIF(AU$6:AU750,"&gt;0")+1,0)</f>
        <v>0</v>
      </c>
    </row>
    <row r="752" spans="40:47" x14ac:dyDescent="0.15">
      <c r="AN752" s="472">
        <v>21</v>
      </c>
      <c r="AO752" s="472">
        <v>3</v>
      </c>
      <c r="AP752" s="472">
        <v>3</v>
      </c>
      <c r="AQ752" s="472">
        <f ca="1">IF($AP752=1,IF(INDIRECT(ADDRESS(($AN752-1)*3+$AO752+5,$AP752+7))="",0,INDIRECT(ADDRESS(($AN752-1)*3+$AO752+5,$AP752+7))),IF(INDIRECT(ADDRESS(($AN752-1)*3+$AO752+5,$AP752+7))="",0,IF(COUNTIF(INDIRECT(ADDRESS(($AN752-1)*36+($AO752-1)*12+6,COLUMN())):INDIRECT(ADDRESS(($AN752-1)*36+($AO752-1)*12+$AP752+4,COLUMN())),INDIRECT(ADDRESS(($AN752-1)*3+$AO752+5,$AP752+7)))&gt;=1,0,INDIRECT(ADDRESS(($AN752-1)*3+$AO752+5,$AP752+7)))))</f>
        <v>0</v>
      </c>
      <c r="AR752" s="472">
        <f ca="1">COUNTIF(INDIRECT("H"&amp;(ROW()+12*(($AN752-1)*3+$AO752)-ROW())/12+5):INDIRECT("S"&amp;(ROW()+12*(($AN752-1)*3+$AO752)-ROW())/12+5),AQ752)</f>
        <v>0</v>
      </c>
      <c r="AU752" s="472">
        <f ca="1">IF(AND(AQ752&gt;0,AR752&gt;0),COUNTIF(AU$6:AU751,"&gt;0")+1,0)</f>
        <v>0</v>
      </c>
    </row>
    <row r="753" spans="40:47" x14ac:dyDescent="0.15">
      <c r="AN753" s="472">
        <v>21</v>
      </c>
      <c r="AO753" s="472">
        <v>3</v>
      </c>
      <c r="AP753" s="472">
        <v>4</v>
      </c>
      <c r="AQ753" s="472">
        <f ca="1">IF($AP753=1,IF(INDIRECT(ADDRESS(($AN753-1)*3+$AO753+5,$AP753+7))="",0,INDIRECT(ADDRESS(($AN753-1)*3+$AO753+5,$AP753+7))),IF(INDIRECT(ADDRESS(($AN753-1)*3+$AO753+5,$AP753+7))="",0,IF(COUNTIF(INDIRECT(ADDRESS(($AN753-1)*36+($AO753-1)*12+6,COLUMN())):INDIRECT(ADDRESS(($AN753-1)*36+($AO753-1)*12+$AP753+4,COLUMN())),INDIRECT(ADDRESS(($AN753-1)*3+$AO753+5,$AP753+7)))&gt;=1,0,INDIRECT(ADDRESS(($AN753-1)*3+$AO753+5,$AP753+7)))))</f>
        <v>0</v>
      </c>
      <c r="AR753" s="472">
        <f ca="1">COUNTIF(INDIRECT("H"&amp;(ROW()+12*(($AN753-1)*3+$AO753)-ROW())/12+5):INDIRECT("S"&amp;(ROW()+12*(($AN753-1)*3+$AO753)-ROW())/12+5),AQ753)</f>
        <v>0</v>
      </c>
      <c r="AU753" s="472">
        <f ca="1">IF(AND(AQ753&gt;0,AR753&gt;0),COUNTIF(AU$6:AU752,"&gt;0")+1,0)</f>
        <v>0</v>
      </c>
    </row>
    <row r="754" spans="40:47" x14ac:dyDescent="0.15">
      <c r="AN754" s="472">
        <v>21</v>
      </c>
      <c r="AO754" s="472">
        <v>3</v>
      </c>
      <c r="AP754" s="472">
        <v>5</v>
      </c>
      <c r="AQ754" s="472">
        <f ca="1">IF($AP754=1,IF(INDIRECT(ADDRESS(($AN754-1)*3+$AO754+5,$AP754+7))="",0,INDIRECT(ADDRESS(($AN754-1)*3+$AO754+5,$AP754+7))),IF(INDIRECT(ADDRESS(($AN754-1)*3+$AO754+5,$AP754+7))="",0,IF(COUNTIF(INDIRECT(ADDRESS(($AN754-1)*36+($AO754-1)*12+6,COLUMN())):INDIRECT(ADDRESS(($AN754-1)*36+($AO754-1)*12+$AP754+4,COLUMN())),INDIRECT(ADDRESS(($AN754-1)*3+$AO754+5,$AP754+7)))&gt;=1,0,INDIRECT(ADDRESS(($AN754-1)*3+$AO754+5,$AP754+7)))))</f>
        <v>0</v>
      </c>
      <c r="AR754" s="472">
        <f ca="1">COUNTIF(INDIRECT("H"&amp;(ROW()+12*(($AN754-1)*3+$AO754)-ROW())/12+5):INDIRECT("S"&amp;(ROW()+12*(($AN754-1)*3+$AO754)-ROW())/12+5),AQ754)</f>
        <v>0</v>
      </c>
      <c r="AU754" s="472">
        <f ca="1">IF(AND(AQ754&gt;0,AR754&gt;0),COUNTIF(AU$6:AU753,"&gt;0")+1,0)</f>
        <v>0</v>
      </c>
    </row>
    <row r="755" spans="40:47" x14ac:dyDescent="0.15">
      <c r="AN755" s="472">
        <v>21</v>
      </c>
      <c r="AO755" s="472">
        <v>3</v>
      </c>
      <c r="AP755" s="472">
        <v>6</v>
      </c>
      <c r="AQ755" s="472">
        <f ca="1">IF($AP755=1,IF(INDIRECT(ADDRESS(($AN755-1)*3+$AO755+5,$AP755+7))="",0,INDIRECT(ADDRESS(($AN755-1)*3+$AO755+5,$AP755+7))),IF(INDIRECT(ADDRESS(($AN755-1)*3+$AO755+5,$AP755+7))="",0,IF(COUNTIF(INDIRECT(ADDRESS(($AN755-1)*36+($AO755-1)*12+6,COLUMN())):INDIRECT(ADDRESS(($AN755-1)*36+($AO755-1)*12+$AP755+4,COLUMN())),INDIRECT(ADDRESS(($AN755-1)*3+$AO755+5,$AP755+7)))&gt;=1,0,INDIRECT(ADDRESS(($AN755-1)*3+$AO755+5,$AP755+7)))))</f>
        <v>0</v>
      </c>
      <c r="AR755" s="472">
        <f ca="1">COUNTIF(INDIRECT("H"&amp;(ROW()+12*(($AN755-1)*3+$AO755)-ROW())/12+5):INDIRECT("S"&amp;(ROW()+12*(($AN755-1)*3+$AO755)-ROW())/12+5),AQ755)</f>
        <v>0</v>
      </c>
      <c r="AU755" s="472">
        <f ca="1">IF(AND(AQ755&gt;0,AR755&gt;0),COUNTIF(AU$6:AU754,"&gt;0")+1,0)</f>
        <v>0</v>
      </c>
    </row>
    <row r="756" spans="40:47" x14ac:dyDescent="0.15">
      <c r="AN756" s="472">
        <v>21</v>
      </c>
      <c r="AO756" s="472">
        <v>3</v>
      </c>
      <c r="AP756" s="472">
        <v>7</v>
      </c>
      <c r="AQ756" s="472">
        <f ca="1">IF($AP756=1,IF(INDIRECT(ADDRESS(($AN756-1)*3+$AO756+5,$AP756+7))="",0,INDIRECT(ADDRESS(($AN756-1)*3+$AO756+5,$AP756+7))),IF(INDIRECT(ADDRESS(($AN756-1)*3+$AO756+5,$AP756+7))="",0,IF(COUNTIF(INDIRECT(ADDRESS(($AN756-1)*36+($AO756-1)*12+6,COLUMN())):INDIRECT(ADDRESS(($AN756-1)*36+($AO756-1)*12+$AP756+4,COLUMN())),INDIRECT(ADDRESS(($AN756-1)*3+$AO756+5,$AP756+7)))&gt;=1,0,INDIRECT(ADDRESS(($AN756-1)*3+$AO756+5,$AP756+7)))))</f>
        <v>0</v>
      </c>
      <c r="AR756" s="472">
        <f ca="1">COUNTIF(INDIRECT("H"&amp;(ROW()+12*(($AN756-1)*3+$AO756)-ROW())/12+5):INDIRECT("S"&amp;(ROW()+12*(($AN756-1)*3+$AO756)-ROW())/12+5),AQ756)</f>
        <v>0</v>
      </c>
      <c r="AU756" s="472">
        <f ca="1">IF(AND(AQ756&gt;0,AR756&gt;0),COUNTIF(AU$6:AU755,"&gt;0")+1,0)</f>
        <v>0</v>
      </c>
    </row>
    <row r="757" spans="40:47" x14ac:dyDescent="0.15">
      <c r="AN757" s="472">
        <v>21</v>
      </c>
      <c r="AO757" s="472">
        <v>3</v>
      </c>
      <c r="AP757" s="472">
        <v>8</v>
      </c>
      <c r="AQ757" s="472">
        <f ca="1">IF($AP757=1,IF(INDIRECT(ADDRESS(($AN757-1)*3+$AO757+5,$AP757+7))="",0,INDIRECT(ADDRESS(($AN757-1)*3+$AO757+5,$AP757+7))),IF(INDIRECT(ADDRESS(($AN757-1)*3+$AO757+5,$AP757+7))="",0,IF(COUNTIF(INDIRECT(ADDRESS(($AN757-1)*36+($AO757-1)*12+6,COLUMN())):INDIRECT(ADDRESS(($AN757-1)*36+($AO757-1)*12+$AP757+4,COLUMN())),INDIRECT(ADDRESS(($AN757-1)*3+$AO757+5,$AP757+7)))&gt;=1,0,INDIRECT(ADDRESS(($AN757-1)*3+$AO757+5,$AP757+7)))))</f>
        <v>0</v>
      </c>
      <c r="AR757" s="472">
        <f ca="1">COUNTIF(INDIRECT("H"&amp;(ROW()+12*(($AN757-1)*3+$AO757)-ROW())/12+5):INDIRECT("S"&amp;(ROW()+12*(($AN757-1)*3+$AO757)-ROW())/12+5),AQ757)</f>
        <v>0</v>
      </c>
      <c r="AU757" s="472">
        <f ca="1">IF(AND(AQ757&gt;0,AR757&gt;0),COUNTIF(AU$6:AU756,"&gt;0")+1,0)</f>
        <v>0</v>
      </c>
    </row>
    <row r="758" spans="40:47" x14ac:dyDescent="0.15">
      <c r="AN758" s="472">
        <v>21</v>
      </c>
      <c r="AO758" s="472">
        <v>3</v>
      </c>
      <c r="AP758" s="472">
        <v>9</v>
      </c>
      <c r="AQ758" s="472">
        <f ca="1">IF($AP758=1,IF(INDIRECT(ADDRESS(($AN758-1)*3+$AO758+5,$AP758+7))="",0,INDIRECT(ADDRESS(($AN758-1)*3+$AO758+5,$AP758+7))),IF(INDIRECT(ADDRESS(($AN758-1)*3+$AO758+5,$AP758+7))="",0,IF(COUNTIF(INDIRECT(ADDRESS(($AN758-1)*36+($AO758-1)*12+6,COLUMN())):INDIRECT(ADDRESS(($AN758-1)*36+($AO758-1)*12+$AP758+4,COLUMN())),INDIRECT(ADDRESS(($AN758-1)*3+$AO758+5,$AP758+7)))&gt;=1,0,INDIRECT(ADDRESS(($AN758-1)*3+$AO758+5,$AP758+7)))))</f>
        <v>0</v>
      </c>
      <c r="AR758" s="472">
        <f ca="1">COUNTIF(INDIRECT("H"&amp;(ROW()+12*(($AN758-1)*3+$AO758)-ROW())/12+5):INDIRECT("S"&amp;(ROW()+12*(($AN758-1)*3+$AO758)-ROW())/12+5),AQ758)</f>
        <v>0</v>
      </c>
      <c r="AU758" s="472">
        <f ca="1">IF(AND(AQ758&gt;0,AR758&gt;0),COUNTIF(AU$6:AU757,"&gt;0")+1,0)</f>
        <v>0</v>
      </c>
    </row>
    <row r="759" spans="40:47" x14ac:dyDescent="0.15">
      <c r="AN759" s="472">
        <v>21</v>
      </c>
      <c r="AO759" s="472">
        <v>3</v>
      </c>
      <c r="AP759" s="472">
        <v>10</v>
      </c>
      <c r="AQ759" s="472">
        <f ca="1">IF($AP759=1,IF(INDIRECT(ADDRESS(($AN759-1)*3+$AO759+5,$AP759+7))="",0,INDIRECT(ADDRESS(($AN759-1)*3+$AO759+5,$AP759+7))),IF(INDIRECT(ADDRESS(($AN759-1)*3+$AO759+5,$AP759+7))="",0,IF(COUNTIF(INDIRECT(ADDRESS(($AN759-1)*36+($AO759-1)*12+6,COLUMN())):INDIRECT(ADDRESS(($AN759-1)*36+($AO759-1)*12+$AP759+4,COLUMN())),INDIRECT(ADDRESS(($AN759-1)*3+$AO759+5,$AP759+7)))&gt;=1,0,INDIRECT(ADDRESS(($AN759-1)*3+$AO759+5,$AP759+7)))))</f>
        <v>0</v>
      </c>
      <c r="AR759" s="472">
        <f ca="1">COUNTIF(INDIRECT("H"&amp;(ROW()+12*(($AN759-1)*3+$AO759)-ROW())/12+5):INDIRECT("S"&amp;(ROW()+12*(($AN759-1)*3+$AO759)-ROW())/12+5),AQ759)</f>
        <v>0</v>
      </c>
      <c r="AU759" s="472">
        <f ca="1">IF(AND(AQ759&gt;0,AR759&gt;0),COUNTIF(AU$6:AU758,"&gt;0")+1,0)</f>
        <v>0</v>
      </c>
    </row>
    <row r="760" spans="40:47" x14ac:dyDescent="0.15">
      <c r="AN760" s="472">
        <v>21</v>
      </c>
      <c r="AO760" s="472">
        <v>3</v>
      </c>
      <c r="AP760" s="472">
        <v>11</v>
      </c>
      <c r="AQ760" s="472">
        <f ca="1">IF($AP760=1,IF(INDIRECT(ADDRESS(($AN760-1)*3+$AO760+5,$AP760+7))="",0,INDIRECT(ADDRESS(($AN760-1)*3+$AO760+5,$AP760+7))),IF(INDIRECT(ADDRESS(($AN760-1)*3+$AO760+5,$AP760+7))="",0,IF(COUNTIF(INDIRECT(ADDRESS(($AN760-1)*36+($AO760-1)*12+6,COLUMN())):INDIRECT(ADDRESS(($AN760-1)*36+($AO760-1)*12+$AP760+4,COLUMN())),INDIRECT(ADDRESS(($AN760-1)*3+$AO760+5,$AP760+7)))&gt;=1,0,INDIRECT(ADDRESS(($AN760-1)*3+$AO760+5,$AP760+7)))))</f>
        <v>0</v>
      </c>
      <c r="AR760" s="472">
        <f ca="1">COUNTIF(INDIRECT("H"&amp;(ROW()+12*(($AN760-1)*3+$AO760)-ROW())/12+5):INDIRECT("S"&amp;(ROW()+12*(($AN760-1)*3+$AO760)-ROW())/12+5),AQ760)</f>
        <v>0</v>
      </c>
      <c r="AU760" s="472">
        <f ca="1">IF(AND(AQ760&gt;0,AR760&gt;0),COUNTIF(AU$6:AU759,"&gt;0")+1,0)</f>
        <v>0</v>
      </c>
    </row>
    <row r="761" spans="40:47" x14ac:dyDescent="0.15">
      <c r="AN761" s="472">
        <v>21</v>
      </c>
      <c r="AO761" s="472">
        <v>3</v>
      </c>
      <c r="AP761" s="472">
        <v>12</v>
      </c>
      <c r="AQ761" s="472">
        <f ca="1">IF($AP761=1,IF(INDIRECT(ADDRESS(($AN761-1)*3+$AO761+5,$AP761+7))="",0,INDIRECT(ADDRESS(($AN761-1)*3+$AO761+5,$AP761+7))),IF(INDIRECT(ADDRESS(($AN761-1)*3+$AO761+5,$AP761+7))="",0,IF(COUNTIF(INDIRECT(ADDRESS(($AN761-1)*36+($AO761-1)*12+6,COLUMN())):INDIRECT(ADDRESS(($AN761-1)*36+($AO761-1)*12+$AP761+4,COLUMN())),INDIRECT(ADDRESS(($AN761-1)*3+$AO761+5,$AP761+7)))&gt;=1,0,INDIRECT(ADDRESS(($AN761-1)*3+$AO761+5,$AP761+7)))))</f>
        <v>0</v>
      </c>
      <c r="AR761" s="472">
        <f ca="1">COUNTIF(INDIRECT("H"&amp;(ROW()+12*(($AN761-1)*3+$AO761)-ROW())/12+5):INDIRECT("S"&amp;(ROW()+12*(($AN761-1)*3+$AO761)-ROW())/12+5),AQ761)</f>
        <v>0</v>
      </c>
      <c r="AU761" s="472">
        <f ca="1">IF(AND(AQ761&gt;0,AR761&gt;0),COUNTIF(AU$6:AU760,"&gt;0")+1,0)</f>
        <v>0</v>
      </c>
    </row>
    <row r="762" spans="40:47" x14ac:dyDescent="0.15">
      <c r="AN762" s="472">
        <v>22</v>
      </c>
      <c r="AO762" s="472">
        <v>1</v>
      </c>
      <c r="AP762" s="472">
        <v>1</v>
      </c>
      <c r="AQ762" s="472">
        <f ca="1">IF($AP762=1,IF(INDIRECT(ADDRESS(($AN762-1)*3+$AO762+5,$AP762+7))="",0,INDIRECT(ADDRESS(($AN762-1)*3+$AO762+5,$AP762+7))),IF(INDIRECT(ADDRESS(($AN762-1)*3+$AO762+5,$AP762+7))="",0,IF(COUNTIF(INDIRECT(ADDRESS(($AN762-1)*36+($AO762-1)*12+6,COLUMN())):INDIRECT(ADDRESS(($AN762-1)*36+($AO762-1)*12+$AP762+4,COLUMN())),INDIRECT(ADDRESS(($AN762-1)*3+$AO762+5,$AP762+7)))&gt;=1,0,INDIRECT(ADDRESS(($AN762-1)*3+$AO762+5,$AP762+7)))))</f>
        <v>0</v>
      </c>
      <c r="AR762" s="472">
        <f ca="1">COUNTIF(INDIRECT("H"&amp;(ROW()+12*(($AN762-1)*3+$AO762)-ROW())/12+5):INDIRECT("S"&amp;(ROW()+12*(($AN762-1)*3+$AO762)-ROW())/12+5),AQ762)</f>
        <v>0</v>
      </c>
      <c r="AU762" s="472">
        <f ca="1">IF(AND(AQ762&gt;0,AR762&gt;0),COUNTIF(AU$6:AU761,"&gt;0")+1,0)</f>
        <v>0</v>
      </c>
    </row>
    <row r="763" spans="40:47" x14ac:dyDescent="0.15">
      <c r="AN763" s="472">
        <v>22</v>
      </c>
      <c r="AO763" s="472">
        <v>1</v>
      </c>
      <c r="AP763" s="472">
        <v>2</v>
      </c>
      <c r="AQ763" s="472">
        <f ca="1">IF($AP763=1,IF(INDIRECT(ADDRESS(($AN763-1)*3+$AO763+5,$AP763+7))="",0,INDIRECT(ADDRESS(($AN763-1)*3+$AO763+5,$AP763+7))),IF(INDIRECT(ADDRESS(($AN763-1)*3+$AO763+5,$AP763+7))="",0,IF(COUNTIF(INDIRECT(ADDRESS(($AN763-1)*36+($AO763-1)*12+6,COLUMN())):INDIRECT(ADDRESS(($AN763-1)*36+($AO763-1)*12+$AP763+4,COLUMN())),INDIRECT(ADDRESS(($AN763-1)*3+$AO763+5,$AP763+7)))&gt;=1,0,INDIRECT(ADDRESS(($AN763-1)*3+$AO763+5,$AP763+7)))))</f>
        <v>0</v>
      </c>
      <c r="AR763" s="472">
        <f ca="1">COUNTIF(INDIRECT("H"&amp;(ROW()+12*(($AN763-1)*3+$AO763)-ROW())/12+5):INDIRECT("S"&amp;(ROW()+12*(($AN763-1)*3+$AO763)-ROW())/12+5),AQ763)</f>
        <v>0</v>
      </c>
      <c r="AU763" s="472">
        <f ca="1">IF(AND(AQ763&gt;0,AR763&gt;0),COUNTIF(AU$6:AU762,"&gt;0")+1,0)</f>
        <v>0</v>
      </c>
    </row>
    <row r="764" spans="40:47" x14ac:dyDescent="0.15">
      <c r="AN764" s="472">
        <v>22</v>
      </c>
      <c r="AO764" s="472">
        <v>1</v>
      </c>
      <c r="AP764" s="472">
        <v>3</v>
      </c>
      <c r="AQ764" s="472">
        <f ca="1">IF($AP764=1,IF(INDIRECT(ADDRESS(($AN764-1)*3+$AO764+5,$AP764+7))="",0,INDIRECT(ADDRESS(($AN764-1)*3+$AO764+5,$AP764+7))),IF(INDIRECT(ADDRESS(($AN764-1)*3+$AO764+5,$AP764+7))="",0,IF(COUNTIF(INDIRECT(ADDRESS(($AN764-1)*36+($AO764-1)*12+6,COLUMN())):INDIRECT(ADDRESS(($AN764-1)*36+($AO764-1)*12+$AP764+4,COLUMN())),INDIRECT(ADDRESS(($AN764-1)*3+$AO764+5,$AP764+7)))&gt;=1,0,INDIRECT(ADDRESS(($AN764-1)*3+$AO764+5,$AP764+7)))))</f>
        <v>0</v>
      </c>
      <c r="AR764" s="472">
        <f ca="1">COUNTIF(INDIRECT("H"&amp;(ROW()+12*(($AN764-1)*3+$AO764)-ROW())/12+5):INDIRECT("S"&amp;(ROW()+12*(($AN764-1)*3+$AO764)-ROW())/12+5),AQ764)</f>
        <v>0</v>
      </c>
      <c r="AU764" s="472">
        <f ca="1">IF(AND(AQ764&gt;0,AR764&gt;0),COUNTIF(AU$6:AU763,"&gt;0")+1,0)</f>
        <v>0</v>
      </c>
    </row>
    <row r="765" spans="40:47" x14ac:dyDescent="0.15">
      <c r="AN765" s="472">
        <v>22</v>
      </c>
      <c r="AO765" s="472">
        <v>1</v>
      </c>
      <c r="AP765" s="472">
        <v>4</v>
      </c>
      <c r="AQ765" s="472">
        <f ca="1">IF($AP765=1,IF(INDIRECT(ADDRESS(($AN765-1)*3+$AO765+5,$AP765+7))="",0,INDIRECT(ADDRESS(($AN765-1)*3+$AO765+5,$AP765+7))),IF(INDIRECT(ADDRESS(($AN765-1)*3+$AO765+5,$AP765+7))="",0,IF(COUNTIF(INDIRECT(ADDRESS(($AN765-1)*36+($AO765-1)*12+6,COLUMN())):INDIRECT(ADDRESS(($AN765-1)*36+($AO765-1)*12+$AP765+4,COLUMN())),INDIRECT(ADDRESS(($AN765-1)*3+$AO765+5,$AP765+7)))&gt;=1,0,INDIRECT(ADDRESS(($AN765-1)*3+$AO765+5,$AP765+7)))))</f>
        <v>0</v>
      </c>
      <c r="AR765" s="472">
        <f ca="1">COUNTIF(INDIRECT("H"&amp;(ROW()+12*(($AN765-1)*3+$AO765)-ROW())/12+5):INDIRECT("S"&amp;(ROW()+12*(($AN765-1)*3+$AO765)-ROW())/12+5),AQ765)</f>
        <v>0</v>
      </c>
      <c r="AU765" s="472">
        <f ca="1">IF(AND(AQ765&gt;0,AR765&gt;0),COUNTIF(AU$6:AU764,"&gt;0")+1,0)</f>
        <v>0</v>
      </c>
    </row>
    <row r="766" spans="40:47" x14ac:dyDescent="0.15">
      <c r="AN766" s="472">
        <v>22</v>
      </c>
      <c r="AO766" s="472">
        <v>1</v>
      </c>
      <c r="AP766" s="472">
        <v>5</v>
      </c>
      <c r="AQ766" s="472">
        <f ca="1">IF($AP766=1,IF(INDIRECT(ADDRESS(($AN766-1)*3+$AO766+5,$AP766+7))="",0,INDIRECT(ADDRESS(($AN766-1)*3+$AO766+5,$AP766+7))),IF(INDIRECT(ADDRESS(($AN766-1)*3+$AO766+5,$AP766+7))="",0,IF(COUNTIF(INDIRECT(ADDRESS(($AN766-1)*36+($AO766-1)*12+6,COLUMN())):INDIRECT(ADDRESS(($AN766-1)*36+($AO766-1)*12+$AP766+4,COLUMN())),INDIRECT(ADDRESS(($AN766-1)*3+$AO766+5,$AP766+7)))&gt;=1,0,INDIRECT(ADDRESS(($AN766-1)*3+$AO766+5,$AP766+7)))))</f>
        <v>0</v>
      </c>
      <c r="AR766" s="472">
        <f ca="1">COUNTIF(INDIRECT("H"&amp;(ROW()+12*(($AN766-1)*3+$AO766)-ROW())/12+5):INDIRECT("S"&amp;(ROW()+12*(($AN766-1)*3+$AO766)-ROW())/12+5),AQ766)</f>
        <v>0</v>
      </c>
      <c r="AU766" s="472">
        <f ca="1">IF(AND(AQ766&gt;0,AR766&gt;0),COUNTIF(AU$6:AU765,"&gt;0")+1,0)</f>
        <v>0</v>
      </c>
    </row>
    <row r="767" spans="40:47" x14ac:dyDescent="0.15">
      <c r="AN767" s="472">
        <v>22</v>
      </c>
      <c r="AO767" s="472">
        <v>1</v>
      </c>
      <c r="AP767" s="472">
        <v>6</v>
      </c>
      <c r="AQ767" s="472">
        <f ca="1">IF($AP767=1,IF(INDIRECT(ADDRESS(($AN767-1)*3+$AO767+5,$AP767+7))="",0,INDIRECT(ADDRESS(($AN767-1)*3+$AO767+5,$AP767+7))),IF(INDIRECT(ADDRESS(($AN767-1)*3+$AO767+5,$AP767+7))="",0,IF(COUNTIF(INDIRECT(ADDRESS(($AN767-1)*36+($AO767-1)*12+6,COLUMN())):INDIRECT(ADDRESS(($AN767-1)*36+($AO767-1)*12+$AP767+4,COLUMN())),INDIRECT(ADDRESS(($AN767-1)*3+$AO767+5,$AP767+7)))&gt;=1,0,INDIRECT(ADDRESS(($AN767-1)*3+$AO767+5,$AP767+7)))))</f>
        <v>0</v>
      </c>
      <c r="AR767" s="472">
        <f ca="1">COUNTIF(INDIRECT("H"&amp;(ROW()+12*(($AN767-1)*3+$AO767)-ROW())/12+5):INDIRECT("S"&amp;(ROW()+12*(($AN767-1)*3+$AO767)-ROW())/12+5),AQ767)</f>
        <v>0</v>
      </c>
      <c r="AU767" s="472">
        <f ca="1">IF(AND(AQ767&gt;0,AR767&gt;0),COUNTIF(AU$6:AU766,"&gt;0")+1,0)</f>
        <v>0</v>
      </c>
    </row>
    <row r="768" spans="40:47" x14ac:dyDescent="0.15">
      <c r="AN768" s="472">
        <v>22</v>
      </c>
      <c r="AO768" s="472">
        <v>1</v>
      </c>
      <c r="AP768" s="472">
        <v>7</v>
      </c>
      <c r="AQ768" s="472">
        <f ca="1">IF($AP768=1,IF(INDIRECT(ADDRESS(($AN768-1)*3+$AO768+5,$AP768+7))="",0,INDIRECT(ADDRESS(($AN768-1)*3+$AO768+5,$AP768+7))),IF(INDIRECT(ADDRESS(($AN768-1)*3+$AO768+5,$AP768+7))="",0,IF(COUNTIF(INDIRECT(ADDRESS(($AN768-1)*36+($AO768-1)*12+6,COLUMN())):INDIRECT(ADDRESS(($AN768-1)*36+($AO768-1)*12+$AP768+4,COLUMN())),INDIRECT(ADDRESS(($AN768-1)*3+$AO768+5,$AP768+7)))&gt;=1,0,INDIRECT(ADDRESS(($AN768-1)*3+$AO768+5,$AP768+7)))))</f>
        <v>0</v>
      </c>
      <c r="AR768" s="472">
        <f ca="1">COUNTIF(INDIRECT("H"&amp;(ROW()+12*(($AN768-1)*3+$AO768)-ROW())/12+5):INDIRECT("S"&amp;(ROW()+12*(($AN768-1)*3+$AO768)-ROW())/12+5),AQ768)</f>
        <v>0</v>
      </c>
      <c r="AU768" s="472">
        <f ca="1">IF(AND(AQ768&gt;0,AR768&gt;0),COUNTIF(AU$6:AU767,"&gt;0")+1,0)</f>
        <v>0</v>
      </c>
    </row>
    <row r="769" spans="40:47" x14ac:dyDescent="0.15">
      <c r="AN769" s="472">
        <v>22</v>
      </c>
      <c r="AO769" s="472">
        <v>1</v>
      </c>
      <c r="AP769" s="472">
        <v>8</v>
      </c>
      <c r="AQ769" s="472">
        <f ca="1">IF($AP769=1,IF(INDIRECT(ADDRESS(($AN769-1)*3+$AO769+5,$AP769+7))="",0,INDIRECT(ADDRESS(($AN769-1)*3+$AO769+5,$AP769+7))),IF(INDIRECT(ADDRESS(($AN769-1)*3+$AO769+5,$AP769+7))="",0,IF(COUNTIF(INDIRECT(ADDRESS(($AN769-1)*36+($AO769-1)*12+6,COLUMN())):INDIRECT(ADDRESS(($AN769-1)*36+($AO769-1)*12+$AP769+4,COLUMN())),INDIRECT(ADDRESS(($AN769-1)*3+$AO769+5,$AP769+7)))&gt;=1,0,INDIRECT(ADDRESS(($AN769-1)*3+$AO769+5,$AP769+7)))))</f>
        <v>0</v>
      </c>
      <c r="AR769" s="472">
        <f ca="1">COUNTIF(INDIRECT("H"&amp;(ROW()+12*(($AN769-1)*3+$AO769)-ROW())/12+5):INDIRECT("S"&amp;(ROW()+12*(($AN769-1)*3+$AO769)-ROW())/12+5),AQ769)</f>
        <v>0</v>
      </c>
      <c r="AU769" s="472">
        <f ca="1">IF(AND(AQ769&gt;0,AR769&gt;0),COUNTIF(AU$6:AU768,"&gt;0")+1,0)</f>
        <v>0</v>
      </c>
    </row>
    <row r="770" spans="40:47" x14ac:dyDescent="0.15">
      <c r="AN770" s="472">
        <v>22</v>
      </c>
      <c r="AO770" s="472">
        <v>1</v>
      </c>
      <c r="AP770" s="472">
        <v>9</v>
      </c>
      <c r="AQ770" s="472">
        <f ca="1">IF($AP770=1,IF(INDIRECT(ADDRESS(($AN770-1)*3+$AO770+5,$AP770+7))="",0,INDIRECT(ADDRESS(($AN770-1)*3+$AO770+5,$AP770+7))),IF(INDIRECT(ADDRESS(($AN770-1)*3+$AO770+5,$AP770+7))="",0,IF(COUNTIF(INDIRECT(ADDRESS(($AN770-1)*36+($AO770-1)*12+6,COLUMN())):INDIRECT(ADDRESS(($AN770-1)*36+($AO770-1)*12+$AP770+4,COLUMN())),INDIRECT(ADDRESS(($AN770-1)*3+$AO770+5,$AP770+7)))&gt;=1,0,INDIRECT(ADDRESS(($AN770-1)*3+$AO770+5,$AP770+7)))))</f>
        <v>0</v>
      </c>
      <c r="AR770" s="472">
        <f ca="1">COUNTIF(INDIRECT("H"&amp;(ROW()+12*(($AN770-1)*3+$AO770)-ROW())/12+5):INDIRECT("S"&amp;(ROW()+12*(($AN770-1)*3+$AO770)-ROW())/12+5),AQ770)</f>
        <v>0</v>
      </c>
      <c r="AU770" s="472">
        <f ca="1">IF(AND(AQ770&gt;0,AR770&gt;0),COUNTIF(AU$6:AU769,"&gt;0")+1,0)</f>
        <v>0</v>
      </c>
    </row>
    <row r="771" spans="40:47" x14ac:dyDescent="0.15">
      <c r="AN771" s="472">
        <v>22</v>
      </c>
      <c r="AO771" s="472">
        <v>1</v>
      </c>
      <c r="AP771" s="472">
        <v>10</v>
      </c>
      <c r="AQ771" s="472">
        <f ca="1">IF($AP771=1,IF(INDIRECT(ADDRESS(($AN771-1)*3+$AO771+5,$AP771+7))="",0,INDIRECT(ADDRESS(($AN771-1)*3+$AO771+5,$AP771+7))),IF(INDIRECT(ADDRESS(($AN771-1)*3+$AO771+5,$AP771+7))="",0,IF(COUNTIF(INDIRECT(ADDRESS(($AN771-1)*36+($AO771-1)*12+6,COLUMN())):INDIRECT(ADDRESS(($AN771-1)*36+($AO771-1)*12+$AP771+4,COLUMN())),INDIRECT(ADDRESS(($AN771-1)*3+$AO771+5,$AP771+7)))&gt;=1,0,INDIRECT(ADDRESS(($AN771-1)*3+$AO771+5,$AP771+7)))))</f>
        <v>0</v>
      </c>
      <c r="AR771" s="472">
        <f ca="1">COUNTIF(INDIRECT("H"&amp;(ROW()+12*(($AN771-1)*3+$AO771)-ROW())/12+5):INDIRECT("S"&amp;(ROW()+12*(($AN771-1)*3+$AO771)-ROW())/12+5),AQ771)</f>
        <v>0</v>
      </c>
      <c r="AU771" s="472">
        <f ca="1">IF(AND(AQ771&gt;0,AR771&gt;0),COUNTIF(AU$6:AU770,"&gt;0")+1,0)</f>
        <v>0</v>
      </c>
    </row>
    <row r="772" spans="40:47" x14ac:dyDescent="0.15">
      <c r="AN772" s="472">
        <v>22</v>
      </c>
      <c r="AO772" s="472">
        <v>1</v>
      </c>
      <c r="AP772" s="472">
        <v>11</v>
      </c>
      <c r="AQ772" s="472">
        <f ca="1">IF($AP772=1,IF(INDIRECT(ADDRESS(($AN772-1)*3+$AO772+5,$AP772+7))="",0,INDIRECT(ADDRESS(($AN772-1)*3+$AO772+5,$AP772+7))),IF(INDIRECT(ADDRESS(($AN772-1)*3+$AO772+5,$AP772+7))="",0,IF(COUNTIF(INDIRECT(ADDRESS(($AN772-1)*36+($AO772-1)*12+6,COLUMN())):INDIRECT(ADDRESS(($AN772-1)*36+($AO772-1)*12+$AP772+4,COLUMN())),INDIRECT(ADDRESS(($AN772-1)*3+$AO772+5,$AP772+7)))&gt;=1,0,INDIRECT(ADDRESS(($AN772-1)*3+$AO772+5,$AP772+7)))))</f>
        <v>0</v>
      </c>
      <c r="AR772" s="472">
        <f ca="1">COUNTIF(INDIRECT("H"&amp;(ROW()+12*(($AN772-1)*3+$AO772)-ROW())/12+5):INDIRECT("S"&amp;(ROW()+12*(($AN772-1)*3+$AO772)-ROW())/12+5),AQ772)</f>
        <v>0</v>
      </c>
      <c r="AU772" s="472">
        <f ca="1">IF(AND(AQ772&gt;0,AR772&gt;0),COUNTIF(AU$6:AU771,"&gt;0")+1,0)</f>
        <v>0</v>
      </c>
    </row>
    <row r="773" spans="40:47" x14ac:dyDescent="0.15">
      <c r="AN773" s="472">
        <v>22</v>
      </c>
      <c r="AO773" s="472">
        <v>1</v>
      </c>
      <c r="AP773" s="472">
        <v>12</v>
      </c>
      <c r="AQ773" s="472">
        <f ca="1">IF($AP773=1,IF(INDIRECT(ADDRESS(($AN773-1)*3+$AO773+5,$AP773+7))="",0,INDIRECT(ADDRESS(($AN773-1)*3+$AO773+5,$AP773+7))),IF(INDIRECT(ADDRESS(($AN773-1)*3+$AO773+5,$AP773+7))="",0,IF(COUNTIF(INDIRECT(ADDRESS(($AN773-1)*36+($AO773-1)*12+6,COLUMN())):INDIRECT(ADDRESS(($AN773-1)*36+($AO773-1)*12+$AP773+4,COLUMN())),INDIRECT(ADDRESS(($AN773-1)*3+$AO773+5,$AP773+7)))&gt;=1,0,INDIRECT(ADDRESS(($AN773-1)*3+$AO773+5,$AP773+7)))))</f>
        <v>0</v>
      </c>
      <c r="AR773" s="472">
        <f ca="1">COUNTIF(INDIRECT("H"&amp;(ROW()+12*(($AN773-1)*3+$AO773)-ROW())/12+5):INDIRECT("S"&amp;(ROW()+12*(($AN773-1)*3+$AO773)-ROW())/12+5),AQ773)</f>
        <v>0</v>
      </c>
      <c r="AU773" s="472">
        <f ca="1">IF(AND(AQ773&gt;0,AR773&gt;0),COUNTIF(AU$6:AU772,"&gt;0")+1,0)</f>
        <v>0</v>
      </c>
    </row>
    <row r="774" spans="40:47" x14ac:dyDescent="0.15">
      <c r="AN774" s="472">
        <v>22</v>
      </c>
      <c r="AO774" s="472">
        <v>2</v>
      </c>
      <c r="AP774" s="472">
        <v>1</v>
      </c>
      <c r="AQ774" s="472">
        <f ca="1">IF($AP774=1,IF(INDIRECT(ADDRESS(($AN774-1)*3+$AO774+5,$AP774+7))="",0,INDIRECT(ADDRESS(($AN774-1)*3+$AO774+5,$AP774+7))),IF(INDIRECT(ADDRESS(($AN774-1)*3+$AO774+5,$AP774+7))="",0,IF(COUNTIF(INDIRECT(ADDRESS(($AN774-1)*36+($AO774-1)*12+6,COLUMN())):INDIRECT(ADDRESS(($AN774-1)*36+($AO774-1)*12+$AP774+4,COLUMN())),INDIRECT(ADDRESS(($AN774-1)*3+$AO774+5,$AP774+7)))&gt;=1,0,INDIRECT(ADDRESS(($AN774-1)*3+$AO774+5,$AP774+7)))))</f>
        <v>0</v>
      </c>
      <c r="AR774" s="472">
        <f ca="1">COUNTIF(INDIRECT("H"&amp;(ROW()+12*(($AN774-1)*3+$AO774)-ROW())/12+5):INDIRECT("S"&amp;(ROW()+12*(($AN774-1)*3+$AO774)-ROW())/12+5),AQ774)</f>
        <v>0</v>
      </c>
      <c r="AU774" s="472">
        <f ca="1">IF(AND(AQ774&gt;0,AR774&gt;0),COUNTIF(AU$6:AU773,"&gt;0")+1,0)</f>
        <v>0</v>
      </c>
    </row>
    <row r="775" spans="40:47" x14ac:dyDescent="0.15">
      <c r="AN775" s="472">
        <v>22</v>
      </c>
      <c r="AO775" s="472">
        <v>2</v>
      </c>
      <c r="AP775" s="472">
        <v>2</v>
      </c>
      <c r="AQ775" s="472">
        <f ca="1">IF($AP775=1,IF(INDIRECT(ADDRESS(($AN775-1)*3+$AO775+5,$AP775+7))="",0,INDIRECT(ADDRESS(($AN775-1)*3+$AO775+5,$AP775+7))),IF(INDIRECT(ADDRESS(($AN775-1)*3+$AO775+5,$AP775+7))="",0,IF(COUNTIF(INDIRECT(ADDRESS(($AN775-1)*36+($AO775-1)*12+6,COLUMN())):INDIRECT(ADDRESS(($AN775-1)*36+($AO775-1)*12+$AP775+4,COLUMN())),INDIRECT(ADDRESS(($AN775-1)*3+$AO775+5,$AP775+7)))&gt;=1,0,INDIRECT(ADDRESS(($AN775-1)*3+$AO775+5,$AP775+7)))))</f>
        <v>0</v>
      </c>
      <c r="AR775" s="472">
        <f ca="1">COUNTIF(INDIRECT("H"&amp;(ROW()+12*(($AN775-1)*3+$AO775)-ROW())/12+5):INDIRECT("S"&amp;(ROW()+12*(($AN775-1)*3+$AO775)-ROW())/12+5),AQ775)</f>
        <v>0</v>
      </c>
      <c r="AU775" s="472">
        <f ca="1">IF(AND(AQ775&gt;0,AR775&gt;0),COUNTIF(AU$6:AU774,"&gt;0")+1,0)</f>
        <v>0</v>
      </c>
    </row>
    <row r="776" spans="40:47" x14ac:dyDescent="0.15">
      <c r="AN776" s="472">
        <v>22</v>
      </c>
      <c r="AO776" s="472">
        <v>2</v>
      </c>
      <c r="AP776" s="472">
        <v>3</v>
      </c>
      <c r="AQ776" s="472">
        <f ca="1">IF($AP776=1,IF(INDIRECT(ADDRESS(($AN776-1)*3+$AO776+5,$AP776+7))="",0,INDIRECT(ADDRESS(($AN776-1)*3+$AO776+5,$AP776+7))),IF(INDIRECT(ADDRESS(($AN776-1)*3+$AO776+5,$AP776+7))="",0,IF(COUNTIF(INDIRECT(ADDRESS(($AN776-1)*36+($AO776-1)*12+6,COLUMN())):INDIRECT(ADDRESS(($AN776-1)*36+($AO776-1)*12+$AP776+4,COLUMN())),INDIRECT(ADDRESS(($AN776-1)*3+$AO776+5,$AP776+7)))&gt;=1,0,INDIRECT(ADDRESS(($AN776-1)*3+$AO776+5,$AP776+7)))))</f>
        <v>0</v>
      </c>
      <c r="AR776" s="472">
        <f ca="1">COUNTIF(INDIRECT("H"&amp;(ROW()+12*(($AN776-1)*3+$AO776)-ROW())/12+5):INDIRECT("S"&amp;(ROW()+12*(($AN776-1)*3+$AO776)-ROW())/12+5),AQ776)</f>
        <v>0</v>
      </c>
      <c r="AU776" s="472">
        <f ca="1">IF(AND(AQ776&gt;0,AR776&gt;0),COUNTIF(AU$6:AU775,"&gt;0")+1,0)</f>
        <v>0</v>
      </c>
    </row>
    <row r="777" spans="40:47" x14ac:dyDescent="0.15">
      <c r="AN777" s="472">
        <v>22</v>
      </c>
      <c r="AO777" s="472">
        <v>2</v>
      </c>
      <c r="AP777" s="472">
        <v>4</v>
      </c>
      <c r="AQ777" s="472">
        <f ca="1">IF($AP777=1,IF(INDIRECT(ADDRESS(($AN777-1)*3+$AO777+5,$AP777+7))="",0,INDIRECT(ADDRESS(($AN777-1)*3+$AO777+5,$AP777+7))),IF(INDIRECT(ADDRESS(($AN777-1)*3+$AO777+5,$AP777+7))="",0,IF(COUNTIF(INDIRECT(ADDRESS(($AN777-1)*36+($AO777-1)*12+6,COLUMN())):INDIRECT(ADDRESS(($AN777-1)*36+($AO777-1)*12+$AP777+4,COLUMN())),INDIRECT(ADDRESS(($AN777-1)*3+$AO777+5,$AP777+7)))&gt;=1,0,INDIRECT(ADDRESS(($AN777-1)*3+$AO777+5,$AP777+7)))))</f>
        <v>0</v>
      </c>
      <c r="AR777" s="472">
        <f ca="1">COUNTIF(INDIRECT("H"&amp;(ROW()+12*(($AN777-1)*3+$AO777)-ROW())/12+5):INDIRECT("S"&amp;(ROW()+12*(($AN777-1)*3+$AO777)-ROW())/12+5),AQ777)</f>
        <v>0</v>
      </c>
      <c r="AU777" s="472">
        <f ca="1">IF(AND(AQ777&gt;0,AR777&gt;0),COUNTIF(AU$6:AU776,"&gt;0")+1,0)</f>
        <v>0</v>
      </c>
    </row>
    <row r="778" spans="40:47" x14ac:dyDescent="0.15">
      <c r="AN778" s="472">
        <v>22</v>
      </c>
      <c r="AO778" s="472">
        <v>2</v>
      </c>
      <c r="AP778" s="472">
        <v>5</v>
      </c>
      <c r="AQ778" s="472">
        <f ca="1">IF($AP778=1,IF(INDIRECT(ADDRESS(($AN778-1)*3+$AO778+5,$AP778+7))="",0,INDIRECT(ADDRESS(($AN778-1)*3+$AO778+5,$AP778+7))),IF(INDIRECT(ADDRESS(($AN778-1)*3+$AO778+5,$AP778+7))="",0,IF(COUNTIF(INDIRECT(ADDRESS(($AN778-1)*36+($AO778-1)*12+6,COLUMN())):INDIRECT(ADDRESS(($AN778-1)*36+($AO778-1)*12+$AP778+4,COLUMN())),INDIRECT(ADDRESS(($AN778-1)*3+$AO778+5,$AP778+7)))&gt;=1,0,INDIRECT(ADDRESS(($AN778-1)*3+$AO778+5,$AP778+7)))))</f>
        <v>0</v>
      </c>
      <c r="AR778" s="472">
        <f ca="1">COUNTIF(INDIRECT("H"&amp;(ROW()+12*(($AN778-1)*3+$AO778)-ROW())/12+5):INDIRECT("S"&amp;(ROW()+12*(($AN778-1)*3+$AO778)-ROW())/12+5),AQ778)</f>
        <v>0</v>
      </c>
      <c r="AU778" s="472">
        <f ca="1">IF(AND(AQ778&gt;0,AR778&gt;0),COUNTIF(AU$6:AU777,"&gt;0")+1,0)</f>
        <v>0</v>
      </c>
    </row>
    <row r="779" spans="40:47" x14ac:dyDescent="0.15">
      <c r="AN779" s="472">
        <v>22</v>
      </c>
      <c r="AO779" s="472">
        <v>2</v>
      </c>
      <c r="AP779" s="472">
        <v>6</v>
      </c>
      <c r="AQ779" s="472">
        <f ca="1">IF($AP779=1,IF(INDIRECT(ADDRESS(($AN779-1)*3+$AO779+5,$AP779+7))="",0,INDIRECT(ADDRESS(($AN779-1)*3+$AO779+5,$AP779+7))),IF(INDIRECT(ADDRESS(($AN779-1)*3+$AO779+5,$AP779+7))="",0,IF(COUNTIF(INDIRECT(ADDRESS(($AN779-1)*36+($AO779-1)*12+6,COLUMN())):INDIRECT(ADDRESS(($AN779-1)*36+($AO779-1)*12+$AP779+4,COLUMN())),INDIRECT(ADDRESS(($AN779-1)*3+$AO779+5,$AP779+7)))&gt;=1,0,INDIRECT(ADDRESS(($AN779-1)*3+$AO779+5,$AP779+7)))))</f>
        <v>0</v>
      </c>
      <c r="AR779" s="472">
        <f ca="1">COUNTIF(INDIRECT("H"&amp;(ROW()+12*(($AN779-1)*3+$AO779)-ROW())/12+5):INDIRECT("S"&amp;(ROW()+12*(($AN779-1)*3+$AO779)-ROW())/12+5),AQ779)</f>
        <v>0</v>
      </c>
      <c r="AU779" s="472">
        <f ca="1">IF(AND(AQ779&gt;0,AR779&gt;0),COUNTIF(AU$6:AU778,"&gt;0")+1,0)</f>
        <v>0</v>
      </c>
    </row>
    <row r="780" spans="40:47" x14ac:dyDescent="0.15">
      <c r="AN780" s="472">
        <v>22</v>
      </c>
      <c r="AO780" s="472">
        <v>2</v>
      </c>
      <c r="AP780" s="472">
        <v>7</v>
      </c>
      <c r="AQ780" s="472">
        <f ca="1">IF($AP780=1,IF(INDIRECT(ADDRESS(($AN780-1)*3+$AO780+5,$AP780+7))="",0,INDIRECT(ADDRESS(($AN780-1)*3+$AO780+5,$AP780+7))),IF(INDIRECT(ADDRESS(($AN780-1)*3+$AO780+5,$AP780+7))="",0,IF(COUNTIF(INDIRECT(ADDRESS(($AN780-1)*36+($AO780-1)*12+6,COLUMN())):INDIRECT(ADDRESS(($AN780-1)*36+($AO780-1)*12+$AP780+4,COLUMN())),INDIRECT(ADDRESS(($AN780-1)*3+$AO780+5,$AP780+7)))&gt;=1,0,INDIRECT(ADDRESS(($AN780-1)*3+$AO780+5,$AP780+7)))))</f>
        <v>0</v>
      </c>
      <c r="AR780" s="472">
        <f ca="1">COUNTIF(INDIRECT("H"&amp;(ROW()+12*(($AN780-1)*3+$AO780)-ROW())/12+5):INDIRECT("S"&amp;(ROW()+12*(($AN780-1)*3+$AO780)-ROW())/12+5),AQ780)</f>
        <v>0</v>
      </c>
      <c r="AU780" s="472">
        <f ca="1">IF(AND(AQ780&gt;0,AR780&gt;0),COUNTIF(AU$6:AU779,"&gt;0")+1,0)</f>
        <v>0</v>
      </c>
    </row>
    <row r="781" spans="40:47" x14ac:dyDescent="0.15">
      <c r="AN781" s="472">
        <v>22</v>
      </c>
      <c r="AO781" s="472">
        <v>2</v>
      </c>
      <c r="AP781" s="472">
        <v>8</v>
      </c>
      <c r="AQ781" s="472">
        <f ca="1">IF($AP781=1,IF(INDIRECT(ADDRESS(($AN781-1)*3+$AO781+5,$AP781+7))="",0,INDIRECT(ADDRESS(($AN781-1)*3+$AO781+5,$AP781+7))),IF(INDIRECT(ADDRESS(($AN781-1)*3+$AO781+5,$AP781+7))="",0,IF(COUNTIF(INDIRECT(ADDRESS(($AN781-1)*36+($AO781-1)*12+6,COLUMN())):INDIRECT(ADDRESS(($AN781-1)*36+($AO781-1)*12+$AP781+4,COLUMN())),INDIRECT(ADDRESS(($AN781-1)*3+$AO781+5,$AP781+7)))&gt;=1,0,INDIRECT(ADDRESS(($AN781-1)*3+$AO781+5,$AP781+7)))))</f>
        <v>0</v>
      </c>
      <c r="AR781" s="472">
        <f ca="1">COUNTIF(INDIRECT("H"&amp;(ROW()+12*(($AN781-1)*3+$AO781)-ROW())/12+5):INDIRECT("S"&amp;(ROW()+12*(($AN781-1)*3+$AO781)-ROW())/12+5),AQ781)</f>
        <v>0</v>
      </c>
      <c r="AU781" s="472">
        <f ca="1">IF(AND(AQ781&gt;0,AR781&gt;0),COUNTIF(AU$6:AU780,"&gt;0")+1,0)</f>
        <v>0</v>
      </c>
    </row>
    <row r="782" spans="40:47" x14ac:dyDescent="0.15">
      <c r="AN782" s="472">
        <v>22</v>
      </c>
      <c r="AO782" s="472">
        <v>2</v>
      </c>
      <c r="AP782" s="472">
        <v>9</v>
      </c>
      <c r="AQ782" s="472">
        <f ca="1">IF($AP782=1,IF(INDIRECT(ADDRESS(($AN782-1)*3+$AO782+5,$AP782+7))="",0,INDIRECT(ADDRESS(($AN782-1)*3+$AO782+5,$AP782+7))),IF(INDIRECT(ADDRESS(($AN782-1)*3+$AO782+5,$AP782+7))="",0,IF(COUNTIF(INDIRECT(ADDRESS(($AN782-1)*36+($AO782-1)*12+6,COLUMN())):INDIRECT(ADDRESS(($AN782-1)*36+($AO782-1)*12+$AP782+4,COLUMN())),INDIRECT(ADDRESS(($AN782-1)*3+$AO782+5,$AP782+7)))&gt;=1,0,INDIRECT(ADDRESS(($AN782-1)*3+$AO782+5,$AP782+7)))))</f>
        <v>0</v>
      </c>
      <c r="AR782" s="472">
        <f ca="1">COUNTIF(INDIRECT("H"&amp;(ROW()+12*(($AN782-1)*3+$AO782)-ROW())/12+5):INDIRECT("S"&amp;(ROW()+12*(($AN782-1)*3+$AO782)-ROW())/12+5),AQ782)</f>
        <v>0</v>
      </c>
      <c r="AU782" s="472">
        <f ca="1">IF(AND(AQ782&gt;0,AR782&gt;0),COUNTIF(AU$6:AU781,"&gt;0")+1,0)</f>
        <v>0</v>
      </c>
    </row>
    <row r="783" spans="40:47" x14ac:dyDescent="0.15">
      <c r="AN783" s="472">
        <v>22</v>
      </c>
      <c r="AO783" s="472">
        <v>2</v>
      </c>
      <c r="AP783" s="472">
        <v>10</v>
      </c>
      <c r="AQ783" s="472">
        <f ca="1">IF($AP783=1,IF(INDIRECT(ADDRESS(($AN783-1)*3+$AO783+5,$AP783+7))="",0,INDIRECT(ADDRESS(($AN783-1)*3+$AO783+5,$AP783+7))),IF(INDIRECT(ADDRESS(($AN783-1)*3+$AO783+5,$AP783+7))="",0,IF(COUNTIF(INDIRECT(ADDRESS(($AN783-1)*36+($AO783-1)*12+6,COLUMN())):INDIRECT(ADDRESS(($AN783-1)*36+($AO783-1)*12+$AP783+4,COLUMN())),INDIRECT(ADDRESS(($AN783-1)*3+$AO783+5,$AP783+7)))&gt;=1,0,INDIRECT(ADDRESS(($AN783-1)*3+$AO783+5,$AP783+7)))))</f>
        <v>0</v>
      </c>
      <c r="AR783" s="472">
        <f ca="1">COUNTIF(INDIRECT("H"&amp;(ROW()+12*(($AN783-1)*3+$AO783)-ROW())/12+5):INDIRECT("S"&amp;(ROW()+12*(($AN783-1)*3+$AO783)-ROW())/12+5),AQ783)</f>
        <v>0</v>
      </c>
      <c r="AU783" s="472">
        <f ca="1">IF(AND(AQ783&gt;0,AR783&gt;0),COUNTIF(AU$6:AU782,"&gt;0")+1,0)</f>
        <v>0</v>
      </c>
    </row>
    <row r="784" spans="40:47" x14ac:dyDescent="0.15">
      <c r="AN784" s="472">
        <v>22</v>
      </c>
      <c r="AO784" s="472">
        <v>2</v>
      </c>
      <c r="AP784" s="472">
        <v>11</v>
      </c>
      <c r="AQ784" s="472">
        <f ca="1">IF($AP784=1,IF(INDIRECT(ADDRESS(($AN784-1)*3+$AO784+5,$AP784+7))="",0,INDIRECT(ADDRESS(($AN784-1)*3+$AO784+5,$AP784+7))),IF(INDIRECT(ADDRESS(($AN784-1)*3+$AO784+5,$AP784+7))="",0,IF(COUNTIF(INDIRECT(ADDRESS(($AN784-1)*36+($AO784-1)*12+6,COLUMN())):INDIRECT(ADDRESS(($AN784-1)*36+($AO784-1)*12+$AP784+4,COLUMN())),INDIRECT(ADDRESS(($AN784-1)*3+$AO784+5,$AP784+7)))&gt;=1,0,INDIRECT(ADDRESS(($AN784-1)*3+$AO784+5,$AP784+7)))))</f>
        <v>0</v>
      </c>
      <c r="AR784" s="472">
        <f ca="1">COUNTIF(INDIRECT("H"&amp;(ROW()+12*(($AN784-1)*3+$AO784)-ROW())/12+5):INDIRECT("S"&amp;(ROW()+12*(($AN784-1)*3+$AO784)-ROW())/12+5),AQ784)</f>
        <v>0</v>
      </c>
      <c r="AU784" s="472">
        <f ca="1">IF(AND(AQ784&gt;0,AR784&gt;0),COUNTIF(AU$6:AU783,"&gt;0")+1,0)</f>
        <v>0</v>
      </c>
    </row>
    <row r="785" spans="40:47" x14ac:dyDescent="0.15">
      <c r="AN785" s="472">
        <v>22</v>
      </c>
      <c r="AO785" s="472">
        <v>2</v>
      </c>
      <c r="AP785" s="472">
        <v>12</v>
      </c>
      <c r="AQ785" s="472">
        <f ca="1">IF($AP785=1,IF(INDIRECT(ADDRESS(($AN785-1)*3+$AO785+5,$AP785+7))="",0,INDIRECT(ADDRESS(($AN785-1)*3+$AO785+5,$AP785+7))),IF(INDIRECT(ADDRESS(($AN785-1)*3+$AO785+5,$AP785+7))="",0,IF(COUNTIF(INDIRECT(ADDRESS(($AN785-1)*36+($AO785-1)*12+6,COLUMN())):INDIRECT(ADDRESS(($AN785-1)*36+($AO785-1)*12+$AP785+4,COLUMN())),INDIRECT(ADDRESS(($AN785-1)*3+$AO785+5,$AP785+7)))&gt;=1,0,INDIRECT(ADDRESS(($AN785-1)*3+$AO785+5,$AP785+7)))))</f>
        <v>0</v>
      </c>
      <c r="AR785" s="472">
        <f ca="1">COUNTIF(INDIRECT("H"&amp;(ROW()+12*(($AN785-1)*3+$AO785)-ROW())/12+5):INDIRECT("S"&amp;(ROW()+12*(($AN785-1)*3+$AO785)-ROW())/12+5),AQ785)</f>
        <v>0</v>
      </c>
      <c r="AU785" s="472">
        <f ca="1">IF(AND(AQ785&gt;0,AR785&gt;0),COUNTIF(AU$6:AU784,"&gt;0")+1,0)</f>
        <v>0</v>
      </c>
    </row>
    <row r="786" spans="40:47" x14ac:dyDescent="0.15">
      <c r="AN786" s="472">
        <v>22</v>
      </c>
      <c r="AO786" s="472">
        <v>3</v>
      </c>
      <c r="AP786" s="472">
        <v>1</v>
      </c>
      <c r="AQ786" s="472">
        <f ca="1">IF($AP786=1,IF(INDIRECT(ADDRESS(($AN786-1)*3+$AO786+5,$AP786+7))="",0,INDIRECT(ADDRESS(($AN786-1)*3+$AO786+5,$AP786+7))),IF(INDIRECT(ADDRESS(($AN786-1)*3+$AO786+5,$AP786+7))="",0,IF(COUNTIF(INDIRECT(ADDRESS(($AN786-1)*36+($AO786-1)*12+6,COLUMN())):INDIRECT(ADDRESS(($AN786-1)*36+($AO786-1)*12+$AP786+4,COLUMN())),INDIRECT(ADDRESS(($AN786-1)*3+$AO786+5,$AP786+7)))&gt;=1,0,INDIRECT(ADDRESS(($AN786-1)*3+$AO786+5,$AP786+7)))))</f>
        <v>0</v>
      </c>
      <c r="AR786" s="472">
        <f ca="1">COUNTIF(INDIRECT("H"&amp;(ROW()+12*(($AN786-1)*3+$AO786)-ROW())/12+5):INDIRECT("S"&amp;(ROW()+12*(($AN786-1)*3+$AO786)-ROW())/12+5),AQ786)</f>
        <v>0</v>
      </c>
      <c r="AU786" s="472">
        <f ca="1">IF(AND(AQ786&gt;0,AR786&gt;0),COUNTIF(AU$6:AU785,"&gt;0")+1,0)</f>
        <v>0</v>
      </c>
    </row>
    <row r="787" spans="40:47" x14ac:dyDescent="0.15">
      <c r="AN787" s="472">
        <v>22</v>
      </c>
      <c r="AO787" s="472">
        <v>3</v>
      </c>
      <c r="AP787" s="472">
        <v>2</v>
      </c>
      <c r="AQ787" s="472">
        <f ca="1">IF($AP787=1,IF(INDIRECT(ADDRESS(($AN787-1)*3+$AO787+5,$AP787+7))="",0,INDIRECT(ADDRESS(($AN787-1)*3+$AO787+5,$AP787+7))),IF(INDIRECT(ADDRESS(($AN787-1)*3+$AO787+5,$AP787+7))="",0,IF(COUNTIF(INDIRECT(ADDRESS(($AN787-1)*36+($AO787-1)*12+6,COLUMN())):INDIRECT(ADDRESS(($AN787-1)*36+($AO787-1)*12+$AP787+4,COLUMN())),INDIRECT(ADDRESS(($AN787-1)*3+$AO787+5,$AP787+7)))&gt;=1,0,INDIRECT(ADDRESS(($AN787-1)*3+$AO787+5,$AP787+7)))))</f>
        <v>0</v>
      </c>
      <c r="AR787" s="472">
        <f ca="1">COUNTIF(INDIRECT("H"&amp;(ROW()+12*(($AN787-1)*3+$AO787)-ROW())/12+5):INDIRECT("S"&amp;(ROW()+12*(($AN787-1)*3+$AO787)-ROW())/12+5),AQ787)</f>
        <v>0</v>
      </c>
      <c r="AU787" s="472">
        <f ca="1">IF(AND(AQ787&gt;0,AR787&gt;0),COUNTIF(AU$6:AU786,"&gt;0")+1,0)</f>
        <v>0</v>
      </c>
    </row>
    <row r="788" spans="40:47" x14ac:dyDescent="0.15">
      <c r="AN788" s="472">
        <v>22</v>
      </c>
      <c r="AO788" s="472">
        <v>3</v>
      </c>
      <c r="AP788" s="472">
        <v>3</v>
      </c>
      <c r="AQ788" s="472">
        <f ca="1">IF($AP788=1,IF(INDIRECT(ADDRESS(($AN788-1)*3+$AO788+5,$AP788+7))="",0,INDIRECT(ADDRESS(($AN788-1)*3+$AO788+5,$AP788+7))),IF(INDIRECT(ADDRESS(($AN788-1)*3+$AO788+5,$AP788+7))="",0,IF(COUNTIF(INDIRECT(ADDRESS(($AN788-1)*36+($AO788-1)*12+6,COLUMN())):INDIRECT(ADDRESS(($AN788-1)*36+($AO788-1)*12+$AP788+4,COLUMN())),INDIRECT(ADDRESS(($AN788-1)*3+$AO788+5,$AP788+7)))&gt;=1,0,INDIRECT(ADDRESS(($AN788-1)*3+$AO788+5,$AP788+7)))))</f>
        <v>0</v>
      </c>
      <c r="AR788" s="472">
        <f ca="1">COUNTIF(INDIRECT("H"&amp;(ROW()+12*(($AN788-1)*3+$AO788)-ROW())/12+5):INDIRECT("S"&amp;(ROW()+12*(($AN788-1)*3+$AO788)-ROW())/12+5),AQ788)</f>
        <v>0</v>
      </c>
      <c r="AU788" s="472">
        <f ca="1">IF(AND(AQ788&gt;0,AR788&gt;0),COUNTIF(AU$6:AU787,"&gt;0")+1,0)</f>
        <v>0</v>
      </c>
    </row>
    <row r="789" spans="40:47" x14ac:dyDescent="0.15">
      <c r="AN789" s="472">
        <v>22</v>
      </c>
      <c r="AO789" s="472">
        <v>3</v>
      </c>
      <c r="AP789" s="472">
        <v>4</v>
      </c>
      <c r="AQ789" s="472">
        <f ca="1">IF($AP789=1,IF(INDIRECT(ADDRESS(($AN789-1)*3+$AO789+5,$AP789+7))="",0,INDIRECT(ADDRESS(($AN789-1)*3+$AO789+5,$AP789+7))),IF(INDIRECT(ADDRESS(($AN789-1)*3+$AO789+5,$AP789+7))="",0,IF(COUNTIF(INDIRECT(ADDRESS(($AN789-1)*36+($AO789-1)*12+6,COLUMN())):INDIRECT(ADDRESS(($AN789-1)*36+($AO789-1)*12+$AP789+4,COLUMN())),INDIRECT(ADDRESS(($AN789-1)*3+$AO789+5,$AP789+7)))&gt;=1,0,INDIRECT(ADDRESS(($AN789-1)*3+$AO789+5,$AP789+7)))))</f>
        <v>0</v>
      </c>
      <c r="AR789" s="472">
        <f ca="1">COUNTIF(INDIRECT("H"&amp;(ROW()+12*(($AN789-1)*3+$AO789)-ROW())/12+5):INDIRECT("S"&amp;(ROW()+12*(($AN789-1)*3+$AO789)-ROW())/12+5),AQ789)</f>
        <v>0</v>
      </c>
      <c r="AU789" s="472">
        <f ca="1">IF(AND(AQ789&gt;0,AR789&gt;0),COUNTIF(AU$6:AU788,"&gt;0")+1,0)</f>
        <v>0</v>
      </c>
    </row>
    <row r="790" spans="40:47" x14ac:dyDescent="0.15">
      <c r="AN790" s="472">
        <v>22</v>
      </c>
      <c r="AO790" s="472">
        <v>3</v>
      </c>
      <c r="AP790" s="472">
        <v>5</v>
      </c>
      <c r="AQ790" s="472">
        <f ca="1">IF($AP790=1,IF(INDIRECT(ADDRESS(($AN790-1)*3+$AO790+5,$AP790+7))="",0,INDIRECT(ADDRESS(($AN790-1)*3+$AO790+5,$AP790+7))),IF(INDIRECT(ADDRESS(($AN790-1)*3+$AO790+5,$AP790+7))="",0,IF(COUNTIF(INDIRECT(ADDRESS(($AN790-1)*36+($AO790-1)*12+6,COLUMN())):INDIRECT(ADDRESS(($AN790-1)*36+($AO790-1)*12+$AP790+4,COLUMN())),INDIRECT(ADDRESS(($AN790-1)*3+$AO790+5,$AP790+7)))&gt;=1,0,INDIRECT(ADDRESS(($AN790-1)*3+$AO790+5,$AP790+7)))))</f>
        <v>0</v>
      </c>
      <c r="AR790" s="472">
        <f ca="1">COUNTIF(INDIRECT("H"&amp;(ROW()+12*(($AN790-1)*3+$AO790)-ROW())/12+5):INDIRECT("S"&amp;(ROW()+12*(($AN790-1)*3+$AO790)-ROW())/12+5),AQ790)</f>
        <v>0</v>
      </c>
      <c r="AU790" s="472">
        <f ca="1">IF(AND(AQ790&gt;0,AR790&gt;0),COUNTIF(AU$6:AU789,"&gt;0")+1,0)</f>
        <v>0</v>
      </c>
    </row>
    <row r="791" spans="40:47" x14ac:dyDescent="0.15">
      <c r="AN791" s="472">
        <v>22</v>
      </c>
      <c r="AO791" s="472">
        <v>3</v>
      </c>
      <c r="AP791" s="472">
        <v>6</v>
      </c>
      <c r="AQ791" s="472">
        <f ca="1">IF($AP791=1,IF(INDIRECT(ADDRESS(($AN791-1)*3+$AO791+5,$AP791+7))="",0,INDIRECT(ADDRESS(($AN791-1)*3+$AO791+5,$AP791+7))),IF(INDIRECT(ADDRESS(($AN791-1)*3+$AO791+5,$AP791+7))="",0,IF(COUNTIF(INDIRECT(ADDRESS(($AN791-1)*36+($AO791-1)*12+6,COLUMN())):INDIRECT(ADDRESS(($AN791-1)*36+($AO791-1)*12+$AP791+4,COLUMN())),INDIRECT(ADDRESS(($AN791-1)*3+$AO791+5,$AP791+7)))&gt;=1,0,INDIRECT(ADDRESS(($AN791-1)*3+$AO791+5,$AP791+7)))))</f>
        <v>0</v>
      </c>
      <c r="AR791" s="472">
        <f ca="1">COUNTIF(INDIRECT("H"&amp;(ROW()+12*(($AN791-1)*3+$AO791)-ROW())/12+5):INDIRECT("S"&amp;(ROW()+12*(($AN791-1)*3+$AO791)-ROW())/12+5),AQ791)</f>
        <v>0</v>
      </c>
      <c r="AU791" s="472">
        <f ca="1">IF(AND(AQ791&gt;0,AR791&gt;0),COUNTIF(AU$6:AU790,"&gt;0")+1,0)</f>
        <v>0</v>
      </c>
    </row>
    <row r="792" spans="40:47" x14ac:dyDescent="0.15">
      <c r="AN792" s="472">
        <v>22</v>
      </c>
      <c r="AO792" s="472">
        <v>3</v>
      </c>
      <c r="AP792" s="472">
        <v>7</v>
      </c>
      <c r="AQ792" s="472">
        <f ca="1">IF($AP792=1,IF(INDIRECT(ADDRESS(($AN792-1)*3+$AO792+5,$AP792+7))="",0,INDIRECT(ADDRESS(($AN792-1)*3+$AO792+5,$AP792+7))),IF(INDIRECT(ADDRESS(($AN792-1)*3+$AO792+5,$AP792+7))="",0,IF(COUNTIF(INDIRECT(ADDRESS(($AN792-1)*36+($AO792-1)*12+6,COLUMN())):INDIRECT(ADDRESS(($AN792-1)*36+($AO792-1)*12+$AP792+4,COLUMN())),INDIRECT(ADDRESS(($AN792-1)*3+$AO792+5,$AP792+7)))&gt;=1,0,INDIRECT(ADDRESS(($AN792-1)*3+$AO792+5,$AP792+7)))))</f>
        <v>0</v>
      </c>
      <c r="AR792" s="472">
        <f ca="1">COUNTIF(INDIRECT("H"&amp;(ROW()+12*(($AN792-1)*3+$AO792)-ROW())/12+5):INDIRECT("S"&amp;(ROW()+12*(($AN792-1)*3+$AO792)-ROW())/12+5),AQ792)</f>
        <v>0</v>
      </c>
      <c r="AU792" s="472">
        <f ca="1">IF(AND(AQ792&gt;0,AR792&gt;0),COUNTIF(AU$6:AU791,"&gt;0")+1,0)</f>
        <v>0</v>
      </c>
    </row>
    <row r="793" spans="40:47" x14ac:dyDescent="0.15">
      <c r="AN793" s="472">
        <v>22</v>
      </c>
      <c r="AO793" s="472">
        <v>3</v>
      </c>
      <c r="AP793" s="472">
        <v>8</v>
      </c>
      <c r="AQ793" s="472">
        <f ca="1">IF($AP793=1,IF(INDIRECT(ADDRESS(($AN793-1)*3+$AO793+5,$AP793+7))="",0,INDIRECT(ADDRESS(($AN793-1)*3+$AO793+5,$AP793+7))),IF(INDIRECT(ADDRESS(($AN793-1)*3+$AO793+5,$AP793+7))="",0,IF(COUNTIF(INDIRECT(ADDRESS(($AN793-1)*36+($AO793-1)*12+6,COLUMN())):INDIRECT(ADDRESS(($AN793-1)*36+($AO793-1)*12+$AP793+4,COLUMN())),INDIRECT(ADDRESS(($AN793-1)*3+$AO793+5,$AP793+7)))&gt;=1,0,INDIRECT(ADDRESS(($AN793-1)*3+$AO793+5,$AP793+7)))))</f>
        <v>0</v>
      </c>
      <c r="AR793" s="472">
        <f ca="1">COUNTIF(INDIRECT("H"&amp;(ROW()+12*(($AN793-1)*3+$AO793)-ROW())/12+5):INDIRECT("S"&amp;(ROW()+12*(($AN793-1)*3+$AO793)-ROW())/12+5),AQ793)</f>
        <v>0</v>
      </c>
      <c r="AU793" s="472">
        <f ca="1">IF(AND(AQ793&gt;0,AR793&gt;0),COUNTIF(AU$6:AU792,"&gt;0")+1,0)</f>
        <v>0</v>
      </c>
    </row>
    <row r="794" spans="40:47" x14ac:dyDescent="0.15">
      <c r="AN794" s="472">
        <v>22</v>
      </c>
      <c r="AO794" s="472">
        <v>3</v>
      </c>
      <c r="AP794" s="472">
        <v>9</v>
      </c>
      <c r="AQ794" s="472">
        <f ca="1">IF($AP794=1,IF(INDIRECT(ADDRESS(($AN794-1)*3+$AO794+5,$AP794+7))="",0,INDIRECT(ADDRESS(($AN794-1)*3+$AO794+5,$AP794+7))),IF(INDIRECT(ADDRESS(($AN794-1)*3+$AO794+5,$AP794+7))="",0,IF(COUNTIF(INDIRECT(ADDRESS(($AN794-1)*36+($AO794-1)*12+6,COLUMN())):INDIRECT(ADDRESS(($AN794-1)*36+($AO794-1)*12+$AP794+4,COLUMN())),INDIRECT(ADDRESS(($AN794-1)*3+$AO794+5,$AP794+7)))&gt;=1,0,INDIRECT(ADDRESS(($AN794-1)*3+$AO794+5,$AP794+7)))))</f>
        <v>0</v>
      </c>
      <c r="AR794" s="472">
        <f ca="1">COUNTIF(INDIRECT("H"&amp;(ROW()+12*(($AN794-1)*3+$AO794)-ROW())/12+5):INDIRECT("S"&amp;(ROW()+12*(($AN794-1)*3+$AO794)-ROW())/12+5),AQ794)</f>
        <v>0</v>
      </c>
      <c r="AU794" s="472">
        <f ca="1">IF(AND(AQ794&gt;0,AR794&gt;0),COUNTIF(AU$6:AU793,"&gt;0")+1,0)</f>
        <v>0</v>
      </c>
    </row>
    <row r="795" spans="40:47" x14ac:dyDescent="0.15">
      <c r="AN795" s="472">
        <v>22</v>
      </c>
      <c r="AO795" s="472">
        <v>3</v>
      </c>
      <c r="AP795" s="472">
        <v>10</v>
      </c>
      <c r="AQ795" s="472">
        <f ca="1">IF($AP795=1,IF(INDIRECT(ADDRESS(($AN795-1)*3+$AO795+5,$AP795+7))="",0,INDIRECT(ADDRESS(($AN795-1)*3+$AO795+5,$AP795+7))),IF(INDIRECT(ADDRESS(($AN795-1)*3+$AO795+5,$AP795+7))="",0,IF(COUNTIF(INDIRECT(ADDRESS(($AN795-1)*36+($AO795-1)*12+6,COLUMN())):INDIRECT(ADDRESS(($AN795-1)*36+($AO795-1)*12+$AP795+4,COLUMN())),INDIRECT(ADDRESS(($AN795-1)*3+$AO795+5,$AP795+7)))&gt;=1,0,INDIRECT(ADDRESS(($AN795-1)*3+$AO795+5,$AP795+7)))))</f>
        <v>0</v>
      </c>
      <c r="AR795" s="472">
        <f ca="1">COUNTIF(INDIRECT("H"&amp;(ROW()+12*(($AN795-1)*3+$AO795)-ROW())/12+5):INDIRECT("S"&amp;(ROW()+12*(($AN795-1)*3+$AO795)-ROW())/12+5),AQ795)</f>
        <v>0</v>
      </c>
      <c r="AU795" s="472">
        <f ca="1">IF(AND(AQ795&gt;0,AR795&gt;0),COUNTIF(AU$6:AU794,"&gt;0")+1,0)</f>
        <v>0</v>
      </c>
    </row>
    <row r="796" spans="40:47" x14ac:dyDescent="0.15">
      <c r="AN796" s="472">
        <v>22</v>
      </c>
      <c r="AO796" s="472">
        <v>3</v>
      </c>
      <c r="AP796" s="472">
        <v>11</v>
      </c>
      <c r="AQ796" s="472">
        <f ca="1">IF($AP796=1,IF(INDIRECT(ADDRESS(($AN796-1)*3+$AO796+5,$AP796+7))="",0,INDIRECT(ADDRESS(($AN796-1)*3+$AO796+5,$AP796+7))),IF(INDIRECT(ADDRESS(($AN796-1)*3+$AO796+5,$AP796+7))="",0,IF(COUNTIF(INDIRECT(ADDRESS(($AN796-1)*36+($AO796-1)*12+6,COLUMN())):INDIRECT(ADDRESS(($AN796-1)*36+($AO796-1)*12+$AP796+4,COLUMN())),INDIRECT(ADDRESS(($AN796-1)*3+$AO796+5,$AP796+7)))&gt;=1,0,INDIRECT(ADDRESS(($AN796-1)*3+$AO796+5,$AP796+7)))))</f>
        <v>0</v>
      </c>
      <c r="AR796" s="472">
        <f ca="1">COUNTIF(INDIRECT("H"&amp;(ROW()+12*(($AN796-1)*3+$AO796)-ROW())/12+5):INDIRECT("S"&amp;(ROW()+12*(($AN796-1)*3+$AO796)-ROW())/12+5),AQ796)</f>
        <v>0</v>
      </c>
      <c r="AU796" s="472">
        <f ca="1">IF(AND(AQ796&gt;0,AR796&gt;0),COUNTIF(AU$6:AU795,"&gt;0")+1,0)</f>
        <v>0</v>
      </c>
    </row>
    <row r="797" spans="40:47" x14ac:dyDescent="0.15">
      <c r="AN797" s="472">
        <v>22</v>
      </c>
      <c r="AO797" s="472">
        <v>3</v>
      </c>
      <c r="AP797" s="472">
        <v>12</v>
      </c>
      <c r="AQ797" s="472">
        <f ca="1">IF($AP797=1,IF(INDIRECT(ADDRESS(($AN797-1)*3+$AO797+5,$AP797+7))="",0,INDIRECT(ADDRESS(($AN797-1)*3+$AO797+5,$AP797+7))),IF(INDIRECT(ADDRESS(($AN797-1)*3+$AO797+5,$AP797+7))="",0,IF(COUNTIF(INDIRECT(ADDRESS(($AN797-1)*36+($AO797-1)*12+6,COLUMN())):INDIRECT(ADDRESS(($AN797-1)*36+($AO797-1)*12+$AP797+4,COLUMN())),INDIRECT(ADDRESS(($AN797-1)*3+$AO797+5,$AP797+7)))&gt;=1,0,INDIRECT(ADDRESS(($AN797-1)*3+$AO797+5,$AP797+7)))))</f>
        <v>0</v>
      </c>
      <c r="AR797" s="472">
        <f ca="1">COUNTIF(INDIRECT("H"&amp;(ROW()+12*(($AN797-1)*3+$AO797)-ROW())/12+5):INDIRECT("S"&amp;(ROW()+12*(($AN797-1)*3+$AO797)-ROW())/12+5),AQ797)</f>
        <v>0</v>
      </c>
      <c r="AU797" s="472">
        <f ca="1">IF(AND(AQ797&gt;0,AR797&gt;0),COUNTIF(AU$6:AU796,"&gt;0")+1,0)</f>
        <v>0</v>
      </c>
    </row>
    <row r="798" spans="40:47" x14ac:dyDescent="0.15">
      <c r="AN798" s="472">
        <v>23</v>
      </c>
      <c r="AO798" s="472">
        <v>1</v>
      </c>
      <c r="AP798" s="472">
        <v>1</v>
      </c>
      <c r="AQ798" s="472">
        <f ca="1">IF($AP798=1,IF(INDIRECT(ADDRESS(($AN798-1)*3+$AO798+5,$AP798+7))="",0,INDIRECT(ADDRESS(($AN798-1)*3+$AO798+5,$AP798+7))),IF(INDIRECT(ADDRESS(($AN798-1)*3+$AO798+5,$AP798+7))="",0,IF(COUNTIF(INDIRECT(ADDRESS(($AN798-1)*36+($AO798-1)*12+6,COLUMN())):INDIRECT(ADDRESS(($AN798-1)*36+($AO798-1)*12+$AP798+4,COLUMN())),INDIRECT(ADDRESS(($AN798-1)*3+$AO798+5,$AP798+7)))&gt;=1,0,INDIRECT(ADDRESS(($AN798-1)*3+$AO798+5,$AP798+7)))))</f>
        <v>0</v>
      </c>
      <c r="AR798" s="472">
        <f ca="1">COUNTIF(INDIRECT("H"&amp;(ROW()+12*(($AN798-1)*3+$AO798)-ROW())/12+5):INDIRECT("S"&amp;(ROW()+12*(($AN798-1)*3+$AO798)-ROW())/12+5),AQ798)</f>
        <v>0</v>
      </c>
      <c r="AU798" s="472">
        <f ca="1">IF(AND(AQ798&gt;0,AR798&gt;0),COUNTIF(AU$6:AU797,"&gt;0")+1,0)</f>
        <v>0</v>
      </c>
    </row>
    <row r="799" spans="40:47" x14ac:dyDescent="0.15">
      <c r="AN799" s="472">
        <v>23</v>
      </c>
      <c r="AO799" s="472">
        <v>1</v>
      </c>
      <c r="AP799" s="472">
        <v>2</v>
      </c>
      <c r="AQ799" s="472">
        <f ca="1">IF($AP799=1,IF(INDIRECT(ADDRESS(($AN799-1)*3+$AO799+5,$AP799+7))="",0,INDIRECT(ADDRESS(($AN799-1)*3+$AO799+5,$AP799+7))),IF(INDIRECT(ADDRESS(($AN799-1)*3+$AO799+5,$AP799+7))="",0,IF(COUNTIF(INDIRECT(ADDRESS(($AN799-1)*36+($AO799-1)*12+6,COLUMN())):INDIRECT(ADDRESS(($AN799-1)*36+($AO799-1)*12+$AP799+4,COLUMN())),INDIRECT(ADDRESS(($AN799-1)*3+$AO799+5,$AP799+7)))&gt;=1,0,INDIRECT(ADDRESS(($AN799-1)*3+$AO799+5,$AP799+7)))))</f>
        <v>0</v>
      </c>
      <c r="AR799" s="472">
        <f ca="1">COUNTIF(INDIRECT("H"&amp;(ROW()+12*(($AN799-1)*3+$AO799)-ROW())/12+5):INDIRECT("S"&amp;(ROW()+12*(($AN799-1)*3+$AO799)-ROW())/12+5),AQ799)</f>
        <v>0</v>
      </c>
      <c r="AU799" s="472">
        <f ca="1">IF(AND(AQ799&gt;0,AR799&gt;0),COUNTIF(AU$6:AU798,"&gt;0")+1,0)</f>
        <v>0</v>
      </c>
    </row>
    <row r="800" spans="40:47" x14ac:dyDescent="0.15">
      <c r="AN800" s="472">
        <v>23</v>
      </c>
      <c r="AO800" s="472">
        <v>1</v>
      </c>
      <c r="AP800" s="472">
        <v>3</v>
      </c>
      <c r="AQ800" s="472">
        <f ca="1">IF($AP800=1,IF(INDIRECT(ADDRESS(($AN800-1)*3+$AO800+5,$AP800+7))="",0,INDIRECT(ADDRESS(($AN800-1)*3+$AO800+5,$AP800+7))),IF(INDIRECT(ADDRESS(($AN800-1)*3+$AO800+5,$AP800+7))="",0,IF(COUNTIF(INDIRECT(ADDRESS(($AN800-1)*36+($AO800-1)*12+6,COLUMN())):INDIRECT(ADDRESS(($AN800-1)*36+($AO800-1)*12+$AP800+4,COLUMN())),INDIRECT(ADDRESS(($AN800-1)*3+$AO800+5,$AP800+7)))&gt;=1,0,INDIRECT(ADDRESS(($AN800-1)*3+$AO800+5,$AP800+7)))))</f>
        <v>0</v>
      </c>
      <c r="AR800" s="472">
        <f ca="1">COUNTIF(INDIRECT("H"&amp;(ROW()+12*(($AN800-1)*3+$AO800)-ROW())/12+5):INDIRECT("S"&amp;(ROW()+12*(($AN800-1)*3+$AO800)-ROW())/12+5),AQ800)</f>
        <v>0</v>
      </c>
      <c r="AU800" s="472">
        <f ca="1">IF(AND(AQ800&gt;0,AR800&gt;0),COUNTIF(AU$6:AU799,"&gt;0")+1,0)</f>
        <v>0</v>
      </c>
    </row>
    <row r="801" spans="40:47" x14ac:dyDescent="0.15">
      <c r="AN801" s="472">
        <v>23</v>
      </c>
      <c r="AO801" s="472">
        <v>1</v>
      </c>
      <c r="AP801" s="472">
        <v>4</v>
      </c>
      <c r="AQ801" s="472">
        <f ca="1">IF($AP801=1,IF(INDIRECT(ADDRESS(($AN801-1)*3+$AO801+5,$AP801+7))="",0,INDIRECT(ADDRESS(($AN801-1)*3+$AO801+5,$AP801+7))),IF(INDIRECT(ADDRESS(($AN801-1)*3+$AO801+5,$AP801+7))="",0,IF(COUNTIF(INDIRECT(ADDRESS(($AN801-1)*36+($AO801-1)*12+6,COLUMN())):INDIRECT(ADDRESS(($AN801-1)*36+($AO801-1)*12+$AP801+4,COLUMN())),INDIRECT(ADDRESS(($AN801-1)*3+$AO801+5,$AP801+7)))&gt;=1,0,INDIRECT(ADDRESS(($AN801-1)*3+$AO801+5,$AP801+7)))))</f>
        <v>0</v>
      </c>
      <c r="AR801" s="472">
        <f ca="1">COUNTIF(INDIRECT("H"&amp;(ROW()+12*(($AN801-1)*3+$AO801)-ROW())/12+5):INDIRECT("S"&amp;(ROW()+12*(($AN801-1)*3+$AO801)-ROW())/12+5),AQ801)</f>
        <v>0</v>
      </c>
      <c r="AU801" s="472">
        <f ca="1">IF(AND(AQ801&gt;0,AR801&gt;0),COUNTIF(AU$6:AU800,"&gt;0")+1,0)</f>
        <v>0</v>
      </c>
    </row>
    <row r="802" spans="40:47" x14ac:dyDescent="0.15">
      <c r="AN802" s="472">
        <v>23</v>
      </c>
      <c r="AO802" s="472">
        <v>1</v>
      </c>
      <c r="AP802" s="472">
        <v>5</v>
      </c>
      <c r="AQ802" s="472">
        <f ca="1">IF($AP802=1,IF(INDIRECT(ADDRESS(($AN802-1)*3+$AO802+5,$AP802+7))="",0,INDIRECT(ADDRESS(($AN802-1)*3+$AO802+5,$AP802+7))),IF(INDIRECT(ADDRESS(($AN802-1)*3+$AO802+5,$AP802+7))="",0,IF(COUNTIF(INDIRECT(ADDRESS(($AN802-1)*36+($AO802-1)*12+6,COLUMN())):INDIRECT(ADDRESS(($AN802-1)*36+($AO802-1)*12+$AP802+4,COLUMN())),INDIRECT(ADDRESS(($AN802-1)*3+$AO802+5,$AP802+7)))&gt;=1,0,INDIRECT(ADDRESS(($AN802-1)*3+$AO802+5,$AP802+7)))))</f>
        <v>0</v>
      </c>
      <c r="AR802" s="472">
        <f ca="1">COUNTIF(INDIRECT("H"&amp;(ROW()+12*(($AN802-1)*3+$AO802)-ROW())/12+5):INDIRECT("S"&amp;(ROW()+12*(($AN802-1)*3+$AO802)-ROW())/12+5),AQ802)</f>
        <v>0</v>
      </c>
      <c r="AU802" s="472">
        <f ca="1">IF(AND(AQ802&gt;0,AR802&gt;0),COUNTIF(AU$6:AU801,"&gt;0")+1,0)</f>
        <v>0</v>
      </c>
    </row>
    <row r="803" spans="40:47" x14ac:dyDescent="0.15">
      <c r="AN803" s="472">
        <v>23</v>
      </c>
      <c r="AO803" s="472">
        <v>1</v>
      </c>
      <c r="AP803" s="472">
        <v>6</v>
      </c>
      <c r="AQ803" s="472">
        <f ca="1">IF($AP803=1,IF(INDIRECT(ADDRESS(($AN803-1)*3+$AO803+5,$AP803+7))="",0,INDIRECT(ADDRESS(($AN803-1)*3+$AO803+5,$AP803+7))),IF(INDIRECT(ADDRESS(($AN803-1)*3+$AO803+5,$AP803+7))="",0,IF(COUNTIF(INDIRECT(ADDRESS(($AN803-1)*36+($AO803-1)*12+6,COLUMN())):INDIRECT(ADDRESS(($AN803-1)*36+($AO803-1)*12+$AP803+4,COLUMN())),INDIRECT(ADDRESS(($AN803-1)*3+$AO803+5,$AP803+7)))&gt;=1,0,INDIRECT(ADDRESS(($AN803-1)*3+$AO803+5,$AP803+7)))))</f>
        <v>0</v>
      </c>
      <c r="AR803" s="472">
        <f ca="1">COUNTIF(INDIRECT("H"&amp;(ROW()+12*(($AN803-1)*3+$AO803)-ROW())/12+5):INDIRECT("S"&amp;(ROW()+12*(($AN803-1)*3+$AO803)-ROW())/12+5),AQ803)</f>
        <v>0</v>
      </c>
      <c r="AU803" s="472">
        <f ca="1">IF(AND(AQ803&gt;0,AR803&gt;0),COUNTIF(AU$6:AU802,"&gt;0")+1,0)</f>
        <v>0</v>
      </c>
    </row>
    <row r="804" spans="40:47" x14ac:dyDescent="0.15">
      <c r="AN804" s="472">
        <v>23</v>
      </c>
      <c r="AO804" s="472">
        <v>1</v>
      </c>
      <c r="AP804" s="472">
        <v>7</v>
      </c>
      <c r="AQ804" s="472">
        <f ca="1">IF($AP804=1,IF(INDIRECT(ADDRESS(($AN804-1)*3+$AO804+5,$AP804+7))="",0,INDIRECT(ADDRESS(($AN804-1)*3+$AO804+5,$AP804+7))),IF(INDIRECT(ADDRESS(($AN804-1)*3+$AO804+5,$AP804+7))="",0,IF(COUNTIF(INDIRECT(ADDRESS(($AN804-1)*36+($AO804-1)*12+6,COLUMN())):INDIRECT(ADDRESS(($AN804-1)*36+($AO804-1)*12+$AP804+4,COLUMN())),INDIRECT(ADDRESS(($AN804-1)*3+$AO804+5,$AP804+7)))&gt;=1,0,INDIRECT(ADDRESS(($AN804-1)*3+$AO804+5,$AP804+7)))))</f>
        <v>0</v>
      </c>
      <c r="AR804" s="472">
        <f ca="1">COUNTIF(INDIRECT("H"&amp;(ROW()+12*(($AN804-1)*3+$AO804)-ROW())/12+5):INDIRECT("S"&amp;(ROW()+12*(($AN804-1)*3+$AO804)-ROW())/12+5),AQ804)</f>
        <v>0</v>
      </c>
      <c r="AU804" s="472">
        <f ca="1">IF(AND(AQ804&gt;0,AR804&gt;0),COUNTIF(AU$6:AU803,"&gt;0")+1,0)</f>
        <v>0</v>
      </c>
    </row>
    <row r="805" spans="40:47" x14ac:dyDescent="0.15">
      <c r="AN805" s="472">
        <v>23</v>
      </c>
      <c r="AO805" s="472">
        <v>1</v>
      </c>
      <c r="AP805" s="472">
        <v>8</v>
      </c>
      <c r="AQ805" s="472">
        <f ca="1">IF($AP805=1,IF(INDIRECT(ADDRESS(($AN805-1)*3+$AO805+5,$AP805+7))="",0,INDIRECT(ADDRESS(($AN805-1)*3+$AO805+5,$AP805+7))),IF(INDIRECT(ADDRESS(($AN805-1)*3+$AO805+5,$AP805+7))="",0,IF(COUNTIF(INDIRECT(ADDRESS(($AN805-1)*36+($AO805-1)*12+6,COLUMN())):INDIRECT(ADDRESS(($AN805-1)*36+($AO805-1)*12+$AP805+4,COLUMN())),INDIRECT(ADDRESS(($AN805-1)*3+$AO805+5,$AP805+7)))&gt;=1,0,INDIRECT(ADDRESS(($AN805-1)*3+$AO805+5,$AP805+7)))))</f>
        <v>0</v>
      </c>
      <c r="AR805" s="472">
        <f ca="1">COUNTIF(INDIRECT("H"&amp;(ROW()+12*(($AN805-1)*3+$AO805)-ROW())/12+5):INDIRECT("S"&amp;(ROW()+12*(($AN805-1)*3+$AO805)-ROW())/12+5),AQ805)</f>
        <v>0</v>
      </c>
      <c r="AU805" s="472">
        <f ca="1">IF(AND(AQ805&gt;0,AR805&gt;0),COUNTIF(AU$6:AU804,"&gt;0")+1,0)</f>
        <v>0</v>
      </c>
    </row>
    <row r="806" spans="40:47" x14ac:dyDescent="0.15">
      <c r="AN806" s="472">
        <v>23</v>
      </c>
      <c r="AO806" s="472">
        <v>1</v>
      </c>
      <c r="AP806" s="472">
        <v>9</v>
      </c>
      <c r="AQ806" s="472">
        <f ca="1">IF($AP806=1,IF(INDIRECT(ADDRESS(($AN806-1)*3+$AO806+5,$AP806+7))="",0,INDIRECT(ADDRESS(($AN806-1)*3+$AO806+5,$AP806+7))),IF(INDIRECT(ADDRESS(($AN806-1)*3+$AO806+5,$AP806+7))="",0,IF(COUNTIF(INDIRECT(ADDRESS(($AN806-1)*36+($AO806-1)*12+6,COLUMN())):INDIRECT(ADDRESS(($AN806-1)*36+($AO806-1)*12+$AP806+4,COLUMN())),INDIRECT(ADDRESS(($AN806-1)*3+$AO806+5,$AP806+7)))&gt;=1,0,INDIRECT(ADDRESS(($AN806-1)*3+$AO806+5,$AP806+7)))))</f>
        <v>0</v>
      </c>
      <c r="AR806" s="472">
        <f ca="1">COUNTIF(INDIRECT("H"&amp;(ROW()+12*(($AN806-1)*3+$AO806)-ROW())/12+5):INDIRECT("S"&amp;(ROW()+12*(($AN806-1)*3+$AO806)-ROW())/12+5),AQ806)</f>
        <v>0</v>
      </c>
      <c r="AU806" s="472">
        <f ca="1">IF(AND(AQ806&gt;0,AR806&gt;0),COUNTIF(AU$6:AU805,"&gt;0")+1,0)</f>
        <v>0</v>
      </c>
    </row>
    <row r="807" spans="40:47" x14ac:dyDescent="0.15">
      <c r="AN807" s="472">
        <v>23</v>
      </c>
      <c r="AO807" s="472">
        <v>1</v>
      </c>
      <c r="AP807" s="472">
        <v>10</v>
      </c>
      <c r="AQ807" s="472">
        <f ca="1">IF($AP807=1,IF(INDIRECT(ADDRESS(($AN807-1)*3+$AO807+5,$AP807+7))="",0,INDIRECT(ADDRESS(($AN807-1)*3+$AO807+5,$AP807+7))),IF(INDIRECT(ADDRESS(($AN807-1)*3+$AO807+5,$AP807+7))="",0,IF(COUNTIF(INDIRECT(ADDRESS(($AN807-1)*36+($AO807-1)*12+6,COLUMN())):INDIRECT(ADDRESS(($AN807-1)*36+($AO807-1)*12+$AP807+4,COLUMN())),INDIRECT(ADDRESS(($AN807-1)*3+$AO807+5,$AP807+7)))&gt;=1,0,INDIRECT(ADDRESS(($AN807-1)*3+$AO807+5,$AP807+7)))))</f>
        <v>0</v>
      </c>
      <c r="AR807" s="472">
        <f ca="1">COUNTIF(INDIRECT("H"&amp;(ROW()+12*(($AN807-1)*3+$AO807)-ROW())/12+5):INDIRECT("S"&amp;(ROW()+12*(($AN807-1)*3+$AO807)-ROW())/12+5),AQ807)</f>
        <v>0</v>
      </c>
      <c r="AU807" s="472">
        <f ca="1">IF(AND(AQ807&gt;0,AR807&gt;0),COUNTIF(AU$6:AU806,"&gt;0")+1,0)</f>
        <v>0</v>
      </c>
    </row>
    <row r="808" spans="40:47" x14ac:dyDescent="0.15">
      <c r="AN808" s="472">
        <v>23</v>
      </c>
      <c r="AO808" s="472">
        <v>1</v>
      </c>
      <c r="AP808" s="472">
        <v>11</v>
      </c>
      <c r="AQ808" s="472">
        <f ca="1">IF($AP808=1,IF(INDIRECT(ADDRESS(($AN808-1)*3+$AO808+5,$AP808+7))="",0,INDIRECT(ADDRESS(($AN808-1)*3+$AO808+5,$AP808+7))),IF(INDIRECT(ADDRESS(($AN808-1)*3+$AO808+5,$AP808+7))="",0,IF(COUNTIF(INDIRECT(ADDRESS(($AN808-1)*36+($AO808-1)*12+6,COLUMN())):INDIRECT(ADDRESS(($AN808-1)*36+($AO808-1)*12+$AP808+4,COLUMN())),INDIRECT(ADDRESS(($AN808-1)*3+$AO808+5,$AP808+7)))&gt;=1,0,INDIRECT(ADDRESS(($AN808-1)*3+$AO808+5,$AP808+7)))))</f>
        <v>0</v>
      </c>
      <c r="AR808" s="472">
        <f ca="1">COUNTIF(INDIRECT("H"&amp;(ROW()+12*(($AN808-1)*3+$AO808)-ROW())/12+5):INDIRECT("S"&amp;(ROW()+12*(($AN808-1)*3+$AO808)-ROW())/12+5),AQ808)</f>
        <v>0</v>
      </c>
      <c r="AU808" s="472">
        <f ca="1">IF(AND(AQ808&gt;0,AR808&gt;0),COUNTIF(AU$6:AU807,"&gt;0")+1,0)</f>
        <v>0</v>
      </c>
    </row>
    <row r="809" spans="40:47" x14ac:dyDescent="0.15">
      <c r="AN809" s="472">
        <v>23</v>
      </c>
      <c r="AO809" s="472">
        <v>1</v>
      </c>
      <c r="AP809" s="472">
        <v>12</v>
      </c>
      <c r="AQ809" s="472">
        <f ca="1">IF($AP809=1,IF(INDIRECT(ADDRESS(($AN809-1)*3+$AO809+5,$AP809+7))="",0,INDIRECT(ADDRESS(($AN809-1)*3+$AO809+5,$AP809+7))),IF(INDIRECT(ADDRESS(($AN809-1)*3+$AO809+5,$AP809+7))="",0,IF(COUNTIF(INDIRECT(ADDRESS(($AN809-1)*36+($AO809-1)*12+6,COLUMN())):INDIRECT(ADDRESS(($AN809-1)*36+($AO809-1)*12+$AP809+4,COLUMN())),INDIRECT(ADDRESS(($AN809-1)*3+$AO809+5,$AP809+7)))&gt;=1,0,INDIRECT(ADDRESS(($AN809-1)*3+$AO809+5,$AP809+7)))))</f>
        <v>0</v>
      </c>
      <c r="AR809" s="472">
        <f ca="1">COUNTIF(INDIRECT("H"&amp;(ROW()+12*(($AN809-1)*3+$AO809)-ROW())/12+5):INDIRECT("S"&amp;(ROW()+12*(($AN809-1)*3+$AO809)-ROW())/12+5),AQ809)</f>
        <v>0</v>
      </c>
      <c r="AU809" s="472">
        <f ca="1">IF(AND(AQ809&gt;0,AR809&gt;0),COUNTIF(AU$6:AU808,"&gt;0")+1,0)</f>
        <v>0</v>
      </c>
    </row>
    <row r="810" spans="40:47" x14ac:dyDescent="0.15">
      <c r="AN810" s="472">
        <v>23</v>
      </c>
      <c r="AO810" s="472">
        <v>2</v>
      </c>
      <c r="AP810" s="472">
        <v>1</v>
      </c>
      <c r="AQ810" s="472">
        <f ca="1">IF($AP810=1,IF(INDIRECT(ADDRESS(($AN810-1)*3+$AO810+5,$AP810+7))="",0,INDIRECT(ADDRESS(($AN810-1)*3+$AO810+5,$AP810+7))),IF(INDIRECT(ADDRESS(($AN810-1)*3+$AO810+5,$AP810+7))="",0,IF(COUNTIF(INDIRECT(ADDRESS(($AN810-1)*36+($AO810-1)*12+6,COLUMN())):INDIRECT(ADDRESS(($AN810-1)*36+($AO810-1)*12+$AP810+4,COLUMN())),INDIRECT(ADDRESS(($AN810-1)*3+$AO810+5,$AP810+7)))&gt;=1,0,INDIRECT(ADDRESS(($AN810-1)*3+$AO810+5,$AP810+7)))))</f>
        <v>0</v>
      </c>
      <c r="AR810" s="472">
        <f ca="1">COUNTIF(INDIRECT("H"&amp;(ROW()+12*(($AN810-1)*3+$AO810)-ROW())/12+5):INDIRECT("S"&amp;(ROW()+12*(($AN810-1)*3+$AO810)-ROW())/12+5),AQ810)</f>
        <v>0</v>
      </c>
      <c r="AU810" s="472">
        <f ca="1">IF(AND(AQ810&gt;0,AR810&gt;0),COUNTIF(AU$6:AU809,"&gt;0")+1,0)</f>
        <v>0</v>
      </c>
    </row>
    <row r="811" spans="40:47" x14ac:dyDescent="0.15">
      <c r="AN811" s="472">
        <v>23</v>
      </c>
      <c r="AO811" s="472">
        <v>2</v>
      </c>
      <c r="AP811" s="472">
        <v>2</v>
      </c>
      <c r="AQ811" s="472">
        <f ca="1">IF($AP811=1,IF(INDIRECT(ADDRESS(($AN811-1)*3+$AO811+5,$AP811+7))="",0,INDIRECT(ADDRESS(($AN811-1)*3+$AO811+5,$AP811+7))),IF(INDIRECT(ADDRESS(($AN811-1)*3+$AO811+5,$AP811+7))="",0,IF(COUNTIF(INDIRECT(ADDRESS(($AN811-1)*36+($AO811-1)*12+6,COLUMN())):INDIRECT(ADDRESS(($AN811-1)*36+($AO811-1)*12+$AP811+4,COLUMN())),INDIRECT(ADDRESS(($AN811-1)*3+$AO811+5,$AP811+7)))&gt;=1,0,INDIRECT(ADDRESS(($AN811-1)*3+$AO811+5,$AP811+7)))))</f>
        <v>0</v>
      </c>
      <c r="AR811" s="472">
        <f ca="1">COUNTIF(INDIRECT("H"&amp;(ROW()+12*(($AN811-1)*3+$AO811)-ROW())/12+5):INDIRECT("S"&amp;(ROW()+12*(($AN811-1)*3+$AO811)-ROW())/12+5),AQ811)</f>
        <v>0</v>
      </c>
      <c r="AU811" s="472">
        <f ca="1">IF(AND(AQ811&gt;0,AR811&gt;0),COUNTIF(AU$6:AU810,"&gt;0")+1,0)</f>
        <v>0</v>
      </c>
    </row>
    <row r="812" spans="40:47" x14ac:dyDescent="0.15">
      <c r="AN812" s="472">
        <v>23</v>
      </c>
      <c r="AO812" s="472">
        <v>2</v>
      </c>
      <c r="AP812" s="472">
        <v>3</v>
      </c>
      <c r="AQ812" s="472">
        <f ca="1">IF($AP812=1,IF(INDIRECT(ADDRESS(($AN812-1)*3+$AO812+5,$AP812+7))="",0,INDIRECT(ADDRESS(($AN812-1)*3+$AO812+5,$AP812+7))),IF(INDIRECT(ADDRESS(($AN812-1)*3+$AO812+5,$AP812+7))="",0,IF(COUNTIF(INDIRECT(ADDRESS(($AN812-1)*36+($AO812-1)*12+6,COLUMN())):INDIRECT(ADDRESS(($AN812-1)*36+($AO812-1)*12+$AP812+4,COLUMN())),INDIRECT(ADDRESS(($AN812-1)*3+$AO812+5,$AP812+7)))&gt;=1,0,INDIRECT(ADDRESS(($AN812-1)*3+$AO812+5,$AP812+7)))))</f>
        <v>0</v>
      </c>
      <c r="AR812" s="472">
        <f ca="1">COUNTIF(INDIRECT("H"&amp;(ROW()+12*(($AN812-1)*3+$AO812)-ROW())/12+5):INDIRECT("S"&amp;(ROW()+12*(($AN812-1)*3+$AO812)-ROW())/12+5),AQ812)</f>
        <v>0</v>
      </c>
      <c r="AU812" s="472">
        <f ca="1">IF(AND(AQ812&gt;0,AR812&gt;0),COUNTIF(AU$6:AU811,"&gt;0")+1,0)</f>
        <v>0</v>
      </c>
    </row>
    <row r="813" spans="40:47" x14ac:dyDescent="0.15">
      <c r="AN813" s="472">
        <v>23</v>
      </c>
      <c r="AO813" s="472">
        <v>2</v>
      </c>
      <c r="AP813" s="472">
        <v>4</v>
      </c>
      <c r="AQ813" s="472">
        <f ca="1">IF($AP813=1,IF(INDIRECT(ADDRESS(($AN813-1)*3+$AO813+5,$AP813+7))="",0,INDIRECT(ADDRESS(($AN813-1)*3+$AO813+5,$AP813+7))),IF(INDIRECT(ADDRESS(($AN813-1)*3+$AO813+5,$AP813+7))="",0,IF(COUNTIF(INDIRECT(ADDRESS(($AN813-1)*36+($AO813-1)*12+6,COLUMN())):INDIRECT(ADDRESS(($AN813-1)*36+($AO813-1)*12+$AP813+4,COLUMN())),INDIRECT(ADDRESS(($AN813-1)*3+$AO813+5,$AP813+7)))&gt;=1,0,INDIRECT(ADDRESS(($AN813-1)*3+$AO813+5,$AP813+7)))))</f>
        <v>0</v>
      </c>
      <c r="AR813" s="472">
        <f ca="1">COUNTIF(INDIRECT("H"&amp;(ROW()+12*(($AN813-1)*3+$AO813)-ROW())/12+5):INDIRECT("S"&amp;(ROW()+12*(($AN813-1)*3+$AO813)-ROW())/12+5),AQ813)</f>
        <v>0</v>
      </c>
      <c r="AU813" s="472">
        <f ca="1">IF(AND(AQ813&gt;0,AR813&gt;0),COUNTIF(AU$6:AU812,"&gt;0")+1,0)</f>
        <v>0</v>
      </c>
    </row>
    <row r="814" spans="40:47" x14ac:dyDescent="0.15">
      <c r="AN814" s="472">
        <v>23</v>
      </c>
      <c r="AO814" s="472">
        <v>2</v>
      </c>
      <c r="AP814" s="472">
        <v>5</v>
      </c>
      <c r="AQ814" s="472">
        <f ca="1">IF($AP814=1,IF(INDIRECT(ADDRESS(($AN814-1)*3+$AO814+5,$AP814+7))="",0,INDIRECT(ADDRESS(($AN814-1)*3+$AO814+5,$AP814+7))),IF(INDIRECT(ADDRESS(($AN814-1)*3+$AO814+5,$AP814+7))="",0,IF(COUNTIF(INDIRECT(ADDRESS(($AN814-1)*36+($AO814-1)*12+6,COLUMN())):INDIRECT(ADDRESS(($AN814-1)*36+($AO814-1)*12+$AP814+4,COLUMN())),INDIRECT(ADDRESS(($AN814-1)*3+$AO814+5,$AP814+7)))&gt;=1,0,INDIRECT(ADDRESS(($AN814-1)*3+$AO814+5,$AP814+7)))))</f>
        <v>0</v>
      </c>
      <c r="AR814" s="472">
        <f ca="1">COUNTIF(INDIRECT("H"&amp;(ROW()+12*(($AN814-1)*3+$AO814)-ROW())/12+5):INDIRECT("S"&amp;(ROW()+12*(($AN814-1)*3+$AO814)-ROW())/12+5),AQ814)</f>
        <v>0</v>
      </c>
      <c r="AU814" s="472">
        <f ca="1">IF(AND(AQ814&gt;0,AR814&gt;0),COUNTIF(AU$6:AU813,"&gt;0")+1,0)</f>
        <v>0</v>
      </c>
    </row>
    <row r="815" spans="40:47" x14ac:dyDescent="0.15">
      <c r="AN815" s="472">
        <v>23</v>
      </c>
      <c r="AO815" s="472">
        <v>2</v>
      </c>
      <c r="AP815" s="472">
        <v>6</v>
      </c>
      <c r="AQ815" s="472">
        <f ca="1">IF($AP815=1,IF(INDIRECT(ADDRESS(($AN815-1)*3+$AO815+5,$AP815+7))="",0,INDIRECT(ADDRESS(($AN815-1)*3+$AO815+5,$AP815+7))),IF(INDIRECT(ADDRESS(($AN815-1)*3+$AO815+5,$AP815+7))="",0,IF(COUNTIF(INDIRECT(ADDRESS(($AN815-1)*36+($AO815-1)*12+6,COLUMN())):INDIRECT(ADDRESS(($AN815-1)*36+($AO815-1)*12+$AP815+4,COLUMN())),INDIRECT(ADDRESS(($AN815-1)*3+$AO815+5,$AP815+7)))&gt;=1,0,INDIRECT(ADDRESS(($AN815-1)*3+$AO815+5,$AP815+7)))))</f>
        <v>0</v>
      </c>
      <c r="AR815" s="472">
        <f ca="1">COUNTIF(INDIRECT("H"&amp;(ROW()+12*(($AN815-1)*3+$AO815)-ROW())/12+5):INDIRECT("S"&amp;(ROW()+12*(($AN815-1)*3+$AO815)-ROW())/12+5),AQ815)</f>
        <v>0</v>
      </c>
      <c r="AU815" s="472">
        <f ca="1">IF(AND(AQ815&gt;0,AR815&gt;0),COUNTIF(AU$6:AU814,"&gt;0")+1,0)</f>
        <v>0</v>
      </c>
    </row>
    <row r="816" spans="40:47" x14ac:dyDescent="0.15">
      <c r="AN816" s="472">
        <v>23</v>
      </c>
      <c r="AO816" s="472">
        <v>2</v>
      </c>
      <c r="AP816" s="472">
        <v>7</v>
      </c>
      <c r="AQ816" s="472">
        <f ca="1">IF($AP816=1,IF(INDIRECT(ADDRESS(($AN816-1)*3+$AO816+5,$AP816+7))="",0,INDIRECT(ADDRESS(($AN816-1)*3+$AO816+5,$AP816+7))),IF(INDIRECT(ADDRESS(($AN816-1)*3+$AO816+5,$AP816+7))="",0,IF(COUNTIF(INDIRECT(ADDRESS(($AN816-1)*36+($AO816-1)*12+6,COLUMN())):INDIRECT(ADDRESS(($AN816-1)*36+($AO816-1)*12+$AP816+4,COLUMN())),INDIRECT(ADDRESS(($AN816-1)*3+$AO816+5,$AP816+7)))&gt;=1,0,INDIRECT(ADDRESS(($AN816-1)*3+$AO816+5,$AP816+7)))))</f>
        <v>0</v>
      </c>
      <c r="AR816" s="472">
        <f ca="1">COUNTIF(INDIRECT("H"&amp;(ROW()+12*(($AN816-1)*3+$AO816)-ROW())/12+5):INDIRECT("S"&amp;(ROW()+12*(($AN816-1)*3+$AO816)-ROW())/12+5),AQ816)</f>
        <v>0</v>
      </c>
      <c r="AU816" s="472">
        <f ca="1">IF(AND(AQ816&gt;0,AR816&gt;0),COUNTIF(AU$6:AU815,"&gt;0")+1,0)</f>
        <v>0</v>
      </c>
    </row>
    <row r="817" spans="40:47" x14ac:dyDescent="0.15">
      <c r="AN817" s="472">
        <v>23</v>
      </c>
      <c r="AO817" s="472">
        <v>2</v>
      </c>
      <c r="AP817" s="472">
        <v>8</v>
      </c>
      <c r="AQ817" s="472">
        <f ca="1">IF($AP817=1,IF(INDIRECT(ADDRESS(($AN817-1)*3+$AO817+5,$AP817+7))="",0,INDIRECT(ADDRESS(($AN817-1)*3+$AO817+5,$AP817+7))),IF(INDIRECT(ADDRESS(($AN817-1)*3+$AO817+5,$AP817+7))="",0,IF(COUNTIF(INDIRECT(ADDRESS(($AN817-1)*36+($AO817-1)*12+6,COLUMN())):INDIRECT(ADDRESS(($AN817-1)*36+($AO817-1)*12+$AP817+4,COLUMN())),INDIRECT(ADDRESS(($AN817-1)*3+$AO817+5,$AP817+7)))&gt;=1,0,INDIRECT(ADDRESS(($AN817-1)*3+$AO817+5,$AP817+7)))))</f>
        <v>0</v>
      </c>
      <c r="AR817" s="472">
        <f ca="1">COUNTIF(INDIRECT("H"&amp;(ROW()+12*(($AN817-1)*3+$AO817)-ROW())/12+5):INDIRECT("S"&amp;(ROW()+12*(($AN817-1)*3+$AO817)-ROW())/12+5),AQ817)</f>
        <v>0</v>
      </c>
      <c r="AU817" s="472">
        <f ca="1">IF(AND(AQ817&gt;0,AR817&gt;0),COUNTIF(AU$6:AU816,"&gt;0")+1,0)</f>
        <v>0</v>
      </c>
    </row>
    <row r="818" spans="40:47" x14ac:dyDescent="0.15">
      <c r="AN818" s="472">
        <v>23</v>
      </c>
      <c r="AO818" s="472">
        <v>2</v>
      </c>
      <c r="AP818" s="472">
        <v>9</v>
      </c>
      <c r="AQ818" s="472">
        <f ca="1">IF($AP818=1,IF(INDIRECT(ADDRESS(($AN818-1)*3+$AO818+5,$AP818+7))="",0,INDIRECT(ADDRESS(($AN818-1)*3+$AO818+5,$AP818+7))),IF(INDIRECT(ADDRESS(($AN818-1)*3+$AO818+5,$AP818+7))="",0,IF(COUNTIF(INDIRECT(ADDRESS(($AN818-1)*36+($AO818-1)*12+6,COLUMN())):INDIRECT(ADDRESS(($AN818-1)*36+($AO818-1)*12+$AP818+4,COLUMN())),INDIRECT(ADDRESS(($AN818-1)*3+$AO818+5,$AP818+7)))&gt;=1,0,INDIRECT(ADDRESS(($AN818-1)*3+$AO818+5,$AP818+7)))))</f>
        <v>0</v>
      </c>
      <c r="AR818" s="472">
        <f ca="1">COUNTIF(INDIRECT("H"&amp;(ROW()+12*(($AN818-1)*3+$AO818)-ROW())/12+5):INDIRECT("S"&amp;(ROW()+12*(($AN818-1)*3+$AO818)-ROW())/12+5),AQ818)</f>
        <v>0</v>
      </c>
      <c r="AU818" s="472">
        <f ca="1">IF(AND(AQ818&gt;0,AR818&gt;0),COUNTIF(AU$6:AU817,"&gt;0")+1,0)</f>
        <v>0</v>
      </c>
    </row>
    <row r="819" spans="40:47" x14ac:dyDescent="0.15">
      <c r="AN819" s="472">
        <v>23</v>
      </c>
      <c r="AO819" s="472">
        <v>2</v>
      </c>
      <c r="AP819" s="472">
        <v>10</v>
      </c>
      <c r="AQ819" s="472">
        <f ca="1">IF($AP819=1,IF(INDIRECT(ADDRESS(($AN819-1)*3+$AO819+5,$AP819+7))="",0,INDIRECT(ADDRESS(($AN819-1)*3+$AO819+5,$AP819+7))),IF(INDIRECT(ADDRESS(($AN819-1)*3+$AO819+5,$AP819+7))="",0,IF(COUNTIF(INDIRECT(ADDRESS(($AN819-1)*36+($AO819-1)*12+6,COLUMN())):INDIRECT(ADDRESS(($AN819-1)*36+($AO819-1)*12+$AP819+4,COLUMN())),INDIRECT(ADDRESS(($AN819-1)*3+$AO819+5,$AP819+7)))&gt;=1,0,INDIRECT(ADDRESS(($AN819-1)*3+$AO819+5,$AP819+7)))))</f>
        <v>0</v>
      </c>
      <c r="AR819" s="472">
        <f ca="1">COUNTIF(INDIRECT("H"&amp;(ROW()+12*(($AN819-1)*3+$AO819)-ROW())/12+5):INDIRECT("S"&amp;(ROW()+12*(($AN819-1)*3+$AO819)-ROW())/12+5),AQ819)</f>
        <v>0</v>
      </c>
      <c r="AU819" s="472">
        <f ca="1">IF(AND(AQ819&gt;0,AR819&gt;0),COUNTIF(AU$6:AU818,"&gt;0")+1,0)</f>
        <v>0</v>
      </c>
    </row>
    <row r="820" spans="40:47" x14ac:dyDescent="0.15">
      <c r="AN820" s="472">
        <v>23</v>
      </c>
      <c r="AO820" s="472">
        <v>2</v>
      </c>
      <c r="AP820" s="472">
        <v>11</v>
      </c>
      <c r="AQ820" s="472">
        <f ca="1">IF($AP820=1,IF(INDIRECT(ADDRESS(($AN820-1)*3+$AO820+5,$AP820+7))="",0,INDIRECT(ADDRESS(($AN820-1)*3+$AO820+5,$AP820+7))),IF(INDIRECT(ADDRESS(($AN820-1)*3+$AO820+5,$AP820+7))="",0,IF(COUNTIF(INDIRECT(ADDRESS(($AN820-1)*36+($AO820-1)*12+6,COLUMN())):INDIRECT(ADDRESS(($AN820-1)*36+($AO820-1)*12+$AP820+4,COLUMN())),INDIRECT(ADDRESS(($AN820-1)*3+$AO820+5,$AP820+7)))&gt;=1,0,INDIRECT(ADDRESS(($AN820-1)*3+$AO820+5,$AP820+7)))))</f>
        <v>0</v>
      </c>
      <c r="AR820" s="472">
        <f ca="1">COUNTIF(INDIRECT("H"&amp;(ROW()+12*(($AN820-1)*3+$AO820)-ROW())/12+5):INDIRECT("S"&amp;(ROW()+12*(($AN820-1)*3+$AO820)-ROW())/12+5),AQ820)</f>
        <v>0</v>
      </c>
      <c r="AU820" s="472">
        <f ca="1">IF(AND(AQ820&gt;0,AR820&gt;0),COUNTIF(AU$6:AU819,"&gt;0")+1,0)</f>
        <v>0</v>
      </c>
    </row>
    <row r="821" spans="40:47" x14ac:dyDescent="0.15">
      <c r="AN821" s="472">
        <v>23</v>
      </c>
      <c r="AO821" s="472">
        <v>2</v>
      </c>
      <c r="AP821" s="472">
        <v>12</v>
      </c>
      <c r="AQ821" s="472">
        <f ca="1">IF($AP821=1,IF(INDIRECT(ADDRESS(($AN821-1)*3+$AO821+5,$AP821+7))="",0,INDIRECT(ADDRESS(($AN821-1)*3+$AO821+5,$AP821+7))),IF(INDIRECT(ADDRESS(($AN821-1)*3+$AO821+5,$AP821+7))="",0,IF(COUNTIF(INDIRECT(ADDRESS(($AN821-1)*36+($AO821-1)*12+6,COLUMN())):INDIRECT(ADDRESS(($AN821-1)*36+($AO821-1)*12+$AP821+4,COLUMN())),INDIRECT(ADDRESS(($AN821-1)*3+$AO821+5,$AP821+7)))&gt;=1,0,INDIRECT(ADDRESS(($AN821-1)*3+$AO821+5,$AP821+7)))))</f>
        <v>0</v>
      </c>
      <c r="AR821" s="472">
        <f ca="1">COUNTIF(INDIRECT("H"&amp;(ROW()+12*(($AN821-1)*3+$AO821)-ROW())/12+5):INDIRECT("S"&amp;(ROW()+12*(($AN821-1)*3+$AO821)-ROW())/12+5),AQ821)</f>
        <v>0</v>
      </c>
      <c r="AU821" s="472">
        <f ca="1">IF(AND(AQ821&gt;0,AR821&gt;0),COUNTIF(AU$6:AU820,"&gt;0")+1,0)</f>
        <v>0</v>
      </c>
    </row>
    <row r="822" spans="40:47" x14ac:dyDescent="0.15">
      <c r="AN822" s="472">
        <v>23</v>
      </c>
      <c r="AO822" s="472">
        <v>3</v>
      </c>
      <c r="AP822" s="472">
        <v>1</v>
      </c>
      <c r="AQ822" s="472">
        <f ca="1">IF($AP822=1,IF(INDIRECT(ADDRESS(($AN822-1)*3+$AO822+5,$AP822+7))="",0,INDIRECT(ADDRESS(($AN822-1)*3+$AO822+5,$AP822+7))),IF(INDIRECT(ADDRESS(($AN822-1)*3+$AO822+5,$AP822+7))="",0,IF(COUNTIF(INDIRECT(ADDRESS(($AN822-1)*36+($AO822-1)*12+6,COLUMN())):INDIRECT(ADDRESS(($AN822-1)*36+($AO822-1)*12+$AP822+4,COLUMN())),INDIRECT(ADDRESS(($AN822-1)*3+$AO822+5,$AP822+7)))&gt;=1,0,INDIRECT(ADDRESS(($AN822-1)*3+$AO822+5,$AP822+7)))))</f>
        <v>0</v>
      </c>
      <c r="AR822" s="472">
        <f ca="1">COUNTIF(INDIRECT("H"&amp;(ROW()+12*(($AN822-1)*3+$AO822)-ROW())/12+5):INDIRECT("S"&amp;(ROW()+12*(($AN822-1)*3+$AO822)-ROW())/12+5),AQ822)</f>
        <v>0</v>
      </c>
      <c r="AU822" s="472">
        <f ca="1">IF(AND(AQ822&gt;0,AR822&gt;0),COUNTIF(AU$6:AU821,"&gt;0")+1,0)</f>
        <v>0</v>
      </c>
    </row>
    <row r="823" spans="40:47" x14ac:dyDescent="0.15">
      <c r="AN823" s="472">
        <v>23</v>
      </c>
      <c r="AO823" s="472">
        <v>3</v>
      </c>
      <c r="AP823" s="472">
        <v>2</v>
      </c>
      <c r="AQ823" s="472">
        <f ca="1">IF($AP823=1,IF(INDIRECT(ADDRESS(($AN823-1)*3+$AO823+5,$AP823+7))="",0,INDIRECT(ADDRESS(($AN823-1)*3+$AO823+5,$AP823+7))),IF(INDIRECT(ADDRESS(($AN823-1)*3+$AO823+5,$AP823+7))="",0,IF(COUNTIF(INDIRECT(ADDRESS(($AN823-1)*36+($AO823-1)*12+6,COLUMN())):INDIRECT(ADDRESS(($AN823-1)*36+($AO823-1)*12+$AP823+4,COLUMN())),INDIRECT(ADDRESS(($AN823-1)*3+$AO823+5,$AP823+7)))&gt;=1,0,INDIRECT(ADDRESS(($AN823-1)*3+$AO823+5,$AP823+7)))))</f>
        <v>0</v>
      </c>
      <c r="AR823" s="472">
        <f ca="1">COUNTIF(INDIRECT("H"&amp;(ROW()+12*(($AN823-1)*3+$AO823)-ROW())/12+5):INDIRECT("S"&amp;(ROW()+12*(($AN823-1)*3+$AO823)-ROW())/12+5),AQ823)</f>
        <v>0</v>
      </c>
      <c r="AU823" s="472">
        <f ca="1">IF(AND(AQ823&gt;0,AR823&gt;0),COUNTIF(AU$6:AU822,"&gt;0")+1,0)</f>
        <v>0</v>
      </c>
    </row>
    <row r="824" spans="40:47" x14ac:dyDescent="0.15">
      <c r="AN824" s="472">
        <v>23</v>
      </c>
      <c r="AO824" s="472">
        <v>3</v>
      </c>
      <c r="AP824" s="472">
        <v>3</v>
      </c>
      <c r="AQ824" s="472">
        <f ca="1">IF($AP824=1,IF(INDIRECT(ADDRESS(($AN824-1)*3+$AO824+5,$AP824+7))="",0,INDIRECT(ADDRESS(($AN824-1)*3+$AO824+5,$AP824+7))),IF(INDIRECT(ADDRESS(($AN824-1)*3+$AO824+5,$AP824+7))="",0,IF(COUNTIF(INDIRECT(ADDRESS(($AN824-1)*36+($AO824-1)*12+6,COLUMN())):INDIRECT(ADDRESS(($AN824-1)*36+($AO824-1)*12+$AP824+4,COLUMN())),INDIRECT(ADDRESS(($AN824-1)*3+$AO824+5,$AP824+7)))&gt;=1,0,INDIRECT(ADDRESS(($AN824-1)*3+$AO824+5,$AP824+7)))))</f>
        <v>0</v>
      </c>
      <c r="AR824" s="472">
        <f ca="1">COUNTIF(INDIRECT("H"&amp;(ROW()+12*(($AN824-1)*3+$AO824)-ROW())/12+5):INDIRECT("S"&amp;(ROW()+12*(($AN824-1)*3+$AO824)-ROW())/12+5),AQ824)</f>
        <v>0</v>
      </c>
      <c r="AU824" s="472">
        <f ca="1">IF(AND(AQ824&gt;0,AR824&gt;0),COUNTIF(AU$6:AU823,"&gt;0")+1,0)</f>
        <v>0</v>
      </c>
    </row>
    <row r="825" spans="40:47" x14ac:dyDescent="0.15">
      <c r="AN825" s="472">
        <v>23</v>
      </c>
      <c r="AO825" s="472">
        <v>3</v>
      </c>
      <c r="AP825" s="472">
        <v>4</v>
      </c>
      <c r="AQ825" s="472">
        <f ca="1">IF($AP825=1,IF(INDIRECT(ADDRESS(($AN825-1)*3+$AO825+5,$AP825+7))="",0,INDIRECT(ADDRESS(($AN825-1)*3+$AO825+5,$AP825+7))),IF(INDIRECT(ADDRESS(($AN825-1)*3+$AO825+5,$AP825+7))="",0,IF(COUNTIF(INDIRECT(ADDRESS(($AN825-1)*36+($AO825-1)*12+6,COLUMN())):INDIRECT(ADDRESS(($AN825-1)*36+($AO825-1)*12+$AP825+4,COLUMN())),INDIRECT(ADDRESS(($AN825-1)*3+$AO825+5,$AP825+7)))&gt;=1,0,INDIRECT(ADDRESS(($AN825-1)*3+$AO825+5,$AP825+7)))))</f>
        <v>0</v>
      </c>
      <c r="AR825" s="472">
        <f ca="1">COUNTIF(INDIRECT("H"&amp;(ROW()+12*(($AN825-1)*3+$AO825)-ROW())/12+5):INDIRECT("S"&amp;(ROW()+12*(($AN825-1)*3+$AO825)-ROW())/12+5),AQ825)</f>
        <v>0</v>
      </c>
      <c r="AU825" s="472">
        <f ca="1">IF(AND(AQ825&gt;0,AR825&gt;0),COUNTIF(AU$6:AU824,"&gt;0")+1,0)</f>
        <v>0</v>
      </c>
    </row>
    <row r="826" spans="40:47" x14ac:dyDescent="0.15">
      <c r="AN826" s="472">
        <v>23</v>
      </c>
      <c r="AO826" s="472">
        <v>3</v>
      </c>
      <c r="AP826" s="472">
        <v>5</v>
      </c>
      <c r="AQ826" s="472">
        <f ca="1">IF($AP826=1,IF(INDIRECT(ADDRESS(($AN826-1)*3+$AO826+5,$AP826+7))="",0,INDIRECT(ADDRESS(($AN826-1)*3+$AO826+5,$AP826+7))),IF(INDIRECT(ADDRESS(($AN826-1)*3+$AO826+5,$AP826+7))="",0,IF(COUNTIF(INDIRECT(ADDRESS(($AN826-1)*36+($AO826-1)*12+6,COLUMN())):INDIRECT(ADDRESS(($AN826-1)*36+($AO826-1)*12+$AP826+4,COLUMN())),INDIRECT(ADDRESS(($AN826-1)*3+$AO826+5,$AP826+7)))&gt;=1,0,INDIRECT(ADDRESS(($AN826-1)*3+$AO826+5,$AP826+7)))))</f>
        <v>0</v>
      </c>
      <c r="AR826" s="472">
        <f ca="1">COUNTIF(INDIRECT("H"&amp;(ROW()+12*(($AN826-1)*3+$AO826)-ROW())/12+5):INDIRECT("S"&amp;(ROW()+12*(($AN826-1)*3+$AO826)-ROW())/12+5),AQ826)</f>
        <v>0</v>
      </c>
      <c r="AU826" s="472">
        <f ca="1">IF(AND(AQ826&gt;0,AR826&gt;0),COUNTIF(AU$6:AU825,"&gt;0")+1,0)</f>
        <v>0</v>
      </c>
    </row>
    <row r="827" spans="40:47" x14ac:dyDescent="0.15">
      <c r="AN827" s="472">
        <v>23</v>
      </c>
      <c r="AO827" s="472">
        <v>3</v>
      </c>
      <c r="AP827" s="472">
        <v>6</v>
      </c>
      <c r="AQ827" s="472">
        <f ca="1">IF($AP827=1,IF(INDIRECT(ADDRESS(($AN827-1)*3+$AO827+5,$AP827+7))="",0,INDIRECT(ADDRESS(($AN827-1)*3+$AO827+5,$AP827+7))),IF(INDIRECT(ADDRESS(($AN827-1)*3+$AO827+5,$AP827+7))="",0,IF(COUNTIF(INDIRECT(ADDRESS(($AN827-1)*36+($AO827-1)*12+6,COLUMN())):INDIRECT(ADDRESS(($AN827-1)*36+($AO827-1)*12+$AP827+4,COLUMN())),INDIRECT(ADDRESS(($AN827-1)*3+$AO827+5,$AP827+7)))&gt;=1,0,INDIRECT(ADDRESS(($AN827-1)*3+$AO827+5,$AP827+7)))))</f>
        <v>0</v>
      </c>
      <c r="AR827" s="472">
        <f ca="1">COUNTIF(INDIRECT("H"&amp;(ROW()+12*(($AN827-1)*3+$AO827)-ROW())/12+5):INDIRECT("S"&amp;(ROW()+12*(($AN827-1)*3+$AO827)-ROW())/12+5),AQ827)</f>
        <v>0</v>
      </c>
      <c r="AU827" s="472">
        <f ca="1">IF(AND(AQ827&gt;0,AR827&gt;0),COUNTIF(AU$6:AU826,"&gt;0")+1,0)</f>
        <v>0</v>
      </c>
    </row>
    <row r="828" spans="40:47" x14ac:dyDescent="0.15">
      <c r="AN828" s="472">
        <v>23</v>
      </c>
      <c r="AO828" s="472">
        <v>3</v>
      </c>
      <c r="AP828" s="472">
        <v>7</v>
      </c>
      <c r="AQ828" s="472">
        <f ca="1">IF($AP828=1,IF(INDIRECT(ADDRESS(($AN828-1)*3+$AO828+5,$AP828+7))="",0,INDIRECT(ADDRESS(($AN828-1)*3+$AO828+5,$AP828+7))),IF(INDIRECT(ADDRESS(($AN828-1)*3+$AO828+5,$AP828+7))="",0,IF(COUNTIF(INDIRECT(ADDRESS(($AN828-1)*36+($AO828-1)*12+6,COLUMN())):INDIRECT(ADDRESS(($AN828-1)*36+($AO828-1)*12+$AP828+4,COLUMN())),INDIRECT(ADDRESS(($AN828-1)*3+$AO828+5,$AP828+7)))&gt;=1,0,INDIRECT(ADDRESS(($AN828-1)*3+$AO828+5,$AP828+7)))))</f>
        <v>0</v>
      </c>
      <c r="AR828" s="472">
        <f ca="1">COUNTIF(INDIRECT("H"&amp;(ROW()+12*(($AN828-1)*3+$AO828)-ROW())/12+5):INDIRECT("S"&amp;(ROW()+12*(($AN828-1)*3+$AO828)-ROW())/12+5),AQ828)</f>
        <v>0</v>
      </c>
      <c r="AU828" s="472">
        <f ca="1">IF(AND(AQ828&gt;0,AR828&gt;0),COUNTIF(AU$6:AU827,"&gt;0")+1,0)</f>
        <v>0</v>
      </c>
    </row>
    <row r="829" spans="40:47" x14ac:dyDescent="0.15">
      <c r="AN829" s="472">
        <v>23</v>
      </c>
      <c r="AO829" s="472">
        <v>3</v>
      </c>
      <c r="AP829" s="472">
        <v>8</v>
      </c>
      <c r="AQ829" s="472">
        <f ca="1">IF($AP829=1,IF(INDIRECT(ADDRESS(($AN829-1)*3+$AO829+5,$AP829+7))="",0,INDIRECT(ADDRESS(($AN829-1)*3+$AO829+5,$AP829+7))),IF(INDIRECT(ADDRESS(($AN829-1)*3+$AO829+5,$AP829+7))="",0,IF(COUNTIF(INDIRECT(ADDRESS(($AN829-1)*36+($AO829-1)*12+6,COLUMN())):INDIRECT(ADDRESS(($AN829-1)*36+($AO829-1)*12+$AP829+4,COLUMN())),INDIRECT(ADDRESS(($AN829-1)*3+$AO829+5,$AP829+7)))&gt;=1,0,INDIRECT(ADDRESS(($AN829-1)*3+$AO829+5,$AP829+7)))))</f>
        <v>0</v>
      </c>
      <c r="AR829" s="472">
        <f ca="1">COUNTIF(INDIRECT("H"&amp;(ROW()+12*(($AN829-1)*3+$AO829)-ROW())/12+5):INDIRECT("S"&amp;(ROW()+12*(($AN829-1)*3+$AO829)-ROW())/12+5),AQ829)</f>
        <v>0</v>
      </c>
      <c r="AU829" s="472">
        <f ca="1">IF(AND(AQ829&gt;0,AR829&gt;0),COUNTIF(AU$6:AU828,"&gt;0")+1,0)</f>
        <v>0</v>
      </c>
    </row>
    <row r="830" spans="40:47" x14ac:dyDescent="0.15">
      <c r="AN830" s="472">
        <v>23</v>
      </c>
      <c r="AO830" s="472">
        <v>3</v>
      </c>
      <c r="AP830" s="472">
        <v>9</v>
      </c>
      <c r="AQ830" s="472">
        <f ca="1">IF($AP830=1,IF(INDIRECT(ADDRESS(($AN830-1)*3+$AO830+5,$AP830+7))="",0,INDIRECT(ADDRESS(($AN830-1)*3+$AO830+5,$AP830+7))),IF(INDIRECT(ADDRESS(($AN830-1)*3+$AO830+5,$AP830+7))="",0,IF(COUNTIF(INDIRECT(ADDRESS(($AN830-1)*36+($AO830-1)*12+6,COLUMN())):INDIRECT(ADDRESS(($AN830-1)*36+($AO830-1)*12+$AP830+4,COLUMN())),INDIRECT(ADDRESS(($AN830-1)*3+$AO830+5,$AP830+7)))&gt;=1,0,INDIRECT(ADDRESS(($AN830-1)*3+$AO830+5,$AP830+7)))))</f>
        <v>0</v>
      </c>
      <c r="AR830" s="472">
        <f ca="1">COUNTIF(INDIRECT("H"&amp;(ROW()+12*(($AN830-1)*3+$AO830)-ROW())/12+5):INDIRECT("S"&amp;(ROW()+12*(($AN830-1)*3+$AO830)-ROW())/12+5),AQ830)</f>
        <v>0</v>
      </c>
      <c r="AU830" s="472">
        <f ca="1">IF(AND(AQ830&gt;0,AR830&gt;0),COUNTIF(AU$6:AU829,"&gt;0")+1,0)</f>
        <v>0</v>
      </c>
    </row>
    <row r="831" spans="40:47" x14ac:dyDescent="0.15">
      <c r="AN831" s="472">
        <v>23</v>
      </c>
      <c r="AO831" s="472">
        <v>3</v>
      </c>
      <c r="AP831" s="472">
        <v>10</v>
      </c>
      <c r="AQ831" s="472">
        <f ca="1">IF($AP831=1,IF(INDIRECT(ADDRESS(($AN831-1)*3+$AO831+5,$AP831+7))="",0,INDIRECT(ADDRESS(($AN831-1)*3+$AO831+5,$AP831+7))),IF(INDIRECT(ADDRESS(($AN831-1)*3+$AO831+5,$AP831+7))="",0,IF(COUNTIF(INDIRECT(ADDRESS(($AN831-1)*36+($AO831-1)*12+6,COLUMN())):INDIRECT(ADDRESS(($AN831-1)*36+($AO831-1)*12+$AP831+4,COLUMN())),INDIRECT(ADDRESS(($AN831-1)*3+$AO831+5,$AP831+7)))&gt;=1,0,INDIRECT(ADDRESS(($AN831-1)*3+$AO831+5,$AP831+7)))))</f>
        <v>0</v>
      </c>
      <c r="AR831" s="472">
        <f ca="1">COUNTIF(INDIRECT("H"&amp;(ROW()+12*(($AN831-1)*3+$AO831)-ROW())/12+5):INDIRECT("S"&amp;(ROW()+12*(($AN831-1)*3+$AO831)-ROW())/12+5),AQ831)</f>
        <v>0</v>
      </c>
      <c r="AU831" s="472">
        <f ca="1">IF(AND(AQ831&gt;0,AR831&gt;0),COUNTIF(AU$6:AU830,"&gt;0")+1,0)</f>
        <v>0</v>
      </c>
    </row>
    <row r="832" spans="40:47" x14ac:dyDescent="0.15">
      <c r="AN832" s="472">
        <v>23</v>
      </c>
      <c r="AO832" s="472">
        <v>3</v>
      </c>
      <c r="AP832" s="472">
        <v>11</v>
      </c>
      <c r="AQ832" s="472">
        <f ca="1">IF($AP832=1,IF(INDIRECT(ADDRESS(($AN832-1)*3+$AO832+5,$AP832+7))="",0,INDIRECT(ADDRESS(($AN832-1)*3+$AO832+5,$AP832+7))),IF(INDIRECT(ADDRESS(($AN832-1)*3+$AO832+5,$AP832+7))="",0,IF(COUNTIF(INDIRECT(ADDRESS(($AN832-1)*36+($AO832-1)*12+6,COLUMN())):INDIRECT(ADDRESS(($AN832-1)*36+($AO832-1)*12+$AP832+4,COLUMN())),INDIRECT(ADDRESS(($AN832-1)*3+$AO832+5,$AP832+7)))&gt;=1,0,INDIRECT(ADDRESS(($AN832-1)*3+$AO832+5,$AP832+7)))))</f>
        <v>0</v>
      </c>
      <c r="AR832" s="472">
        <f ca="1">COUNTIF(INDIRECT("H"&amp;(ROW()+12*(($AN832-1)*3+$AO832)-ROW())/12+5):INDIRECT("S"&amp;(ROW()+12*(($AN832-1)*3+$AO832)-ROW())/12+5),AQ832)</f>
        <v>0</v>
      </c>
      <c r="AU832" s="472">
        <f ca="1">IF(AND(AQ832&gt;0,AR832&gt;0),COUNTIF(AU$6:AU831,"&gt;0")+1,0)</f>
        <v>0</v>
      </c>
    </row>
    <row r="833" spans="40:47" x14ac:dyDescent="0.15">
      <c r="AN833" s="472">
        <v>23</v>
      </c>
      <c r="AO833" s="472">
        <v>3</v>
      </c>
      <c r="AP833" s="472">
        <v>12</v>
      </c>
      <c r="AQ833" s="472">
        <f ca="1">IF($AP833=1,IF(INDIRECT(ADDRESS(($AN833-1)*3+$AO833+5,$AP833+7))="",0,INDIRECT(ADDRESS(($AN833-1)*3+$AO833+5,$AP833+7))),IF(INDIRECT(ADDRESS(($AN833-1)*3+$AO833+5,$AP833+7))="",0,IF(COUNTIF(INDIRECT(ADDRESS(($AN833-1)*36+($AO833-1)*12+6,COLUMN())):INDIRECT(ADDRESS(($AN833-1)*36+($AO833-1)*12+$AP833+4,COLUMN())),INDIRECT(ADDRESS(($AN833-1)*3+$AO833+5,$AP833+7)))&gt;=1,0,INDIRECT(ADDRESS(($AN833-1)*3+$AO833+5,$AP833+7)))))</f>
        <v>0</v>
      </c>
      <c r="AR833" s="472">
        <f ca="1">COUNTIF(INDIRECT("H"&amp;(ROW()+12*(($AN833-1)*3+$AO833)-ROW())/12+5):INDIRECT("S"&amp;(ROW()+12*(($AN833-1)*3+$AO833)-ROW())/12+5),AQ833)</f>
        <v>0</v>
      </c>
      <c r="AU833" s="472">
        <f ca="1">IF(AND(AQ833&gt;0,AR833&gt;0),COUNTIF(AU$6:AU832,"&gt;0")+1,0)</f>
        <v>0</v>
      </c>
    </row>
    <row r="834" spans="40:47" x14ac:dyDescent="0.15">
      <c r="AN834" s="472">
        <v>24</v>
      </c>
      <c r="AO834" s="472">
        <v>1</v>
      </c>
      <c r="AP834" s="472">
        <v>1</v>
      </c>
      <c r="AQ834" s="472">
        <f ca="1">IF($AP834=1,IF(INDIRECT(ADDRESS(($AN834-1)*3+$AO834+5,$AP834+7))="",0,INDIRECT(ADDRESS(($AN834-1)*3+$AO834+5,$AP834+7))),IF(INDIRECT(ADDRESS(($AN834-1)*3+$AO834+5,$AP834+7))="",0,IF(COUNTIF(INDIRECT(ADDRESS(($AN834-1)*36+($AO834-1)*12+6,COLUMN())):INDIRECT(ADDRESS(($AN834-1)*36+($AO834-1)*12+$AP834+4,COLUMN())),INDIRECT(ADDRESS(($AN834-1)*3+$AO834+5,$AP834+7)))&gt;=1,0,INDIRECT(ADDRESS(($AN834-1)*3+$AO834+5,$AP834+7)))))</f>
        <v>0</v>
      </c>
      <c r="AR834" s="472">
        <f ca="1">COUNTIF(INDIRECT("H"&amp;(ROW()+12*(($AN834-1)*3+$AO834)-ROW())/12+5):INDIRECT("S"&amp;(ROW()+12*(($AN834-1)*3+$AO834)-ROW())/12+5),AQ834)</f>
        <v>0</v>
      </c>
      <c r="AU834" s="472">
        <f ca="1">IF(AND(AQ834&gt;0,AR834&gt;0),COUNTIF(AU$6:AU833,"&gt;0")+1,0)</f>
        <v>0</v>
      </c>
    </row>
    <row r="835" spans="40:47" x14ac:dyDescent="0.15">
      <c r="AN835" s="472">
        <v>24</v>
      </c>
      <c r="AO835" s="472">
        <v>1</v>
      </c>
      <c r="AP835" s="472">
        <v>2</v>
      </c>
      <c r="AQ835" s="472">
        <f ca="1">IF($AP835=1,IF(INDIRECT(ADDRESS(($AN835-1)*3+$AO835+5,$AP835+7))="",0,INDIRECT(ADDRESS(($AN835-1)*3+$AO835+5,$AP835+7))),IF(INDIRECT(ADDRESS(($AN835-1)*3+$AO835+5,$AP835+7))="",0,IF(COUNTIF(INDIRECT(ADDRESS(($AN835-1)*36+($AO835-1)*12+6,COLUMN())):INDIRECT(ADDRESS(($AN835-1)*36+($AO835-1)*12+$AP835+4,COLUMN())),INDIRECT(ADDRESS(($AN835-1)*3+$AO835+5,$AP835+7)))&gt;=1,0,INDIRECT(ADDRESS(($AN835-1)*3+$AO835+5,$AP835+7)))))</f>
        <v>0</v>
      </c>
      <c r="AR835" s="472">
        <f ca="1">COUNTIF(INDIRECT("H"&amp;(ROW()+12*(($AN835-1)*3+$AO835)-ROW())/12+5):INDIRECT("S"&amp;(ROW()+12*(($AN835-1)*3+$AO835)-ROW())/12+5),AQ835)</f>
        <v>0</v>
      </c>
      <c r="AU835" s="472">
        <f ca="1">IF(AND(AQ835&gt;0,AR835&gt;0),COUNTIF(AU$6:AU834,"&gt;0")+1,0)</f>
        <v>0</v>
      </c>
    </row>
    <row r="836" spans="40:47" x14ac:dyDescent="0.15">
      <c r="AN836" s="472">
        <v>24</v>
      </c>
      <c r="AO836" s="472">
        <v>1</v>
      </c>
      <c r="AP836" s="472">
        <v>3</v>
      </c>
      <c r="AQ836" s="472">
        <f ca="1">IF($AP836=1,IF(INDIRECT(ADDRESS(($AN836-1)*3+$AO836+5,$AP836+7))="",0,INDIRECT(ADDRESS(($AN836-1)*3+$AO836+5,$AP836+7))),IF(INDIRECT(ADDRESS(($AN836-1)*3+$AO836+5,$AP836+7))="",0,IF(COUNTIF(INDIRECT(ADDRESS(($AN836-1)*36+($AO836-1)*12+6,COLUMN())):INDIRECT(ADDRESS(($AN836-1)*36+($AO836-1)*12+$AP836+4,COLUMN())),INDIRECT(ADDRESS(($AN836-1)*3+$AO836+5,$AP836+7)))&gt;=1,0,INDIRECT(ADDRESS(($AN836-1)*3+$AO836+5,$AP836+7)))))</f>
        <v>0</v>
      </c>
      <c r="AR836" s="472">
        <f ca="1">COUNTIF(INDIRECT("H"&amp;(ROW()+12*(($AN836-1)*3+$AO836)-ROW())/12+5):INDIRECT("S"&amp;(ROW()+12*(($AN836-1)*3+$AO836)-ROW())/12+5),AQ836)</f>
        <v>0</v>
      </c>
      <c r="AU836" s="472">
        <f ca="1">IF(AND(AQ836&gt;0,AR836&gt;0),COUNTIF(AU$6:AU835,"&gt;0")+1,0)</f>
        <v>0</v>
      </c>
    </row>
    <row r="837" spans="40:47" x14ac:dyDescent="0.15">
      <c r="AN837" s="472">
        <v>24</v>
      </c>
      <c r="AO837" s="472">
        <v>1</v>
      </c>
      <c r="AP837" s="472">
        <v>4</v>
      </c>
      <c r="AQ837" s="472">
        <f ca="1">IF($AP837=1,IF(INDIRECT(ADDRESS(($AN837-1)*3+$AO837+5,$AP837+7))="",0,INDIRECT(ADDRESS(($AN837-1)*3+$AO837+5,$AP837+7))),IF(INDIRECT(ADDRESS(($AN837-1)*3+$AO837+5,$AP837+7))="",0,IF(COUNTIF(INDIRECT(ADDRESS(($AN837-1)*36+($AO837-1)*12+6,COLUMN())):INDIRECT(ADDRESS(($AN837-1)*36+($AO837-1)*12+$AP837+4,COLUMN())),INDIRECT(ADDRESS(($AN837-1)*3+$AO837+5,$AP837+7)))&gt;=1,0,INDIRECT(ADDRESS(($AN837-1)*3+$AO837+5,$AP837+7)))))</f>
        <v>0</v>
      </c>
      <c r="AR837" s="472">
        <f ca="1">COUNTIF(INDIRECT("H"&amp;(ROW()+12*(($AN837-1)*3+$AO837)-ROW())/12+5):INDIRECT("S"&amp;(ROW()+12*(($AN837-1)*3+$AO837)-ROW())/12+5),AQ837)</f>
        <v>0</v>
      </c>
      <c r="AU837" s="472">
        <f ca="1">IF(AND(AQ837&gt;0,AR837&gt;0),COUNTIF(AU$6:AU836,"&gt;0")+1,0)</f>
        <v>0</v>
      </c>
    </row>
    <row r="838" spans="40:47" x14ac:dyDescent="0.15">
      <c r="AN838" s="472">
        <v>24</v>
      </c>
      <c r="AO838" s="472">
        <v>1</v>
      </c>
      <c r="AP838" s="472">
        <v>5</v>
      </c>
      <c r="AQ838" s="472">
        <f ca="1">IF($AP838=1,IF(INDIRECT(ADDRESS(($AN838-1)*3+$AO838+5,$AP838+7))="",0,INDIRECT(ADDRESS(($AN838-1)*3+$AO838+5,$AP838+7))),IF(INDIRECT(ADDRESS(($AN838-1)*3+$AO838+5,$AP838+7))="",0,IF(COUNTIF(INDIRECT(ADDRESS(($AN838-1)*36+($AO838-1)*12+6,COLUMN())):INDIRECT(ADDRESS(($AN838-1)*36+($AO838-1)*12+$AP838+4,COLUMN())),INDIRECT(ADDRESS(($AN838-1)*3+$AO838+5,$AP838+7)))&gt;=1,0,INDIRECT(ADDRESS(($AN838-1)*3+$AO838+5,$AP838+7)))))</f>
        <v>0</v>
      </c>
      <c r="AR838" s="472">
        <f ca="1">COUNTIF(INDIRECT("H"&amp;(ROW()+12*(($AN838-1)*3+$AO838)-ROW())/12+5):INDIRECT("S"&amp;(ROW()+12*(($AN838-1)*3+$AO838)-ROW())/12+5),AQ838)</f>
        <v>0</v>
      </c>
      <c r="AU838" s="472">
        <f ca="1">IF(AND(AQ838&gt;0,AR838&gt;0),COUNTIF(AU$6:AU837,"&gt;0")+1,0)</f>
        <v>0</v>
      </c>
    </row>
    <row r="839" spans="40:47" x14ac:dyDescent="0.15">
      <c r="AN839" s="472">
        <v>24</v>
      </c>
      <c r="AO839" s="472">
        <v>1</v>
      </c>
      <c r="AP839" s="472">
        <v>6</v>
      </c>
      <c r="AQ839" s="472">
        <f ca="1">IF($AP839=1,IF(INDIRECT(ADDRESS(($AN839-1)*3+$AO839+5,$AP839+7))="",0,INDIRECT(ADDRESS(($AN839-1)*3+$AO839+5,$AP839+7))),IF(INDIRECT(ADDRESS(($AN839-1)*3+$AO839+5,$AP839+7))="",0,IF(COUNTIF(INDIRECT(ADDRESS(($AN839-1)*36+($AO839-1)*12+6,COLUMN())):INDIRECT(ADDRESS(($AN839-1)*36+($AO839-1)*12+$AP839+4,COLUMN())),INDIRECT(ADDRESS(($AN839-1)*3+$AO839+5,$AP839+7)))&gt;=1,0,INDIRECT(ADDRESS(($AN839-1)*3+$AO839+5,$AP839+7)))))</f>
        <v>0</v>
      </c>
      <c r="AR839" s="472">
        <f ca="1">COUNTIF(INDIRECT("H"&amp;(ROW()+12*(($AN839-1)*3+$AO839)-ROW())/12+5):INDIRECT("S"&amp;(ROW()+12*(($AN839-1)*3+$AO839)-ROW())/12+5),AQ839)</f>
        <v>0</v>
      </c>
      <c r="AU839" s="472">
        <f ca="1">IF(AND(AQ839&gt;0,AR839&gt;0),COUNTIF(AU$6:AU838,"&gt;0")+1,0)</f>
        <v>0</v>
      </c>
    </row>
    <row r="840" spans="40:47" x14ac:dyDescent="0.15">
      <c r="AN840" s="472">
        <v>24</v>
      </c>
      <c r="AO840" s="472">
        <v>1</v>
      </c>
      <c r="AP840" s="472">
        <v>7</v>
      </c>
      <c r="AQ840" s="472">
        <f ca="1">IF($AP840=1,IF(INDIRECT(ADDRESS(($AN840-1)*3+$AO840+5,$AP840+7))="",0,INDIRECT(ADDRESS(($AN840-1)*3+$AO840+5,$AP840+7))),IF(INDIRECT(ADDRESS(($AN840-1)*3+$AO840+5,$AP840+7))="",0,IF(COUNTIF(INDIRECT(ADDRESS(($AN840-1)*36+($AO840-1)*12+6,COLUMN())):INDIRECT(ADDRESS(($AN840-1)*36+($AO840-1)*12+$AP840+4,COLUMN())),INDIRECT(ADDRESS(($AN840-1)*3+$AO840+5,$AP840+7)))&gt;=1,0,INDIRECT(ADDRESS(($AN840-1)*3+$AO840+5,$AP840+7)))))</f>
        <v>0</v>
      </c>
      <c r="AR840" s="472">
        <f ca="1">COUNTIF(INDIRECT("H"&amp;(ROW()+12*(($AN840-1)*3+$AO840)-ROW())/12+5):INDIRECT("S"&amp;(ROW()+12*(($AN840-1)*3+$AO840)-ROW())/12+5),AQ840)</f>
        <v>0</v>
      </c>
      <c r="AU840" s="472">
        <f ca="1">IF(AND(AQ840&gt;0,AR840&gt;0),COUNTIF(AU$6:AU839,"&gt;0")+1,0)</f>
        <v>0</v>
      </c>
    </row>
    <row r="841" spans="40:47" x14ac:dyDescent="0.15">
      <c r="AN841" s="472">
        <v>24</v>
      </c>
      <c r="AO841" s="472">
        <v>1</v>
      </c>
      <c r="AP841" s="472">
        <v>8</v>
      </c>
      <c r="AQ841" s="472">
        <f ca="1">IF($AP841=1,IF(INDIRECT(ADDRESS(($AN841-1)*3+$AO841+5,$AP841+7))="",0,INDIRECT(ADDRESS(($AN841-1)*3+$AO841+5,$AP841+7))),IF(INDIRECT(ADDRESS(($AN841-1)*3+$AO841+5,$AP841+7))="",0,IF(COUNTIF(INDIRECT(ADDRESS(($AN841-1)*36+($AO841-1)*12+6,COLUMN())):INDIRECT(ADDRESS(($AN841-1)*36+($AO841-1)*12+$AP841+4,COLUMN())),INDIRECT(ADDRESS(($AN841-1)*3+$AO841+5,$AP841+7)))&gt;=1,0,INDIRECT(ADDRESS(($AN841-1)*3+$AO841+5,$AP841+7)))))</f>
        <v>0</v>
      </c>
      <c r="AR841" s="472">
        <f ca="1">COUNTIF(INDIRECT("H"&amp;(ROW()+12*(($AN841-1)*3+$AO841)-ROW())/12+5):INDIRECT("S"&amp;(ROW()+12*(($AN841-1)*3+$AO841)-ROW())/12+5),AQ841)</f>
        <v>0</v>
      </c>
      <c r="AU841" s="472">
        <f ca="1">IF(AND(AQ841&gt;0,AR841&gt;0),COUNTIF(AU$6:AU840,"&gt;0")+1,0)</f>
        <v>0</v>
      </c>
    </row>
    <row r="842" spans="40:47" x14ac:dyDescent="0.15">
      <c r="AN842" s="472">
        <v>24</v>
      </c>
      <c r="AO842" s="472">
        <v>1</v>
      </c>
      <c r="AP842" s="472">
        <v>9</v>
      </c>
      <c r="AQ842" s="472">
        <f ca="1">IF($AP842=1,IF(INDIRECT(ADDRESS(($AN842-1)*3+$AO842+5,$AP842+7))="",0,INDIRECT(ADDRESS(($AN842-1)*3+$AO842+5,$AP842+7))),IF(INDIRECT(ADDRESS(($AN842-1)*3+$AO842+5,$AP842+7))="",0,IF(COUNTIF(INDIRECT(ADDRESS(($AN842-1)*36+($AO842-1)*12+6,COLUMN())):INDIRECT(ADDRESS(($AN842-1)*36+($AO842-1)*12+$AP842+4,COLUMN())),INDIRECT(ADDRESS(($AN842-1)*3+$AO842+5,$AP842+7)))&gt;=1,0,INDIRECT(ADDRESS(($AN842-1)*3+$AO842+5,$AP842+7)))))</f>
        <v>0</v>
      </c>
      <c r="AR842" s="472">
        <f ca="1">COUNTIF(INDIRECT("H"&amp;(ROW()+12*(($AN842-1)*3+$AO842)-ROW())/12+5):INDIRECT("S"&amp;(ROW()+12*(($AN842-1)*3+$AO842)-ROW())/12+5),AQ842)</f>
        <v>0</v>
      </c>
      <c r="AU842" s="472">
        <f ca="1">IF(AND(AQ842&gt;0,AR842&gt;0),COUNTIF(AU$6:AU841,"&gt;0")+1,0)</f>
        <v>0</v>
      </c>
    </row>
    <row r="843" spans="40:47" x14ac:dyDescent="0.15">
      <c r="AN843" s="472">
        <v>24</v>
      </c>
      <c r="AO843" s="472">
        <v>1</v>
      </c>
      <c r="AP843" s="472">
        <v>10</v>
      </c>
      <c r="AQ843" s="472">
        <f ca="1">IF($AP843=1,IF(INDIRECT(ADDRESS(($AN843-1)*3+$AO843+5,$AP843+7))="",0,INDIRECT(ADDRESS(($AN843-1)*3+$AO843+5,$AP843+7))),IF(INDIRECT(ADDRESS(($AN843-1)*3+$AO843+5,$AP843+7))="",0,IF(COUNTIF(INDIRECT(ADDRESS(($AN843-1)*36+($AO843-1)*12+6,COLUMN())):INDIRECT(ADDRESS(($AN843-1)*36+($AO843-1)*12+$AP843+4,COLUMN())),INDIRECT(ADDRESS(($AN843-1)*3+$AO843+5,$AP843+7)))&gt;=1,0,INDIRECT(ADDRESS(($AN843-1)*3+$AO843+5,$AP843+7)))))</f>
        <v>0</v>
      </c>
      <c r="AR843" s="472">
        <f ca="1">COUNTIF(INDIRECT("H"&amp;(ROW()+12*(($AN843-1)*3+$AO843)-ROW())/12+5):INDIRECT("S"&amp;(ROW()+12*(($AN843-1)*3+$AO843)-ROW())/12+5),AQ843)</f>
        <v>0</v>
      </c>
      <c r="AU843" s="472">
        <f ca="1">IF(AND(AQ843&gt;0,AR843&gt;0),COUNTIF(AU$6:AU842,"&gt;0")+1,0)</f>
        <v>0</v>
      </c>
    </row>
    <row r="844" spans="40:47" x14ac:dyDescent="0.15">
      <c r="AN844" s="472">
        <v>24</v>
      </c>
      <c r="AO844" s="472">
        <v>1</v>
      </c>
      <c r="AP844" s="472">
        <v>11</v>
      </c>
      <c r="AQ844" s="472">
        <f ca="1">IF($AP844=1,IF(INDIRECT(ADDRESS(($AN844-1)*3+$AO844+5,$AP844+7))="",0,INDIRECT(ADDRESS(($AN844-1)*3+$AO844+5,$AP844+7))),IF(INDIRECT(ADDRESS(($AN844-1)*3+$AO844+5,$AP844+7))="",0,IF(COUNTIF(INDIRECT(ADDRESS(($AN844-1)*36+($AO844-1)*12+6,COLUMN())):INDIRECT(ADDRESS(($AN844-1)*36+($AO844-1)*12+$AP844+4,COLUMN())),INDIRECT(ADDRESS(($AN844-1)*3+$AO844+5,$AP844+7)))&gt;=1,0,INDIRECT(ADDRESS(($AN844-1)*3+$AO844+5,$AP844+7)))))</f>
        <v>0</v>
      </c>
      <c r="AR844" s="472">
        <f ca="1">COUNTIF(INDIRECT("H"&amp;(ROW()+12*(($AN844-1)*3+$AO844)-ROW())/12+5):INDIRECT("S"&amp;(ROW()+12*(($AN844-1)*3+$AO844)-ROW())/12+5),AQ844)</f>
        <v>0</v>
      </c>
      <c r="AU844" s="472">
        <f ca="1">IF(AND(AQ844&gt;0,AR844&gt;0),COUNTIF(AU$6:AU843,"&gt;0")+1,0)</f>
        <v>0</v>
      </c>
    </row>
    <row r="845" spans="40:47" x14ac:dyDescent="0.15">
      <c r="AN845" s="472">
        <v>24</v>
      </c>
      <c r="AO845" s="472">
        <v>1</v>
      </c>
      <c r="AP845" s="472">
        <v>12</v>
      </c>
      <c r="AQ845" s="472">
        <f ca="1">IF($AP845=1,IF(INDIRECT(ADDRESS(($AN845-1)*3+$AO845+5,$AP845+7))="",0,INDIRECT(ADDRESS(($AN845-1)*3+$AO845+5,$AP845+7))),IF(INDIRECT(ADDRESS(($AN845-1)*3+$AO845+5,$AP845+7))="",0,IF(COUNTIF(INDIRECT(ADDRESS(($AN845-1)*36+($AO845-1)*12+6,COLUMN())):INDIRECT(ADDRESS(($AN845-1)*36+($AO845-1)*12+$AP845+4,COLUMN())),INDIRECT(ADDRESS(($AN845-1)*3+$AO845+5,$AP845+7)))&gt;=1,0,INDIRECT(ADDRESS(($AN845-1)*3+$AO845+5,$AP845+7)))))</f>
        <v>0</v>
      </c>
      <c r="AR845" s="472">
        <f ca="1">COUNTIF(INDIRECT("H"&amp;(ROW()+12*(($AN845-1)*3+$AO845)-ROW())/12+5):INDIRECT("S"&amp;(ROW()+12*(($AN845-1)*3+$AO845)-ROW())/12+5),AQ845)</f>
        <v>0</v>
      </c>
      <c r="AU845" s="472">
        <f ca="1">IF(AND(AQ845&gt;0,AR845&gt;0),COUNTIF(AU$6:AU844,"&gt;0")+1,0)</f>
        <v>0</v>
      </c>
    </row>
    <row r="846" spans="40:47" x14ac:dyDescent="0.15">
      <c r="AN846" s="472">
        <v>24</v>
      </c>
      <c r="AO846" s="472">
        <v>2</v>
      </c>
      <c r="AP846" s="472">
        <v>1</v>
      </c>
      <c r="AQ846" s="472">
        <f ca="1">IF($AP846=1,IF(INDIRECT(ADDRESS(($AN846-1)*3+$AO846+5,$AP846+7))="",0,INDIRECT(ADDRESS(($AN846-1)*3+$AO846+5,$AP846+7))),IF(INDIRECT(ADDRESS(($AN846-1)*3+$AO846+5,$AP846+7))="",0,IF(COUNTIF(INDIRECT(ADDRESS(($AN846-1)*36+($AO846-1)*12+6,COLUMN())):INDIRECT(ADDRESS(($AN846-1)*36+($AO846-1)*12+$AP846+4,COLUMN())),INDIRECT(ADDRESS(($AN846-1)*3+$AO846+5,$AP846+7)))&gt;=1,0,INDIRECT(ADDRESS(($AN846-1)*3+$AO846+5,$AP846+7)))))</f>
        <v>0</v>
      </c>
      <c r="AR846" s="472">
        <f ca="1">COUNTIF(INDIRECT("H"&amp;(ROW()+12*(($AN846-1)*3+$AO846)-ROW())/12+5):INDIRECT("S"&amp;(ROW()+12*(($AN846-1)*3+$AO846)-ROW())/12+5),AQ846)</f>
        <v>0</v>
      </c>
      <c r="AU846" s="472">
        <f ca="1">IF(AND(AQ846&gt;0,AR846&gt;0),COUNTIF(AU$6:AU845,"&gt;0")+1,0)</f>
        <v>0</v>
      </c>
    </row>
    <row r="847" spans="40:47" x14ac:dyDescent="0.15">
      <c r="AN847" s="472">
        <v>24</v>
      </c>
      <c r="AO847" s="472">
        <v>2</v>
      </c>
      <c r="AP847" s="472">
        <v>2</v>
      </c>
      <c r="AQ847" s="472">
        <f ca="1">IF($AP847=1,IF(INDIRECT(ADDRESS(($AN847-1)*3+$AO847+5,$AP847+7))="",0,INDIRECT(ADDRESS(($AN847-1)*3+$AO847+5,$AP847+7))),IF(INDIRECT(ADDRESS(($AN847-1)*3+$AO847+5,$AP847+7))="",0,IF(COUNTIF(INDIRECT(ADDRESS(($AN847-1)*36+($AO847-1)*12+6,COLUMN())):INDIRECT(ADDRESS(($AN847-1)*36+($AO847-1)*12+$AP847+4,COLUMN())),INDIRECT(ADDRESS(($AN847-1)*3+$AO847+5,$AP847+7)))&gt;=1,0,INDIRECT(ADDRESS(($AN847-1)*3+$AO847+5,$AP847+7)))))</f>
        <v>0</v>
      </c>
      <c r="AR847" s="472">
        <f ca="1">COUNTIF(INDIRECT("H"&amp;(ROW()+12*(($AN847-1)*3+$AO847)-ROW())/12+5):INDIRECT("S"&amp;(ROW()+12*(($AN847-1)*3+$AO847)-ROW())/12+5),AQ847)</f>
        <v>0</v>
      </c>
      <c r="AU847" s="472">
        <f ca="1">IF(AND(AQ847&gt;0,AR847&gt;0),COUNTIF(AU$6:AU846,"&gt;0")+1,0)</f>
        <v>0</v>
      </c>
    </row>
    <row r="848" spans="40:47" x14ac:dyDescent="0.15">
      <c r="AN848" s="472">
        <v>24</v>
      </c>
      <c r="AO848" s="472">
        <v>2</v>
      </c>
      <c r="AP848" s="472">
        <v>3</v>
      </c>
      <c r="AQ848" s="472">
        <f ca="1">IF($AP848=1,IF(INDIRECT(ADDRESS(($AN848-1)*3+$AO848+5,$AP848+7))="",0,INDIRECT(ADDRESS(($AN848-1)*3+$AO848+5,$AP848+7))),IF(INDIRECT(ADDRESS(($AN848-1)*3+$AO848+5,$AP848+7))="",0,IF(COUNTIF(INDIRECT(ADDRESS(($AN848-1)*36+($AO848-1)*12+6,COLUMN())):INDIRECT(ADDRESS(($AN848-1)*36+($AO848-1)*12+$AP848+4,COLUMN())),INDIRECT(ADDRESS(($AN848-1)*3+$AO848+5,$AP848+7)))&gt;=1,0,INDIRECT(ADDRESS(($AN848-1)*3+$AO848+5,$AP848+7)))))</f>
        <v>0</v>
      </c>
      <c r="AR848" s="472">
        <f ca="1">COUNTIF(INDIRECT("H"&amp;(ROW()+12*(($AN848-1)*3+$AO848)-ROW())/12+5):INDIRECT("S"&amp;(ROW()+12*(($AN848-1)*3+$AO848)-ROW())/12+5),AQ848)</f>
        <v>0</v>
      </c>
      <c r="AU848" s="472">
        <f ca="1">IF(AND(AQ848&gt;0,AR848&gt;0),COUNTIF(AU$6:AU847,"&gt;0")+1,0)</f>
        <v>0</v>
      </c>
    </row>
    <row r="849" spans="40:47" x14ac:dyDescent="0.15">
      <c r="AN849" s="472">
        <v>24</v>
      </c>
      <c r="AO849" s="472">
        <v>2</v>
      </c>
      <c r="AP849" s="472">
        <v>4</v>
      </c>
      <c r="AQ849" s="472">
        <f ca="1">IF($AP849=1,IF(INDIRECT(ADDRESS(($AN849-1)*3+$AO849+5,$AP849+7))="",0,INDIRECT(ADDRESS(($AN849-1)*3+$AO849+5,$AP849+7))),IF(INDIRECT(ADDRESS(($AN849-1)*3+$AO849+5,$AP849+7))="",0,IF(COUNTIF(INDIRECT(ADDRESS(($AN849-1)*36+($AO849-1)*12+6,COLUMN())):INDIRECT(ADDRESS(($AN849-1)*36+($AO849-1)*12+$AP849+4,COLUMN())),INDIRECT(ADDRESS(($AN849-1)*3+$AO849+5,$AP849+7)))&gt;=1,0,INDIRECT(ADDRESS(($AN849-1)*3+$AO849+5,$AP849+7)))))</f>
        <v>0</v>
      </c>
      <c r="AR849" s="472">
        <f ca="1">COUNTIF(INDIRECT("H"&amp;(ROW()+12*(($AN849-1)*3+$AO849)-ROW())/12+5):INDIRECT("S"&amp;(ROW()+12*(($AN849-1)*3+$AO849)-ROW())/12+5),AQ849)</f>
        <v>0</v>
      </c>
      <c r="AU849" s="472">
        <f ca="1">IF(AND(AQ849&gt;0,AR849&gt;0),COUNTIF(AU$6:AU848,"&gt;0")+1,0)</f>
        <v>0</v>
      </c>
    </row>
    <row r="850" spans="40:47" x14ac:dyDescent="0.15">
      <c r="AN850" s="472">
        <v>24</v>
      </c>
      <c r="AO850" s="472">
        <v>2</v>
      </c>
      <c r="AP850" s="472">
        <v>5</v>
      </c>
      <c r="AQ850" s="472">
        <f ca="1">IF($AP850=1,IF(INDIRECT(ADDRESS(($AN850-1)*3+$AO850+5,$AP850+7))="",0,INDIRECT(ADDRESS(($AN850-1)*3+$AO850+5,$AP850+7))),IF(INDIRECT(ADDRESS(($AN850-1)*3+$AO850+5,$AP850+7))="",0,IF(COUNTIF(INDIRECT(ADDRESS(($AN850-1)*36+($AO850-1)*12+6,COLUMN())):INDIRECT(ADDRESS(($AN850-1)*36+($AO850-1)*12+$AP850+4,COLUMN())),INDIRECT(ADDRESS(($AN850-1)*3+$AO850+5,$AP850+7)))&gt;=1,0,INDIRECT(ADDRESS(($AN850-1)*3+$AO850+5,$AP850+7)))))</f>
        <v>0</v>
      </c>
      <c r="AR850" s="472">
        <f ca="1">COUNTIF(INDIRECT("H"&amp;(ROW()+12*(($AN850-1)*3+$AO850)-ROW())/12+5):INDIRECT("S"&amp;(ROW()+12*(($AN850-1)*3+$AO850)-ROW())/12+5),AQ850)</f>
        <v>0</v>
      </c>
      <c r="AU850" s="472">
        <f ca="1">IF(AND(AQ850&gt;0,AR850&gt;0),COUNTIF(AU$6:AU849,"&gt;0")+1,0)</f>
        <v>0</v>
      </c>
    </row>
    <row r="851" spans="40:47" x14ac:dyDescent="0.15">
      <c r="AN851" s="472">
        <v>24</v>
      </c>
      <c r="AO851" s="472">
        <v>2</v>
      </c>
      <c r="AP851" s="472">
        <v>6</v>
      </c>
      <c r="AQ851" s="472">
        <f ca="1">IF($AP851=1,IF(INDIRECT(ADDRESS(($AN851-1)*3+$AO851+5,$AP851+7))="",0,INDIRECT(ADDRESS(($AN851-1)*3+$AO851+5,$AP851+7))),IF(INDIRECT(ADDRESS(($AN851-1)*3+$AO851+5,$AP851+7))="",0,IF(COUNTIF(INDIRECT(ADDRESS(($AN851-1)*36+($AO851-1)*12+6,COLUMN())):INDIRECT(ADDRESS(($AN851-1)*36+($AO851-1)*12+$AP851+4,COLUMN())),INDIRECT(ADDRESS(($AN851-1)*3+$AO851+5,$AP851+7)))&gt;=1,0,INDIRECT(ADDRESS(($AN851-1)*3+$AO851+5,$AP851+7)))))</f>
        <v>0</v>
      </c>
      <c r="AR851" s="472">
        <f ca="1">COUNTIF(INDIRECT("H"&amp;(ROW()+12*(($AN851-1)*3+$AO851)-ROW())/12+5):INDIRECT("S"&amp;(ROW()+12*(($AN851-1)*3+$AO851)-ROW())/12+5),AQ851)</f>
        <v>0</v>
      </c>
      <c r="AU851" s="472">
        <f ca="1">IF(AND(AQ851&gt;0,AR851&gt;0),COUNTIF(AU$6:AU850,"&gt;0")+1,0)</f>
        <v>0</v>
      </c>
    </row>
    <row r="852" spans="40:47" x14ac:dyDescent="0.15">
      <c r="AN852" s="472">
        <v>24</v>
      </c>
      <c r="AO852" s="472">
        <v>2</v>
      </c>
      <c r="AP852" s="472">
        <v>7</v>
      </c>
      <c r="AQ852" s="472">
        <f ca="1">IF($AP852=1,IF(INDIRECT(ADDRESS(($AN852-1)*3+$AO852+5,$AP852+7))="",0,INDIRECT(ADDRESS(($AN852-1)*3+$AO852+5,$AP852+7))),IF(INDIRECT(ADDRESS(($AN852-1)*3+$AO852+5,$AP852+7))="",0,IF(COUNTIF(INDIRECT(ADDRESS(($AN852-1)*36+($AO852-1)*12+6,COLUMN())):INDIRECT(ADDRESS(($AN852-1)*36+($AO852-1)*12+$AP852+4,COLUMN())),INDIRECT(ADDRESS(($AN852-1)*3+$AO852+5,$AP852+7)))&gt;=1,0,INDIRECT(ADDRESS(($AN852-1)*3+$AO852+5,$AP852+7)))))</f>
        <v>0</v>
      </c>
      <c r="AR852" s="472">
        <f ca="1">COUNTIF(INDIRECT("H"&amp;(ROW()+12*(($AN852-1)*3+$AO852)-ROW())/12+5):INDIRECT("S"&amp;(ROW()+12*(($AN852-1)*3+$AO852)-ROW())/12+5),AQ852)</f>
        <v>0</v>
      </c>
      <c r="AU852" s="472">
        <f ca="1">IF(AND(AQ852&gt;0,AR852&gt;0),COUNTIF(AU$6:AU851,"&gt;0")+1,0)</f>
        <v>0</v>
      </c>
    </row>
    <row r="853" spans="40:47" x14ac:dyDescent="0.15">
      <c r="AN853" s="472">
        <v>24</v>
      </c>
      <c r="AO853" s="472">
        <v>2</v>
      </c>
      <c r="AP853" s="472">
        <v>8</v>
      </c>
      <c r="AQ853" s="472">
        <f ca="1">IF($AP853=1,IF(INDIRECT(ADDRESS(($AN853-1)*3+$AO853+5,$AP853+7))="",0,INDIRECT(ADDRESS(($AN853-1)*3+$AO853+5,$AP853+7))),IF(INDIRECT(ADDRESS(($AN853-1)*3+$AO853+5,$AP853+7))="",0,IF(COUNTIF(INDIRECT(ADDRESS(($AN853-1)*36+($AO853-1)*12+6,COLUMN())):INDIRECT(ADDRESS(($AN853-1)*36+($AO853-1)*12+$AP853+4,COLUMN())),INDIRECT(ADDRESS(($AN853-1)*3+$AO853+5,$AP853+7)))&gt;=1,0,INDIRECT(ADDRESS(($AN853-1)*3+$AO853+5,$AP853+7)))))</f>
        <v>0</v>
      </c>
      <c r="AR853" s="472">
        <f ca="1">COUNTIF(INDIRECT("H"&amp;(ROW()+12*(($AN853-1)*3+$AO853)-ROW())/12+5):INDIRECT("S"&amp;(ROW()+12*(($AN853-1)*3+$AO853)-ROW())/12+5),AQ853)</f>
        <v>0</v>
      </c>
      <c r="AU853" s="472">
        <f ca="1">IF(AND(AQ853&gt;0,AR853&gt;0),COUNTIF(AU$6:AU852,"&gt;0")+1,0)</f>
        <v>0</v>
      </c>
    </row>
    <row r="854" spans="40:47" x14ac:dyDescent="0.15">
      <c r="AN854" s="472">
        <v>24</v>
      </c>
      <c r="AO854" s="472">
        <v>2</v>
      </c>
      <c r="AP854" s="472">
        <v>9</v>
      </c>
      <c r="AQ854" s="472">
        <f ca="1">IF($AP854=1,IF(INDIRECT(ADDRESS(($AN854-1)*3+$AO854+5,$AP854+7))="",0,INDIRECT(ADDRESS(($AN854-1)*3+$AO854+5,$AP854+7))),IF(INDIRECT(ADDRESS(($AN854-1)*3+$AO854+5,$AP854+7))="",0,IF(COUNTIF(INDIRECT(ADDRESS(($AN854-1)*36+($AO854-1)*12+6,COLUMN())):INDIRECT(ADDRESS(($AN854-1)*36+($AO854-1)*12+$AP854+4,COLUMN())),INDIRECT(ADDRESS(($AN854-1)*3+$AO854+5,$AP854+7)))&gt;=1,0,INDIRECT(ADDRESS(($AN854-1)*3+$AO854+5,$AP854+7)))))</f>
        <v>0</v>
      </c>
      <c r="AR854" s="472">
        <f ca="1">COUNTIF(INDIRECT("H"&amp;(ROW()+12*(($AN854-1)*3+$AO854)-ROW())/12+5):INDIRECT("S"&amp;(ROW()+12*(($AN854-1)*3+$AO854)-ROW())/12+5),AQ854)</f>
        <v>0</v>
      </c>
      <c r="AU854" s="472">
        <f ca="1">IF(AND(AQ854&gt;0,AR854&gt;0),COUNTIF(AU$6:AU853,"&gt;0")+1,0)</f>
        <v>0</v>
      </c>
    </row>
    <row r="855" spans="40:47" x14ac:dyDescent="0.15">
      <c r="AN855" s="472">
        <v>24</v>
      </c>
      <c r="AO855" s="472">
        <v>2</v>
      </c>
      <c r="AP855" s="472">
        <v>10</v>
      </c>
      <c r="AQ855" s="472">
        <f ca="1">IF($AP855=1,IF(INDIRECT(ADDRESS(($AN855-1)*3+$AO855+5,$AP855+7))="",0,INDIRECT(ADDRESS(($AN855-1)*3+$AO855+5,$AP855+7))),IF(INDIRECT(ADDRESS(($AN855-1)*3+$AO855+5,$AP855+7))="",0,IF(COUNTIF(INDIRECT(ADDRESS(($AN855-1)*36+($AO855-1)*12+6,COLUMN())):INDIRECT(ADDRESS(($AN855-1)*36+($AO855-1)*12+$AP855+4,COLUMN())),INDIRECT(ADDRESS(($AN855-1)*3+$AO855+5,$AP855+7)))&gt;=1,0,INDIRECT(ADDRESS(($AN855-1)*3+$AO855+5,$AP855+7)))))</f>
        <v>0</v>
      </c>
      <c r="AR855" s="472">
        <f ca="1">COUNTIF(INDIRECT("H"&amp;(ROW()+12*(($AN855-1)*3+$AO855)-ROW())/12+5):INDIRECT("S"&amp;(ROW()+12*(($AN855-1)*3+$AO855)-ROW())/12+5),AQ855)</f>
        <v>0</v>
      </c>
      <c r="AU855" s="472">
        <f ca="1">IF(AND(AQ855&gt;0,AR855&gt;0),COUNTIF(AU$6:AU854,"&gt;0")+1,0)</f>
        <v>0</v>
      </c>
    </row>
    <row r="856" spans="40:47" x14ac:dyDescent="0.15">
      <c r="AN856" s="472">
        <v>24</v>
      </c>
      <c r="AO856" s="472">
        <v>2</v>
      </c>
      <c r="AP856" s="472">
        <v>11</v>
      </c>
      <c r="AQ856" s="472">
        <f ca="1">IF($AP856=1,IF(INDIRECT(ADDRESS(($AN856-1)*3+$AO856+5,$AP856+7))="",0,INDIRECT(ADDRESS(($AN856-1)*3+$AO856+5,$AP856+7))),IF(INDIRECT(ADDRESS(($AN856-1)*3+$AO856+5,$AP856+7))="",0,IF(COUNTIF(INDIRECT(ADDRESS(($AN856-1)*36+($AO856-1)*12+6,COLUMN())):INDIRECT(ADDRESS(($AN856-1)*36+($AO856-1)*12+$AP856+4,COLUMN())),INDIRECT(ADDRESS(($AN856-1)*3+$AO856+5,$AP856+7)))&gt;=1,0,INDIRECT(ADDRESS(($AN856-1)*3+$AO856+5,$AP856+7)))))</f>
        <v>0</v>
      </c>
      <c r="AR856" s="472">
        <f ca="1">COUNTIF(INDIRECT("H"&amp;(ROW()+12*(($AN856-1)*3+$AO856)-ROW())/12+5):INDIRECT("S"&amp;(ROW()+12*(($AN856-1)*3+$AO856)-ROW())/12+5),AQ856)</f>
        <v>0</v>
      </c>
      <c r="AU856" s="472">
        <f ca="1">IF(AND(AQ856&gt;0,AR856&gt;0),COUNTIF(AU$6:AU855,"&gt;0")+1,0)</f>
        <v>0</v>
      </c>
    </row>
    <row r="857" spans="40:47" x14ac:dyDescent="0.15">
      <c r="AN857" s="472">
        <v>24</v>
      </c>
      <c r="AO857" s="472">
        <v>2</v>
      </c>
      <c r="AP857" s="472">
        <v>12</v>
      </c>
      <c r="AQ857" s="472">
        <f ca="1">IF($AP857=1,IF(INDIRECT(ADDRESS(($AN857-1)*3+$AO857+5,$AP857+7))="",0,INDIRECT(ADDRESS(($AN857-1)*3+$AO857+5,$AP857+7))),IF(INDIRECT(ADDRESS(($AN857-1)*3+$AO857+5,$AP857+7))="",0,IF(COUNTIF(INDIRECT(ADDRESS(($AN857-1)*36+($AO857-1)*12+6,COLUMN())):INDIRECT(ADDRESS(($AN857-1)*36+($AO857-1)*12+$AP857+4,COLUMN())),INDIRECT(ADDRESS(($AN857-1)*3+$AO857+5,$AP857+7)))&gt;=1,0,INDIRECT(ADDRESS(($AN857-1)*3+$AO857+5,$AP857+7)))))</f>
        <v>0</v>
      </c>
      <c r="AR857" s="472">
        <f ca="1">COUNTIF(INDIRECT("H"&amp;(ROW()+12*(($AN857-1)*3+$AO857)-ROW())/12+5):INDIRECT("S"&amp;(ROW()+12*(($AN857-1)*3+$AO857)-ROW())/12+5),AQ857)</f>
        <v>0</v>
      </c>
      <c r="AU857" s="472">
        <f ca="1">IF(AND(AQ857&gt;0,AR857&gt;0),COUNTIF(AU$6:AU856,"&gt;0")+1,0)</f>
        <v>0</v>
      </c>
    </row>
    <row r="858" spans="40:47" x14ac:dyDescent="0.15">
      <c r="AN858" s="472">
        <v>24</v>
      </c>
      <c r="AO858" s="472">
        <v>3</v>
      </c>
      <c r="AP858" s="472">
        <v>1</v>
      </c>
      <c r="AQ858" s="472">
        <f ca="1">IF($AP858=1,IF(INDIRECT(ADDRESS(($AN858-1)*3+$AO858+5,$AP858+7))="",0,INDIRECT(ADDRESS(($AN858-1)*3+$AO858+5,$AP858+7))),IF(INDIRECT(ADDRESS(($AN858-1)*3+$AO858+5,$AP858+7))="",0,IF(COUNTIF(INDIRECT(ADDRESS(($AN858-1)*36+($AO858-1)*12+6,COLUMN())):INDIRECT(ADDRESS(($AN858-1)*36+($AO858-1)*12+$AP858+4,COLUMN())),INDIRECT(ADDRESS(($AN858-1)*3+$AO858+5,$AP858+7)))&gt;=1,0,INDIRECT(ADDRESS(($AN858-1)*3+$AO858+5,$AP858+7)))))</f>
        <v>0</v>
      </c>
      <c r="AR858" s="472">
        <f ca="1">COUNTIF(INDIRECT("H"&amp;(ROW()+12*(($AN858-1)*3+$AO858)-ROW())/12+5):INDIRECT("S"&amp;(ROW()+12*(($AN858-1)*3+$AO858)-ROW())/12+5),AQ858)</f>
        <v>0</v>
      </c>
      <c r="AU858" s="472">
        <f ca="1">IF(AND(AQ858&gt;0,AR858&gt;0),COUNTIF(AU$6:AU857,"&gt;0")+1,0)</f>
        <v>0</v>
      </c>
    </row>
    <row r="859" spans="40:47" x14ac:dyDescent="0.15">
      <c r="AN859" s="472">
        <v>24</v>
      </c>
      <c r="AO859" s="472">
        <v>3</v>
      </c>
      <c r="AP859" s="472">
        <v>2</v>
      </c>
      <c r="AQ859" s="472">
        <f ca="1">IF($AP859=1,IF(INDIRECT(ADDRESS(($AN859-1)*3+$AO859+5,$AP859+7))="",0,INDIRECT(ADDRESS(($AN859-1)*3+$AO859+5,$AP859+7))),IF(INDIRECT(ADDRESS(($AN859-1)*3+$AO859+5,$AP859+7))="",0,IF(COUNTIF(INDIRECT(ADDRESS(($AN859-1)*36+($AO859-1)*12+6,COLUMN())):INDIRECT(ADDRESS(($AN859-1)*36+($AO859-1)*12+$AP859+4,COLUMN())),INDIRECT(ADDRESS(($AN859-1)*3+$AO859+5,$AP859+7)))&gt;=1,0,INDIRECT(ADDRESS(($AN859-1)*3+$AO859+5,$AP859+7)))))</f>
        <v>0</v>
      </c>
      <c r="AR859" s="472">
        <f ca="1">COUNTIF(INDIRECT("H"&amp;(ROW()+12*(($AN859-1)*3+$AO859)-ROW())/12+5):INDIRECT("S"&amp;(ROW()+12*(($AN859-1)*3+$AO859)-ROW())/12+5),AQ859)</f>
        <v>0</v>
      </c>
      <c r="AU859" s="472">
        <f ca="1">IF(AND(AQ859&gt;0,AR859&gt;0),COUNTIF(AU$6:AU858,"&gt;0")+1,0)</f>
        <v>0</v>
      </c>
    </row>
    <row r="860" spans="40:47" x14ac:dyDescent="0.15">
      <c r="AN860" s="472">
        <v>24</v>
      </c>
      <c r="AO860" s="472">
        <v>3</v>
      </c>
      <c r="AP860" s="472">
        <v>3</v>
      </c>
      <c r="AQ860" s="472">
        <f ca="1">IF($AP860=1,IF(INDIRECT(ADDRESS(($AN860-1)*3+$AO860+5,$AP860+7))="",0,INDIRECT(ADDRESS(($AN860-1)*3+$AO860+5,$AP860+7))),IF(INDIRECT(ADDRESS(($AN860-1)*3+$AO860+5,$AP860+7))="",0,IF(COUNTIF(INDIRECT(ADDRESS(($AN860-1)*36+($AO860-1)*12+6,COLUMN())):INDIRECT(ADDRESS(($AN860-1)*36+($AO860-1)*12+$AP860+4,COLUMN())),INDIRECT(ADDRESS(($AN860-1)*3+$AO860+5,$AP860+7)))&gt;=1,0,INDIRECT(ADDRESS(($AN860-1)*3+$AO860+5,$AP860+7)))))</f>
        <v>0</v>
      </c>
      <c r="AR860" s="472">
        <f ca="1">COUNTIF(INDIRECT("H"&amp;(ROW()+12*(($AN860-1)*3+$AO860)-ROW())/12+5):INDIRECT("S"&amp;(ROW()+12*(($AN860-1)*3+$AO860)-ROW())/12+5),AQ860)</f>
        <v>0</v>
      </c>
      <c r="AU860" s="472">
        <f ca="1">IF(AND(AQ860&gt;0,AR860&gt;0),COUNTIF(AU$6:AU859,"&gt;0")+1,0)</f>
        <v>0</v>
      </c>
    </row>
    <row r="861" spans="40:47" x14ac:dyDescent="0.15">
      <c r="AN861" s="472">
        <v>24</v>
      </c>
      <c r="AO861" s="472">
        <v>3</v>
      </c>
      <c r="AP861" s="472">
        <v>4</v>
      </c>
      <c r="AQ861" s="472">
        <f ca="1">IF($AP861=1,IF(INDIRECT(ADDRESS(($AN861-1)*3+$AO861+5,$AP861+7))="",0,INDIRECT(ADDRESS(($AN861-1)*3+$AO861+5,$AP861+7))),IF(INDIRECT(ADDRESS(($AN861-1)*3+$AO861+5,$AP861+7))="",0,IF(COUNTIF(INDIRECT(ADDRESS(($AN861-1)*36+($AO861-1)*12+6,COLUMN())):INDIRECT(ADDRESS(($AN861-1)*36+($AO861-1)*12+$AP861+4,COLUMN())),INDIRECT(ADDRESS(($AN861-1)*3+$AO861+5,$AP861+7)))&gt;=1,0,INDIRECT(ADDRESS(($AN861-1)*3+$AO861+5,$AP861+7)))))</f>
        <v>0</v>
      </c>
      <c r="AR861" s="472">
        <f ca="1">COUNTIF(INDIRECT("H"&amp;(ROW()+12*(($AN861-1)*3+$AO861)-ROW())/12+5):INDIRECT("S"&amp;(ROW()+12*(($AN861-1)*3+$AO861)-ROW())/12+5),AQ861)</f>
        <v>0</v>
      </c>
      <c r="AU861" s="472">
        <f ca="1">IF(AND(AQ861&gt;0,AR861&gt;0),COUNTIF(AU$6:AU860,"&gt;0")+1,0)</f>
        <v>0</v>
      </c>
    </row>
    <row r="862" spans="40:47" x14ac:dyDescent="0.15">
      <c r="AN862" s="472">
        <v>24</v>
      </c>
      <c r="AO862" s="472">
        <v>3</v>
      </c>
      <c r="AP862" s="472">
        <v>5</v>
      </c>
      <c r="AQ862" s="472">
        <f ca="1">IF($AP862=1,IF(INDIRECT(ADDRESS(($AN862-1)*3+$AO862+5,$AP862+7))="",0,INDIRECT(ADDRESS(($AN862-1)*3+$AO862+5,$AP862+7))),IF(INDIRECT(ADDRESS(($AN862-1)*3+$AO862+5,$AP862+7))="",0,IF(COUNTIF(INDIRECT(ADDRESS(($AN862-1)*36+($AO862-1)*12+6,COLUMN())):INDIRECT(ADDRESS(($AN862-1)*36+($AO862-1)*12+$AP862+4,COLUMN())),INDIRECT(ADDRESS(($AN862-1)*3+$AO862+5,$AP862+7)))&gt;=1,0,INDIRECT(ADDRESS(($AN862-1)*3+$AO862+5,$AP862+7)))))</f>
        <v>0</v>
      </c>
      <c r="AR862" s="472">
        <f ca="1">COUNTIF(INDIRECT("H"&amp;(ROW()+12*(($AN862-1)*3+$AO862)-ROW())/12+5):INDIRECT("S"&amp;(ROW()+12*(($AN862-1)*3+$AO862)-ROW())/12+5),AQ862)</f>
        <v>0</v>
      </c>
      <c r="AU862" s="472">
        <f ca="1">IF(AND(AQ862&gt;0,AR862&gt;0),COUNTIF(AU$6:AU861,"&gt;0")+1,0)</f>
        <v>0</v>
      </c>
    </row>
    <row r="863" spans="40:47" x14ac:dyDescent="0.15">
      <c r="AN863" s="472">
        <v>24</v>
      </c>
      <c r="AO863" s="472">
        <v>3</v>
      </c>
      <c r="AP863" s="472">
        <v>6</v>
      </c>
      <c r="AQ863" s="472">
        <f ca="1">IF($AP863=1,IF(INDIRECT(ADDRESS(($AN863-1)*3+$AO863+5,$AP863+7))="",0,INDIRECT(ADDRESS(($AN863-1)*3+$AO863+5,$AP863+7))),IF(INDIRECT(ADDRESS(($AN863-1)*3+$AO863+5,$AP863+7))="",0,IF(COUNTIF(INDIRECT(ADDRESS(($AN863-1)*36+($AO863-1)*12+6,COLUMN())):INDIRECT(ADDRESS(($AN863-1)*36+($AO863-1)*12+$AP863+4,COLUMN())),INDIRECT(ADDRESS(($AN863-1)*3+$AO863+5,$AP863+7)))&gt;=1,0,INDIRECT(ADDRESS(($AN863-1)*3+$AO863+5,$AP863+7)))))</f>
        <v>0</v>
      </c>
      <c r="AR863" s="472">
        <f ca="1">COUNTIF(INDIRECT("H"&amp;(ROW()+12*(($AN863-1)*3+$AO863)-ROW())/12+5):INDIRECT("S"&amp;(ROW()+12*(($AN863-1)*3+$AO863)-ROW())/12+5),AQ863)</f>
        <v>0</v>
      </c>
      <c r="AU863" s="472">
        <f ca="1">IF(AND(AQ863&gt;0,AR863&gt;0),COUNTIF(AU$6:AU862,"&gt;0")+1,0)</f>
        <v>0</v>
      </c>
    </row>
    <row r="864" spans="40:47" x14ac:dyDescent="0.15">
      <c r="AN864" s="472">
        <v>24</v>
      </c>
      <c r="AO864" s="472">
        <v>3</v>
      </c>
      <c r="AP864" s="472">
        <v>7</v>
      </c>
      <c r="AQ864" s="472">
        <f ca="1">IF($AP864=1,IF(INDIRECT(ADDRESS(($AN864-1)*3+$AO864+5,$AP864+7))="",0,INDIRECT(ADDRESS(($AN864-1)*3+$AO864+5,$AP864+7))),IF(INDIRECT(ADDRESS(($AN864-1)*3+$AO864+5,$AP864+7))="",0,IF(COUNTIF(INDIRECT(ADDRESS(($AN864-1)*36+($AO864-1)*12+6,COLUMN())):INDIRECT(ADDRESS(($AN864-1)*36+($AO864-1)*12+$AP864+4,COLUMN())),INDIRECT(ADDRESS(($AN864-1)*3+$AO864+5,$AP864+7)))&gt;=1,0,INDIRECT(ADDRESS(($AN864-1)*3+$AO864+5,$AP864+7)))))</f>
        <v>0</v>
      </c>
      <c r="AR864" s="472">
        <f ca="1">COUNTIF(INDIRECT("H"&amp;(ROW()+12*(($AN864-1)*3+$AO864)-ROW())/12+5):INDIRECT("S"&amp;(ROW()+12*(($AN864-1)*3+$AO864)-ROW())/12+5),AQ864)</f>
        <v>0</v>
      </c>
      <c r="AU864" s="472">
        <f ca="1">IF(AND(AQ864&gt;0,AR864&gt;0),COUNTIF(AU$6:AU863,"&gt;0")+1,0)</f>
        <v>0</v>
      </c>
    </row>
    <row r="865" spans="40:47" x14ac:dyDescent="0.15">
      <c r="AN865" s="472">
        <v>24</v>
      </c>
      <c r="AO865" s="472">
        <v>3</v>
      </c>
      <c r="AP865" s="472">
        <v>8</v>
      </c>
      <c r="AQ865" s="472">
        <f ca="1">IF($AP865=1,IF(INDIRECT(ADDRESS(($AN865-1)*3+$AO865+5,$AP865+7))="",0,INDIRECT(ADDRESS(($AN865-1)*3+$AO865+5,$AP865+7))),IF(INDIRECT(ADDRESS(($AN865-1)*3+$AO865+5,$AP865+7))="",0,IF(COUNTIF(INDIRECT(ADDRESS(($AN865-1)*36+($AO865-1)*12+6,COLUMN())):INDIRECT(ADDRESS(($AN865-1)*36+($AO865-1)*12+$AP865+4,COLUMN())),INDIRECT(ADDRESS(($AN865-1)*3+$AO865+5,$AP865+7)))&gt;=1,0,INDIRECT(ADDRESS(($AN865-1)*3+$AO865+5,$AP865+7)))))</f>
        <v>0</v>
      </c>
      <c r="AR865" s="472">
        <f ca="1">COUNTIF(INDIRECT("H"&amp;(ROW()+12*(($AN865-1)*3+$AO865)-ROW())/12+5):INDIRECT("S"&amp;(ROW()+12*(($AN865-1)*3+$AO865)-ROW())/12+5),AQ865)</f>
        <v>0</v>
      </c>
      <c r="AU865" s="472">
        <f ca="1">IF(AND(AQ865&gt;0,AR865&gt;0),COUNTIF(AU$6:AU864,"&gt;0")+1,0)</f>
        <v>0</v>
      </c>
    </row>
    <row r="866" spans="40:47" x14ac:dyDescent="0.15">
      <c r="AN866" s="472">
        <v>24</v>
      </c>
      <c r="AO866" s="472">
        <v>3</v>
      </c>
      <c r="AP866" s="472">
        <v>9</v>
      </c>
      <c r="AQ866" s="472">
        <f ca="1">IF($AP866=1,IF(INDIRECT(ADDRESS(($AN866-1)*3+$AO866+5,$AP866+7))="",0,INDIRECT(ADDRESS(($AN866-1)*3+$AO866+5,$AP866+7))),IF(INDIRECT(ADDRESS(($AN866-1)*3+$AO866+5,$AP866+7))="",0,IF(COUNTIF(INDIRECT(ADDRESS(($AN866-1)*36+($AO866-1)*12+6,COLUMN())):INDIRECT(ADDRESS(($AN866-1)*36+($AO866-1)*12+$AP866+4,COLUMN())),INDIRECT(ADDRESS(($AN866-1)*3+$AO866+5,$AP866+7)))&gt;=1,0,INDIRECT(ADDRESS(($AN866-1)*3+$AO866+5,$AP866+7)))))</f>
        <v>0</v>
      </c>
      <c r="AR866" s="472">
        <f ca="1">COUNTIF(INDIRECT("H"&amp;(ROW()+12*(($AN866-1)*3+$AO866)-ROW())/12+5):INDIRECT("S"&amp;(ROW()+12*(($AN866-1)*3+$AO866)-ROW())/12+5),AQ866)</f>
        <v>0</v>
      </c>
      <c r="AU866" s="472">
        <f ca="1">IF(AND(AQ866&gt;0,AR866&gt;0),COUNTIF(AU$6:AU865,"&gt;0")+1,0)</f>
        <v>0</v>
      </c>
    </row>
    <row r="867" spans="40:47" x14ac:dyDescent="0.15">
      <c r="AN867" s="472">
        <v>24</v>
      </c>
      <c r="AO867" s="472">
        <v>3</v>
      </c>
      <c r="AP867" s="472">
        <v>10</v>
      </c>
      <c r="AQ867" s="472">
        <f ca="1">IF($AP867=1,IF(INDIRECT(ADDRESS(($AN867-1)*3+$AO867+5,$AP867+7))="",0,INDIRECT(ADDRESS(($AN867-1)*3+$AO867+5,$AP867+7))),IF(INDIRECT(ADDRESS(($AN867-1)*3+$AO867+5,$AP867+7))="",0,IF(COUNTIF(INDIRECT(ADDRESS(($AN867-1)*36+($AO867-1)*12+6,COLUMN())):INDIRECT(ADDRESS(($AN867-1)*36+($AO867-1)*12+$AP867+4,COLUMN())),INDIRECT(ADDRESS(($AN867-1)*3+$AO867+5,$AP867+7)))&gt;=1,0,INDIRECT(ADDRESS(($AN867-1)*3+$AO867+5,$AP867+7)))))</f>
        <v>0</v>
      </c>
      <c r="AR867" s="472">
        <f ca="1">COUNTIF(INDIRECT("H"&amp;(ROW()+12*(($AN867-1)*3+$AO867)-ROW())/12+5):INDIRECT("S"&amp;(ROW()+12*(($AN867-1)*3+$AO867)-ROW())/12+5),AQ867)</f>
        <v>0</v>
      </c>
      <c r="AU867" s="472">
        <f ca="1">IF(AND(AQ867&gt;0,AR867&gt;0),COUNTIF(AU$6:AU866,"&gt;0")+1,0)</f>
        <v>0</v>
      </c>
    </row>
    <row r="868" spans="40:47" x14ac:dyDescent="0.15">
      <c r="AN868" s="472">
        <v>24</v>
      </c>
      <c r="AO868" s="472">
        <v>3</v>
      </c>
      <c r="AP868" s="472">
        <v>11</v>
      </c>
      <c r="AQ868" s="472">
        <f ca="1">IF($AP868=1,IF(INDIRECT(ADDRESS(($AN868-1)*3+$AO868+5,$AP868+7))="",0,INDIRECT(ADDRESS(($AN868-1)*3+$AO868+5,$AP868+7))),IF(INDIRECT(ADDRESS(($AN868-1)*3+$AO868+5,$AP868+7))="",0,IF(COUNTIF(INDIRECT(ADDRESS(($AN868-1)*36+($AO868-1)*12+6,COLUMN())):INDIRECT(ADDRESS(($AN868-1)*36+($AO868-1)*12+$AP868+4,COLUMN())),INDIRECT(ADDRESS(($AN868-1)*3+$AO868+5,$AP868+7)))&gt;=1,0,INDIRECT(ADDRESS(($AN868-1)*3+$AO868+5,$AP868+7)))))</f>
        <v>0</v>
      </c>
      <c r="AR868" s="472">
        <f ca="1">COUNTIF(INDIRECT("H"&amp;(ROW()+12*(($AN868-1)*3+$AO868)-ROW())/12+5):INDIRECT("S"&amp;(ROW()+12*(($AN868-1)*3+$AO868)-ROW())/12+5),AQ868)</f>
        <v>0</v>
      </c>
      <c r="AU868" s="472">
        <f ca="1">IF(AND(AQ868&gt;0,AR868&gt;0),COUNTIF(AU$6:AU867,"&gt;0")+1,0)</f>
        <v>0</v>
      </c>
    </row>
    <row r="869" spans="40:47" x14ac:dyDescent="0.15">
      <c r="AN869" s="472">
        <v>24</v>
      </c>
      <c r="AO869" s="472">
        <v>3</v>
      </c>
      <c r="AP869" s="472">
        <v>12</v>
      </c>
      <c r="AQ869" s="472">
        <f ca="1">IF($AP869=1,IF(INDIRECT(ADDRESS(($AN869-1)*3+$AO869+5,$AP869+7))="",0,INDIRECT(ADDRESS(($AN869-1)*3+$AO869+5,$AP869+7))),IF(INDIRECT(ADDRESS(($AN869-1)*3+$AO869+5,$AP869+7))="",0,IF(COUNTIF(INDIRECT(ADDRESS(($AN869-1)*36+($AO869-1)*12+6,COLUMN())):INDIRECT(ADDRESS(($AN869-1)*36+($AO869-1)*12+$AP869+4,COLUMN())),INDIRECT(ADDRESS(($AN869-1)*3+$AO869+5,$AP869+7)))&gt;=1,0,INDIRECT(ADDRESS(($AN869-1)*3+$AO869+5,$AP869+7)))))</f>
        <v>0</v>
      </c>
      <c r="AR869" s="472">
        <f ca="1">COUNTIF(INDIRECT("H"&amp;(ROW()+12*(($AN869-1)*3+$AO869)-ROW())/12+5):INDIRECT("S"&amp;(ROW()+12*(($AN869-1)*3+$AO869)-ROW())/12+5),AQ869)</f>
        <v>0</v>
      </c>
      <c r="AU869" s="472">
        <f ca="1">IF(AND(AQ869&gt;0,AR869&gt;0),COUNTIF(AU$6:AU868,"&gt;0")+1,0)</f>
        <v>0</v>
      </c>
    </row>
    <row r="870" spans="40:47" x14ac:dyDescent="0.15">
      <c r="AN870" s="472">
        <v>25</v>
      </c>
      <c r="AO870" s="472">
        <v>1</v>
      </c>
      <c r="AP870" s="472">
        <v>1</v>
      </c>
      <c r="AQ870" s="472">
        <f ca="1">IF($AP870=1,IF(INDIRECT(ADDRESS(($AN870-1)*3+$AO870+5,$AP870+7))="",0,INDIRECT(ADDRESS(($AN870-1)*3+$AO870+5,$AP870+7))),IF(INDIRECT(ADDRESS(($AN870-1)*3+$AO870+5,$AP870+7))="",0,IF(COUNTIF(INDIRECT(ADDRESS(($AN870-1)*36+($AO870-1)*12+6,COLUMN())):INDIRECT(ADDRESS(($AN870-1)*36+($AO870-1)*12+$AP870+4,COLUMN())),INDIRECT(ADDRESS(($AN870-1)*3+$AO870+5,$AP870+7)))&gt;=1,0,INDIRECT(ADDRESS(($AN870-1)*3+$AO870+5,$AP870+7)))))</f>
        <v>0</v>
      </c>
      <c r="AR870" s="472">
        <f ca="1">COUNTIF(INDIRECT("H"&amp;(ROW()+12*(($AN870-1)*3+$AO870)-ROW())/12+5):INDIRECT("S"&amp;(ROW()+12*(($AN870-1)*3+$AO870)-ROW())/12+5),AQ870)</f>
        <v>0</v>
      </c>
      <c r="AU870" s="472">
        <f ca="1">IF(AND(AQ870&gt;0,AR870&gt;0),COUNTIF(AU$6:AU869,"&gt;0")+1,0)</f>
        <v>0</v>
      </c>
    </row>
    <row r="871" spans="40:47" x14ac:dyDescent="0.15">
      <c r="AN871" s="472">
        <v>25</v>
      </c>
      <c r="AO871" s="472">
        <v>1</v>
      </c>
      <c r="AP871" s="472">
        <v>2</v>
      </c>
      <c r="AQ871" s="472">
        <f ca="1">IF($AP871=1,IF(INDIRECT(ADDRESS(($AN871-1)*3+$AO871+5,$AP871+7))="",0,INDIRECT(ADDRESS(($AN871-1)*3+$AO871+5,$AP871+7))),IF(INDIRECT(ADDRESS(($AN871-1)*3+$AO871+5,$AP871+7))="",0,IF(COUNTIF(INDIRECT(ADDRESS(($AN871-1)*36+($AO871-1)*12+6,COLUMN())):INDIRECT(ADDRESS(($AN871-1)*36+($AO871-1)*12+$AP871+4,COLUMN())),INDIRECT(ADDRESS(($AN871-1)*3+$AO871+5,$AP871+7)))&gt;=1,0,INDIRECT(ADDRESS(($AN871-1)*3+$AO871+5,$AP871+7)))))</f>
        <v>0</v>
      </c>
      <c r="AR871" s="472">
        <f ca="1">COUNTIF(INDIRECT("H"&amp;(ROW()+12*(($AN871-1)*3+$AO871)-ROW())/12+5):INDIRECT("S"&amp;(ROW()+12*(($AN871-1)*3+$AO871)-ROW())/12+5),AQ871)</f>
        <v>0</v>
      </c>
      <c r="AU871" s="472">
        <f ca="1">IF(AND(AQ871&gt;0,AR871&gt;0),COUNTIF(AU$6:AU870,"&gt;0")+1,0)</f>
        <v>0</v>
      </c>
    </row>
    <row r="872" spans="40:47" x14ac:dyDescent="0.15">
      <c r="AN872" s="472">
        <v>25</v>
      </c>
      <c r="AO872" s="472">
        <v>1</v>
      </c>
      <c r="AP872" s="472">
        <v>3</v>
      </c>
      <c r="AQ872" s="472">
        <f ca="1">IF($AP872=1,IF(INDIRECT(ADDRESS(($AN872-1)*3+$AO872+5,$AP872+7))="",0,INDIRECT(ADDRESS(($AN872-1)*3+$AO872+5,$AP872+7))),IF(INDIRECT(ADDRESS(($AN872-1)*3+$AO872+5,$AP872+7))="",0,IF(COUNTIF(INDIRECT(ADDRESS(($AN872-1)*36+($AO872-1)*12+6,COLUMN())):INDIRECT(ADDRESS(($AN872-1)*36+($AO872-1)*12+$AP872+4,COLUMN())),INDIRECT(ADDRESS(($AN872-1)*3+$AO872+5,$AP872+7)))&gt;=1,0,INDIRECT(ADDRESS(($AN872-1)*3+$AO872+5,$AP872+7)))))</f>
        <v>0</v>
      </c>
      <c r="AR872" s="472">
        <f ca="1">COUNTIF(INDIRECT("H"&amp;(ROW()+12*(($AN872-1)*3+$AO872)-ROW())/12+5):INDIRECT("S"&amp;(ROW()+12*(($AN872-1)*3+$AO872)-ROW())/12+5),AQ872)</f>
        <v>0</v>
      </c>
      <c r="AU872" s="472">
        <f ca="1">IF(AND(AQ872&gt;0,AR872&gt;0),COUNTIF(AU$6:AU871,"&gt;0")+1,0)</f>
        <v>0</v>
      </c>
    </row>
    <row r="873" spans="40:47" x14ac:dyDescent="0.15">
      <c r="AN873" s="472">
        <v>25</v>
      </c>
      <c r="AO873" s="472">
        <v>1</v>
      </c>
      <c r="AP873" s="472">
        <v>4</v>
      </c>
      <c r="AQ873" s="472">
        <f ca="1">IF($AP873=1,IF(INDIRECT(ADDRESS(($AN873-1)*3+$AO873+5,$AP873+7))="",0,INDIRECT(ADDRESS(($AN873-1)*3+$AO873+5,$AP873+7))),IF(INDIRECT(ADDRESS(($AN873-1)*3+$AO873+5,$AP873+7))="",0,IF(COUNTIF(INDIRECT(ADDRESS(($AN873-1)*36+($AO873-1)*12+6,COLUMN())):INDIRECT(ADDRESS(($AN873-1)*36+($AO873-1)*12+$AP873+4,COLUMN())),INDIRECT(ADDRESS(($AN873-1)*3+$AO873+5,$AP873+7)))&gt;=1,0,INDIRECT(ADDRESS(($AN873-1)*3+$AO873+5,$AP873+7)))))</f>
        <v>0</v>
      </c>
      <c r="AR873" s="472">
        <f ca="1">COUNTIF(INDIRECT("H"&amp;(ROW()+12*(($AN873-1)*3+$AO873)-ROW())/12+5):INDIRECT("S"&amp;(ROW()+12*(($AN873-1)*3+$AO873)-ROW())/12+5),AQ873)</f>
        <v>0</v>
      </c>
      <c r="AU873" s="472">
        <f ca="1">IF(AND(AQ873&gt;0,AR873&gt;0),COUNTIF(AU$6:AU872,"&gt;0")+1,0)</f>
        <v>0</v>
      </c>
    </row>
    <row r="874" spans="40:47" x14ac:dyDescent="0.15">
      <c r="AN874" s="472">
        <v>25</v>
      </c>
      <c r="AO874" s="472">
        <v>1</v>
      </c>
      <c r="AP874" s="472">
        <v>5</v>
      </c>
      <c r="AQ874" s="472">
        <f ca="1">IF($AP874=1,IF(INDIRECT(ADDRESS(($AN874-1)*3+$AO874+5,$AP874+7))="",0,INDIRECT(ADDRESS(($AN874-1)*3+$AO874+5,$AP874+7))),IF(INDIRECT(ADDRESS(($AN874-1)*3+$AO874+5,$AP874+7))="",0,IF(COUNTIF(INDIRECT(ADDRESS(($AN874-1)*36+($AO874-1)*12+6,COLUMN())):INDIRECT(ADDRESS(($AN874-1)*36+($AO874-1)*12+$AP874+4,COLUMN())),INDIRECT(ADDRESS(($AN874-1)*3+$AO874+5,$AP874+7)))&gt;=1,0,INDIRECT(ADDRESS(($AN874-1)*3+$AO874+5,$AP874+7)))))</f>
        <v>0</v>
      </c>
      <c r="AR874" s="472">
        <f ca="1">COUNTIF(INDIRECT("H"&amp;(ROW()+12*(($AN874-1)*3+$AO874)-ROW())/12+5):INDIRECT("S"&amp;(ROW()+12*(($AN874-1)*3+$AO874)-ROW())/12+5),AQ874)</f>
        <v>0</v>
      </c>
      <c r="AU874" s="472">
        <f ca="1">IF(AND(AQ874&gt;0,AR874&gt;0),COUNTIF(AU$6:AU873,"&gt;0")+1,0)</f>
        <v>0</v>
      </c>
    </row>
    <row r="875" spans="40:47" x14ac:dyDescent="0.15">
      <c r="AN875" s="472">
        <v>25</v>
      </c>
      <c r="AO875" s="472">
        <v>1</v>
      </c>
      <c r="AP875" s="472">
        <v>6</v>
      </c>
      <c r="AQ875" s="472">
        <f ca="1">IF($AP875=1,IF(INDIRECT(ADDRESS(($AN875-1)*3+$AO875+5,$AP875+7))="",0,INDIRECT(ADDRESS(($AN875-1)*3+$AO875+5,$AP875+7))),IF(INDIRECT(ADDRESS(($AN875-1)*3+$AO875+5,$AP875+7))="",0,IF(COUNTIF(INDIRECT(ADDRESS(($AN875-1)*36+($AO875-1)*12+6,COLUMN())):INDIRECT(ADDRESS(($AN875-1)*36+($AO875-1)*12+$AP875+4,COLUMN())),INDIRECT(ADDRESS(($AN875-1)*3+$AO875+5,$AP875+7)))&gt;=1,0,INDIRECT(ADDRESS(($AN875-1)*3+$AO875+5,$AP875+7)))))</f>
        <v>0</v>
      </c>
      <c r="AR875" s="472">
        <f ca="1">COUNTIF(INDIRECT("H"&amp;(ROW()+12*(($AN875-1)*3+$AO875)-ROW())/12+5):INDIRECT("S"&amp;(ROW()+12*(($AN875-1)*3+$AO875)-ROW())/12+5),AQ875)</f>
        <v>0</v>
      </c>
      <c r="AU875" s="472">
        <f ca="1">IF(AND(AQ875&gt;0,AR875&gt;0),COUNTIF(AU$6:AU874,"&gt;0")+1,0)</f>
        <v>0</v>
      </c>
    </row>
    <row r="876" spans="40:47" x14ac:dyDescent="0.15">
      <c r="AN876" s="472">
        <v>25</v>
      </c>
      <c r="AO876" s="472">
        <v>1</v>
      </c>
      <c r="AP876" s="472">
        <v>7</v>
      </c>
      <c r="AQ876" s="472">
        <f ca="1">IF($AP876=1,IF(INDIRECT(ADDRESS(($AN876-1)*3+$AO876+5,$AP876+7))="",0,INDIRECT(ADDRESS(($AN876-1)*3+$AO876+5,$AP876+7))),IF(INDIRECT(ADDRESS(($AN876-1)*3+$AO876+5,$AP876+7))="",0,IF(COUNTIF(INDIRECT(ADDRESS(($AN876-1)*36+($AO876-1)*12+6,COLUMN())):INDIRECT(ADDRESS(($AN876-1)*36+($AO876-1)*12+$AP876+4,COLUMN())),INDIRECT(ADDRESS(($AN876-1)*3+$AO876+5,$AP876+7)))&gt;=1,0,INDIRECT(ADDRESS(($AN876-1)*3+$AO876+5,$AP876+7)))))</f>
        <v>0</v>
      </c>
      <c r="AR876" s="472">
        <f ca="1">COUNTIF(INDIRECT("H"&amp;(ROW()+12*(($AN876-1)*3+$AO876)-ROW())/12+5):INDIRECT("S"&amp;(ROW()+12*(($AN876-1)*3+$AO876)-ROW())/12+5),AQ876)</f>
        <v>0</v>
      </c>
      <c r="AU876" s="472">
        <f ca="1">IF(AND(AQ876&gt;0,AR876&gt;0),COUNTIF(AU$6:AU875,"&gt;0")+1,0)</f>
        <v>0</v>
      </c>
    </row>
    <row r="877" spans="40:47" x14ac:dyDescent="0.15">
      <c r="AN877" s="472">
        <v>25</v>
      </c>
      <c r="AO877" s="472">
        <v>1</v>
      </c>
      <c r="AP877" s="472">
        <v>8</v>
      </c>
      <c r="AQ877" s="472">
        <f ca="1">IF($AP877=1,IF(INDIRECT(ADDRESS(($AN877-1)*3+$AO877+5,$AP877+7))="",0,INDIRECT(ADDRESS(($AN877-1)*3+$AO877+5,$AP877+7))),IF(INDIRECT(ADDRESS(($AN877-1)*3+$AO877+5,$AP877+7))="",0,IF(COUNTIF(INDIRECT(ADDRESS(($AN877-1)*36+($AO877-1)*12+6,COLUMN())):INDIRECT(ADDRESS(($AN877-1)*36+($AO877-1)*12+$AP877+4,COLUMN())),INDIRECT(ADDRESS(($AN877-1)*3+$AO877+5,$AP877+7)))&gt;=1,0,INDIRECT(ADDRESS(($AN877-1)*3+$AO877+5,$AP877+7)))))</f>
        <v>0</v>
      </c>
      <c r="AR877" s="472">
        <f ca="1">COUNTIF(INDIRECT("H"&amp;(ROW()+12*(($AN877-1)*3+$AO877)-ROW())/12+5):INDIRECT("S"&amp;(ROW()+12*(($AN877-1)*3+$AO877)-ROW())/12+5),AQ877)</f>
        <v>0</v>
      </c>
      <c r="AU877" s="472">
        <f ca="1">IF(AND(AQ877&gt;0,AR877&gt;0),COUNTIF(AU$6:AU876,"&gt;0")+1,0)</f>
        <v>0</v>
      </c>
    </row>
    <row r="878" spans="40:47" x14ac:dyDescent="0.15">
      <c r="AN878" s="472">
        <v>25</v>
      </c>
      <c r="AO878" s="472">
        <v>1</v>
      </c>
      <c r="AP878" s="472">
        <v>9</v>
      </c>
      <c r="AQ878" s="472">
        <f ca="1">IF($AP878=1,IF(INDIRECT(ADDRESS(($AN878-1)*3+$AO878+5,$AP878+7))="",0,INDIRECT(ADDRESS(($AN878-1)*3+$AO878+5,$AP878+7))),IF(INDIRECT(ADDRESS(($AN878-1)*3+$AO878+5,$AP878+7))="",0,IF(COUNTIF(INDIRECT(ADDRESS(($AN878-1)*36+($AO878-1)*12+6,COLUMN())):INDIRECT(ADDRESS(($AN878-1)*36+($AO878-1)*12+$AP878+4,COLUMN())),INDIRECT(ADDRESS(($AN878-1)*3+$AO878+5,$AP878+7)))&gt;=1,0,INDIRECT(ADDRESS(($AN878-1)*3+$AO878+5,$AP878+7)))))</f>
        <v>0</v>
      </c>
      <c r="AR878" s="472">
        <f ca="1">COUNTIF(INDIRECT("H"&amp;(ROW()+12*(($AN878-1)*3+$AO878)-ROW())/12+5):INDIRECT("S"&amp;(ROW()+12*(($AN878-1)*3+$AO878)-ROW())/12+5),AQ878)</f>
        <v>0</v>
      </c>
      <c r="AU878" s="472">
        <f ca="1">IF(AND(AQ878&gt;0,AR878&gt;0),COUNTIF(AU$6:AU877,"&gt;0")+1,0)</f>
        <v>0</v>
      </c>
    </row>
    <row r="879" spans="40:47" x14ac:dyDescent="0.15">
      <c r="AN879" s="472">
        <v>25</v>
      </c>
      <c r="AO879" s="472">
        <v>1</v>
      </c>
      <c r="AP879" s="472">
        <v>10</v>
      </c>
      <c r="AQ879" s="472">
        <f ca="1">IF($AP879=1,IF(INDIRECT(ADDRESS(($AN879-1)*3+$AO879+5,$AP879+7))="",0,INDIRECT(ADDRESS(($AN879-1)*3+$AO879+5,$AP879+7))),IF(INDIRECT(ADDRESS(($AN879-1)*3+$AO879+5,$AP879+7))="",0,IF(COUNTIF(INDIRECT(ADDRESS(($AN879-1)*36+($AO879-1)*12+6,COLUMN())):INDIRECT(ADDRESS(($AN879-1)*36+($AO879-1)*12+$AP879+4,COLUMN())),INDIRECT(ADDRESS(($AN879-1)*3+$AO879+5,$AP879+7)))&gt;=1,0,INDIRECT(ADDRESS(($AN879-1)*3+$AO879+5,$AP879+7)))))</f>
        <v>0</v>
      </c>
      <c r="AR879" s="472">
        <f ca="1">COUNTIF(INDIRECT("H"&amp;(ROW()+12*(($AN879-1)*3+$AO879)-ROW())/12+5):INDIRECT("S"&amp;(ROW()+12*(($AN879-1)*3+$AO879)-ROW())/12+5),AQ879)</f>
        <v>0</v>
      </c>
      <c r="AU879" s="472">
        <f ca="1">IF(AND(AQ879&gt;0,AR879&gt;0),COUNTIF(AU$6:AU878,"&gt;0")+1,0)</f>
        <v>0</v>
      </c>
    </row>
    <row r="880" spans="40:47" x14ac:dyDescent="0.15">
      <c r="AN880" s="472">
        <v>25</v>
      </c>
      <c r="AO880" s="472">
        <v>1</v>
      </c>
      <c r="AP880" s="472">
        <v>11</v>
      </c>
      <c r="AQ880" s="472">
        <f ca="1">IF($AP880=1,IF(INDIRECT(ADDRESS(($AN880-1)*3+$AO880+5,$AP880+7))="",0,INDIRECT(ADDRESS(($AN880-1)*3+$AO880+5,$AP880+7))),IF(INDIRECT(ADDRESS(($AN880-1)*3+$AO880+5,$AP880+7))="",0,IF(COUNTIF(INDIRECT(ADDRESS(($AN880-1)*36+($AO880-1)*12+6,COLUMN())):INDIRECT(ADDRESS(($AN880-1)*36+($AO880-1)*12+$AP880+4,COLUMN())),INDIRECT(ADDRESS(($AN880-1)*3+$AO880+5,$AP880+7)))&gt;=1,0,INDIRECT(ADDRESS(($AN880-1)*3+$AO880+5,$AP880+7)))))</f>
        <v>0</v>
      </c>
      <c r="AR880" s="472">
        <f ca="1">COUNTIF(INDIRECT("H"&amp;(ROW()+12*(($AN880-1)*3+$AO880)-ROW())/12+5):INDIRECT("S"&amp;(ROW()+12*(($AN880-1)*3+$AO880)-ROW())/12+5),AQ880)</f>
        <v>0</v>
      </c>
      <c r="AU880" s="472">
        <f ca="1">IF(AND(AQ880&gt;0,AR880&gt;0),COUNTIF(AU$6:AU879,"&gt;0")+1,0)</f>
        <v>0</v>
      </c>
    </row>
    <row r="881" spans="40:47" x14ac:dyDescent="0.15">
      <c r="AN881" s="472">
        <v>25</v>
      </c>
      <c r="AO881" s="472">
        <v>1</v>
      </c>
      <c r="AP881" s="472">
        <v>12</v>
      </c>
      <c r="AQ881" s="472">
        <f ca="1">IF($AP881=1,IF(INDIRECT(ADDRESS(($AN881-1)*3+$AO881+5,$AP881+7))="",0,INDIRECT(ADDRESS(($AN881-1)*3+$AO881+5,$AP881+7))),IF(INDIRECT(ADDRESS(($AN881-1)*3+$AO881+5,$AP881+7))="",0,IF(COUNTIF(INDIRECT(ADDRESS(($AN881-1)*36+($AO881-1)*12+6,COLUMN())):INDIRECT(ADDRESS(($AN881-1)*36+($AO881-1)*12+$AP881+4,COLUMN())),INDIRECT(ADDRESS(($AN881-1)*3+$AO881+5,$AP881+7)))&gt;=1,0,INDIRECT(ADDRESS(($AN881-1)*3+$AO881+5,$AP881+7)))))</f>
        <v>0</v>
      </c>
      <c r="AR881" s="472">
        <f ca="1">COUNTIF(INDIRECT("H"&amp;(ROW()+12*(($AN881-1)*3+$AO881)-ROW())/12+5):INDIRECT("S"&amp;(ROW()+12*(($AN881-1)*3+$AO881)-ROW())/12+5),AQ881)</f>
        <v>0</v>
      </c>
      <c r="AU881" s="472">
        <f ca="1">IF(AND(AQ881&gt;0,AR881&gt;0),COUNTIF(AU$6:AU880,"&gt;0")+1,0)</f>
        <v>0</v>
      </c>
    </row>
    <row r="882" spans="40:47" x14ac:dyDescent="0.15">
      <c r="AN882" s="472">
        <v>25</v>
      </c>
      <c r="AO882" s="472">
        <v>2</v>
      </c>
      <c r="AP882" s="472">
        <v>1</v>
      </c>
      <c r="AQ882" s="472">
        <f ca="1">IF($AP882=1,IF(INDIRECT(ADDRESS(($AN882-1)*3+$AO882+5,$AP882+7))="",0,INDIRECT(ADDRESS(($AN882-1)*3+$AO882+5,$AP882+7))),IF(INDIRECT(ADDRESS(($AN882-1)*3+$AO882+5,$AP882+7))="",0,IF(COUNTIF(INDIRECT(ADDRESS(($AN882-1)*36+($AO882-1)*12+6,COLUMN())):INDIRECT(ADDRESS(($AN882-1)*36+($AO882-1)*12+$AP882+4,COLUMN())),INDIRECT(ADDRESS(($AN882-1)*3+$AO882+5,$AP882+7)))&gt;=1,0,INDIRECT(ADDRESS(($AN882-1)*3+$AO882+5,$AP882+7)))))</f>
        <v>0</v>
      </c>
      <c r="AR882" s="472">
        <f ca="1">COUNTIF(INDIRECT("H"&amp;(ROW()+12*(($AN882-1)*3+$AO882)-ROW())/12+5):INDIRECT("S"&amp;(ROW()+12*(($AN882-1)*3+$AO882)-ROW())/12+5),AQ882)</f>
        <v>0</v>
      </c>
      <c r="AU882" s="472">
        <f ca="1">IF(AND(AQ882&gt;0,AR882&gt;0),COUNTIF(AU$6:AU881,"&gt;0")+1,0)</f>
        <v>0</v>
      </c>
    </row>
    <row r="883" spans="40:47" x14ac:dyDescent="0.15">
      <c r="AN883" s="472">
        <v>25</v>
      </c>
      <c r="AO883" s="472">
        <v>2</v>
      </c>
      <c r="AP883" s="472">
        <v>2</v>
      </c>
      <c r="AQ883" s="472">
        <f ca="1">IF($AP883=1,IF(INDIRECT(ADDRESS(($AN883-1)*3+$AO883+5,$AP883+7))="",0,INDIRECT(ADDRESS(($AN883-1)*3+$AO883+5,$AP883+7))),IF(INDIRECT(ADDRESS(($AN883-1)*3+$AO883+5,$AP883+7))="",0,IF(COUNTIF(INDIRECT(ADDRESS(($AN883-1)*36+($AO883-1)*12+6,COLUMN())):INDIRECT(ADDRESS(($AN883-1)*36+($AO883-1)*12+$AP883+4,COLUMN())),INDIRECT(ADDRESS(($AN883-1)*3+$AO883+5,$AP883+7)))&gt;=1,0,INDIRECT(ADDRESS(($AN883-1)*3+$AO883+5,$AP883+7)))))</f>
        <v>0</v>
      </c>
      <c r="AR883" s="472">
        <f ca="1">COUNTIF(INDIRECT("H"&amp;(ROW()+12*(($AN883-1)*3+$AO883)-ROW())/12+5):INDIRECT("S"&amp;(ROW()+12*(($AN883-1)*3+$AO883)-ROW())/12+5),AQ883)</f>
        <v>0</v>
      </c>
      <c r="AU883" s="472">
        <f ca="1">IF(AND(AQ883&gt;0,AR883&gt;0),COUNTIF(AU$6:AU882,"&gt;0")+1,0)</f>
        <v>0</v>
      </c>
    </row>
    <row r="884" spans="40:47" x14ac:dyDescent="0.15">
      <c r="AN884" s="472">
        <v>25</v>
      </c>
      <c r="AO884" s="472">
        <v>2</v>
      </c>
      <c r="AP884" s="472">
        <v>3</v>
      </c>
      <c r="AQ884" s="472">
        <f ca="1">IF($AP884=1,IF(INDIRECT(ADDRESS(($AN884-1)*3+$AO884+5,$AP884+7))="",0,INDIRECT(ADDRESS(($AN884-1)*3+$AO884+5,$AP884+7))),IF(INDIRECT(ADDRESS(($AN884-1)*3+$AO884+5,$AP884+7))="",0,IF(COUNTIF(INDIRECT(ADDRESS(($AN884-1)*36+($AO884-1)*12+6,COLUMN())):INDIRECT(ADDRESS(($AN884-1)*36+($AO884-1)*12+$AP884+4,COLUMN())),INDIRECT(ADDRESS(($AN884-1)*3+$AO884+5,$AP884+7)))&gt;=1,0,INDIRECT(ADDRESS(($AN884-1)*3+$AO884+5,$AP884+7)))))</f>
        <v>0</v>
      </c>
      <c r="AR884" s="472">
        <f ca="1">COUNTIF(INDIRECT("H"&amp;(ROW()+12*(($AN884-1)*3+$AO884)-ROW())/12+5):INDIRECT("S"&amp;(ROW()+12*(($AN884-1)*3+$AO884)-ROW())/12+5),AQ884)</f>
        <v>0</v>
      </c>
      <c r="AU884" s="472">
        <f ca="1">IF(AND(AQ884&gt;0,AR884&gt;0),COUNTIF(AU$6:AU883,"&gt;0")+1,0)</f>
        <v>0</v>
      </c>
    </row>
    <row r="885" spans="40:47" x14ac:dyDescent="0.15">
      <c r="AN885" s="472">
        <v>25</v>
      </c>
      <c r="AO885" s="472">
        <v>2</v>
      </c>
      <c r="AP885" s="472">
        <v>4</v>
      </c>
      <c r="AQ885" s="472">
        <f ca="1">IF($AP885=1,IF(INDIRECT(ADDRESS(($AN885-1)*3+$AO885+5,$AP885+7))="",0,INDIRECT(ADDRESS(($AN885-1)*3+$AO885+5,$AP885+7))),IF(INDIRECT(ADDRESS(($AN885-1)*3+$AO885+5,$AP885+7))="",0,IF(COUNTIF(INDIRECT(ADDRESS(($AN885-1)*36+($AO885-1)*12+6,COLUMN())):INDIRECT(ADDRESS(($AN885-1)*36+($AO885-1)*12+$AP885+4,COLUMN())),INDIRECT(ADDRESS(($AN885-1)*3+$AO885+5,$AP885+7)))&gt;=1,0,INDIRECT(ADDRESS(($AN885-1)*3+$AO885+5,$AP885+7)))))</f>
        <v>0</v>
      </c>
      <c r="AR885" s="472">
        <f ca="1">COUNTIF(INDIRECT("H"&amp;(ROW()+12*(($AN885-1)*3+$AO885)-ROW())/12+5):INDIRECT("S"&amp;(ROW()+12*(($AN885-1)*3+$AO885)-ROW())/12+5),AQ885)</f>
        <v>0</v>
      </c>
      <c r="AU885" s="472">
        <f ca="1">IF(AND(AQ885&gt;0,AR885&gt;0),COUNTIF(AU$6:AU884,"&gt;0")+1,0)</f>
        <v>0</v>
      </c>
    </row>
    <row r="886" spans="40:47" x14ac:dyDescent="0.15">
      <c r="AN886" s="472">
        <v>25</v>
      </c>
      <c r="AO886" s="472">
        <v>2</v>
      </c>
      <c r="AP886" s="472">
        <v>5</v>
      </c>
      <c r="AQ886" s="472">
        <f ca="1">IF($AP886=1,IF(INDIRECT(ADDRESS(($AN886-1)*3+$AO886+5,$AP886+7))="",0,INDIRECT(ADDRESS(($AN886-1)*3+$AO886+5,$AP886+7))),IF(INDIRECT(ADDRESS(($AN886-1)*3+$AO886+5,$AP886+7))="",0,IF(COUNTIF(INDIRECT(ADDRESS(($AN886-1)*36+($AO886-1)*12+6,COLUMN())):INDIRECT(ADDRESS(($AN886-1)*36+($AO886-1)*12+$AP886+4,COLUMN())),INDIRECT(ADDRESS(($AN886-1)*3+$AO886+5,$AP886+7)))&gt;=1,0,INDIRECT(ADDRESS(($AN886-1)*3+$AO886+5,$AP886+7)))))</f>
        <v>0</v>
      </c>
      <c r="AR886" s="472">
        <f ca="1">COUNTIF(INDIRECT("H"&amp;(ROW()+12*(($AN886-1)*3+$AO886)-ROW())/12+5):INDIRECT("S"&amp;(ROW()+12*(($AN886-1)*3+$AO886)-ROW())/12+5),AQ886)</f>
        <v>0</v>
      </c>
      <c r="AU886" s="472">
        <f ca="1">IF(AND(AQ886&gt;0,AR886&gt;0),COUNTIF(AU$6:AU885,"&gt;0")+1,0)</f>
        <v>0</v>
      </c>
    </row>
    <row r="887" spans="40:47" x14ac:dyDescent="0.15">
      <c r="AN887" s="472">
        <v>25</v>
      </c>
      <c r="AO887" s="472">
        <v>2</v>
      </c>
      <c r="AP887" s="472">
        <v>6</v>
      </c>
      <c r="AQ887" s="472">
        <f ca="1">IF($AP887=1,IF(INDIRECT(ADDRESS(($AN887-1)*3+$AO887+5,$AP887+7))="",0,INDIRECT(ADDRESS(($AN887-1)*3+$AO887+5,$AP887+7))),IF(INDIRECT(ADDRESS(($AN887-1)*3+$AO887+5,$AP887+7))="",0,IF(COUNTIF(INDIRECT(ADDRESS(($AN887-1)*36+($AO887-1)*12+6,COLUMN())):INDIRECT(ADDRESS(($AN887-1)*36+($AO887-1)*12+$AP887+4,COLUMN())),INDIRECT(ADDRESS(($AN887-1)*3+$AO887+5,$AP887+7)))&gt;=1,0,INDIRECT(ADDRESS(($AN887-1)*3+$AO887+5,$AP887+7)))))</f>
        <v>0</v>
      </c>
      <c r="AR887" s="472">
        <f ca="1">COUNTIF(INDIRECT("H"&amp;(ROW()+12*(($AN887-1)*3+$AO887)-ROW())/12+5):INDIRECT("S"&amp;(ROW()+12*(($AN887-1)*3+$AO887)-ROW())/12+5),AQ887)</f>
        <v>0</v>
      </c>
      <c r="AU887" s="472">
        <f ca="1">IF(AND(AQ887&gt;0,AR887&gt;0),COUNTIF(AU$6:AU886,"&gt;0")+1,0)</f>
        <v>0</v>
      </c>
    </row>
    <row r="888" spans="40:47" x14ac:dyDescent="0.15">
      <c r="AN888" s="472">
        <v>25</v>
      </c>
      <c r="AO888" s="472">
        <v>2</v>
      </c>
      <c r="AP888" s="472">
        <v>7</v>
      </c>
      <c r="AQ888" s="472">
        <f ca="1">IF($AP888=1,IF(INDIRECT(ADDRESS(($AN888-1)*3+$AO888+5,$AP888+7))="",0,INDIRECT(ADDRESS(($AN888-1)*3+$AO888+5,$AP888+7))),IF(INDIRECT(ADDRESS(($AN888-1)*3+$AO888+5,$AP888+7))="",0,IF(COUNTIF(INDIRECT(ADDRESS(($AN888-1)*36+($AO888-1)*12+6,COLUMN())):INDIRECT(ADDRESS(($AN888-1)*36+($AO888-1)*12+$AP888+4,COLUMN())),INDIRECT(ADDRESS(($AN888-1)*3+$AO888+5,$AP888+7)))&gt;=1,0,INDIRECT(ADDRESS(($AN888-1)*3+$AO888+5,$AP888+7)))))</f>
        <v>0</v>
      </c>
      <c r="AR888" s="472">
        <f ca="1">COUNTIF(INDIRECT("H"&amp;(ROW()+12*(($AN888-1)*3+$AO888)-ROW())/12+5):INDIRECT("S"&amp;(ROW()+12*(($AN888-1)*3+$AO888)-ROW())/12+5),AQ888)</f>
        <v>0</v>
      </c>
      <c r="AU888" s="472">
        <f ca="1">IF(AND(AQ888&gt;0,AR888&gt;0),COUNTIF(AU$6:AU887,"&gt;0")+1,0)</f>
        <v>0</v>
      </c>
    </row>
    <row r="889" spans="40:47" x14ac:dyDescent="0.15">
      <c r="AN889" s="472">
        <v>25</v>
      </c>
      <c r="AO889" s="472">
        <v>2</v>
      </c>
      <c r="AP889" s="472">
        <v>8</v>
      </c>
      <c r="AQ889" s="472">
        <f ca="1">IF($AP889=1,IF(INDIRECT(ADDRESS(($AN889-1)*3+$AO889+5,$AP889+7))="",0,INDIRECT(ADDRESS(($AN889-1)*3+$AO889+5,$AP889+7))),IF(INDIRECT(ADDRESS(($AN889-1)*3+$AO889+5,$AP889+7))="",0,IF(COUNTIF(INDIRECT(ADDRESS(($AN889-1)*36+($AO889-1)*12+6,COLUMN())):INDIRECT(ADDRESS(($AN889-1)*36+($AO889-1)*12+$AP889+4,COLUMN())),INDIRECT(ADDRESS(($AN889-1)*3+$AO889+5,$AP889+7)))&gt;=1,0,INDIRECT(ADDRESS(($AN889-1)*3+$AO889+5,$AP889+7)))))</f>
        <v>0</v>
      </c>
      <c r="AR889" s="472">
        <f ca="1">COUNTIF(INDIRECT("H"&amp;(ROW()+12*(($AN889-1)*3+$AO889)-ROW())/12+5):INDIRECT("S"&amp;(ROW()+12*(($AN889-1)*3+$AO889)-ROW())/12+5),AQ889)</f>
        <v>0</v>
      </c>
      <c r="AU889" s="472">
        <f ca="1">IF(AND(AQ889&gt;0,AR889&gt;0),COUNTIF(AU$6:AU888,"&gt;0")+1,0)</f>
        <v>0</v>
      </c>
    </row>
    <row r="890" spans="40:47" x14ac:dyDescent="0.15">
      <c r="AN890" s="472">
        <v>25</v>
      </c>
      <c r="AO890" s="472">
        <v>2</v>
      </c>
      <c r="AP890" s="472">
        <v>9</v>
      </c>
      <c r="AQ890" s="472">
        <f ca="1">IF($AP890=1,IF(INDIRECT(ADDRESS(($AN890-1)*3+$AO890+5,$AP890+7))="",0,INDIRECT(ADDRESS(($AN890-1)*3+$AO890+5,$AP890+7))),IF(INDIRECT(ADDRESS(($AN890-1)*3+$AO890+5,$AP890+7))="",0,IF(COUNTIF(INDIRECT(ADDRESS(($AN890-1)*36+($AO890-1)*12+6,COLUMN())):INDIRECT(ADDRESS(($AN890-1)*36+($AO890-1)*12+$AP890+4,COLUMN())),INDIRECT(ADDRESS(($AN890-1)*3+$AO890+5,$AP890+7)))&gt;=1,0,INDIRECT(ADDRESS(($AN890-1)*3+$AO890+5,$AP890+7)))))</f>
        <v>0</v>
      </c>
      <c r="AR890" s="472">
        <f ca="1">COUNTIF(INDIRECT("H"&amp;(ROW()+12*(($AN890-1)*3+$AO890)-ROW())/12+5):INDIRECT("S"&amp;(ROW()+12*(($AN890-1)*3+$AO890)-ROW())/12+5),AQ890)</f>
        <v>0</v>
      </c>
      <c r="AU890" s="472">
        <f ca="1">IF(AND(AQ890&gt;0,AR890&gt;0),COUNTIF(AU$6:AU889,"&gt;0")+1,0)</f>
        <v>0</v>
      </c>
    </row>
    <row r="891" spans="40:47" x14ac:dyDescent="0.15">
      <c r="AN891" s="472">
        <v>25</v>
      </c>
      <c r="AO891" s="472">
        <v>2</v>
      </c>
      <c r="AP891" s="472">
        <v>10</v>
      </c>
      <c r="AQ891" s="472">
        <f ca="1">IF($AP891=1,IF(INDIRECT(ADDRESS(($AN891-1)*3+$AO891+5,$AP891+7))="",0,INDIRECT(ADDRESS(($AN891-1)*3+$AO891+5,$AP891+7))),IF(INDIRECT(ADDRESS(($AN891-1)*3+$AO891+5,$AP891+7))="",0,IF(COUNTIF(INDIRECT(ADDRESS(($AN891-1)*36+($AO891-1)*12+6,COLUMN())):INDIRECT(ADDRESS(($AN891-1)*36+($AO891-1)*12+$AP891+4,COLUMN())),INDIRECT(ADDRESS(($AN891-1)*3+$AO891+5,$AP891+7)))&gt;=1,0,INDIRECT(ADDRESS(($AN891-1)*3+$AO891+5,$AP891+7)))))</f>
        <v>0</v>
      </c>
      <c r="AR891" s="472">
        <f ca="1">COUNTIF(INDIRECT("H"&amp;(ROW()+12*(($AN891-1)*3+$AO891)-ROW())/12+5):INDIRECT("S"&amp;(ROW()+12*(($AN891-1)*3+$AO891)-ROW())/12+5),AQ891)</f>
        <v>0</v>
      </c>
      <c r="AU891" s="472">
        <f ca="1">IF(AND(AQ891&gt;0,AR891&gt;0),COUNTIF(AU$6:AU890,"&gt;0")+1,0)</f>
        <v>0</v>
      </c>
    </row>
    <row r="892" spans="40:47" x14ac:dyDescent="0.15">
      <c r="AN892" s="472">
        <v>25</v>
      </c>
      <c r="AO892" s="472">
        <v>2</v>
      </c>
      <c r="AP892" s="472">
        <v>11</v>
      </c>
      <c r="AQ892" s="472">
        <f ca="1">IF($AP892=1,IF(INDIRECT(ADDRESS(($AN892-1)*3+$AO892+5,$AP892+7))="",0,INDIRECT(ADDRESS(($AN892-1)*3+$AO892+5,$AP892+7))),IF(INDIRECT(ADDRESS(($AN892-1)*3+$AO892+5,$AP892+7))="",0,IF(COUNTIF(INDIRECT(ADDRESS(($AN892-1)*36+($AO892-1)*12+6,COLUMN())):INDIRECT(ADDRESS(($AN892-1)*36+($AO892-1)*12+$AP892+4,COLUMN())),INDIRECT(ADDRESS(($AN892-1)*3+$AO892+5,$AP892+7)))&gt;=1,0,INDIRECT(ADDRESS(($AN892-1)*3+$AO892+5,$AP892+7)))))</f>
        <v>0</v>
      </c>
      <c r="AR892" s="472">
        <f ca="1">COUNTIF(INDIRECT("H"&amp;(ROW()+12*(($AN892-1)*3+$AO892)-ROW())/12+5):INDIRECT("S"&amp;(ROW()+12*(($AN892-1)*3+$AO892)-ROW())/12+5),AQ892)</f>
        <v>0</v>
      </c>
      <c r="AU892" s="472">
        <f ca="1">IF(AND(AQ892&gt;0,AR892&gt;0),COUNTIF(AU$6:AU891,"&gt;0")+1,0)</f>
        <v>0</v>
      </c>
    </row>
    <row r="893" spans="40:47" x14ac:dyDescent="0.15">
      <c r="AN893" s="472">
        <v>25</v>
      </c>
      <c r="AO893" s="472">
        <v>2</v>
      </c>
      <c r="AP893" s="472">
        <v>12</v>
      </c>
      <c r="AQ893" s="472">
        <f ca="1">IF($AP893=1,IF(INDIRECT(ADDRESS(($AN893-1)*3+$AO893+5,$AP893+7))="",0,INDIRECT(ADDRESS(($AN893-1)*3+$AO893+5,$AP893+7))),IF(INDIRECT(ADDRESS(($AN893-1)*3+$AO893+5,$AP893+7))="",0,IF(COUNTIF(INDIRECT(ADDRESS(($AN893-1)*36+($AO893-1)*12+6,COLUMN())):INDIRECT(ADDRESS(($AN893-1)*36+($AO893-1)*12+$AP893+4,COLUMN())),INDIRECT(ADDRESS(($AN893-1)*3+$AO893+5,$AP893+7)))&gt;=1,0,INDIRECT(ADDRESS(($AN893-1)*3+$AO893+5,$AP893+7)))))</f>
        <v>0</v>
      </c>
      <c r="AR893" s="472">
        <f ca="1">COUNTIF(INDIRECT("H"&amp;(ROW()+12*(($AN893-1)*3+$AO893)-ROW())/12+5):INDIRECT("S"&amp;(ROW()+12*(($AN893-1)*3+$AO893)-ROW())/12+5),AQ893)</f>
        <v>0</v>
      </c>
      <c r="AU893" s="472">
        <f ca="1">IF(AND(AQ893&gt;0,AR893&gt;0),COUNTIF(AU$6:AU892,"&gt;0")+1,0)</f>
        <v>0</v>
      </c>
    </row>
    <row r="894" spans="40:47" x14ac:dyDescent="0.15">
      <c r="AN894" s="472">
        <v>25</v>
      </c>
      <c r="AO894" s="472">
        <v>3</v>
      </c>
      <c r="AP894" s="472">
        <v>1</v>
      </c>
      <c r="AQ894" s="472">
        <f ca="1">IF($AP894=1,IF(INDIRECT(ADDRESS(($AN894-1)*3+$AO894+5,$AP894+7))="",0,INDIRECT(ADDRESS(($AN894-1)*3+$AO894+5,$AP894+7))),IF(INDIRECT(ADDRESS(($AN894-1)*3+$AO894+5,$AP894+7))="",0,IF(COUNTIF(INDIRECT(ADDRESS(($AN894-1)*36+($AO894-1)*12+6,COLUMN())):INDIRECT(ADDRESS(($AN894-1)*36+($AO894-1)*12+$AP894+4,COLUMN())),INDIRECT(ADDRESS(($AN894-1)*3+$AO894+5,$AP894+7)))&gt;=1,0,INDIRECT(ADDRESS(($AN894-1)*3+$AO894+5,$AP894+7)))))</f>
        <v>0</v>
      </c>
      <c r="AR894" s="472">
        <f ca="1">COUNTIF(INDIRECT("H"&amp;(ROW()+12*(($AN894-1)*3+$AO894)-ROW())/12+5):INDIRECT("S"&amp;(ROW()+12*(($AN894-1)*3+$AO894)-ROW())/12+5),AQ894)</f>
        <v>0</v>
      </c>
      <c r="AU894" s="472">
        <f ca="1">IF(AND(AQ894&gt;0,AR894&gt;0),COUNTIF(AU$6:AU893,"&gt;0")+1,0)</f>
        <v>0</v>
      </c>
    </row>
    <row r="895" spans="40:47" x14ac:dyDescent="0.15">
      <c r="AN895" s="472">
        <v>25</v>
      </c>
      <c r="AO895" s="472">
        <v>3</v>
      </c>
      <c r="AP895" s="472">
        <v>2</v>
      </c>
      <c r="AQ895" s="472">
        <f ca="1">IF($AP895=1,IF(INDIRECT(ADDRESS(($AN895-1)*3+$AO895+5,$AP895+7))="",0,INDIRECT(ADDRESS(($AN895-1)*3+$AO895+5,$AP895+7))),IF(INDIRECT(ADDRESS(($AN895-1)*3+$AO895+5,$AP895+7))="",0,IF(COUNTIF(INDIRECT(ADDRESS(($AN895-1)*36+($AO895-1)*12+6,COLUMN())):INDIRECT(ADDRESS(($AN895-1)*36+($AO895-1)*12+$AP895+4,COLUMN())),INDIRECT(ADDRESS(($AN895-1)*3+$AO895+5,$AP895+7)))&gt;=1,0,INDIRECT(ADDRESS(($AN895-1)*3+$AO895+5,$AP895+7)))))</f>
        <v>0</v>
      </c>
      <c r="AR895" s="472">
        <f ca="1">COUNTIF(INDIRECT("H"&amp;(ROW()+12*(($AN895-1)*3+$AO895)-ROW())/12+5):INDIRECT("S"&amp;(ROW()+12*(($AN895-1)*3+$AO895)-ROW())/12+5),AQ895)</f>
        <v>0</v>
      </c>
      <c r="AU895" s="472">
        <f ca="1">IF(AND(AQ895&gt;0,AR895&gt;0),COUNTIF(AU$6:AU894,"&gt;0")+1,0)</f>
        <v>0</v>
      </c>
    </row>
    <row r="896" spans="40:47" x14ac:dyDescent="0.15">
      <c r="AN896" s="472">
        <v>25</v>
      </c>
      <c r="AO896" s="472">
        <v>3</v>
      </c>
      <c r="AP896" s="472">
        <v>3</v>
      </c>
      <c r="AQ896" s="472">
        <f ca="1">IF($AP896=1,IF(INDIRECT(ADDRESS(($AN896-1)*3+$AO896+5,$AP896+7))="",0,INDIRECT(ADDRESS(($AN896-1)*3+$AO896+5,$AP896+7))),IF(INDIRECT(ADDRESS(($AN896-1)*3+$AO896+5,$AP896+7))="",0,IF(COUNTIF(INDIRECT(ADDRESS(($AN896-1)*36+($AO896-1)*12+6,COLUMN())):INDIRECT(ADDRESS(($AN896-1)*36+($AO896-1)*12+$AP896+4,COLUMN())),INDIRECT(ADDRESS(($AN896-1)*3+$AO896+5,$AP896+7)))&gt;=1,0,INDIRECT(ADDRESS(($AN896-1)*3+$AO896+5,$AP896+7)))))</f>
        <v>0</v>
      </c>
      <c r="AR896" s="472">
        <f ca="1">COUNTIF(INDIRECT("H"&amp;(ROW()+12*(($AN896-1)*3+$AO896)-ROW())/12+5):INDIRECT("S"&amp;(ROW()+12*(($AN896-1)*3+$AO896)-ROW())/12+5),AQ896)</f>
        <v>0</v>
      </c>
      <c r="AU896" s="472">
        <f ca="1">IF(AND(AQ896&gt;0,AR896&gt;0),COUNTIF(AU$6:AU895,"&gt;0")+1,0)</f>
        <v>0</v>
      </c>
    </row>
    <row r="897" spans="40:47" x14ac:dyDescent="0.15">
      <c r="AN897" s="472">
        <v>25</v>
      </c>
      <c r="AO897" s="472">
        <v>3</v>
      </c>
      <c r="AP897" s="472">
        <v>4</v>
      </c>
      <c r="AQ897" s="472">
        <f ca="1">IF($AP897=1,IF(INDIRECT(ADDRESS(($AN897-1)*3+$AO897+5,$AP897+7))="",0,INDIRECT(ADDRESS(($AN897-1)*3+$AO897+5,$AP897+7))),IF(INDIRECT(ADDRESS(($AN897-1)*3+$AO897+5,$AP897+7))="",0,IF(COUNTIF(INDIRECT(ADDRESS(($AN897-1)*36+($AO897-1)*12+6,COLUMN())):INDIRECT(ADDRESS(($AN897-1)*36+($AO897-1)*12+$AP897+4,COLUMN())),INDIRECT(ADDRESS(($AN897-1)*3+$AO897+5,$AP897+7)))&gt;=1,0,INDIRECT(ADDRESS(($AN897-1)*3+$AO897+5,$AP897+7)))))</f>
        <v>0</v>
      </c>
      <c r="AR897" s="472">
        <f ca="1">COUNTIF(INDIRECT("H"&amp;(ROW()+12*(($AN897-1)*3+$AO897)-ROW())/12+5):INDIRECT("S"&amp;(ROW()+12*(($AN897-1)*3+$AO897)-ROW())/12+5),AQ897)</f>
        <v>0</v>
      </c>
      <c r="AU897" s="472">
        <f ca="1">IF(AND(AQ897&gt;0,AR897&gt;0),COUNTIF(AU$6:AU896,"&gt;0")+1,0)</f>
        <v>0</v>
      </c>
    </row>
    <row r="898" spans="40:47" x14ac:dyDescent="0.15">
      <c r="AN898" s="472">
        <v>25</v>
      </c>
      <c r="AO898" s="472">
        <v>3</v>
      </c>
      <c r="AP898" s="472">
        <v>5</v>
      </c>
      <c r="AQ898" s="472">
        <f ca="1">IF($AP898=1,IF(INDIRECT(ADDRESS(($AN898-1)*3+$AO898+5,$AP898+7))="",0,INDIRECT(ADDRESS(($AN898-1)*3+$AO898+5,$AP898+7))),IF(INDIRECT(ADDRESS(($AN898-1)*3+$AO898+5,$AP898+7))="",0,IF(COUNTIF(INDIRECT(ADDRESS(($AN898-1)*36+($AO898-1)*12+6,COLUMN())):INDIRECT(ADDRESS(($AN898-1)*36+($AO898-1)*12+$AP898+4,COLUMN())),INDIRECT(ADDRESS(($AN898-1)*3+$AO898+5,$AP898+7)))&gt;=1,0,INDIRECT(ADDRESS(($AN898-1)*3+$AO898+5,$AP898+7)))))</f>
        <v>0</v>
      </c>
      <c r="AR898" s="472">
        <f ca="1">COUNTIF(INDIRECT("H"&amp;(ROW()+12*(($AN898-1)*3+$AO898)-ROW())/12+5):INDIRECT("S"&amp;(ROW()+12*(($AN898-1)*3+$AO898)-ROW())/12+5),AQ898)</f>
        <v>0</v>
      </c>
      <c r="AU898" s="472">
        <f ca="1">IF(AND(AQ898&gt;0,AR898&gt;0),COUNTIF(AU$6:AU897,"&gt;0")+1,0)</f>
        <v>0</v>
      </c>
    </row>
    <row r="899" spans="40:47" x14ac:dyDescent="0.15">
      <c r="AN899" s="472">
        <v>25</v>
      </c>
      <c r="AO899" s="472">
        <v>3</v>
      </c>
      <c r="AP899" s="472">
        <v>6</v>
      </c>
      <c r="AQ899" s="472">
        <f ca="1">IF($AP899=1,IF(INDIRECT(ADDRESS(($AN899-1)*3+$AO899+5,$AP899+7))="",0,INDIRECT(ADDRESS(($AN899-1)*3+$AO899+5,$AP899+7))),IF(INDIRECT(ADDRESS(($AN899-1)*3+$AO899+5,$AP899+7))="",0,IF(COUNTIF(INDIRECT(ADDRESS(($AN899-1)*36+($AO899-1)*12+6,COLUMN())):INDIRECT(ADDRESS(($AN899-1)*36+($AO899-1)*12+$AP899+4,COLUMN())),INDIRECT(ADDRESS(($AN899-1)*3+$AO899+5,$AP899+7)))&gt;=1,0,INDIRECT(ADDRESS(($AN899-1)*3+$AO899+5,$AP899+7)))))</f>
        <v>0</v>
      </c>
      <c r="AR899" s="472">
        <f ca="1">COUNTIF(INDIRECT("H"&amp;(ROW()+12*(($AN899-1)*3+$AO899)-ROW())/12+5):INDIRECT("S"&amp;(ROW()+12*(($AN899-1)*3+$AO899)-ROW())/12+5),AQ899)</f>
        <v>0</v>
      </c>
      <c r="AU899" s="472">
        <f ca="1">IF(AND(AQ899&gt;0,AR899&gt;0),COUNTIF(AU$6:AU898,"&gt;0")+1,0)</f>
        <v>0</v>
      </c>
    </row>
    <row r="900" spans="40:47" x14ac:dyDescent="0.15">
      <c r="AN900" s="472">
        <v>25</v>
      </c>
      <c r="AO900" s="472">
        <v>3</v>
      </c>
      <c r="AP900" s="472">
        <v>7</v>
      </c>
      <c r="AQ900" s="472">
        <f ca="1">IF($AP900=1,IF(INDIRECT(ADDRESS(($AN900-1)*3+$AO900+5,$AP900+7))="",0,INDIRECT(ADDRESS(($AN900-1)*3+$AO900+5,$AP900+7))),IF(INDIRECT(ADDRESS(($AN900-1)*3+$AO900+5,$AP900+7))="",0,IF(COUNTIF(INDIRECT(ADDRESS(($AN900-1)*36+($AO900-1)*12+6,COLUMN())):INDIRECT(ADDRESS(($AN900-1)*36+($AO900-1)*12+$AP900+4,COLUMN())),INDIRECT(ADDRESS(($AN900-1)*3+$AO900+5,$AP900+7)))&gt;=1,0,INDIRECT(ADDRESS(($AN900-1)*3+$AO900+5,$AP900+7)))))</f>
        <v>0</v>
      </c>
      <c r="AR900" s="472">
        <f ca="1">COUNTIF(INDIRECT("H"&amp;(ROW()+12*(($AN900-1)*3+$AO900)-ROW())/12+5):INDIRECT("S"&amp;(ROW()+12*(($AN900-1)*3+$AO900)-ROW())/12+5),AQ900)</f>
        <v>0</v>
      </c>
      <c r="AU900" s="472">
        <f ca="1">IF(AND(AQ900&gt;0,AR900&gt;0),COUNTIF(AU$6:AU899,"&gt;0")+1,0)</f>
        <v>0</v>
      </c>
    </row>
    <row r="901" spans="40:47" x14ac:dyDescent="0.15">
      <c r="AN901" s="472">
        <v>25</v>
      </c>
      <c r="AO901" s="472">
        <v>3</v>
      </c>
      <c r="AP901" s="472">
        <v>8</v>
      </c>
      <c r="AQ901" s="472">
        <f ca="1">IF($AP901=1,IF(INDIRECT(ADDRESS(($AN901-1)*3+$AO901+5,$AP901+7))="",0,INDIRECT(ADDRESS(($AN901-1)*3+$AO901+5,$AP901+7))),IF(INDIRECT(ADDRESS(($AN901-1)*3+$AO901+5,$AP901+7))="",0,IF(COUNTIF(INDIRECT(ADDRESS(($AN901-1)*36+($AO901-1)*12+6,COLUMN())):INDIRECT(ADDRESS(($AN901-1)*36+($AO901-1)*12+$AP901+4,COLUMN())),INDIRECT(ADDRESS(($AN901-1)*3+$AO901+5,$AP901+7)))&gt;=1,0,INDIRECT(ADDRESS(($AN901-1)*3+$AO901+5,$AP901+7)))))</f>
        <v>0</v>
      </c>
      <c r="AR901" s="472">
        <f ca="1">COUNTIF(INDIRECT("H"&amp;(ROW()+12*(($AN901-1)*3+$AO901)-ROW())/12+5):INDIRECT("S"&amp;(ROW()+12*(($AN901-1)*3+$AO901)-ROW())/12+5),AQ901)</f>
        <v>0</v>
      </c>
      <c r="AU901" s="472">
        <f ca="1">IF(AND(AQ901&gt;0,AR901&gt;0),COUNTIF(AU$6:AU900,"&gt;0")+1,0)</f>
        <v>0</v>
      </c>
    </row>
    <row r="902" spans="40:47" x14ac:dyDescent="0.15">
      <c r="AN902" s="472">
        <v>25</v>
      </c>
      <c r="AO902" s="472">
        <v>3</v>
      </c>
      <c r="AP902" s="472">
        <v>9</v>
      </c>
      <c r="AQ902" s="472">
        <f ca="1">IF($AP902=1,IF(INDIRECT(ADDRESS(($AN902-1)*3+$AO902+5,$AP902+7))="",0,INDIRECT(ADDRESS(($AN902-1)*3+$AO902+5,$AP902+7))),IF(INDIRECT(ADDRESS(($AN902-1)*3+$AO902+5,$AP902+7))="",0,IF(COUNTIF(INDIRECT(ADDRESS(($AN902-1)*36+($AO902-1)*12+6,COLUMN())):INDIRECT(ADDRESS(($AN902-1)*36+($AO902-1)*12+$AP902+4,COLUMN())),INDIRECT(ADDRESS(($AN902-1)*3+$AO902+5,$AP902+7)))&gt;=1,0,INDIRECT(ADDRESS(($AN902-1)*3+$AO902+5,$AP902+7)))))</f>
        <v>0</v>
      </c>
      <c r="AR902" s="472">
        <f ca="1">COUNTIF(INDIRECT("H"&amp;(ROW()+12*(($AN902-1)*3+$AO902)-ROW())/12+5):INDIRECT("S"&amp;(ROW()+12*(($AN902-1)*3+$AO902)-ROW())/12+5),AQ902)</f>
        <v>0</v>
      </c>
      <c r="AU902" s="472">
        <f ca="1">IF(AND(AQ902&gt;0,AR902&gt;0),COUNTIF(AU$6:AU901,"&gt;0")+1,0)</f>
        <v>0</v>
      </c>
    </row>
    <row r="903" spans="40:47" x14ac:dyDescent="0.15">
      <c r="AN903" s="472">
        <v>25</v>
      </c>
      <c r="AO903" s="472">
        <v>3</v>
      </c>
      <c r="AP903" s="472">
        <v>10</v>
      </c>
      <c r="AQ903" s="472">
        <f ca="1">IF($AP903=1,IF(INDIRECT(ADDRESS(($AN903-1)*3+$AO903+5,$AP903+7))="",0,INDIRECT(ADDRESS(($AN903-1)*3+$AO903+5,$AP903+7))),IF(INDIRECT(ADDRESS(($AN903-1)*3+$AO903+5,$AP903+7))="",0,IF(COUNTIF(INDIRECT(ADDRESS(($AN903-1)*36+($AO903-1)*12+6,COLUMN())):INDIRECT(ADDRESS(($AN903-1)*36+($AO903-1)*12+$AP903+4,COLUMN())),INDIRECT(ADDRESS(($AN903-1)*3+$AO903+5,$AP903+7)))&gt;=1,0,INDIRECT(ADDRESS(($AN903-1)*3+$AO903+5,$AP903+7)))))</f>
        <v>0</v>
      </c>
      <c r="AR903" s="472">
        <f ca="1">COUNTIF(INDIRECT("H"&amp;(ROW()+12*(($AN903-1)*3+$AO903)-ROW())/12+5):INDIRECT("S"&amp;(ROW()+12*(($AN903-1)*3+$AO903)-ROW())/12+5),AQ903)</f>
        <v>0</v>
      </c>
      <c r="AU903" s="472">
        <f ca="1">IF(AND(AQ903&gt;0,AR903&gt;0),COUNTIF(AU$6:AU902,"&gt;0")+1,0)</f>
        <v>0</v>
      </c>
    </row>
    <row r="904" spans="40:47" x14ac:dyDescent="0.15">
      <c r="AN904" s="472">
        <v>25</v>
      </c>
      <c r="AO904" s="472">
        <v>3</v>
      </c>
      <c r="AP904" s="472">
        <v>11</v>
      </c>
      <c r="AQ904" s="472">
        <f ca="1">IF($AP904=1,IF(INDIRECT(ADDRESS(($AN904-1)*3+$AO904+5,$AP904+7))="",0,INDIRECT(ADDRESS(($AN904-1)*3+$AO904+5,$AP904+7))),IF(INDIRECT(ADDRESS(($AN904-1)*3+$AO904+5,$AP904+7))="",0,IF(COUNTIF(INDIRECT(ADDRESS(($AN904-1)*36+($AO904-1)*12+6,COLUMN())):INDIRECT(ADDRESS(($AN904-1)*36+($AO904-1)*12+$AP904+4,COLUMN())),INDIRECT(ADDRESS(($AN904-1)*3+$AO904+5,$AP904+7)))&gt;=1,0,INDIRECT(ADDRESS(($AN904-1)*3+$AO904+5,$AP904+7)))))</f>
        <v>0</v>
      </c>
      <c r="AR904" s="472">
        <f ca="1">COUNTIF(INDIRECT("H"&amp;(ROW()+12*(($AN904-1)*3+$AO904)-ROW())/12+5):INDIRECT("S"&amp;(ROW()+12*(($AN904-1)*3+$AO904)-ROW())/12+5),AQ904)</f>
        <v>0</v>
      </c>
      <c r="AU904" s="472">
        <f ca="1">IF(AND(AQ904&gt;0,AR904&gt;0),COUNTIF(AU$6:AU903,"&gt;0")+1,0)</f>
        <v>0</v>
      </c>
    </row>
    <row r="905" spans="40:47" x14ac:dyDescent="0.15">
      <c r="AN905" s="472">
        <v>25</v>
      </c>
      <c r="AO905" s="472">
        <v>3</v>
      </c>
      <c r="AP905" s="472">
        <v>12</v>
      </c>
      <c r="AQ905" s="472">
        <f ca="1">IF($AP905=1,IF(INDIRECT(ADDRESS(($AN905-1)*3+$AO905+5,$AP905+7))="",0,INDIRECT(ADDRESS(($AN905-1)*3+$AO905+5,$AP905+7))),IF(INDIRECT(ADDRESS(($AN905-1)*3+$AO905+5,$AP905+7))="",0,IF(COUNTIF(INDIRECT(ADDRESS(($AN905-1)*36+($AO905-1)*12+6,COLUMN())):INDIRECT(ADDRESS(($AN905-1)*36+($AO905-1)*12+$AP905+4,COLUMN())),INDIRECT(ADDRESS(($AN905-1)*3+$AO905+5,$AP905+7)))&gt;=1,0,INDIRECT(ADDRESS(($AN905-1)*3+$AO905+5,$AP905+7)))))</f>
        <v>0</v>
      </c>
      <c r="AR905" s="472">
        <f ca="1">COUNTIF(INDIRECT("H"&amp;(ROW()+12*(($AN905-1)*3+$AO905)-ROW())/12+5):INDIRECT("S"&amp;(ROW()+12*(($AN905-1)*3+$AO905)-ROW())/12+5),AQ905)</f>
        <v>0</v>
      </c>
      <c r="AU905" s="472">
        <f ca="1">IF(AND(AQ905&gt;0,AR905&gt;0),COUNTIF(AU$6:AU904,"&gt;0")+1,0)</f>
        <v>0</v>
      </c>
    </row>
    <row r="906" spans="40:47" x14ac:dyDescent="0.15">
      <c r="AN906" s="472">
        <v>26</v>
      </c>
      <c r="AO906" s="472">
        <v>1</v>
      </c>
      <c r="AP906" s="472">
        <v>1</v>
      </c>
      <c r="AQ906" s="472">
        <f ca="1">IF($AP906=1,IF(INDIRECT(ADDRESS(($AN906-1)*3+$AO906+5,$AP906+7))="",0,INDIRECT(ADDRESS(($AN906-1)*3+$AO906+5,$AP906+7))),IF(INDIRECT(ADDRESS(($AN906-1)*3+$AO906+5,$AP906+7))="",0,IF(COUNTIF(INDIRECT(ADDRESS(($AN906-1)*36+($AO906-1)*12+6,COLUMN())):INDIRECT(ADDRESS(($AN906-1)*36+($AO906-1)*12+$AP906+4,COLUMN())),INDIRECT(ADDRESS(($AN906-1)*3+$AO906+5,$AP906+7)))&gt;=1,0,INDIRECT(ADDRESS(($AN906-1)*3+$AO906+5,$AP906+7)))))</f>
        <v>0</v>
      </c>
      <c r="AR906" s="472">
        <f ca="1">COUNTIF(INDIRECT("H"&amp;(ROW()+12*(($AN906-1)*3+$AO906)-ROW())/12+5):INDIRECT("S"&amp;(ROW()+12*(($AN906-1)*3+$AO906)-ROW())/12+5),AQ906)</f>
        <v>0</v>
      </c>
      <c r="AU906" s="472">
        <f ca="1">IF(AND(AQ906&gt;0,AR906&gt;0),COUNTIF(AU$6:AU905,"&gt;0")+1,0)</f>
        <v>0</v>
      </c>
    </row>
    <row r="907" spans="40:47" x14ac:dyDescent="0.15">
      <c r="AN907" s="472">
        <v>26</v>
      </c>
      <c r="AO907" s="472">
        <v>1</v>
      </c>
      <c r="AP907" s="472">
        <v>2</v>
      </c>
      <c r="AQ907" s="472">
        <f ca="1">IF($AP907=1,IF(INDIRECT(ADDRESS(($AN907-1)*3+$AO907+5,$AP907+7))="",0,INDIRECT(ADDRESS(($AN907-1)*3+$AO907+5,$AP907+7))),IF(INDIRECT(ADDRESS(($AN907-1)*3+$AO907+5,$AP907+7))="",0,IF(COUNTIF(INDIRECT(ADDRESS(($AN907-1)*36+($AO907-1)*12+6,COLUMN())):INDIRECT(ADDRESS(($AN907-1)*36+($AO907-1)*12+$AP907+4,COLUMN())),INDIRECT(ADDRESS(($AN907-1)*3+$AO907+5,$AP907+7)))&gt;=1,0,INDIRECT(ADDRESS(($AN907-1)*3+$AO907+5,$AP907+7)))))</f>
        <v>0</v>
      </c>
      <c r="AR907" s="472">
        <f ca="1">COUNTIF(INDIRECT("H"&amp;(ROW()+12*(($AN907-1)*3+$AO907)-ROW())/12+5):INDIRECT("S"&amp;(ROW()+12*(($AN907-1)*3+$AO907)-ROW())/12+5),AQ907)</f>
        <v>0</v>
      </c>
      <c r="AU907" s="472">
        <f ca="1">IF(AND(AQ907&gt;0,AR907&gt;0),COUNTIF(AU$6:AU906,"&gt;0")+1,0)</f>
        <v>0</v>
      </c>
    </row>
    <row r="908" spans="40:47" x14ac:dyDescent="0.15">
      <c r="AN908" s="472">
        <v>26</v>
      </c>
      <c r="AO908" s="472">
        <v>1</v>
      </c>
      <c r="AP908" s="472">
        <v>3</v>
      </c>
      <c r="AQ908" s="472">
        <f ca="1">IF($AP908=1,IF(INDIRECT(ADDRESS(($AN908-1)*3+$AO908+5,$AP908+7))="",0,INDIRECT(ADDRESS(($AN908-1)*3+$AO908+5,$AP908+7))),IF(INDIRECT(ADDRESS(($AN908-1)*3+$AO908+5,$AP908+7))="",0,IF(COUNTIF(INDIRECT(ADDRESS(($AN908-1)*36+($AO908-1)*12+6,COLUMN())):INDIRECT(ADDRESS(($AN908-1)*36+($AO908-1)*12+$AP908+4,COLUMN())),INDIRECT(ADDRESS(($AN908-1)*3+$AO908+5,$AP908+7)))&gt;=1,0,INDIRECT(ADDRESS(($AN908-1)*3+$AO908+5,$AP908+7)))))</f>
        <v>0</v>
      </c>
      <c r="AR908" s="472">
        <f ca="1">COUNTIF(INDIRECT("H"&amp;(ROW()+12*(($AN908-1)*3+$AO908)-ROW())/12+5):INDIRECT("S"&amp;(ROW()+12*(($AN908-1)*3+$AO908)-ROW())/12+5),AQ908)</f>
        <v>0</v>
      </c>
      <c r="AU908" s="472">
        <f ca="1">IF(AND(AQ908&gt;0,AR908&gt;0),COUNTIF(AU$6:AU907,"&gt;0")+1,0)</f>
        <v>0</v>
      </c>
    </row>
    <row r="909" spans="40:47" x14ac:dyDescent="0.15">
      <c r="AN909" s="472">
        <v>26</v>
      </c>
      <c r="AO909" s="472">
        <v>1</v>
      </c>
      <c r="AP909" s="472">
        <v>4</v>
      </c>
      <c r="AQ909" s="472">
        <f ca="1">IF($AP909=1,IF(INDIRECT(ADDRESS(($AN909-1)*3+$AO909+5,$AP909+7))="",0,INDIRECT(ADDRESS(($AN909-1)*3+$AO909+5,$AP909+7))),IF(INDIRECT(ADDRESS(($AN909-1)*3+$AO909+5,$AP909+7))="",0,IF(COUNTIF(INDIRECT(ADDRESS(($AN909-1)*36+($AO909-1)*12+6,COLUMN())):INDIRECT(ADDRESS(($AN909-1)*36+($AO909-1)*12+$AP909+4,COLUMN())),INDIRECT(ADDRESS(($AN909-1)*3+$AO909+5,$AP909+7)))&gt;=1,0,INDIRECT(ADDRESS(($AN909-1)*3+$AO909+5,$AP909+7)))))</f>
        <v>0</v>
      </c>
      <c r="AR909" s="472">
        <f ca="1">COUNTIF(INDIRECT("H"&amp;(ROW()+12*(($AN909-1)*3+$AO909)-ROW())/12+5):INDIRECT("S"&amp;(ROW()+12*(($AN909-1)*3+$AO909)-ROW())/12+5),AQ909)</f>
        <v>0</v>
      </c>
      <c r="AU909" s="472">
        <f ca="1">IF(AND(AQ909&gt;0,AR909&gt;0),COUNTIF(AU$6:AU908,"&gt;0")+1,0)</f>
        <v>0</v>
      </c>
    </row>
    <row r="910" spans="40:47" x14ac:dyDescent="0.15">
      <c r="AN910" s="472">
        <v>26</v>
      </c>
      <c r="AO910" s="472">
        <v>1</v>
      </c>
      <c r="AP910" s="472">
        <v>5</v>
      </c>
      <c r="AQ910" s="472">
        <f ca="1">IF($AP910=1,IF(INDIRECT(ADDRESS(($AN910-1)*3+$AO910+5,$AP910+7))="",0,INDIRECT(ADDRESS(($AN910-1)*3+$AO910+5,$AP910+7))),IF(INDIRECT(ADDRESS(($AN910-1)*3+$AO910+5,$AP910+7))="",0,IF(COUNTIF(INDIRECT(ADDRESS(($AN910-1)*36+($AO910-1)*12+6,COLUMN())):INDIRECT(ADDRESS(($AN910-1)*36+($AO910-1)*12+$AP910+4,COLUMN())),INDIRECT(ADDRESS(($AN910-1)*3+$AO910+5,$AP910+7)))&gt;=1,0,INDIRECT(ADDRESS(($AN910-1)*3+$AO910+5,$AP910+7)))))</f>
        <v>0</v>
      </c>
      <c r="AR910" s="472">
        <f ca="1">COUNTIF(INDIRECT("H"&amp;(ROW()+12*(($AN910-1)*3+$AO910)-ROW())/12+5):INDIRECT("S"&amp;(ROW()+12*(($AN910-1)*3+$AO910)-ROW())/12+5),AQ910)</f>
        <v>0</v>
      </c>
      <c r="AU910" s="472">
        <f ca="1">IF(AND(AQ910&gt;0,AR910&gt;0),COUNTIF(AU$6:AU909,"&gt;0")+1,0)</f>
        <v>0</v>
      </c>
    </row>
    <row r="911" spans="40:47" x14ac:dyDescent="0.15">
      <c r="AN911" s="472">
        <v>26</v>
      </c>
      <c r="AO911" s="472">
        <v>1</v>
      </c>
      <c r="AP911" s="472">
        <v>6</v>
      </c>
      <c r="AQ911" s="472">
        <f ca="1">IF($AP911=1,IF(INDIRECT(ADDRESS(($AN911-1)*3+$AO911+5,$AP911+7))="",0,INDIRECT(ADDRESS(($AN911-1)*3+$AO911+5,$AP911+7))),IF(INDIRECT(ADDRESS(($AN911-1)*3+$AO911+5,$AP911+7))="",0,IF(COUNTIF(INDIRECT(ADDRESS(($AN911-1)*36+($AO911-1)*12+6,COLUMN())):INDIRECT(ADDRESS(($AN911-1)*36+($AO911-1)*12+$AP911+4,COLUMN())),INDIRECT(ADDRESS(($AN911-1)*3+$AO911+5,$AP911+7)))&gt;=1,0,INDIRECT(ADDRESS(($AN911-1)*3+$AO911+5,$AP911+7)))))</f>
        <v>0</v>
      </c>
      <c r="AR911" s="472">
        <f ca="1">COUNTIF(INDIRECT("H"&amp;(ROW()+12*(($AN911-1)*3+$AO911)-ROW())/12+5):INDIRECT("S"&amp;(ROW()+12*(($AN911-1)*3+$AO911)-ROW())/12+5),AQ911)</f>
        <v>0</v>
      </c>
      <c r="AU911" s="472">
        <f ca="1">IF(AND(AQ911&gt;0,AR911&gt;0),COUNTIF(AU$6:AU910,"&gt;0")+1,0)</f>
        <v>0</v>
      </c>
    </row>
    <row r="912" spans="40:47" x14ac:dyDescent="0.15">
      <c r="AN912" s="472">
        <v>26</v>
      </c>
      <c r="AO912" s="472">
        <v>1</v>
      </c>
      <c r="AP912" s="472">
        <v>7</v>
      </c>
      <c r="AQ912" s="472">
        <f ca="1">IF($AP912=1,IF(INDIRECT(ADDRESS(($AN912-1)*3+$AO912+5,$AP912+7))="",0,INDIRECT(ADDRESS(($AN912-1)*3+$AO912+5,$AP912+7))),IF(INDIRECT(ADDRESS(($AN912-1)*3+$AO912+5,$AP912+7))="",0,IF(COUNTIF(INDIRECT(ADDRESS(($AN912-1)*36+($AO912-1)*12+6,COLUMN())):INDIRECT(ADDRESS(($AN912-1)*36+($AO912-1)*12+$AP912+4,COLUMN())),INDIRECT(ADDRESS(($AN912-1)*3+$AO912+5,$AP912+7)))&gt;=1,0,INDIRECT(ADDRESS(($AN912-1)*3+$AO912+5,$AP912+7)))))</f>
        <v>0</v>
      </c>
      <c r="AR912" s="472">
        <f ca="1">COUNTIF(INDIRECT("H"&amp;(ROW()+12*(($AN912-1)*3+$AO912)-ROW())/12+5):INDIRECT("S"&amp;(ROW()+12*(($AN912-1)*3+$AO912)-ROW())/12+5),AQ912)</f>
        <v>0</v>
      </c>
      <c r="AU912" s="472">
        <f ca="1">IF(AND(AQ912&gt;0,AR912&gt;0),COUNTIF(AU$6:AU911,"&gt;0")+1,0)</f>
        <v>0</v>
      </c>
    </row>
    <row r="913" spans="40:47" x14ac:dyDescent="0.15">
      <c r="AN913" s="472">
        <v>26</v>
      </c>
      <c r="AO913" s="472">
        <v>1</v>
      </c>
      <c r="AP913" s="472">
        <v>8</v>
      </c>
      <c r="AQ913" s="472">
        <f ca="1">IF($AP913=1,IF(INDIRECT(ADDRESS(($AN913-1)*3+$AO913+5,$AP913+7))="",0,INDIRECT(ADDRESS(($AN913-1)*3+$AO913+5,$AP913+7))),IF(INDIRECT(ADDRESS(($AN913-1)*3+$AO913+5,$AP913+7))="",0,IF(COUNTIF(INDIRECT(ADDRESS(($AN913-1)*36+($AO913-1)*12+6,COLUMN())):INDIRECT(ADDRESS(($AN913-1)*36+($AO913-1)*12+$AP913+4,COLUMN())),INDIRECT(ADDRESS(($AN913-1)*3+$AO913+5,$AP913+7)))&gt;=1,0,INDIRECT(ADDRESS(($AN913-1)*3+$AO913+5,$AP913+7)))))</f>
        <v>0</v>
      </c>
      <c r="AR913" s="472">
        <f ca="1">COUNTIF(INDIRECT("H"&amp;(ROW()+12*(($AN913-1)*3+$AO913)-ROW())/12+5):INDIRECT("S"&amp;(ROW()+12*(($AN913-1)*3+$AO913)-ROW())/12+5),AQ913)</f>
        <v>0</v>
      </c>
      <c r="AU913" s="472">
        <f ca="1">IF(AND(AQ913&gt;0,AR913&gt;0),COUNTIF(AU$6:AU912,"&gt;0")+1,0)</f>
        <v>0</v>
      </c>
    </row>
    <row r="914" spans="40:47" x14ac:dyDescent="0.15">
      <c r="AN914" s="472">
        <v>26</v>
      </c>
      <c r="AO914" s="472">
        <v>1</v>
      </c>
      <c r="AP914" s="472">
        <v>9</v>
      </c>
      <c r="AQ914" s="472">
        <f ca="1">IF($AP914=1,IF(INDIRECT(ADDRESS(($AN914-1)*3+$AO914+5,$AP914+7))="",0,INDIRECT(ADDRESS(($AN914-1)*3+$AO914+5,$AP914+7))),IF(INDIRECT(ADDRESS(($AN914-1)*3+$AO914+5,$AP914+7))="",0,IF(COUNTIF(INDIRECT(ADDRESS(($AN914-1)*36+($AO914-1)*12+6,COLUMN())):INDIRECT(ADDRESS(($AN914-1)*36+($AO914-1)*12+$AP914+4,COLUMN())),INDIRECT(ADDRESS(($AN914-1)*3+$AO914+5,$AP914+7)))&gt;=1,0,INDIRECT(ADDRESS(($AN914-1)*3+$AO914+5,$AP914+7)))))</f>
        <v>0</v>
      </c>
      <c r="AR914" s="472">
        <f ca="1">COUNTIF(INDIRECT("H"&amp;(ROW()+12*(($AN914-1)*3+$AO914)-ROW())/12+5):INDIRECT("S"&amp;(ROW()+12*(($AN914-1)*3+$AO914)-ROW())/12+5),AQ914)</f>
        <v>0</v>
      </c>
      <c r="AU914" s="472">
        <f ca="1">IF(AND(AQ914&gt;0,AR914&gt;0),COUNTIF(AU$6:AU913,"&gt;0")+1,0)</f>
        <v>0</v>
      </c>
    </row>
    <row r="915" spans="40:47" x14ac:dyDescent="0.15">
      <c r="AN915" s="472">
        <v>26</v>
      </c>
      <c r="AO915" s="472">
        <v>1</v>
      </c>
      <c r="AP915" s="472">
        <v>10</v>
      </c>
      <c r="AQ915" s="472">
        <f ca="1">IF($AP915=1,IF(INDIRECT(ADDRESS(($AN915-1)*3+$AO915+5,$AP915+7))="",0,INDIRECT(ADDRESS(($AN915-1)*3+$AO915+5,$AP915+7))),IF(INDIRECT(ADDRESS(($AN915-1)*3+$AO915+5,$AP915+7))="",0,IF(COUNTIF(INDIRECT(ADDRESS(($AN915-1)*36+($AO915-1)*12+6,COLUMN())):INDIRECT(ADDRESS(($AN915-1)*36+($AO915-1)*12+$AP915+4,COLUMN())),INDIRECT(ADDRESS(($AN915-1)*3+$AO915+5,$AP915+7)))&gt;=1,0,INDIRECT(ADDRESS(($AN915-1)*3+$AO915+5,$AP915+7)))))</f>
        <v>0</v>
      </c>
      <c r="AR915" s="472">
        <f ca="1">COUNTIF(INDIRECT("H"&amp;(ROW()+12*(($AN915-1)*3+$AO915)-ROW())/12+5):INDIRECT("S"&amp;(ROW()+12*(($AN915-1)*3+$AO915)-ROW())/12+5),AQ915)</f>
        <v>0</v>
      </c>
      <c r="AU915" s="472">
        <f ca="1">IF(AND(AQ915&gt;0,AR915&gt;0),COUNTIF(AU$6:AU914,"&gt;0")+1,0)</f>
        <v>0</v>
      </c>
    </row>
    <row r="916" spans="40:47" x14ac:dyDescent="0.15">
      <c r="AN916" s="472">
        <v>26</v>
      </c>
      <c r="AO916" s="472">
        <v>1</v>
      </c>
      <c r="AP916" s="472">
        <v>11</v>
      </c>
      <c r="AQ916" s="472">
        <f ca="1">IF($AP916=1,IF(INDIRECT(ADDRESS(($AN916-1)*3+$AO916+5,$AP916+7))="",0,INDIRECT(ADDRESS(($AN916-1)*3+$AO916+5,$AP916+7))),IF(INDIRECT(ADDRESS(($AN916-1)*3+$AO916+5,$AP916+7))="",0,IF(COUNTIF(INDIRECT(ADDRESS(($AN916-1)*36+($AO916-1)*12+6,COLUMN())):INDIRECT(ADDRESS(($AN916-1)*36+($AO916-1)*12+$AP916+4,COLUMN())),INDIRECT(ADDRESS(($AN916-1)*3+$AO916+5,$AP916+7)))&gt;=1,0,INDIRECT(ADDRESS(($AN916-1)*3+$AO916+5,$AP916+7)))))</f>
        <v>0</v>
      </c>
      <c r="AR916" s="472">
        <f ca="1">COUNTIF(INDIRECT("H"&amp;(ROW()+12*(($AN916-1)*3+$AO916)-ROW())/12+5):INDIRECT("S"&amp;(ROW()+12*(($AN916-1)*3+$AO916)-ROW())/12+5),AQ916)</f>
        <v>0</v>
      </c>
      <c r="AU916" s="472">
        <f ca="1">IF(AND(AQ916&gt;0,AR916&gt;0),COUNTIF(AU$6:AU915,"&gt;0")+1,0)</f>
        <v>0</v>
      </c>
    </row>
    <row r="917" spans="40:47" x14ac:dyDescent="0.15">
      <c r="AN917" s="472">
        <v>26</v>
      </c>
      <c r="AO917" s="472">
        <v>1</v>
      </c>
      <c r="AP917" s="472">
        <v>12</v>
      </c>
      <c r="AQ917" s="472">
        <f ca="1">IF($AP917=1,IF(INDIRECT(ADDRESS(($AN917-1)*3+$AO917+5,$AP917+7))="",0,INDIRECT(ADDRESS(($AN917-1)*3+$AO917+5,$AP917+7))),IF(INDIRECT(ADDRESS(($AN917-1)*3+$AO917+5,$AP917+7))="",0,IF(COUNTIF(INDIRECT(ADDRESS(($AN917-1)*36+($AO917-1)*12+6,COLUMN())):INDIRECT(ADDRESS(($AN917-1)*36+($AO917-1)*12+$AP917+4,COLUMN())),INDIRECT(ADDRESS(($AN917-1)*3+$AO917+5,$AP917+7)))&gt;=1,0,INDIRECT(ADDRESS(($AN917-1)*3+$AO917+5,$AP917+7)))))</f>
        <v>0</v>
      </c>
      <c r="AR917" s="472">
        <f ca="1">COUNTIF(INDIRECT("H"&amp;(ROW()+12*(($AN917-1)*3+$AO917)-ROW())/12+5):INDIRECT("S"&amp;(ROW()+12*(($AN917-1)*3+$AO917)-ROW())/12+5),AQ917)</f>
        <v>0</v>
      </c>
      <c r="AU917" s="472">
        <f ca="1">IF(AND(AQ917&gt;0,AR917&gt;0),COUNTIF(AU$6:AU916,"&gt;0")+1,0)</f>
        <v>0</v>
      </c>
    </row>
    <row r="918" spans="40:47" x14ac:dyDescent="0.15">
      <c r="AN918" s="472">
        <v>26</v>
      </c>
      <c r="AO918" s="472">
        <v>2</v>
      </c>
      <c r="AP918" s="472">
        <v>1</v>
      </c>
      <c r="AQ918" s="472">
        <f ca="1">IF($AP918=1,IF(INDIRECT(ADDRESS(($AN918-1)*3+$AO918+5,$AP918+7))="",0,INDIRECT(ADDRESS(($AN918-1)*3+$AO918+5,$AP918+7))),IF(INDIRECT(ADDRESS(($AN918-1)*3+$AO918+5,$AP918+7))="",0,IF(COUNTIF(INDIRECT(ADDRESS(($AN918-1)*36+($AO918-1)*12+6,COLUMN())):INDIRECT(ADDRESS(($AN918-1)*36+($AO918-1)*12+$AP918+4,COLUMN())),INDIRECT(ADDRESS(($AN918-1)*3+$AO918+5,$AP918+7)))&gt;=1,0,INDIRECT(ADDRESS(($AN918-1)*3+$AO918+5,$AP918+7)))))</f>
        <v>0</v>
      </c>
      <c r="AR918" s="472">
        <f ca="1">COUNTIF(INDIRECT("H"&amp;(ROW()+12*(($AN918-1)*3+$AO918)-ROW())/12+5):INDIRECT("S"&amp;(ROW()+12*(($AN918-1)*3+$AO918)-ROW())/12+5),AQ918)</f>
        <v>0</v>
      </c>
      <c r="AU918" s="472">
        <f ca="1">IF(AND(AQ918&gt;0,AR918&gt;0),COUNTIF(AU$6:AU917,"&gt;0")+1,0)</f>
        <v>0</v>
      </c>
    </row>
    <row r="919" spans="40:47" x14ac:dyDescent="0.15">
      <c r="AN919" s="472">
        <v>26</v>
      </c>
      <c r="AO919" s="472">
        <v>2</v>
      </c>
      <c r="AP919" s="472">
        <v>2</v>
      </c>
      <c r="AQ919" s="472">
        <f ca="1">IF($AP919=1,IF(INDIRECT(ADDRESS(($AN919-1)*3+$AO919+5,$AP919+7))="",0,INDIRECT(ADDRESS(($AN919-1)*3+$AO919+5,$AP919+7))),IF(INDIRECT(ADDRESS(($AN919-1)*3+$AO919+5,$AP919+7))="",0,IF(COUNTIF(INDIRECT(ADDRESS(($AN919-1)*36+($AO919-1)*12+6,COLUMN())):INDIRECT(ADDRESS(($AN919-1)*36+($AO919-1)*12+$AP919+4,COLUMN())),INDIRECT(ADDRESS(($AN919-1)*3+$AO919+5,$AP919+7)))&gt;=1,0,INDIRECT(ADDRESS(($AN919-1)*3+$AO919+5,$AP919+7)))))</f>
        <v>0</v>
      </c>
      <c r="AR919" s="472">
        <f ca="1">COUNTIF(INDIRECT("H"&amp;(ROW()+12*(($AN919-1)*3+$AO919)-ROW())/12+5):INDIRECT("S"&amp;(ROW()+12*(($AN919-1)*3+$AO919)-ROW())/12+5),AQ919)</f>
        <v>0</v>
      </c>
      <c r="AU919" s="472">
        <f ca="1">IF(AND(AQ919&gt;0,AR919&gt;0),COUNTIF(AU$6:AU918,"&gt;0")+1,0)</f>
        <v>0</v>
      </c>
    </row>
    <row r="920" spans="40:47" x14ac:dyDescent="0.15">
      <c r="AN920" s="472">
        <v>26</v>
      </c>
      <c r="AO920" s="472">
        <v>2</v>
      </c>
      <c r="AP920" s="472">
        <v>3</v>
      </c>
      <c r="AQ920" s="472">
        <f ca="1">IF($AP920=1,IF(INDIRECT(ADDRESS(($AN920-1)*3+$AO920+5,$AP920+7))="",0,INDIRECT(ADDRESS(($AN920-1)*3+$AO920+5,$AP920+7))),IF(INDIRECT(ADDRESS(($AN920-1)*3+$AO920+5,$AP920+7))="",0,IF(COUNTIF(INDIRECT(ADDRESS(($AN920-1)*36+($AO920-1)*12+6,COLUMN())):INDIRECT(ADDRESS(($AN920-1)*36+($AO920-1)*12+$AP920+4,COLUMN())),INDIRECT(ADDRESS(($AN920-1)*3+$AO920+5,$AP920+7)))&gt;=1,0,INDIRECT(ADDRESS(($AN920-1)*3+$AO920+5,$AP920+7)))))</f>
        <v>0</v>
      </c>
      <c r="AR920" s="472">
        <f ca="1">COUNTIF(INDIRECT("H"&amp;(ROW()+12*(($AN920-1)*3+$AO920)-ROW())/12+5):INDIRECT("S"&amp;(ROW()+12*(($AN920-1)*3+$AO920)-ROW())/12+5),AQ920)</f>
        <v>0</v>
      </c>
      <c r="AU920" s="472">
        <f ca="1">IF(AND(AQ920&gt;0,AR920&gt;0),COUNTIF(AU$6:AU919,"&gt;0")+1,0)</f>
        <v>0</v>
      </c>
    </row>
    <row r="921" spans="40:47" x14ac:dyDescent="0.15">
      <c r="AN921" s="472">
        <v>26</v>
      </c>
      <c r="AO921" s="472">
        <v>2</v>
      </c>
      <c r="AP921" s="472">
        <v>4</v>
      </c>
      <c r="AQ921" s="472">
        <f ca="1">IF($AP921=1,IF(INDIRECT(ADDRESS(($AN921-1)*3+$AO921+5,$AP921+7))="",0,INDIRECT(ADDRESS(($AN921-1)*3+$AO921+5,$AP921+7))),IF(INDIRECT(ADDRESS(($AN921-1)*3+$AO921+5,$AP921+7))="",0,IF(COUNTIF(INDIRECT(ADDRESS(($AN921-1)*36+($AO921-1)*12+6,COLUMN())):INDIRECT(ADDRESS(($AN921-1)*36+($AO921-1)*12+$AP921+4,COLUMN())),INDIRECT(ADDRESS(($AN921-1)*3+$AO921+5,$AP921+7)))&gt;=1,0,INDIRECT(ADDRESS(($AN921-1)*3+$AO921+5,$AP921+7)))))</f>
        <v>0</v>
      </c>
      <c r="AR921" s="472">
        <f ca="1">COUNTIF(INDIRECT("H"&amp;(ROW()+12*(($AN921-1)*3+$AO921)-ROW())/12+5):INDIRECT("S"&amp;(ROW()+12*(($AN921-1)*3+$AO921)-ROW())/12+5),AQ921)</f>
        <v>0</v>
      </c>
      <c r="AU921" s="472">
        <f ca="1">IF(AND(AQ921&gt;0,AR921&gt;0),COUNTIF(AU$6:AU920,"&gt;0")+1,0)</f>
        <v>0</v>
      </c>
    </row>
    <row r="922" spans="40:47" x14ac:dyDescent="0.15">
      <c r="AN922" s="472">
        <v>26</v>
      </c>
      <c r="AO922" s="472">
        <v>2</v>
      </c>
      <c r="AP922" s="472">
        <v>5</v>
      </c>
      <c r="AQ922" s="472">
        <f ca="1">IF($AP922=1,IF(INDIRECT(ADDRESS(($AN922-1)*3+$AO922+5,$AP922+7))="",0,INDIRECT(ADDRESS(($AN922-1)*3+$AO922+5,$AP922+7))),IF(INDIRECT(ADDRESS(($AN922-1)*3+$AO922+5,$AP922+7))="",0,IF(COUNTIF(INDIRECT(ADDRESS(($AN922-1)*36+($AO922-1)*12+6,COLUMN())):INDIRECT(ADDRESS(($AN922-1)*36+($AO922-1)*12+$AP922+4,COLUMN())),INDIRECT(ADDRESS(($AN922-1)*3+$AO922+5,$AP922+7)))&gt;=1,0,INDIRECT(ADDRESS(($AN922-1)*3+$AO922+5,$AP922+7)))))</f>
        <v>0</v>
      </c>
      <c r="AR922" s="472">
        <f ca="1">COUNTIF(INDIRECT("H"&amp;(ROW()+12*(($AN922-1)*3+$AO922)-ROW())/12+5):INDIRECT("S"&amp;(ROW()+12*(($AN922-1)*3+$AO922)-ROW())/12+5),AQ922)</f>
        <v>0</v>
      </c>
      <c r="AU922" s="472">
        <f ca="1">IF(AND(AQ922&gt;0,AR922&gt;0),COUNTIF(AU$6:AU921,"&gt;0")+1,0)</f>
        <v>0</v>
      </c>
    </row>
    <row r="923" spans="40:47" x14ac:dyDescent="0.15">
      <c r="AN923" s="472">
        <v>26</v>
      </c>
      <c r="AO923" s="472">
        <v>2</v>
      </c>
      <c r="AP923" s="472">
        <v>6</v>
      </c>
      <c r="AQ923" s="472">
        <f ca="1">IF($AP923=1,IF(INDIRECT(ADDRESS(($AN923-1)*3+$AO923+5,$AP923+7))="",0,INDIRECT(ADDRESS(($AN923-1)*3+$AO923+5,$AP923+7))),IF(INDIRECT(ADDRESS(($AN923-1)*3+$AO923+5,$AP923+7))="",0,IF(COUNTIF(INDIRECT(ADDRESS(($AN923-1)*36+($AO923-1)*12+6,COLUMN())):INDIRECT(ADDRESS(($AN923-1)*36+($AO923-1)*12+$AP923+4,COLUMN())),INDIRECT(ADDRESS(($AN923-1)*3+$AO923+5,$AP923+7)))&gt;=1,0,INDIRECT(ADDRESS(($AN923-1)*3+$AO923+5,$AP923+7)))))</f>
        <v>0</v>
      </c>
      <c r="AR923" s="472">
        <f ca="1">COUNTIF(INDIRECT("H"&amp;(ROW()+12*(($AN923-1)*3+$AO923)-ROW())/12+5):INDIRECT("S"&amp;(ROW()+12*(($AN923-1)*3+$AO923)-ROW())/12+5),AQ923)</f>
        <v>0</v>
      </c>
      <c r="AU923" s="472">
        <f ca="1">IF(AND(AQ923&gt;0,AR923&gt;0),COUNTIF(AU$6:AU922,"&gt;0")+1,0)</f>
        <v>0</v>
      </c>
    </row>
    <row r="924" spans="40:47" x14ac:dyDescent="0.15">
      <c r="AN924" s="472">
        <v>26</v>
      </c>
      <c r="AO924" s="472">
        <v>2</v>
      </c>
      <c r="AP924" s="472">
        <v>7</v>
      </c>
      <c r="AQ924" s="472">
        <f ca="1">IF($AP924=1,IF(INDIRECT(ADDRESS(($AN924-1)*3+$AO924+5,$AP924+7))="",0,INDIRECT(ADDRESS(($AN924-1)*3+$AO924+5,$AP924+7))),IF(INDIRECT(ADDRESS(($AN924-1)*3+$AO924+5,$AP924+7))="",0,IF(COUNTIF(INDIRECT(ADDRESS(($AN924-1)*36+($AO924-1)*12+6,COLUMN())):INDIRECT(ADDRESS(($AN924-1)*36+($AO924-1)*12+$AP924+4,COLUMN())),INDIRECT(ADDRESS(($AN924-1)*3+$AO924+5,$AP924+7)))&gt;=1,0,INDIRECT(ADDRESS(($AN924-1)*3+$AO924+5,$AP924+7)))))</f>
        <v>0</v>
      </c>
      <c r="AR924" s="472">
        <f ca="1">COUNTIF(INDIRECT("H"&amp;(ROW()+12*(($AN924-1)*3+$AO924)-ROW())/12+5):INDIRECT("S"&amp;(ROW()+12*(($AN924-1)*3+$AO924)-ROW())/12+5),AQ924)</f>
        <v>0</v>
      </c>
      <c r="AU924" s="472">
        <f ca="1">IF(AND(AQ924&gt;0,AR924&gt;0),COUNTIF(AU$6:AU923,"&gt;0")+1,0)</f>
        <v>0</v>
      </c>
    </row>
    <row r="925" spans="40:47" x14ac:dyDescent="0.15">
      <c r="AN925" s="472">
        <v>26</v>
      </c>
      <c r="AO925" s="472">
        <v>2</v>
      </c>
      <c r="AP925" s="472">
        <v>8</v>
      </c>
      <c r="AQ925" s="472">
        <f ca="1">IF($AP925=1,IF(INDIRECT(ADDRESS(($AN925-1)*3+$AO925+5,$AP925+7))="",0,INDIRECT(ADDRESS(($AN925-1)*3+$AO925+5,$AP925+7))),IF(INDIRECT(ADDRESS(($AN925-1)*3+$AO925+5,$AP925+7))="",0,IF(COUNTIF(INDIRECT(ADDRESS(($AN925-1)*36+($AO925-1)*12+6,COLUMN())):INDIRECT(ADDRESS(($AN925-1)*36+($AO925-1)*12+$AP925+4,COLUMN())),INDIRECT(ADDRESS(($AN925-1)*3+$AO925+5,$AP925+7)))&gt;=1,0,INDIRECT(ADDRESS(($AN925-1)*3+$AO925+5,$AP925+7)))))</f>
        <v>0</v>
      </c>
      <c r="AR925" s="472">
        <f ca="1">COUNTIF(INDIRECT("H"&amp;(ROW()+12*(($AN925-1)*3+$AO925)-ROW())/12+5):INDIRECT("S"&amp;(ROW()+12*(($AN925-1)*3+$AO925)-ROW())/12+5),AQ925)</f>
        <v>0</v>
      </c>
      <c r="AU925" s="472">
        <f ca="1">IF(AND(AQ925&gt;0,AR925&gt;0),COUNTIF(AU$6:AU924,"&gt;0")+1,0)</f>
        <v>0</v>
      </c>
    </row>
    <row r="926" spans="40:47" x14ac:dyDescent="0.15">
      <c r="AN926" s="472">
        <v>26</v>
      </c>
      <c r="AO926" s="472">
        <v>2</v>
      </c>
      <c r="AP926" s="472">
        <v>9</v>
      </c>
      <c r="AQ926" s="472">
        <f ca="1">IF($AP926=1,IF(INDIRECT(ADDRESS(($AN926-1)*3+$AO926+5,$AP926+7))="",0,INDIRECT(ADDRESS(($AN926-1)*3+$AO926+5,$AP926+7))),IF(INDIRECT(ADDRESS(($AN926-1)*3+$AO926+5,$AP926+7))="",0,IF(COUNTIF(INDIRECT(ADDRESS(($AN926-1)*36+($AO926-1)*12+6,COLUMN())):INDIRECT(ADDRESS(($AN926-1)*36+($AO926-1)*12+$AP926+4,COLUMN())),INDIRECT(ADDRESS(($AN926-1)*3+$AO926+5,$AP926+7)))&gt;=1,0,INDIRECT(ADDRESS(($AN926-1)*3+$AO926+5,$AP926+7)))))</f>
        <v>0</v>
      </c>
      <c r="AR926" s="472">
        <f ca="1">COUNTIF(INDIRECT("H"&amp;(ROW()+12*(($AN926-1)*3+$AO926)-ROW())/12+5):INDIRECT("S"&amp;(ROW()+12*(($AN926-1)*3+$AO926)-ROW())/12+5),AQ926)</f>
        <v>0</v>
      </c>
      <c r="AU926" s="472">
        <f ca="1">IF(AND(AQ926&gt;0,AR926&gt;0),COUNTIF(AU$6:AU925,"&gt;0")+1,0)</f>
        <v>0</v>
      </c>
    </row>
    <row r="927" spans="40:47" x14ac:dyDescent="0.15">
      <c r="AN927" s="472">
        <v>26</v>
      </c>
      <c r="AO927" s="472">
        <v>2</v>
      </c>
      <c r="AP927" s="472">
        <v>10</v>
      </c>
      <c r="AQ927" s="472">
        <f ca="1">IF($AP927=1,IF(INDIRECT(ADDRESS(($AN927-1)*3+$AO927+5,$AP927+7))="",0,INDIRECT(ADDRESS(($AN927-1)*3+$AO927+5,$AP927+7))),IF(INDIRECT(ADDRESS(($AN927-1)*3+$AO927+5,$AP927+7))="",0,IF(COUNTIF(INDIRECT(ADDRESS(($AN927-1)*36+($AO927-1)*12+6,COLUMN())):INDIRECT(ADDRESS(($AN927-1)*36+($AO927-1)*12+$AP927+4,COLUMN())),INDIRECT(ADDRESS(($AN927-1)*3+$AO927+5,$AP927+7)))&gt;=1,0,INDIRECT(ADDRESS(($AN927-1)*3+$AO927+5,$AP927+7)))))</f>
        <v>0</v>
      </c>
      <c r="AR927" s="472">
        <f ca="1">COUNTIF(INDIRECT("H"&amp;(ROW()+12*(($AN927-1)*3+$AO927)-ROW())/12+5):INDIRECT("S"&amp;(ROW()+12*(($AN927-1)*3+$AO927)-ROW())/12+5),AQ927)</f>
        <v>0</v>
      </c>
      <c r="AU927" s="472">
        <f ca="1">IF(AND(AQ927&gt;0,AR927&gt;0),COUNTIF(AU$6:AU926,"&gt;0")+1,0)</f>
        <v>0</v>
      </c>
    </row>
    <row r="928" spans="40:47" x14ac:dyDescent="0.15">
      <c r="AN928" s="472">
        <v>26</v>
      </c>
      <c r="AO928" s="472">
        <v>2</v>
      </c>
      <c r="AP928" s="472">
        <v>11</v>
      </c>
      <c r="AQ928" s="472">
        <f ca="1">IF($AP928=1,IF(INDIRECT(ADDRESS(($AN928-1)*3+$AO928+5,$AP928+7))="",0,INDIRECT(ADDRESS(($AN928-1)*3+$AO928+5,$AP928+7))),IF(INDIRECT(ADDRESS(($AN928-1)*3+$AO928+5,$AP928+7))="",0,IF(COUNTIF(INDIRECT(ADDRESS(($AN928-1)*36+($AO928-1)*12+6,COLUMN())):INDIRECT(ADDRESS(($AN928-1)*36+($AO928-1)*12+$AP928+4,COLUMN())),INDIRECT(ADDRESS(($AN928-1)*3+$AO928+5,$AP928+7)))&gt;=1,0,INDIRECT(ADDRESS(($AN928-1)*3+$AO928+5,$AP928+7)))))</f>
        <v>0</v>
      </c>
      <c r="AR928" s="472">
        <f ca="1">COUNTIF(INDIRECT("H"&amp;(ROW()+12*(($AN928-1)*3+$AO928)-ROW())/12+5):INDIRECT("S"&amp;(ROW()+12*(($AN928-1)*3+$AO928)-ROW())/12+5),AQ928)</f>
        <v>0</v>
      </c>
      <c r="AU928" s="472">
        <f ca="1">IF(AND(AQ928&gt;0,AR928&gt;0),COUNTIF(AU$6:AU927,"&gt;0")+1,0)</f>
        <v>0</v>
      </c>
    </row>
    <row r="929" spans="40:47" x14ac:dyDescent="0.15">
      <c r="AN929" s="472">
        <v>26</v>
      </c>
      <c r="AO929" s="472">
        <v>2</v>
      </c>
      <c r="AP929" s="472">
        <v>12</v>
      </c>
      <c r="AQ929" s="472">
        <f ca="1">IF($AP929=1,IF(INDIRECT(ADDRESS(($AN929-1)*3+$AO929+5,$AP929+7))="",0,INDIRECT(ADDRESS(($AN929-1)*3+$AO929+5,$AP929+7))),IF(INDIRECT(ADDRESS(($AN929-1)*3+$AO929+5,$AP929+7))="",0,IF(COUNTIF(INDIRECT(ADDRESS(($AN929-1)*36+($AO929-1)*12+6,COLUMN())):INDIRECT(ADDRESS(($AN929-1)*36+($AO929-1)*12+$AP929+4,COLUMN())),INDIRECT(ADDRESS(($AN929-1)*3+$AO929+5,$AP929+7)))&gt;=1,0,INDIRECT(ADDRESS(($AN929-1)*3+$AO929+5,$AP929+7)))))</f>
        <v>0</v>
      </c>
      <c r="AR929" s="472">
        <f ca="1">COUNTIF(INDIRECT("H"&amp;(ROW()+12*(($AN929-1)*3+$AO929)-ROW())/12+5):INDIRECT("S"&amp;(ROW()+12*(($AN929-1)*3+$AO929)-ROW())/12+5),AQ929)</f>
        <v>0</v>
      </c>
      <c r="AU929" s="472">
        <f ca="1">IF(AND(AQ929&gt;0,AR929&gt;0),COUNTIF(AU$6:AU928,"&gt;0")+1,0)</f>
        <v>0</v>
      </c>
    </row>
    <row r="930" spans="40:47" x14ac:dyDescent="0.15">
      <c r="AN930" s="472">
        <v>26</v>
      </c>
      <c r="AO930" s="472">
        <v>3</v>
      </c>
      <c r="AP930" s="472">
        <v>1</v>
      </c>
      <c r="AQ930" s="472">
        <f ca="1">IF($AP930=1,IF(INDIRECT(ADDRESS(($AN930-1)*3+$AO930+5,$AP930+7))="",0,INDIRECT(ADDRESS(($AN930-1)*3+$AO930+5,$AP930+7))),IF(INDIRECT(ADDRESS(($AN930-1)*3+$AO930+5,$AP930+7))="",0,IF(COUNTIF(INDIRECT(ADDRESS(($AN930-1)*36+($AO930-1)*12+6,COLUMN())):INDIRECT(ADDRESS(($AN930-1)*36+($AO930-1)*12+$AP930+4,COLUMN())),INDIRECT(ADDRESS(($AN930-1)*3+$AO930+5,$AP930+7)))&gt;=1,0,INDIRECT(ADDRESS(($AN930-1)*3+$AO930+5,$AP930+7)))))</f>
        <v>0</v>
      </c>
      <c r="AR930" s="472">
        <f ca="1">COUNTIF(INDIRECT("H"&amp;(ROW()+12*(($AN930-1)*3+$AO930)-ROW())/12+5):INDIRECT("S"&amp;(ROW()+12*(($AN930-1)*3+$AO930)-ROW())/12+5),AQ930)</f>
        <v>0</v>
      </c>
      <c r="AU930" s="472">
        <f ca="1">IF(AND(AQ930&gt;0,AR930&gt;0),COUNTIF(AU$6:AU929,"&gt;0")+1,0)</f>
        <v>0</v>
      </c>
    </row>
    <row r="931" spans="40:47" x14ac:dyDescent="0.15">
      <c r="AN931" s="472">
        <v>26</v>
      </c>
      <c r="AO931" s="472">
        <v>3</v>
      </c>
      <c r="AP931" s="472">
        <v>2</v>
      </c>
      <c r="AQ931" s="472">
        <f ca="1">IF($AP931=1,IF(INDIRECT(ADDRESS(($AN931-1)*3+$AO931+5,$AP931+7))="",0,INDIRECT(ADDRESS(($AN931-1)*3+$AO931+5,$AP931+7))),IF(INDIRECT(ADDRESS(($AN931-1)*3+$AO931+5,$AP931+7))="",0,IF(COUNTIF(INDIRECT(ADDRESS(($AN931-1)*36+($AO931-1)*12+6,COLUMN())):INDIRECT(ADDRESS(($AN931-1)*36+($AO931-1)*12+$AP931+4,COLUMN())),INDIRECT(ADDRESS(($AN931-1)*3+$AO931+5,$AP931+7)))&gt;=1,0,INDIRECT(ADDRESS(($AN931-1)*3+$AO931+5,$AP931+7)))))</f>
        <v>0</v>
      </c>
      <c r="AR931" s="472">
        <f ca="1">COUNTIF(INDIRECT("H"&amp;(ROW()+12*(($AN931-1)*3+$AO931)-ROW())/12+5):INDIRECT("S"&amp;(ROW()+12*(($AN931-1)*3+$AO931)-ROW())/12+5),AQ931)</f>
        <v>0</v>
      </c>
      <c r="AU931" s="472">
        <f ca="1">IF(AND(AQ931&gt;0,AR931&gt;0),COUNTIF(AU$6:AU930,"&gt;0")+1,0)</f>
        <v>0</v>
      </c>
    </row>
    <row r="932" spans="40:47" x14ac:dyDescent="0.15">
      <c r="AN932" s="472">
        <v>26</v>
      </c>
      <c r="AO932" s="472">
        <v>3</v>
      </c>
      <c r="AP932" s="472">
        <v>3</v>
      </c>
      <c r="AQ932" s="472">
        <f ca="1">IF($AP932=1,IF(INDIRECT(ADDRESS(($AN932-1)*3+$AO932+5,$AP932+7))="",0,INDIRECT(ADDRESS(($AN932-1)*3+$AO932+5,$AP932+7))),IF(INDIRECT(ADDRESS(($AN932-1)*3+$AO932+5,$AP932+7))="",0,IF(COUNTIF(INDIRECT(ADDRESS(($AN932-1)*36+($AO932-1)*12+6,COLUMN())):INDIRECT(ADDRESS(($AN932-1)*36+($AO932-1)*12+$AP932+4,COLUMN())),INDIRECT(ADDRESS(($AN932-1)*3+$AO932+5,$AP932+7)))&gt;=1,0,INDIRECT(ADDRESS(($AN932-1)*3+$AO932+5,$AP932+7)))))</f>
        <v>0</v>
      </c>
      <c r="AR932" s="472">
        <f ca="1">COUNTIF(INDIRECT("H"&amp;(ROW()+12*(($AN932-1)*3+$AO932)-ROW())/12+5):INDIRECT("S"&amp;(ROW()+12*(($AN932-1)*3+$AO932)-ROW())/12+5),AQ932)</f>
        <v>0</v>
      </c>
      <c r="AU932" s="472">
        <f ca="1">IF(AND(AQ932&gt;0,AR932&gt;0),COUNTIF(AU$6:AU931,"&gt;0")+1,0)</f>
        <v>0</v>
      </c>
    </row>
    <row r="933" spans="40:47" x14ac:dyDescent="0.15">
      <c r="AN933" s="472">
        <v>26</v>
      </c>
      <c r="AO933" s="472">
        <v>3</v>
      </c>
      <c r="AP933" s="472">
        <v>4</v>
      </c>
      <c r="AQ933" s="472">
        <f ca="1">IF($AP933=1,IF(INDIRECT(ADDRESS(($AN933-1)*3+$AO933+5,$AP933+7))="",0,INDIRECT(ADDRESS(($AN933-1)*3+$AO933+5,$AP933+7))),IF(INDIRECT(ADDRESS(($AN933-1)*3+$AO933+5,$AP933+7))="",0,IF(COUNTIF(INDIRECT(ADDRESS(($AN933-1)*36+($AO933-1)*12+6,COLUMN())):INDIRECT(ADDRESS(($AN933-1)*36+($AO933-1)*12+$AP933+4,COLUMN())),INDIRECT(ADDRESS(($AN933-1)*3+$AO933+5,$AP933+7)))&gt;=1,0,INDIRECT(ADDRESS(($AN933-1)*3+$AO933+5,$AP933+7)))))</f>
        <v>0</v>
      </c>
      <c r="AR933" s="472">
        <f ca="1">COUNTIF(INDIRECT("H"&amp;(ROW()+12*(($AN933-1)*3+$AO933)-ROW())/12+5):INDIRECT("S"&amp;(ROW()+12*(($AN933-1)*3+$AO933)-ROW())/12+5),AQ933)</f>
        <v>0</v>
      </c>
      <c r="AU933" s="472">
        <f ca="1">IF(AND(AQ933&gt;0,AR933&gt;0),COUNTIF(AU$6:AU932,"&gt;0")+1,0)</f>
        <v>0</v>
      </c>
    </row>
    <row r="934" spans="40:47" x14ac:dyDescent="0.15">
      <c r="AN934" s="472">
        <v>26</v>
      </c>
      <c r="AO934" s="472">
        <v>3</v>
      </c>
      <c r="AP934" s="472">
        <v>5</v>
      </c>
      <c r="AQ934" s="472">
        <f ca="1">IF($AP934=1,IF(INDIRECT(ADDRESS(($AN934-1)*3+$AO934+5,$AP934+7))="",0,INDIRECT(ADDRESS(($AN934-1)*3+$AO934+5,$AP934+7))),IF(INDIRECT(ADDRESS(($AN934-1)*3+$AO934+5,$AP934+7))="",0,IF(COUNTIF(INDIRECT(ADDRESS(($AN934-1)*36+($AO934-1)*12+6,COLUMN())):INDIRECT(ADDRESS(($AN934-1)*36+($AO934-1)*12+$AP934+4,COLUMN())),INDIRECT(ADDRESS(($AN934-1)*3+$AO934+5,$AP934+7)))&gt;=1,0,INDIRECT(ADDRESS(($AN934-1)*3+$AO934+5,$AP934+7)))))</f>
        <v>0</v>
      </c>
      <c r="AR934" s="472">
        <f ca="1">COUNTIF(INDIRECT("H"&amp;(ROW()+12*(($AN934-1)*3+$AO934)-ROW())/12+5):INDIRECT("S"&amp;(ROW()+12*(($AN934-1)*3+$AO934)-ROW())/12+5),AQ934)</f>
        <v>0</v>
      </c>
      <c r="AU934" s="472">
        <f ca="1">IF(AND(AQ934&gt;0,AR934&gt;0),COUNTIF(AU$6:AU933,"&gt;0")+1,0)</f>
        <v>0</v>
      </c>
    </row>
    <row r="935" spans="40:47" x14ac:dyDescent="0.15">
      <c r="AN935" s="472">
        <v>26</v>
      </c>
      <c r="AO935" s="472">
        <v>3</v>
      </c>
      <c r="AP935" s="472">
        <v>6</v>
      </c>
      <c r="AQ935" s="472">
        <f ca="1">IF($AP935=1,IF(INDIRECT(ADDRESS(($AN935-1)*3+$AO935+5,$AP935+7))="",0,INDIRECT(ADDRESS(($AN935-1)*3+$AO935+5,$AP935+7))),IF(INDIRECT(ADDRESS(($AN935-1)*3+$AO935+5,$AP935+7))="",0,IF(COUNTIF(INDIRECT(ADDRESS(($AN935-1)*36+($AO935-1)*12+6,COLUMN())):INDIRECT(ADDRESS(($AN935-1)*36+($AO935-1)*12+$AP935+4,COLUMN())),INDIRECT(ADDRESS(($AN935-1)*3+$AO935+5,$AP935+7)))&gt;=1,0,INDIRECT(ADDRESS(($AN935-1)*3+$AO935+5,$AP935+7)))))</f>
        <v>0</v>
      </c>
      <c r="AR935" s="472">
        <f ca="1">COUNTIF(INDIRECT("H"&amp;(ROW()+12*(($AN935-1)*3+$AO935)-ROW())/12+5):INDIRECT("S"&amp;(ROW()+12*(($AN935-1)*3+$AO935)-ROW())/12+5),AQ935)</f>
        <v>0</v>
      </c>
      <c r="AU935" s="472">
        <f ca="1">IF(AND(AQ935&gt;0,AR935&gt;0),COUNTIF(AU$6:AU934,"&gt;0")+1,0)</f>
        <v>0</v>
      </c>
    </row>
    <row r="936" spans="40:47" x14ac:dyDescent="0.15">
      <c r="AN936" s="472">
        <v>26</v>
      </c>
      <c r="AO936" s="472">
        <v>3</v>
      </c>
      <c r="AP936" s="472">
        <v>7</v>
      </c>
      <c r="AQ936" s="472">
        <f ca="1">IF($AP936=1,IF(INDIRECT(ADDRESS(($AN936-1)*3+$AO936+5,$AP936+7))="",0,INDIRECT(ADDRESS(($AN936-1)*3+$AO936+5,$AP936+7))),IF(INDIRECT(ADDRESS(($AN936-1)*3+$AO936+5,$AP936+7))="",0,IF(COUNTIF(INDIRECT(ADDRESS(($AN936-1)*36+($AO936-1)*12+6,COLUMN())):INDIRECT(ADDRESS(($AN936-1)*36+($AO936-1)*12+$AP936+4,COLUMN())),INDIRECT(ADDRESS(($AN936-1)*3+$AO936+5,$AP936+7)))&gt;=1,0,INDIRECT(ADDRESS(($AN936-1)*3+$AO936+5,$AP936+7)))))</f>
        <v>0</v>
      </c>
      <c r="AR936" s="472">
        <f ca="1">COUNTIF(INDIRECT("H"&amp;(ROW()+12*(($AN936-1)*3+$AO936)-ROW())/12+5):INDIRECT("S"&amp;(ROW()+12*(($AN936-1)*3+$AO936)-ROW())/12+5),AQ936)</f>
        <v>0</v>
      </c>
      <c r="AU936" s="472">
        <f ca="1">IF(AND(AQ936&gt;0,AR936&gt;0),COUNTIF(AU$6:AU935,"&gt;0")+1,0)</f>
        <v>0</v>
      </c>
    </row>
    <row r="937" spans="40:47" x14ac:dyDescent="0.15">
      <c r="AN937" s="472">
        <v>26</v>
      </c>
      <c r="AO937" s="472">
        <v>3</v>
      </c>
      <c r="AP937" s="472">
        <v>8</v>
      </c>
      <c r="AQ937" s="472">
        <f ca="1">IF($AP937=1,IF(INDIRECT(ADDRESS(($AN937-1)*3+$AO937+5,$AP937+7))="",0,INDIRECT(ADDRESS(($AN937-1)*3+$AO937+5,$AP937+7))),IF(INDIRECT(ADDRESS(($AN937-1)*3+$AO937+5,$AP937+7))="",0,IF(COUNTIF(INDIRECT(ADDRESS(($AN937-1)*36+($AO937-1)*12+6,COLUMN())):INDIRECT(ADDRESS(($AN937-1)*36+($AO937-1)*12+$AP937+4,COLUMN())),INDIRECT(ADDRESS(($AN937-1)*3+$AO937+5,$AP937+7)))&gt;=1,0,INDIRECT(ADDRESS(($AN937-1)*3+$AO937+5,$AP937+7)))))</f>
        <v>0</v>
      </c>
      <c r="AR937" s="472">
        <f ca="1">COUNTIF(INDIRECT("H"&amp;(ROW()+12*(($AN937-1)*3+$AO937)-ROW())/12+5):INDIRECT("S"&amp;(ROW()+12*(($AN937-1)*3+$AO937)-ROW())/12+5),AQ937)</f>
        <v>0</v>
      </c>
      <c r="AU937" s="472">
        <f ca="1">IF(AND(AQ937&gt;0,AR937&gt;0),COUNTIF(AU$6:AU936,"&gt;0")+1,0)</f>
        <v>0</v>
      </c>
    </row>
    <row r="938" spans="40:47" x14ac:dyDescent="0.15">
      <c r="AN938" s="472">
        <v>26</v>
      </c>
      <c r="AO938" s="472">
        <v>3</v>
      </c>
      <c r="AP938" s="472">
        <v>9</v>
      </c>
      <c r="AQ938" s="472">
        <f ca="1">IF($AP938=1,IF(INDIRECT(ADDRESS(($AN938-1)*3+$AO938+5,$AP938+7))="",0,INDIRECT(ADDRESS(($AN938-1)*3+$AO938+5,$AP938+7))),IF(INDIRECT(ADDRESS(($AN938-1)*3+$AO938+5,$AP938+7))="",0,IF(COUNTIF(INDIRECT(ADDRESS(($AN938-1)*36+($AO938-1)*12+6,COLUMN())):INDIRECT(ADDRESS(($AN938-1)*36+($AO938-1)*12+$AP938+4,COLUMN())),INDIRECT(ADDRESS(($AN938-1)*3+$AO938+5,$AP938+7)))&gt;=1,0,INDIRECT(ADDRESS(($AN938-1)*3+$AO938+5,$AP938+7)))))</f>
        <v>0</v>
      </c>
      <c r="AR938" s="472">
        <f ca="1">COUNTIF(INDIRECT("H"&amp;(ROW()+12*(($AN938-1)*3+$AO938)-ROW())/12+5):INDIRECT("S"&amp;(ROW()+12*(($AN938-1)*3+$AO938)-ROW())/12+5),AQ938)</f>
        <v>0</v>
      </c>
      <c r="AU938" s="472">
        <f ca="1">IF(AND(AQ938&gt;0,AR938&gt;0),COUNTIF(AU$6:AU937,"&gt;0")+1,0)</f>
        <v>0</v>
      </c>
    </row>
    <row r="939" spans="40:47" x14ac:dyDescent="0.15">
      <c r="AN939" s="472">
        <v>26</v>
      </c>
      <c r="AO939" s="472">
        <v>3</v>
      </c>
      <c r="AP939" s="472">
        <v>10</v>
      </c>
      <c r="AQ939" s="472">
        <f ca="1">IF($AP939=1,IF(INDIRECT(ADDRESS(($AN939-1)*3+$AO939+5,$AP939+7))="",0,INDIRECT(ADDRESS(($AN939-1)*3+$AO939+5,$AP939+7))),IF(INDIRECT(ADDRESS(($AN939-1)*3+$AO939+5,$AP939+7))="",0,IF(COUNTIF(INDIRECT(ADDRESS(($AN939-1)*36+($AO939-1)*12+6,COLUMN())):INDIRECT(ADDRESS(($AN939-1)*36+($AO939-1)*12+$AP939+4,COLUMN())),INDIRECT(ADDRESS(($AN939-1)*3+$AO939+5,$AP939+7)))&gt;=1,0,INDIRECT(ADDRESS(($AN939-1)*3+$AO939+5,$AP939+7)))))</f>
        <v>0</v>
      </c>
      <c r="AR939" s="472">
        <f ca="1">COUNTIF(INDIRECT("H"&amp;(ROW()+12*(($AN939-1)*3+$AO939)-ROW())/12+5):INDIRECT("S"&amp;(ROW()+12*(($AN939-1)*3+$AO939)-ROW())/12+5),AQ939)</f>
        <v>0</v>
      </c>
      <c r="AU939" s="472">
        <f ca="1">IF(AND(AQ939&gt;0,AR939&gt;0),COUNTIF(AU$6:AU938,"&gt;0")+1,0)</f>
        <v>0</v>
      </c>
    </row>
    <row r="940" spans="40:47" x14ac:dyDescent="0.15">
      <c r="AN940" s="472">
        <v>26</v>
      </c>
      <c r="AO940" s="472">
        <v>3</v>
      </c>
      <c r="AP940" s="472">
        <v>11</v>
      </c>
      <c r="AQ940" s="472">
        <f ca="1">IF($AP940=1,IF(INDIRECT(ADDRESS(($AN940-1)*3+$AO940+5,$AP940+7))="",0,INDIRECT(ADDRESS(($AN940-1)*3+$AO940+5,$AP940+7))),IF(INDIRECT(ADDRESS(($AN940-1)*3+$AO940+5,$AP940+7))="",0,IF(COUNTIF(INDIRECT(ADDRESS(($AN940-1)*36+($AO940-1)*12+6,COLUMN())):INDIRECT(ADDRESS(($AN940-1)*36+($AO940-1)*12+$AP940+4,COLUMN())),INDIRECT(ADDRESS(($AN940-1)*3+$AO940+5,$AP940+7)))&gt;=1,0,INDIRECT(ADDRESS(($AN940-1)*3+$AO940+5,$AP940+7)))))</f>
        <v>0</v>
      </c>
      <c r="AR940" s="472">
        <f ca="1">COUNTIF(INDIRECT("H"&amp;(ROW()+12*(($AN940-1)*3+$AO940)-ROW())/12+5):INDIRECT("S"&amp;(ROW()+12*(($AN940-1)*3+$AO940)-ROW())/12+5),AQ940)</f>
        <v>0</v>
      </c>
      <c r="AU940" s="472">
        <f ca="1">IF(AND(AQ940&gt;0,AR940&gt;0),COUNTIF(AU$6:AU939,"&gt;0")+1,0)</f>
        <v>0</v>
      </c>
    </row>
    <row r="941" spans="40:47" x14ac:dyDescent="0.15">
      <c r="AN941" s="472">
        <v>26</v>
      </c>
      <c r="AO941" s="472">
        <v>3</v>
      </c>
      <c r="AP941" s="472">
        <v>12</v>
      </c>
      <c r="AQ941" s="472">
        <f ca="1">IF($AP941=1,IF(INDIRECT(ADDRESS(($AN941-1)*3+$AO941+5,$AP941+7))="",0,INDIRECT(ADDRESS(($AN941-1)*3+$AO941+5,$AP941+7))),IF(INDIRECT(ADDRESS(($AN941-1)*3+$AO941+5,$AP941+7))="",0,IF(COUNTIF(INDIRECT(ADDRESS(($AN941-1)*36+($AO941-1)*12+6,COLUMN())):INDIRECT(ADDRESS(($AN941-1)*36+($AO941-1)*12+$AP941+4,COLUMN())),INDIRECT(ADDRESS(($AN941-1)*3+$AO941+5,$AP941+7)))&gt;=1,0,INDIRECT(ADDRESS(($AN941-1)*3+$AO941+5,$AP941+7)))))</f>
        <v>0</v>
      </c>
      <c r="AR941" s="472">
        <f ca="1">COUNTIF(INDIRECT("H"&amp;(ROW()+12*(($AN941-1)*3+$AO941)-ROW())/12+5):INDIRECT("S"&amp;(ROW()+12*(($AN941-1)*3+$AO941)-ROW())/12+5),AQ941)</f>
        <v>0</v>
      </c>
      <c r="AU941" s="472">
        <f ca="1">IF(AND(AQ941&gt;0,AR941&gt;0),COUNTIF(AU$6:AU940,"&gt;0")+1,0)</f>
        <v>0</v>
      </c>
    </row>
    <row r="942" spans="40:47" x14ac:dyDescent="0.15">
      <c r="AN942" s="472">
        <v>27</v>
      </c>
      <c r="AO942" s="472">
        <v>1</v>
      </c>
      <c r="AP942" s="472">
        <v>1</v>
      </c>
      <c r="AQ942" s="472">
        <f ca="1">IF($AP942=1,IF(INDIRECT(ADDRESS(($AN942-1)*3+$AO942+5,$AP942+7))="",0,INDIRECT(ADDRESS(($AN942-1)*3+$AO942+5,$AP942+7))),IF(INDIRECT(ADDRESS(($AN942-1)*3+$AO942+5,$AP942+7))="",0,IF(COUNTIF(INDIRECT(ADDRESS(($AN942-1)*36+($AO942-1)*12+6,COLUMN())):INDIRECT(ADDRESS(($AN942-1)*36+($AO942-1)*12+$AP942+4,COLUMN())),INDIRECT(ADDRESS(($AN942-1)*3+$AO942+5,$AP942+7)))&gt;=1,0,INDIRECT(ADDRESS(($AN942-1)*3+$AO942+5,$AP942+7)))))</f>
        <v>0</v>
      </c>
      <c r="AR942" s="472">
        <f ca="1">COUNTIF(INDIRECT("H"&amp;(ROW()+12*(($AN942-1)*3+$AO942)-ROW())/12+5):INDIRECT("S"&amp;(ROW()+12*(($AN942-1)*3+$AO942)-ROW())/12+5),AQ942)</f>
        <v>0</v>
      </c>
      <c r="AU942" s="472">
        <f ca="1">IF(AND(AQ942&gt;0,AR942&gt;0),COUNTIF(AU$6:AU941,"&gt;0")+1,0)</f>
        <v>0</v>
      </c>
    </row>
    <row r="943" spans="40:47" x14ac:dyDescent="0.15">
      <c r="AN943" s="472">
        <v>27</v>
      </c>
      <c r="AO943" s="472">
        <v>1</v>
      </c>
      <c r="AP943" s="472">
        <v>2</v>
      </c>
      <c r="AQ943" s="472">
        <f ca="1">IF($AP943=1,IF(INDIRECT(ADDRESS(($AN943-1)*3+$AO943+5,$AP943+7))="",0,INDIRECT(ADDRESS(($AN943-1)*3+$AO943+5,$AP943+7))),IF(INDIRECT(ADDRESS(($AN943-1)*3+$AO943+5,$AP943+7))="",0,IF(COUNTIF(INDIRECT(ADDRESS(($AN943-1)*36+($AO943-1)*12+6,COLUMN())):INDIRECT(ADDRESS(($AN943-1)*36+($AO943-1)*12+$AP943+4,COLUMN())),INDIRECT(ADDRESS(($AN943-1)*3+$AO943+5,$AP943+7)))&gt;=1,0,INDIRECT(ADDRESS(($AN943-1)*3+$AO943+5,$AP943+7)))))</f>
        <v>0</v>
      </c>
      <c r="AR943" s="472">
        <f ca="1">COUNTIF(INDIRECT("H"&amp;(ROW()+12*(($AN943-1)*3+$AO943)-ROW())/12+5):INDIRECT("S"&amp;(ROW()+12*(($AN943-1)*3+$AO943)-ROW())/12+5),AQ943)</f>
        <v>0</v>
      </c>
      <c r="AU943" s="472">
        <f ca="1">IF(AND(AQ943&gt;0,AR943&gt;0),COUNTIF(AU$6:AU942,"&gt;0")+1,0)</f>
        <v>0</v>
      </c>
    </row>
    <row r="944" spans="40:47" x14ac:dyDescent="0.15">
      <c r="AN944" s="472">
        <v>27</v>
      </c>
      <c r="AO944" s="472">
        <v>1</v>
      </c>
      <c r="AP944" s="472">
        <v>3</v>
      </c>
      <c r="AQ944" s="472">
        <f ca="1">IF($AP944=1,IF(INDIRECT(ADDRESS(($AN944-1)*3+$AO944+5,$AP944+7))="",0,INDIRECT(ADDRESS(($AN944-1)*3+$AO944+5,$AP944+7))),IF(INDIRECT(ADDRESS(($AN944-1)*3+$AO944+5,$AP944+7))="",0,IF(COUNTIF(INDIRECT(ADDRESS(($AN944-1)*36+($AO944-1)*12+6,COLUMN())):INDIRECT(ADDRESS(($AN944-1)*36+($AO944-1)*12+$AP944+4,COLUMN())),INDIRECT(ADDRESS(($AN944-1)*3+$AO944+5,$AP944+7)))&gt;=1,0,INDIRECT(ADDRESS(($AN944-1)*3+$AO944+5,$AP944+7)))))</f>
        <v>0</v>
      </c>
      <c r="AR944" s="472">
        <f ca="1">COUNTIF(INDIRECT("H"&amp;(ROW()+12*(($AN944-1)*3+$AO944)-ROW())/12+5):INDIRECT("S"&amp;(ROW()+12*(($AN944-1)*3+$AO944)-ROW())/12+5),AQ944)</f>
        <v>0</v>
      </c>
      <c r="AU944" s="472">
        <f ca="1">IF(AND(AQ944&gt;0,AR944&gt;0),COUNTIF(AU$6:AU943,"&gt;0")+1,0)</f>
        <v>0</v>
      </c>
    </row>
    <row r="945" spans="40:47" x14ac:dyDescent="0.15">
      <c r="AN945" s="472">
        <v>27</v>
      </c>
      <c r="AO945" s="472">
        <v>1</v>
      </c>
      <c r="AP945" s="472">
        <v>4</v>
      </c>
      <c r="AQ945" s="472">
        <f ca="1">IF($AP945=1,IF(INDIRECT(ADDRESS(($AN945-1)*3+$AO945+5,$AP945+7))="",0,INDIRECT(ADDRESS(($AN945-1)*3+$AO945+5,$AP945+7))),IF(INDIRECT(ADDRESS(($AN945-1)*3+$AO945+5,$AP945+7))="",0,IF(COUNTIF(INDIRECT(ADDRESS(($AN945-1)*36+($AO945-1)*12+6,COLUMN())):INDIRECT(ADDRESS(($AN945-1)*36+($AO945-1)*12+$AP945+4,COLUMN())),INDIRECT(ADDRESS(($AN945-1)*3+$AO945+5,$AP945+7)))&gt;=1,0,INDIRECT(ADDRESS(($AN945-1)*3+$AO945+5,$AP945+7)))))</f>
        <v>0</v>
      </c>
      <c r="AR945" s="472">
        <f ca="1">COUNTIF(INDIRECT("H"&amp;(ROW()+12*(($AN945-1)*3+$AO945)-ROW())/12+5):INDIRECT("S"&amp;(ROW()+12*(($AN945-1)*3+$AO945)-ROW())/12+5),AQ945)</f>
        <v>0</v>
      </c>
      <c r="AU945" s="472">
        <f ca="1">IF(AND(AQ945&gt;0,AR945&gt;0),COUNTIF(AU$6:AU944,"&gt;0")+1,0)</f>
        <v>0</v>
      </c>
    </row>
    <row r="946" spans="40:47" x14ac:dyDescent="0.15">
      <c r="AN946" s="472">
        <v>27</v>
      </c>
      <c r="AO946" s="472">
        <v>1</v>
      </c>
      <c r="AP946" s="472">
        <v>5</v>
      </c>
      <c r="AQ946" s="472">
        <f ca="1">IF($AP946=1,IF(INDIRECT(ADDRESS(($AN946-1)*3+$AO946+5,$AP946+7))="",0,INDIRECT(ADDRESS(($AN946-1)*3+$AO946+5,$AP946+7))),IF(INDIRECT(ADDRESS(($AN946-1)*3+$AO946+5,$AP946+7))="",0,IF(COUNTIF(INDIRECT(ADDRESS(($AN946-1)*36+($AO946-1)*12+6,COLUMN())):INDIRECT(ADDRESS(($AN946-1)*36+($AO946-1)*12+$AP946+4,COLUMN())),INDIRECT(ADDRESS(($AN946-1)*3+$AO946+5,$AP946+7)))&gt;=1,0,INDIRECT(ADDRESS(($AN946-1)*3+$AO946+5,$AP946+7)))))</f>
        <v>0</v>
      </c>
      <c r="AR946" s="472">
        <f ca="1">COUNTIF(INDIRECT("H"&amp;(ROW()+12*(($AN946-1)*3+$AO946)-ROW())/12+5):INDIRECT("S"&amp;(ROW()+12*(($AN946-1)*3+$AO946)-ROW())/12+5),AQ946)</f>
        <v>0</v>
      </c>
      <c r="AU946" s="472">
        <f ca="1">IF(AND(AQ946&gt;0,AR946&gt;0),COUNTIF(AU$6:AU945,"&gt;0")+1,0)</f>
        <v>0</v>
      </c>
    </row>
    <row r="947" spans="40:47" x14ac:dyDescent="0.15">
      <c r="AN947" s="472">
        <v>27</v>
      </c>
      <c r="AO947" s="472">
        <v>1</v>
      </c>
      <c r="AP947" s="472">
        <v>6</v>
      </c>
      <c r="AQ947" s="472">
        <f ca="1">IF($AP947=1,IF(INDIRECT(ADDRESS(($AN947-1)*3+$AO947+5,$AP947+7))="",0,INDIRECT(ADDRESS(($AN947-1)*3+$AO947+5,$AP947+7))),IF(INDIRECT(ADDRESS(($AN947-1)*3+$AO947+5,$AP947+7))="",0,IF(COUNTIF(INDIRECT(ADDRESS(($AN947-1)*36+($AO947-1)*12+6,COLUMN())):INDIRECT(ADDRESS(($AN947-1)*36+($AO947-1)*12+$AP947+4,COLUMN())),INDIRECT(ADDRESS(($AN947-1)*3+$AO947+5,$AP947+7)))&gt;=1,0,INDIRECT(ADDRESS(($AN947-1)*3+$AO947+5,$AP947+7)))))</f>
        <v>0</v>
      </c>
      <c r="AR947" s="472">
        <f ca="1">COUNTIF(INDIRECT("H"&amp;(ROW()+12*(($AN947-1)*3+$AO947)-ROW())/12+5):INDIRECT("S"&amp;(ROW()+12*(($AN947-1)*3+$AO947)-ROW())/12+5),AQ947)</f>
        <v>0</v>
      </c>
      <c r="AU947" s="472">
        <f ca="1">IF(AND(AQ947&gt;0,AR947&gt;0),COUNTIF(AU$6:AU946,"&gt;0")+1,0)</f>
        <v>0</v>
      </c>
    </row>
    <row r="948" spans="40:47" x14ac:dyDescent="0.15">
      <c r="AN948" s="472">
        <v>27</v>
      </c>
      <c r="AO948" s="472">
        <v>1</v>
      </c>
      <c r="AP948" s="472">
        <v>7</v>
      </c>
      <c r="AQ948" s="472">
        <f ca="1">IF($AP948=1,IF(INDIRECT(ADDRESS(($AN948-1)*3+$AO948+5,$AP948+7))="",0,INDIRECT(ADDRESS(($AN948-1)*3+$AO948+5,$AP948+7))),IF(INDIRECT(ADDRESS(($AN948-1)*3+$AO948+5,$AP948+7))="",0,IF(COUNTIF(INDIRECT(ADDRESS(($AN948-1)*36+($AO948-1)*12+6,COLUMN())):INDIRECT(ADDRESS(($AN948-1)*36+($AO948-1)*12+$AP948+4,COLUMN())),INDIRECT(ADDRESS(($AN948-1)*3+$AO948+5,$AP948+7)))&gt;=1,0,INDIRECT(ADDRESS(($AN948-1)*3+$AO948+5,$AP948+7)))))</f>
        <v>0</v>
      </c>
      <c r="AR948" s="472">
        <f ca="1">COUNTIF(INDIRECT("H"&amp;(ROW()+12*(($AN948-1)*3+$AO948)-ROW())/12+5):INDIRECT("S"&amp;(ROW()+12*(($AN948-1)*3+$AO948)-ROW())/12+5),AQ948)</f>
        <v>0</v>
      </c>
      <c r="AU948" s="472">
        <f ca="1">IF(AND(AQ948&gt;0,AR948&gt;0),COUNTIF(AU$6:AU947,"&gt;0")+1,0)</f>
        <v>0</v>
      </c>
    </row>
    <row r="949" spans="40:47" x14ac:dyDescent="0.15">
      <c r="AN949" s="472">
        <v>27</v>
      </c>
      <c r="AO949" s="472">
        <v>1</v>
      </c>
      <c r="AP949" s="472">
        <v>8</v>
      </c>
      <c r="AQ949" s="472">
        <f ca="1">IF($AP949=1,IF(INDIRECT(ADDRESS(($AN949-1)*3+$AO949+5,$AP949+7))="",0,INDIRECT(ADDRESS(($AN949-1)*3+$AO949+5,$AP949+7))),IF(INDIRECT(ADDRESS(($AN949-1)*3+$AO949+5,$AP949+7))="",0,IF(COUNTIF(INDIRECT(ADDRESS(($AN949-1)*36+($AO949-1)*12+6,COLUMN())):INDIRECT(ADDRESS(($AN949-1)*36+($AO949-1)*12+$AP949+4,COLUMN())),INDIRECT(ADDRESS(($AN949-1)*3+$AO949+5,$AP949+7)))&gt;=1,0,INDIRECT(ADDRESS(($AN949-1)*3+$AO949+5,$AP949+7)))))</f>
        <v>0</v>
      </c>
      <c r="AR949" s="472">
        <f ca="1">COUNTIF(INDIRECT("H"&amp;(ROW()+12*(($AN949-1)*3+$AO949)-ROW())/12+5):INDIRECT("S"&amp;(ROW()+12*(($AN949-1)*3+$AO949)-ROW())/12+5),AQ949)</f>
        <v>0</v>
      </c>
      <c r="AU949" s="472">
        <f ca="1">IF(AND(AQ949&gt;0,AR949&gt;0),COUNTIF(AU$6:AU948,"&gt;0")+1,0)</f>
        <v>0</v>
      </c>
    </row>
    <row r="950" spans="40:47" x14ac:dyDescent="0.15">
      <c r="AN950" s="472">
        <v>27</v>
      </c>
      <c r="AO950" s="472">
        <v>1</v>
      </c>
      <c r="AP950" s="472">
        <v>9</v>
      </c>
      <c r="AQ950" s="472">
        <f ca="1">IF($AP950=1,IF(INDIRECT(ADDRESS(($AN950-1)*3+$AO950+5,$AP950+7))="",0,INDIRECT(ADDRESS(($AN950-1)*3+$AO950+5,$AP950+7))),IF(INDIRECT(ADDRESS(($AN950-1)*3+$AO950+5,$AP950+7))="",0,IF(COUNTIF(INDIRECT(ADDRESS(($AN950-1)*36+($AO950-1)*12+6,COLUMN())):INDIRECT(ADDRESS(($AN950-1)*36+($AO950-1)*12+$AP950+4,COLUMN())),INDIRECT(ADDRESS(($AN950-1)*3+$AO950+5,$AP950+7)))&gt;=1,0,INDIRECT(ADDRESS(($AN950-1)*3+$AO950+5,$AP950+7)))))</f>
        <v>0</v>
      </c>
      <c r="AR950" s="472">
        <f ca="1">COUNTIF(INDIRECT("H"&amp;(ROW()+12*(($AN950-1)*3+$AO950)-ROW())/12+5):INDIRECT("S"&amp;(ROW()+12*(($AN950-1)*3+$AO950)-ROW())/12+5),AQ950)</f>
        <v>0</v>
      </c>
      <c r="AU950" s="472">
        <f ca="1">IF(AND(AQ950&gt;0,AR950&gt;0),COUNTIF(AU$6:AU949,"&gt;0")+1,0)</f>
        <v>0</v>
      </c>
    </row>
    <row r="951" spans="40:47" x14ac:dyDescent="0.15">
      <c r="AN951" s="472">
        <v>27</v>
      </c>
      <c r="AO951" s="472">
        <v>1</v>
      </c>
      <c r="AP951" s="472">
        <v>10</v>
      </c>
      <c r="AQ951" s="472">
        <f ca="1">IF($AP951=1,IF(INDIRECT(ADDRESS(($AN951-1)*3+$AO951+5,$AP951+7))="",0,INDIRECT(ADDRESS(($AN951-1)*3+$AO951+5,$AP951+7))),IF(INDIRECT(ADDRESS(($AN951-1)*3+$AO951+5,$AP951+7))="",0,IF(COUNTIF(INDIRECT(ADDRESS(($AN951-1)*36+($AO951-1)*12+6,COLUMN())):INDIRECT(ADDRESS(($AN951-1)*36+($AO951-1)*12+$AP951+4,COLUMN())),INDIRECT(ADDRESS(($AN951-1)*3+$AO951+5,$AP951+7)))&gt;=1,0,INDIRECT(ADDRESS(($AN951-1)*3+$AO951+5,$AP951+7)))))</f>
        <v>0</v>
      </c>
      <c r="AR951" s="472">
        <f ca="1">COUNTIF(INDIRECT("H"&amp;(ROW()+12*(($AN951-1)*3+$AO951)-ROW())/12+5):INDIRECT("S"&amp;(ROW()+12*(($AN951-1)*3+$AO951)-ROW())/12+5),AQ951)</f>
        <v>0</v>
      </c>
      <c r="AU951" s="472">
        <f ca="1">IF(AND(AQ951&gt;0,AR951&gt;0),COUNTIF(AU$6:AU950,"&gt;0")+1,0)</f>
        <v>0</v>
      </c>
    </row>
    <row r="952" spans="40:47" x14ac:dyDescent="0.15">
      <c r="AN952" s="472">
        <v>27</v>
      </c>
      <c r="AO952" s="472">
        <v>1</v>
      </c>
      <c r="AP952" s="472">
        <v>11</v>
      </c>
      <c r="AQ952" s="472">
        <f ca="1">IF($AP952=1,IF(INDIRECT(ADDRESS(($AN952-1)*3+$AO952+5,$AP952+7))="",0,INDIRECT(ADDRESS(($AN952-1)*3+$AO952+5,$AP952+7))),IF(INDIRECT(ADDRESS(($AN952-1)*3+$AO952+5,$AP952+7))="",0,IF(COUNTIF(INDIRECT(ADDRESS(($AN952-1)*36+($AO952-1)*12+6,COLUMN())):INDIRECT(ADDRESS(($AN952-1)*36+($AO952-1)*12+$AP952+4,COLUMN())),INDIRECT(ADDRESS(($AN952-1)*3+$AO952+5,$AP952+7)))&gt;=1,0,INDIRECT(ADDRESS(($AN952-1)*3+$AO952+5,$AP952+7)))))</f>
        <v>0</v>
      </c>
      <c r="AR952" s="472">
        <f ca="1">COUNTIF(INDIRECT("H"&amp;(ROW()+12*(($AN952-1)*3+$AO952)-ROW())/12+5):INDIRECT("S"&amp;(ROW()+12*(($AN952-1)*3+$AO952)-ROW())/12+5),AQ952)</f>
        <v>0</v>
      </c>
      <c r="AU952" s="472">
        <f ca="1">IF(AND(AQ952&gt;0,AR952&gt;0),COUNTIF(AU$6:AU951,"&gt;0")+1,0)</f>
        <v>0</v>
      </c>
    </row>
    <row r="953" spans="40:47" x14ac:dyDescent="0.15">
      <c r="AN953" s="472">
        <v>27</v>
      </c>
      <c r="AO953" s="472">
        <v>1</v>
      </c>
      <c r="AP953" s="472">
        <v>12</v>
      </c>
      <c r="AQ953" s="472">
        <f ca="1">IF($AP953=1,IF(INDIRECT(ADDRESS(($AN953-1)*3+$AO953+5,$AP953+7))="",0,INDIRECT(ADDRESS(($AN953-1)*3+$AO953+5,$AP953+7))),IF(INDIRECT(ADDRESS(($AN953-1)*3+$AO953+5,$AP953+7))="",0,IF(COUNTIF(INDIRECT(ADDRESS(($AN953-1)*36+($AO953-1)*12+6,COLUMN())):INDIRECT(ADDRESS(($AN953-1)*36+($AO953-1)*12+$AP953+4,COLUMN())),INDIRECT(ADDRESS(($AN953-1)*3+$AO953+5,$AP953+7)))&gt;=1,0,INDIRECT(ADDRESS(($AN953-1)*3+$AO953+5,$AP953+7)))))</f>
        <v>0</v>
      </c>
      <c r="AR953" s="472">
        <f ca="1">COUNTIF(INDIRECT("H"&amp;(ROW()+12*(($AN953-1)*3+$AO953)-ROW())/12+5):INDIRECT("S"&amp;(ROW()+12*(($AN953-1)*3+$AO953)-ROW())/12+5),AQ953)</f>
        <v>0</v>
      </c>
      <c r="AU953" s="472">
        <f ca="1">IF(AND(AQ953&gt;0,AR953&gt;0),COUNTIF(AU$6:AU952,"&gt;0")+1,0)</f>
        <v>0</v>
      </c>
    </row>
    <row r="954" spans="40:47" x14ac:dyDescent="0.15">
      <c r="AN954" s="472">
        <v>27</v>
      </c>
      <c r="AO954" s="472">
        <v>2</v>
      </c>
      <c r="AP954" s="472">
        <v>1</v>
      </c>
      <c r="AQ954" s="472">
        <f ca="1">IF($AP954=1,IF(INDIRECT(ADDRESS(($AN954-1)*3+$AO954+5,$AP954+7))="",0,INDIRECT(ADDRESS(($AN954-1)*3+$AO954+5,$AP954+7))),IF(INDIRECT(ADDRESS(($AN954-1)*3+$AO954+5,$AP954+7))="",0,IF(COUNTIF(INDIRECT(ADDRESS(($AN954-1)*36+($AO954-1)*12+6,COLUMN())):INDIRECT(ADDRESS(($AN954-1)*36+($AO954-1)*12+$AP954+4,COLUMN())),INDIRECT(ADDRESS(($AN954-1)*3+$AO954+5,$AP954+7)))&gt;=1,0,INDIRECT(ADDRESS(($AN954-1)*3+$AO954+5,$AP954+7)))))</f>
        <v>0</v>
      </c>
      <c r="AR954" s="472">
        <f ca="1">COUNTIF(INDIRECT("H"&amp;(ROW()+12*(($AN954-1)*3+$AO954)-ROW())/12+5):INDIRECT("S"&amp;(ROW()+12*(($AN954-1)*3+$AO954)-ROW())/12+5),AQ954)</f>
        <v>0</v>
      </c>
      <c r="AU954" s="472">
        <f ca="1">IF(AND(AQ954&gt;0,AR954&gt;0),COUNTIF(AU$6:AU953,"&gt;0")+1,0)</f>
        <v>0</v>
      </c>
    </row>
    <row r="955" spans="40:47" x14ac:dyDescent="0.15">
      <c r="AN955" s="472">
        <v>27</v>
      </c>
      <c r="AO955" s="472">
        <v>2</v>
      </c>
      <c r="AP955" s="472">
        <v>2</v>
      </c>
      <c r="AQ955" s="472">
        <f ca="1">IF($AP955=1,IF(INDIRECT(ADDRESS(($AN955-1)*3+$AO955+5,$AP955+7))="",0,INDIRECT(ADDRESS(($AN955-1)*3+$AO955+5,$AP955+7))),IF(INDIRECT(ADDRESS(($AN955-1)*3+$AO955+5,$AP955+7))="",0,IF(COUNTIF(INDIRECT(ADDRESS(($AN955-1)*36+($AO955-1)*12+6,COLUMN())):INDIRECT(ADDRESS(($AN955-1)*36+($AO955-1)*12+$AP955+4,COLUMN())),INDIRECT(ADDRESS(($AN955-1)*3+$AO955+5,$AP955+7)))&gt;=1,0,INDIRECT(ADDRESS(($AN955-1)*3+$AO955+5,$AP955+7)))))</f>
        <v>0</v>
      </c>
      <c r="AR955" s="472">
        <f ca="1">COUNTIF(INDIRECT("H"&amp;(ROW()+12*(($AN955-1)*3+$AO955)-ROW())/12+5):INDIRECT("S"&amp;(ROW()+12*(($AN955-1)*3+$AO955)-ROW())/12+5),AQ955)</f>
        <v>0</v>
      </c>
      <c r="AU955" s="472">
        <f ca="1">IF(AND(AQ955&gt;0,AR955&gt;0),COUNTIF(AU$6:AU954,"&gt;0")+1,0)</f>
        <v>0</v>
      </c>
    </row>
    <row r="956" spans="40:47" x14ac:dyDescent="0.15">
      <c r="AN956" s="472">
        <v>27</v>
      </c>
      <c r="AO956" s="472">
        <v>2</v>
      </c>
      <c r="AP956" s="472">
        <v>3</v>
      </c>
      <c r="AQ956" s="472">
        <f ca="1">IF($AP956=1,IF(INDIRECT(ADDRESS(($AN956-1)*3+$AO956+5,$AP956+7))="",0,INDIRECT(ADDRESS(($AN956-1)*3+$AO956+5,$AP956+7))),IF(INDIRECT(ADDRESS(($AN956-1)*3+$AO956+5,$AP956+7))="",0,IF(COUNTIF(INDIRECT(ADDRESS(($AN956-1)*36+($AO956-1)*12+6,COLUMN())):INDIRECT(ADDRESS(($AN956-1)*36+($AO956-1)*12+$AP956+4,COLUMN())),INDIRECT(ADDRESS(($AN956-1)*3+$AO956+5,$AP956+7)))&gt;=1,0,INDIRECT(ADDRESS(($AN956-1)*3+$AO956+5,$AP956+7)))))</f>
        <v>0</v>
      </c>
      <c r="AR956" s="472">
        <f ca="1">COUNTIF(INDIRECT("H"&amp;(ROW()+12*(($AN956-1)*3+$AO956)-ROW())/12+5):INDIRECT("S"&amp;(ROW()+12*(($AN956-1)*3+$AO956)-ROW())/12+5),AQ956)</f>
        <v>0</v>
      </c>
      <c r="AU956" s="472">
        <f ca="1">IF(AND(AQ956&gt;0,AR956&gt;0),COUNTIF(AU$6:AU955,"&gt;0")+1,0)</f>
        <v>0</v>
      </c>
    </row>
    <row r="957" spans="40:47" x14ac:dyDescent="0.15">
      <c r="AN957" s="472">
        <v>27</v>
      </c>
      <c r="AO957" s="472">
        <v>2</v>
      </c>
      <c r="AP957" s="472">
        <v>4</v>
      </c>
      <c r="AQ957" s="472">
        <f ca="1">IF($AP957=1,IF(INDIRECT(ADDRESS(($AN957-1)*3+$AO957+5,$AP957+7))="",0,INDIRECT(ADDRESS(($AN957-1)*3+$AO957+5,$AP957+7))),IF(INDIRECT(ADDRESS(($AN957-1)*3+$AO957+5,$AP957+7))="",0,IF(COUNTIF(INDIRECT(ADDRESS(($AN957-1)*36+($AO957-1)*12+6,COLUMN())):INDIRECT(ADDRESS(($AN957-1)*36+($AO957-1)*12+$AP957+4,COLUMN())),INDIRECT(ADDRESS(($AN957-1)*3+$AO957+5,$AP957+7)))&gt;=1,0,INDIRECT(ADDRESS(($AN957-1)*3+$AO957+5,$AP957+7)))))</f>
        <v>0</v>
      </c>
      <c r="AR957" s="472">
        <f ca="1">COUNTIF(INDIRECT("H"&amp;(ROW()+12*(($AN957-1)*3+$AO957)-ROW())/12+5):INDIRECT("S"&amp;(ROW()+12*(($AN957-1)*3+$AO957)-ROW())/12+5),AQ957)</f>
        <v>0</v>
      </c>
      <c r="AU957" s="472">
        <f ca="1">IF(AND(AQ957&gt;0,AR957&gt;0),COUNTIF(AU$6:AU956,"&gt;0")+1,0)</f>
        <v>0</v>
      </c>
    </row>
    <row r="958" spans="40:47" x14ac:dyDescent="0.15">
      <c r="AN958" s="472">
        <v>27</v>
      </c>
      <c r="AO958" s="472">
        <v>2</v>
      </c>
      <c r="AP958" s="472">
        <v>5</v>
      </c>
      <c r="AQ958" s="472">
        <f ca="1">IF($AP958=1,IF(INDIRECT(ADDRESS(($AN958-1)*3+$AO958+5,$AP958+7))="",0,INDIRECT(ADDRESS(($AN958-1)*3+$AO958+5,$AP958+7))),IF(INDIRECT(ADDRESS(($AN958-1)*3+$AO958+5,$AP958+7))="",0,IF(COUNTIF(INDIRECT(ADDRESS(($AN958-1)*36+($AO958-1)*12+6,COLUMN())):INDIRECT(ADDRESS(($AN958-1)*36+($AO958-1)*12+$AP958+4,COLUMN())),INDIRECT(ADDRESS(($AN958-1)*3+$AO958+5,$AP958+7)))&gt;=1,0,INDIRECT(ADDRESS(($AN958-1)*3+$AO958+5,$AP958+7)))))</f>
        <v>0</v>
      </c>
      <c r="AR958" s="472">
        <f ca="1">COUNTIF(INDIRECT("H"&amp;(ROW()+12*(($AN958-1)*3+$AO958)-ROW())/12+5):INDIRECT("S"&amp;(ROW()+12*(($AN958-1)*3+$AO958)-ROW())/12+5),AQ958)</f>
        <v>0</v>
      </c>
      <c r="AU958" s="472">
        <f ca="1">IF(AND(AQ958&gt;0,AR958&gt;0),COUNTIF(AU$6:AU957,"&gt;0")+1,0)</f>
        <v>0</v>
      </c>
    </row>
    <row r="959" spans="40:47" x14ac:dyDescent="0.15">
      <c r="AN959" s="472">
        <v>27</v>
      </c>
      <c r="AO959" s="472">
        <v>2</v>
      </c>
      <c r="AP959" s="472">
        <v>6</v>
      </c>
      <c r="AQ959" s="472">
        <f ca="1">IF($AP959=1,IF(INDIRECT(ADDRESS(($AN959-1)*3+$AO959+5,$AP959+7))="",0,INDIRECT(ADDRESS(($AN959-1)*3+$AO959+5,$AP959+7))),IF(INDIRECT(ADDRESS(($AN959-1)*3+$AO959+5,$AP959+7))="",0,IF(COUNTIF(INDIRECT(ADDRESS(($AN959-1)*36+($AO959-1)*12+6,COLUMN())):INDIRECT(ADDRESS(($AN959-1)*36+($AO959-1)*12+$AP959+4,COLUMN())),INDIRECT(ADDRESS(($AN959-1)*3+$AO959+5,$AP959+7)))&gt;=1,0,INDIRECT(ADDRESS(($AN959-1)*3+$AO959+5,$AP959+7)))))</f>
        <v>0</v>
      </c>
      <c r="AR959" s="472">
        <f ca="1">COUNTIF(INDIRECT("H"&amp;(ROW()+12*(($AN959-1)*3+$AO959)-ROW())/12+5):INDIRECT("S"&amp;(ROW()+12*(($AN959-1)*3+$AO959)-ROW())/12+5),AQ959)</f>
        <v>0</v>
      </c>
      <c r="AU959" s="472">
        <f ca="1">IF(AND(AQ959&gt;0,AR959&gt;0),COUNTIF(AU$6:AU958,"&gt;0")+1,0)</f>
        <v>0</v>
      </c>
    </row>
    <row r="960" spans="40:47" x14ac:dyDescent="0.15">
      <c r="AN960" s="472">
        <v>27</v>
      </c>
      <c r="AO960" s="472">
        <v>2</v>
      </c>
      <c r="AP960" s="472">
        <v>7</v>
      </c>
      <c r="AQ960" s="472">
        <f ca="1">IF($AP960=1,IF(INDIRECT(ADDRESS(($AN960-1)*3+$AO960+5,$AP960+7))="",0,INDIRECT(ADDRESS(($AN960-1)*3+$AO960+5,$AP960+7))),IF(INDIRECT(ADDRESS(($AN960-1)*3+$AO960+5,$AP960+7))="",0,IF(COUNTIF(INDIRECT(ADDRESS(($AN960-1)*36+($AO960-1)*12+6,COLUMN())):INDIRECT(ADDRESS(($AN960-1)*36+($AO960-1)*12+$AP960+4,COLUMN())),INDIRECT(ADDRESS(($AN960-1)*3+$AO960+5,$AP960+7)))&gt;=1,0,INDIRECT(ADDRESS(($AN960-1)*3+$AO960+5,$AP960+7)))))</f>
        <v>0</v>
      </c>
      <c r="AR960" s="472">
        <f ca="1">COUNTIF(INDIRECT("H"&amp;(ROW()+12*(($AN960-1)*3+$AO960)-ROW())/12+5):INDIRECT("S"&amp;(ROW()+12*(($AN960-1)*3+$AO960)-ROW())/12+5),AQ960)</f>
        <v>0</v>
      </c>
      <c r="AU960" s="472">
        <f ca="1">IF(AND(AQ960&gt;0,AR960&gt;0),COUNTIF(AU$6:AU959,"&gt;0")+1,0)</f>
        <v>0</v>
      </c>
    </row>
    <row r="961" spans="40:47" x14ac:dyDescent="0.15">
      <c r="AN961" s="472">
        <v>27</v>
      </c>
      <c r="AO961" s="472">
        <v>2</v>
      </c>
      <c r="AP961" s="472">
        <v>8</v>
      </c>
      <c r="AQ961" s="472">
        <f ca="1">IF($AP961=1,IF(INDIRECT(ADDRESS(($AN961-1)*3+$AO961+5,$AP961+7))="",0,INDIRECT(ADDRESS(($AN961-1)*3+$AO961+5,$AP961+7))),IF(INDIRECT(ADDRESS(($AN961-1)*3+$AO961+5,$AP961+7))="",0,IF(COUNTIF(INDIRECT(ADDRESS(($AN961-1)*36+($AO961-1)*12+6,COLUMN())):INDIRECT(ADDRESS(($AN961-1)*36+($AO961-1)*12+$AP961+4,COLUMN())),INDIRECT(ADDRESS(($AN961-1)*3+$AO961+5,$AP961+7)))&gt;=1,0,INDIRECT(ADDRESS(($AN961-1)*3+$AO961+5,$AP961+7)))))</f>
        <v>0</v>
      </c>
      <c r="AR961" s="472">
        <f ca="1">COUNTIF(INDIRECT("H"&amp;(ROW()+12*(($AN961-1)*3+$AO961)-ROW())/12+5):INDIRECT("S"&amp;(ROW()+12*(($AN961-1)*3+$AO961)-ROW())/12+5),AQ961)</f>
        <v>0</v>
      </c>
      <c r="AU961" s="472">
        <f ca="1">IF(AND(AQ961&gt;0,AR961&gt;0),COUNTIF(AU$6:AU960,"&gt;0")+1,0)</f>
        <v>0</v>
      </c>
    </row>
    <row r="962" spans="40:47" x14ac:dyDescent="0.15">
      <c r="AN962" s="472">
        <v>27</v>
      </c>
      <c r="AO962" s="472">
        <v>2</v>
      </c>
      <c r="AP962" s="472">
        <v>9</v>
      </c>
      <c r="AQ962" s="472">
        <f ca="1">IF($AP962=1,IF(INDIRECT(ADDRESS(($AN962-1)*3+$AO962+5,$AP962+7))="",0,INDIRECT(ADDRESS(($AN962-1)*3+$AO962+5,$AP962+7))),IF(INDIRECT(ADDRESS(($AN962-1)*3+$AO962+5,$AP962+7))="",0,IF(COUNTIF(INDIRECT(ADDRESS(($AN962-1)*36+($AO962-1)*12+6,COLUMN())):INDIRECT(ADDRESS(($AN962-1)*36+($AO962-1)*12+$AP962+4,COLUMN())),INDIRECT(ADDRESS(($AN962-1)*3+$AO962+5,$AP962+7)))&gt;=1,0,INDIRECT(ADDRESS(($AN962-1)*3+$AO962+5,$AP962+7)))))</f>
        <v>0</v>
      </c>
      <c r="AR962" s="472">
        <f ca="1">COUNTIF(INDIRECT("H"&amp;(ROW()+12*(($AN962-1)*3+$AO962)-ROW())/12+5):INDIRECT("S"&amp;(ROW()+12*(($AN962-1)*3+$AO962)-ROW())/12+5),AQ962)</f>
        <v>0</v>
      </c>
      <c r="AU962" s="472">
        <f ca="1">IF(AND(AQ962&gt;0,AR962&gt;0),COUNTIF(AU$6:AU961,"&gt;0")+1,0)</f>
        <v>0</v>
      </c>
    </row>
    <row r="963" spans="40:47" x14ac:dyDescent="0.15">
      <c r="AN963" s="472">
        <v>27</v>
      </c>
      <c r="AO963" s="472">
        <v>2</v>
      </c>
      <c r="AP963" s="472">
        <v>10</v>
      </c>
      <c r="AQ963" s="472">
        <f ca="1">IF($AP963=1,IF(INDIRECT(ADDRESS(($AN963-1)*3+$AO963+5,$AP963+7))="",0,INDIRECT(ADDRESS(($AN963-1)*3+$AO963+5,$AP963+7))),IF(INDIRECT(ADDRESS(($AN963-1)*3+$AO963+5,$AP963+7))="",0,IF(COUNTIF(INDIRECT(ADDRESS(($AN963-1)*36+($AO963-1)*12+6,COLUMN())):INDIRECT(ADDRESS(($AN963-1)*36+($AO963-1)*12+$AP963+4,COLUMN())),INDIRECT(ADDRESS(($AN963-1)*3+$AO963+5,$AP963+7)))&gt;=1,0,INDIRECT(ADDRESS(($AN963-1)*3+$AO963+5,$AP963+7)))))</f>
        <v>0</v>
      </c>
      <c r="AR963" s="472">
        <f ca="1">COUNTIF(INDIRECT("H"&amp;(ROW()+12*(($AN963-1)*3+$AO963)-ROW())/12+5):INDIRECT("S"&amp;(ROW()+12*(($AN963-1)*3+$AO963)-ROW())/12+5),AQ963)</f>
        <v>0</v>
      </c>
      <c r="AU963" s="472">
        <f ca="1">IF(AND(AQ963&gt;0,AR963&gt;0),COUNTIF(AU$6:AU962,"&gt;0")+1,0)</f>
        <v>0</v>
      </c>
    </row>
    <row r="964" spans="40:47" x14ac:dyDescent="0.15">
      <c r="AN964" s="472">
        <v>27</v>
      </c>
      <c r="AO964" s="472">
        <v>2</v>
      </c>
      <c r="AP964" s="472">
        <v>11</v>
      </c>
      <c r="AQ964" s="472">
        <f ca="1">IF($AP964=1,IF(INDIRECT(ADDRESS(($AN964-1)*3+$AO964+5,$AP964+7))="",0,INDIRECT(ADDRESS(($AN964-1)*3+$AO964+5,$AP964+7))),IF(INDIRECT(ADDRESS(($AN964-1)*3+$AO964+5,$AP964+7))="",0,IF(COUNTIF(INDIRECT(ADDRESS(($AN964-1)*36+($AO964-1)*12+6,COLUMN())):INDIRECT(ADDRESS(($AN964-1)*36+($AO964-1)*12+$AP964+4,COLUMN())),INDIRECT(ADDRESS(($AN964-1)*3+$AO964+5,$AP964+7)))&gt;=1,0,INDIRECT(ADDRESS(($AN964-1)*3+$AO964+5,$AP964+7)))))</f>
        <v>0</v>
      </c>
      <c r="AR964" s="472">
        <f ca="1">COUNTIF(INDIRECT("H"&amp;(ROW()+12*(($AN964-1)*3+$AO964)-ROW())/12+5):INDIRECT("S"&amp;(ROW()+12*(($AN964-1)*3+$AO964)-ROW())/12+5),AQ964)</f>
        <v>0</v>
      </c>
      <c r="AU964" s="472">
        <f ca="1">IF(AND(AQ964&gt;0,AR964&gt;0),COUNTIF(AU$6:AU963,"&gt;0")+1,0)</f>
        <v>0</v>
      </c>
    </row>
    <row r="965" spans="40:47" x14ac:dyDescent="0.15">
      <c r="AN965" s="472">
        <v>27</v>
      </c>
      <c r="AO965" s="472">
        <v>2</v>
      </c>
      <c r="AP965" s="472">
        <v>12</v>
      </c>
      <c r="AQ965" s="472">
        <f ca="1">IF($AP965=1,IF(INDIRECT(ADDRESS(($AN965-1)*3+$AO965+5,$AP965+7))="",0,INDIRECT(ADDRESS(($AN965-1)*3+$AO965+5,$AP965+7))),IF(INDIRECT(ADDRESS(($AN965-1)*3+$AO965+5,$AP965+7))="",0,IF(COUNTIF(INDIRECT(ADDRESS(($AN965-1)*36+($AO965-1)*12+6,COLUMN())):INDIRECT(ADDRESS(($AN965-1)*36+($AO965-1)*12+$AP965+4,COLUMN())),INDIRECT(ADDRESS(($AN965-1)*3+$AO965+5,$AP965+7)))&gt;=1,0,INDIRECT(ADDRESS(($AN965-1)*3+$AO965+5,$AP965+7)))))</f>
        <v>0</v>
      </c>
      <c r="AR965" s="472">
        <f ca="1">COUNTIF(INDIRECT("H"&amp;(ROW()+12*(($AN965-1)*3+$AO965)-ROW())/12+5):INDIRECT("S"&amp;(ROW()+12*(($AN965-1)*3+$AO965)-ROW())/12+5),AQ965)</f>
        <v>0</v>
      </c>
      <c r="AU965" s="472">
        <f ca="1">IF(AND(AQ965&gt;0,AR965&gt;0),COUNTIF(AU$6:AU964,"&gt;0")+1,0)</f>
        <v>0</v>
      </c>
    </row>
    <row r="966" spans="40:47" x14ac:dyDescent="0.15">
      <c r="AN966" s="472">
        <v>27</v>
      </c>
      <c r="AO966" s="472">
        <v>3</v>
      </c>
      <c r="AP966" s="472">
        <v>1</v>
      </c>
      <c r="AQ966" s="472">
        <f ca="1">IF($AP966=1,IF(INDIRECT(ADDRESS(($AN966-1)*3+$AO966+5,$AP966+7))="",0,INDIRECT(ADDRESS(($AN966-1)*3+$AO966+5,$AP966+7))),IF(INDIRECT(ADDRESS(($AN966-1)*3+$AO966+5,$AP966+7))="",0,IF(COUNTIF(INDIRECT(ADDRESS(($AN966-1)*36+($AO966-1)*12+6,COLUMN())):INDIRECT(ADDRESS(($AN966-1)*36+($AO966-1)*12+$AP966+4,COLUMN())),INDIRECT(ADDRESS(($AN966-1)*3+$AO966+5,$AP966+7)))&gt;=1,0,INDIRECT(ADDRESS(($AN966-1)*3+$AO966+5,$AP966+7)))))</f>
        <v>0</v>
      </c>
      <c r="AR966" s="472">
        <f ca="1">COUNTIF(INDIRECT("H"&amp;(ROW()+12*(($AN966-1)*3+$AO966)-ROW())/12+5):INDIRECT("S"&amp;(ROW()+12*(($AN966-1)*3+$AO966)-ROW())/12+5),AQ966)</f>
        <v>0</v>
      </c>
      <c r="AU966" s="472">
        <f ca="1">IF(AND(AQ966&gt;0,AR966&gt;0),COUNTIF(AU$6:AU965,"&gt;0")+1,0)</f>
        <v>0</v>
      </c>
    </row>
    <row r="967" spans="40:47" x14ac:dyDescent="0.15">
      <c r="AN967" s="472">
        <v>27</v>
      </c>
      <c r="AO967" s="472">
        <v>3</v>
      </c>
      <c r="AP967" s="472">
        <v>2</v>
      </c>
      <c r="AQ967" s="472">
        <f ca="1">IF($AP967=1,IF(INDIRECT(ADDRESS(($AN967-1)*3+$AO967+5,$AP967+7))="",0,INDIRECT(ADDRESS(($AN967-1)*3+$AO967+5,$AP967+7))),IF(INDIRECT(ADDRESS(($AN967-1)*3+$AO967+5,$AP967+7))="",0,IF(COUNTIF(INDIRECT(ADDRESS(($AN967-1)*36+($AO967-1)*12+6,COLUMN())):INDIRECT(ADDRESS(($AN967-1)*36+($AO967-1)*12+$AP967+4,COLUMN())),INDIRECT(ADDRESS(($AN967-1)*3+$AO967+5,$AP967+7)))&gt;=1,0,INDIRECT(ADDRESS(($AN967-1)*3+$AO967+5,$AP967+7)))))</f>
        <v>0</v>
      </c>
      <c r="AR967" s="472">
        <f ca="1">COUNTIF(INDIRECT("H"&amp;(ROW()+12*(($AN967-1)*3+$AO967)-ROW())/12+5):INDIRECT("S"&amp;(ROW()+12*(($AN967-1)*3+$AO967)-ROW())/12+5),AQ967)</f>
        <v>0</v>
      </c>
      <c r="AU967" s="472">
        <f ca="1">IF(AND(AQ967&gt;0,AR967&gt;0),COUNTIF(AU$6:AU966,"&gt;0")+1,0)</f>
        <v>0</v>
      </c>
    </row>
    <row r="968" spans="40:47" x14ac:dyDescent="0.15">
      <c r="AN968" s="472">
        <v>27</v>
      </c>
      <c r="AO968" s="472">
        <v>3</v>
      </c>
      <c r="AP968" s="472">
        <v>3</v>
      </c>
      <c r="AQ968" s="472">
        <f ca="1">IF($AP968=1,IF(INDIRECT(ADDRESS(($AN968-1)*3+$AO968+5,$AP968+7))="",0,INDIRECT(ADDRESS(($AN968-1)*3+$AO968+5,$AP968+7))),IF(INDIRECT(ADDRESS(($AN968-1)*3+$AO968+5,$AP968+7))="",0,IF(COUNTIF(INDIRECT(ADDRESS(($AN968-1)*36+($AO968-1)*12+6,COLUMN())):INDIRECT(ADDRESS(($AN968-1)*36+($AO968-1)*12+$AP968+4,COLUMN())),INDIRECT(ADDRESS(($AN968-1)*3+$AO968+5,$AP968+7)))&gt;=1,0,INDIRECT(ADDRESS(($AN968-1)*3+$AO968+5,$AP968+7)))))</f>
        <v>0</v>
      </c>
      <c r="AR968" s="472">
        <f ca="1">COUNTIF(INDIRECT("H"&amp;(ROW()+12*(($AN968-1)*3+$AO968)-ROW())/12+5):INDIRECT("S"&amp;(ROW()+12*(($AN968-1)*3+$AO968)-ROW())/12+5),AQ968)</f>
        <v>0</v>
      </c>
      <c r="AU968" s="472">
        <f ca="1">IF(AND(AQ968&gt;0,AR968&gt;0),COUNTIF(AU$6:AU967,"&gt;0")+1,0)</f>
        <v>0</v>
      </c>
    </row>
    <row r="969" spans="40:47" x14ac:dyDescent="0.15">
      <c r="AN969" s="472">
        <v>27</v>
      </c>
      <c r="AO969" s="472">
        <v>3</v>
      </c>
      <c r="AP969" s="472">
        <v>4</v>
      </c>
      <c r="AQ969" s="472">
        <f ca="1">IF($AP969=1,IF(INDIRECT(ADDRESS(($AN969-1)*3+$AO969+5,$AP969+7))="",0,INDIRECT(ADDRESS(($AN969-1)*3+$AO969+5,$AP969+7))),IF(INDIRECT(ADDRESS(($AN969-1)*3+$AO969+5,$AP969+7))="",0,IF(COUNTIF(INDIRECT(ADDRESS(($AN969-1)*36+($AO969-1)*12+6,COLUMN())):INDIRECT(ADDRESS(($AN969-1)*36+($AO969-1)*12+$AP969+4,COLUMN())),INDIRECT(ADDRESS(($AN969-1)*3+$AO969+5,$AP969+7)))&gt;=1,0,INDIRECT(ADDRESS(($AN969-1)*3+$AO969+5,$AP969+7)))))</f>
        <v>0</v>
      </c>
      <c r="AR969" s="472">
        <f ca="1">COUNTIF(INDIRECT("H"&amp;(ROW()+12*(($AN969-1)*3+$AO969)-ROW())/12+5):INDIRECT("S"&amp;(ROW()+12*(($AN969-1)*3+$AO969)-ROW())/12+5),AQ969)</f>
        <v>0</v>
      </c>
      <c r="AU969" s="472">
        <f ca="1">IF(AND(AQ969&gt;0,AR969&gt;0),COUNTIF(AU$6:AU968,"&gt;0")+1,0)</f>
        <v>0</v>
      </c>
    </row>
    <row r="970" spans="40:47" x14ac:dyDescent="0.15">
      <c r="AN970" s="472">
        <v>27</v>
      </c>
      <c r="AO970" s="472">
        <v>3</v>
      </c>
      <c r="AP970" s="472">
        <v>5</v>
      </c>
      <c r="AQ970" s="472">
        <f ca="1">IF($AP970=1,IF(INDIRECT(ADDRESS(($AN970-1)*3+$AO970+5,$AP970+7))="",0,INDIRECT(ADDRESS(($AN970-1)*3+$AO970+5,$AP970+7))),IF(INDIRECT(ADDRESS(($AN970-1)*3+$AO970+5,$AP970+7))="",0,IF(COUNTIF(INDIRECT(ADDRESS(($AN970-1)*36+($AO970-1)*12+6,COLUMN())):INDIRECT(ADDRESS(($AN970-1)*36+($AO970-1)*12+$AP970+4,COLUMN())),INDIRECT(ADDRESS(($AN970-1)*3+$AO970+5,$AP970+7)))&gt;=1,0,INDIRECT(ADDRESS(($AN970-1)*3+$AO970+5,$AP970+7)))))</f>
        <v>0</v>
      </c>
      <c r="AR970" s="472">
        <f ca="1">COUNTIF(INDIRECT("H"&amp;(ROW()+12*(($AN970-1)*3+$AO970)-ROW())/12+5):INDIRECT("S"&amp;(ROW()+12*(($AN970-1)*3+$AO970)-ROW())/12+5),AQ970)</f>
        <v>0</v>
      </c>
      <c r="AU970" s="472">
        <f ca="1">IF(AND(AQ970&gt;0,AR970&gt;0),COUNTIF(AU$6:AU969,"&gt;0")+1,0)</f>
        <v>0</v>
      </c>
    </row>
    <row r="971" spans="40:47" x14ac:dyDescent="0.15">
      <c r="AN971" s="472">
        <v>27</v>
      </c>
      <c r="AO971" s="472">
        <v>3</v>
      </c>
      <c r="AP971" s="472">
        <v>6</v>
      </c>
      <c r="AQ971" s="472">
        <f ca="1">IF($AP971=1,IF(INDIRECT(ADDRESS(($AN971-1)*3+$AO971+5,$AP971+7))="",0,INDIRECT(ADDRESS(($AN971-1)*3+$AO971+5,$AP971+7))),IF(INDIRECT(ADDRESS(($AN971-1)*3+$AO971+5,$AP971+7))="",0,IF(COUNTIF(INDIRECT(ADDRESS(($AN971-1)*36+($AO971-1)*12+6,COLUMN())):INDIRECT(ADDRESS(($AN971-1)*36+($AO971-1)*12+$AP971+4,COLUMN())),INDIRECT(ADDRESS(($AN971-1)*3+$AO971+5,$AP971+7)))&gt;=1,0,INDIRECT(ADDRESS(($AN971-1)*3+$AO971+5,$AP971+7)))))</f>
        <v>0</v>
      </c>
      <c r="AR971" s="472">
        <f ca="1">COUNTIF(INDIRECT("H"&amp;(ROW()+12*(($AN971-1)*3+$AO971)-ROW())/12+5):INDIRECT("S"&amp;(ROW()+12*(($AN971-1)*3+$AO971)-ROW())/12+5),AQ971)</f>
        <v>0</v>
      </c>
      <c r="AU971" s="472">
        <f ca="1">IF(AND(AQ971&gt;0,AR971&gt;0),COUNTIF(AU$6:AU970,"&gt;0")+1,0)</f>
        <v>0</v>
      </c>
    </row>
    <row r="972" spans="40:47" x14ac:dyDescent="0.15">
      <c r="AN972" s="472">
        <v>27</v>
      </c>
      <c r="AO972" s="472">
        <v>3</v>
      </c>
      <c r="AP972" s="472">
        <v>7</v>
      </c>
      <c r="AQ972" s="472">
        <f ca="1">IF($AP972=1,IF(INDIRECT(ADDRESS(($AN972-1)*3+$AO972+5,$AP972+7))="",0,INDIRECT(ADDRESS(($AN972-1)*3+$AO972+5,$AP972+7))),IF(INDIRECT(ADDRESS(($AN972-1)*3+$AO972+5,$AP972+7))="",0,IF(COUNTIF(INDIRECT(ADDRESS(($AN972-1)*36+($AO972-1)*12+6,COLUMN())):INDIRECT(ADDRESS(($AN972-1)*36+($AO972-1)*12+$AP972+4,COLUMN())),INDIRECT(ADDRESS(($AN972-1)*3+$AO972+5,$AP972+7)))&gt;=1,0,INDIRECT(ADDRESS(($AN972-1)*3+$AO972+5,$AP972+7)))))</f>
        <v>0</v>
      </c>
      <c r="AR972" s="472">
        <f ca="1">COUNTIF(INDIRECT("H"&amp;(ROW()+12*(($AN972-1)*3+$AO972)-ROW())/12+5):INDIRECT("S"&amp;(ROW()+12*(($AN972-1)*3+$AO972)-ROW())/12+5),AQ972)</f>
        <v>0</v>
      </c>
      <c r="AU972" s="472">
        <f ca="1">IF(AND(AQ972&gt;0,AR972&gt;0),COUNTIF(AU$6:AU971,"&gt;0")+1,0)</f>
        <v>0</v>
      </c>
    </row>
    <row r="973" spans="40:47" x14ac:dyDescent="0.15">
      <c r="AN973" s="472">
        <v>27</v>
      </c>
      <c r="AO973" s="472">
        <v>3</v>
      </c>
      <c r="AP973" s="472">
        <v>8</v>
      </c>
      <c r="AQ973" s="472">
        <f ca="1">IF($AP973=1,IF(INDIRECT(ADDRESS(($AN973-1)*3+$AO973+5,$AP973+7))="",0,INDIRECT(ADDRESS(($AN973-1)*3+$AO973+5,$AP973+7))),IF(INDIRECT(ADDRESS(($AN973-1)*3+$AO973+5,$AP973+7))="",0,IF(COUNTIF(INDIRECT(ADDRESS(($AN973-1)*36+($AO973-1)*12+6,COLUMN())):INDIRECT(ADDRESS(($AN973-1)*36+($AO973-1)*12+$AP973+4,COLUMN())),INDIRECT(ADDRESS(($AN973-1)*3+$AO973+5,$AP973+7)))&gt;=1,0,INDIRECT(ADDRESS(($AN973-1)*3+$AO973+5,$AP973+7)))))</f>
        <v>0</v>
      </c>
      <c r="AR973" s="472">
        <f ca="1">COUNTIF(INDIRECT("H"&amp;(ROW()+12*(($AN973-1)*3+$AO973)-ROW())/12+5):INDIRECT("S"&amp;(ROW()+12*(($AN973-1)*3+$AO973)-ROW())/12+5),AQ973)</f>
        <v>0</v>
      </c>
      <c r="AU973" s="472">
        <f ca="1">IF(AND(AQ973&gt;0,AR973&gt;0),COUNTIF(AU$6:AU972,"&gt;0")+1,0)</f>
        <v>0</v>
      </c>
    </row>
    <row r="974" spans="40:47" x14ac:dyDescent="0.15">
      <c r="AN974" s="472">
        <v>27</v>
      </c>
      <c r="AO974" s="472">
        <v>3</v>
      </c>
      <c r="AP974" s="472">
        <v>9</v>
      </c>
      <c r="AQ974" s="472">
        <f ca="1">IF($AP974=1,IF(INDIRECT(ADDRESS(($AN974-1)*3+$AO974+5,$AP974+7))="",0,INDIRECT(ADDRESS(($AN974-1)*3+$AO974+5,$AP974+7))),IF(INDIRECT(ADDRESS(($AN974-1)*3+$AO974+5,$AP974+7))="",0,IF(COUNTIF(INDIRECT(ADDRESS(($AN974-1)*36+($AO974-1)*12+6,COLUMN())):INDIRECT(ADDRESS(($AN974-1)*36+($AO974-1)*12+$AP974+4,COLUMN())),INDIRECT(ADDRESS(($AN974-1)*3+$AO974+5,$AP974+7)))&gt;=1,0,INDIRECT(ADDRESS(($AN974-1)*3+$AO974+5,$AP974+7)))))</f>
        <v>0</v>
      </c>
      <c r="AR974" s="472">
        <f ca="1">COUNTIF(INDIRECT("H"&amp;(ROW()+12*(($AN974-1)*3+$AO974)-ROW())/12+5):INDIRECT("S"&amp;(ROW()+12*(($AN974-1)*3+$AO974)-ROW())/12+5),AQ974)</f>
        <v>0</v>
      </c>
      <c r="AU974" s="472">
        <f ca="1">IF(AND(AQ974&gt;0,AR974&gt;0),COUNTIF(AU$6:AU973,"&gt;0")+1,0)</f>
        <v>0</v>
      </c>
    </row>
    <row r="975" spans="40:47" x14ac:dyDescent="0.15">
      <c r="AN975" s="472">
        <v>27</v>
      </c>
      <c r="AO975" s="472">
        <v>3</v>
      </c>
      <c r="AP975" s="472">
        <v>10</v>
      </c>
      <c r="AQ975" s="472">
        <f ca="1">IF($AP975=1,IF(INDIRECT(ADDRESS(($AN975-1)*3+$AO975+5,$AP975+7))="",0,INDIRECT(ADDRESS(($AN975-1)*3+$AO975+5,$AP975+7))),IF(INDIRECT(ADDRESS(($AN975-1)*3+$AO975+5,$AP975+7))="",0,IF(COUNTIF(INDIRECT(ADDRESS(($AN975-1)*36+($AO975-1)*12+6,COLUMN())):INDIRECT(ADDRESS(($AN975-1)*36+($AO975-1)*12+$AP975+4,COLUMN())),INDIRECT(ADDRESS(($AN975-1)*3+$AO975+5,$AP975+7)))&gt;=1,0,INDIRECT(ADDRESS(($AN975-1)*3+$AO975+5,$AP975+7)))))</f>
        <v>0</v>
      </c>
      <c r="AR975" s="472">
        <f ca="1">COUNTIF(INDIRECT("H"&amp;(ROW()+12*(($AN975-1)*3+$AO975)-ROW())/12+5):INDIRECT("S"&amp;(ROW()+12*(($AN975-1)*3+$AO975)-ROW())/12+5),AQ975)</f>
        <v>0</v>
      </c>
      <c r="AU975" s="472">
        <f ca="1">IF(AND(AQ975&gt;0,AR975&gt;0),COUNTIF(AU$6:AU974,"&gt;0")+1,0)</f>
        <v>0</v>
      </c>
    </row>
    <row r="976" spans="40:47" x14ac:dyDescent="0.15">
      <c r="AN976" s="472">
        <v>27</v>
      </c>
      <c r="AO976" s="472">
        <v>3</v>
      </c>
      <c r="AP976" s="472">
        <v>11</v>
      </c>
      <c r="AQ976" s="472">
        <f ca="1">IF($AP976=1,IF(INDIRECT(ADDRESS(($AN976-1)*3+$AO976+5,$AP976+7))="",0,INDIRECT(ADDRESS(($AN976-1)*3+$AO976+5,$AP976+7))),IF(INDIRECT(ADDRESS(($AN976-1)*3+$AO976+5,$AP976+7))="",0,IF(COUNTIF(INDIRECT(ADDRESS(($AN976-1)*36+($AO976-1)*12+6,COLUMN())):INDIRECT(ADDRESS(($AN976-1)*36+($AO976-1)*12+$AP976+4,COLUMN())),INDIRECT(ADDRESS(($AN976-1)*3+$AO976+5,$AP976+7)))&gt;=1,0,INDIRECT(ADDRESS(($AN976-1)*3+$AO976+5,$AP976+7)))))</f>
        <v>0</v>
      </c>
      <c r="AR976" s="472">
        <f ca="1">COUNTIF(INDIRECT("H"&amp;(ROW()+12*(($AN976-1)*3+$AO976)-ROW())/12+5):INDIRECT("S"&amp;(ROW()+12*(($AN976-1)*3+$AO976)-ROW())/12+5),AQ976)</f>
        <v>0</v>
      </c>
      <c r="AU976" s="472">
        <f ca="1">IF(AND(AQ976&gt;0,AR976&gt;0),COUNTIF(AU$6:AU975,"&gt;0")+1,0)</f>
        <v>0</v>
      </c>
    </row>
    <row r="977" spans="40:47" x14ac:dyDescent="0.15">
      <c r="AN977" s="472">
        <v>27</v>
      </c>
      <c r="AO977" s="472">
        <v>3</v>
      </c>
      <c r="AP977" s="472">
        <v>12</v>
      </c>
      <c r="AQ977" s="472">
        <f ca="1">IF($AP977=1,IF(INDIRECT(ADDRESS(($AN977-1)*3+$AO977+5,$AP977+7))="",0,INDIRECT(ADDRESS(($AN977-1)*3+$AO977+5,$AP977+7))),IF(INDIRECT(ADDRESS(($AN977-1)*3+$AO977+5,$AP977+7))="",0,IF(COUNTIF(INDIRECT(ADDRESS(($AN977-1)*36+($AO977-1)*12+6,COLUMN())):INDIRECT(ADDRESS(($AN977-1)*36+($AO977-1)*12+$AP977+4,COLUMN())),INDIRECT(ADDRESS(($AN977-1)*3+$AO977+5,$AP977+7)))&gt;=1,0,INDIRECT(ADDRESS(($AN977-1)*3+$AO977+5,$AP977+7)))))</f>
        <v>0</v>
      </c>
      <c r="AR977" s="472">
        <f ca="1">COUNTIF(INDIRECT("H"&amp;(ROW()+12*(($AN977-1)*3+$AO977)-ROW())/12+5):INDIRECT("S"&amp;(ROW()+12*(($AN977-1)*3+$AO977)-ROW())/12+5),AQ977)</f>
        <v>0</v>
      </c>
      <c r="AU977" s="472">
        <f ca="1">IF(AND(AQ977&gt;0,AR977&gt;0),COUNTIF(AU$6:AU976,"&gt;0")+1,0)</f>
        <v>0</v>
      </c>
    </row>
    <row r="978" spans="40:47" x14ac:dyDescent="0.15">
      <c r="AN978" s="472">
        <v>28</v>
      </c>
      <c r="AO978" s="472">
        <v>1</v>
      </c>
      <c r="AP978" s="472">
        <v>1</v>
      </c>
      <c r="AQ978" s="472">
        <f ca="1">IF($AP978=1,IF(INDIRECT(ADDRESS(($AN978-1)*3+$AO978+5,$AP978+7))="",0,INDIRECT(ADDRESS(($AN978-1)*3+$AO978+5,$AP978+7))),IF(INDIRECT(ADDRESS(($AN978-1)*3+$AO978+5,$AP978+7))="",0,IF(COUNTIF(INDIRECT(ADDRESS(($AN978-1)*36+($AO978-1)*12+6,COLUMN())):INDIRECT(ADDRESS(($AN978-1)*36+($AO978-1)*12+$AP978+4,COLUMN())),INDIRECT(ADDRESS(($AN978-1)*3+$AO978+5,$AP978+7)))&gt;=1,0,INDIRECT(ADDRESS(($AN978-1)*3+$AO978+5,$AP978+7)))))</f>
        <v>0</v>
      </c>
      <c r="AR978" s="472">
        <f ca="1">COUNTIF(INDIRECT("H"&amp;(ROW()+12*(($AN978-1)*3+$AO978)-ROW())/12+5):INDIRECT("S"&amp;(ROW()+12*(($AN978-1)*3+$AO978)-ROW())/12+5),AQ978)</f>
        <v>0</v>
      </c>
      <c r="AU978" s="472">
        <f ca="1">IF(AND(AQ978&gt;0,AR978&gt;0),COUNTIF(AU$6:AU977,"&gt;0")+1,0)</f>
        <v>0</v>
      </c>
    </row>
    <row r="979" spans="40:47" x14ac:dyDescent="0.15">
      <c r="AN979" s="472">
        <v>28</v>
      </c>
      <c r="AO979" s="472">
        <v>1</v>
      </c>
      <c r="AP979" s="472">
        <v>2</v>
      </c>
      <c r="AQ979" s="472">
        <f ca="1">IF($AP979=1,IF(INDIRECT(ADDRESS(($AN979-1)*3+$AO979+5,$AP979+7))="",0,INDIRECT(ADDRESS(($AN979-1)*3+$AO979+5,$AP979+7))),IF(INDIRECT(ADDRESS(($AN979-1)*3+$AO979+5,$AP979+7))="",0,IF(COUNTIF(INDIRECT(ADDRESS(($AN979-1)*36+($AO979-1)*12+6,COLUMN())):INDIRECT(ADDRESS(($AN979-1)*36+($AO979-1)*12+$AP979+4,COLUMN())),INDIRECT(ADDRESS(($AN979-1)*3+$AO979+5,$AP979+7)))&gt;=1,0,INDIRECT(ADDRESS(($AN979-1)*3+$AO979+5,$AP979+7)))))</f>
        <v>0</v>
      </c>
      <c r="AR979" s="472">
        <f ca="1">COUNTIF(INDIRECT("H"&amp;(ROW()+12*(($AN979-1)*3+$AO979)-ROW())/12+5):INDIRECT("S"&amp;(ROW()+12*(($AN979-1)*3+$AO979)-ROW())/12+5),AQ979)</f>
        <v>0</v>
      </c>
      <c r="AU979" s="472">
        <f ca="1">IF(AND(AQ979&gt;0,AR979&gt;0),COUNTIF(AU$6:AU978,"&gt;0")+1,0)</f>
        <v>0</v>
      </c>
    </row>
    <row r="980" spans="40:47" x14ac:dyDescent="0.15">
      <c r="AN980" s="472">
        <v>28</v>
      </c>
      <c r="AO980" s="472">
        <v>1</v>
      </c>
      <c r="AP980" s="472">
        <v>3</v>
      </c>
      <c r="AQ980" s="472">
        <f ca="1">IF($AP980=1,IF(INDIRECT(ADDRESS(($AN980-1)*3+$AO980+5,$AP980+7))="",0,INDIRECT(ADDRESS(($AN980-1)*3+$AO980+5,$AP980+7))),IF(INDIRECT(ADDRESS(($AN980-1)*3+$AO980+5,$AP980+7))="",0,IF(COUNTIF(INDIRECT(ADDRESS(($AN980-1)*36+($AO980-1)*12+6,COLUMN())):INDIRECT(ADDRESS(($AN980-1)*36+($AO980-1)*12+$AP980+4,COLUMN())),INDIRECT(ADDRESS(($AN980-1)*3+$AO980+5,$AP980+7)))&gt;=1,0,INDIRECT(ADDRESS(($AN980-1)*3+$AO980+5,$AP980+7)))))</f>
        <v>0</v>
      </c>
      <c r="AR980" s="472">
        <f ca="1">COUNTIF(INDIRECT("H"&amp;(ROW()+12*(($AN980-1)*3+$AO980)-ROW())/12+5):INDIRECT("S"&amp;(ROW()+12*(($AN980-1)*3+$AO980)-ROW())/12+5),AQ980)</f>
        <v>0</v>
      </c>
      <c r="AU980" s="472">
        <f ca="1">IF(AND(AQ980&gt;0,AR980&gt;0),COUNTIF(AU$6:AU979,"&gt;0")+1,0)</f>
        <v>0</v>
      </c>
    </row>
    <row r="981" spans="40:47" x14ac:dyDescent="0.15">
      <c r="AN981" s="472">
        <v>28</v>
      </c>
      <c r="AO981" s="472">
        <v>1</v>
      </c>
      <c r="AP981" s="472">
        <v>4</v>
      </c>
      <c r="AQ981" s="472">
        <f ca="1">IF($AP981=1,IF(INDIRECT(ADDRESS(($AN981-1)*3+$AO981+5,$AP981+7))="",0,INDIRECT(ADDRESS(($AN981-1)*3+$AO981+5,$AP981+7))),IF(INDIRECT(ADDRESS(($AN981-1)*3+$AO981+5,$AP981+7))="",0,IF(COUNTIF(INDIRECT(ADDRESS(($AN981-1)*36+($AO981-1)*12+6,COLUMN())):INDIRECT(ADDRESS(($AN981-1)*36+($AO981-1)*12+$AP981+4,COLUMN())),INDIRECT(ADDRESS(($AN981-1)*3+$AO981+5,$AP981+7)))&gt;=1,0,INDIRECT(ADDRESS(($AN981-1)*3+$AO981+5,$AP981+7)))))</f>
        <v>0</v>
      </c>
      <c r="AR981" s="472">
        <f ca="1">COUNTIF(INDIRECT("H"&amp;(ROW()+12*(($AN981-1)*3+$AO981)-ROW())/12+5):INDIRECT("S"&amp;(ROW()+12*(($AN981-1)*3+$AO981)-ROW())/12+5),AQ981)</f>
        <v>0</v>
      </c>
      <c r="AU981" s="472">
        <f ca="1">IF(AND(AQ981&gt;0,AR981&gt;0),COUNTIF(AU$6:AU980,"&gt;0")+1,0)</f>
        <v>0</v>
      </c>
    </row>
    <row r="982" spans="40:47" x14ac:dyDescent="0.15">
      <c r="AN982" s="472">
        <v>28</v>
      </c>
      <c r="AO982" s="472">
        <v>1</v>
      </c>
      <c r="AP982" s="472">
        <v>5</v>
      </c>
      <c r="AQ982" s="472">
        <f ca="1">IF($AP982=1,IF(INDIRECT(ADDRESS(($AN982-1)*3+$AO982+5,$AP982+7))="",0,INDIRECT(ADDRESS(($AN982-1)*3+$AO982+5,$AP982+7))),IF(INDIRECT(ADDRESS(($AN982-1)*3+$AO982+5,$AP982+7))="",0,IF(COUNTIF(INDIRECT(ADDRESS(($AN982-1)*36+($AO982-1)*12+6,COLUMN())):INDIRECT(ADDRESS(($AN982-1)*36+($AO982-1)*12+$AP982+4,COLUMN())),INDIRECT(ADDRESS(($AN982-1)*3+$AO982+5,$AP982+7)))&gt;=1,0,INDIRECT(ADDRESS(($AN982-1)*3+$AO982+5,$AP982+7)))))</f>
        <v>0</v>
      </c>
      <c r="AR982" s="472">
        <f ca="1">COUNTIF(INDIRECT("H"&amp;(ROW()+12*(($AN982-1)*3+$AO982)-ROW())/12+5):INDIRECT("S"&amp;(ROW()+12*(($AN982-1)*3+$AO982)-ROW())/12+5),AQ982)</f>
        <v>0</v>
      </c>
      <c r="AU982" s="472">
        <f ca="1">IF(AND(AQ982&gt;0,AR982&gt;0),COUNTIF(AU$6:AU981,"&gt;0")+1,0)</f>
        <v>0</v>
      </c>
    </row>
    <row r="983" spans="40:47" x14ac:dyDescent="0.15">
      <c r="AN983" s="472">
        <v>28</v>
      </c>
      <c r="AO983" s="472">
        <v>1</v>
      </c>
      <c r="AP983" s="472">
        <v>6</v>
      </c>
      <c r="AQ983" s="472">
        <f ca="1">IF($AP983=1,IF(INDIRECT(ADDRESS(($AN983-1)*3+$AO983+5,$AP983+7))="",0,INDIRECT(ADDRESS(($AN983-1)*3+$AO983+5,$AP983+7))),IF(INDIRECT(ADDRESS(($AN983-1)*3+$AO983+5,$AP983+7))="",0,IF(COUNTIF(INDIRECT(ADDRESS(($AN983-1)*36+($AO983-1)*12+6,COLUMN())):INDIRECT(ADDRESS(($AN983-1)*36+($AO983-1)*12+$AP983+4,COLUMN())),INDIRECT(ADDRESS(($AN983-1)*3+$AO983+5,$AP983+7)))&gt;=1,0,INDIRECT(ADDRESS(($AN983-1)*3+$AO983+5,$AP983+7)))))</f>
        <v>0</v>
      </c>
      <c r="AR983" s="472">
        <f ca="1">COUNTIF(INDIRECT("H"&amp;(ROW()+12*(($AN983-1)*3+$AO983)-ROW())/12+5):INDIRECT("S"&amp;(ROW()+12*(($AN983-1)*3+$AO983)-ROW())/12+5),AQ983)</f>
        <v>0</v>
      </c>
      <c r="AU983" s="472">
        <f ca="1">IF(AND(AQ983&gt;0,AR983&gt;0),COUNTIF(AU$6:AU982,"&gt;0")+1,0)</f>
        <v>0</v>
      </c>
    </row>
    <row r="984" spans="40:47" x14ac:dyDescent="0.15">
      <c r="AN984" s="472">
        <v>28</v>
      </c>
      <c r="AO984" s="472">
        <v>1</v>
      </c>
      <c r="AP984" s="472">
        <v>7</v>
      </c>
      <c r="AQ984" s="472">
        <f ca="1">IF($AP984=1,IF(INDIRECT(ADDRESS(($AN984-1)*3+$AO984+5,$AP984+7))="",0,INDIRECT(ADDRESS(($AN984-1)*3+$AO984+5,$AP984+7))),IF(INDIRECT(ADDRESS(($AN984-1)*3+$AO984+5,$AP984+7))="",0,IF(COUNTIF(INDIRECT(ADDRESS(($AN984-1)*36+($AO984-1)*12+6,COLUMN())):INDIRECT(ADDRESS(($AN984-1)*36+($AO984-1)*12+$AP984+4,COLUMN())),INDIRECT(ADDRESS(($AN984-1)*3+$AO984+5,$AP984+7)))&gt;=1,0,INDIRECT(ADDRESS(($AN984-1)*3+$AO984+5,$AP984+7)))))</f>
        <v>0</v>
      </c>
      <c r="AR984" s="472">
        <f ca="1">COUNTIF(INDIRECT("H"&amp;(ROW()+12*(($AN984-1)*3+$AO984)-ROW())/12+5):INDIRECT("S"&amp;(ROW()+12*(($AN984-1)*3+$AO984)-ROW())/12+5),AQ984)</f>
        <v>0</v>
      </c>
      <c r="AU984" s="472">
        <f ca="1">IF(AND(AQ984&gt;0,AR984&gt;0),COUNTIF(AU$6:AU983,"&gt;0")+1,0)</f>
        <v>0</v>
      </c>
    </row>
    <row r="985" spans="40:47" x14ac:dyDescent="0.15">
      <c r="AN985" s="472">
        <v>28</v>
      </c>
      <c r="AO985" s="472">
        <v>1</v>
      </c>
      <c r="AP985" s="472">
        <v>8</v>
      </c>
      <c r="AQ985" s="472">
        <f ca="1">IF($AP985=1,IF(INDIRECT(ADDRESS(($AN985-1)*3+$AO985+5,$AP985+7))="",0,INDIRECT(ADDRESS(($AN985-1)*3+$AO985+5,$AP985+7))),IF(INDIRECT(ADDRESS(($AN985-1)*3+$AO985+5,$AP985+7))="",0,IF(COUNTIF(INDIRECT(ADDRESS(($AN985-1)*36+($AO985-1)*12+6,COLUMN())):INDIRECT(ADDRESS(($AN985-1)*36+($AO985-1)*12+$AP985+4,COLUMN())),INDIRECT(ADDRESS(($AN985-1)*3+$AO985+5,$AP985+7)))&gt;=1,0,INDIRECT(ADDRESS(($AN985-1)*3+$AO985+5,$AP985+7)))))</f>
        <v>0</v>
      </c>
      <c r="AR985" s="472">
        <f ca="1">COUNTIF(INDIRECT("H"&amp;(ROW()+12*(($AN985-1)*3+$AO985)-ROW())/12+5):INDIRECT("S"&amp;(ROW()+12*(($AN985-1)*3+$AO985)-ROW())/12+5),AQ985)</f>
        <v>0</v>
      </c>
      <c r="AU985" s="472">
        <f ca="1">IF(AND(AQ985&gt;0,AR985&gt;0),COUNTIF(AU$6:AU984,"&gt;0")+1,0)</f>
        <v>0</v>
      </c>
    </row>
    <row r="986" spans="40:47" x14ac:dyDescent="0.15">
      <c r="AN986" s="472">
        <v>28</v>
      </c>
      <c r="AO986" s="472">
        <v>1</v>
      </c>
      <c r="AP986" s="472">
        <v>9</v>
      </c>
      <c r="AQ986" s="472">
        <f ca="1">IF($AP986=1,IF(INDIRECT(ADDRESS(($AN986-1)*3+$AO986+5,$AP986+7))="",0,INDIRECT(ADDRESS(($AN986-1)*3+$AO986+5,$AP986+7))),IF(INDIRECT(ADDRESS(($AN986-1)*3+$AO986+5,$AP986+7))="",0,IF(COUNTIF(INDIRECT(ADDRESS(($AN986-1)*36+($AO986-1)*12+6,COLUMN())):INDIRECT(ADDRESS(($AN986-1)*36+($AO986-1)*12+$AP986+4,COLUMN())),INDIRECT(ADDRESS(($AN986-1)*3+$AO986+5,$AP986+7)))&gt;=1,0,INDIRECT(ADDRESS(($AN986-1)*3+$AO986+5,$AP986+7)))))</f>
        <v>0</v>
      </c>
      <c r="AR986" s="472">
        <f ca="1">COUNTIF(INDIRECT("H"&amp;(ROW()+12*(($AN986-1)*3+$AO986)-ROW())/12+5):INDIRECT("S"&amp;(ROW()+12*(($AN986-1)*3+$AO986)-ROW())/12+5),AQ986)</f>
        <v>0</v>
      </c>
      <c r="AU986" s="472">
        <f ca="1">IF(AND(AQ986&gt;0,AR986&gt;0),COUNTIF(AU$6:AU985,"&gt;0")+1,0)</f>
        <v>0</v>
      </c>
    </row>
    <row r="987" spans="40:47" x14ac:dyDescent="0.15">
      <c r="AN987" s="472">
        <v>28</v>
      </c>
      <c r="AO987" s="472">
        <v>1</v>
      </c>
      <c r="AP987" s="472">
        <v>10</v>
      </c>
      <c r="AQ987" s="472">
        <f ca="1">IF($AP987=1,IF(INDIRECT(ADDRESS(($AN987-1)*3+$AO987+5,$AP987+7))="",0,INDIRECT(ADDRESS(($AN987-1)*3+$AO987+5,$AP987+7))),IF(INDIRECT(ADDRESS(($AN987-1)*3+$AO987+5,$AP987+7))="",0,IF(COUNTIF(INDIRECT(ADDRESS(($AN987-1)*36+($AO987-1)*12+6,COLUMN())):INDIRECT(ADDRESS(($AN987-1)*36+($AO987-1)*12+$AP987+4,COLUMN())),INDIRECT(ADDRESS(($AN987-1)*3+$AO987+5,$AP987+7)))&gt;=1,0,INDIRECT(ADDRESS(($AN987-1)*3+$AO987+5,$AP987+7)))))</f>
        <v>0</v>
      </c>
      <c r="AR987" s="472">
        <f ca="1">COUNTIF(INDIRECT("H"&amp;(ROW()+12*(($AN987-1)*3+$AO987)-ROW())/12+5):INDIRECT("S"&amp;(ROW()+12*(($AN987-1)*3+$AO987)-ROW())/12+5),AQ987)</f>
        <v>0</v>
      </c>
      <c r="AU987" s="472">
        <f ca="1">IF(AND(AQ987&gt;0,AR987&gt;0),COUNTIF(AU$6:AU986,"&gt;0")+1,0)</f>
        <v>0</v>
      </c>
    </row>
    <row r="988" spans="40:47" x14ac:dyDescent="0.15">
      <c r="AN988" s="472">
        <v>28</v>
      </c>
      <c r="AO988" s="472">
        <v>1</v>
      </c>
      <c r="AP988" s="472">
        <v>11</v>
      </c>
      <c r="AQ988" s="472">
        <f ca="1">IF($AP988=1,IF(INDIRECT(ADDRESS(($AN988-1)*3+$AO988+5,$AP988+7))="",0,INDIRECT(ADDRESS(($AN988-1)*3+$AO988+5,$AP988+7))),IF(INDIRECT(ADDRESS(($AN988-1)*3+$AO988+5,$AP988+7))="",0,IF(COUNTIF(INDIRECT(ADDRESS(($AN988-1)*36+($AO988-1)*12+6,COLUMN())):INDIRECT(ADDRESS(($AN988-1)*36+($AO988-1)*12+$AP988+4,COLUMN())),INDIRECT(ADDRESS(($AN988-1)*3+$AO988+5,$AP988+7)))&gt;=1,0,INDIRECT(ADDRESS(($AN988-1)*3+$AO988+5,$AP988+7)))))</f>
        <v>0</v>
      </c>
      <c r="AR988" s="472">
        <f ca="1">COUNTIF(INDIRECT("H"&amp;(ROW()+12*(($AN988-1)*3+$AO988)-ROW())/12+5):INDIRECT("S"&amp;(ROW()+12*(($AN988-1)*3+$AO988)-ROW())/12+5),AQ988)</f>
        <v>0</v>
      </c>
      <c r="AU988" s="472">
        <f ca="1">IF(AND(AQ988&gt;0,AR988&gt;0),COUNTIF(AU$6:AU987,"&gt;0")+1,0)</f>
        <v>0</v>
      </c>
    </row>
    <row r="989" spans="40:47" x14ac:dyDescent="0.15">
      <c r="AN989" s="472">
        <v>28</v>
      </c>
      <c r="AO989" s="472">
        <v>1</v>
      </c>
      <c r="AP989" s="472">
        <v>12</v>
      </c>
      <c r="AQ989" s="472">
        <f ca="1">IF($AP989=1,IF(INDIRECT(ADDRESS(($AN989-1)*3+$AO989+5,$AP989+7))="",0,INDIRECT(ADDRESS(($AN989-1)*3+$AO989+5,$AP989+7))),IF(INDIRECT(ADDRESS(($AN989-1)*3+$AO989+5,$AP989+7))="",0,IF(COUNTIF(INDIRECT(ADDRESS(($AN989-1)*36+($AO989-1)*12+6,COLUMN())):INDIRECT(ADDRESS(($AN989-1)*36+($AO989-1)*12+$AP989+4,COLUMN())),INDIRECT(ADDRESS(($AN989-1)*3+$AO989+5,$AP989+7)))&gt;=1,0,INDIRECT(ADDRESS(($AN989-1)*3+$AO989+5,$AP989+7)))))</f>
        <v>0</v>
      </c>
      <c r="AR989" s="472">
        <f ca="1">COUNTIF(INDIRECT("H"&amp;(ROW()+12*(($AN989-1)*3+$AO989)-ROW())/12+5):INDIRECT("S"&amp;(ROW()+12*(($AN989-1)*3+$AO989)-ROW())/12+5),AQ989)</f>
        <v>0</v>
      </c>
      <c r="AU989" s="472">
        <f ca="1">IF(AND(AQ989&gt;0,AR989&gt;0),COUNTIF(AU$6:AU988,"&gt;0")+1,0)</f>
        <v>0</v>
      </c>
    </row>
    <row r="990" spans="40:47" x14ac:dyDescent="0.15">
      <c r="AN990" s="472">
        <v>28</v>
      </c>
      <c r="AO990" s="472">
        <v>2</v>
      </c>
      <c r="AP990" s="472">
        <v>1</v>
      </c>
      <c r="AQ990" s="472">
        <f ca="1">IF($AP990=1,IF(INDIRECT(ADDRESS(($AN990-1)*3+$AO990+5,$AP990+7))="",0,INDIRECT(ADDRESS(($AN990-1)*3+$AO990+5,$AP990+7))),IF(INDIRECT(ADDRESS(($AN990-1)*3+$AO990+5,$AP990+7))="",0,IF(COUNTIF(INDIRECT(ADDRESS(($AN990-1)*36+($AO990-1)*12+6,COLUMN())):INDIRECT(ADDRESS(($AN990-1)*36+($AO990-1)*12+$AP990+4,COLUMN())),INDIRECT(ADDRESS(($AN990-1)*3+$AO990+5,$AP990+7)))&gt;=1,0,INDIRECT(ADDRESS(($AN990-1)*3+$AO990+5,$AP990+7)))))</f>
        <v>0</v>
      </c>
      <c r="AR990" s="472">
        <f ca="1">COUNTIF(INDIRECT("H"&amp;(ROW()+12*(($AN990-1)*3+$AO990)-ROW())/12+5):INDIRECT("S"&amp;(ROW()+12*(($AN990-1)*3+$AO990)-ROW())/12+5),AQ990)</f>
        <v>0</v>
      </c>
      <c r="AU990" s="472">
        <f ca="1">IF(AND(AQ990&gt;0,AR990&gt;0),COUNTIF(AU$6:AU989,"&gt;0")+1,0)</f>
        <v>0</v>
      </c>
    </row>
    <row r="991" spans="40:47" x14ac:dyDescent="0.15">
      <c r="AN991" s="472">
        <v>28</v>
      </c>
      <c r="AO991" s="472">
        <v>2</v>
      </c>
      <c r="AP991" s="472">
        <v>2</v>
      </c>
      <c r="AQ991" s="472">
        <f ca="1">IF($AP991=1,IF(INDIRECT(ADDRESS(($AN991-1)*3+$AO991+5,$AP991+7))="",0,INDIRECT(ADDRESS(($AN991-1)*3+$AO991+5,$AP991+7))),IF(INDIRECT(ADDRESS(($AN991-1)*3+$AO991+5,$AP991+7))="",0,IF(COUNTIF(INDIRECT(ADDRESS(($AN991-1)*36+($AO991-1)*12+6,COLUMN())):INDIRECT(ADDRESS(($AN991-1)*36+($AO991-1)*12+$AP991+4,COLUMN())),INDIRECT(ADDRESS(($AN991-1)*3+$AO991+5,$AP991+7)))&gt;=1,0,INDIRECT(ADDRESS(($AN991-1)*3+$AO991+5,$AP991+7)))))</f>
        <v>0</v>
      </c>
      <c r="AR991" s="472">
        <f ca="1">COUNTIF(INDIRECT("H"&amp;(ROW()+12*(($AN991-1)*3+$AO991)-ROW())/12+5):INDIRECT("S"&amp;(ROW()+12*(($AN991-1)*3+$AO991)-ROW())/12+5),AQ991)</f>
        <v>0</v>
      </c>
      <c r="AU991" s="472">
        <f ca="1">IF(AND(AQ991&gt;0,AR991&gt;0),COUNTIF(AU$6:AU990,"&gt;0")+1,0)</f>
        <v>0</v>
      </c>
    </row>
    <row r="992" spans="40:47" x14ac:dyDescent="0.15">
      <c r="AN992" s="472">
        <v>28</v>
      </c>
      <c r="AO992" s="472">
        <v>2</v>
      </c>
      <c r="AP992" s="472">
        <v>3</v>
      </c>
      <c r="AQ992" s="472">
        <f ca="1">IF($AP992=1,IF(INDIRECT(ADDRESS(($AN992-1)*3+$AO992+5,$AP992+7))="",0,INDIRECT(ADDRESS(($AN992-1)*3+$AO992+5,$AP992+7))),IF(INDIRECT(ADDRESS(($AN992-1)*3+$AO992+5,$AP992+7))="",0,IF(COUNTIF(INDIRECT(ADDRESS(($AN992-1)*36+($AO992-1)*12+6,COLUMN())):INDIRECT(ADDRESS(($AN992-1)*36+($AO992-1)*12+$AP992+4,COLUMN())),INDIRECT(ADDRESS(($AN992-1)*3+$AO992+5,$AP992+7)))&gt;=1,0,INDIRECT(ADDRESS(($AN992-1)*3+$AO992+5,$AP992+7)))))</f>
        <v>0</v>
      </c>
      <c r="AR992" s="472">
        <f ca="1">COUNTIF(INDIRECT("H"&amp;(ROW()+12*(($AN992-1)*3+$AO992)-ROW())/12+5):INDIRECT("S"&amp;(ROW()+12*(($AN992-1)*3+$AO992)-ROW())/12+5),AQ992)</f>
        <v>0</v>
      </c>
      <c r="AU992" s="472">
        <f ca="1">IF(AND(AQ992&gt;0,AR992&gt;0),COUNTIF(AU$6:AU991,"&gt;0")+1,0)</f>
        <v>0</v>
      </c>
    </row>
    <row r="993" spans="40:47" x14ac:dyDescent="0.15">
      <c r="AN993" s="472">
        <v>28</v>
      </c>
      <c r="AO993" s="472">
        <v>2</v>
      </c>
      <c r="AP993" s="472">
        <v>4</v>
      </c>
      <c r="AQ993" s="472">
        <f ca="1">IF($AP993=1,IF(INDIRECT(ADDRESS(($AN993-1)*3+$AO993+5,$AP993+7))="",0,INDIRECT(ADDRESS(($AN993-1)*3+$AO993+5,$AP993+7))),IF(INDIRECT(ADDRESS(($AN993-1)*3+$AO993+5,$AP993+7))="",0,IF(COUNTIF(INDIRECT(ADDRESS(($AN993-1)*36+($AO993-1)*12+6,COLUMN())):INDIRECT(ADDRESS(($AN993-1)*36+($AO993-1)*12+$AP993+4,COLUMN())),INDIRECT(ADDRESS(($AN993-1)*3+$AO993+5,$AP993+7)))&gt;=1,0,INDIRECT(ADDRESS(($AN993-1)*3+$AO993+5,$AP993+7)))))</f>
        <v>0</v>
      </c>
      <c r="AR993" s="472">
        <f ca="1">COUNTIF(INDIRECT("H"&amp;(ROW()+12*(($AN993-1)*3+$AO993)-ROW())/12+5):INDIRECT("S"&amp;(ROW()+12*(($AN993-1)*3+$AO993)-ROW())/12+5),AQ993)</f>
        <v>0</v>
      </c>
      <c r="AU993" s="472">
        <f ca="1">IF(AND(AQ993&gt;0,AR993&gt;0),COUNTIF(AU$6:AU992,"&gt;0")+1,0)</f>
        <v>0</v>
      </c>
    </row>
    <row r="994" spans="40:47" x14ac:dyDescent="0.15">
      <c r="AN994" s="472">
        <v>28</v>
      </c>
      <c r="AO994" s="472">
        <v>2</v>
      </c>
      <c r="AP994" s="472">
        <v>5</v>
      </c>
      <c r="AQ994" s="472">
        <f ca="1">IF($AP994=1,IF(INDIRECT(ADDRESS(($AN994-1)*3+$AO994+5,$AP994+7))="",0,INDIRECT(ADDRESS(($AN994-1)*3+$AO994+5,$AP994+7))),IF(INDIRECT(ADDRESS(($AN994-1)*3+$AO994+5,$AP994+7))="",0,IF(COUNTIF(INDIRECT(ADDRESS(($AN994-1)*36+($AO994-1)*12+6,COLUMN())):INDIRECT(ADDRESS(($AN994-1)*36+($AO994-1)*12+$AP994+4,COLUMN())),INDIRECT(ADDRESS(($AN994-1)*3+$AO994+5,$AP994+7)))&gt;=1,0,INDIRECT(ADDRESS(($AN994-1)*3+$AO994+5,$AP994+7)))))</f>
        <v>0</v>
      </c>
      <c r="AR994" s="472">
        <f ca="1">COUNTIF(INDIRECT("H"&amp;(ROW()+12*(($AN994-1)*3+$AO994)-ROW())/12+5):INDIRECT("S"&amp;(ROW()+12*(($AN994-1)*3+$AO994)-ROW())/12+5),AQ994)</f>
        <v>0</v>
      </c>
      <c r="AU994" s="472">
        <f ca="1">IF(AND(AQ994&gt;0,AR994&gt;0),COUNTIF(AU$6:AU993,"&gt;0")+1,0)</f>
        <v>0</v>
      </c>
    </row>
    <row r="995" spans="40:47" x14ac:dyDescent="0.15">
      <c r="AN995" s="472">
        <v>28</v>
      </c>
      <c r="AO995" s="472">
        <v>2</v>
      </c>
      <c r="AP995" s="472">
        <v>6</v>
      </c>
      <c r="AQ995" s="472">
        <f ca="1">IF($AP995=1,IF(INDIRECT(ADDRESS(($AN995-1)*3+$AO995+5,$AP995+7))="",0,INDIRECT(ADDRESS(($AN995-1)*3+$AO995+5,$AP995+7))),IF(INDIRECT(ADDRESS(($AN995-1)*3+$AO995+5,$AP995+7))="",0,IF(COUNTIF(INDIRECT(ADDRESS(($AN995-1)*36+($AO995-1)*12+6,COLUMN())):INDIRECT(ADDRESS(($AN995-1)*36+($AO995-1)*12+$AP995+4,COLUMN())),INDIRECT(ADDRESS(($AN995-1)*3+$AO995+5,$AP995+7)))&gt;=1,0,INDIRECT(ADDRESS(($AN995-1)*3+$AO995+5,$AP995+7)))))</f>
        <v>0</v>
      </c>
      <c r="AR995" s="472">
        <f ca="1">COUNTIF(INDIRECT("H"&amp;(ROW()+12*(($AN995-1)*3+$AO995)-ROW())/12+5):INDIRECT("S"&amp;(ROW()+12*(($AN995-1)*3+$AO995)-ROW())/12+5),AQ995)</f>
        <v>0</v>
      </c>
      <c r="AU995" s="472">
        <f ca="1">IF(AND(AQ995&gt;0,AR995&gt;0),COUNTIF(AU$6:AU994,"&gt;0")+1,0)</f>
        <v>0</v>
      </c>
    </row>
    <row r="996" spans="40:47" x14ac:dyDescent="0.15">
      <c r="AN996" s="472">
        <v>28</v>
      </c>
      <c r="AO996" s="472">
        <v>2</v>
      </c>
      <c r="AP996" s="472">
        <v>7</v>
      </c>
      <c r="AQ996" s="472">
        <f ca="1">IF($AP996=1,IF(INDIRECT(ADDRESS(($AN996-1)*3+$AO996+5,$AP996+7))="",0,INDIRECT(ADDRESS(($AN996-1)*3+$AO996+5,$AP996+7))),IF(INDIRECT(ADDRESS(($AN996-1)*3+$AO996+5,$AP996+7))="",0,IF(COUNTIF(INDIRECT(ADDRESS(($AN996-1)*36+($AO996-1)*12+6,COLUMN())):INDIRECT(ADDRESS(($AN996-1)*36+($AO996-1)*12+$AP996+4,COLUMN())),INDIRECT(ADDRESS(($AN996-1)*3+$AO996+5,$AP996+7)))&gt;=1,0,INDIRECT(ADDRESS(($AN996-1)*3+$AO996+5,$AP996+7)))))</f>
        <v>0</v>
      </c>
      <c r="AR996" s="472">
        <f ca="1">COUNTIF(INDIRECT("H"&amp;(ROW()+12*(($AN996-1)*3+$AO996)-ROW())/12+5):INDIRECT("S"&amp;(ROW()+12*(($AN996-1)*3+$AO996)-ROW())/12+5),AQ996)</f>
        <v>0</v>
      </c>
      <c r="AU996" s="472">
        <f ca="1">IF(AND(AQ996&gt;0,AR996&gt;0),COUNTIF(AU$6:AU995,"&gt;0")+1,0)</f>
        <v>0</v>
      </c>
    </row>
    <row r="997" spans="40:47" x14ac:dyDescent="0.15">
      <c r="AN997" s="472">
        <v>28</v>
      </c>
      <c r="AO997" s="472">
        <v>2</v>
      </c>
      <c r="AP997" s="472">
        <v>8</v>
      </c>
      <c r="AQ997" s="472">
        <f ca="1">IF($AP997=1,IF(INDIRECT(ADDRESS(($AN997-1)*3+$AO997+5,$AP997+7))="",0,INDIRECT(ADDRESS(($AN997-1)*3+$AO997+5,$AP997+7))),IF(INDIRECT(ADDRESS(($AN997-1)*3+$AO997+5,$AP997+7))="",0,IF(COUNTIF(INDIRECT(ADDRESS(($AN997-1)*36+($AO997-1)*12+6,COLUMN())):INDIRECT(ADDRESS(($AN997-1)*36+($AO997-1)*12+$AP997+4,COLUMN())),INDIRECT(ADDRESS(($AN997-1)*3+$AO997+5,$AP997+7)))&gt;=1,0,INDIRECT(ADDRESS(($AN997-1)*3+$AO997+5,$AP997+7)))))</f>
        <v>0</v>
      </c>
      <c r="AR997" s="472">
        <f ca="1">COUNTIF(INDIRECT("H"&amp;(ROW()+12*(($AN997-1)*3+$AO997)-ROW())/12+5):INDIRECT("S"&amp;(ROW()+12*(($AN997-1)*3+$AO997)-ROW())/12+5),AQ997)</f>
        <v>0</v>
      </c>
      <c r="AU997" s="472">
        <f ca="1">IF(AND(AQ997&gt;0,AR997&gt;0),COUNTIF(AU$6:AU996,"&gt;0")+1,0)</f>
        <v>0</v>
      </c>
    </row>
    <row r="998" spans="40:47" x14ac:dyDescent="0.15">
      <c r="AN998" s="472">
        <v>28</v>
      </c>
      <c r="AO998" s="472">
        <v>2</v>
      </c>
      <c r="AP998" s="472">
        <v>9</v>
      </c>
      <c r="AQ998" s="472">
        <f ca="1">IF($AP998=1,IF(INDIRECT(ADDRESS(($AN998-1)*3+$AO998+5,$AP998+7))="",0,INDIRECT(ADDRESS(($AN998-1)*3+$AO998+5,$AP998+7))),IF(INDIRECT(ADDRESS(($AN998-1)*3+$AO998+5,$AP998+7))="",0,IF(COUNTIF(INDIRECT(ADDRESS(($AN998-1)*36+($AO998-1)*12+6,COLUMN())):INDIRECT(ADDRESS(($AN998-1)*36+($AO998-1)*12+$AP998+4,COLUMN())),INDIRECT(ADDRESS(($AN998-1)*3+$AO998+5,$AP998+7)))&gt;=1,0,INDIRECT(ADDRESS(($AN998-1)*3+$AO998+5,$AP998+7)))))</f>
        <v>0</v>
      </c>
      <c r="AR998" s="472">
        <f ca="1">COUNTIF(INDIRECT("H"&amp;(ROW()+12*(($AN998-1)*3+$AO998)-ROW())/12+5):INDIRECT("S"&amp;(ROW()+12*(($AN998-1)*3+$AO998)-ROW())/12+5),AQ998)</f>
        <v>0</v>
      </c>
      <c r="AU998" s="472">
        <f ca="1">IF(AND(AQ998&gt;0,AR998&gt;0),COUNTIF(AU$6:AU997,"&gt;0")+1,0)</f>
        <v>0</v>
      </c>
    </row>
    <row r="999" spans="40:47" x14ac:dyDescent="0.15">
      <c r="AN999" s="472">
        <v>28</v>
      </c>
      <c r="AO999" s="472">
        <v>2</v>
      </c>
      <c r="AP999" s="472">
        <v>10</v>
      </c>
      <c r="AQ999" s="472">
        <f ca="1">IF($AP999=1,IF(INDIRECT(ADDRESS(($AN999-1)*3+$AO999+5,$AP999+7))="",0,INDIRECT(ADDRESS(($AN999-1)*3+$AO999+5,$AP999+7))),IF(INDIRECT(ADDRESS(($AN999-1)*3+$AO999+5,$AP999+7))="",0,IF(COUNTIF(INDIRECT(ADDRESS(($AN999-1)*36+($AO999-1)*12+6,COLUMN())):INDIRECT(ADDRESS(($AN999-1)*36+($AO999-1)*12+$AP999+4,COLUMN())),INDIRECT(ADDRESS(($AN999-1)*3+$AO999+5,$AP999+7)))&gt;=1,0,INDIRECT(ADDRESS(($AN999-1)*3+$AO999+5,$AP999+7)))))</f>
        <v>0</v>
      </c>
      <c r="AR999" s="472">
        <f ca="1">COUNTIF(INDIRECT("H"&amp;(ROW()+12*(($AN999-1)*3+$AO999)-ROW())/12+5):INDIRECT("S"&amp;(ROW()+12*(($AN999-1)*3+$AO999)-ROW())/12+5),AQ999)</f>
        <v>0</v>
      </c>
      <c r="AU999" s="472">
        <f ca="1">IF(AND(AQ999&gt;0,AR999&gt;0),COUNTIF(AU$6:AU998,"&gt;0")+1,0)</f>
        <v>0</v>
      </c>
    </row>
    <row r="1000" spans="40:47" x14ac:dyDescent="0.15">
      <c r="AN1000" s="472">
        <v>28</v>
      </c>
      <c r="AO1000" s="472">
        <v>2</v>
      </c>
      <c r="AP1000" s="472">
        <v>11</v>
      </c>
      <c r="AQ1000" s="472">
        <f ca="1">IF($AP1000=1,IF(INDIRECT(ADDRESS(($AN1000-1)*3+$AO1000+5,$AP1000+7))="",0,INDIRECT(ADDRESS(($AN1000-1)*3+$AO1000+5,$AP1000+7))),IF(INDIRECT(ADDRESS(($AN1000-1)*3+$AO1000+5,$AP1000+7))="",0,IF(COUNTIF(INDIRECT(ADDRESS(($AN1000-1)*36+($AO1000-1)*12+6,COLUMN())):INDIRECT(ADDRESS(($AN1000-1)*36+($AO1000-1)*12+$AP1000+4,COLUMN())),INDIRECT(ADDRESS(($AN1000-1)*3+$AO1000+5,$AP1000+7)))&gt;=1,0,INDIRECT(ADDRESS(($AN1000-1)*3+$AO1000+5,$AP1000+7)))))</f>
        <v>0</v>
      </c>
      <c r="AR1000" s="472">
        <f ca="1">COUNTIF(INDIRECT("H"&amp;(ROW()+12*(($AN1000-1)*3+$AO1000)-ROW())/12+5):INDIRECT("S"&amp;(ROW()+12*(($AN1000-1)*3+$AO1000)-ROW())/12+5),AQ1000)</f>
        <v>0</v>
      </c>
      <c r="AU1000" s="472">
        <f ca="1">IF(AND(AQ1000&gt;0,AR1000&gt;0),COUNTIF(AU$6:AU999,"&gt;0")+1,0)</f>
        <v>0</v>
      </c>
    </row>
    <row r="1001" spans="40:47" x14ac:dyDescent="0.15">
      <c r="AN1001" s="472">
        <v>28</v>
      </c>
      <c r="AO1001" s="472">
        <v>2</v>
      </c>
      <c r="AP1001" s="472">
        <v>12</v>
      </c>
      <c r="AQ1001" s="472">
        <f ca="1">IF($AP1001=1,IF(INDIRECT(ADDRESS(($AN1001-1)*3+$AO1001+5,$AP1001+7))="",0,INDIRECT(ADDRESS(($AN1001-1)*3+$AO1001+5,$AP1001+7))),IF(INDIRECT(ADDRESS(($AN1001-1)*3+$AO1001+5,$AP1001+7))="",0,IF(COUNTIF(INDIRECT(ADDRESS(($AN1001-1)*36+($AO1001-1)*12+6,COLUMN())):INDIRECT(ADDRESS(($AN1001-1)*36+($AO1001-1)*12+$AP1001+4,COLUMN())),INDIRECT(ADDRESS(($AN1001-1)*3+$AO1001+5,$AP1001+7)))&gt;=1,0,INDIRECT(ADDRESS(($AN1001-1)*3+$AO1001+5,$AP1001+7)))))</f>
        <v>0</v>
      </c>
      <c r="AR1001" s="472">
        <f ca="1">COUNTIF(INDIRECT("H"&amp;(ROW()+12*(($AN1001-1)*3+$AO1001)-ROW())/12+5):INDIRECT("S"&amp;(ROW()+12*(($AN1001-1)*3+$AO1001)-ROW())/12+5),AQ1001)</f>
        <v>0</v>
      </c>
      <c r="AU1001" s="472">
        <f ca="1">IF(AND(AQ1001&gt;0,AR1001&gt;0),COUNTIF(AU$6:AU1000,"&gt;0")+1,0)</f>
        <v>0</v>
      </c>
    </row>
    <row r="1002" spans="40:47" x14ac:dyDescent="0.15">
      <c r="AN1002" s="472">
        <v>28</v>
      </c>
      <c r="AO1002" s="472">
        <v>3</v>
      </c>
      <c r="AP1002" s="472">
        <v>1</v>
      </c>
      <c r="AQ1002" s="472">
        <f ca="1">IF($AP1002=1,IF(INDIRECT(ADDRESS(($AN1002-1)*3+$AO1002+5,$AP1002+7))="",0,INDIRECT(ADDRESS(($AN1002-1)*3+$AO1002+5,$AP1002+7))),IF(INDIRECT(ADDRESS(($AN1002-1)*3+$AO1002+5,$AP1002+7))="",0,IF(COUNTIF(INDIRECT(ADDRESS(($AN1002-1)*36+($AO1002-1)*12+6,COLUMN())):INDIRECT(ADDRESS(($AN1002-1)*36+($AO1002-1)*12+$AP1002+4,COLUMN())),INDIRECT(ADDRESS(($AN1002-1)*3+$AO1002+5,$AP1002+7)))&gt;=1,0,INDIRECT(ADDRESS(($AN1002-1)*3+$AO1002+5,$AP1002+7)))))</f>
        <v>0</v>
      </c>
      <c r="AR1002" s="472">
        <f ca="1">COUNTIF(INDIRECT("H"&amp;(ROW()+12*(($AN1002-1)*3+$AO1002)-ROW())/12+5):INDIRECT("S"&amp;(ROW()+12*(($AN1002-1)*3+$AO1002)-ROW())/12+5),AQ1002)</f>
        <v>0</v>
      </c>
      <c r="AU1002" s="472">
        <f ca="1">IF(AND(AQ1002&gt;0,AR1002&gt;0),COUNTIF(AU$6:AU1001,"&gt;0")+1,0)</f>
        <v>0</v>
      </c>
    </row>
    <row r="1003" spans="40:47" x14ac:dyDescent="0.15">
      <c r="AN1003" s="472">
        <v>28</v>
      </c>
      <c r="AO1003" s="472">
        <v>3</v>
      </c>
      <c r="AP1003" s="472">
        <v>2</v>
      </c>
      <c r="AQ1003" s="472">
        <f ca="1">IF($AP1003=1,IF(INDIRECT(ADDRESS(($AN1003-1)*3+$AO1003+5,$AP1003+7))="",0,INDIRECT(ADDRESS(($AN1003-1)*3+$AO1003+5,$AP1003+7))),IF(INDIRECT(ADDRESS(($AN1003-1)*3+$AO1003+5,$AP1003+7))="",0,IF(COUNTIF(INDIRECT(ADDRESS(($AN1003-1)*36+($AO1003-1)*12+6,COLUMN())):INDIRECT(ADDRESS(($AN1003-1)*36+($AO1003-1)*12+$AP1003+4,COLUMN())),INDIRECT(ADDRESS(($AN1003-1)*3+$AO1003+5,$AP1003+7)))&gt;=1,0,INDIRECT(ADDRESS(($AN1003-1)*3+$AO1003+5,$AP1003+7)))))</f>
        <v>0</v>
      </c>
      <c r="AR1003" s="472">
        <f ca="1">COUNTIF(INDIRECT("H"&amp;(ROW()+12*(($AN1003-1)*3+$AO1003)-ROW())/12+5):INDIRECT("S"&amp;(ROW()+12*(($AN1003-1)*3+$AO1003)-ROW())/12+5),AQ1003)</f>
        <v>0</v>
      </c>
      <c r="AU1003" s="472">
        <f ca="1">IF(AND(AQ1003&gt;0,AR1003&gt;0),COUNTIF(AU$6:AU1002,"&gt;0")+1,0)</f>
        <v>0</v>
      </c>
    </row>
    <row r="1004" spans="40:47" x14ac:dyDescent="0.15">
      <c r="AN1004" s="472">
        <v>28</v>
      </c>
      <c r="AO1004" s="472">
        <v>3</v>
      </c>
      <c r="AP1004" s="472">
        <v>3</v>
      </c>
      <c r="AQ1004" s="472">
        <f ca="1">IF($AP1004=1,IF(INDIRECT(ADDRESS(($AN1004-1)*3+$AO1004+5,$AP1004+7))="",0,INDIRECT(ADDRESS(($AN1004-1)*3+$AO1004+5,$AP1004+7))),IF(INDIRECT(ADDRESS(($AN1004-1)*3+$AO1004+5,$AP1004+7))="",0,IF(COUNTIF(INDIRECT(ADDRESS(($AN1004-1)*36+($AO1004-1)*12+6,COLUMN())):INDIRECT(ADDRESS(($AN1004-1)*36+($AO1004-1)*12+$AP1004+4,COLUMN())),INDIRECT(ADDRESS(($AN1004-1)*3+$AO1004+5,$AP1004+7)))&gt;=1,0,INDIRECT(ADDRESS(($AN1004-1)*3+$AO1004+5,$AP1004+7)))))</f>
        <v>0</v>
      </c>
      <c r="AR1004" s="472">
        <f ca="1">COUNTIF(INDIRECT("H"&amp;(ROW()+12*(($AN1004-1)*3+$AO1004)-ROW())/12+5):INDIRECT("S"&amp;(ROW()+12*(($AN1004-1)*3+$AO1004)-ROW())/12+5),AQ1004)</f>
        <v>0</v>
      </c>
      <c r="AU1004" s="472">
        <f ca="1">IF(AND(AQ1004&gt;0,AR1004&gt;0),COUNTIF(AU$6:AU1003,"&gt;0")+1,0)</f>
        <v>0</v>
      </c>
    </row>
    <row r="1005" spans="40:47" x14ac:dyDescent="0.15">
      <c r="AN1005" s="472">
        <v>28</v>
      </c>
      <c r="AO1005" s="472">
        <v>3</v>
      </c>
      <c r="AP1005" s="472">
        <v>4</v>
      </c>
      <c r="AQ1005" s="472">
        <f ca="1">IF($AP1005=1,IF(INDIRECT(ADDRESS(($AN1005-1)*3+$AO1005+5,$AP1005+7))="",0,INDIRECT(ADDRESS(($AN1005-1)*3+$AO1005+5,$AP1005+7))),IF(INDIRECT(ADDRESS(($AN1005-1)*3+$AO1005+5,$AP1005+7))="",0,IF(COUNTIF(INDIRECT(ADDRESS(($AN1005-1)*36+($AO1005-1)*12+6,COLUMN())):INDIRECT(ADDRESS(($AN1005-1)*36+($AO1005-1)*12+$AP1005+4,COLUMN())),INDIRECT(ADDRESS(($AN1005-1)*3+$AO1005+5,$AP1005+7)))&gt;=1,0,INDIRECT(ADDRESS(($AN1005-1)*3+$AO1005+5,$AP1005+7)))))</f>
        <v>0</v>
      </c>
      <c r="AR1005" s="472">
        <f ca="1">COUNTIF(INDIRECT("H"&amp;(ROW()+12*(($AN1005-1)*3+$AO1005)-ROW())/12+5):INDIRECT("S"&amp;(ROW()+12*(($AN1005-1)*3+$AO1005)-ROW())/12+5),AQ1005)</f>
        <v>0</v>
      </c>
      <c r="AU1005" s="472">
        <f ca="1">IF(AND(AQ1005&gt;0,AR1005&gt;0),COUNTIF(AU$6:AU1004,"&gt;0")+1,0)</f>
        <v>0</v>
      </c>
    </row>
    <row r="1006" spans="40:47" x14ac:dyDescent="0.15">
      <c r="AN1006" s="472">
        <v>28</v>
      </c>
      <c r="AO1006" s="472">
        <v>3</v>
      </c>
      <c r="AP1006" s="472">
        <v>5</v>
      </c>
      <c r="AQ1006" s="472">
        <f ca="1">IF($AP1006=1,IF(INDIRECT(ADDRESS(($AN1006-1)*3+$AO1006+5,$AP1006+7))="",0,INDIRECT(ADDRESS(($AN1006-1)*3+$AO1006+5,$AP1006+7))),IF(INDIRECT(ADDRESS(($AN1006-1)*3+$AO1006+5,$AP1006+7))="",0,IF(COUNTIF(INDIRECT(ADDRESS(($AN1006-1)*36+($AO1006-1)*12+6,COLUMN())):INDIRECT(ADDRESS(($AN1006-1)*36+($AO1006-1)*12+$AP1006+4,COLUMN())),INDIRECT(ADDRESS(($AN1006-1)*3+$AO1006+5,$AP1006+7)))&gt;=1,0,INDIRECT(ADDRESS(($AN1006-1)*3+$AO1006+5,$AP1006+7)))))</f>
        <v>0</v>
      </c>
      <c r="AR1006" s="472">
        <f ca="1">COUNTIF(INDIRECT("H"&amp;(ROW()+12*(($AN1006-1)*3+$AO1006)-ROW())/12+5):INDIRECT("S"&amp;(ROW()+12*(($AN1006-1)*3+$AO1006)-ROW())/12+5),AQ1006)</f>
        <v>0</v>
      </c>
      <c r="AU1006" s="472">
        <f ca="1">IF(AND(AQ1006&gt;0,AR1006&gt;0),COUNTIF(AU$6:AU1005,"&gt;0")+1,0)</f>
        <v>0</v>
      </c>
    </row>
    <row r="1007" spans="40:47" x14ac:dyDescent="0.15">
      <c r="AN1007" s="472">
        <v>28</v>
      </c>
      <c r="AO1007" s="472">
        <v>3</v>
      </c>
      <c r="AP1007" s="472">
        <v>6</v>
      </c>
      <c r="AQ1007" s="472">
        <f ca="1">IF($AP1007=1,IF(INDIRECT(ADDRESS(($AN1007-1)*3+$AO1007+5,$AP1007+7))="",0,INDIRECT(ADDRESS(($AN1007-1)*3+$AO1007+5,$AP1007+7))),IF(INDIRECT(ADDRESS(($AN1007-1)*3+$AO1007+5,$AP1007+7))="",0,IF(COUNTIF(INDIRECT(ADDRESS(($AN1007-1)*36+($AO1007-1)*12+6,COLUMN())):INDIRECT(ADDRESS(($AN1007-1)*36+($AO1007-1)*12+$AP1007+4,COLUMN())),INDIRECT(ADDRESS(($AN1007-1)*3+$AO1007+5,$AP1007+7)))&gt;=1,0,INDIRECT(ADDRESS(($AN1007-1)*3+$AO1007+5,$AP1007+7)))))</f>
        <v>0</v>
      </c>
      <c r="AR1007" s="472">
        <f ca="1">COUNTIF(INDIRECT("H"&amp;(ROW()+12*(($AN1007-1)*3+$AO1007)-ROW())/12+5):INDIRECT("S"&amp;(ROW()+12*(($AN1007-1)*3+$AO1007)-ROW())/12+5),AQ1007)</f>
        <v>0</v>
      </c>
      <c r="AU1007" s="472">
        <f ca="1">IF(AND(AQ1007&gt;0,AR1007&gt;0),COUNTIF(AU$6:AU1006,"&gt;0")+1,0)</f>
        <v>0</v>
      </c>
    </row>
    <row r="1008" spans="40:47" x14ac:dyDescent="0.15">
      <c r="AN1008" s="472">
        <v>28</v>
      </c>
      <c r="AO1008" s="472">
        <v>3</v>
      </c>
      <c r="AP1008" s="472">
        <v>7</v>
      </c>
      <c r="AQ1008" s="472">
        <f ca="1">IF($AP1008=1,IF(INDIRECT(ADDRESS(($AN1008-1)*3+$AO1008+5,$AP1008+7))="",0,INDIRECT(ADDRESS(($AN1008-1)*3+$AO1008+5,$AP1008+7))),IF(INDIRECT(ADDRESS(($AN1008-1)*3+$AO1008+5,$AP1008+7))="",0,IF(COUNTIF(INDIRECT(ADDRESS(($AN1008-1)*36+($AO1008-1)*12+6,COLUMN())):INDIRECT(ADDRESS(($AN1008-1)*36+($AO1008-1)*12+$AP1008+4,COLUMN())),INDIRECT(ADDRESS(($AN1008-1)*3+$AO1008+5,$AP1008+7)))&gt;=1,0,INDIRECT(ADDRESS(($AN1008-1)*3+$AO1008+5,$AP1008+7)))))</f>
        <v>0</v>
      </c>
      <c r="AR1008" s="472">
        <f ca="1">COUNTIF(INDIRECT("H"&amp;(ROW()+12*(($AN1008-1)*3+$AO1008)-ROW())/12+5):INDIRECT("S"&amp;(ROW()+12*(($AN1008-1)*3+$AO1008)-ROW())/12+5),AQ1008)</f>
        <v>0</v>
      </c>
      <c r="AU1008" s="472">
        <f ca="1">IF(AND(AQ1008&gt;0,AR1008&gt;0),COUNTIF(AU$6:AU1007,"&gt;0")+1,0)</f>
        <v>0</v>
      </c>
    </row>
    <row r="1009" spans="40:47" x14ac:dyDescent="0.15">
      <c r="AN1009" s="472">
        <v>28</v>
      </c>
      <c r="AO1009" s="472">
        <v>3</v>
      </c>
      <c r="AP1009" s="472">
        <v>8</v>
      </c>
      <c r="AQ1009" s="472">
        <f ca="1">IF($AP1009=1,IF(INDIRECT(ADDRESS(($AN1009-1)*3+$AO1009+5,$AP1009+7))="",0,INDIRECT(ADDRESS(($AN1009-1)*3+$AO1009+5,$AP1009+7))),IF(INDIRECT(ADDRESS(($AN1009-1)*3+$AO1009+5,$AP1009+7))="",0,IF(COUNTIF(INDIRECT(ADDRESS(($AN1009-1)*36+($AO1009-1)*12+6,COLUMN())):INDIRECT(ADDRESS(($AN1009-1)*36+($AO1009-1)*12+$AP1009+4,COLUMN())),INDIRECT(ADDRESS(($AN1009-1)*3+$AO1009+5,$AP1009+7)))&gt;=1,0,INDIRECT(ADDRESS(($AN1009-1)*3+$AO1009+5,$AP1009+7)))))</f>
        <v>0</v>
      </c>
      <c r="AR1009" s="472">
        <f ca="1">COUNTIF(INDIRECT("H"&amp;(ROW()+12*(($AN1009-1)*3+$AO1009)-ROW())/12+5):INDIRECT("S"&amp;(ROW()+12*(($AN1009-1)*3+$AO1009)-ROW())/12+5),AQ1009)</f>
        <v>0</v>
      </c>
      <c r="AU1009" s="472">
        <f ca="1">IF(AND(AQ1009&gt;0,AR1009&gt;0),COUNTIF(AU$6:AU1008,"&gt;0")+1,0)</f>
        <v>0</v>
      </c>
    </row>
    <row r="1010" spans="40:47" x14ac:dyDescent="0.15">
      <c r="AN1010" s="472">
        <v>28</v>
      </c>
      <c r="AO1010" s="472">
        <v>3</v>
      </c>
      <c r="AP1010" s="472">
        <v>9</v>
      </c>
      <c r="AQ1010" s="472">
        <f ca="1">IF($AP1010=1,IF(INDIRECT(ADDRESS(($AN1010-1)*3+$AO1010+5,$AP1010+7))="",0,INDIRECT(ADDRESS(($AN1010-1)*3+$AO1010+5,$AP1010+7))),IF(INDIRECT(ADDRESS(($AN1010-1)*3+$AO1010+5,$AP1010+7))="",0,IF(COUNTIF(INDIRECT(ADDRESS(($AN1010-1)*36+($AO1010-1)*12+6,COLUMN())):INDIRECT(ADDRESS(($AN1010-1)*36+($AO1010-1)*12+$AP1010+4,COLUMN())),INDIRECT(ADDRESS(($AN1010-1)*3+$AO1010+5,$AP1010+7)))&gt;=1,0,INDIRECT(ADDRESS(($AN1010-1)*3+$AO1010+5,$AP1010+7)))))</f>
        <v>0</v>
      </c>
      <c r="AR1010" s="472">
        <f ca="1">COUNTIF(INDIRECT("H"&amp;(ROW()+12*(($AN1010-1)*3+$AO1010)-ROW())/12+5):INDIRECT("S"&amp;(ROW()+12*(($AN1010-1)*3+$AO1010)-ROW())/12+5),AQ1010)</f>
        <v>0</v>
      </c>
      <c r="AU1010" s="472">
        <f ca="1">IF(AND(AQ1010&gt;0,AR1010&gt;0),COUNTIF(AU$6:AU1009,"&gt;0")+1,0)</f>
        <v>0</v>
      </c>
    </row>
    <row r="1011" spans="40:47" x14ac:dyDescent="0.15">
      <c r="AN1011" s="472">
        <v>28</v>
      </c>
      <c r="AO1011" s="472">
        <v>3</v>
      </c>
      <c r="AP1011" s="472">
        <v>10</v>
      </c>
      <c r="AQ1011" s="472">
        <f ca="1">IF($AP1011=1,IF(INDIRECT(ADDRESS(($AN1011-1)*3+$AO1011+5,$AP1011+7))="",0,INDIRECT(ADDRESS(($AN1011-1)*3+$AO1011+5,$AP1011+7))),IF(INDIRECT(ADDRESS(($AN1011-1)*3+$AO1011+5,$AP1011+7))="",0,IF(COUNTIF(INDIRECT(ADDRESS(($AN1011-1)*36+($AO1011-1)*12+6,COLUMN())):INDIRECT(ADDRESS(($AN1011-1)*36+($AO1011-1)*12+$AP1011+4,COLUMN())),INDIRECT(ADDRESS(($AN1011-1)*3+$AO1011+5,$AP1011+7)))&gt;=1,0,INDIRECT(ADDRESS(($AN1011-1)*3+$AO1011+5,$AP1011+7)))))</f>
        <v>0</v>
      </c>
      <c r="AR1011" s="472">
        <f ca="1">COUNTIF(INDIRECT("H"&amp;(ROW()+12*(($AN1011-1)*3+$AO1011)-ROW())/12+5):INDIRECT("S"&amp;(ROW()+12*(($AN1011-1)*3+$AO1011)-ROW())/12+5),AQ1011)</f>
        <v>0</v>
      </c>
      <c r="AU1011" s="472">
        <f ca="1">IF(AND(AQ1011&gt;0,AR1011&gt;0),COUNTIF(AU$6:AU1010,"&gt;0")+1,0)</f>
        <v>0</v>
      </c>
    </row>
    <row r="1012" spans="40:47" x14ac:dyDescent="0.15">
      <c r="AN1012" s="472">
        <v>28</v>
      </c>
      <c r="AO1012" s="472">
        <v>3</v>
      </c>
      <c r="AP1012" s="472">
        <v>11</v>
      </c>
      <c r="AQ1012" s="472">
        <f ca="1">IF($AP1012=1,IF(INDIRECT(ADDRESS(($AN1012-1)*3+$AO1012+5,$AP1012+7))="",0,INDIRECT(ADDRESS(($AN1012-1)*3+$AO1012+5,$AP1012+7))),IF(INDIRECT(ADDRESS(($AN1012-1)*3+$AO1012+5,$AP1012+7))="",0,IF(COUNTIF(INDIRECT(ADDRESS(($AN1012-1)*36+($AO1012-1)*12+6,COLUMN())):INDIRECT(ADDRESS(($AN1012-1)*36+($AO1012-1)*12+$AP1012+4,COLUMN())),INDIRECT(ADDRESS(($AN1012-1)*3+$AO1012+5,$AP1012+7)))&gt;=1,0,INDIRECT(ADDRESS(($AN1012-1)*3+$AO1012+5,$AP1012+7)))))</f>
        <v>0</v>
      </c>
      <c r="AR1012" s="472">
        <f ca="1">COUNTIF(INDIRECT("H"&amp;(ROW()+12*(($AN1012-1)*3+$AO1012)-ROW())/12+5):INDIRECT("S"&amp;(ROW()+12*(($AN1012-1)*3+$AO1012)-ROW())/12+5),AQ1012)</f>
        <v>0</v>
      </c>
      <c r="AU1012" s="472">
        <f ca="1">IF(AND(AQ1012&gt;0,AR1012&gt;0),COUNTIF(AU$6:AU1011,"&gt;0")+1,0)</f>
        <v>0</v>
      </c>
    </row>
    <row r="1013" spans="40:47" x14ac:dyDescent="0.15">
      <c r="AN1013" s="472">
        <v>28</v>
      </c>
      <c r="AO1013" s="472">
        <v>3</v>
      </c>
      <c r="AP1013" s="472">
        <v>12</v>
      </c>
      <c r="AQ1013" s="472">
        <f ca="1">IF($AP1013=1,IF(INDIRECT(ADDRESS(($AN1013-1)*3+$AO1013+5,$AP1013+7))="",0,INDIRECT(ADDRESS(($AN1013-1)*3+$AO1013+5,$AP1013+7))),IF(INDIRECT(ADDRESS(($AN1013-1)*3+$AO1013+5,$AP1013+7))="",0,IF(COUNTIF(INDIRECT(ADDRESS(($AN1013-1)*36+($AO1013-1)*12+6,COLUMN())):INDIRECT(ADDRESS(($AN1013-1)*36+($AO1013-1)*12+$AP1013+4,COLUMN())),INDIRECT(ADDRESS(($AN1013-1)*3+$AO1013+5,$AP1013+7)))&gt;=1,0,INDIRECT(ADDRESS(($AN1013-1)*3+$AO1013+5,$AP1013+7)))))</f>
        <v>0</v>
      </c>
      <c r="AR1013" s="472">
        <f ca="1">COUNTIF(INDIRECT("H"&amp;(ROW()+12*(($AN1013-1)*3+$AO1013)-ROW())/12+5):INDIRECT("S"&amp;(ROW()+12*(($AN1013-1)*3+$AO1013)-ROW())/12+5),AQ1013)</f>
        <v>0</v>
      </c>
      <c r="AU1013" s="472">
        <f ca="1">IF(AND(AQ1013&gt;0,AR1013&gt;0),COUNTIF(AU$6:AU1012,"&gt;0")+1,0)</f>
        <v>0</v>
      </c>
    </row>
    <row r="1014" spans="40:47" x14ac:dyDescent="0.15">
      <c r="AN1014" s="472">
        <v>29</v>
      </c>
      <c r="AO1014" s="472">
        <v>1</v>
      </c>
      <c r="AP1014" s="472">
        <v>1</v>
      </c>
      <c r="AQ1014" s="472">
        <f ca="1">IF($AP1014=1,IF(INDIRECT(ADDRESS(($AN1014-1)*3+$AO1014+5,$AP1014+7))="",0,INDIRECT(ADDRESS(($AN1014-1)*3+$AO1014+5,$AP1014+7))),IF(INDIRECT(ADDRESS(($AN1014-1)*3+$AO1014+5,$AP1014+7))="",0,IF(COUNTIF(INDIRECT(ADDRESS(($AN1014-1)*36+($AO1014-1)*12+6,COLUMN())):INDIRECT(ADDRESS(($AN1014-1)*36+($AO1014-1)*12+$AP1014+4,COLUMN())),INDIRECT(ADDRESS(($AN1014-1)*3+$AO1014+5,$AP1014+7)))&gt;=1,0,INDIRECT(ADDRESS(($AN1014-1)*3+$AO1014+5,$AP1014+7)))))</f>
        <v>0</v>
      </c>
      <c r="AR1014" s="472">
        <f ca="1">COUNTIF(INDIRECT("H"&amp;(ROW()+12*(($AN1014-1)*3+$AO1014)-ROW())/12+5):INDIRECT("S"&amp;(ROW()+12*(($AN1014-1)*3+$AO1014)-ROW())/12+5),AQ1014)</f>
        <v>0</v>
      </c>
      <c r="AU1014" s="472">
        <f ca="1">IF(AND(AQ1014&gt;0,AR1014&gt;0),COUNTIF(AU$6:AU1013,"&gt;0")+1,0)</f>
        <v>0</v>
      </c>
    </row>
    <row r="1015" spans="40:47" x14ac:dyDescent="0.15">
      <c r="AN1015" s="472">
        <v>29</v>
      </c>
      <c r="AO1015" s="472">
        <v>1</v>
      </c>
      <c r="AP1015" s="472">
        <v>2</v>
      </c>
      <c r="AQ1015" s="472">
        <f ca="1">IF($AP1015=1,IF(INDIRECT(ADDRESS(($AN1015-1)*3+$AO1015+5,$AP1015+7))="",0,INDIRECT(ADDRESS(($AN1015-1)*3+$AO1015+5,$AP1015+7))),IF(INDIRECT(ADDRESS(($AN1015-1)*3+$AO1015+5,$AP1015+7))="",0,IF(COUNTIF(INDIRECT(ADDRESS(($AN1015-1)*36+($AO1015-1)*12+6,COLUMN())):INDIRECT(ADDRESS(($AN1015-1)*36+($AO1015-1)*12+$AP1015+4,COLUMN())),INDIRECT(ADDRESS(($AN1015-1)*3+$AO1015+5,$AP1015+7)))&gt;=1,0,INDIRECT(ADDRESS(($AN1015-1)*3+$AO1015+5,$AP1015+7)))))</f>
        <v>0</v>
      </c>
      <c r="AR1015" s="472">
        <f ca="1">COUNTIF(INDIRECT("H"&amp;(ROW()+12*(($AN1015-1)*3+$AO1015)-ROW())/12+5):INDIRECT("S"&amp;(ROW()+12*(($AN1015-1)*3+$AO1015)-ROW())/12+5),AQ1015)</f>
        <v>0</v>
      </c>
      <c r="AU1015" s="472">
        <f ca="1">IF(AND(AQ1015&gt;0,AR1015&gt;0),COUNTIF(AU$6:AU1014,"&gt;0")+1,0)</f>
        <v>0</v>
      </c>
    </row>
    <row r="1016" spans="40:47" x14ac:dyDescent="0.15">
      <c r="AN1016" s="472">
        <v>29</v>
      </c>
      <c r="AO1016" s="472">
        <v>1</v>
      </c>
      <c r="AP1016" s="472">
        <v>3</v>
      </c>
      <c r="AQ1016" s="472">
        <f ca="1">IF($AP1016=1,IF(INDIRECT(ADDRESS(($AN1016-1)*3+$AO1016+5,$AP1016+7))="",0,INDIRECT(ADDRESS(($AN1016-1)*3+$AO1016+5,$AP1016+7))),IF(INDIRECT(ADDRESS(($AN1016-1)*3+$AO1016+5,$AP1016+7))="",0,IF(COUNTIF(INDIRECT(ADDRESS(($AN1016-1)*36+($AO1016-1)*12+6,COLUMN())):INDIRECT(ADDRESS(($AN1016-1)*36+($AO1016-1)*12+$AP1016+4,COLUMN())),INDIRECT(ADDRESS(($AN1016-1)*3+$AO1016+5,$AP1016+7)))&gt;=1,0,INDIRECT(ADDRESS(($AN1016-1)*3+$AO1016+5,$AP1016+7)))))</f>
        <v>0</v>
      </c>
      <c r="AR1016" s="472">
        <f ca="1">COUNTIF(INDIRECT("H"&amp;(ROW()+12*(($AN1016-1)*3+$AO1016)-ROW())/12+5):INDIRECT("S"&amp;(ROW()+12*(($AN1016-1)*3+$AO1016)-ROW())/12+5),AQ1016)</f>
        <v>0</v>
      </c>
      <c r="AU1016" s="472">
        <f ca="1">IF(AND(AQ1016&gt;0,AR1016&gt;0),COUNTIF(AU$6:AU1015,"&gt;0")+1,0)</f>
        <v>0</v>
      </c>
    </row>
    <row r="1017" spans="40:47" x14ac:dyDescent="0.15">
      <c r="AN1017" s="472">
        <v>29</v>
      </c>
      <c r="AO1017" s="472">
        <v>1</v>
      </c>
      <c r="AP1017" s="472">
        <v>4</v>
      </c>
      <c r="AQ1017" s="472">
        <f ca="1">IF($AP1017=1,IF(INDIRECT(ADDRESS(($AN1017-1)*3+$AO1017+5,$AP1017+7))="",0,INDIRECT(ADDRESS(($AN1017-1)*3+$AO1017+5,$AP1017+7))),IF(INDIRECT(ADDRESS(($AN1017-1)*3+$AO1017+5,$AP1017+7))="",0,IF(COUNTIF(INDIRECT(ADDRESS(($AN1017-1)*36+($AO1017-1)*12+6,COLUMN())):INDIRECT(ADDRESS(($AN1017-1)*36+($AO1017-1)*12+$AP1017+4,COLUMN())),INDIRECT(ADDRESS(($AN1017-1)*3+$AO1017+5,$AP1017+7)))&gt;=1,0,INDIRECT(ADDRESS(($AN1017-1)*3+$AO1017+5,$AP1017+7)))))</f>
        <v>0</v>
      </c>
      <c r="AR1017" s="472">
        <f ca="1">COUNTIF(INDIRECT("H"&amp;(ROW()+12*(($AN1017-1)*3+$AO1017)-ROW())/12+5):INDIRECT("S"&amp;(ROW()+12*(($AN1017-1)*3+$AO1017)-ROW())/12+5),AQ1017)</f>
        <v>0</v>
      </c>
      <c r="AU1017" s="472">
        <f ca="1">IF(AND(AQ1017&gt;0,AR1017&gt;0),COUNTIF(AU$6:AU1016,"&gt;0")+1,0)</f>
        <v>0</v>
      </c>
    </row>
    <row r="1018" spans="40:47" x14ac:dyDescent="0.15">
      <c r="AN1018" s="472">
        <v>29</v>
      </c>
      <c r="AO1018" s="472">
        <v>1</v>
      </c>
      <c r="AP1018" s="472">
        <v>5</v>
      </c>
      <c r="AQ1018" s="472">
        <f ca="1">IF($AP1018=1,IF(INDIRECT(ADDRESS(($AN1018-1)*3+$AO1018+5,$AP1018+7))="",0,INDIRECT(ADDRESS(($AN1018-1)*3+$AO1018+5,$AP1018+7))),IF(INDIRECT(ADDRESS(($AN1018-1)*3+$AO1018+5,$AP1018+7))="",0,IF(COUNTIF(INDIRECT(ADDRESS(($AN1018-1)*36+($AO1018-1)*12+6,COLUMN())):INDIRECT(ADDRESS(($AN1018-1)*36+($AO1018-1)*12+$AP1018+4,COLUMN())),INDIRECT(ADDRESS(($AN1018-1)*3+$AO1018+5,$AP1018+7)))&gt;=1,0,INDIRECT(ADDRESS(($AN1018-1)*3+$AO1018+5,$AP1018+7)))))</f>
        <v>0</v>
      </c>
      <c r="AR1018" s="472">
        <f ca="1">COUNTIF(INDIRECT("H"&amp;(ROW()+12*(($AN1018-1)*3+$AO1018)-ROW())/12+5):INDIRECT("S"&amp;(ROW()+12*(($AN1018-1)*3+$AO1018)-ROW())/12+5),AQ1018)</f>
        <v>0</v>
      </c>
      <c r="AU1018" s="472">
        <f ca="1">IF(AND(AQ1018&gt;0,AR1018&gt;0),COUNTIF(AU$6:AU1017,"&gt;0")+1,0)</f>
        <v>0</v>
      </c>
    </row>
    <row r="1019" spans="40:47" x14ac:dyDescent="0.15">
      <c r="AN1019" s="472">
        <v>29</v>
      </c>
      <c r="AO1019" s="472">
        <v>1</v>
      </c>
      <c r="AP1019" s="472">
        <v>6</v>
      </c>
      <c r="AQ1019" s="472">
        <f ca="1">IF($AP1019=1,IF(INDIRECT(ADDRESS(($AN1019-1)*3+$AO1019+5,$AP1019+7))="",0,INDIRECT(ADDRESS(($AN1019-1)*3+$AO1019+5,$AP1019+7))),IF(INDIRECT(ADDRESS(($AN1019-1)*3+$AO1019+5,$AP1019+7))="",0,IF(COUNTIF(INDIRECT(ADDRESS(($AN1019-1)*36+($AO1019-1)*12+6,COLUMN())):INDIRECT(ADDRESS(($AN1019-1)*36+($AO1019-1)*12+$AP1019+4,COLUMN())),INDIRECT(ADDRESS(($AN1019-1)*3+$AO1019+5,$AP1019+7)))&gt;=1,0,INDIRECT(ADDRESS(($AN1019-1)*3+$AO1019+5,$AP1019+7)))))</f>
        <v>0</v>
      </c>
      <c r="AR1019" s="472">
        <f ca="1">COUNTIF(INDIRECT("H"&amp;(ROW()+12*(($AN1019-1)*3+$AO1019)-ROW())/12+5):INDIRECT("S"&amp;(ROW()+12*(($AN1019-1)*3+$AO1019)-ROW())/12+5),AQ1019)</f>
        <v>0</v>
      </c>
      <c r="AU1019" s="472">
        <f ca="1">IF(AND(AQ1019&gt;0,AR1019&gt;0),COUNTIF(AU$6:AU1018,"&gt;0")+1,0)</f>
        <v>0</v>
      </c>
    </row>
    <row r="1020" spans="40:47" x14ac:dyDescent="0.15">
      <c r="AN1020" s="472">
        <v>29</v>
      </c>
      <c r="AO1020" s="472">
        <v>1</v>
      </c>
      <c r="AP1020" s="472">
        <v>7</v>
      </c>
      <c r="AQ1020" s="472">
        <f ca="1">IF($AP1020=1,IF(INDIRECT(ADDRESS(($AN1020-1)*3+$AO1020+5,$AP1020+7))="",0,INDIRECT(ADDRESS(($AN1020-1)*3+$AO1020+5,$AP1020+7))),IF(INDIRECT(ADDRESS(($AN1020-1)*3+$AO1020+5,$AP1020+7))="",0,IF(COUNTIF(INDIRECT(ADDRESS(($AN1020-1)*36+($AO1020-1)*12+6,COLUMN())):INDIRECT(ADDRESS(($AN1020-1)*36+($AO1020-1)*12+$AP1020+4,COLUMN())),INDIRECT(ADDRESS(($AN1020-1)*3+$AO1020+5,$AP1020+7)))&gt;=1,0,INDIRECT(ADDRESS(($AN1020-1)*3+$AO1020+5,$AP1020+7)))))</f>
        <v>0</v>
      </c>
      <c r="AR1020" s="472">
        <f ca="1">COUNTIF(INDIRECT("H"&amp;(ROW()+12*(($AN1020-1)*3+$AO1020)-ROW())/12+5):INDIRECT("S"&amp;(ROW()+12*(($AN1020-1)*3+$AO1020)-ROW())/12+5),AQ1020)</f>
        <v>0</v>
      </c>
      <c r="AU1020" s="472">
        <f ca="1">IF(AND(AQ1020&gt;0,AR1020&gt;0),COUNTIF(AU$6:AU1019,"&gt;0")+1,0)</f>
        <v>0</v>
      </c>
    </row>
    <row r="1021" spans="40:47" x14ac:dyDescent="0.15">
      <c r="AN1021" s="472">
        <v>29</v>
      </c>
      <c r="AO1021" s="472">
        <v>1</v>
      </c>
      <c r="AP1021" s="472">
        <v>8</v>
      </c>
      <c r="AQ1021" s="472">
        <f ca="1">IF($AP1021=1,IF(INDIRECT(ADDRESS(($AN1021-1)*3+$AO1021+5,$AP1021+7))="",0,INDIRECT(ADDRESS(($AN1021-1)*3+$AO1021+5,$AP1021+7))),IF(INDIRECT(ADDRESS(($AN1021-1)*3+$AO1021+5,$AP1021+7))="",0,IF(COUNTIF(INDIRECT(ADDRESS(($AN1021-1)*36+($AO1021-1)*12+6,COLUMN())):INDIRECT(ADDRESS(($AN1021-1)*36+($AO1021-1)*12+$AP1021+4,COLUMN())),INDIRECT(ADDRESS(($AN1021-1)*3+$AO1021+5,$AP1021+7)))&gt;=1,0,INDIRECT(ADDRESS(($AN1021-1)*3+$AO1021+5,$AP1021+7)))))</f>
        <v>0</v>
      </c>
      <c r="AR1021" s="472">
        <f ca="1">COUNTIF(INDIRECT("H"&amp;(ROW()+12*(($AN1021-1)*3+$AO1021)-ROW())/12+5):INDIRECT("S"&amp;(ROW()+12*(($AN1021-1)*3+$AO1021)-ROW())/12+5),AQ1021)</f>
        <v>0</v>
      </c>
      <c r="AU1021" s="472">
        <f ca="1">IF(AND(AQ1021&gt;0,AR1021&gt;0),COUNTIF(AU$6:AU1020,"&gt;0")+1,0)</f>
        <v>0</v>
      </c>
    </row>
    <row r="1022" spans="40:47" x14ac:dyDescent="0.15">
      <c r="AN1022" s="472">
        <v>29</v>
      </c>
      <c r="AO1022" s="472">
        <v>1</v>
      </c>
      <c r="AP1022" s="472">
        <v>9</v>
      </c>
      <c r="AQ1022" s="472">
        <f ca="1">IF($AP1022=1,IF(INDIRECT(ADDRESS(($AN1022-1)*3+$AO1022+5,$AP1022+7))="",0,INDIRECT(ADDRESS(($AN1022-1)*3+$AO1022+5,$AP1022+7))),IF(INDIRECT(ADDRESS(($AN1022-1)*3+$AO1022+5,$AP1022+7))="",0,IF(COUNTIF(INDIRECT(ADDRESS(($AN1022-1)*36+($AO1022-1)*12+6,COLUMN())):INDIRECT(ADDRESS(($AN1022-1)*36+($AO1022-1)*12+$AP1022+4,COLUMN())),INDIRECT(ADDRESS(($AN1022-1)*3+$AO1022+5,$AP1022+7)))&gt;=1,0,INDIRECT(ADDRESS(($AN1022-1)*3+$AO1022+5,$AP1022+7)))))</f>
        <v>0</v>
      </c>
      <c r="AR1022" s="472">
        <f ca="1">COUNTIF(INDIRECT("H"&amp;(ROW()+12*(($AN1022-1)*3+$AO1022)-ROW())/12+5):INDIRECT("S"&amp;(ROW()+12*(($AN1022-1)*3+$AO1022)-ROW())/12+5),AQ1022)</f>
        <v>0</v>
      </c>
      <c r="AU1022" s="472">
        <f ca="1">IF(AND(AQ1022&gt;0,AR1022&gt;0),COUNTIF(AU$6:AU1021,"&gt;0")+1,0)</f>
        <v>0</v>
      </c>
    </row>
    <row r="1023" spans="40:47" x14ac:dyDescent="0.15">
      <c r="AN1023" s="472">
        <v>29</v>
      </c>
      <c r="AO1023" s="472">
        <v>1</v>
      </c>
      <c r="AP1023" s="472">
        <v>10</v>
      </c>
      <c r="AQ1023" s="472">
        <f ca="1">IF($AP1023=1,IF(INDIRECT(ADDRESS(($AN1023-1)*3+$AO1023+5,$AP1023+7))="",0,INDIRECT(ADDRESS(($AN1023-1)*3+$AO1023+5,$AP1023+7))),IF(INDIRECT(ADDRESS(($AN1023-1)*3+$AO1023+5,$AP1023+7))="",0,IF(COUNTIF(INDIRECT(ADDRESS(($AN1023-1)*36+($AO1023-1)*12+6,COLUMN())):INDIRECT(ADDRESS(($AN1023-1)*36+($AO1023-1)*12+$AP1023+4,COLUMN())),INDIRECT(ADDRESS(($AN1023-1)*3+$AO1023+5,$AP1023+7)))&gt;=1,0,INDIRECT(ADDRESS(($AN1023-1)*3+$AO1023+5,$AP1023+7)))))</f>
        <v>0</v>
      </c>
      <c r="AR1023" s="472">
        <f ca="1">COUNTIF(INDIRECT("H"&amp;(ROW()+12*(($AN1023-1)*3+$AO1023)-ROW())/12+5):INDIRECT("S"&amp;(ROW()+12*(($AN1023-1)*3+$AO1023)-ROW())/12+5),AQ1023)</f>
        <v>0</v>
      </c>
      <c r="AU1023" s="472">
        <f ca="1">IF(AND(AQ1023&gt;0,AR1023&gt;0),COUNTIF(AU$6:AU1022,"&gt;0")+1,0)</f>
        <v>0</v>
      </c>
    </row>
    <row r="1024" spans="40:47" x14ac:dyDescent="0.15">
      <c r="AN1024" s="472">
        <v>29</v>
      </c>
      <c r="AO1024" s="472">
        <v>1</v>
      </c>
      <c r="AP1024" s="472">
        <v>11</v>
      </c>
      <c r="AQ1024" s="472">
        <f ca="1">IF($AP1024=1,IF(INDIRECT(ADDRESS(($AN1024-1)*3+$AO1024+5,$AP1024+7))="",0,INDIRECT(ADDRESS(($AN1024-1)*3+$AO1024+5,$AP1024+7))),IF(INDIRECT(ADDRESS(($AN1024-1)*3+$AO1024+5,$AP1024+7))="",0,IF(COUNTIF(INDIRECT(ADDRESS(($AN1024-1)*36+($AO1024-1)*12+6,COLUMN())):INDIRECT(ADDRESS(($AN1024-1)*36+($AO1024-1)*12+$AP1024+4,COLUMN())),INDIRECT(ADDRESS(($AN1024-1)*3+$AO1024+5,$AP1024+7)))&gt;=1,0,INDIRECT(ADDRESS(($AN1024-1)*3+$AO1024+5,$AP1024+7)))))</f>
        <v>0</v>
      </c>
      <c r="AR1024" s="472">
        <f ca="1">COUNTIF(INDIRECT("H"&amp;(ROW()+12*(($AN1024-1)*3+$AO1024)-ROW())/12+5):INDIRECT("S"&amp;(ROW()+12*(($AN1024-1)*3+$AO1024)-ROW())/12+5),AQ1024)</f>
        <v>0</v>
      </c>
      <c r="AU1024" s="472">
        <f ca="1">IF(AND(AQ1024&gt;0,AR1024&gt;0),COUNTIF(AU$6:AU1023,"&gt;0")+1,0)</f>
        <v>0</v>
      </c>
    </row>
    <row r="1025" spans="40:47" x14ac:dyDescent="0.15">
      <c r="AN1025" s="472">
        <v>29</v>
      </c>
      <c r="AO1025" s="472">
        <v>1</v>
      </c>
      <c r="AP1025" s="472">
        <v>12</v>
      </c>
      <c r="AQ1025" s="472">
        <f ca="1">IF($AP1025=1,IF(INDIRECT(ADDRESS(($AN1025-1)*3+$AO1025+5,$AP1025+7))="",0,INDIRECT(ADDRESS(($AN1025-1)*3+$AO1025+5,$AP1025+7))),IF(INDIRECT(ADDRESS(($AN1025-1)*3+$AO1025+5,$AP1025+7))="",0,IF(COUNTIF(INDIRECT(ADDRESS(($AN1025-1)*36+($AO1025-1)*12+6,COLUMN())):INDIRECT(ADDRESS(($AN1025-1)*36+($AO1025-1)*12+$AP1025+4,COLUMN())),INDIRECT(ADDRESS(($AN1025-1)*3+$AO1025+5,$AP1025+7)))&gt;=1,0,INDIRECT(ADDRESS(($AN1025-1)*3+$AO1025+5,$AP1025+7)))))</f>
        <v>0</v>
      </c>
      <c r="AR1025" s="472">
        <f ca="1">COUNTIF(INDIRECT("H"&amp;(ROW()+12*(($AN1025-1)*3+$AO1025)-ROW())/12+5):INDIRECT("S"&amp;(ROW()+12*(($AN1025-1)*3+$AO1025)-ROW())/12+5),AQ1025)</f>
        <v>0</v>
      </c>
      <c r="AU1025" s="472">
        <f ca="1">IF(AND(AQ1025&gt;0,AR1025&gt;0),COUNTIF(AU$6:AU1024,"&gt;0")+1,0)</f>
        <v>0</v>
      </c>
    </row>
    <row r="1026" spans="40:47" x14ac:dyDescent="0.15">
      <c r="AN1026" s="472">
        <v>29</v>
      </c>
      <c r="AO1026" s="472">
        <v>2</v>
      </c>
      <c r="AP1026" s="472">
        <v>1</v>
      </c>
      <c r="AQ1026" s="472">
        <f ca="1">IF($AP1026=1,IF(INDIRECT(ADDRESS(($AN1026-1)*3+$AO1026+5,$AP1026+7))="",0,INDIRECT(ADDRESS(($AN1026-1)*3+$AO1026+5,$AP1026+7))),IF(INDIRECT(ADDRESS(($AN1026-1)*3+$AO1026+5,$AP1026+7))="",0,IF(COUNTIF(INDIRECT(ADDRESS(($AN1026-1)*36+($AO1026-1)*12+6,COLUMN())):INDIRECT(ADDRESS(($AN1026-1)*36+($AO1026-1)*12+$AP1026+4,COLUMN())),INDIRECT(ADDRESS(($AN1026-1)*3+$AO1026+5,$AP1026+7)))&gt;=1,0,INDIRECT(ADDRESS(($AN1026-1)*3+$AO1026+5,$AP1026+7)))))</f>
        <v>0</v>
      </c>
      <c r="AR1026" s="472">
        <f ca="1">COUNTIF(INDIRECT("H"&amp;(ROW()+12*(($AN1026-1)*3+$AO1026)-ROW())/12+5):INDIRECT("S"&amp;(ROW()+12*(($AN1026-1)*3+$AO1026)-ROW())/12+5),AQ1026)</f>
        <v>0</v>
      </c>
      <c r="AU1026" s="472">
        <f ca="1">IF(AND(AQ1026&gt;0,AR1026&gt;0),COUNTIF(AU$6:AU1025,"&gt;0")+1,0)</f>
        <v>0</v>
      </c>
    </row>
    <row r="1027" spans="40:47" x14ac:dyDescent="0.15">
      <c r="AN1027" s="472">
        <v>29</v>
      </c>
      <c r="AO1027" s="472">
        <v>2</v>
      </c>
      <c r="AP1027" s="472">
        <v>2</v>
      </c>
      <c r="AQ1027" s="472">
        <f ca="1">IF($AP1027=1,IF(INDIRECT(ADDRESS(($AN1027-1)*3+$AO1027+5,$AP1027+7))="",0,INDIRECT(ADDRESS(($AN1027-1)*3+$AO1027+5,$AP1027+7))),IF(INDIRECT(ADDRESS(($AN1027-1)*3+$AO1027+5,$AP1027+7))="",0,IF(COUNTIF(INDIRECT(ADDRESS(($AN1027-1)*36+($AO1027-1)*12+6,COLUMN())):INDIRECT(ADDRESS(($AN1027-1)*36+($AO1027-1)*12+$AP1027+4,COLUMN())),INDIRECT(ADDRESS(($AN1027-1)*3+$AO1027+5,$AP1027+7)))&gt;=1,0,INDIRECT(ADDRESS(($AN1027-1)*3+$AO1027+5,$AP1027+7)))))</f>
        <v>0</v>
      </c>
      <c r="AR1027" s="472">
        <f ca="1">COUNTIF(INDIRECT("H"&amp;(ROW()+12*(($AN1027-1)*3+$AO1027)-ROW())/12+5):INDIRECT("S"&amp;(ROW()+12*(($AN1027-1)*3+$AO1027)-ROW())/12+5),AQ1027)</f>
        <v>0</v>
      </c>
      <c r="AU1027" s="472">
        <f ca="1">IF(AND(AQ1027&gt;0,AR1027&gt;0),COUNTIF(AU$6:AU1026,"&gt;0")+1,0)</f>
        <v>0</v>
      </c>
    </row>
    <row r="1028" spans="40:47" x14ac:dyDescent="0.15">
      <c r="AN1028" s="472">
        <v>29</v>
      </c>
      <c r="AO1028" s="472">
        <v>2</v>
      </c>
      <c r="AP1028" s="472">
        <v>3</v>
      </c>
      <c r="AQ1028" s="472">
        <f ca="1">IF($AP1028=1,IF(INDIRECT(ADDRESS(($AN1028-1)*3+$AO1028+5,$AP1028+7))="",0,INDIRECT(ADDRESS(($AN1028-1)*3+$AO1028+5,$AP1028+7))),IF(INDIRECT(ADDRESS(($AN1028-1)*3+$AO1028+5,$AP1028+7))="",0,IF(COUNTIF(INDIRECT(ADDRESS(($AN1028-1)*36+($AO1028-1)*12+6,COLUMN())):INDIRECT(ADDRESS(($AN1028-1)*36+($AO1028-1)*12+$AP1028+4,COLUMN())),INDIRECT(ADDRESS(($AN1028-1)*3+$AO1028+5,$AP1028+7)))&gt;=1,0,INDIRECT(ADDRESS(($AN1028-1)*3+$AO1028+5,$AP1028+7)))))</f>
        <v>0</v>
      </c>
      <c r="AR1028" s="472">
        <f ca="1">COUNTIF(INDIRECT("H"&amp;(ROW()+12*(($AN1028-1)*3+$AO1028)-ROW())/12+5):INDIRECT("S"&amp;(ROW()+12*(($AN1028-1)*3+$AO1028)-ROW())/12+5),AQ1028)</f>
        <v>0</v>
      </c>
      <c r="AU1028" s="472">
        <f ca="1">IF(AND(AQ1028&gt;0,AR1028&gt;0),COUNTIF(AU$6:AU1027,"&gt;0")+1,0)</f>
        <v>0</v>
      </c>
    </row>
    <row r="1029" spans="40:47" x14ac:dyDescent="0.15">
      <c r="AN1029" s="472">
        <v>29</v>
      </c>
      <c r="AO1029" s="472">
        <v>2</v>
      </c>
      <c r="AP1029" s="472">
        <v>4</v>
      </c>
      <c r="AQ1029" s="472">
        <f ca="1">IF($AP1029=1,IF(INDIRECT(ADDRESS(($AN1029-1)*3+$AO1029+5,$AP1029+7))="",0,INDIRECT(ADDRESS(($AN1029-1)*3+$AO1029+5,$AP1029+7))),IF(INDIRECT(ADDRESS(($AN1029-1)*3+$AO1029+5,$AP1029+7))="",0,IF(COUNTIF(INDIRECT(ADDRESS(($AN1029-1)*36+($AO1029-1)*12+6,COLUMN())):INDIRECT(ADDRESS(($AN1029-1)*36+($AO1029-1)*12+$AP1029+4,COLUMN())),INDIRECT(ADDRESS(($AN1029-1)*3+$AO1029+5,$AP1029+7)))&gt;=1,0,INDIRECT(ADDRESS(($AN1029-1)*3+$AO1029+5,$AP1029+7)))))</f>
        <v>0</v>
      </c>
      <c r="AR1029" s="472">
        <f ca="1">COUNTIF(INDIRECT("H"&amp;(ROW()+12*(($AN1029-1)*3+$AO1029)-ROW())/12+5):INDIRECT("S"&amp;(ROW()+12*(($AN1029-1)*3+$AO1029)-ROW())/12+5),AQ1029)</f>
        <v>0</v>
      </c>
      <c r="AU1029" s="472">
        <f ca="1">IF(AND(AQ1029&gt;0,AR1029&gt;0),COUNTIF(AU$6:AU1028,"&gt;0")+1,0)</f>
        <v>0</v>
      </c>
    </row>
    <row r="1030" spans="40:47" x14ac:dyDescent="0.15">
      <c r="AN1030" s="472">
        <v>29</v>
      </c>
      <c r="AO1030" s="472">
        <v>2</v>
      </c>
      <c r="AP1030" s="472">
        <v>5</v>
      </c>
      <c r="AQ1030" s="472">
        <f ca="1">IF($AP1030=1,IF(INDIRECT(ADDRESS(($AN1030-1)*3+$AO1030+5,$AP1030+7))="",0,INDIRECT(ADDRESS(($AN1030-1)*3+$AO1030+5,$AP1030+7))),IF(INDIRECT(ADDRESS(($AN1030-1)*3+$AO1030+5,$AP1030+7))="",0,IF(COUNTIF(INDIRECT(ADDRESS(($AN1030-1)*36+($AO1030-1)*12+6,COLUMN())):INDIRECT(ADDRESS(($AN1030-1)*36+($AO1030-1)*12+$AP1030+4,COLUMN())),INDIRECT(ADDRESS(($AN1030-1)*3+$AO1030+5,$AP1030+7)))&gt;=1,0,INDIRECT(ADDRESS(($AN1030-1)*3+$AO1030+5,$AP1030+7)))))</f>
        <v>0</v>
      </c>
      <c r="AR1030" s="472">
        <f ca="1">COUNTIF(INDIRECT("H"&amp;(ROW()+12*(($AN1030-1)*3+$AO1030)-ROW())/12+5):INDIRECT("S"&amp;(ROW()+12*(($AN1030-1)*3+$AO1030)-ROW())/12+5),AQ1030)</f>
        <v>0</v>
      </c>
      <c r="AU1030" s="472">
        <f ca="1">IF(AND(AQ1030&gt;0,AR1030&gt;0),COUNTIF(AU$6:AU1029,"&gt;0")+1,0)</f>
        <v>0</v>
      </c>
    </row>
    <row r="1031" spans="40:47" x14ac:dyDescent="0.15">
      <c r="AN1031" s="472">
        <v>29</v>
      </c>
      <c r="AO1031" s="472">
        <v>2</v>
      </c>
      <c r="AP1031" s="472">
        <v>6</v>
      </c>
      <c r="AQ1031" s="472">
        <f ca="1">IF($AP1031=1,IF(INDIRECT(ADDRESS(($AN1031-1)*3+$AO1031+5,$AP1031+7))="",0,INDIRECT(ADDRESS(($AN1031-1)*3+$AO1031+5,$AP1031+7))),IF(INDIRECT(ADDRESS(($AN1031-1)*3+$AO1031+5,$AP1031+7))="",0,IF(COUNTIF(INDIRECT(ADDRESS(($AN1031-1)*36+($AO1031-1)*12+6,COLUMN())):INDIRECT(ADDRESS(($AN1031-1)*36+($AO1031-1)*12+$AP1031+4,COLUMN())),INDIRECT(ADDRESS(($AN1031-1)*3+$AO1031+5,$AP1031+7)))&gt;=1,0,INDIRECT(ADDRESS(($AN1031-1)*3+$AO1031+5,$AP1031+7)))))</f>
        <v>0</v>
      </c>
      <c r="AR1031" s="472">
        <f ca="1">COUNTIF(INDIRECT("H"&amp;(ROW()+12*(($AN1031-1)*3+$AO1031)-ROW())/12+5):INDIRECT("S"&amp;(ROW()+12*(($AN1031-1)*3+$AO1031)-ROW())/12+5),AQ1031)</f>
        <v>0</v>
      </c>
      <c r="AU1031" s="472">
        <f ca="1">IF(AND(AQ1031&gt;0,AR1031&gt;0),COUNTIF(AU$6:AU1030,"&gt;0")+1,0)</f>
        <v>0</v>
      </c>
    </row>
    <row r="1032" spans="40:47" x14ac:dyDescent="0.15">
      <c r="AN1032" s="472">
        <v>29</v>
      </c>
      <c r="AO1032" s="472">
        <v>2</v>
      </c>
      <c r="AP1032" s="472">
        <v>7</v>
      </c>
      <c r="AQ1032" s="472">
        <f ca="1">IF($AP1032=1,IF(INDIRECT(ADDRESS(($AN1032-1)*3+$AO1032+5,$AP1032+7))="",0,INDIRECT(ADDRESS(($AN1032-1)*3+$AO1032+5,$AP1032+7))),IF(INDIRECT(ADDRESS(($AN1032-1)*3+$AO1032+5,$AP1032+7))="",0,IF(COUNTIF(INDIRECT(ADDRESS(($AN1032-1)*36+($AO1032-1)*12+6,COLUMN())):INDIRECT(ADDRESS(($AN1032-1)*36+($AO1032-1)*12+$AP1032+4,COLUMN())),INDIRECT(ADDRESS(($AN1032-1)*3+$AO1032+5,$AP1032+7)))&gt;=1,0,INDIRECT(ADDRESS(($AN1032-1)*3+$AO1032+5,$AP1032+7)))))</f>
        <v>0</v>
      </c>
      <c r="AR1032" s="472">
        <f ca="1">COUNTIF(INDIRECT("H"&amp;(ROW()+12*(($AN1032-1)*3+$AO1032)-ROW())/12+5):INDIRECT("S"&amp;(ROW()+12*(($AN1032-1)*3+$AO1032)-ROW())/12+5),AQ1032)</f>
        <v>0</v>
      </c>
      <c r="AU1032" s="472">
        <f ca="1">IF(AND(AQ1032&gt;0,AR1032&gt;0),COUNTIF(AU$6:AU1031,"&gt;0")+1,0)</f>
        <v>0</v>
      </c>
    </row>
    <row r="1033" spans="40:47" x14ac:dyDescent="0.15">
      <c r="AN1033" s="472">
        <v>29</v>
      </c>
      <c r="AO1033" s="472">
        <v>2</v>
      </c>
      <c r="AP1033" s="472">
        <v>8</v>
      </c>
      <c r="AQ1033" s="472">
        <f ca="1">IF($AP1033=1,IF(INDIRECT(ADDRESS(($AN1033-1)*3+$AO1033+5,$AP1033+7))="",0,INDIRECT(ADDRESS(($AN1033-1)*3+$AO1033+5,$AP1033+7))),IF(INDIRECT(ADDRESS(($AN1033-1)*3+$AO1033+5,$AP1033+7))="",0,IF(COUNTIF(INDIRECT(ADDRESS(($AN1033-1)*36+($AO1033-1)*12+6,COLUMN())):INDIRECT(ADDRESS(($AN1033-1)*36+($AO1033-1)*12+$AP1033+4,COLUMN())),INDIRECT(ADDRESS(($AN1033-1)*3+$AO1033+5,$AP1033+7)))&gt;=1,0,INDIRECT(ADDRESS(($AN1033-1)*3+$AO1033+5,$AP1033+7)))))</f>
        <v>0</v>
      </c>
      <c r="AR1033" s="472">
        <f ca="1">COUNTIF(INDIRECT("H"&amp;(ROW()+12*(($AN1033-1)*3+$AO1033)-ROW())/12+5):INDIRECT("S"&amp;(ROW()+12*(($AN1033-1)*3+$AO1033)-ROW())/12+5),AQ1033)</f>
        <v>0</v>
      </c>
      <c r="AU1033" s="472">
        <f ca="1">IF(AND(AQ1033&gt;0,AR1033&gt;0),COUNTIF(AU$6:AU1032,"&gt;0")+1,0)</f>
        <v>0</v>
      </c>
    </row>
    <row r="1034" spans="40:47" x14ac:dyDescent="0.15">
      <c r="AN1034" s="472">
        <v>29</v>
      </c>
      <c r="AO1034" s="472">
        <v>2</v>
      </c>
      <c r="AP1034" s="472">
        <v>9</v>
      </c>
      <c r="AQ1034" s="472">
        <f ca="1">IF($AP1034=1,IF(INDIRECT(ADDRESS(($AN1034-1)*3+$AO1034+5,$AP1034+7))="",0,INDIRECT(ADDRESS(($AN1034-1)*3+$AO1034+5,$AP1034+7))),IF(INDIRECT(ADDRESS(($AN1034-1)*3+$AO1034+5,$AP1034+7))="",0,IF(COUNTIF(INDIRECT(ADDRESS(($AN1034-1)*36+($AO1034-1)*12+6,COLUMN())):INDIRECT(ADDRESS(($AN1034-1)*36+($AO1034-1)*12+$AP1034+4,COLUMN())),INDIRECT(ADDRESS(($AN1034-1)*3+$AO1034+5,$AP1034+7)))&gt;=1,0,INDIRECT(ADDRESS(($AN1034-1)*3+$AO1034+5,$AP1034+7)))))</f>
        <v>0</v>
      </c>
      <c r="AR1034" s="472">
        <f ca="1">COUNTIF(INDIRECT("H"&amp;(ROW()+12*(($AN1034-1)*3+$AO1034)-ROW())/12+5):INDIRECT("S"&amp;(ROW()+12*(($AN1034-1)*3+$AO1034)-ROW())/12+5),AQ1034)</f>
        <v>0</v>
      </c>
      <c r="AU1034" s="472">
        <f ca="1">IF(AND(AQ1034&gt;0,AR1034&gt;0),COUNTIF(AU$6:AU1033,"&gt;0")+1,0)</f>
        <v>0</v>
      </c>
    </row>
    <row r="1035" spans="40:47" x14ac:dyDescent="0.15">
      <c r="AN1035" s="472">
        <v>29</v>
      </c>
      <c r="AO1035" s="472">
        <v>2</v>
      </c>
      <c r="AP1035" s="472">
        <v>10</v>
      </c>
      <c r="AQ1035" s="472">
        <f ca="1">IF($AP1035=1,IF(INDIRECT(ADDRESS(($AN1035-1)*3+$AO1035+5,$AP1035+7))="",0,INDIRECT(ADDRESS(($AN1035-1)*3+$AO1035+5,$AP1035+7))),IF(INDIRECT(ADDRESS(($AN1035-1)*3+$AO1035+5,$AP1035+7))="",0,IF(COUNTIF(INDIRECT(ADDRESS(($AN1035-1)*36+($AO1035-1)*12+6,COLUMN())):INDIRECT(ADDRESS(($AN1035-1)*36+($AO1035-1)*12+$AP1035+4,COLUMN())),INDIRECT(ADDRESS(($AN1035-1)*3+$AO1035+5,$AP1035+7)))&gt;=1,0,INDIRECT(ADDRESS(($AN1035-1)*3+$AO1035+5,$AP1035+7)))))</f>
        <v>0</v>
      </c>
      <c r="AR1035" s="472">
        <f ca="1">COUNTIF(INDIRECT("H"&amp;(ROW()+12*(($AN1035-1)*3+$AO1035)-ROW())/12+5):INDIRECT("S"&amp;(ROW()+12*(($AN1035-1)*3+$AO1035)-ROW())/12+5),AQ1035)</f>
        <v>0</v>
      </c>
      <c r="AU1035" s="472">
        <f ca="1">IF(AND(AQ1035&gt;0,AR1035&gt;0),COUNTIF(AU$6:AU1034,"&gt;0")+1,0)</f>
        <v>0</v>
      </c>
    </row>
    <row r="1036" spans="40:47" x14ac:dyDescent="0.15">
      <c r="AN1036" s="472">
        <v>29</v>
      </c>
      <c r="AO1036" s="472">
        <v>2</v>
      </c>
      <c r="AP1036" s="472">
        <v>11</v>
      </c>
      <c r="AQ1036" s="472">
        <f ca="1">IF($AP1036=1,IF(INDIRECT(ADDRESS(($AN1036-1)*3+$AO1036+5,$AP1036+7))="",0,INDIRECT(ADDRESS(($AN1036-1)*3+$AO1036+5,$AP1036+7))),IF(INDIRECT(ADDRESS(($AN1036-1)*3+$AO1036+5,$AP1036+7))="",0,IF(COUNTIF(INDIRECT(ADDRESS(($AN1036-1)*36+($AO1036-1)*12+6,COLUMN())):INDIRECT(ADDRESS(($AN1036-1)*36+($AO1036-1)*12+$AP1036+4,COLUMN())),INDIRECT(ADDRESS(($AN1036-1)*3+$AO1036+5,$AP1036+7)))&gt;=1,0,INDIRECT(ADDRESS(($AN1036-1)*3+$AO1036+5,$AP1036+7)))))</f>
        <v>0</v>
      </c>
      <c r="AR1036" s="472">
        <f ca="1">COUNTIF(INDIRECT("H"&amp;(ROW()+12*(($AN1036-1)*3+$AO1036)-ROW())/12+5):INDIRECT("S"&amp;(ROW()+12*(($AN1036-1)*3+$AO1036)-ROW())/12+5),AQ1036)</f>
        <v>0</v>
      </c>
      <c r="AU1036" s="472">
        <f ca="1">IF(AND(AQ1036&gt;0,AR1036&gt;0),COUNTIF(AU$6:AU1035,"&gt;0")+1,0)</f>
        <v>0</v>
      </c>
    </row>
    <row r="1037" spans="40:47" x14ac:dyDescent="0.15">
      <c r="AN1037" s="472">
        <v>29</v>
      </c>
      <c r="AO1037" s="472">
        <v>2</v>
      </c>
      <c r="AP1037" s="472">
        <v>12</v>
      </c>
      <c r="AQ1037" s="472">
        <f ca="1">IF($AP1037=1,IF(INDIRECT(ADDRESS(($AN1037-1)*3+$AO1037+5,$AP1037+7))="",0,INDIRECT(ADDRESS(($AN1037-1)*3+$AO1037+5,$AP1037+7))),IF(INDIRECT(ADDRESS(($AN1037-1)*3+$AO1037+5,$AP1037+7))="",0,IF(COUNTIF(INDIRECT(ADDRESS(($AN1037-1)*36+($AO1037-1)*12+6,COLUMN())):INDIRECT(ADDRESS(($AN1037-1)*36+($AO1037-1)*12+$AP1037+4,COLUMN())),INDIRECT(ADDRESS(($AN1037-1)*3+$AO1037+5,$AP1037+7)))&gt;=1,0,INDIRECT(ADDRESS(($AN1037-1)*3+$AO1037+5,$AP1037+7)))))</f>
        <v>0</v>
      </c>
      <c r="AR1037" s="472">
        <f ca="1">COUNTIF(INDIRECT("H"&amp;(ROW()+12*(($AN1037-1)*3+$AO1037)-ROW())/12+5):INDIRECT("S"&amp;(ROW()+12*(($AN1037-1)*3+$AO1037)-ROW())/12+5),AQ1037)</f>
        <v>0</v>
      </c>
      <c r="AU1037" s="472">
        <f ca="1">IF(AND(AQ1037&gt;0,AR1037&gt;0),COUNTIF(AU$6:AU1036,"&gt;0")+1,0)</f>
        <v>0</v>
      </c>
    </row>
    <row r="1038" spans="40:47" x14ac:dyDescent="0.15">
      <c r="AN1038" s="472">
        <v>29</v>
      </c>
      <c r="AO1038" s="472">
        <v>3</v>
      </c>
      <c r="AP1038" s="472">
        <v>1</v>
      </c>
      <c r="AQ1038" s="472">
        <f ca="1">IF($AP1038=1,IF(INDIRECT(ADDRESS(($AN1038-1)*3+$AO1038+5,$AP1038+7))="",0,INDIRECT(ADDRESS(($AN1038-1)*3+$AO1038+5,$AP1038+7))),IF(INDIRECT(ADDRESS(($AN1038-1)*3+$AO1038+5,$AP1038+7))="",0,IF(COUNTIF(INDIRECT(ADDRESS(($AN1038-1)*36+($AO1038-1)*12+6,COLUMN())):INDIRECT(ADDRESS(($AN1038-1)*36+($AO1038-1)*12+$AP1038+4,COLUMN())),INDIRECT(ADDRESS(($AN1038-1)*3+$AO1038+5,$AP1038+7)))&gt;=1,0,INDIRECT(ADDRESS(($AN1038-1)*3+$AO1038+5,$AP1038+7)))))</f>
        <v>0</v>
      </c>
      <c r="AR1038" s="472">
        <f ca="1">COUNTIF(INDIRECT("H"&amp;(ROW()+12*(($AN1038-1)*3+$AO1038)-ROW())/12+5):INDIRECT("S"&amp;(ROW()+12*(($AN1038-1)*3+$AO1038)-ROW())/12+5),AQ1038)</f>
        <v>0</v>
      </c>
      <c r="AU1038" s="472">
        <f ca="1">IF(AND(AQ1038&gt;0,AR1038&gt;0),COUNTIF(AU$6:AU1037,"&gt;0")+1,0)</f>
        <v>0</v>
      </c>
    </row>
    <row r="1039" spans="40:47" x14ac:dyDescent="0.15">
      <c r="AN1039" s="472">
        <v>29</v>
      </c>
      <c r="AO1039" s="472">
        <v>3</v>
      </c>
      <c r="AP1039" s="472">
        <v>2</v>
      </c>
      <c r="AQ1039" s="472">
        <f ca="1">IF($AP1039=1,IF(INDIRECT(ADDRESS(($AN1039-1)*3+$AO1039+5,$AP1039+7))="",0,INDIRECT(ADDRESS(($AN1039-1)*3+$AO1039+5,$AP1039+7))),IF(INDIRECT(ADDRESS(($AN1039-1)*3+$AO1039+5,$AP1039+7))="",0,IF(COUNTIF(INDIRECT(ADDRESS(($AN1039-1)*36+($AO1039-1)*12+6,COLUMN())):INDIRECT(ADDRESS(($AN1039-1)*36+($AO1039-1)*12+$AP1039+4,COLUMN())),INDIRECT(ADDRESS(($AN1039-1)*3+$AO1039+5,$AP1039+7)))&gt;=1,0,INDIRECT(ADDRESS(($AN1039-1)*3+$AO1039+5,$AP1039+7)))))</f>
        <v>0</v>
      </c>
      <c r="AR1039" s="472">
        <f ca="1">COUNTIF(INDIRECT("H"&amp;(ROW()+12*(($AN1039-1)*3+$AO1039)-ROW())/12+5):INDIRECT("S"&amp;(ROW()+12*(($AN1039-1)*3+$AO1039)-ROW())/12+5),AQ1039)</f>
        <v>0</v>
      </c>
      <c r="AU1039" s="472">
        <f ca="1">IF(AND(AQ1039&gt;0,AR1039&gt;0),COUNTIF(AU$6:AU1038,"&gt;0")+1,0)</f>
        <v>0</v>
      </c>
    </row>
    <row r="1040" spans="40:47" x14ac:dyDescent="0.15">
      <c r="AN1040" s="472">
        <v>29</v>
      </c>
      <c r="AO1040" s="472">
        <v>3</v>
      </c>
      <c r="AP1040" s="472">
        <v>3</v>
      </c>
      <c r="AQ1040" s="472">
        <f ca="1">IF($AP1040=1,IF(INDIRECT(ADDRESS(($AN1040-1)*3+$AO1040+5,$AP1040+7))="",0,INDIRECT(ADDRESS(($AN1040-1)*3+$AO1040+5,$AP1040+7))),IF(INDIRECT(ADDRESS(($AN1040-1)*3+$AO1040+5,$AP1040+7))="",0,IF(COUNTIF(INDIRECT(ADDRESS(($AN1040-1)*36+($AO1040-1)*12+6,COLUMN())):INDIRECT(ADDRESS(($AN1040-1)*36+($AO1040-1)*12+$AP1040+4,COLUMN())),INDIRECT(ADDRESS(($AN1040-1)*3+$AO1040+5,$AP1040+7)))&gt;=1,0,INDIRECT(ADDRESS(($AN1040-1)*3+$AO1040+5,$AP1040+7)))))</f>
        <v>0</v>
      </c>
      <c r="AR1040" s="472">
        <f ca="1">COUNTIF(INDIRECT("H"&amp;(ROW()+12*(($AN1040-1)*3+$AO1040)-ROW())/12+5):INDIRECT("S"&amp;(ROW()+12*(($AN1040-1)*3+$AO1040)-ROW())/12+5),AQ1040)</f>
        <v>0</v>
      </c>
      <c r="AU1040" s="472">
        <f ca="1">IF(AND(AQ1040&gt;0,AR1040&gt;0),COUNTIF(AU$6:AU1039,"&gt;0")+1,0)</f>
        <v>0</v>
      </c>
    </row>
    <row r="1041" spans="40:47" x14ac:dyDescent="0.15">
      <c r="AN1041" s="472">
        <v>29</v>
      </c>
      <c r="AO1041" s="472">
        <v>3</v>
      </c>
      <c r="AP1041" s="472">
        <v>4</v>
      </c>
      <c r="AQ1041" s="472">
        <f ca="1">IF($AP1041=1,IF(INDIRECT(ADDRESS(($AN1041-1)*3+$AO1041+5,$AP1041+7))="",0,INDIRECT(ADDRESS(($AN1041-1)*3+$AO1041+5,$AP1041+7))),IF(INDIRECT(ADDRESS(($AN1041-1)*3+$AO1041+5,$AP1041+7))="",0,IF(COUNTIF(INDIRECT(ADDRESS(($AN1041-1)*36+($AO1041-1)*12+6,COLUMN())):INDIRECT(ADDRESS(($AN1041-1)*36+($AO1041-1)*12+$AP1041+4,COLUMN())),INDIRECT(ADDRESS(($AN1041-1)*3+$AO1041+5,$AP1041+7)))&gt;=1,0,INDIRECT(ADDRESS(($AN1041-1)*3+$AO1041+5,$AP1041+7)))))</f>
        <v>0</v>
      </c>
      <c r="AR1041" s="472">
        <f ca="1">COUNTIF(INDIRECT("H"&amp;(ROW()+12*(($AN1041-1)*3+$AO1041)-ROW())/12+5):INDIRECT("S"&amp;(ROW()+12*(($AN1041-1)*3+$AO1041)-ROW())/12+5),AQ1041)</f>
        <v>0</v>
      </c>
      <c r="AU1041" s="472">
        <f ca="1">IF(AND(AQ1041&gt;0,AR1041&gt;0),COUNTIF(AU$6:AU1040,"&gt;0")+1,0)</f>
        <v>0</v>
      </c>
    </row>
    <row r="1042" spans="40:47" x14ac:dyDescent="0.15">
      <c r="AN1042" s="472">
        <v>29</v>
      </c>
      <c r="AO1042" s="472">
        <v>3</v>
      </c>
      <c r="AP1042" s="472">
        <v>5</v>
      </c>
      <c r="AQ1042" s="472">
        <f ca="1">IF($AP1042=1,IF(INDIRECT(ADDRESS(($AN1042-1)*3+$AO1042+5,$AP1042+7))="",0,INDIRECT(ADDRESS(($AN1042-1)*3+$AO1042+5,$AP1042+7))),IF(INDIRECT(ADDRESS(($AN1042-1)*3+$AO1042+5,$AP1042+7))="",0,IF(COUNTIF(INDIRECT(ADDRESS(($AN1042-1)*36+($AO1042-1)*12+6,COLUMN())):INDIRECT(ADDRESS(($AN1042-1)*36+($AO1042-1)*12+$AP1042+4,COLUMN())),INDIRECT(ADDRESS(($AN1042-1)*3+$AO1042+5,$AP1042+7)))&gt;=1,0,INDIRECT(ADDRESS(($AN1042-1)*3+$AO1042+5,$AP1042+7)))))</f>
        <v>0</v>
      </c>
      <c r="AR1042" s="472">
        <f ca="1">COUNTIF(INDIRECT("H"&amp;(ROW()+12*(($AN1042-1)*3+$AO1042)-ROW())/12+5):INDIRECT("S"&amp;(ROW()+12*(($AN1042-1)*3+$AO1042)-ROW())/12+5),AQ1042)</f>
        <v>0</v>
      </c>
      <c r="AU1042" s="472">
        <f ca="1">IF(AND(AQ1042&gt;0,AR1042&gt;0),COUNTIF(AU$6:AU1041,"&gt;0")+1,0)</f>
        <v>0</v>
      </c>
    </row>
    <row r="1043" spans="40:47" x14ac:dyDescent="0.15">
      <c r="AN1043" s="472">
        <v>29</v>
      </c>
      <c r="AO1043" s="472">
        <v>3</v>
      </c>
      <c r="AP1043" s="472">
        <v>6</v>
      </c>
      <c r="AQ1043" s="472">
        <f ca="1">IF($AP1043=1,IF(INDIRECT(ADDRESS(($AN1043-1)*3+$AO1043+5,$AP1043+7))="",0,INDIRECT(ADDRESS(($AN1043-1)*3+$AO1043+5,$AP1043+7))),IF(INDIRECT(ADDRESS(($AN1043-1)*3+$AO1043+5,$AP1043+7))="",0,IF(COUNTIF(INDIRECT(ADDRESS(($AN1043-1)*36+($AO1043-1)*12+6,COLUMN())):INDIRECT(ADDRESS(($AN1043-1)*36+($AO1043-1)*12+$AP1043+4,COLUMN())),INDIRECT(ADDRESS(($AN1043-1)*3+$AO1043+5,$AP1043+7)))&gt;=1,0,INDIRECT(ADDRESS(($AN1043-1)*3+$AO1043+5,$AP1043+7)))))</f>
        <v>0</v>
      </c>
      <c r="AR1043" s="472">
        <f ca="1">COUNTIF(INDIRECT("H"&amp;(ROW()+12*(($AN1043-1)*3+$AO1043)-ROW())/12+5):INDIRECT("S"&amp;(ROW()+12*(($AN1043-1)*3+$AO1043)-ROW())/12+5),AQ1043)</f>
        <v>0</v>
      </c>
      <c r="AU1043" s="472">
        <f ca="1">IF(AND(AQ1043&gt;0,AR1043&gt;0),COUNTIF(AU$6:AU1042,"&gt;0")+1,0)</f>
        <v>0</v>
      </c>
    </row>
    <row r="1044" spans="40:47" x14ac:dyDescent="0.15">
      <c r="AN1044" s="472">
        <v>29</v>
      </c>
      <c r="AO1044" s="472">
        <v>3</v>
      </c>
      <c r="AP1044" s="472">
        <v>7</v>
      </c>
      <c r="AQ1044" s="472">
        <f ca="1">IF($AP1044=1,IF(INDIRECT(ADDRESS(($AN1044-1)*3+$AO1044+5,$AP1044+7))="",0,INDIRECT(ADDRESS(($AN1044-1)*3+$AO1044+5,$AP1044+7))),IF(INDIRECT(ADDRESS(($AN1044-1)*3+$AO1044+5,$AP1044+7))="",0,IF(COUNTIF(INDIRECT(ADDRESS(($AN1044-1)*36+($AO1044-1)*12+6,COLUMN())):INDIRECT(ADDRESS(($AN1044-1)*36+($AO1044-1)*12+$AP1044+4,COLUMN())),INDIRECT(ADDRESS(($AN1044-1)*3+$AO1044+5,$AP1044+7)))&gt;=1,0,INDIRECT(ADDRESS(($AN1044-1)*3+$AO1044+5,$AP1044+7)))))</f>
        <v>0</v>
      </c>
      <c r="AR1044" s="472">
        <f ca="1">COUNTIF(INDIRECT("H"&amp;(ROW()+12*(($AN1044-1)*3+$AO1044)-ROW())/12+5):INDIRECT("S"&amp;(ROW()+12*(($AN1044-1)*3+$AO1044)-ROW())/12+5),AQ1044)</f>
        <v>0</v>
      </c>
      <c r="AU1044" s="472">
        <f ca="1">IF(AND(AQ1044&gt;0,AR1044&gt;0),COUNTIF(AU$6:AU1043,"&gt;0")+1,0)</f>
        <v>0</v>
      </c>
    </row>
    <row r="1045" spans="40:47" x14ac:dyDescent="0.15">
      <c r="AN1045" s="472">
        <v>29</v>
      </c>
      <c r="AO1045" s="472">
        <v>3</v>
      </c>
      <c r="AP1045" s="472">
        <v>8</v>
      </c>
      <c r="AQ1045" s="472">
        <f ca="1">IF($AP1045=1,IF(INDIRECT(ADDRESS(($AN1045-1)*3+$AO1045+5,$AP1045+7))="",0,INDIRECT(ADDRESS(($AN1045-1)*3+$AO1045+5,$AP1045+7))),IF(INDIRECT(ADDRESS(($AN1045-1)*3+$AO1045+5,$AP1045+7))="",0,IF(COUNTIF(INDIRECT(ADDRESS(($AN1045-1)*36+($AO1045-1)*12+6,COLUMN())):INDIRECT(ADDRESS(($AN1045-1)*36+($AO1045-1)*12+$AP1045+4,COLUMN())),INDIRECT(ADDRESS(($AN1045-1)*3+$AO1045+5,$AP1045+7)))&gt;=1,0,INDIRECT(ADDRESS(($AN1045-1)*3+$AO1045+5,$AP1045+7)))))</f>
        <v>0</v>
      </c>
      <c r="AR1045" s="472">
        <f ca="1">COUNTIF(INDIRECT("H"&amp;(ROW()+12*(($AN1045-1)*3+$AO1045)-ROW())/12+5):INDIRECT("S"&amp;(ROW()+12*(($AN1045-1)*3+$AO1045)-ROW())/12+5),AQ1045)</f>
        <v>0</v>
      </c>
      <c r="AU1045" s="472">
        <f ca="1">IF(AND(AQ1045&gt;0,AR1045&gt;0),COUNTIF(AU$6:AU1044,"&gt;0")+1,0)</f>
        <v>0</v>
      </c>
    </row>
    <row r="1046" spans="40:47" x14ac:dyDescent="0.15">
      <c r="AN1046" s="472">
        <v>29</v>
      </c>
      <c r="AO1046" s="472">
        <v>3</v>
      </c>
      <c r="AP1046" s="472">
        <v>9</v>
      </c>
      <c r="AQ1046" s="472">
        <f ca="1">IF($AP1046=1,IF(INDIRECT(ADDRESS(($AN1046-1)*3+$AO1046+5,$AP1046+7))="",0,INDIRECT(ADDRESS(($AN1046-1)*3+$AO1046+5,$AP1046+7))),IF(INDIRECT(ADDRESS(($AN1046-1)*3+$AO1046+5,$AP1046+7))="",0,IF(COUNTIF(INDIRECT(ADDRESS(($AN1046-1)*36+($AO1046-1)*12+6,COLUMN())):INDIRECT(ADDRESS(($AN1046-1)*36+($AO1046-1)*12+$AP1046+4,COLUMN())),INDIRECT(ADDRESS(($AN1046-1)*3+$AO1046+5,$AP1046+7)))&gt;=1,0,INDIRECT(ADDRESS(($AN1046-1)*3+$AO1046+5,$AP1046+7)))))</f>
        <v>0</v>
      </c>
      <c r="AR1046" s="472">
        <f ca="1">COUNTIF(INDIRECT("H"&amp;(ROW()+12*(($AN1046-1)*3+$AO1046)-ROW())/12+5):INDIRECT("S"&amp;(ROW()+12*(($AN1046-1)*3+$AO1046)-ROW())/12+5),AQ1046)</f>
        <v>0</v>
      </c>
      <c r="AU1046" s="472">
        <f ca="1">IF(AND(AQ1046&gt;0,AR1046&gt;0),COUNTIF(AU$6:AU1045,"&gt;0")+1,0)</f>
        <v>0</v>
      </c>
    </row>
    <row r="1047" spans="40:47" x14ac:dyDescent="0.15">
      <c r="AN1047" s="472">
        <v>29</v>
      </c>
      <c r="AO1047" s="472">
        <v>3</v>
      </c>
      <c r="AP1047" s="472">
        <v>10</v>
      </c>
      <c r="AQ1047" s="472">
        <f ca="1">IF($AP1047=1,IF(INDIRECT(ADDRESS(($AN1047-1)*3+$AO1047+5,$AP1047+7))="",0,INDIRECT(ADDRESS(($AN1047-1)*3+$AO1047+5,$AP1047+7))),IF(INDIRECT(ADDRESS(($AN1047-1)*3+$AO1047+5,$AP1047+7))="",0,IF(COUNTIF(INDIRECT(ADDRESS(($AN1047-1)*36+($AO1047-1)*12+6,COLUMN())):INDIRECT(ADDRESS(($AN1047-1)*36+($AO1047-1)*12+$AP1047+4,COLUMN())),INDIRECT(ADDRESS(($AN1047-1)*3+$AO1047+5,$AP1047+7)))&gt;=1,0,INDIRECT(ADDRESS(($AN1047-1)*3+$AO1047+5,$AP1047+7)))))</f>
        <v>0</v>
      </c>
      <c r="AR1047" s="472">
        <f ca="1">COUNTIF(INDIRECT("H"&amp;(ROW()+12*(($AN1047-1)*3+$AO1047)-ROW())/12+5):INDIRECT("S"&amp;(ROW()+12*(($AN1047-1)*3+$AO1047)-ROW())/12+5),AQ1047)</f>
        <v>0</v>
      </c>
      <c r="AU1047" s="472">
        <f ca="1">IF(AND(AQ1047&gt;0,AR1047&gt;0),COUNTIF(AU$6:AU1046,"&gt;0")+1,0)</f>
        <v>0</v>
      </c>
    </row>
    <row r="1048" spans="40:47" x14ac:dyDescent="0.15">
      <c r="AN1048" s="472">
        <v>29</v>
      </c>
      <c r="AO1048" s="472">
        <v>3</v>
      </c>
      <c r="AP1048" s="472">
        <v>11</v>
      </c>
      <c r="AQ1048" s="472">
        <f ca="1">IF($AP1048=1,IF(INDIRECT(ADDRESS(($AN1048-1)*3+$AO1048+5,$AP1048+7))="",0,INDIRECT(ADDRESS(($AN1048-1)*3+$AO1048+5,$AP1048+7))),IF(INDIRECT(ADDRESS(($AN1048-1)*3+$AO1048+5,$AP1048+7))="",0,IF(COUNTIF(INDIRECT(ADDRESS(($AN1048-1)*36+($AO1048-1)*12+6,COLUMN())):INDIRECT(ADDRESS(($AN1048-1)*36+($AO1048-1)*12+$AP1048+4,COLUMN())),INDIRECT(ADDRESS(($AN1048-1)*3+$AO1048+5,$AP1048+7)))&gt;=1,0,INDIRECT(ADDRESS(($AN1048-1)*3+$AO1048+5,$AP1048+7)))))</f>
        <v>0</v>
      </c>
      <c r="AR1048" s="472">
        <f ca="1">COUNTIF(INDIRECT("H"&amp;(ROW()+12*(($AN1048-1)*3+$AO1048)-ROW())/12+5):INDIRECT("S"&amp;(ROW()+12*(($AN1048-1)*3+$AO1048)-ROW())/12+5),AQ1048)</f>
        <v>0</v>
      </c>
      <c r="AU1048" s="472">
        <f ca="1">IF(AND(AQ1048&gt;0,AR1048&gt;0),COUNTIF(AU$6:AU1047,"&gt;0")+1,0)</f>
        <v>0</v>
      </c>
    </row>
    <row r="1049" spans="40:47" x14ac:dyDescent="0.15">
      <c r="AN1049" s="472">
        <v>29</v>
      </c>
      <c r="AO1049" s="472">
        <v>3</v>
      </c>
      <c r="AP1049" s="472">
        <v>12</v>
      </c>
      <c r="AQ1049" s="472">
        <f ca="1">IF($AP1049=1,IF(INDIRECT(ADDRESS(($AN1049-1)*3+$AO1049+5,$AP1049+7))="",0,INDIRECT(ADDRESS(($AN1049-1)*3+$AO1049+5,$AP1049+7))),IF(INDIRECT(ADDRESS(($AN1049-1)*3+$AO1049+5,$AP1049+7))="",0,IF(COUNTIF(INDIRECT(ADDRESS(($AN1049-1)*36+($AO1049-1)*12+6,COLUMN())):INDIRECT(ADDRESS(($AN1049-1)*36+($AO1049-1)*12+$AP1049+4,COLUMN())),INDIRECT(ADDRESS(($AN1049-1)*3+$AO1049+5,$AP1049+7)))&gt;=1,0,INDIRECT(ADDRESS(($AN1049-1)*3+$AO1049+5,$AP1049+7)))))</f>
        <v>0</v>
      </c>
      <c r="AR1049" s="472">
        <f ca="1">COUNTIF(INDIRECT("H"&amp;(ROW()+12*(($AN1049-1)*3+$AO1049)-ROW())/12+5):INDIRECT("S"&amp;(ROW()+12*(($AN1049-1)*3+$AO1049)-ROW())/12+5),AQ1049)</f>
        <v>0</v>
      </c>
      <c r="AU1049" s="472">
        <f ca="1">IF(AND(AQ1049&gt;0,AR1049&gt;0),COUNTIF(AU$6:AU1048,"&gt;0")+1,0)</f>
        <v>0</v>
      </c>
    </row>
    <row r="1050" spans="40:47" x14ac:dyDescent="0.15">
      <c r="AN1050" s="472">
        <v>30</v>
      </c>
      <c r="AO1050" s="472">
        <v>1</v>
      </c>
      <c r="AP1050" s="472">
        <v>1</v>
      </c>
      <c r="AQ1050" s="472">
        <f ca="1">IF($AP1050=1,IF(INDIRECT(ADDRESS(($AN1050-1)*3+$AO1050+5,$AP1050+7))="",0,INDIRECT(ADDRESS(($AN1050-1)*3+$AO1050+5,$AP1050+7))),IF(INDIRECT(ADDRESS(($AN1050-1)*3+$AO1050+5,$AP1050+7))="",0,IF(COUNTIF(INDIRECT(ADDRESS(($AN1050-1)*36+($AO1050-1)*12+6,COLUMN())):INDIRECT(ADDRESS(($AN1050-1)*36+($AO1050-1)*12+$AP1050+4,COLUMN())),INDIRECT(ADDRESS(($AN1050-1)*3+$AO1050+5,$AP1050+7)))&gt;=1,0,INDIRECT(ADDRESS(($AN1050-1)*3+$AO1050+5,$AP1050+7)))))</f>
        <v>0</v>
      </c>
      <c r="AR1050" s="472">
        <f ca="1">COUNTIF(INDIRECT("H"&amp;(ROW()+12*(($AN1050-1)*3+$AO1050)-ROW())/12+5):INDIRECT("S"&amp;(ROW()+12*(($AN1050-1)*3+$AO1050)-ROW())/12+5),AQ1050)</f>
        <v>0</v>
      </c>
      <c r="AU1050" s="472">
        <f ca="1">IF(AND(AQ1050&gt;0,AR1050&gt;0),COUNTIF(AU$6:AU1049,"&gt;0")+1,0)</f>
        <v>0</v>
      </c>
    </row>
    <row r="1051" spans="40:47" x14ac:dyDescent="0.15">
      <c r="AN1051" s="472">
        <v>30</v>
      </c>
      <c r="AO1051" s="472">
        <v>1</v>
      </c>
      <c r="AP1051" s="472">
        <v>2</v>
      </c>
      <c r="AQ1051" s="472">
        <f ca="1">IF($AP1051=1,IF(INDIRECT(ADDRESS(($AN1051-1)*3+$AO1051+5,$AP1051+7))="",0,INDIRECT(ADDRESS(($AN1051-1)*3+$AO1051+5,$AP1051+7))),IF(INDIRECT(ADDRESS(($AN1051-1)*3+$AO1051+5,$AP1051+7))="",0,IF(COUNTIF(INDIRECT(ADDRESS(($AN1051-1)*36+($AO1051-1)*12+6,COLUMN())):INDIRECT(ADDRESS(($AN1051-1)*36+($AO1051-1)*12+$AP1051+4,COLUMN())),INDIRECT(ADDRESS(($AN1051-1)*3+$AO1051+5,$AP1051+7)))&gt;=1,0,INDIRECT(ADDRESS(($AN1051-1)*3+$AO1051+5,$AP1051+7)))))</f>
        <v>0</v>
      </c>
      <c r="AR1051" s="472">
        <f ca="1">COUNTIF(INDIRECT("H"&amp;(ROW()+12*(($AN1051-1)*3+$AO1051)-ROW())/12+5):INDIRECT("S"&amp;(ROW()+12*(($AN1051-1)*3+$AO1051)-ROW())/12+5),AQ1051)</f>
        <v>0</v>
      </c>
      <c r="AU1051" s="472">
        <f ca="1">IF(AND(AQ1051&gt;0,AR1051&gt;0),COUNTIF(AU$6:AU1050,"&gt;0")+1,0)</f>
        <v>0</v>
      </c>
    </row>
    <row r="1052" spans="40:47" x14ac:dyDescent="0.15">
      <c r="AN1052" s="472">
        <v>30</v>
      </c>
      <c r="AO1052" s="472">
        <v>1</v>
      </c>
      <c r="AP1052" s="472">
        <v>3</v>
      </c>
      <c r="AQ1052" s="472">
        <f ca="1">IF($AP1052=1,IF(INDIRECT(ADDRESS(($AN1052-1)*3+$AO1052+5,$AP1052+7))="",0,INDIRECT(ADDRESS(($AN1052-1)*3+$AO1052+5,$AP1052+7))),IF(INDIRECT(ADDRESS(($AN1052-1)*3+$AO1052+5,$AP1052+7))="",0,IF(COUNTIF(INDIRECT(ADDRESS(($AN1052-1)*36+($AO1052-1)*12+6,COLUMN())):INDIRECT(ADDRESS(($AN1052-1)*36+($AO1052-1)*12+$AP1052+4,COLUMN())),INDIRECT(ADDRESS(($AN1052-1)*3+$AO1052+5,$AP1052+7)))&gt;=1,0,INDIRECT(ADDRESS(($AN1052-1)*3+$AO1052+5,$AP1052+7)))))</f>
        <v>0</v>
      </c>
      <c r="AR1052" s="472">
        <f ca="1">COUNTIF(INDIRECT("H"&amp;(ROW()+12*(($AN1052-1)*3+$AO1052)-ROW())/12+5):INDIRECT("S"&amp;(ROW()+12*(($AN1052-1)*3+$AO1052)-ROW())/12+5),AQ1052)</f>
        <v>0</v>
      </c>
      <c r="AU1052" s="472">
        <f ca="1">IF(AND(AQ1052&gt;0,AR1052&gt;0),COUNTIF(AU$6:AU1051,"&gt;0")+1,0)</f>
        <v>0</v>
      </c>
    </row>
    <row r="1053" spans="40:47" x14ac:dyDescent="0.15">
      <c r="AN1053" s="472">
        <v>30</v>
      </c>
      <c r="AO1053" s="472">
        <v>1</v>
      </c>
      <c r="AP1053" s="472">
        <v>4</v>
      </c>
      <c r="AQ1053" s="472">
        <f ca="1">IF($AP1053=1,IF(INDIRECT(ADDRESS(($AN1053-1)*3+$AO1053+5,$AP1053+7))="",0,INDIRECT(ADDRESS(($AN1053-1)*3+$AO1053+5,$AP1053+7))),IF(INDIRECT(ADDRESS(($AN1053-1)*3+$AO1053+5,$AP1053+7))="",0,IF(COUNTIF(INDIRECT(ADDRESS(($AN1053-1)*36+($AO1053-1)*12+6,COLUMN())):INDIRECT(ADDRESS(($AN1053-1)*36+($AO1053-1)*12+$AP1053+4,COLUMN())),INDIRECT(ADDRESS(($AN1053-1)*3+$AO1053+5,$AP1053+7)))&gt;=1,0,INDIRECT(ADDRESS(($AN1053-1)*3+$AO1053+5,$AP1053+7)))))</f>
        <v>0</v>
      </c>
      <c r="AR1053" s="472">
        <f ca="1">COUNTIF(INDIRECT("H"&amp;(ROW()+12*(($AN1053-1)*3+$AO1053)-ROW())/12+5):INDIRECT("S"&amp;(ROW()+12*(($AN1053-1)*3+$AO1053)-ROW())/12+5),AQ1053)</f>
        <v>0</v>
      </c>
      <c r="AU1053" s="472">
        <f ca="1">IF(AND(AQ1053&gt;0,AR1053&gt;0),COUNTIF(AU$6:AU1052,"&gt;0")+1,0)</f>
        <v>0</v>
      </c>
    </row>
    <row r="1054" spans="40:47" x14ac:dyDescent="0.15">
      <c r="AN1054" s="472">
        <v>30</v>
      </c>
      <c r="AO1054" s="472">
        <v>1</v>
      </c>
      <c r="AP1054" s="472">
        <v>5</v>
      </c>
      <c r="AQ1054" s="472">
        <f ca="1">IF($AP1054=1,IF(INDIRECT(ADDRESS(($AN1054-1)*3+$AO1054+5,$AP1054+7))="",0,INDIRECT(ADDRESS(($AN1054-1)*3+$AO1054+5,$AP1054+7))),IF(INDIRECT(ADDRESS(($AN1054-1)*3+$AO1054+5,$AP1054+7))="",0,IF(COUNTIF(INDIRECT(ADDRESS(($AN1054-1)*36+($AO1054-1)*12+6,COLUMN())):INDIRECT(ADDRESS(($AN1054-1)*36+($AO1054-1)*12+$AP1054+4,COLUMN())),INDIRECT(ADDRESS(($AN1054-1)*3+$AO1054+5,$AP1054+7)))&gt;=1,0,INDIRECT(ADDRESS(($AN1054-1)*3+$AO1054+5,$AP1054+7)))))</f>
        <v>0</v>
      </c>
      <c r="AR1054" s="472">
        <f ca="1">COUNTIF(INDIRECT("H"&amp;(ROW()+12*(($AN1054-1)*3+$AO1054)-ROW())/12+5):INDIRECT("S"&amp;(ROW()+12*(($AN1054-1)*3+$AO1054)-ROW())/12+5),AQ1054)</f>
        <v>0</v>
      </c>
      <c r="AU1054" s="472">
        <f ca="1">IF(AND(AQ1054&gt;0,AR1054&gt;0),COUNTIF(AU$6:AU1053,"&gt;0")+1,0)</f>
        <v>0</v>
      </c>
    </row>
    <row r="1055" spans="40:47" x14ac:dyDescent="0.15">
      <c r="AN1055" s="472">
        <v>30</v>
      </c>
      <c r="AO1055" s="472">
        <v>1</v>
      </c>
      <c r="AP1055" s="472">
        <v>6</v>
      </c>
      <c r="AQ1055" s="472">
        <f ca="1">IF($AP1055=1,IF(INDIRECT(ADDRESS(($AN1055-1)*3+$AO1055+5,$AP1055+7))="",0,INDIRECT(ADDRESS(($AN1055-1)*3+$AO1055+5,$AP1055+7))),IF(INDIRECT(ADDRESS(($AN1055-1)*3+$AO1055+5,$AP1055+7))="",0,IF(COUNTIF(INDIRECT(ADDRESS(($AN1055-1)*36+($AO1055-1)*12+6,COLUMN())):INDIRECT(ADDRESS(($AN1055-1)*36+($AO1055-1)*12+$AP1055+4,COLUMN())),INDIRECT(ADDRESS(($AN1055-1)*3+$AO1055+5,$AP1055+7)))&gt;=1,0,INDIRECT(ADDRESS(($AN1055-1)*3+$AO1055+5,$AP1055+7)))))</f>
        <v>0</v>
      </c>
      <c r="AR1055" s="472">
        <f ca="1">COUNTIF(INDIRECT("H"&amp;(ROW()+12*(($AN1055-1)*3+$AO1055)-ROW())/12+5):INDIRECT("S"&amp;(ROW()+12*(($AN1055-1)*3+$AO1055)-ROW())/12+5),AQ1055)</f>
        <v>0</v>
      </c>
      <c r="AU1055" s="472">
        <f ca="1">IF(AND(AQ1055&gt;0,AR1055&gt;0),COUNTIF(AU$6:AU1054,"&gt;0")+1,0)</f>
        <v>0</v>
      </c>
    </row>
    <row r="1056" spans="40:47" x14ac:dyDescent="0.15">
      <c r="AN1056" s="472">
        <v>30</v>
      </c>
      <c r="AO1056" s="472">
        <v>1</v>
      </c>
      <c r="AP1056" s="472">
        <v>7</v>
      </c>
      <c r="AQ1056" s="472">
        <f ca="1">IF($AP1056=1,IF(INDIRECT(ADDRESS(($AN1056-1)*3+$AO1056+5,$AP1056+7))="",0,INDIRECT(ADDRESS(($AN1056-1)*3+$AO1056+5,$AP1056+7))),IF(INDIRECT(ADDRESS(($AN1056-1)*3+$AO1056+5,$AP1056+7))="",0,IF(COUNTIF(INDIRECT(ADDRESS(($AN1056-1)*36+($AO1056-1)*12+6,COLUMN())):INDIRECT(ADDRESS(($AN1056-1)*36+($AO1056-1)*12+$AP1056+4,COLUMN())),INDIRECT(ADDRESS(($AN1056-1)*3+$AO1056+5,$AP1056+7)))&gt;=1,0,INDIRECT(ADDRESS(($AN1056-1)*3+$AO1056+5,$AP1056+7)))))</f>
        <v>0</v>
      </c>
      <c r="AR1056" s="472">
        <f ca="1">COUNTIF(INDIRECT("H"&amp;(ROW()+12*(($AN1056-1)*3+$AO1056)-ROW())/12+5):INDIRECT("S"&amp;(ROW()+12*(($AN1056-1)*3+$AO1056)-ROW())/12+5),AQ1056)</f>
        <v>0</v>
      </c>
      <c r="AU1056" s="472">
        <f ca="1">IF(AND(AQ1056&gt;0,AR1056&gt;0),COUNTIF(AU$6:AU1055,"&gt;0")+1,0)</f>
        <v>0</v>
      </c>
    </row>
    <row r="1057" spans="40:47" x14ac:dyDescent="0.15">
      <c r="AN1057" s="472">
        <v>30</v>
      </c>
      <c r="AO1057" s="472">
        <v>1</v>
      </c>
      <c r="AP1057" s="472">
        <v>8</v>
      </c>
      <c r="AQ1057" s="472">
        <f ca="1">IF($AP1057=1,IF(INDIRECT(ADDRESS(($AN1057-1)*3+$AO1057+5,$AP1057+7))="",0,INDIRECT(ADDRESS(($AN1057-1)*3+$AO1057+5,$AP1057+7))),IF(INDIRECT(ADDRESS(($AN1057-1)*3+$AO1057+5,$AP1057+7))="",0,IF(COUNTIF(INDIRECT(ADDRESS(($AN1057-1)*36+($AO1057-1)*12+6,COLUMN())):INDIRECT(ADDRESS(($AN1057-1)*36+($AO1057-1)*12+$AP1057+4,COLUMN())),INDIRECT(ADDRESS(($AN1057-1)*3+$AO1057+5,$AP1057+7)))&gt;=1,0,INDIRECT(ADDRESS(($AN1057-1)*3+$AO1057+5,$AP1057+7)))))</f>
        <v>0</v>
      </c>
      <c r="AR1057" s="472">
        <f ca="1">COUNTIF(INDIRECT("H"&amp;(ROW()+12*(($AN1057-1)*3+$AO1057)-ROW())/12+5):INDIRECT("S"&amp;(ROW()+12*(($AN1057-1)*3+$AO1057)-ROW())/12+5),AQ1057)</f>
        <v>0</v>
      </c>
      <c r="AU1057" s="472">
        <f ca="1">IF(AND(AQ1057&gt;0,AR1057&gt;0),COUNTIF(AU$6:AU1056,"&gt;0")+1,0)</f>
        <v>0</v>
      </c>
    </row>
    <row r="1058" spans="40:47" x14ac:dyDescent="0.15">
      <c r="AN1058" s="472">
        <v>30</v>
      </c>
      <c r="AO1058" s="472">
        <v>1</v>
      </c>
      <c r="AP1058" s="472">
        <v>9</v>
      </c>
      <c r="AQ1058" s="472">
        <f ca="1">IF($AP1058=1,IF(INDIRECT(ADDRESS(($AN1058-1)*3+$AO1058+5,$AP1058+7))="",0,INDIRECT(ADDRESS(($AN1058-1)*3+$AO1058+5,$AP1058+7))),IF(INDIRECT(ADDRESS(($AN1058-1)*3+$AO1058+5,$AP1058+7))="",0,IF(COUNTIF(INDIRECT(ADDRESS(($AN1058-1)*36+($AO1058-1)*12+6,COLUMN())):INDIRECT(ADDRESS(($AN1058-1)*36+($AO1058-1)*12+$AP1058+4,COLUMN())),INDIRECT(ADDRESS(($AN1058-1)*3+$AO1058+5,$AP1058+7)))&gt;=1,0,INDIRECT(ADDRESS(($AN1058-1)*3+$AO1058+5,$AP1058+7)))))</f>
        <v>0</v>
      </c>
      <c r="AR1058" s="472">
        <f ca="1">COUNTIF(INDIRECT("H"&amp;(ROW()+12*(($AN1058-1)*3+$AO1058)-ROW())/12+5):INDIRECT("S"&amp;(ROW()+12*(($AN1058-1)*3+$AO1058)-ROW())/12+5),AQ1058)</f>
        <v>0</v>
      </c>
      <c r="AU1058" s="472">
        <f ca="1">IF(AND(AQ1058&gt;0,AR1058&gt;0),COUNTIF(AU$6:AU1057,"&gt;0")+1,0)</f>
        <v>0</v>
      </c>
    </row>
    <row r="1059" spans="40:47" x14ac:dyDescent="0.15">
      <c r="AN1059" s="472">
        <v>30</v>
      </c>
      <c r="AO1059" s="472">
        <v>1</v>
      </c>
      <c r="AP1059" s="472">
        <v>10</v>
      </c>
      <c r="AQ1059" s="472">
        <f ca="1">IF($AP1059=1,IF(INDIRECT(ADDRESS(($AN1059-1)*3+$AO1059+5,$AP1059+7))="",0,INDIRECT(ADDRESS(($AN1059-1)*3+$AO1059+5,$AP1059+7))),IF(INDIRECT(ADDRESS(($AN1059-1)*3+$AO1059+5,$AP1059+7))="",0,IF(COUNTIF(INDIRECT(ADDRESS(($AN1059-1)*36+($AO1059-1)*12+6,COLUMN())):INDIRECT(ADDRESS(($AN1059-1)*36+($AO1059-1)*12+$AP1059+4,COLUMN())),INDIRECT(ADDRESS(($AN1059-1)*3+$AO1059+5,$AP1059+7)))&gt;=1,0,INDIRECT(ADDRESS(($AN1059-1)*3+$AO1059+5,$AP1059+7)))))</f>
        <v>0</v>
      </c>
      <c r="AR1059" s="472">
        <f ca="1">COUNTIF(INDIRECT("H"&amp;(ROW()+12*(($AN1059-1)*3+$AO1059)-ROW())/12+5):INDIRECT("S"&amp;(ROW()+12*(($AN1059-1)*3+$AO1059)-ROW())/12+5),AQ1059)</f>
        <v>0</v>
      </c>
      <c r="AU1059" s="472">
        <f ca="1">IF(AND(AQ1059&gt;0,AR1059&gt;0),COUNTIF(AU$6:AU1058,"&gt;0")+1,0)</f>
        <v>0</v>
      </c>
    </row>
    <row r="1060" spans="40:47" x14ac:dyDescent="0.15">
      <c r="AN1060" s="472">
        <v>30</v>
      </c>
      <c r="AO1060" s="472">
        <v>1</v>
      </c>
      <c r="AP1060" s="472">
        <v>11</v>
      </c>
      <c r="AQ1060" s="472">
        <f ca="1">IF($AP1060=1,IF(INDIRECT(ADDRESS(($AN1060-1)*3+$AO1060+5,$AP1060+7))="",0,INDIRECT(ADDRESS(($AN1060-1)*3+$AO1060+5,$AP1060+7))),IF(INDIRECT(ADDRESS(($AN1060-1)*3+$AO1060+5,$AP1060+7))="",0,IF(COUNTIF(INDIRECT(ADDRESS(($AN1060-1)*36+($AO1060-1)*12+6,COLUMN())):INDIRECT(ADDRESS(($AN1060-1)*36+($AO1060-1)*12+$AP1060+4,COLUMN())),INDIRECT(ADDRESS(($AN1060-1)*3+$AO1060+5,$AP1060+7)))&gt;=1,0,INDIRECT(ADDRESS(($AN1060-1)*3+$AO1060+5,$AP1060+7)))))</f>
        <v>0</v>
      </c>
      <c r="AR1060" s="472">
        <f ca="1">COUNTIF(INDIRECT("H"&amp;(ROW()+12*(($AN1060-1)*3+$AO1060)-ROW())/12+5):INDIRECT("S"&amp;(ROW()+12*(($AN1060-1)*3+$AO1060)-ROW())/12+5),AQ1060)</f>
        <v>0</v>
      </c>
      <c r="AU1060" s="472">
        <f ca="1">IF(AND(AQ1060&gt;0,AR1060&gt;0),COUNTIF(AU$6:AU1059,"&gt;0")+1,0)</f>
        <v>0</v>
      </c>
    </row>
    <row r="1061" spans="40:47" x14ac:dyDescent="0.15">
      <c r="AN1061" s="472">
        <v>30</v>
      </c>
      <c r="AO1061" s="472">
        <v>1</v>
      </c>
      <c r="AP1061" s="472">
        <v>12</v>
      </c>
      <c r="AQ1061" s="472">
        <f ca="1">IF($AP1061=1,IF(INDIRECT(ADDRESS(($AN1061-1)*3+$AO1061+5,$AP1061+7))="",0,INDIRECT(ADDRESS(($AN1061-1)*3+$AO1061+5,$AP1061+7))),IF(INDIRECT(ADDRESS(($AN1061-1)*3+$AO1061+5,$AP1061+7))="",0,IF(COUNTIF(INDIRECT(ADDRESS(($AN1061-1)*36+($AO1061-1)*12+6,COLUMN())):INDIRECT(ADDRESS(($AN1061-1)*36+($AO1061-1)*12+$AP1061+4,COLUMN())),INDIRECT(ADDRESS(($AN1061-1)*3+$AO1061+5,$AP1061+7)))&gt;=1,0,INDIRECT(ADDRESS(($AN1061-1)*3+$AO1061+5,$AP1061+7)))))</f>
        <v>0</v>
      </c>
      <c r="AR1061" s="472">
        <f ca="1">COUNTIF(INDIRECT("H"&amp;(ROW()+12*(($AN1061-1)*3+$AO1061)-ROW())/12+5):INDIRECT("S"&amp;(ROW()+12*(($AN1061-1)*3+$AO1061)-ROW())/12+5),AQ1061)</f>
        <v>0</v>
      </c>
      <c r="AU1061" s="472">
        <f ca="1">IF(AND(AQ1061&gt;0,AR1061&gt;0),COUNTIF(AU$6:AU1060,"&gt;0")+1,0)</f>
        <v>0</v>
      </c>
    </row>
    <row r="1062" spans="40:47" x14ac:dyDescent="0.15">
      <c r="AN1062" s="472">
        <v>30</v>
      </c>
      <c r="AO1062" s="472">
        <v>2</v>
      </c>
      <c r="AP1062" s="472">
        <v>1</v>
      </c>
      <c r="AQ1062" s="472">
        <f ca="1">IF($AP1062=1,IF(INDIRECT(ADDRESS(($AN1062-1)*3+$AO1062+5,$AP1062+7))="",0,INDIRECT(ADDRESS(($AN1062-1)*3+$AO1062+5,$AP1062+7))),IF(INDIRECT(ADDRESS(($AN1062-1)*3+$AO1062+5,$AP1062+7))="",0,IF(COUNTIF(INDIRECT(ADDRESS(($AN1062-1)*36+($AO1062-1)*12+6,COLUMN())):INDIRECT(ADDRESS(($AN1062-1)*36+($AO1062-1)*12+$AP1062+4,COLUMN())),INDIRECT(ADDRESS(($AN1062-1)*3+$AO1062+5,$AP1062+7)))&gt;=1,0,INDIRECT(ADDRESS(($AN1062-1)*3+$AO1062+5,$AP1062+7)))))</f>
        <v>0</v>
      </c>
      <c r="AR1062" s="472">
        <f ca="1">COUNTIF(INDIRECT("H"&amp;(ROW()+12*(($AN1062-1)*3+$AO1062)-ROW())/12+5):INDIRECT("S"&amp;(ROW()+12*(($AN1062-1)*3+$AO1062)-ROW())/12+5),AQ1062)</f>
        <v>0</v>
      </c>
      <c r="AU1062" s="472">
        <f ca="1">IF(AND(AQ1062&gt;0,AR1062&gt;0),COUNTIF(AU$6:AU1061,"&gt;0")+1,0)</f>
        <v>0</v>
      </c>
    </row>
    <row r="1063" spans="40:47" x14ac:dyDescent="0.15">
      <c r="AN1063" s="472">
        <v>30</v>
      </c>
      <c r="AO1063" s="472">
        <v>2</v>
      </c>
      <c r="AP1063" s="472">
        <v>2</v>
      </c>
      <c r="AQ1063" s="472">
        <f ca="1">IF($AP1063=1,IF(INDIRECT(ADDRESS(($AN1063-1)*3+$AO1063+5,$AP1063+7))="",0,INDIRECT(ADDRESS(($AN1063-1)*3+$AO1063+5,$AP1063+7))),IF(INDIRECT(ADDRESS(($AN1063-1)*3+$AO1063+5,$AP1063+7))="",0,IF(COUNTIF(INDIRECT(ADDRESS(($AN1063-1)*36+($AO1063-1)*12+6,COLUMN())):INDIRECT(ADDRESS(($AN1063-1)*36+($AO1063-1)*12+$AP1063+4,COLUMN())),INDIRECT(ADDRESS(($AN1063-1)*3+$AO1063+5,$AP1063+7)))&gt;=1,0,INDIRECT(ADDRESS(($AN1063-1)*3+$AO1063+5,$AP1063+7)))))</f>
        <v>0</v>
      </c>
      <c r="AR1063" s="472">
        <f ca="1">COUNTIF(INDIRECT("H"&amp;(ROW()+12*(($AN1063-1)*3+$AO1063)-ROW())/12+5):INDIRECT("S"&amp;(ROW()+12*(($AN1063-1)*3+$AO1063)-ROW())/12+5),AQ1063)</f>
        <v>0</v>
      </c>
      <c r="AU1063" s="472">
        <f ca="1">IF(AND(AQ1063&gt;0,AR1063&gt;0),COUNTIF(AU$6:AU1062,"&gt;0")+1,0)</f>
        <v>0</v>
      </c>
    </row>
    <row r="1064" spans="40:47" x14ac:dyDescent="0.15">
      <c r="AN1064" s="472">
        <v>30</v>
      </c>
      <c r="AO1064" s="472">
        <v>2</v>
      </c>
      <c r="AP1064" s="472">
        <v>3</v>
      </c>
      <c r="AQ1064" s="472">
        <f ca="1">IF($AP1064=1,IF(INDIRECT(ADDRESS(($AN1064-1)*3+$AO1064+5,$AP1064+7))="",0,INDIRECT(ADDRESS(($AN1064-1)*3+$AO1064+5,$AP1064+7))),IF(INDIRECT(ADDRESS(($AN1064-1)*3+$AO1064+5,$AP1064+7))="",0,IF(COUNTIF(INDIRECT(ADDRESS(($AN1064-1)*36+($AO1064-1)*12+6,COLUMN())):INDIRECT(ADDRESS(($AN1064-1)*36+($AO1064-1)*12+$AP1064+4,COLUMN())),INDIRECT(ADDRESS(($AN1064-1)*3+$AO1064+5,$AP1064+7)))&gt;=1,0,INDIRECT(ADDRESS(($AN1064-1)*3+$AO1064+5,$AP1064+7)))))</f>
        <v>0</v>
      </c>
      <c r="AR1064" s="472">
        <f ca="1">COUNTIF(INDIRECT("H"&amp;(ROW()+12*(($AN1064-1)*3+$AO1064)-ROW())/12+5):INDIRECT("S"&amp;(ROW()+12*(($AN1064-1)*3+$AO1064)-ROW())/12+5),AQ1064)</f>
        <v>0</v>
      </c>
      <c r="AU1064" s="472">
        <f ca="1">IF(AND(AQ1064&gt;0,AR1064&gt;0),COUNTIF(AU$6:AU1063,"&gt;0")+1,0)</f>
        <v>0</v>
      </c>
    </row>
    <row r="1065" spans="40:47" x14ac:dyDescent="0.15">
      <c r="AN1065" s="472">
        <v>30</v>
      </c>
      <c r="AO1065" s="472">
        <v>2</v>
      </c>
      <c r="AP1065" s="472">
        <v>4</v>
      </c>
      <c r="AQ1065" s="472">
        <f ca="1">IF($AP1065=1,IF(INDIRECT(ADDRESS(($AN1065-1)*3+$AO1065+5,$AP1065+7))="",0,INDIRECT(ADDRESS(($AN1065-1)*3+$AO1065+5,$AP1065+7))),IF(INDIRECT(ADDRESS(($AN1065-1)*3+$AO1065+5,$AP1065+7))="",0,IF(COUNTIF(INDIRECT(ADDRESS(($AN1065-1)*36+($AO1065-1)*12+6,COLUMN())):INDIRECT(ADDRESS(($AN1065-1)*36+($AO1065-1)*12+$AP1065+4,COLUMN())),INDIRECT(ADDRESS(($AN1065-1)*3+$AO1065+5,$AP1065+7)))&gt;=1,0,INDIRECT(ADDRESS(($AN1065-1)*3+$AO1065+5,$AP1065+7)))))</f>
        <v>0</v>
      </c>
      <c r="AR1065" s="472">
        <f ca="1">COUNTIF(INDIRECT("H"&amp;(ROW()+12*(($AN1065-1)*3+$AO1065)-ROW())/12+5):INDIRECT("S"&amp;(ROW()+12*(($AN1065-1)*3+$AO1065)-ROW())/12+5),AQ1065)</f>
        <v>0</v>
      </c>
      <c r="AU1065" s="472">
        <f ca="1">IF(AND(AQ1065&gt;0,AR1065&gt;0),COUNTIF(AU$6:AU1064,"&gt;0")+1,0)</f>
        <v>0</v>
      </c>
    </row>
    <row r="1066" spans="40:47" x14ac:dyDescent="0.15">
      <c r="AN1066" s="472">
        <v>30</v>
      </c>
      <c r="AO1066" s="472">
        <v>2</v>
      </c>
      <c r="AP1066" s="472">
        <v>5</v>
      </c>
      <c r="AQ1066" s="472">
        <f ca="1">IF($AP1066=1,IF(INDIRECT(ADDRESS(($AN1066-1)*3+$AO1066+5,$AP1066+7))="",0,INDIRECT(ADDRESS(($AN1066-1)*3+$AO1066+5,$AP1066+7))),IF(INDIRECT(ADDRESS(($AN1066-1)*3+$AO1066+5,$AP1066+7))="",0,IF(COUNTIF(INDIRECT(ADDRESS(($AN1066-1)*36+($AO1066-1)*12+6,COLUMN())):INDIRECT(ADDRESS(($AN1066-1)*36+($AO1066-1)*12+$AP1066+4,COLUMN())),INDIRECT(ADDRESS(($AN1066-1)*3+$AO1066+5,$AP1066+7)))&gt;=1,0,INDIRECT(ADDRESS(($AN1066-1)*3+$AO1066+5,$AP1066+7)))))</f>
        <v>0</v>
      </c>
      <c r="AR1066" s="472">
        <f ca="1">COUNTIF(INDIRECT("H"&amp;(ROW()+12*(($AN1066-1)*3+$AO1066)-ROW())/12+5):INDIRECT("S"&amp;(ROW()+12*(($AN1066-1)*3+$AO1066)-ROW())/12+5),AQ1066)</f>
        <v>0</v>
      </c>
      <c r="AU1066" s="472">
        <f ca="1">IF(AND(AQ1066&gt;0,AR1066&gt;0),COUNTIF(AU$6:AU1065,"&gt;0")+1,0)</f>
        <v>0</v>
      </c>
    </row>
    <row r="1067" spans="40:47" x14ac:dyDescent="0.15">
      <c r="AN1067" s="472">
        <v>30</v>
      </c>
      <c r="AO1067" s="472">
        <v>2</v>
      </c>
      <c r="AP1067" s="472">
        <v>6</v>
      </c>
      <c r="AQ1067" s="472">
        <f ca="1">IF($AP1067=1,IF(INDIRECT(ADDRESS(($AN1067-1)*3+$AO1067+5,$AP1067+7))="",0,INDIRECT(ADDRESS(($AN1067-1)*3+$AO1067+5,$AP1067+7))),IF(INDIRECT(ADDRESS(($AN1067-1)*3+$AO1067+5,$AP1067+7))="",0,IF(COUNTIF(INDIRECT(ADDRESS(($AN1067-1)*36+($AO1067-1)*12+6,COLUMN())):INDIRECT(ADDRESS(($AN1067-1)*36+($AO1067-1)*12+$AP1067+4,COLUMN())),INDIRECT(ADDRESS(($AN1067-1)*3+$AO1067+5,$AP1067+7)))&gt;=1,0,INDIRECT(ADDRESS(($AN1067-1)*3+$AO1067+5,$AP1067+7)))))</f>
        <v>0</v>
      </c>
      <c r="AR1067" s="472">
        <f ca="1">COUNTIF(INDIRECT("H"&amp;(ROW()+12*(($AN1067-1)*3+$AO1067)-ROW())/12+5):INDIRECT("S"&amp;(ROW()+12*(($AN1067-1)*3+$AO1067)-ROW())/12+5),AQ1067)</f>
        <v>0</v>
      </c>
      <c r="AU1067" s="472">
        <f ca="1">IF(AND(AQ1067&gt;0,AR1067&gt;0),COUNTIF(AU$6:AU1066,"&gt;0")+1,0)</f>
        <v>0</v>
      </c>
    </row>
    <row r="1068" spans="40:47" x14ac:dyDescent="0.15">
      <c r="AN1068" s="472">
        <v>30</v>
      </c>
      <c r="AO1068" s="472">
        <v>2</v>
      </c>
      <c r="AP1068" s="472">
        <v>7</v>
      </c>
      <c r="AQ1068" s="472">
        <f ca="1">IF($AP1068=1,IF(INDIRECT(ADDRESS(($AN1068-1)*3+$AO1068+5,$AP1068+7))="",0,INDIRECT(ADDRESS(($AN1068-1)*3+$AO1068+5,$AP1068+7))),IF(INDIRECT(ADDRESS(($AN1068-1)*3+$AO1068+5,$AP1068+7))="",0,IF(COUNTIF(INDIRECT(ADDRESS(($AN1068-1)*36+($AO1068-1)*12+6,COLUMN())):INDIRECT(ADDRESS(($AN1068-1)*36+($AO1068-1)*12+$AP1068+4,COLUMN())),INDIRECT(ADDRESS(($AN1068-1)*3+$AO1068+5,$AP1068+7)))&gt;=1,0,INDIRECT(ADDRESS(($AN1068-1)*3+$AO1068+5,$AP1068+7)))))</f>
        <v>0</v>
      </c>
      <c r="AR1068" s="472">
        <f ca="1">COUNTIF(INDIRECT("H"&amp;(ROW()+12*(($AN1068-1)*3+$AO1068)-ROW())/12+5):INDIRECT("S"&amp;(ROW()+12*(($AN1068-1)*3+$AO1068)-ROW())/12+5),AQ1068)</f>
        <v>0</v>
      </c>
      <c r="AU1068" s="472">
        <f ca="1">IF(AND(AQ1068&gt;0,AR1068&gt;0),COUNTIF(AU$6:AU1067,"&gt;0")+1,0)</f>
        <v>0</v>
      </c>
    </row>
    <row r="1069" spans="40:47" x14ac:dyDescent="0.15">
      <c r="AN1069" s="472">
        <v>30</v>
      </c>
      <c r="AO1069" s="472">
        <v>2</v>
      </c>
      <c r="AP1069" s="472">
        <v>8</v>
      </c>
      <c r="AQ1069" s="472">
        <f ca="1">IF($AP1069=1,IF(INDIRECT(ADDRESS(($AN1069-1)*3+$AO1069+5,$AP1069+7))="",0,INDIRECT(ADDRESS(($AN1069-1)*3+$AO1069+5,$AP1069+7))),IF(INDIRECT(ADDRESS(($AN1069-1)*3+$AO1069+5,$AP1069+7))="",0,IF(COUNTIF(INDIRECT(ADDRESS(($AN1069-1)*36+($AO1069-1)*12+6,COLUMN())):INDIRECT(ADDRESS(($AN1069-1)*36+($AO1069-1)*12+$AP1069+4,COLUMN())),INDIRECT(ADDRESS(($AN1069-1)*3+$AO1069+5,$AP1069+7)))&gt;=1,0,INDIRECT(ADDRESS(($AN1069-1)*3+$AO1069+5,$AP1069+7)))))</f>
        <v>0</v>
      </c>
      <c r="AR1069" s="472">
        <f ca="1">COUNTIF(INDIRECT("H"&amp;(ROW()+12*(($AN1069-1)*3+$AO1069)-ROW())/12+5):INDIRECT("S"&amp;(ROW()+12*(($AN1069-1)*3+$AO1069)-ROW())/12+5),AQ1069)</f>
        <v>0</v>
      </c>
      <c r="AU1069" s="472">
        <f ca="1">IF(AND(AQ1069&gt;0,AR1069&gt;0),COUNTIF(AU$6:AU1068,"&gt;0")+1,0)</f>
        <v>0</v>
      </c>
    </row>
    <row r="1070" spans="40:47" x14ac:dyDescent="0.15">
      <c r="AN1070" s="472">
        <v>30</v>
      </c>
      <c r="AO1070" s="472">
        <v>2</v>
      </c>
      <c r="AP1070" s="472">
        <v>9</v>
      </c>
      <c r="AQ1070" s="472">
        <f ca="1">IF($AP1070=1,IF(INDIRECT(ADDRESS(($AN1070-1)*3+$AO1070+5,$AP1070+7))="",0,INDIRECT(ADDRESS(($AN1070-1)*3+$AO1070+5,$AP1070+7))),IF(INDIRECT(ADDRESS(($AN1070-1)*3+$AO1070+5,$AP1070+7))="",0,IF(COUNTIF(INDIRECT(ADDRESS(($AN1070-1)*36+($AO1070-1)*12+6,COLUMN())):INDIRECT(ADDRESS(($AN1070-1)*36+($AO1070-1)*12+$AP1070+4,COLUMN())),INDIRECT(ADDRESS(($AN1070-1)*3+$AO1070+5,$AP1070+7)))&gt;=1,0,INDIRECT(ADDRESS(($AN1070-1)*3+$AO1070+5,$AP1070+7)))))</f>
        <v>0</v>
      </c>
      <c r="AR1070" s="472">
        <f ca="1">COUNTIF(INDIRECT("H"&amp;(ROW()+12*(($AN1070-1)*3+$AO1070)-ROW())/12+5):INDIRECT("S"&amp;(ROW()+12*(($AN1070-1)*3+$AO1070)-ROW())/12+5),AQ1070)</f>
        <v>0</v>
      </c>
      <c r="AU1070" s="472">
        <f ca="1">IF(AND(AQ1070&gt;0,AR1070&gt;0),COUNTIF(AU$6:AU1069,"&gt;0")+1,0)</f>
        <v>0</v>
      </c>
    </row>
    <row r="1071" spans="40:47" x14ac:dyDescent="0.15">
      <c r="AN1071" s="472">
        <v>30</v>
      </c>
      <c r="AO1071" s="472">
        <v>2</v>
      </c>
      <c r="AP1071" s="472">
        <v>10</v>
      </c>
      <c r="AQ1071" s="472">
        <f ca="1">IF($AP1071=1,IF(INDIRECT(ADDRESS(($AN1071-1)*3+$AO1071+5,$AP1071+7))="",0,INDIRECT(ADDRESS(($AN1071-1)*3+$AO1071+5,$AP1071+7))),IF(INDIRECT(ADDRESS(($AN1071-1)*3+$AO1071+5,$AP1071+7))="",0,IF(COUNTIF(INDIRECT(ADDRESS(($AN1071-1)*36+($AO1071-1)*12+6,COLUMN())):INDIRECT(ADDRESS(($AN1071-1)*36+($AO1071-1)*12+$AP1071+4,COLUMN())),INDIRECT(ADDRESS(($AN1071-1)*3+$AO1071+5,$AP1071+7)))&gt;=1,0,INDIRECT(ADDRESS(($AN1071-1)*3+$AO1071+5,$AP1071+7)))))</f>
        <v>0</v>
      </c>
      <c r="AR1071" s="472">
        <f ca="1">COUNTIF(INDIRECT("H"&amp;(ROW()+12*(($AN1071-1)*3+$AO1071)-ROW())/12+5):INDIRECT("S"&amp;(ROW()+12*(($AN1071-1)*3+$AO1071)-ROW())/12+5),AQ1071)</f>
        <v>0</v>
      </c>
      <c r="AU1071" s="472">
        <f ca="1">IF(AND(AQ1071&gt;0,AR1071&gt;0),COUNTIF(AU$6:AU1070,"&gt;0")+1,0)</f>
        <v>0</v>
      </c>
    </row>
    <row r="1072" spans="40:47" x14ac:dyDescent="0.15">
      <c r="AN1072" s="472">
        <v>30</v>
      </c>
      <c r="AO1072" s="472">
        <v>2</v>
      </c>
      <c r="AP1072" s="472">
        <v>11</v>
      </c>
      <c r="AQ1072" s="472">
        <f ca="1">IF($AP1072=1,IF(INDIRECT(ADDRESS(($AN1072-1)*3+$AO1072+5,$AP1072+7))="",0,INDIRECT(ADDRESS(($AN1072-1)*3+$AO1072+5,$AP1072+7))),IF(INDIRECT(ADDRESS(($AN1072-1)*3+$AO1072+5,$AP1072+7))="",0,IF(COUNTIF(INDIRECT(ADDRESS(($AN1072-1)*36+($AO1072-1)*12+6,COLUMN())):INDIRECT(ADDRESS(($AN1072-1)*36+($AO1072-1)*12+$AP1072+4,COLUMN())),INDIRECT(ADDRESS(($AN1072-1)*3+$AO1072+5,$AP1072+7)))&gt;=1,0,INDIRECT(ADDRESS(($AN1072-1)*3+$AO1072+5,$AP1072+7)))))</f>
        <v>0</v>
      </c>
      <c r="AR1072" s="472">
        <f ca="1">COUNTIF(INDIRECT("H"&amp;(ROW()+12*(($AN1072-1)*3+$AO1072)-ROW())/12+5):INDIRECT("S"&amp;(ROW()+12*(($AN1072-1)*3+$AO1072)-ROW())/12+5),AQ1072)</f>
        <v>0</v>
      </c>
      <c r="AU1072" s="472">
        <f ca="1">IF(AND(AQ1072&gt;0,AR1072&gt;0),COUNTIF(AU$6:AU1071,"&gt;0")+1,0)</f>
        <v>0</v>
      </c>
    </row>
    <row r="1073" spans="40:47" x14ac:dyDescent="0.15">
      <c r="AN1073" s="472">
        <v>30</v>
      </c>
      <c r="AO1073" s="472">
        <v>2</v>
      </c>
      <c r="AP1073" s="472">
        <v>12</v>
      </c>
      <c r="AQ1073" s="472">
        <f ca="1">IF($AP1073=1,IF(INDIRECT(ADDRESS(($AN1073-1)*3+$AO1073+5,$AP1073+7))="",0,INDIRECT(ADDRESS(($AN1073-1)*3+$AO1073+5,$AP1073+7))),IF(INDIRECT(ADDRESS(($AN1073-1)*3+$AO1073+5,$AP1073+7))="",0,IF(COUNTIF(INDIRECT(ADDRESS(($AN1073-1)*36+($AO1073-1)*12+6,COLUMN())):INDIRECT(ADDRESS(($AN1073-1)*36+($AO1073-1)*12+$AP1073+4,COLUMN())),INDIRECT(ADDRESS(($AN1073-1)*3+$AO1073+5,$AP1073+7)))&gt;=1,0,INDIRECT(ADDRESS(($AN1073-1)*3+$AO1073+5,$AP1073+7)))))</f>
        <v>0</v>
      </c>
      <c r="AR1073" s="472">
        <f ca="1">COUNTIF(INDIRECT("H"&amp;(ROW()+12*(($AN1073-1)*3+$AO1073)-ROW())/12+5):INDIRECT("S"&amp;(ROW()+12*(($AN1073-1)*3+$AO1073)-ROW())/12+5),AQ1073)</f>
        <v>0</v>
      </c>
      <c r="AU1073" s="472">
        <f ca="1">IF(AND(AQ1073&gt;0,AR1073&gt;0),COUNTIF(AU$6:AU1072,"&gt;0")+1,0)</f>
        <v>0</v>
      </c>
    </row>
    <row r="1074" spans="40:47" x14ac:dyDescent="0.15">
      <c r="AN1074" s="472">
        <v>30</v>
      </c>
      <c r="AO1074" s="472">
        <v>3</v>
      </c>
      <c r="AP1074" s="472">
        <v>1</v>
      </c>
      <c r="AQ1074" s="472">
        <f ca="1">IF($AP1074=1,IF(INDIRECT(ADDRESS(($AN1074-1)*3+$AO1074+5,$AP1074+7))="",0,INDIRECT(ADDRESS(($AN1074-1)*3+$AO1074+5,$AP1074+7))),IF(INDIRECT(ADDRESS(($AN1074-1)*3+$AO1074+5,$AP1074+7))="",0,IF(COUNTIF(INDIRECT(ADDRESS(($AN1074-1)*36+($AO1074-1)*12+6,COLUMN())):INDIRECT(ADDRESS(($AN1074-1)*36+($AO1074-1)*12+$AP1074+4,COLUMN())),INDIRECT(ADDRESS(($AN1074-1)*3+$AO1074+5,$AP1074+7)))&gt;=1,0,INDIRECT(ADDRESS(($AN1074-1)*3+$AO1074+5,$AP1074+7)))))</f>
        <v>0</v>
      </c>
      <c r="AR1074" s="472">
        <f ca="1">COUNTIF(INDIRECT("H"&amp;(ROW()+12*(($AN1074-1)*3+$AO1074)-ROW())/12+5):INDIRECT("S"&amp;(ROW()+12*(($AN1074-1)*3+$AO1074)-ROW())/12+5),AQ1074)</f>
        <v>0</v>
      </c>
      <c r="AU1074" s="472">
        <f ca="1">IF(AND(AQ1074&gt;0,AR1074&gt;0),COUNTIF(AU$6:AU1073,"&gt;0")+1,0)</f>
        <v>0</v>
      </c>
    </row>
    <row r="1075" spans="40:47" x14ac:dyDescent="0.15">
      <c r="AN1075" s="472">
        <v>30</v>
      </c>
      <c r="AO1075" s="472">
        <v>3</v>
      </c>
      <c r="AP1075" s="472">
        <v>2</v>
      </c>
      <c r="AQ1075" s="472">
        <f ca="1">IF($AP1075=1,IF(INDIRECT(ADDRESS(($AN1075-1)*3+$AO1075+5,$AP1075+7))="",0,INDIRECT(ADDRESS(($AN1075-1)*3+$AO1075+5,$AP1075+7))),IF(INDIRECT(ADDRESS(($AN1075-1)*3+$AO1075+5,$AP1075+7))="",0,IF(COUNTIF(INDIRECT(ADDRESS(($AN1075-1)*36+($AO1075-1)*12+6,COLUMN())):INDIRECT(ADDRESS(($AN1075-1)*36+($AO1075-1)*12+$AP1075+4,COLUMN())),INDIRECT(ADDRESS(($AN1075-1)*3+$AO1075+5,$AP1075+7)))&gt;=1,0,INDIRECT(ADDRESS(($AN1075-1)*3+$AO1075+5,$AP1075+7)))))</f>
        <v>0</v>
      </c>
      <c r="AR1075" s="472">
        <f ca="1">COUNTIF(INDIRECT("H"&amp;(ROW()+12*(($AN1075-1)*3+$AO1075)-ROW())/12+5):INDIRECT("S"&amp;(ROW()+12*(($AN1075-1)*3+$AO1075)-ROW())/12+5),AQ1075)</f>
        <v>0</v>
      </c>
      <c r="AU1075" s="472">
        <f ca="1">IF(AND(AQ1075&gt;0,AR1075&gt;0),COUNTIF(AU$6:AU1074,"&gt;0")+1,0)</f>
        <v>0</v>
      </c>
    </row>
    <row r="1076" spans="40:47" x14ac:dyDescent="0.15">
      <c r="AN1076" s="472">
        <v>30</v>
      </c>
      <c r="AO1076" s="472">
        <v>3</v>
      </c>
      <c r="AP1076" s="472">
        <v>3</v>
      </c>
      <c r="AQ1076" s="472">
        <f ca="1">IF($AP1076=1,IF(INDIRECT(ADDRESS(($AN1076-1)*3+$AO1076+5,$AP1076+7))="",0,INDIRECT(ADDRESS(($AN1076-1)*3+$AO1076+5,$AP1076+7))),IF(INDIRECT(ADDRESS(($AN1076-1)*3+$AO1076+5,$AP1076+7))="",0,IF(COUNTIF(INDIRECT(ADDRESS(($AN1076-1)*36+($AO1076-1)*12+6,COLUMN())):INDIRECT(ADDRESS(($AN1076-1)*36+($AO1076-1)*12+$AP1076+4,COLUMN())),INDIRECT(ADDRESS(($AN1076-1)*3+$AO1076+5,$AP1076+7)))&gt;=1,0,INDIRECT(ADDRESS(($AN1076-1)*3+$AO1076+5,$AP1076+7)))))</f>
        <v>0</v>
      </c>
      <c r="AR1076" s="472">
        <f ca="1">COUNTIF(INDIRECT("H"&amp;(ROW()+12*(($AN1076-1)*3+$AO1076)-ROW())/12+5):INDIRECT("S"&amp;(ROW()+12*(($AN1076-1)*3+$AO1076)-ROW())/12+5),AQ1076)</f>
        <v>0</v>
      </c>
      <c r="AU1076" s="472">
        <f ca="1">IF(AND(AQ1076&gt;0,AR1076&gt;0),COUNTIF(AU$6:AU1075,"&gt;0")+1,0)</f>
        <v>0</v>
      </c>
    </row>
    <row r="1077" spans="40:47" x14ac:dyDescent="0.15">
      <c r="AN1077" s="472">
        <v>30</v>
      </c>
      <c r="AO1077" s="472">
        <v>3</v>
      </c>
      <c r="AP1077" s="472">
        <v>4</v>
      </c>
      <c r="AQ1077" s="472">
        <f ca="1">IF($AP1077=1,IF(INDIRECT(ADDRESS(($AN1077-1)*3+$AO1077+5,$AP1077+7))="",0,INDIRECT(ADDRESS(($AN1077-1)*3+$AO1077+5,$AP1077+7))),IF(INDIRECT(ADDRESS(($AN1077-1)*3+$AO1077+5,$AP1077+7))="",0,IF(COUNTIF(INDIRECT(ADDRESS(($AN1077-1)*36+($AO1077-1)*12+6,COLUMN())):INDIRECT(ADDRESS(($AN1077-1)*36+($AO1077-1)*12+$AP1077+4,COLUMN())),INDIRECT(ADDRESS(($AN1077-1)*3+$AO1077+5,$AP1077+7)))&gt;=1,0,INDIRECT(ADDRESS(($AN1077-1)*3+$AO1077+5,$AP1077+7)))))</f>
        <v>0</v>
      </c>
      <c r="AR1077" s="472">
        <f ca="1">COUNTIF(INDIRECT("H"&amp;(ROW()+12*(($AN1077-1)*3+$AO1077)-ROW())/12+5):INDIRECT("S"&amp;(ROW()+12*(($AN1077-1)*3+$AO1077)-ROW())/12+5),AQ1077)</f>
        <v>0</v>
      </c>
      <c r="AU1077" s="472">
        <f ca="1">IF(AND(AQ1077&gt;0,AR1077&gt;0),COUNTIF(AU$6:AU1076,"&gt;0")+1,0)</f>
        <v>0</v>
      </c>
    </row>
    <row r="1078" spans="40:47" x14ac:dyDescent="0.15">
      <c r="AN1078" s="472">
        <v>30</v>
      </c>
      <c r="AO1078" s="472">
        <v>3</v>
      </c>
      <c r="AP1078" s="472">
        <v>5</v>
      </c>
      <c r="AQ1078" s="472">
        <f ca="1">IF($AP1078=1,IF(INDIRECT(ADDRESS(($AN1078-1)*3+$AO1078+5,$AP1078+7))="",0,INDIRECT(ADDRESS(($AN1078-1)*3+$AO1078+5,$AP1078+7))),IF(INDIRECT(ADDRESS(($AN1078-1)*3+$AO1078+5,$AP1078+7))="",0,IF(COUNTIF(INDIRECT(ADDRESS(($AN1078-1)*36+($AO1078-1)*12+6,COLUMN())):INDIRECT(ADDRESS(($AN1078-1)*36+($AO1078-1)*12+$AP1078+4,COLUMN())),INDIRECT(ADDRESS(($AN1078-1)*3+$AO1078+5,$AP1078+7)))&gt;=1,0,INDIRECT(ADDRESS(($AN1078-1)*3+$AO1078+5,$AP1078+7)))))</f>
        <v>0</v>
      </c>
      <c r="AR1078" s="472">
        <f ca="1">COUNTIF(INDIRECT("H"&amp;(ROW()+12*(($AN1078-1)*3+$AO1078)-ROW())/12+5):INDIRECT("S"&amp;(ROW()+12*(($AN1078-1)*3+$AO1078)-ROW())/12+5),AQ1078)</f>
        <v>0</v>
      </c>
      <c r="AU1078" s="472">
        <f ca="1">IF(AND(AQ1078&gt;0,AR1078&gt;0),COUNTIF(AU$6:AU1077,"&gt;0")+1,0)</f>
        <v>0</v>
      </c>
    </row>
    <row r="1079" spans="40:47" x14ac:dyDescent="0.15">
      <c r="AN1079" s="472">
        <v>30</v>
      </c>
      <c r="AO1079" s="472">
        <v>3</v>
      </c>
      <c r="AP1079" s="472">
        <v>6</v>
      </c>
      <c r="AQ1079" s="472">
        <f ca="1">IF($AP1079=1,IF(INDIRECT(ADDRESS(($AN1079-1)*3+$AO1079+5,$AP1079+7))="",0,INDIRECT(ADDRESS(($AN1079-1)*3+$AO1079+5,$AP1079+7))),IF(INDIRECT(ADDRESS(($AN1079-1)*3+$AO1079+5,$AP1079+7))="",0,IF(COUNTIF(INDIRECT(ADDRESS(($AN1079-1)*36+($AO1079-1)*12+6,COLUMN())):INDIRECT(ADDRESS(($AN1079-1)*36+($AO1079-1)*12+$AP1079+4,COLUMN())),INDIRECT(ADDRESS(($AN1079-1)*3+$AO1079+5,$AP1079+7)))&gt;=1,0,INDIRECT(ADDRESS(($AN1079-1)*3+$AO1079+5,$AP1079+7)))))</f>
        <v>0</v>
      </c>
      <c r="AR1079" s="472">
        <f ca="1">COUNTIF(INDIRECT("H"&amp;(ROW()+12*(($AN1079-1)*3+$AO1079)-ROW())/12+5):INDIRECT("S"&amp;(ROW()+12*(($AN1079-1)*3+$AO1079)-ROW())/12+5),AQ1079)</f>
        <v>0</v>
      </c>
      <c r="AU1079" s="472">
        <f ca="1">IF(AND(AQ1079&gt;0,AR1079&gt;0),COUNTIF(AU$6:AU1078,"&gt;0")+1,0)</f>
        <v>0</v>
      </c>
    </row>
    <row r="1080" spans="40:47" x14ac:dyDescent="0.15">
      <c r="AN1080" s="472">
        <v>30</v>
      </c>
      <c r="AO1080" s="472">
        <v>3</v>
      </c>
      <c r="AP1080" s="472">
        <v>7</v>
      </c>
      <c r="AQ1080" s="472">
        <f ca="1">IF($AP1080=1,IF(INDIRECT(ADDRESS(($AN1080-1)*3+$AO1080+5,$AP1080+7))="",0,INDIRECT(ADDRESS(($AN1080-1)*3+$AO1080+5,$AP1080+7))),IF(INDIRECT(ADDRESS(($AN1080-1)*3+$AO1080+5,$AP1080+7))="",0,IF(COUNTIF(INDIRECT(ADDRESS(($AN1080-1)*36+($AO1080-1)*12+6,COLUMN())):INDIRECT(ADDRESS(($AN1080-1)*36+($AO1080-1)*12+$AP1080+4,COLUMN())),INDIRECT(ADDRESS(($AN1080-1)*3+$AO1080+5,$AP1080+7)))&gt;=1,0,INDIRECT(ADDRESS(($AN1080-1)*3+$AO1080+5,$AP1080+7)))))</f>
        <v>0</v>
      </c>
      <c r="AR1080" s="472">
        <f ca="1">COUNTIF(INDIRECT("H"&amp;(ROW()+12*(($AN1080-1)*3+$AO1080)-ROW())/12+5):INDIRECT("S"&amp;(ROW()+12*(($AN1080-1)*3+$AO1080)-ROW())/12+5),AQ1080)</f>
        <v>0</v>
      </c>
      <c r="AU1080" s="472">
        <f ca="1">IF(AND(AQ1080&gt;0,AR1080&gt;0),COUNTIF(AU$6:AU1079,"&gt;0")+1,0)</f>
        <v>0</v>
      </c>
    </row>
    <row r="1081" spans="40:47" x14ac:dyDescent="0.15">
      <c r="AN1081" s="472">
        <v>30</v>
      </c>
      <c r="AO1081" s="472">
        <v>3</v>
      </c>
      <c r="AP1081" s="472">
        <v>8</v>
      </c>
      <c r="AQ1081" s="472">
        <f ca="1">IF($AP1081=1,IF(INDIRECT(ADDRESS(($AN1081-1)*3+$AO1081+5,$AP1081+7))="",0,INDIRECT(ADDRESS(($AN1081-1)*3+$AO1081+5,$AP1081+7))),IF(INDIRECT(ADDRESS(($AN1081-1)*3+$AO1081+5,$AP1081+7))="",0,IF(COUNTIF(INDIRECT(ADDRESS(($AN1081-1)*36+($AO1081-1)*12+6,COLUMN())):INDIRECT(ADDRESS(($AN1081-1)*36+($AO1081-1)*12+$AP1081+4,COLUMN())),INDIRECT(ADDRESS(($AN1081-1)*3+$AO1081+5,$AP1081+7)))&gt;=1,0,INDIRECT(ADDRESS(($AN1081-1)*3+$AO1081+5,$AP1081+7)))))</f>
        <v>0</v>
      </c>
      <c r="AR1081" s="472">
        <f ca="1">COUNTIF(INDIRECT("H"&amp;(ROW()+12*(($AN1081-1)*3+$AO1081)-ROW())/12+5):INDIRECT("S"&amp;(ROW()+12*(($AN1081-1)*3+$AO1081)-ROW())/12+5),AQ1081)</f>
        <v>0</v>
      </c>
      <c r="AU1081" s="472">
        <f ca="1">IF(AND(AQ1081&gt;0,AR1081&gt;0),COUNTIF(AU$6:AU1080,"&gt;0")+1,0)</f>
        <v>0</v>
      </c>
    </row>
    <row r="1082" spans="40:47" x14ac:dyDescent="0.15">
      <c r="AN1082" s="472">
        <v>30</v>
      </c>
      <c r="AO1082" s="472">
        <v>3</v>
      </c>
      <c r="AP1082" s="472">
        <v>9</v>
      </c>
      <c r="AQ1082" s="472">
        <f ca="1">IF($AP1082=1,IF(INDIRECT(ADDRESS(($AN1082-1)*3+$AO1082+5,$AP1082+7))="",0,INDIRECT(ADDRESS(($AN1082-1)*3+$AO1082+5,$AP1082+7))),IF(INDIRECT(ADDRESS(($AN1082-1)*3+$AO1082+5,$AP1082+7))="",0,IF(COUNTIF(INDIRECT(ADDRESS(($AN1082-1)*36+($AO1082-1)*12+6,COLUMN())):INDIRECT(ADDRESS(($AN1082-1)*36+($AO1082-1)*12+$AP1082+4,COLUMN())),INDIRECT(ADDRESS(($AN1082-1)*3+$AO1082+5,$AP1082+7)))&gt;=1,0,INDIRECT(ADDRESS(($AN1082-1)*3+$AO1082+5,$AP1082+7)))))</f>
        <v>0</v>
      </c>
      <c r="AR1082" s="472">
        <f ca="1">COUNTIF(INDIRECT("H"&amp;(ROW()+12*(($AN1082-1)*3+$AO1082)-ROW())/12+5):INDIRECT("S"&amp;(ROW()+12*(($AN1082-1)*3+$AO1082)-ROW())/12+5),AQ1082)</f>
        <v>0</v>
      </c>
      <c r="AU1082" s="472">
        <f ca="1">IF(AND(AQ1082&gt;0,AR1082&gt;0),COUNTIF(AU$6:AU1081,"&gt;0")+1,0)</f>
        <v>0</v>
      </c>
    </row>
    <row r="1083" spans="40:47" x14ac:dyDescent="0.15">
      <c r="AN1083" s="472">
        <v>30</v>
      </c>
      <c r="AO1083" s="472">
        <v>3</v>
      </c>
      <c r="AP1083" s="472">
        <v>10</v>
      </c>
      <c r="AQ1083" s="472">
        <f ca="1">IF($AP1083=1,IF(INDIRECT(ADDRESS(($AN1083-1)*3+$AO1083+5,$AP1083+7))="",0,INDIRECT(ADDRESS(($AN1083-1)*3+$AO1083+5,$AP1083+7))),IF(INDIRECT(ADDRESS(($AN1083-1)*3+$AO1083+5,$AP1083+7))="",0,IF(COUNTIF(INDIRECT(ADDRESS(($AN1083-1)*36+($AO1083-1)*12+6,COLUMN())):INDIRECT(ADDRESS(($AN1083-1)*36+($AO1083-1)*12+$AP1083+4,COLUMN())),INDIRECT(ADDRESS(($AN1083-1)*3+$AO1083+5,$AP1083+7)))&gt;=1,0,INDIRECT(ADDRESS(($AN1083-1)*3+$AO1083+5,$AP1083+7)))))</f>
        <v>0</v>
      </c>
      <c r="AR1083" s="472">
        <f ca="1">COUNTIF(INDIRECT("H"&amp;(ROW()+12*(($AN1083-1)*3+$AO1083)-ROW())/12+5):INDIRECT("S"&amp;(ROW()+12*(($AN1083-1)*3+$AO1083)-ROW())/12+5),AQ1083)</f>
        <v>0</v>
      </c>
      <c r="AU1083" s="472">
        <f ca="1">IF(AND(AQ1083&gt;0,AR1083&gt;0),COUNTIF(AU$6:AU1082,"&gt;0")+1,0)</f>
        <v>0</v>
      </c>
    </row>
    <row r="1084" spans="40:47" x14ac:dyDescent="0.15">
      <c r="AN1084" s="472">
        <v>30</v>
      </c>
      <c r="AO1084" s="472">
        <v>3</v>
      </c>
      <c r="AP1084" s="472">
        <v>11</v>
      </c>
      <c r="AQ1084" s="472">
        <f ca="1">IF($AP1084=1,IF(INDIRECT(ADDRESS(($AN1084-1)*3+$AO1084+5,$AP1084+7))="",0,INDIRECT(ADDRESS(($AN1084-1)*3+$AO1084+5,$AP1084+7))),IF(INDIRECT(ADDRESS(($AN1084-1)*3+$AO1084+5,$AP1084+7))="",0,IF(COUNTIF(INDIRECT(ADDRESS(($AN1084-1)*36+($AO1084-1)*12+6,COLUMN())):INDIRECT(ADDRESS(($AN1084-1)*36+($AO1084-1)*12+$AP1084+4,COLUMN())),INDIRECT(ADDRESS(($AN1084-1)*3+$AO1084+5,$AP1084+7)))&gt;=1,0,INDIRECT(ADDRESS(($AN1084-1)*3+$AO1084+5,$AP1084+7)))))</f>
        <v>0</v>
      </c>
      <c r="AR1084" s="472">
        <f ca="1">COUNTIF(INDIRECT("H"&amp;(ROW()+12*(($AN1084-1)*3+$AO1084)-ROW())/12+5):INDIRECT("S"&amp;(ROW()+12*(($AN1084-1)*3+$AO1084)-ROW())/12+5),AQ1084)</f>
        <v>0</v>
      </c>
      <c r="AU1084" s="472">
        <f ca="1">IF(AND(AQ1084&gt;0,AR1084&gt;0),COUNTIF(AU$6:AU1083,"&gt;0")+1,0)</f>
        <v>0</v>
      </c>
    </row>
    <row r="1085" spans="40:47" x14ac:dyDescent="0.15">
      <c r="AN1085" s="472">
        <v>30</v>
      </c>
      <c r="AO1085" s="472">
        <v>3</v>
      </c>
      <c r="AP1085" s="472">
        <v>12</v>
      </c>
      <c r="AQ1085" s="472">
        <f ca="1">IF($AP1085=1,IF(INDIRECT(ADDRESS(($AN1085-1)*3+$AO1085+5,$AP1085+7))="",0,INDIRECT(ADDRESS(($AN1085-1)*3+$AO1085+5,$AP1085+7))),IF(INDIRECT(ADDRESS(($AN1085-1)*3+$AO1085+5,$AP1085+7))="",0,IF(COUNTIF(INDIRECT(ADDRESS(($AN1085-1)*36+($AO1085-1)*12+6,COLUMN())):INDIRECT(ADDRESS(($AN1085-1)*36+($AO1085-1)*12+$AP1085+4,COLUMN())),INDIRECT(ADDRESS(($AN1085-1)*3+$AO1085+5,$AP1085+7)))&gt;=1,0,INDIRECT(ADDRESS(($AN1085-1)*3+$AO1085+5,$AP1085+7)))))</f>
        <v>0</v>
      </c>
      <c r="AR1085" s="472">
        <f ca="1">COUNTIF(INDIRECT("H"&amp;(ROW()+12*(($AN1085-1)*3+$AO1085)-ROW())/12+5):INDIRECT("S"&amp;(ROW()+12*(($AN1085-1)*3+$AO1085)-ROW())/12+5),AQ1085)</f>
        <v>0</v>
      </c>
      <c r="AU1085" s="472">
        <f ca="1">IF(AND(AQ1085&gt;0,AR1085&gt;0),COUNTIF(AU$6:AU1084,"&gt;0")+1,0)</f>
        <v>0</v>
      </c>
    </row>
  </sheetData>
  <sheetProtection algorithmName="SHA-512" hashValue="Q1CmyoYt0ipm0C3Ej0aDge2rch/KGiCG7zlV89GvQqt1qOGquX3oxNQSWb9ORwy+v3OF6tEL2gpjlvO1SQIr8g==" saltValue="MOcuwfqW87C8obUZIcVDuQ==" spinCount="100000" sheet="1" objects="1" scenarios="1"/>
  <mergeCells count="183">
    <mergeCell ref="A93:A95"/>
    <mergeCell ref="B93:B95"/>
    <mergeCell ref="C93:C95"/>
    <mergeCell ref="D93:D95"/>
    <mergeCell ref="E93:E95"/>
    <mergeCell ref="F93:F95"/>
    <mergeCell ref="A90:A92"/>
    <mergeCell ref="B90:B92"/>
    <mergeCell ref="C90:C92"/>
    <mergeCell ref="D90:D92"/>
    <mergeCell ref="E90:E92"/>
    <mergeCell ref="F90:F92"/>
    <mergeCell ref="A87:A89"/>
    <mergeCell ref="B87:B89"/>
    <mergeCell ref="C87:C89"/>
    <mergeCell ref="D87:D89"/>
    <mergeCell ref="E87:E89"/>
    <mergeCell ref="F87:F89"/>
    <mergeCell ref="A84:A86"/>
    <mergeCell ref="B84:B86"/>
    <mergeCell ref="C84:C86"/>
    <mergeCell ref="D84:D86"/>
    <mergeCell ref="E84:E86"/>
    <mergeCell ref="F84:F86"/>
    <mergeCell ref="A81:A83"/>
    <mergeCell ref="B81:B83"/>
    <mergeCell ref="C81:C83"/>
    <mergeCell ref="D81:D83"/>
    <mergeCell ref="E81:E83"/>
    <mergeCell ref="F81:F83"/>
    <mergeCell ref="A78:A80"/>
    <mergeCell ref="B78:B80"/>
    <mergeCell ref="C78:C80"/>
    <mergeCell ref="D78:D80"/>
    <mergeCell ref="E78:E80"/>
    <mergeCell ref="F78:F80"/>
    <mergeCell ref="A75:A77"/>
    <mergeCell ref="B75:B77"/>
    <mergeCell ref="C75:C77"/>
    <mergeCell ref="D75:D77"/>
    <mergeCell ref="E75:E77"/>
    <mergeCell ref="F75:F77"/>
    <mergeCell ref="A72:A74"/>
    <mergeCell ref="B72:B74"/>
    <mergeCell ref="C72:C74"/>
    <mergeCell ref="D72:D74"/>
    <mergeCell ref="E72:E74"/>
    <mergeCell ref="F72:F74"/>
    <mergeCell ref="A69:A71"/>
    <mergeCell ref="B69:B71"/>
    <mergeCell ref="C69:C71"/>
    <mergeCell ref="D69:D71"/>
    <mergeCell ref="E69:E71"/>
    <mergeCell ref="F69:F71"/>
    <mergeCell ref="A66:A68"/>
    <mergeCell ref="B66:B68"/>
    <mergeCell ref="C66:C68"/>
    <mergeCell ref="D66:D68"/>
    <mergeCell ref="E66:E68"/>
    <mergeCell ref="F66:F68"/>
    <mergeCell ref="A63:A65"/>
    <mergeCell ref="B63:B65"/>
    <mergeCell ref="C63:C65"/>
    <mergeCell ref="D63:D65"/>
    <mergeCell ref="E63:E65"/>
    <mergeCell ref="F63:F65"/>
    <mergeCell ref="A60:A62"/>
    <mergeCell ref="B60:B62"/>
    <mergeCell ref="C60:C62"/>
    <mergeCell ref="D60:D62"/>
    <mergeCell ref="E60:E62"/>
    <mergeCell ref="F60:F62"/>
    <mergeCell ref="A57:A59"/>
    <mergeCell ref="B57:B59"/>
    <mergeCell ref="C57:C59"/>
    <mergeCell ref="D57:D59"/>
    <mergeCell ref="E57:E59"/>
    <mergeCell ref="F57:F59"/>
    <mergeCell ref="A54:A56"/>
    <mergeCell ref="B54:B56"/>
    <mergeCell ref="C54:C56"/>
    <mergeCell ref="D54:D56"/>
    <mergeCell ref="E54:E56"/>
    <mergeCell ref="F54:F56"/>
    <mergeCell ref="A51:A53"/>
    <mergeCell ref="B51:B53"/>
    <mergeCell ref="C51:C53"/>
    <mergeCell ref="D51:D53"/>
    <mergeCell ref="E51:E53"/>
    <mergeCell ref="F51:F53"/>
    <mergeCell ref="A48:A50"/>
    <mergeCell ref="B48:B50"/>
    <mergeCell ref="C48:C50"/>
    <mergeCell ref="D48:D50"/>
    <mergeCell ref="E48:E50"/>
    <mergeCell ref="F48:F50"/>
    <mergeCell ref="A45:A47"/>
    <mergeCell ref="B45:B47"/>
    <mergeCell ref="C45:C47"/>
    <mergeCell ref="D45:D47"/>
    <mergeCell ref="E45:E47"/>
    <mergeCell ref="F45:F47"/>
    <mergeCell ref="A42:A44"/>
    <mergeCell ref="B42:B44"/>
    <mergeCell ref="C42:C44"/>
    <mergeCell ref="D42:D44"/>
    <mergeCell ref="E42:E44"/>
    <mergeCell ref="F42:F44"/>
    <mergeCell ref="A39:A41"/>
    <mergeCell ref="B39:B41"/>
    <mergeCell ref="C39:C41"/>
    <mergeCell ref="D39:D41"/>
    <mergeCell ref="E39:E41"/>
    <mergeCell ref="F39:F41"/>
    <mergeCell ref="A36:A38"/>
    <mergeCell ref="B36:B38"/>
    <mergeCell ref="C36:C38"/>
    <mergeCell ref="D36:D38"/>
    <mergeCell ref="E36:E38"/>
    <mergeCell ref="F36:F38"/>
    <mergeCell ref="A33:A35"/>
    <mergeCell ref="B33:B35"/>
    <mergeCell ref="C33:C35"/>
    <mergeCell ref="D33:D35"/>
    <mergeCell ref="E33:E35"/>
    <mergeCell ref="F33:F35"/>
    <mergeCell ref="A30:A32"/>
    <mergeCell ref="B30:B32"/>
    <mergeCell ref="C30:C32"/>
    <mergeCell ref="D30:D32"/>
    <mergeCell ref="E30:E32"/>
    <mergeCell ref="F30:F32"/>
    <mergeCell ref="A27:A29"/>
    <mergeCell ref="B27:B29"/>
    <mergeCell ref="C27:C29"/>
    <mergeCell ref="D27:D29"/>
    <mergeCell ref="E27:E29"/>
    <mergeCell ref="F27:F29"/>
    <mergeCell ref="A24:A26"/>
    <mergeCell ref="B24:B26"/>
    <mergeCell ref="C24:C26"/>
    <mergeCell ref="D24:D26"/>
    <mergeCell ref="E24:E26"/>
    <mergeCell ref="F24:F26"/>
    <mergeCell ref="A21:A23"/>
    <mergeCell ref="B21:B23"/>
    <mergeCell ref="C21:C23"/>
    <mergeCell ref="D21:D23"/>
    <mergeCell ref="E21:E23"/>
    <mergeCell ref="F21:F23"/>
    <mergeCell ref="A18:A20"/>
    <mergeCell ref="B18:B20"/>
    <mergeCell ref="C18:C20"/>
    <mergeCell ref="D18:D20"/>
    <mergeCell ref="E18:E20"/>
    <mergeCell ref="F18:F20"/>
    <mergeCell ref="A15:A17"/>
    <mergeCell ref="B15:B17"/>
    <mergeCell ref="C15:C17"/>
    <mergeCell ref="D15:D17"/>
    <mergeCell ref="E15:E17"/>
    <mergeCell ref="F15:F17"/>
    <mergeCell ref="A12:A14"/>
    <mergeCell ref="B12:B14"/>
    <mergeCell ref="C12:C14"/>
    <mergeCell ref="D12:D14"/>
    <mergeCell ref="E12:E14"/>
    <mergeCell ref="F12:F14"/>
    <mergeCell ref="A9:A11"/>
    <mergeCell ref="B9:B11"/>
    <mergeCell ref="C9:C11"/>
    <mergeCell ref="D9:D11"/>
    <mergeCell ref="E9:E11"/>
    <mergeCell ref="F9:F11"/>
    <mergeCell ref="Q1:T1"/>
    <mergeCell ref="A4:G4"/>
    <mergeCell ref="H4:T4"/>
    <mergeCell ref="A6:A8"/>
    <mergeCell ref="B6:B8"/>
    <mergeCell ref="C6:C8"/>
    <mergeCell ref="D6:D8"/>
    <mergeCell ref="E6:E8"/>
    <mergeCell ref="F6:F8"/>
  </mergeCells>
  <phoneticPr fontId="7"/>
  <conditionalFormatting sqref="H6:S6">
    <cfRule type="expression" dxfId="108" priority="92">
      <formula>BG7=1</formula>
    </cfRule>
  </conditionalFormatting>
  <conditionalFormatting sqref="H7:S7">
    <cfRule type="expression" dxfId="107" priority="41">
      <formula>BG7=1</formula>
    </cfRule>
  </conditionalFormatting>
  <conditionalFormatting sqref="H9:S9">
    <cfRule type="expression" dxfId="106" priority="89">
      <formula>BG10=1</formula>
    </cfRule>
  </conditionalFormatting>
  <conditionalFormatting sqref="H10:S10">
    <cfRule type="expression" dxfId="105" priority="88">
      <formula>BG10=1</formula>
    </cfRule>
  </conditionalFormatting>
  <conditionalFormatting sqref="H12:S12">
    <cfRule type="expression" dxfId="104" priority="87">
      <formula>BG13=1</formula>
    </cfRule>
  </conditionalFormatting>
  <conditionalFormatting sqref="H13:S13">
    <cfRule type="expression" dxfId="103" priority="86">
      <formula>BG13=1</formula>
    </cfRule>
  </conditionalFormatting>
  <conditionalFormatting sqref="H15:S15">
    <cfRule type="expression" dxfId="102" priority="85">
      <formula>BG16=1</formula>
    </cfRule>
  </conditionalFormatting>
  <conditionalFormatting sqref="H16:S16">
    <cfRule type="expression" dxfId="101" priority="84">
      <formula>BG16=1</formula>
    </cfRule>
  </conditionalFormatting>
  <conditionalFormatting sqref="H18:S18">
    <cfRule type="expression" dxfId="100" priority="83">
      <formula>BG19=1</formula>
    </cfRule>
  </conditionalFormatting>
  <conditionalFormatting sqref="H19:S19">
    <cfRule type="expression" dxfId="99" priority="82">
      <formula>BG19=1</formula>
    </cfRule>
  </conditionalFormatting>
  <conditionalFormatting sqref="H21:S21">
    <cfRule type="expression" dxfId="98" priority="81">
      <formula>BG22=1</formula>
    </cfRule>
  </conditionalFormatting>
  <conditionalFormatting sqref="H22:S22">
    <cfRule type="expression" dxfId="97" priority="80">
      <formula>BG22=1</formula>
    </cfRule>
  </conditionalFormatting>
  <conditionalFormatting sqref="H24:S24">
    <cfRule type="expression" dxfId="96" priority="79">
      <formula>BG25=1</formula>
    </cfRule>
  </conditionalFormatting>
  <conditionalFormatting sqref="H25:S25">
    <cfRule type="expression" dxfId="95" priority="78">
      <formula>BG25=1</formula>
    </cfRule>
  </conditionalFormatting>
  <conditionalFormatting sqref="H27:S27">
    <cfRule type="expression" dxfId="94" priority="77">
      <formula>BG28=1</formula>
    </cfRule>
  </conditionalFormatting>
  <conditionalFormatting sqref="H28:S28">
    <cfRule type="expression" dxfId="93" priority="76">
      <formula>BG28=1</formula>
    </cfRule>
  </conditionalFormatting>
  <conditionalFormatting sqref="H30:P30">
    <cfRule type="expression" dxfId="92" priority="75">
      <formula>BG31=1</formula>
    </cfRule>
  </conditionalFormatting>
  <conditionalFormatting sqref="H31:P31">
    <cfRule type="expression" dxfId="91" priority="74">
      <formula>BG31=1</formula>
    </cfRule>
  </conditionalFormatting>
  <conditionalFormatting sqref="H33:P33">
    <cfRule type="expression" dxfId="90" priority="73">
      <formula>BG34=1</formula>
    </cfRule>
  </conditionalFormatting>
  <conditionalFormatting sqref="H34:P34">
    <cfRule type="expression" dxfId="89" priority="72">
      <formula>BG34=1</formula>
    </cfRule>
  </conditionalFormatting>
  <conditionalFormatting sqref="Q30:S30">
    <cfRule type="expression" dxfId="88" priority="69">
      <formula>BP31=1</formula>
    </cfRule>
  </conditionalFormatting>
  <conditionalFormatting sqref="Q31:S31">
    <cfRule type="expression" dxfId="87" priority="70">
      <formula>BP31=1</formula>
    </cfRule>
  </conditionalFormatting>
  <conditionalFormatting sqref="Q33:S33">
    <cfRule type="expression" dxfId="86" priority="67">
      <formula>BP34=1</formula>
    </cfRule>
  </conditionalFormatting>
  <conditionalFormatting sqref="Q34:S34">
    <cfRule type="expression" dxfId="85" priority="68">
      <formula>BP34=1</formula>
    </cfRule>
  </conditionalFormatting>
  <conditionalFormatting sqref="H36:S36">
    <cfRule type="expression" dxfId="84" priority="71">
      <formula>BG37=1</formula>
    </cfRule>
  </conditionalFormatting>
  <conditionalFormatting sqref="H37:S37">
    <cfRule type="expression" dxfId="83" priority="66">
      <formula>BG37=1</formula>
    </cfRule>
  </conditionalFormatting>
  <conditionalFormatting sqref="H39:S39">
    <cfRule type="expression" dxfId="82" priority="65">
      <formula>BG40=1</formula>
    </cfRule>
  </conditionalFormatting>
  <conditionalFormatting sqref="H40:S40">
    <cfRule type="expression" dxfId="81" priority="64">
      <formula>BG40=1</formula>
    </cfRule>
  </conditionalFormatting>
  <conditionalFormatting sqref="H42:S42">
    <cfRule type="expression" dxfId="80" priority="63">
      <formula>BG43=1</formula>
    </cfRule>
  </conditionalFormatting>
  <conditionalFormatting sqref="H43:S43">
    <cfRule type="expression" dxfId="79" priority="62">
      <formula>BG43=1</formula>
    </cfRule>
  </conditionalFormatting>
  <conditionalFormatting sqref="H45:S45">
    <cfRule type="expression" dxfId="78" priority="61">
      <formula>BG46=1</formula>
    </cfRule>
  </conditionalFormatting>
  <conditionalFormatting sqref="H46:S46">
    <cfRule type="expression" dxfId="77" priority="60">
      <formula>BG46=1</formula>
    </cfRule>
  </conditionalFormatting>
  <conditionalFormatting sqref="H48:S48">
    <cfRule type="expression" dxfId="76" priority="59">
      <formula>BG49=1</formula>
    </cfRule>
  </conditionalFormatting>
  <conditionalFormatting sqref="H49:S49">
    <cfRule type="expression" dxfId="75" priority="58">
      <formula>BG49=1</formula>
    </cfRule>
  </conditionalFormatting>
  <conditionalFormatting sqref="H51:S51">
    <cfRule type="expression" dxfId="74" priority="57">
      <formula>BG52=1</formula>
    </cfRule>
  </conditionalFormatting>
  <conditionalFormatting sqref="H52:S52">
    <cfRule type="expression" dxfId="73" priority="56">
      <formula>BG52=1</formula>
    </cfRule>
  </conditionalFormatting>
  <conditionalFormatting sqref="H54:S54">
    <cfRule type="expression" dxfId="72" priority="55">
      <formula>BG55=1</formula>
    </cfRule>
  </conditionalFormatting>
  <conditionalFormatting sqref="H55:S55">
    <cfRule type="expression" dxfId="71" priority="54">
      <formula>BG55=1</formula>
    </cfRule>
  </conditionalFormatting>
  <conditionalFormatting sqref="H57:S57">
    <cfRule type="expression" dxfId="70" priority="53">
      <formula>BG58=1</formula>
    </cfRule>
  </conditionalFormatting>
  <conditionalFormatting sqref="H58:S58">
    <cfRule type="expression" dxfId="69" priority="52">
      <formula>BG58=1</formula>
    </cfRule>
  </conditionalFormatting>
  <conditionalFormatting sqref="H60:R60">
    <cfRule type="expression" dxfId="68" priority="51">
      <formula>BG61=1</formula>
    </cfRule>
  </conditionalFormatting>
  <conditionalFormatting sqref="H61:P61">
    <cfRule type="expression" dxfId="67" priority="50">
      <formula>BG61=1</formula>
    </cfRule>
  </conditionalFormatting>
  <conditionalFormatting sqref="H63:P63">
    <cfRule type="expression" dxfId="66" priority="49">
      <formula>BG64=1</formula>
    </cfRule>
  </conditionalFormatting>
  <conditionalFormatting sqref="H64:P64">
    <cfRule type="expression" dxfId="65" priority="48">
      <formula>BG64=1</formula>
    </cfRule>
  </conditionalFormatting>
  <conditionalFormatting sqref="Q60:S60">
    <cfRule type="expression" dxfId="64" priority="45">
      <formula>BP61=1</formula>
    </cfRule>
  </conditionalFormatting>
  <conditionalFormatting sqref="Q61:S61">
    <cfRule type="expression" dxfId="63" priority="46">
      <formula>BP61=1</formula>
    </cfRule>
  </conditionalFormatting>
  <conditionalFormatting sqref="Q63:S63">
    <cfRule type="expression" dxfId="62" priority="43">
      <formula>BP64=1</formula>
    </cfRule>
  </conditionalFormatting>
  <conditionalFormatting sqref="Q64:S64">
    <cfRule type="expression" dxfId="61" priority="44">
      <formula>BP64=1</formula>
    </cfRule>
  </conditionalFormatting>
  <conditionalFormatting sqref="H7:S7 H10:S10 H13:S13 H16:S16 H19:S19 H22:S22 H25:S25 H28:S28 H31:S31 H34:S34 H37:S37 H40:S40 H43:S43 H46:S46 H49:S49 H52:S52 H55:S55 H58:S58 H61:S61 H64:S64">
    <cfRule type="expression" dxfId="60" priority="93">
      <formula>AND(BG6&gt;0,BG6&lt;5000)</formula>
    </cfRule>
  </conditionalFormatting>
  <conditionalFormatting sqref="H6:S6 H9:S9 H12:S12 H15:S15 H18:S18 H21:S21 H24:S24 H27:S27 H30:S30 H33:S33 H36:S36 H39:S39 H42:S42 H45:S45 H48:S48 H51:S51 H54:S54 H57:S57 H60:S60 H63:S63 H69:S69 H72:S72 H75:S75 H78:S78 H81:S81 H84:S84 H87:S87 H90:S90 H93:S93">
    <cfRule type="expression" dxfId="59" priority="95">
      <formula>AND(BG6&gt;0,BG6&lt;5000)</formula>
    </cfRule>
  </conditionalFormatting>
  <conditionalFormatting sqref="H66:S66">
    <cfRule type="expression" dxfId="58" priority="37">
      <formula>BG67=1</formula>
    </cfRule>
  </conditionalFormatting>
  <conditionalFormatting sqref="H67:S67">
    <cfRule type="expression" dxfId="57" priority="11">
      <formula>BG67=1</formula>
    </cfRule>
  </conditionalFormatting>
  <conditionalFormatting sqref="H69:S69">
    <cfRule type="expression" dxfId="56" priority="34">
      <formula>BG70=1</formula>
    </cfRule>
  </conditionalFormatting>
  <conditionalFormatting sqref="H70:S70">
    <cfRule type="expression" dxfId="55" priority="33">
      <formula>BG70=1</formula>
    </cfRule>
  </conditionalFormatting>
  <conditionalFormatting sqref="H72:S72">
    <cfRule type="expression" dxfId="54" priority="32">
      <formula>BG73=1</formula>
    </cfRule>
  </conditionalFormatting>
  <conditionalFormatting sqref="H73:S73">
    <cfRule type="expression" dxfId="53" priority="31">
      <formula>BG73=1</formula>
    </cfRule>
  </conditionalFormatting>
  <conditionalFormatting sqref="H75:S75">
    <cfRule type="expression" dxfId="52" priority="30">
      <formula>BG76=1</formula>
    </cfRule>
  </conditionalFormatting>
  <conditionalFormatting sqref="H76:S76">
    <cfRule type="expression" dxfId="51" priority="29">
      <formula>BG76=1</formula>
    </cfRule>
  </conditionalFormatting>
  <conditionalFormatting sqref="H78:S78">
    <cfRule type="expression" dxfId="50" priority="28">
      <formula>BG79=1</formula>
    </cfRule>
  </conditionalFormatting>
  <conditionalFormatting sqref="H79:S79">
    <cfRule type="expression" dxfId="49" priority="27">
      <formula>BG79=1</formula>
    </cfRule>
  </conditionalFormatting>
  <conditionalFormatting sqref="H81:S81">
    <cfRule type="expression" dxfId="48" priority="26">
      <formula>BG82=1</formula>
    </cfRule>
  </conditionalFormatting>
  <conditionalFormatting sqref="H82:S82">
    <cfRule type="expression" dxfId="47" priority="25">
      <formula>BG82=1</formula>
    </cfRule>
  </conditionalFormatting>
  <conditionalFormatting sqref="H84:S84">
    <cfRule type="expression" dxfId="46" priority="24">
      <formula>BG85=1</formula>
    </cfRule>
  </conditionalFormatting>
  <conditionalFormatting sqref="H85:S85">
    <cfRule type="expression" dxfId="45" priority="23">
      <formula>BG85=1</formula>
    </cfRule>
  </conditionalFormatting>
  <conditionalFormatting sqref="H87:S87">
    <cfRule type="expression" dxfId="44" priority="22">
      <formula>BG88=1</formula>
    </cfRule>
  </conditionalFormatting>
  <conditionalFormatting sqref="H88:S88">
    <cfRule type="expression" dxfId="43" priority="21">
      <formula>BG88=1</formula>
    </cfRule>
  </conditionalFormatting>
  <conditionalFormatting sqref="H90:P90">
    <cfRule type="expression" dxfId="42" priority="20">
      <formula>BG91=1</formula>
    </cfRule>
  </conditionalFormatting>
  <conditionalFormatting sqref="H91:P91">
    <cfRule type="expression" dxfId="41" priority="19">
      <formula>BG91=1</formula>
    </cfRule>
  </conditionalFormatting>
  <conditionalFormatting sqref="H93:P93">
    <cfRule type="expression" dxfId="40" priority="18">
      <formula>BG94=1</formula>
    </cfRule>
  </conditionalFormatting>
  <conditionalFormatting sqref="H94:P94">
    <cfRule type="expression" dxfId="39" priority="17">
      <formula>BG94=1</formula>
    </cfRule>
  </conditionalFormatting>
  <conditionalFormatting sqref="Q90:S90">
    <cfRule type="expression" dxfId="38" priority="14">
      <formula>BP91=1</formula>
    </cfRule>
  </conditionalFormatting>
  <conditionalFormatting sqref="Q91:S91">
    <cfRule type="expression" dxfId="37" priority="15">
      <formula>BP91=1</formula>
    </cfRule>
  </conditionalFormatting>
  <conditionalFormatting sqref="Q93:S93">
    <cfRule type="expression" dxfId="36" priority="12">
      <formula>BP94=1</formula>
    </cfRule>
  </conditionalFormatting>
  <conditionalFormatting sqref="Q94:S94">
    <cfRule type="expression" dxfId="35" priority="13">
      <formula>BP94=1</formula>
    </cfRule>
  </conditionalFormatting>
  <conditionalFormatting sqref="H66:S66">
    <cfRule type="expression" dxfId="34" priority="39">
      <formula>AND(BG66&gt;0,BG66&lt;5000)</formula>
    </cfRule>
  </conditionalFormatting>
  <conditionalFormatting sqref="H66:H67 H69:H70 H72:H73 H75:H76 H78:H79 H81:H82 H84:H85 H87:H88 H90:H91 H93:H94">
    <cfRule type="expression" dxfId="33" priority="10">
      <formula>#REF!&gt;#REF!</formula>
    </cfRule>
  </conditionalFormatting>
  <conditionalFormatting sqref="B6:B95">
    <cfRule type="expression" dxfId="32" priority="824">
      <formula>$BG$4&lt;$L$2</formula>
    </cfRule>
  </conditionalFormatting>
  <conditionalFormatting sqref="H69:S69 H72:S72 H75:S75 H78:S78 H81:S81 H84:S84 H87:S87 H90:S90 H93:S93 H66:S66">
    <cfRule type="expression" dxfId="31" priority="864">
      <formula>AND(OR($D66="副園長",$D66="教頭",$D66="主幹教諭",$D66="主任保育士"),BG66=40000)</formula>
    </cfRule>
  </conditionalFormatting>
  <conditionalFormatting sqref="H67:S67 H70:S70 H73:S73 H76:S76 H79:S79 H82:S82 H85:S85 H88:S88 H91:S91 H94:S94">
    <cfRule type="expression" dxfId="30" priority="874">
      <formula>AND(OR($D66="副園長",$D66="教頭",$D66="主幹教諭",$D66="主任保育士"),BG66=40000)</formula>
    </cfRule>
    <cfRule type="expression" dxfId="29" priority="875">
      <formula>AND(BG66&gt;0,BG66&lt;5000)</formula>
    </cfRule>
  </conditionalFormatting>
  <dataValidations count="1">
    <dataValidation type="list" allowBlank="1" showInputMessage="1" showErrorMessage="1" sqref="D6:D95">
      <formula1>"副園長,教頭,主任保育士,主幹教諭,職務分野別リーダー等"</formula1>
    </dataValidation>
  </dataValidations>
  <pageMargins left="0.7" right="0.7" top="0.75" bottom="0.75" header="0.3" footer="0.3"/>
  <pageSetup paperSize="9" scale="41" orientation="portrait" r:id="rId1"/>
  <extLst>
    <ext xmlns:x14="http://schemas.microsoft.com/office/spreadsheetml/2009/9/main" uri="{78C0D931-6437-407d-A8EE-F0AAD7539E65}">
      <x14:conditionalFormattings>
        <x14:conditionalFormatting xmlns:xm="http://schemas.microsoft.com/office/excel/2006/main">
          <x14:cfRule type="expression" priority="9" id="{65BE257A-99DC-4CE4-91D9-458F5AD384AD}">
            <xm:f>③入力シート２!$AO$2&gt;③入力シート２!$AO$3</xm:f>
            <x14:dxf>
              <fill>
                <patternFill>
                  <bgColor rgb="FFFF3300"/>
                </patternFill>
              </fill>
            </x14:dxf>
          </x14:cfRule>
          <xm:sqref>H6:H7 H9:H10 H12:H13 H15:H16 H18:H19 H21:H22 H24:H25 H27:H28 H30:H31 H33:H34 H36:H37 H39:H40 H42:H43 H45:H46 H48:H49 H51:H52 H54:H55 H57:H58 H60:H61 H63:H64 H66:H67 H69:H70 H72:H73 H75:H76 H78:H79 H81:H82 H84:H85 H87:H88 H90:H91 H93:H94</xm:sqref>
        </x14:conditionalFormatting>
        <x14:conditionalFormatting xmlns:xm="http://schemas.microsoft.com/office/excel/2006/main">
          <x14:cfRule type="expression" priority="94" id="{675939CD-F557-4545-90F9-E5B4C63A4580}">
            <xm:f>AND(BG$5&gt;③入力シート２!CI$5,BG$5=BG6)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90" id="{38CE314B-B8E4-4BE6-A67E-09BB0D6785D4}">
            <xm:f>AND(BG$5&gt;③入力シート２!CI$5,BG$5=BG6)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 xmlns:xm="http://schemas.microsoft.com/office/excel/2006/main">
          <x14:cfRule type="expression" priority="903" id="{25EAD656-6C5B-419C-A470-B36E4ACF006F}">
            <xm:f>AND(OR($D6="副園長",$D6="教頭",$D6="主幹教諭",$D6="主任保育士"),BG6=マスタ!$C$3)</xm:f>
            <x14:dxf>
              <fill>
                <patternFill>
                  <bgColor rgb="FF92D050"/>
                </patternFill>
              </fill>
            </x14:dxf>
          </x14:cfRule>
          <xm:sqref>H7:S7 H10:S10 H13:S13 H16:S16 H19:S19 H22:S22 H25:S25 H28:S28 H31:S31 H34:S34 H37:S37 H40:S40 H43:S43 H46:S46 H49:S49 H52:S52 H55:S55 H58:S58 H61:S61 H64:S64</xm:sqref>
        </x14:conditionalFormatting>
        <x14:conditionalFormatting xmlns:xm="http://schemas.microsoft.com/office/excel/2006/main">
          <x14:cfRule type="expression" priority="923" id="{F3FA00EB-4B26-4E43-8ED3-176B00DB165F}">
            <xm:f>AND(OR($D6="副園長",$D6="教頭",$D6="主幹教諭",$D6="主任保育士"),BG6=マスタ!$C$3)</xm:f>
            <x14:dxf>
              <fill>
                <patternFill>
                  <bgColor rgb="FF92D050"/>
                </patternFill>
              </fill>
            </x14:dxf>
          </x14:cfRule>
          <xm:sqref>H9:S9 H12:S12 H15:S15 H18:S18 H21:S21 H24:S24 H27:S27 H30:S30 H33:S33 H36:S36 H39:S39 H42:S42 H45:S45 H48:S48 H51:S51 H54:S54 H57:S57 H63:S63 H6:S6 H60:S60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マスタ!$F$3:$F$15</xm:f>
          </x14:formula1>
          <xm:sqref>E6:E95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C95"/>
  <sheetViews>
    <sheetView view="pageBreakPreview" zoomScale="55" zoomScaleNormal="55" zoomScaleSheetLayoutView="55" workbookViewId="0">
      <selection activeCell="B9" sqref="B9:F9"/>
    </sheetView>
  </sheetViews>
  <sheetFormatPr defaultColWidth="9" defaultRowHeight="14.25" x14ac:dyDescent="0.15"/>
  <cols>
    <col min="1" max="1" width="5.625" style="77" customWidth="1"/>
    <col min="2" max="6" width="3.25" style="77" customWidth="1"/>
    <col min="7" max="9" width="3.625" style="77" customWidth="1"/>
    <col min="10" max="10" width="9.75" style="77" customWidth="1"/>
    <col min="11" max="14" width="3.25" style="77" customWidth="1"/>
    <col min="15" max="17" width="2.875" style="77" customWidth="1"/>
    <col min="18" max="19" width="3.125" style="77" customWidth="1"/>
    <col min="20" max="20" width="4.625" style="77" customWidth="1"/>
    <col min="21" max="22" width="3.125" style="77" customWidth="1"/>
    <col min="23" max="23" width="4.625" style="77" customWidth="1"/>
    <col min="24" max="25" width="3.125" style="77" customWidth="1"/>
    <col min="26" max="29" width="2.875" style="77" customWidth="1"/>
    <col min="30" max="30" width="2.625" style="77" customWidth="1"/>
    <col min="31" max="33" width="2.875" style="77" customWidth="1"/>
    <col min="34" max="35" width="3" style="77" customWidth="1"/>
    <col min="36" max="36" width="4.625" style="77" customWidth="1"/>
    <col min="37" max="38" width="3" style="77" customWidth="1"/>
    <col min="39" max="39" width="4.625" style="77" customWidth="1"/>
    <col min="40" max="41" width="3" style="77" customWidth="1"/>
    <col min="42" max="45" width="2.875" style="77" customWidth="1"/>
    <col min="46" max="46" width="2.625" style="77" customWidth="1"/>
    <col min="47" max="49" width="2.875" style="77" customWidth="1"/>
    <col min="50" max="51" width="3.125" style="77" customWidth="1"/>
    <col min="52" max="52" width="4.625" style="77" customWidth="1"/>
    <col min="53" max="54" width="3.125" style="77" customWidth="1"/>
    <col min="55" max="55" width="4.625" style="77" customWidth="1"/>
    <col min="56" max="57" width="3.125" style="77" customWidth="1"/>
    <col min="58" max="61" width="2.875" style="77" customWidth="1"/>
    <col min="62" max="62" width="2.625" style="77" customWidth="1"/>
    <col min="63" max="65" width="2.875" style="77" customWidth="1"/>
    <col min="66" max="67" width="3" style="77" customWidth="1"/>
    <col min="68" max="68" width="4.625" style="77" customWidth="1"/>
    <col min="69" max="70" width="3" style="77" customWidth="1"/>
    <col min="71" max="71" width="4.625" style="77" customWidth="1"/>
    <col min="72" max="73" width="3" style="77" customWidth="1"/>
    <col min="74" max="77" width="2.875" style="77" customWidth="1"/>
    <col min="78" max="78" width="2.625" style="77" customWidth="1"/>
    <col min="79" max="79" width="9.875" style="77" customWidth="1"/>
    <col min="80" max="80" width="17.75" style="77" customWidth="1"/>
    <col min="81" max="81" width="31.375" style="77" customWidth="1"/>
    <col min="82" max="16384" width="9" style="77"/>
  </cols>
  <sheetData>
    <row r="1" spans="1:81" ht="17.25" customHeight="1" x14ac:dyDescent="0.15">
      <c r="A1" s="131" t="s">
        <v>200</v>
      </c>
      <c r="O1" s="784"/>
      <c r="P1" s="784"/>
      <c r="Q1" s="784"/>
      <c r="R1" s="784"/>
      <c r="S1" s="784"/>
      <c r="T1" s="784"/>
      <c r="U1" s="784"/>
      <c r="V1" s="784"/>
      <c r="W1" s="784"/>
      <c r="X1" s="784"/>
      <c r="Y1" s="784"/>
      <c r="Z1" s="784"/>
      <c r="AA1" s="784"/>
      <c r="AB1" s="784"/>
      <c r="AC1" s="784"/>
      <c r="AD1" s="784"/>
      <c r="AE1" s="784"/>
      <c r="AF1" s="784"/>
      <c r="AG1" s="784"/>
      <c r="AH1" s="784"/>
      <c r="AI1" s="784"/>
      <c r="AJ1" s="784"/>
      <c r="AK1" s="784"/>
      <c r="AL1" s="784"/>
      <c r="AM1" s="784"/>
      <c r="AN1" s="784"/>
      <c r="AO1" s="784"/>
      <c r="AP1" s="784"/>
      <c r="AQ1" s="784"/>
      <c r="AR1" s="784"/>
      <c r="AS1" s="784"/>
      <c r="AT1" s="784"/>
      <c r="AU1" s="784"/>
      <c r="AV1" s="784"/>
      <c r="AW1" s="784"/>
      <c r="AX1" s="784"/>
      <c r="AY1" s="784"/>
      <c r="AZ1" s="784"/>
      <c r="BC1" s="785" t="s">
        <v>239</v>
      </c>
      <c r="BD1" s="786"/>
      <c r="BE1" s="786"/>
      <c r="BF1" s="786"/>
      <c r="BG1" s="786"/>
      <c r="BH1" s="786"/>
      <c r="BI1" s="786"/>
      <c r="BJ1" s="786"/>
      <c r="BK1" s="895" t="s">
        <v>45</v>
      </c>
      <c r="BL1" s="896"/>
      <c r="BM1" s="896"/>
      <c r="BN1" s="896"/>
      <c r="BO1" s="896"/>
      <c r="BP1" s="896">
        <f>②第６号様式添付書類２!F2</f>
        <v>0</v>
      </c>
      <c r="BQ1" s="896"/>
      <c r="BR1" s="896"/>
      <c r="BS1" s="896"/>
      <c r="BT1" s="896"/>
      <c r="BU1" s="896"/>
      <c r="BV1" s="896"/>
      <c r="BW1" s="896" t="s">
        <v>44</v>
      </c>
      <c r="BX1" s="896"/>
      <c r="BY1" s="896"/>
      <c r="BZ1" s="897"/>
      <c r="CA1" s="101"/>
      <c r="CB1" s="106"/>
    </row>
    <row r="2" spans="1:81" ht="17.25" customHeight="1" x14ac:dyDescent="0.15">
      <c r="A2" s="131"/>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c r="AZ2" s="784"/>
      <c r="BC2" s="757" t="s">
        <v>231</v>
      </c>
      <c r="BD2" s="758"/>
      <c r="BE2" s="758"/>
      <c r="BF2" s="758"/>
      <c r="BG2" s="758"/>
      <c r="BH2" s="758"/>
      <c r="BI2" s="758"/>
      <c r="BJ2" s="758"/>
      <c r="BK2" s="759">
        <f>②第６号様式添付書類２!E4</f>
        <v>0</v>
      </c>
      <c r="BL2" s="759"/>
      <c r="BM2" s="759"/>
      <c r="BN2" s="759"/>
      <c r="BO2" s="759"/>
      <c r="BP2" s="759"/>
      <c r="BQ2" s="759"/>
      <c r="BR2" s="759"/>
      <c r="BS2" s="759"/>
      <c r="BT2" s="759"/>
      <c r="BU2" s="759"/>
      <c r="BV2" s="759"/>
      <c r="BW2" s="759"/>
      <c r="BX2" s="759"/>
      <c r="BY2" s="759"/>
      <c r="BZ2" s="760"/>
      <c r="CA2" s="101"/>
      <c r="CB2" s="106"/>
    </row>
    <row r="3" spans="1:81" ht="22.5" customHeight="1" thickBot="1" x14ac:dyDescent="0.2">
      <c r="A3" s="783" t="s">
        <v>244</v>
      </c>
      <c r="B3" s="783"/>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3"/>
      <c r="AN3" s="783"/>
      <c r="AO3" s="783"/>
      <c r="AP3" s="783"/>
      <c r="AQ3" s="783"/>
      <c r="AR3" s="783"/>
      <c r="AS3" s="783"/>
      <c r="AT3" s="783"/>
      <c r="AU3" s="783"/>
      <c r="AV3" s="783"/>
      <c r="AW3" s="783"/>
      <c r="AX3" s="783"/>
      <c r="AY3" s="783"/>
      <c r="AZ3" s="783"/>
      <c r="BA3" s="783"/>
      <c r="BC3" s="787" t="s">
        <v>230</v>
      </c>
      <c r="BD3" s="788"/>
      <c r="BE3" s="788"/>
      <c r="BF3" s="788"/>
      <c r="BG3" s="788"/>
      <c r="BH3" s="788"/>
      <c r="BI3" s="788"/>
      <c r="BJ3" s="788"/>
      <c r="BK3" s="788">
        <f>②第６号様式添付書類２!E5</f>
        <v>0</v>
      </c>
      <c r="BL3" s="788"/>
      <c r="BM3" s="788"/>
      <c r="BN3" s="788"/>
      <c r="BO3" s="788"/>
      <c r="BP3" s="788"/>
      <c r="BQ3" s="788"/>
      <c r="BR3" s="788"/>
      <c r="BS3" s="788"/>
      <c r="BT3" s="788"/>
      <c r="BU3" s="788"/>
      <c r="BV3" s="788"/>
      <c r="BW3" s="788"/>
      <c r="BX3" s="788"/>
      <c r="BY3" s="788"/>
      <c r="BZ3" s="894"/>
      <c r="CA3" s="101"/>
      <c r="CB3" s="106"/>
    </row>
    <row r="4" spans="1:81" ht="30" customHeight="1" thickBot="1" x14ac:dyDescent="0.2">
      <c r="A4" s="782"/>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2"/>
      <c r="AM4" s="782"/>
      <c r="AN4" s="782"/>
      <c r="AO4" s="782"/>
      <c r="AP4" s="782"/>
      <c r="AQ4" s="782"/>
      <c r="AR4" s="782"/>
      <c r="AS4" s="782"/>
      <c r="AT4" s="782"/>
      <c r="AU4" s="782"/>
      <c r="AV4" s="782"/>
      <c r="AW4" s="782"/>
      <c r="AX4" s="782"/>
      <c r="AY4" s="782"/>
      <c r="AZ4" s="782"/>
      <c r="BA4" s="78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01"/>
      <c r="CB4" s="106"/>
    </row>
    <row r="5" spans="1:81" s="78" customFormat="1" ht="20.100000000000001" customHeight="1" x14ac:dyDescent="0.15">
      <c r="A5" s="761" t="s">
        <v>65</v>
      </c>
      <c r="B5" s="763" t="s">
        <v>201</v>
      </c>
      <c r="C5" s="764"/>
      <c r="D5" s="764"/>
      <c r="E5" s="764"/>
      <c r="F5" s="765"/>
      <c r="G5" s="763" t="s">
        <v>202</v>
      </c>
      <c r="H5" s="764"/>
      <c r="I5" s="765"/>
      <c r="J5" s="730" t="s">
        <v>269</v>
      </c>
      <c r="K5" s="732" t="s">
        <v>291</v>
      </c>
      <c r="L5" s="769"/>
      <c r="M5" s="769"/>
      <c r="N5" s="733"/>
      <c r="O5" s="763" t="s">
        <v>203</v>
      </c>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c r="AT5" s="773"/>
      <c r="AU5" s="763" t="s">
        <v>245</v>
      </c>
      <c r="AV5" s="764"/>
      <c r="AW5" s="764"/>
      <c r="AX5" s="764"/>
      <c r="AY5" s="764"/>
      <c r="AZ5" s="764"/>
      <c r="BA5" s="764"/>
      <c r="BB5" s="764"/>
      <c r="BC5" s="764"/>
      <c r="BD5" s="764"/>
      <c r="BE5" s="764"/>
      <c r="BF5" s="764"/>
      <c r="BG5" s="764"/>
      <c r="BH5" s="764"/>
      <c r="BI5" s="764"/>
      <c r="BJ5" s="764"/>
      <c r="BK5" s="764"/>
      <c r="BL5" s="764"/>
      <c r="BM5" s="764"/>
      <c r="BN5" s="764"/>
      <c r="BO5" s="764"/>
      <c r="BP5" s="764"/>
      <c r="BQ5" s="764"/>
      <c r="BR5" s="764"/>
      <c r="BS5" s="764"/>
      <c r="BT5" s="764"/>
      <c r="BU5" s="764"/>
      <c r="BV5" s="764"/>
      <c r="BW5" s="764"/>
      <c r="BX5" s="764"/>
      <c r="BY5" s="764"/>
      <c r="BZ5" s="764"/>
      <c r="CA5" s="789" t="s">
        <v>54</v>
      </c>
      <c r="CB5" s="790"/>
    </row>
    <row r="6" spans="1:81" s="78" customFormat="1" ht="60" customHeight="1" thickBot="1" x14ac:dyDescent="0.2">
      <c r="A6" s="762"/>
      <c r="B6" s="766"/>
      <c r="C6" s="767"/>
      <c r="D6" s="767"/>
      <c r="E6" s="767"/>
      <c r="F6" s="768"/>
      <c r="G6" s="766"/>
      <c r="H6" s="767"/>
      <c r="I6" s="768"/>
      <c r="J6" s="731"/>
      <c r="K6" s="770"/>
      <c r="L6" s="771"/>
      <c r="M6" s="771"/>
      <c r="N6" s="772"/>
      <c r="O6" s="423"/>
      <c r="P6" s="424"/>
      <c r="Q6" s="424"/>
      <c r="R6" s="424"/>
      <c r="S6" s="424"/>
      <c r="T6" s="424"/>
      <c r="U6" s="424"/>
      <c r="V6" s="424"/>
      <c r="W6" s="424"/>
      <c r="X6" s="424"/>
      <c r="Y6" s="424"/>
      <c r="Z6" s="424"/>
      <c r="AA6" s="424"/>
      <c r="AB6" s="424"/>
      <c r="AC6" s="424"/>
      <c r="AD6" s="424"/>
      <c r="AE6" s="774" t="s">
        <v>204</v>
      </c>
      <c r="AF6" s="775"/>
      <c r="AG6" s="775"/>
      <c r="AH6" s="775"/>
      <c r="AI6" s="775"/>
      <c r="AJ6" s="775"/>
      <c r="AK6" s="775"/>
      <c r="AL6" s="775"/>
      <c r="AM6" s="775"/>
      <c r="AN6" s="775"/>
      <c r="AO6" s="775"/>
      <c r="AP6" s="775"/>
      <c r="AQ6" s="775"/>
      <c r="AR6" s="775"/>
      <c r="AS6" s="775"/>
      <c r="AT6" s="791"/>
      <c r="AU6" s="423"/>
      <c r="AV6" s="424"/>
      <c r="AW6" s="424"/>
      <c r="AX6" s="424"/>
      <c r="AY6" s="424"/>
      <c r="AZ6" s="424"/>
      <c r="BA6" s="424"/>
      <c r="BB6" s="424"/>
      <c r="BC6" s="424"/>
      <c r="BD6" s="424"/>
      <c r="BE6" s="424"/>
      <c r="BF6" s="424"/>
      <c r="BG6" s="424"/>
      <c r="BH6" s="424"/>
      <c r="BI6" s="424"/>
      <c r="BJ6" s="424"/>
      <c r="BK6" s="774" t="s">
        <v>204</v>
      </c>
      <c r="BL6" s="775"/>
      <c r="BM6" s="775"/>
      <c r="BN6" s="775"/>
      <c r="BO6" s="775"/>
      <c r="BP6" s="775"/>
      <c r="BQ6" s="775"/>
      <c r="BR6" s="775"/>
      <c r="BS6" s="775"/>
      <c r="BT6" s="775"/>
      <c r="BU6" s="775"/>
      <c r="BV6" s="775"/>
      <c r="BW6" s="775"/>
      <c r="BX6" s="775"/>
      <c r="BY6" s="775"/>
      <c r="BZ6" s="775"/>
      <c r="CA6" s="133"/>
      <c r="CB6" s="134" t="s">
        <v>205</v>
      </c>
    </row>
    <row r="7" spans="1:81" ht="26.1" customHeight="1" x14ac:dyDescent="0.15">
      <c r="A7" s="79" t="s">
        <v>206</v>
      </c>
      <c r="B7" s="792" t="s">
        <v>207</v>
      </c>
      <c r="C7" s="793"/>
      <c r="D7" s="793"/>
      <c r="E7" s="793"/>
      <c r="F7" s="793"/>
      <c r="G7" s="794" t="s">
        <v>208</v>
      </c>
      <c r="H7" s="793"/>
      <c r="I7" s="793"/>
      <c r="J7" s="80">
        <v>9</v>
      </c>
      <c r="K7" s="794" t="s">
        <v>209</v>
      </c>
      <c r="L7" s="793"/>
      <c r="M7" s="793"/>
      <c r="N7" s="795"/>
      <c r="O7" s="796">
        <v>40000</v>
      </c>
      <c r="P7" s="797"/>
      <c r="Q7" s="797"/>
      <c r="R7" s="81" t="s">
        <v>1</v>
      </c>
      <c r="S7" s="81" t="s">
        <v>210</v>
      </c>
      <c r="T7" s="74">
        <v>12</v>
      </c>
      <c r="U7" s="81" t="s">
        <v>211</v>
      </c>
      <c r="V7" s="81" t="s">
        <v>210</v>
      </c>
      <c r="W7" s="506">
        <v>1</v>
      </c>
      <c r="X7" s="81" t="s">
        <v>170</v>
      </c>
      <c r="Y7" s="81" t="s">
        <v>212</v>
      </c>
      <c r="Z7" s="798">
        <f>O7*T7*W7</f>
        <v>480000</v>
      </c>
      <c r="AA7" s="798"/>
      <c r="AB7" s="798"/>
      <c r="AC7" s="798"/>
      <c r="AD7" s="82" t="s">
        <v>1</v>
      </c>
      <c r="AE7" s="799">
        <v>0</v>
      </c>
      <c r="AF7" s="800"/>
      <c r="AG7" s="800"/>
      <c r="AH7" s="83" t="s">
        <v>1</v>
      </c>
      <c r="AI7" s="83" t="s">
        <v>210</v>
      </c>
      <c r="AJ7" s="75">
        <v>12</v>
      </c>
      <c r="AK7" s="83" t="s">
        <v>211</v>
      </c>
      <c r="AL7" s="83" t="s">
        <v>210</v>
      </c>
      <c r="AM7" s="75">
        <v>1</v>
      </c>
      <c r="AN7" s="83" t="s">
        <v>170</v>
      </c>
      <c r="AO7" s="83" t="s">
        <v>212</v>
      </c>
      <c r="AP7" s="801">
        <f>AE7*AJ7*AM7</f>
        <v>0</v>
      </c>
      <c r="AQ7" s="801"/>
      <c r="AR7" s="801"/>
      <c r="AS7" s="801"/>
      <c r="AT7" s="84" t="s">
        <v>1</v>
      </c>
      <c r="AU7" s="796">
        <f>40000-O7</f>
        <v>0</v>
      </c>
      <c r="AV7" s="797"/>
      <c r="AW7" s="797"/>
      <c r="AX7" s="81" t="s">
        <v>1</v>
      </c>
      <c r="AY7" s="81" t="s">
        <v>210</v>
      </c>
      <c r="AZ7" s="74">
        <v>12</v>
      </c>
      <c r="BA7" s="81" t="s">
        <v>211</v>
      </c>
      <c r="BB7" s="81" t="s">
        <v>210</v>
      </c>
      <c r="BC7" s="506">
        <v>1</v>
      </c>
      <c r="BD7" s="81" t="s">
        <v>170</v>
      </c>
      <c r="BE7" s="81" t="s">
        <v>212</v>
      </c>
      <c r="BF7" s="798">
        <f>AU7*AZ7*BC7</f>
        <v>0</v>
      </c>
      <c r="BG7" s="798"/>
      <c r="BH7" s="798"/>
      <c r="BI7" s="798"/>
      <c r="BJ7" s="82" t="s">
        <v>1</v>
      </c>
      <c r="BK7" s="799">
        <v>0</v>
      </c>
      <c r="BL7" s="800"/>
      <c r="BM7" s="800"/>
      <c r="BN7" s="83" t="s">
        <v>1</v>
      </c>
      <c r="BO7" s="83" t="s">
        <v>210</v>
      </c>
      <c r="BP7" s="75">
        <v>12</v>
      </c>
      <c r="BQ7" s="83" t="s">
        <v>211</v>
      </c>
      <c r="BR7" s="83" t="s">
        <v>210</v>
      </c>
      <c r="BS7" s="507">
        <v>1</v>
      </c>
      <c r="BT7" s="83" t="s">
        <v>170</v>
      </c>
      <c r="BU7" s="83" t="s">
        <v>212</v>
      </c>
      <c r="BV7" s="801">
        <f>BK7*BP7*BS7</f>
        <v>0</v>
      </c>
      <c r="BW7" s="801"/>
      <c r="BX7" s="801"/>
      <c r="BY7" s="801"/>
      <c r="BZ7" s="85" t="s">
        <v>1</v>
      </c>
      <c r="CA7" s="86">
        <f>IFERROR(Z7+BF7,"NG")</f>
        <v>480000</v>
      </c>
      <c r="CB7" s="105">
        <f>IFERROR(AP7+BV7,"NG")</f>
        <v>0</v>
      </c>
    </row>
    <row r="8" spans="1:81" ht="26.1" customHeight="1" thickBot="1" x14ac:dyDescent="0.2">
      <c r="A8" s="405" t="s">
        <v>213</v>
      </c>
      <c r="B8" s="774" t="s">
        <v>215</v>
      </c>
      <c r="C8" s="775"/>
      <c r="D8" s="775"/>
      <c r="E8" s="775"/>
      <c r="F8" s="775"/>
      <c r="G8" s="776" t="s">
        <v>208</v>
      </c>
      <c r="H8" s="775"/>
      <c r="I8" s="775"/>
      <c r="J8" s="406">
        <v>7</v>
      </c>
      <c r="K8" s="776" t="s">
        <v>214</v>
      </c>
      <c r="L8" s="775"/>
      <c r="M8" s="775"/>
      <c r="N8" s="777"/>
      <c r="O8" s="778">
        <v>30000</v>
      </c>
      <c r="P8" s="779"/>
      <c r="Q8" s="779"/>
      <c r="R8" s="108" t="s">
        <v>1</v>
      </c>
      <c r="S8" s="108" t="s">
        <v>210</v>
      </c>
      <c r="T8" s="407">
        <v>12</v>
      </c>
      <c r="U8" s="108" t="s">
        <v>211</v>
      </c>
      <c r="V8" s="108" t="s">
        <v>210</v>
      </c>
      <c r="W8" s="407">
        <v>1</v>
      </c>
      <c r="X8" s="108" t="s">
        <v>170</v>
      </c>
      <c r="Y8" s="108" t="s">
        <v>212</v>
      </c>
      <c r="Z8" s="780">
        <f>O8*T8*W8</f>
        <v>360000</v>
      </c>
      <c r="AA8" s="780"/>
      <c r="AB8" s="780"/>
      <c r="AC8" s="780"/>
      <c r="AD8" s="286" t="s">
        <v>1</v>
      </c>
      <c r="AE8" s="778">
        <v>0</v>
      </c>
      <c r="AF8" s="779"/>
      <c r="AG8" s="779"/>
      <c r="AH8" s="108" t="s">
        <v>1</v>
      </c>
      <c r="AI8" s="108" t="s">
        <v>210</v>
      </c>
      <c r="AJ8" s="407">
        <v>12</v>
      </c>
      <c r="AK8" s="108" t="s">
        <v>211</v>
      </c>
      <c r="AL8" s="108" t="s">
        <v>210</v>
      </c>
      <c r="AM8" s="407">
        <v>1</v>
      </c>
      <c r="AN8" s="108" t="s">
        <v>170</v>
      </c>
      <c r="AO8" s="108" t="s">
        <v>212</v>
      </c>
      <c r="AP8" s="781">
        <f>AE8*AJ8*AM8</f>
        <v>0</v>
      </c>
      <c r="AQ8" s="781"/>
      <c r="AR8" s="781"/>
      <c r="AS8" s="781"/>
      <c r="AT8" s="287" t="s">
        <v>1</v>
      </c>
      <c r="AU8" s="778">
        <f>40000-O8</f>
        <v>10000</v>
      </c>
      <c r="AV8" s="779"/>
      <c r="AW8" s="779"/>
      <c r="AX8" s="108" t="s">
        <v>1</v>
      </c>
      <c r="AY8" s="108" t="s">
        <v>210</v>
      </c>
      <c r="AZ8" s="407">
        <v>12</v>
      </c>
      <c r="BA8" s="108" t="s">
        <v>211</v>
      </c>
      <c r="BB8" s="108" t="s">
        <v>210</v>
      </c>
      <c r="BC8" s="407">
        <v>1</v>
      </c>
      <c r="BD8" s="108" t="s">
        <v>170</v>
      </c>
      <c r="BE8" s="108" t="s">
        <v>212</v>
      </c>
      <c r="BF8" s="780">
        <f>AU8*AZ8*BC8</f>
        <v>120000</v>
      </c>
      <c r="BG8" s="780"/>
      <c r="BH8" s="780"/>
      <c r="BI8" s="780"/>
      <c r="BJ8" s="286" t="s">
        <v>1</v>
      </c>
      <c r="BK8" s="778">
        <v>0</v>
      </c>
      <c r="BL8" s="779"/>
      <c r="BM8" s="779"/>
      <c r="BN8" s="108" t="s">
        <v>1</v>
      </c>
      <c r="BO8" s="108" t="s">
        <v>210</v>
      </c>
      <c r="BP8" s="407">
        <v>12</v>
      </c>
      <c r="BQ8" s="108" t="s">
        <v>211</v>
      </c>
      <c r="BR8" s="108" t="s">
        <v>210</v>
      </c>
      <c r="BS8" s="407">
        <v>1</v>
      </c>
      <c r="BT8" s="108" t="s">
        <v>170</v>
      </c>
      <c r="BU8" s="108" t="s">
        <v>212</v>
      </c>
      <c r="BV8" s="781">
        <f>BK8*BP8*BS8</f>
        <v>0</v>
      </c>
      <c r="BW8" s="781"/>
      <c r="BX8" s="781"/>
      <c r="BY8" s="781"/>
      <c r="BZ8" s="286" t="s">
        <v>1</v>
      </c>
      <c r="CA8" s="408">
        <f>IFERROR(Z8+BF8,"NG")</f>
        <v>480000</v>
      </c>
      <c r="CB8" s="409">
        <f>IFERROR(AP8+BV8,"NG")</f>
        <v>0</v>
      </c>
      <c r="CC8" s="101"/>
    </row>
    <row r="9" spans="1:81" ht="26.1" customHeight="1" x14ac:dyDescent="0.15">
      <c r="A9" s="401">
        <v>1</v>
      </c>
      <c r="B9" s="811"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9" s="812"/>
      <c r="D9" s="812"/>
      <c r="E9" s="812"/>
      <c r="F9" s="812"/>
      <c r="G9" s="813"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9" s="814"/>
      <c r="I9" s="815"/>
      <c r="J9" s="508"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9" s="813" t="str">
        <f ca="1">IF((ROW()-8)&lt;=MAX(③入力シート２!$AU$6:$AU$1085),IF(INDEX(③入力シート２!AO$6:AO$1085,MATCH(ROW()-8,③入力シート２!$AU$6:$AU$1085,0))=1,"基本給",IF(INDEX(③入力シート２!AO$6:AO$1085,MATCH(ROW()-8,③入力シート２!$AU$6:$AU$1085,0))=2,"手当","法定福利費残")),"")</f>
        <v/>
      </c>
      <c r="L9" s="814"/>
      <c r="M9" s="814"/>
      <c r="N9" s="815"/>
      <c r="O9" s="816" t="str">
        <f ca="1">IF((ROW()-8)&lt;=MAX(③入力シート２!$AU$6:$AU$1085),INDEX(③入力シート２!AQ$6:AQ$1085,MATCH(ROW()-8,③入力シート２!$AU$6:$AU$1085,0)),"")</f>
        <v/>
      </c>
      <c r="P9" s="817"/>
      <c r="Q9" s="817"/>
      <c r="R9" s="83" t="s">
        <v>1</v>
      </c>
      <c r="S9" s="83" t="s">
        <v>210</v>
      </c>
      <c r="T9" s="509" t="str">
        <f ca="1">IF((ROW()-8)&lt;=MAX(③入力シート２!$AU$6:$AU$1085),INDEX(③入力シート２!AR$6:AR$1085,MATCH(ROW()-8,③入力シート２!$AU$6:$AU$1085,0)),"")</f>
        <v/>
      </c>
      <c r="U9" s="83" t="s">
        <v>211</v>
      </c>
      <c r="V9" s="83" t="s">
        <v>210</v>
      </c>
      <c r="W9" s="402">
        <v>1</v>
      </c>
      <c r="X9" s="83" t="s">
        <v>170</v>
      </c>
      <c r="Y9" s="83" t="s">
        <v>212</v>
      </c>
      <c r="Z9" s="818" t="str">
        <f ca="1">IFERROR(O9*T9*W9,"")</f>
        <v/>
      </c>
      <c r="AA9" s="818"/>
      <c r="AB9" s="818"/>
      <c r="AC9" s="818"/>
      <c r="AD9" s="85" t="s">
        <v>1</v>
      </c>
      <c r="AE9" s="819">
        <f>IF(①入力シート!$F$30="あり",O9,0)</f>
        <v>0</v>
      </c>
      <c r="AF9" s="820"/>
      <c r="AG9" s="820"/>
      <c r="AH9" s="83" t="s">
        <v>1</v>
      </c>
      <c r="AI9" s="83" t="s">
        <v>210</v>
      </c>
      <c r="AJ9" s="507">
        <f>IF(①入力シート!$F$30="あり",T9,0)</f>
        <v>0</v>
      </c>
      <c r="AK9" s="83" t="s">
        <v>211</v>
      </c>
      <c r="AL9" s="83" t="s">
        <v>210</v>
      </c>
      <c r="AM9" s="75">
        <v>1</v>
      </c>
      <c r="AN9" s="83" t="s">
        <v>170</v>
      </c>
      <c r="AO9" s="83" t="s">
        <v>212</v>
      </c>
      <c r="AP9" s="825">
        <f>IFERROR(AE9*AJ9*AM9,"")</f>
        <v>0</v>
      </c>
      <c r="AQ9" s="825"/>
      <c r="AR9" s="825"/>
      <c r="AS9" s="825"/>
      <c r="AT9" s="84" t="s">
        <v>1</v>
      </c>
      <c r="AU9" s="816" t="str">
        <f ca="1">IF((ROW()-8)&lt;=MAX(③入力シート２!$AU$6:$AU$1085),INDEX(③入力シート２!AS$6:AS$1085,MATCH(ROW()-8,③入力シート２!$AU$6:$AU$1085,0)),"")</f>
        <v/>
      </c>
      <c r="AV9" s="817"/>
      <c r="AW9" s="817"/>
      <c r="AX9" s="83" t="s">
        <v>1</v>
      </c>
      <c r="AY9" s="83" t="s">
        <v>210</v>
      </c>
      <c r="AZ9" s="509" t="str">
        <f ca="1">IF((ROW()-8)&lt;=MAX(③入力シート２!$AU$6:$AU$1085),INDEX(③入力シート２!AT$6:AT$1085,MATCH(ROW()-8,③入力シート２!$AU$6:$AU$1085,0)),"")</f>
        <v/>
      </c>
      <c r="BA9" s="83" t="s">
        <v>211</v>
      </c>
      <c r="BB9" s="83" t="s">
        <v>210</v>
      </c>
      <c r="BC9" s="402">
        <v>1</v>
      </c>
      <c r="BD9" s="83" t="s">
        <v>170</v>
      </c>
      <c r="BE9" s="83" t="s">
        <v>212</v>
      </c>
      <c r="BF9" s="818" t="str">
        <f t="shared" ref="BF9:BF20" ca="1" si="0">IFERROR(AU9*AZ9*BC9,"")</f>
        <v/>
      </c>
      <c r="BG9" s="818"/>
      <c r="BH9" s="818"/>
      <c r="BI9" s="818"/>
      <c r="BJ9" s="85" t="s">
        <v>1</v>
      </c>
      <c r="BK9" s="822">
        <f>IF(①入力シート!$F$30="あり",AU9,0)</f>
        <v>0</v>
      </c>
      <c r="BL9" s="823"/>
      <c r="BM9" s="823"/>
      <c r="BN9" s="83" t="s">
        <v>1</v>
      </c>
      <c r="BO9" s="83" t="s">
        <v>210</v>
      </c>
      <c r="BP9" s="609">
        <f>IF(①入力シート!$F$30="あり",AZ9,0)</f>
        <v>0</v>
      </c>
      <c r="BQ9" s="83" t="s">
        <v>211</v>
      </c>
      <c r="BR9" s="83" t="s">
        <v>210</v>
      </c>
      <c r="BS9" s="402">
        <v>1</v>
      </c>
      <c r="BT9" s="83" t="s">
        <v>170</v>
      </c>
      <c r="BU9" s="83" t="s">
        <v>212</v>
      </c>
      <c r="BV9" s="826">
        <f t="shared" ref="BV9:BV20" si="1">IFERROR(BK9*BP9*BS9,"")</f>
        <v>0</v>
      </c>
      <c r="BW9" s="826"/>
      <c r="BX9" s="826"/>
      <c r="BY9" s="826"/>
      <c r="BZ9" s="85" t="s">
        <v>1</v>
      </c>
      <c r="CA9" s="403" t="str">
        <f ca="1">IFERROR(Z9+BF9,"")</f>
        <v/>
      </c>
      <c r="CB9" s="404">
        <f>IFERROR(AP9+BV9,"")</f>
        <v>0</v>
      </c>
      <c r="CC9" s="101"/>
    </row>
    <row r="10" spans="1:81" ht="26.1" customHeight="1" x14ac:dyDescent="0.15">
      <c r="A10" s="79">
        <v>2</v>
      </c>
      <c r="B10"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0" s="803"/>
      <c r="D10" s="803"/>
      <c r="E10" s="803"/>
      <c r="F10" s="804"/>
      <c r="G10"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0" s="806"/>
      <c r="I10" s="807"/>
      <c r="J10"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0" s="805" t="str">
        <f ca="1">IF((ROW()-8)&lt;=MAX(③入力シート２!$AU$6:$AU$1085),IF(INDEX(③入力シート２!AO$6:AO$1085,MATCH(ROW()-8,③入力シート２!$AU$6:$AU$1085,0))=1,"基本給",IF(INDEX(③入力シート２!AO$6:AO$1085,MATCH(ROW()-8,③入力シート２!$AU$6:$AU$1085,0))=2,"手当","法定福利費残")),"")</f>
        <v/>
      </c>
      <c r="L10" s="806"/>
      <c r="M10" s="806"/>
      <c r="N10" s="807"/>
      <c r="O10" s="808" t="str">
        <f ca="1">IF((ROW()-8)&lt;=MAX(③入力シート２!$AU$6:$AU$1085),INDEX(③入力シート２!AQ$6:AQ$1085,MATCH(ROW()-8,③入力シート２!$AU$6:$AU$1085,0)),"")</f>
        <v/>
      </c>
      <c r="P10" s="809"/>
      <c r="Q10" s="809"/>
      <c r="R10" s="81" t="s">
        <v>1</v>
      </c>
      <c r="S10" s="81" t="s">
        <v>210</v>
      </c>
      <c r="T10" s="511" t="str">
        <f ca="1">IF((ROW()-8)&lt;=MAX(③入力シート２!$AU$6:$AU$1085),INDEX(③入力シート２!AR$6:AR$1085,MATCH(ROW()-8,③入力シート２!$AU$6:$AU$1085,0)),"")</f>
        <v/>
      </c>
      <c r="U10" s="81" t="s">
        <v>211</v>
      </c>
      <c r="V10" s="81" t="s">
        <v>210</v>
      </c>
      <c r="W10" s="275">
        <v>1</v>
      </c>
      <c r="X10" s="81" t="s">
        <v>170</v>
      </c>
      <c r="Y10" s="81" t="s">
        <v>212</v>
      </c>
      <c r="Z10" s="810" t="str">
        <f t="shared" ref="Z10:Z20" ca="1" si="2">IFERROR(O10*T10*W10,"")</f>
        <v/>
      </c>
      <c r="AA10" s="810"/>
      <c r="AB10" s="810"/>
      <c r="AC10" s="810"/>
      <c r="AD10" s="82" t="s">
        <v>1</v>
      </c>
      <c r="AE10" s="819">
        <f>IF(①入力シート!$F$30="あり",O10,0)</f>
        <v>0</v>
      </c>
      <c r="AF10" s="820"/>
      <c r="AG10" s="820"/>
      <c r="AH10" s="81" t="s">
        <v>1</v>
      </c>
      <c r="AI10" s="81" t="s">
        <v>210</v>
      </c>
      <c r="AJ10" s="507">
        <f>IF(①入力シート!$F$30="あり",T10,0)</f>
        <v>0</v>
      </c>
      <c r="AK10" s="81" t="s">
        <v>211</v>
      </c>
      <c r="AL10" s="81" t="s">
        <v>210</v>
      </c>
      <c r="AM10" s="74">
        <v>1</v>
      </c>
      <c r="AN10" s="81" t="s">
        <v>170</v>
      </c>
      <c r="AO10" s="81" t="s">
        <v>212</v>
      </c>
      <c r="AP10" s="821">
        <f t="shared" ref="AP10:AP20" si="3">IFERROR(AE10*AJ10*AM10,"")</f>
        <v>0</v>
      </c>
      <c r="AQ10" s="821"/>
      <c r="AR10" s="821"/>
      <c r="AS10" s="821"/>
      <c r="AT10" s="88" t="s">
        <v>1</v>
      </c>
      <c r="AU10" s="808" t="str">
        <f ca="1">IF((ROW()-8)&lt;=MAX(③入力シート２!$AU$6:$AU$1085),INDEX(③入力シート２!AS$6:AS$1085,MATCH(ROW()-8,③入力シート２!$AU$6:$AU$1085,0)),"")</f>
        <v/>
      </c>
      <c r="AV10" s="809"/>
      <c r="AW10" s="809"/>
      <c r="AX10" s="81" t="s">
        <v>1</v>
      </c>
      <c r="AY10" s="81" t="s">
        <v>210</v>
      </c>
      <c r="AZ10" s="511" t="str">
        <f ca="1">IF((ROW()-8)&lt;=MAX(③入力シート２!$AU$6:$AU$1085),INDEX(③入力シート２!AT$6:AT$1085,MATCH(ROW()-8,③入力シート２!$AU$6:$AU$1085,0)),"")</f>
        <v/>
      </c>
      <c r="BA10" s="81" t="s">
        <v>211</v>
      </c>
      <c r="BB10" s="81" t="s">
        <v>210</v>
      </c>
      <c r="BC10" s="275">
        <v>1</v>
      </c>
      <c r="BD10" s="81" t="s">
        <v>170</v>
      </c>
      <c r="BE10" s="81" t="s">
        <v>212</v>
      </c>
      <c r="BF10" s="810" t="str">
        <f t="shared" ca="1" si="0"/>
        <v/>
      </c>
      <c r="BG10" s="810"/>
      <c r="BH10" s="810"/>
      <c r="BI10" s="810"/>
      <c r="BJ10" s="82" t="s">
        <v>1</v>
      </c>
      <c r="BK10" s="822">
        <f>IF(①入力シート!$F$30="あり",AU10,0)</f>
        <v>0</v>
      </c>
      <c r="BL10" s="823"/>
      <c r="BM10" s="823"/>
      <c r="BN10" s="81" t="s">
        <v>1</v>
      </c>
      <c r="BO10" s="81" t="s">
        <v>210</v>
      </c>
      <c r="BP10" s="609">
        <f>IF(①入力シート!$F$30="あり",AZ10,0)</f>
        <v>0</v>
      </c>
      <c r="BQ10" s="81" t="s">
        <v>211</v>
      </c>
      <c r="BR10" s="81" t="s">
        <v>210</v>
      </c>
      <c r="BS10" s="275">
        <v>1</v>
      </c>
      <c r="BT10" s="81" t="s">
        <v>170</v>
      </c>
      <c r="BU10" s="81" t="s">
        <v>212</v>
      </c>
      <c r="BV10" s="824">
        <f t="shared" si="1"/>
        <v>0</v>
      </c>
      <c r="BW10" s="824"/>
      <c r="BX10" s="824"/>
      <c r="BY10" s="824"/>
      <c r="BZ10" s="82" t="s">
        <v>1</v>
      </c>
      <c r="CA10" s="276" t="str">
        <f ca="1">IFERROR(Z10+BF10,"")</f>
        <v/>
      </c>
      <c r="CB10" s="277">
        <f>IFERROR(AP10+BV10,"")</f>
        <v>0</v>
      </c>
      <c r="CC10" s="101"/>
    </row>
    <row r="11" spans="1:81" ht="26.1" customHeight="1" x14ac:dyDescent="0.15">
      <c r="A11" s="79">
        <v>3</v>
      </c>
      <c r="B11"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1" s="803"/>
      <c r="D11" s="803"/>
      <c r="E11" s="803"/>
      <c r="F11" s="804"/>
      <c r="G11"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1" s="806"/>
      <c r="I11" s="807"/>
      <c r="J11"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1" s="805" t="str">
        <f ca="1">IF((ROW()-8)&lt;=MAX(③入力シート２!$AU$6:$AU$1085),IF(INDEX(③入力シート２!AO$6:AO$1085,MATCH(ROW()-8,③入力シート２!$AU$6:$AU$1085,0))=1,"基本給",IF(INDEX(③入力シート２!AO$6:AO$1085,MATCH(ROW()-8,③入力シート２!$AU$6:$AU$1085,0))=2,"手当","法定福利費残")),"")</f>
        <v/>
      </c>
      <c r="L11" s="806"/>
      <c r="M11" s="806"/>
      <c r="N11" s="807"/>
      <c r="O11" s="808" t="str">
        <f ca="1">IF((ROW()-8)&lt;=MAX(③入力シート２!$AU$6:$AU$1085),INDEX(③入力シート２!AQ$6:AQ$1085,MATCH(ROW()-8,③入力シート２!$AU$6:$AU$1085,0)),"")</f>
        <v/>
      </c>
      <c r="P11" s="809"/>
      <c r="Q11" s="809"/>
      <c r="R11" s="81" t="s">
        <v>1</v>
      </c>
      <c r="S11" s="81" t="s">
        <v>210</v>
      </c>
      <c r="T11" s="511" t="str">
        <f ca="1">IF((ROW()-8)&lt;=MAX(③入力シート２!$AU$6:$AU$1085),INDEX(③入力シート２!AR$6:AR$1085,MATCH(ROW()-8,③入力シート２!$AU$6:$AU$1085,0)),"")</f>
        <v/>
      </c>
      <c r="U11" s="81" t="s">
        <v>211</v>
      </c>
      <c r="V11" s="81" t="s">
        <v>210</v>
      </c>
      <c r="W11" s="275">
        <v>1</v>
      </c>
      <c r="X11" s="81" t="s">
        <v>170</v>
      </c>
      <c r="Y11" s="81" t="s">
        <v>212</v>
      </c>
      <c r="Z11" s="810" t="str">
        <f t="shared" ca="1" si="2"/>
        <v/>
      </c>
      <c r="AA11" s="810"/>
      <c r="AB11" s="810"/>
      <c r="AC11" s="810"/>
      <c r="AD11" s="82" t="s">
        <v>1</v>
      </c>
      <c r="AE11" s="819">
        <f>IF(①入力シート!$F$30="あり",O11,0)</f>
        <v>0</v>
      </c>
      <c r="AF11" s="820"/>
      <c r="AG11" s="820"/>
      <c r="AH11" s="81" t="s">
        <v>1</v>
      </c>
      <c r="AI11" s="81" t="s">
        <v>210</v>
      </c>
      <c r="AJ11" s="507">
        <f>IF(①入力シート!$F$30="あり",T11,0)</f>
        <v>0</v>
      </c>
      <c r="AK11" s="81" t="s">
        <v>211</v>
      </c>
      <c r="AL11" s="81" t="s">
        <v>210</v>
      </c>
      <c r="AM11" s="74">
        <v>1</v>
      </c>
      <c r="AN11" s="81" t="s">
        <v>170</v>
      </c>
      <c r="AO11" s="81" t="s">
        <v>212</v>
      </c>
      <c r="AP11" s="821">
        <f t="shared" si="3"/>
        <v>0</v>
      </c>
      <c r="AQ11" s="821"/>
      <c r="AR11" s="821"/>
      <c r="AS11" s="821"/>
      <c r="AT11" s="88" t="s">
        <v>1</v>
      </c>
      <c r="AU11" s="808" t="str">
        <f ca="1">IF((ROW()-8)&lt;=MAX(③入力シート２!$AU$6:$AU$1085),INDEX(③入力シート２!AS$6:AS$1085,MATCH(ROW()-8,③入力シート２!$AU$6:$AU$1085,0)),"")</f>
        <v/>
      </c>
      <c r="AV11" s="809"/>
      <c r="AW11" s="809"/>
      <c r="AX11" s="81" t="s">
        <v>1</v>
      </c>
      <c r="AY11" s="81" t="s">
        <v>210</v>
      </c>
      <c r="AZ11" s="511" t="str">
        <f ca="1">IF((ROW()-8)&lt;=MAX(③入力シート２!$AU$6:$AU$1085),INDEX(③入力シート２!AT$6:AT$1085,MATCH(ROW()-8,③入力シート２!$AU$6:$AU$1085,0)),"")</f>
        <v/>
      </c>
      <c r="BA11" s="81" t="s">
        <v>211</v>
      </c>
      <c r="BB11" s="81" t="s">
        <v>210</v>
      </c>
      <c r="BC11" s="275">
        <v>1</v>
      </c>
      <c r="BD11" s="81" t="s">
        <v>170</v>
      </c>
      <c r="BE11" s="81" t="s">
        <v>212</v>
      </c>
      <c r="BF11" s="810" t="str">
        <f t="shared" ca="1" si="0"/>
        <v/>
      </c>
      <c r="BG11" s="810"/>
      <c r="BH11" s="810"/>
      <c r="BI11" s="810"/>
      <c r="BJ11" s="82" t="s">
        <v>1</v>
      </c>
      <c r="BK11" s="822">
        <f>IF(①入力シート!$F$30="あり",AU11,0)</f>
        <v>0</v>
      </c>
      <c r="BL11" s="823"/>
      <c r="BM11" s="823"/>
      <c r="BN11" s="81" t="s">
        <v>1</v>
      </c>
      <c r="BO11" s="81" t="s">
        <v>210</v>
      </c>
      <c r="BP11" s="609">
        <f>IF(①入力シート!$F$30="あり",AZ11,0)</f>
        <v>0</v>
      </c>
      <c r="BQ11" s="81" t="s">
        <v>211</v>
      </c>
      <c r="BR11" s="81" t="s">
        <v>210</v>
      </c>
      <c r="BS11" s="275">
        <v>1</v>
      </c>
      <c r="BT11" s="81" t="s">
        <v>170</v>
      </c>
      <c r="BU11" s="81" t="s">
        <v>212</v>
      </c>
      <c r="BV11" s="824">
        <f t="shared" si="1"/>
        <v>0</v>
      </c>
      <c r="BW11" s="824"/>
      <c r="BX11" s="824"/>
      <c r="BY11" s="824"/>
      <c r="BZ11" s="82" t="s">
        <v>1</v>
      </c>
      <c r="CA11" s="276" t="str">
        <f ca="1">IFERROR(Z11+BF11,"")</f>
        <v/>
      </c>
      <c r="CB11" s="277">
        <f>IFERROR(AP11+BV11,"")</f>
        <v>0</v>
      </c>
      <c r="CC11" s="101"/>
    </row>
    <row r="12" spans="1:81" ht="26.1" customHeight="1" x14ac:dyDescent="0.15">
      <c r="A12" s="79">
        <v>4</v>
      </c>
      <c r="B12"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2" s="803"/>
      <c r="D12" s="803"/>
      <c r="E12" s="803"/>
      <c r="F12" s="804"/>
      <c r="G12"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2" s="806"/>
      <c r="I12" s="807"/>
      <c r="J12"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2" s="805" t="str">
        <f ca="1">IF((ROW()-8)&lt;=MAX(③入力シート２!$AU$6:$AU$1085),IF(INDEX(③入力シート２!AO$6:AO$1085,MATCH(ROW()-8,③入力シート２!$AU$6:$AU$1085,0))=1,"基本給",IF(INDEX(③入力シート２!AO$6:AO$1085,MATCH(ROW()-8,③入力シート２!$AU$6:$AU$1085,0))=2,"手当","法定福利費残")),"")</f>
        <v/>
      </c>
      <c r="L12" s="806"/>
      <c r="M12" s="806"/>
      <c r="N12" s="807"/>
      <c r="O12" s="808" t="str">
        <f ca="1">IF((ROW()-8)&lt;=MAX(③入力シート２!$AU$6:$AU$1085),INDEX(③入力シート２!AQ$6:AQ$1085,MATCH(ROW()-8,③入力シート２!$AU$6:$AU$1085,0)),"")</f>
        <v/>
      </c>
      <c r="P12" s="809"/>
      <c r="Q12" s="809"/>
      <c r="R12" s="81" t="s">
        <v>1</v>
      </c>
      <c r="S12" s="81" t="s">
        <v>210</v>
      </c>
      <c r="T12" s="511" t="str">
        <f ca="1">IF((ROW()-8)&lt;=MAX(③入力シート２!$AU$6:$AU$1085),INDEX(③入力シート２!AR$6:AR$1085,MATCH(ROW()-8,③入力シート２!$AU$6:$AU$1085,0)),"")</f>
        <v/>
      </c>
      <c r="U12" s="81" t="s">
        <v>211</v>
      </c>
      <c r="V12" s="81" t="s">
        <v>210</v>
      </c>
      <c r="W12" s="275">
        <v>1</v>
      </c>
      <c r="X12" s="81" t="s">
        <v>170</v>
      </c>
      <c r="Y12" s="81" t="s">
        <v>212</v>
      </c>
      <c r="Z12" s="810" t="str">
        <f t="shared" ca="1" si="2"/>
        <v/>
      </c>
      <c r="AA12" s="810"/>
      <c r="AB12" s="810"/>
      <c r="AC12" s="810"/>
      <c r="AD12" s="82" t="s">
        <v>1</v>
      </c>
      <c r="AE12" s="819">
        <f>IF(①入力シート!$F$30="あり",O12,0)</f>
        <v>0</v>
      </c>
      <c r="AF12" s="820"/>
      <c r="AG12" s="820"/>
      <c r="AH12" s="81" t="s">
        <v>1</v>
      </c>
      <c r="AI12" s="81" t="s">
        <v>210</v>
      </c>
      <c r="AJ12" s="507">
        <f>IF(①入力シート!$F$30="あり",T12,0)</f>
        <v>0</v>
      </c>
      <c r="AK12" s="81" t="s">
        <v>211</v>
      </c>
      <c r="AL12" s="81" t="s">
        <v>210</v>
      </c>
      <c r="AM12" s="74">
        <v>1</v>
      </c>
      <c r="AN12" s="81" t="s">
        <v>170</v>
      </c>
      <c r="AO12" s="81" t="s">
        <v>212</v>
      </c>
      <c r="AP12" s="821">
        <f t="shared" si="3"/>
        <v>0</v>
      </c>
      <c r="AQ12" s="821"/>
      <c r="AR12" s="821"/>
      <c r="AS12" s="821"/>
      <c r="AT12" s="88" t="s">
        <v>1</v>
      </c>
      <c r="AU12" s="808" t="str">
        <f ca="1">IF((ROW()-8)&lt;=MAX(③入力シート２!$AU$6:$AU$1085),INDEX(③入力シート２!AS$6:AS$1085,MATCH(ROW()-8,③入力シート２!$AU$6:$AU$1085,0)),"")</f>
        <v/>
      </c>
      <c r="AV12" s="809"/>
      <c r="AW12" s="809"/>
      <c r="AX12" s="81" t="s">
        <v>1</v>
      </c>
      <c r="AY12" s="81" t="s">
        <v>210</v>
      </c>
      <c r="AZ12" s="511" t="str">
        <f ca="1">IF((ROW()-8)&lt;=MAX(③入力シート２!$AU$6:$AU$1085),INDEX(③入力シート２!AT$6:AT$1085,MATCH(ROW()-8,③入力シート２!$AU$6:$AU$1085,0)),"")</f>
        <v/>
      </c>
      <c r="BA12" s="81" t="s">
        <v>211</v>
      </c>
      <c r="BB12" s="81" t="s">
        <v>210</v>
      </c>
      <c r="BC12" s="275">
        <v>1</v>
      </c>
      <c r="BD12" s="81" t="s">
        <v>170</v>
      </c>
      <c r="BE12" s="81" t="s">
        <v>212</v>
      </c>
      <c r="BF12" s="810" t="str">
        <f t="shared" ca="1" si="0"/>
        <v/>
      </c>
      <c r="BG12" s="810"/>
      <c r="BH12" s="810"/>
      <c r="BI12" s="810"/>
      <c r="BJ12" s="82" t="s">
        <v>1</v>
      </c>
      <c r="BK12" s="822">
        <f>IF(①入力シート!$F$30="あり",AU12,0)</f>
        <v>0</v>
      </c>
      <c r="BL12" s="823"/>
      <c r="BM12" s="823"/>
      <c r="BN12" s="81" t="s">
        <v>1</v>
      </c>
      <c r="BO12" s="81" t="s">
        <v>210</v>
      </c>
      <c r="BP12" s="609">
        <f>IF(①入力シート!$F$30="あり",AZ12,0)</f>
        <v>0</v>
      </c>
      <c r="BQ12" s="81" t="s">
        <v>211</v>
      </c>
      <c r="BR12" s="81" t="s">
        <v>210</v>
      </c>
      <c r="BS12" s="275">
        <v>1</v>
      </c>
      <c r="BT12" s="81" t="s">
        <v>170</v>
      </c>
      <c r="BU12" s="81" t="s">
        <v>212</v>
      </c>
      <c r="BV12" s="824">
        <f t="shared" si="1"/>
        <v>0</v>
      </c>
      <c r="BW12" s="824"/>
      <c r="BX12" s="824"/>
      <c r="BY12" s="824"/>
      <c r="BZ12" s="82" t="s">
        <v>1</v>
      </c>
      <c r="CA12" s="276" t="str">
        <f t="shared" ref="CA12:CA38" ca="1" si="4">IFERROR(Z12+BF12,"")</f>
        <v/>
      </c>
      <c r="CB12" s="277">
        <f t="shared" ref="CB12:CB38" si="5">IFERROR(AP12+BV12,"")</f>
        <v>0</v>
      </c>
      <c r="CC12" s="101"/>
    </row>
    <row r="13" spans="1:81" ht="26.1" customHeight="1" x14ac:dyDescent="0.15">
      <c r="A13" s="79">
        <v>5</v>
      </c>
      <c r="B13"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3" s="803"/>
      <c r="D13" s="803"/>
      <c r="E13" s="803"/>
      <c r="F13" s="804"/>
      <c r="G13"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3" s="806"/>
      <c r="I13" s="807"/>
      <c r="J13"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3" s="805" t="str">
        <f ca="1">IF((ROW()-8)&lt;=MAX(③入力シート２!$AU$6:$AU$1085),IF(INDEX(③入力シート２!AO$6:AO$1085,MATCH(ROW()-8,③入力シート２!$AU$6:$AU$1085,0))=1,"基本給",IF(INDEX(③入力シート２!AO$6:AO$1085,MATCH(ROW()-8,③入力シート２!$AU$6:$AU$1085,0))=2,"手当","法定福利費残")),"")</f>
        <v/>
      </c>
      <c r="L13" s="806"/>
      <c r="M13" s="806"/>
      <c r="N13" s="807"/>
      <c r="O13" s="808" t="str">
        <f ca="1">IF((ROW()-8)&lt;=MAX(③入力シート２!$AU$6:$AU$1085),INDEX(③入力シート２!AQ$6:AQ$1085,MATCH(ROW()-8,③入力シート２!$AU$6:$AU$1085,0)),"")</f>
        <v/>
      </c>
      <c r="P13" s="809"/>
      <c r="Q13" s="809"/>
      <c r="R13" s="81" t="s">
        <v>1</v>
      </c>
      <c r="S13" s="81" t="s">
        <v>210</v>
      </c>
      <c r="T13" s="511" t="str">
        <f ca="1">IF((ROW()-8)&lt;=MAX(③入力シート２!$AU$6:$AU$1085),INDEX(③入力シート２!AR$6:AR$1085,MATCH(ROW()-8,③入力シート２!$AU$6:$AU$1085,0)),"")</f>
        <v/>
      </c>
      <c r="U13" s="81" t="s">
        <v>211</v>
      </c>
      <c r="V13" s="81" t="s">
        <v>210</v>
      </c>
      <c r="W13" s="275">
        <v>1</v>
      </c>
      <c r="X13" s="81" t="s">
        <v>170</v>
      </c>
      <c r="Y13" s="81" t="s">
        <v>212</v>
      </c>
      <c r="Z13" s="810" t="str">
        <f t="shared" ca="1" si="2"/>
        <v/>
      </c>
      <c r="AA13" s="810"/>
      <c r="AB13" s="810"/>
      <c r="AC13" s="810"/>
      <c r="AD13" s="82" t="s">
        <v>1</v>
      </c>
      <c r="AE13" s="819">
        <f>IF(①入力シート!$F$30="あり",O13,0)</f>
        <v>0</v>
      </c>
      <c r="AF13" s="820"/>
      <c r="AG13" s="820"/>
      <c r="AH13" s="81" t="s">
        <v>1</v>
      </c>
      <c r="AI13" s="81" t="s">
        <v>210</v>
      </c>
      <c r="AJ13" s="507">
        <f>IF(①入力シート!$F$30="あり",T13,0)</f>
        <v>0</v>
      </c>
      <c r="AK13" s="81" t="s">
        <v>211</v>
      </c>
      <c r="AL13" s="81" t="s">
        <v>210</v>
      </c>
      <c r="AM13" s="74">
        <v>1</v>
      </c>
      <c r="AN13" s="81" t="s">
        <v>170</v>
      </c>
      <c r="AO13" s="81" t="s">
        <v>212</v>
      </c>
      <c r="AP13" s="821">
        <f t="shared" si="3"/>
        <v>0</v>
      </c>
      <c r="AQ13" s="821"/>
      <c r="AR13" s="821"/>
      <c r="AS13" s="821"/>
      <c r="AT13" s="88" t="s">
        <v>1</v>
      </c>
      <c r="AU13" s="808" t="str">
        <f ca="1">IF((ROW()-8)&lt;=MAX(③入力シート２!$AU$6:$AU$1085),INDEX(③入力シート２!AS$6:AS$1085,MATCH(ROW()-8,③入力シート２!$AU$6:$AU$1085,0)),"")</f>
        <v/>
      </c>
      <c r="AV13" s="809"/>
      <c r="AW13" s="809"/>
      <c r="AX13" s="81" t="s">
        <v>1</v>
      </c>
      <c r="AY13" s="81" t="s">
        <v>210</v>
      </c>
      <c r="AZ13" s="511" t="str">
        <f ca="1">IF((ROW()-8)&lt;=MAX(③入力シート２!$AU$6:$AU$1085),INDEX(③入力シート２!AT$6:AT$1085,MATCH(ROW()-8,③入力シート２!$AU$6:$AU$1085,0)),"")</f>
        <v/>
      </c>
      <c r="BA13" s="81" t="s">
        <v>211</v>
      </c>
      <c r="BB13" s="81" t="s">
        <v>210</v>
      </c>
      <c r="BC13" s="275">
        <v>1</v>
      </c>
      <c r="BD13" s="81" t="s">
        <v>170</v>
      </c>
      <c r="BE13" s="81" t="s">
        <v>212</v>
      </c>
      <c r="BF13" s="810" t="str">
        <f t="shared" ca="1" si="0"/>
        <v/>
      </c>
      <c r="BG13" s="810"/>
      <c r="BH13" s="810"/>
      <c r="BI13" s="810"/>
      <c r="BJ13" s="82" t="s">
        <v>1</v>
      </c>
      <c r="BK13" s="822">
        <f>IF(①入力シート!$F$30="あり",AU13,0)</f>
        <v>0</v>
      </c>
      <c r="BL13" s="823"/>
      <c r="BM13" s="823"/>
      <c r="BN13" s="81" t="s">
        <v>1</v>
      </c>
      <c r="BO13" s="81" t="s">
        <v>210</v>
      </c>
      <c r="BP13" s="609">
        <f>IF(①入力シート!$F$30="あり",AZ13,0)</f>
        <v>0</v>
      </c>
      <c r="BQ13" s="81" t="s">
        <v>211</v>
      </c>
      <c r="BR13" s="81" t="s">
        <v>210</v>
      </c>
      <c r="BS13" s="275">
        <v>1</v>
      </c>
      <c r="BT13" s="81" t="s">
        <v>170</v>
      </c>
      <c r="BU13" s="81" t="s">
        <v>212</v>
      </c>
      <c r="BV13" s="824">
        <f t="shared" si="1"/>
        <v>0</v>
      </c>
      <c r="BW13" s="824"/>
      <c r="BX13" s="824"/>
      <c r="BY13" s="824"/>
      <c r="BZ13" s="82" t="s">
        <v>1</v>
      </c>
      <c r="CA13" s="276" t="str">
        <f t="shared" ca="1" si="4"/>
        <v/>
      </c>
      <c r="CB13" s="277">
        <f t="shared" si="5"/>
        <v>0</v>
      </c>
      <c r="CC13" s="101"/>
    </row>
    <row r="14" spans="1:81" ht="26.1" customHeight="1" x14ac:dyDescent="0.15">
      <c r="A14" s="79">
        <v>6</v>
      </c>
      <c r="B14"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4" s="827"/>
      <c r="D14" s="827"/>
      <c r="E14" s="827"/>
      <c r="F14" s="827"/>
      <c r="G14"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4" s="806"/>
      <c r="I14" s="807"/>
      <c r="J14"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4" s="805" t="str">
        <f ca="1">IF((ROW()-8)&lt;=MAX(③入力シート２!$AU$6:$AU$1085),IF(INDEX(③入力シート２!AO$6:AO$1085,MATCH(ROW()-8,③入力シート２!$AU$6:$AU$1085,0))=1,"基本給",IF(INDEX(③入力シート２!AO$6:AO$1085,MATCH(ROW()-8,③入力シート２!$AU$6:$AU$1085,0))=2,"手当","法定福利費残")),"")</f>
        <v/>
      </c>
      <c r="L14" s="806"/>
      <c r="M14" s="806"/>
      <c r="N14" s="807"/>
      <c r="O14" s="808" t="str">
        <f ca="1">IF((ROW()-8)&lt;=MAX(③入力シート２!$AU$6:$AU$1085),INDEX(③入力シート２!AQ$6:AQ$1085,MATCH(ROW()-8,③入力シート２!$AU$6:$AU$1085,0)),"")</f>
        <v/>
      </c>
      <c r="P14" s="809"/>
      <c r="Q14" s="809"/>
      <c r="R14" s="81" t="s">
        <v>1</v>
      </c>
      <c r="S14" s="81" t="s">
        <v>210</v>
      </c>
      <c r="T14" s="511" t="str">
        <f ca="1">IF((ROW()-8)&lt;=MAX(③入力シート２!$AU$6:$AU$1085),INDEX(③入力シート２!AR$6:AR$1085,MATCH(ROW()-8,③入力シート２!$AU$6:$AU$1085,0)),"")</f>
        <v/>
      </c>
      <c r="U14" s="81" t="s">
        <v>211</v>
      </c>
      <c r="V14" s="81" t="s">
        <v>210</v>
      </c>
      <c r="W14" s="275">
        <v>1</v>
      </c>
      <c r="X14" s="81" t="s">
        <v>170</v>
      </c>
      <c r="Y14" s="81" t="s">
        <v>212</v>
      </c>
      <c r="Z14" s="810" t="str">
        <f t="shared" ca="1" si="2"/>
        <v/>
      </c>
      <c r="AA14" s="810"/>
      <c r="AB14" s="810"/>
      <c r="AC14" s="810"/>
      <c r="AD14" s="82" t="s">
        <v>1</v>
      </c>
      <c r="AE14" s="819">
        <f>IF(①入力シート!$F$30="あり",O14,0)</f>
        <v>0</v>
      </c>
      <c r="AF14" s="820"/>
      <c r="AG14" s="820"/>
      <c r="AH14" s="81" t="s">
        <v>1</v>
      </c>
      <c r="AI14" s="81" t="s">
        <v>210</v>
      </c>
      <c r="AJ14" s="507">
        <f>IF(①入力シート!$F$30="あり",T14,0)</f>
        <v>0</v>
      </c>
      <c r="AK14" s="81" t="s">
        <v>211</v>
      </c>
      <c r="AL14" s="81" t="s">
        <v>210</v>
      </c>
      <c r="AM14" s="74">
        <v>1</v>
      </c>
      <c r="AN14" s="81" t="s">
        <v>170</v>
      </c>
      <c r="AO14" s="81" t="s">
        <v>212</v>
      </c>
      <c r="AP14" s="821">
        <f t="shared" si="3"/>
        <v>0</v>
      </c>
      <c r="AQ14" s="821"/>
      <c r="AR14" s="821"/>
      <c r="AS14" s="821"/>
      <c r="AT14" s="88" t="s">
        <v>1</v>
      </c>
      <c r="AU14" s="808" t="str">
        <f ca="1">IF((ROW()-8)&lt;=MAX(③入力シート２!$AU$6:$AU$1085),INDEX(③入力シート２!AS$6:AS$1085,MATCH(ROW()-8,③入力シート２!$AU$6:$AU$1085,0)),"")</f>
        <v/>
      </c>
      <c r="AV14" s="809"/>
      <c r="AW14" s="809"/>
      <c r="AX14" s="81" t="s">
        <v>1</v>
      </c>
      <c r="AY14" s="81" t="s">
        <v>210</v>
      </c>
      <c r="AZ14" s="511" t="str">
        <f ca="1">IF((ROW()-8)&lt;=MAX(③入力シート２!$AU$6:$AU$1085),INDEX(③入力シート２!AT$6:AT$1085,MATCH(ROW()-8,③入力シート２!$AU$6:$AU$1085,0)),"")</f>
        <v/>
      </c>
      <c r="BA14" s="81" t="s">
        <v>211</v>
      </c>
      <c r="BB14" s="81" t="s">
        <v>210</v>
      </c>
      <c r="BC14" s="275">
        <v>1</v>
      </c>
      <c r="BD14" s="81" t="s">
        <v>170</v>
      </c>
      <c r="BE14" s="81" t="s">
        <v>212</v>
      </c>
      <c r="BF14" s="810" t="str">
        <f t="shared" ca="1" si="0"/>
        <v/>
      </c>
      <c r="BG14" s="810"/>
      <c r="BH14" s="810"/>
      <c r="BI14" s="810"/>
      <c r="BJ14" s="82" t="s">
        <v>1</v>
      </c>
      <c r="BK14" s="822">
        <f>IF(①入力シート!$F$30="あり",AU14,0)</f>
        <v>0</v>
      </c>
      <c r="BL14" s="823"/>
      <c r="BM14" s="823"/>
      <c r="BN14" s="81" t="s">
        <v>1</v>
      </c>
      <c r="BO14" s="81" t="s">
        <v>210</v>
      </c>
      <c r="BP14" s="609">
        <f>IF(①入力シート!$F$30="あり",AZ14,0)</f>
        <v>0</v>
      </c>
      <c r="BQ14" s="81" t="s">
        <v>211</v>
      </c>
      <c r="BR14" s="81" t="s">
        <v>210</v>
      </c>
      <c r="BS14" s="275">
        <v>1</v>
      </c>
      <c r="BT14" s="81" t="s">
        <v>170</v>
      </c>
      <c r="BU14" s="81" t="s">
        <v>212</v>
      </c>
      <c r="BV14" s="824">
        <f t="shared" si="1"/>
        <v>0</v>
      </c>
      <c r="BW14" s="824"/>
      <c r="BX14" s="824"/>
      <c r="BY14" s="824"/>
      <c r="BZ14" s="82" t="s">
        <v>1</v>
      </c>
      <c r="CA14" s="276" t="str">
        <f t="shared" ca="1" si="4"/>
        <v/>
      </c>
      <c r="CB14" s="277">
        <f t="shared" si="5"/>
        <v>0</v>
      </c>
      <c r="CC14" s="101"/>
    </row>
    <row r="15" spans="1:81" ht="26.1" customHeight="1" x14ac:dyDescent="0.15">
      <c r="A15" s="79">
        <v>7</v>
      </c>
      <c r="B15"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5" s="803"/>
      <c r="D15" s="803"/>
      <c r="E15" s="803"/>
      <c r="F15" s="804"/>
      <c r="G15"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5" s="806"/>
      <c r="I15" s="807"/>
      <c r="J15"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5" s="805" t="str">
        <f ca="1">IF((ROW()-8)&lt;=MAX(③入力シート２!$AU$6:$AU$1085),IF(INDEX(③入力シート２!AO$6:AO$1085,MATCH(ROW()-8,③入力シート２!$AU$6:$AU$1085,0))=1,"基本給",IF(INDEX(③入力シート２!AO$6:AO$1085,MATCH(ROW()-8,③入力シート２!$AU$6:$AU$1085,0))=2,"手当","法定福利費残")),"")</f>
        <v/>
      </c>
      <c r="L15" s="806"/>
      <c r="M15" s="806"/>
      <c r="N15" s="807"/>
      <c r="O15" s="808" t="str">
        <f ca="1">IF((ROW()-8)&lt;=MAX(③入力シート２!$AU$6:$AU$1085),INDEX(③入力シート２!AQ$6:AQ$1085,MATCH(ROW()-8,③入力シート２!$AU$6:$AU$1085,0)),"")</f>
        <v/>
      </c>
      <c r="P15" s="809"/>
      <c r="Q15" s="809"/>
      <c r="R15" s="81" t="s">
        <v>1</v>
      </c>
      <c r="S15" s="81" t="s">
        <v>210</v>
      </c>
      <c r="T15" s="511" t="str">
        <f ca="1">IF((ROW()-8)&lt;=MAX(③入力シート２!$AU$6:$AU$1085),INDEX(③入力シート２!AR$6:AR$1085,MATCH(ROW()-8,③入力シート２!$AU$6:$AU$1085,0)),"")</f>
        <v/>
      </c>
      <c r="U15" s="81" t="s">
        <v>211</v>
      </c>
      <c r="V15" s="81" t="s">
        <v>210</v>
      </c>
      <c r="W15" s="275">
        <v>1</v>
      </c>
      <c r="X15" s="81" t="s">
        <v>170</v>
      </c>
      <c r="Y15" s="81" t="s">
        <v>212</v>
      </c>
      <c r="Z15" s="810" t="str">
        <f t="shared" ca="1" si="2"/>
        <v/>
      </c>
      <c r="AA15" s="810"/>
      <c r="AB15" s="810"/>
      <c r="AC15" s="810"/>
      <c r="AD15" s="82" t="s">
        <v>1</v>
      </c>
      <c r="AE15" s="819">
        <f>IF(①入力シート!$F$30="あり",O15,0)</f>
        <v>0</v>
      </c>
      <c r="AF15" s="820"/>
      <c r="AG15" s="820"/>
      <c r="AH15" s="81" t="s">
        <v>1</v>
      </c>
      <c r="AI15" s="81" t="s">
        <v>210</v>
      </c>
      <c r="AJ15" s="507">
        <f>IF(①入力シート!$F$30="あり",T15,0)</f>
        <v>0</v>
      </c>
      <c r="AK15" s="81" t="s">
        <v>211</v>
      </c>
      <c r="AL15" s="81" t="s">
        <v>210</v>
      </c>
      <c r="AM15" s="74">
        <v>1</v>
      </c>
      <c r="AN15" s="81" t="s">
        <v>170</v>
      </c>
      <c r="AO15" s="81" t="s">
        <v>212</v>
      </c>
      <c r="AP15" s="821">
        <f t="shared" si="3"/>
        <v>0</v>
      </c>
      <c r="AQ15" s="821"/>
      <c r="AR15" s="821"/>
      <c r="AS15" s="821"/>
      <c r="AT15" s="88" t="s">
        <v>1</v>
      </c>
      <c r="AU15" s="808" t="str">
        <f ca="1">IF((ROW()-8)&lt;=MAX(③入力シート２!$AU$6:$AU$1085),INDEX(③入力シート２!AS$6:AS$1085,MATCH(ROW()-8,③入力シート２!$AU$6:$AU$1085,0)),"")</f>
        <v/>
      </c>
      <c r="AV15" s="809"/>
      <c r="AW15" s="809"/>
      <c r="AX15" s="81" t="s">
        <v>1</v>
      </c>
      <c r="AY15" s="81" t="s">
        <v>210</v>
      </c>
      <c r="AZ15" s="511" t="str">
        <f ca="1">IF((ROW()-8)&lt;=MAX(③入力シート２!$AU$6:$AU$1085),INDEX(③入力シート２!AT$6:AT$1085,MATCH(ROW()-8,③入力シート２!$AU$6:$AU$1085,0)),"")</f>
        <v/>
      </c>
      <c r="BA15" s="81" t="s">
        <v>211</v>
      </c>
      <c r="BB15" s="81" t="s">
        <v>210</v>
      </c>
      <c r="BC15" s="275">
        <v>1</v>
      </c>
      <c r="BD15" s="81" t="s">
        <v>170</v>
      </c>
      <c r="BE15" s="81" t="s">
        <v>212</v>
      </c>
      <c r="BF15" s="810" t="str">
        <f t="shared" ca="1" si="0"/>
        <v/>
      </c>
      <c r="BG15" s="810"/>
      <c r="BH15" s="810"/>
      <c r="BI15" s="810"/>
      <c r="BJ15" s="82" t="s">
        <v>1</v>
      </c>
      <c r="BK15" s="822">
        <f>IF(①入力シート!$F$30="あり",AU15,0)</f>
        <v>0</v>
      </c>
      <c r="BL15" s="823"/>
      <c r="BM15" s="823"/>
      <c r="BN15" s="81" t="s">
        <v>1</v>
      </c>
      <c r="BO15" s="81" t="s">
        <v>210</v>
      </c>
      <c r="BP15" s="609">
        <f>IF(①入力シート!$F$30="あり",AZ15,0)</f>
        <v>0</v>
      </c>
      <c r="BQ15" s="81" t="s">
        <v>211</v>
      </c>
      <c r="BR15" s="81" t="s">
        <v>210</v>
      </c>
      <c r="BS15" s="275">
        <v>1</v>
      </c>
      <c r="BT15" s="81" t="s">
        <v>170</v>
      </c>
      <c r="BU15" s="81" t="s">
        <v>212</v>
      </c>
      <c r="BV15" s="824">
        <f t="shared" si="1"/>
        <v>0</v>
      </c>
      <c r="BW15" s="824"/>
      <c r="BX15" s="824"/>
      <c r="BY15" s="824"/>
      <c r="BZ15" s="82" t="s">
        <v>1</v>
      </c>
      <c r="CA15" s="276" t="str">
        <f t="shared" ca="1" si="4"/>
        <v/>
      </c>
      <c r="CB15" s="277">
        <f t="shared" si="5"/>
        <v>0</v>
      </c>
      <c r="CC15" s="101"/>
    </row>
    <row r="16" spans="1:81" ht="26.1" customHeight="1" x14ac:dyDescent="0.15">
      <c r="A16" s="79">
        <v>8</v>
      </c>
      <c r="B16"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6" s="803"/>
      <c r="D16" s="803"/>
      <c r="E16" s="803"/>
      <c r="F16" s="804"/>
      <c r="G16"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6" s="806"/>
      <c r="I16" s="807"/>
      <c r="J16"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6" s="805" t="str">
        <f ca="1">IF((ROW()-8)&lt;=MAX(③入力シート２!$AU$6:$AU$1085),IF(INDEX(③入力シート２!AO$6:AO$1085,MATCH(ROW()-8,③入力シート２!$AU$6:$AU$1085,0))=1,"基本給",IF(INDEX(③入力シート２!AO$6:AO$1085,MATCH(ROW()-8,③入力シート２!$AU$6:$AU$1085,0))=2,"手当","法定福利費残")),"")</f>
        <v/>
      </c>
      <c r="L16" s="806"/>
      <c r="M16" s="806"/>
      <c r="N16" s="807"/>
      <c r="O16" s="808" t="str">
        <f ca="1">IF((ROW()-8)&lt;=MAX(③入力シート２!$AU$6:$AU$1085),INDEX(③入力シート２!AQ$6:AQ$1085,MATCH(ROW()-8,③入力シート２!$AU$6:$AU$1085,0)),"")</f>
        <v/>
      </c>
      <c r="P16" s="809"/>
      <c r="Q16" s="809"/>
      <c r="R16" s="81" t="s">
        <v>1</v>
      </c>
      <c r="S16" s="81" t="s">
        <v>210</v>
      </c>
      <c r="T16" s="511" t="str">
        <f ca="1">IF((ROW()-8)&lt;=MAX(③入力シート２!$AU$6:$AU$1085),INDEX(③入力シート２!AR$6:AR$1085,MATCH(ROW()-8,③入力シート２!$AU$6:$AU$1085,0)),"")</f>
        <v/>
      </c>
      <c r="U16" s="81" t="s">
        <v>211</v>
      </c>
      <c r="V16" s="81" t="s">
        <v>210</v>
      </c>
      <c r="W16" s="275">
        <v>1</v>
      </c>
      <c r="X16" s="81" t="s">
        <v>170</v>
      </c>
      <c r="Y16" s="81" t="s">
        <v>212</v>
      </c>
      <c r="Z16" s="810" t="str">
        <f t="shared" ca="1" si="2"/>
        <v/>
      </c>
      <c r="AA16" s="810"/>
      <c r="AB16" s="810"/>
      <c r="AC16" s="810"/>
      <c r="AD16" s="82" t="s">
        <v>1</v>
      </c>
      <c r="AE16" s="819">
        <f>IF(①入力シート!$F$30="あり",O16,0)</f>
        <v>0</v>
      </c>
      <c r="AF16" s="820"/>
      <c r="AG16" s="820"/>
      <c r="AH16" s="81" t="s">
        <v>1</v>
      </c>
      <c r="AI16" s="81" t="s">
        <v>210</v>
      </c>
      <c r="AJ16" s="507">
        <f>IF(①入力シート!$F$30="あり",T16,0)</f>
        <v>0</v>
      </c>
      <c r="AK16" s="81" t="s">
        <v>211</v>
      </c>
      <c r="AL16" s="81" t="s">
        <v>210</v>
      </c>
      <c r="AM16" s="74">
        <v>1</v>
      </c>
      <c r="AN16" s="81" t="s">
        <v>170</v>
      </c>
      <c r="AO16" s="81" t="s">
        <v>212</v>
      </c>
      <c r="AP16" s="821">
        <f t="shared" si="3"/>
        <v>0</v>
      </c>
      <c r="AQ16" s="821"/>
      <c r="AR16" s="821"/>
      <c r="AS16" s="821"/>
      <c r="AT16" s="88" t="s">
        <v>1</v>
      </c>
      <c r="AU16" s="808" t="str">
        <f ca="1">IF((ROW()-8)&lt;=MAX(③入力シート２!$AU$6:$AU$1085),INDEX(③入力シート２!AS$6:AS$1085,MATCH(ROW()-8,③入力シート２!$AU$6:$AU$1085,0)),"")</f>
        <v/>
      </c>
      <c r="AV16" s="809"/>
      <c r="AW16" s="809"/>
      <c r="AX16" s="81" t="s">
        <v>1</v>
      </c>
      <c r="AY16" s="81" t="s">
        <v>210</v>
      </c>
      <c r="AZ16" s="511" t="str">
        <f ca="1">IF((ROW()-8)&lt;=MAX(③入力シート２!$AU$6:$AU$1085),INDEX(③入力シート２!AT$6:AT$1085,MATCH(ROW()-8,③入力シート２!$AU$6:$AU$1085,0)),"")</f>
        <v/>
      </c>
      <c r="BA16" s="81" t="s">
        <v>211</v>
      </c>
      <c r="BB16" s="81" t="s">
        <v>210</v>
      </c>
      <c r="BC16" s="275">
        <v>1</v>
      </c>
      <c r="BD16" s="81" t="s">
        <v>170</v>
      </c>
      <c r="BE16" s="81" t="s">
        <v>212</v>
      </c>
      <c r="BF16" s="810" t="str">
        <f t="shared" ca="1" si="0"/>
        <v/>
      </c>
      <c r="BG16" s="810"/>
      <c r="BH16" s="810"/>
      <c r="BI16" s="810"/>
      <c r="BJ16" s="82" t="s">
        <v>1</v>
      </c>
      <c r="BK16" s="822">
        <f>IF(①入力シート!$F$30="あり",AU16,0)</f>
        <v>0</v>
      </c>
      <c r="BL16" s="823"/>
      <c r="BM16" s="823"/>
      <c r="BN16" s="81" t="s">
        <v>1</v>
      </c>
      <c r="BO16" s="81" t="s">
        <v>210</v>
      </c>
      <c r="BP16" s="609">
        <f>IF(①入力シート!$F$30="あり",AZ16,0)</f>
        <v>0</v>
      </c>
      <c r="BQ16" s="81" t="s">
        <v>211</v>
      </c>
      <c r="BR16" s="81" t="s">
        <v>210</v>
      </c>
      <c r="BS16" s="275">
        <v>1</v>
      </c>
      <c r="BT16" s="81" t="s">
        <v>170</v>
      </c>
      <c r="BU16" s="81" t="s">
        <v>212</v>
      </c>
      <c r="BV16" s="824">
        <f t="shared" si="1"/>
        <v>0</v>
      </c>
      <c r="BW16" s="824"/>
      <c r="BX16" s="824"/>
      <c r="BY16" s="824"/>
      <c r="BZ16" s="82" t="s">
        <v>1</v>
      </c>
      <c r="CA16" s="276" t="str">
        <f t="shared" ca="1" si="4"/>
        <v/>
      </c>
      <c r="CB16" s="277">
        <f t="shared" si="5"/>
        <v>0</v>
      </c>
      <c r="CC16" s="101"/>
    </row>
    <row r="17" spans="1:81" ht="26.1" customHeight="1" x14ac:dyDescent="0.15">
      <c r="A17" s="79">
        <v>9</v>
      </c>
      <c r="B17"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7" s="803"/>
      <c r="D17" s="803"/>
      <c r="E17" s="803"/>
      <c r="F17" s="804"/>
      <c r="G17"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7" s="806"/>
      <c r="I17" s="807"/>
      <c r="J17"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7" s="805" t="str">
        <f ca="1">IF((ROW()-8)&lt;=MAX(③入力シート２!$AU$6:$AU$1085),IF(INDEX(③入力シート２!AO$6:AO$1085,MATCH(ROW()-8,③入力シート２!$AU$6:$AU$1085,0))=1,"基本給",IF(INDEX(③入力シート２!AO$6:AO$1085,MATCH(ROW()-8,③入力シート２!$AU$6:$AU$1085,0))=2,"手当","法定福利費残")),"")</f>
        <v/>
      </c>
      <c r="L17" s="806"/>
      <c r="M17" s="806"/>
      <c r="N17" s="807"/>
      <c r="O17" s="808" t="str">
        <f ca="1">IF((ROW()-8)&lt;=MAX(③入力シート２!$AU$6:$AU$1085),INDEX(③入力シート２!AQ$6:AQ$1085,MATCH(ROW()-8,③入力シート２!$AU$6:$AU$1085,0)),"")</f>
        <v/>
      </c>
      <c r="P17" s="809"/>
      <c r="Q17" s="809"/>
      <c r="R17" s="81" t="s">
        <v>1</v>
      </c>
      <c r="S17" s="81" t="s">
        <v>210</v>
      </c>
      <c r="T17" s="511" t="str">
        <f ca="1">IF((ROW()-8)&lt;=MAX(③入力シート２!$AU$6:$AU$1085),INDEX(③入力シート２!AR$6:AR$1085,MATCH(ROW()-8,③入力シート２!$AU$6:$AU$1085,0)),"")</f>
        <v/>
      </c>
      <c r="U17" s="81" t="s">
        <v>211</v>
      </c>
      <c r="V17" s="81" t="s">
        <v>210</v>
      </c>
      <c r="W17" s="275">
        <v>1</v>
      </c>
      <c r="X17" s="81" t="s">
        <v>170</v>
      </c>
      <c r="Y17" s="81" t="s">
        <v>212</v>
      </c>
      <c r="Z17" s="810" t="str">
        <f t="shared" ca="1" si="2"/>
        <v/>
      </c>
      <c r="AA17" s="810"/>
      <c r="AB17" s="810"/>
      <c r="AC17" s="810"/>
      <c r="AD17" s="82" t="s">
        <v>1</v>
      </c>
      <c r="AE17" s="819">
        <f>IF(①入力シート!$F$30="あり",O17,0)</f>
        <v>0</v>
      </c>
      <c r="AF17" s="820"/>
      <c r="AG17" s="820"/>
      <c r="AH17" s="81" t="s">
        <v>1</v>
      </c>
      <c r="AI17" s="81" t="s">
        <v>210</v>
      </c>
      <c r="AJ17" s="507">
        <f>IF(①入力シート!$F$30="あり",T17,0)</f>
        <v>0</v>
      </c>
      <c r="AK17" s="81" t="s">
        <v>211</v>
      </c>
      <c r="AL17" s="81" t="s">
        <v>210</v>
      </c>
      <c r="AM17" s="74">
        <v>1</v>
      </c>
      <c r="AN17" s="81" t="s">
        <v>170</v>
      </c>
      <c r="AO17" s="81" t="s">
        <v>212</v>
      </c>
      <c r="AP17" s="821">
        <f t="shared" si="3"/>
        <v>0</v>
      </c>
      <c r="AQ17" s="821"/>
      <c r="AR17" s="821"/>
      <c r="AS17" s="821"/>
      <c r="AT17" s="88" t="s">
        <v>1</v>
      </c>
      <c r="AU17" s="808" t="str">
        <f ca="1">IF((ROW()-8)&lt;=MAX(③入力シート２!$AU$6:$AU$1085),INDEX(③入力シート２!AS$6:AS$1085,MATCH(ROW()-8,③入力シート２!$AU$6:$AU$1085,0)),"")</f>
        <v/>
      </c>
      <c r="AV17" s="809"/>
      <c r="AW17" s="809"/>
      <c r="AX17" s="81" t="s">
        <v>1</v>
      </c>
      <c r="AY17" s="81" t="s">
        <v>210</v>
      </c>
      <c r="AZ17" s="511" t="str">
        <f ca="1">IF((ROW()-8)&lt;=MAX(③入力シート２!$AU$6:$AU$1085),INDEX(③入力シート２!AT$6:AT$1085,MATCH(ROW()-8,③入力シート２!$AU$6:$AU$1085,0)),"")</f>
        <v/>
      </c>
      <c r="BA17" s="81" t="s">
        <v>211</v>
      </c>
      <c r="BB17" s="81" t="s">
        <v>210</v>
      </c>
      <c r="BC17" s="275">
        <v>1</v>
      </c>
      <c r="BD17" s="81" t="s">
        <v>170</v>
      </c>
      <c r="BE17" s="81" t="s">
        <v>212</v>
      </c>
      <c r="BF17" s="810" t="str">
        <f t="shared" ca="1" si="0"/>
        <v/>
      </c>
      <c r="BG17" s="810"/>
      <c r="BH17" s="810"/>
      <c r="BI17" s="810"/>
      <c r="BJ17" s="82" t="s">
        <v>1</v>
      </c>
      <c r="BK17" s="822">
        <f>IF(①入力シート!$F$30="あり",AU17,0)</f>
        <v>0</v>
      </c>
      <c r="BL17" s="823"/>
      <c r="BM17" s="823"/>
      <c r="BN17" s="81" t="s">
        <v>1</v>
      </c>
      <c r="BO17" s="81" t="s">
        <v>210</v>
      </c>
      <c r="BP17" s="609">
        <f>IF(①入力シート!$F$30="あり",AZ17,0)</f>
        <v>0</v>
      </c>
      <c r="BQ17" s="81" t="s">
        <v>211</v>
      </c>
      <c r="BR17" s="81" t="s">
        <v>210</v>
      </c>
      <c r="BS17" s="275">
        <v>1</v>
      </c>
      <c r="BT17" s="81" t="s">
        <v>170</v>
      </c>
      <c r="BU17" s="81" t="s">
        <v>212</v>
      </c>
      <c r="BV17" s="824">
        <f t="shared" si="1"/>
        <v>0</v>
      </c>
      <c r="BW17" s="824"/>
      <c r="BX17" s="824"/>
      <c r="BY17" s="824"/>
      <c r="BZ17" s="82" t="s">
        <v>1</v>
      </c>
      <c r="CA17" s="276" t="str">
        <f t="shared" ca="1" si="4"/>
        <v/>
      </c>
      <c r="CB17" s="277">
        <f t="shared" si="5"/>
        <v>0</v>
      </c>
      <c r="CC17" s="101"/>
    </row>
    <row r="18" spans="1:81" ht="26.1" customHeight="1" x14ac:dyDescent="0.15">
      <c r="A18" s="79">
        <v>10</v>
      </c>
      <c r="B18"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8" s="803"/>
      <c r="D18" s="803"/>
      <c r="E18" s="803"/>
      <c r="F18" s="804"/>
      <c r="G18"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8" s="806"/>
      <c r="I18" s="807"/>
      <c r="J18"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8" s="805" t="str">
        <f ca="1">IF((ROW()-8)&lt;=MAX(③入力シート２!$AU$6:$AU$1085),IF(INDEX(③入力シート２!AO$6:AO$1085,MATCH(ROW()-8,③入力シート２!$AU$6:$AU$1085,0))=1,"基本給",IF(INDEX(③入力シート２!AO$6:AO$1085,MATCH(ROW()-8,③入力シート２!$AU$6:$AU$1085,0))=2,"手当","法定福利費残")),"")</f>
        <v/>
      </c>
      <c r="L18" s="806"/>
      <c r="M18" s="806"/>
      <c r="N18" s="807"/>
      <c r="O18" s="808" t="str">
        <f ca="1">IF((ROW()-8)&lt;=MAX(③入力シート２!$AU$6:$AU$1085),INDEX(③入力シート２!AQ$6:AQ$1085,MATCH(ROW()-8,③入力シート２!$AU$6:$AU$1085,0)),"")</f>
        <v/>
      </c>
      <c r="P18" s="809"/>
      <c r="Q18" s="809"/>
      <c r="R18" s="81" t="s">
        <v>1</v>
      </c>
      <c r="S18" s="81" t="s">
        <v>210</v>
      </c>
      <c r="T18" s="511" t="str">
        <f ca="1">IF((ROW()-8)&lt;=MAX(③入力シート２!$AU$6:$AU$1085),INDEX(③入力シート２!AR$6:AR$1085,MATCH(ROW()-8,③入力シート２!$AU$6:$AU$1085,0)),"")</f>
        <v/>
      </c>
      <c r="U18" s="81" t="s">
        <v>211</v>
      </c>
      <c r="V18" s="81" t="s">
        <v>210</v>
      </c>
      <c r="W18" s="275">
        <v>1</v>
      </c>
      <c r="X18" s="81" t="s">
        <v>170</v>
      </c>
      <c r="Y18" s="81" t="s">
        <v>212</v>
      </c>
      <c r="Z18" s="810" t="str">
        <f t="shared" ca="1" si="2"/>
        <v/>
      </c>
      <c r="AA18" s="810"/>
      <c r="AB18" s="810"/>
      <c r="AC18" s="810"/>
      <c r="AD18" s="82" t="s">
        <v>1</v>
      </c>
      <c r="AE18" s="819">
        <f>IF(①入力シート!$F$30="あり",O18,0)</f>
        <v>0</v>
      </c>
      <c r="AF18" s="820"/>
      <c r="AG18" s="820"/>
      <c r="AH18" s="81" t="s">
        <v>1</v>
      </c>
      <c r="AI18" s="81" t="s">
        <v>210</v>
      </c>
      <c r="AJ18" s="507">
        <f>IF(①入力シート!$F$30="あり",T18,0)</f>
        <v>0</v>
      </c>
      <c r="AK18" s="81" t="s">
        <v>211</v>
      </c>
      <c r="AL18" s="81" t="s">
        <v>210</v>
      </c>
      <c r="AM18" s="74">
        <v>1</v>
      </c>
      <c r="AN18" s="81" t="s">
        <v>170</v>
      </c>
      <c r="AO18" s="81" t="s">
        <v>212</v>
      </c>
      <c r="AP18" s="821">
        <f t="shared" si="3"/>
        <v>0</v>
      </c>
      <c r="AQ18" s="821"/>
      <c r="AR18" s="821"/>
      <c r="AS18" s="821"/>
      <c r="AT18" s="88" t="s">
        <v>1</v>
      </c>
      <c r="AU18" s="808" t="str">
        <f ca="1">IF((ROW()-8)&lt;=MAX(③入力シート２!$AU$6:$AU$1085),INDEX(③入力シート２!AS$6:AS$1085,MATCH(ROW()-8,③入力シート２!$AU$6:$AU$1085,0)),"")</f>
        <v/>
      </c>
      <c r="AV18" s="809"/>
      <c r="AW18" s="809"/>
      <c r="AX18" s="81" t="s">
        <v>1</v>
      </c>
      <c r="AY18" s="81" t="s">
        <v>210</v>
      </c>
      <c r="AZ18" s="511" t="str">
        <f ca="1">IF((ROW()-8)&lt;=MAX(③入力シート２!$AU$6:$AU$1085),INDEX(③入力シート２!AT$6:AT$1085,MATCH(ROW()-8,③入力シート２!$AU$6:$AU$1085,0)),"")</f>
        <v/>
      </c>
      <c r="BA18" s="81" t="s">
        <v>211</v>
      </c>
      <c r="BB18" s="81" t="s">
        <v>210</v>
      </c>
      <c r="BC18" s="275">
        <v>1</v>
      </c>
      <c r="BD18" s="81" t="s">
        <v>170</v>
      </c>
      <c r="BE18" s="81" t="s">
        <v>212</v>
      </c>
      <c r="BF18" s="810" t="str">
        <f t="shared" ca="1" si="0"/>
        <v/>
      </c>
      <c r="BG18" s="810"/>
      <c r="BH18" s="810"/>
      <c r="BI18" s="810"/>
      <c r="BJ18" s="82" t="s">
        <v>1</v>
      </c>
      <c r="BK18" s="822">
        <f>IF(①入力シート!$F$30="あり",AU18,0)</f>
        <v>0</v>
      </c>
      <c r="BL18" s="823"/>
      <c r="BM18" s="823"/>
      <c r="BN18" s="81" t="s">
        <v>1</v>
      </c>
      <c r="BO18" s="81" t="s">
        <v>210</v>
      </c>
      <c r="BP18" s="609">
        <f>IF(①入力シート!$F$30="あり",AZ18,0)</f>
        <v>0</v>
      </c>
      <c r="BQ18" s="81" t="s">
        <v>211</v>
      </c>
      <c r="BR18" s="81" t="s">
        <v>210</v>
      </c>
      <c r="BS18" s="275">
        <v>1</v>
      </c>
      <c r="BT18" s="81" t="s">
        <v>170</v>
      </c>
      <c r="BU18" s="81" t="s">
        <v>212</v>
      </c>
      <c r="BV18" s="824">
        <f t="shared" si="1"/>
        <v>0</v>
      </c>
      <c r="BW18" s="824"/>
      <c r="BX18" s="824"/>
      <c r="BY18" s="824"/>
      <c r="BZ18" s="82" t="s">
        <v>1</v>
      </c>
      <c r="CA18" s="276" t="str">
        <f t="shared" ca="1" si="4"/>
        <v/>
      </c>
      <c r="CB18" s="277">
        <f t="shared" si="5"/>
        <v>0</v>
      </c>
      <c r="CC18" s="101"/>
    </row>
    <row r="19" spans="1:81" ht="26.1" customHeight="1" x14ac:dyDescent="0.15">
      <c r="A19" s="79">
        <v>11</v>
      </c>
      <c r="B19"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19" s="827"/>
      <c r="D19" s="827"/>
      <c r="E19" s="827"/>
      <c r="F19" s="827"/>
      <c r="G19"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19" s="806"/>
      <c r="I19" s="807"/>
      <c r="J19"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19" s="805" t="str">
        <f ca="1">IF((ROW()-8)&lt;=MAX(③入力シート２!$AU$6:$AU$1085),IF(INDEX(③入力シート２!AO$6:AO$1085,MATCH(ROW()-8,③入力シート２!$AU$6:$AU$1085,0))=1,"基本給",IF(INDEX(③入力シート２!AO$6:AO$1085,MATCH(ROW()-8,③入力シート２!$AU$6:$AU$1085,0))=2,"手当","法定福利費残")),"")</f>
        <v/>
      </c>
      <c r="L19" s="806"/>
      <c r="M19" s="806"/>
      <c r="N19" s="807"/>
      <c r="O19" s="808" t="str">
        <f ca="1">IF((ROW()-8)&lt;=MAX(③入力シート２!$AU$6:$AU$1085),INDEX(③入力シート２!AQ$6:AQ$1085,MATCH(ROW()-8,③入力シート２!$AU$6:$AU$1085,0)),"")</f>
        <v/>
      </c>
      <c r="P19" s="809"/>
      <c r="Q19" s="809"/>
      <c r="R19" s="81" t="s">
        <v>1</v>
      </c>
      <c r="S19" s="81" t="s">
        <v>210</v>
      </c>
      <c r="T19" s="511" t="str">
        <f ca="1">IF((ROW()-8)&lt;=MAX(③入力シート２!$AU$6:$AU$1085),INDEX(③入力シート２!AR$6:AR$1085,MATCH(ROW()-8,③入力シート２!$AU$6:$AU$1085,0)),"")</f>
        <v/>
      </c>
      <c r="U19" s="81" t="s">
        <v>211</v>
      </c>
      <c r="V19" s="81" t="s">
        <v>210</v>
      </c>
      <c r="W19" s="275">
        <v>1</v>
      </c>
      <c r="X19" s="81" t="s">
        <v>170</v>
      </c>
      <c r="Y19" s="81" t="s">
        <v>212</v>
      </c>
      <c r="Z19" s="810" t="str">
        <f t="shared" ca="1" si="2"/>
        <v/>
      </c>
      <c r="AA19" s="810"/>
      <c r="AB19" s="810"/>
      <c r="AC19" s="810"/>
      <c r="AD19" s="82" t="s">
        <v>1</v>
      </c>
      <c r="AE19" s="819">
        <f>IF(①入力シート!$F$30="あり",O19,0)</f>
        <v>0</v>
      </c>
      <c r="AF19" s="820"/>
      <c r="AG19" s="820"/>
      <c r="AH19" s="81" t="s">
        <v>1</v>
      </c>
      <c r="AI19" s="81" t="s">
        <v>210</v>
      </c>
      <c r="AJ19" s="507">
        <f>IF(①入力シート!$F$30="あり",T19,0)</f>
        <v>0</v>
      </c>
      <c r="AK19" s="81" t="s">
        <v>211</v>
      </c>
      <c r="AL19" s="81" t="s">
        <v>210</v>
      </c>
      <c r="AM19" s="74">
        <v>1</v>
      </c>
      <c r="AN19" s="81" t="s">
        <v>170</v>
      </c>
      <c r="AO19" s="81" t="s">
        <v>212</v>
      </c>
      <c r="AP19" s="821">
        <f t="shared" si="3"/>
        <v>0</v>
      </c>
      <c r="AQ19" s="821"/>
      <c r="AR19" s="821"/>
      <c r="AS19" s="821"/>
      <c r="AT19" s="88" t="s">
        <v>1</v>
      </c>
      <c r="AU19" s="808" t="str">
        <f ca="1">IF((ROW()-8)&lt;=MAX(③入力シート２!$AU$6:$AU$1085),INDEX(③入力シート２!AS$6:AS$1085,MATCH(ROW()-8,③入力シート２!$AU$6:$AU$1085,0)),"")</f>
        <v/>
      </c>
      <c r="AV19" s="809"/>
      <c r="AW19" s="809"/>
      <c r="AX19" s="81" t="s">
        <v>1</v>
      </c>
      <c r="AY19" s="81" t="s">
        <v>210</v>
      </c>
      <c r="AZ19" s="511" t="str">
        <f ca="1">IF((ROW()-8)&lt;=MAX(③入力シート２!$AU$6:$AU$1085),INDEX(③入力シート２!AT$6:AT$1085,MATCH(ROW()-8,③入力シート２!$AU$6:$AU$1085,0)),"")</f>
        <v/>
      </c>
      <c r="BA19" s="81" t="s">
        <v>211</v>
      </c>
      <c r="BB19" s="81" t="s">
        <v>210</v>
      </c>
      <c r="BC19" s="275">
        <v>1</v>
      </c>
      <c r="BD19" s="81" t="s">
        <v>170</v>
      </c>
      <c r="BE19" s="81" t="s">
        <v>212</v>
      </c>
      <c r="BF19" s="810" t="str">
        <f t="shared" ca="1" si="0"/>
        <v/>
      </c>
      <c r="BG19" s="810"/>
      <c r="BH19" s="810"/>
      <c r="BI19" s="810"/>
      <c r="BJ19" s="82" t="s">
        <v>1</v>
      </c>
      <c r="BK19" s="822">
        <f>IF(①入力シート!$F$30="あり",AU19,0)</f>
        <v>0</v>
      </c>
      <c r="BL19" s="823"/>
      <c r="BM19" s="823"/>
      <c r="BN19" s="81" t="s">
        <v>1</v>
      </c>
      <c r="BO19" s="81" t="s">
        <v>210</v>
      </c>
      <c r="BP19" s="609">
        <f>IF(①入力シート!$F$30="あり",AZ19,0)</f>
        <v>0</v>
      </c>
      <c r="BQ19" s="81" t="s">
        <v>211</v>
      </c>
      <c r="BR19" s="81" t="s">
        <v>210</v>
      </c>
      <c r="BS19" s="275">
        <v>1</v>
      </c>
      <c r="BT19" s="81" t="s">
        <v>170</v>
      </c>
      <c r="BU19" s="81" t="s">
        <v>212</v>
      </c>
      <c r="BV19" s="824">
        <f t="shared" si="1"/>
        <v>0</v>
      </c>
      <c r="BW19" s="824"/>
      <c r="BX19" s="824"/>
      <c r="BY19" s="824"/>
      <c r="BZ19" s="82" t="s">
        <v>1</v>
      </c>
      <c r="CA19" s="276" t="str">
        <f t="shared" ca="1" si="4"/>
        <v/>
      </c>
      <c r="CB19" s="277">
        <f t="shared" si="5"/>
        <v>0</v>
      </c>
      <c r="CC19" s="101"/>
    </row>
    <row r="20" spans="1:81" ht="26.1" customHeight="1" x14ac:dyDescent="0.15">
      <c r="A20" s="79">
        <v>12</v>
      </c>
      <c r="B20"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0" s="803"/>
      <c r="D20" s="803"/>
      <c r="E20" s="803"/>
      <c r="F20" s="804"/>
      <c r="G20"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0" s="806"/>
      <c r="I20" s="807"/>
      <c r="J20"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0" s="805" t="str">
        <f ca="1">IF((ROW()-8)&lt;=MAX(③入力シート２!$AU$6:$AU$1085),IF(INDEX(③入力シート２!AO$6:AO$1085,MATCH(ROW()-8,③入力シート２!$AU$6:$AU$1085,0))=1,"基本給",IF(INDEX(③入力シート２!AO$6:AO$1085,MATCH(ROW()-8,③入力シート２!$AU$6:$AU$1085,0))=2,"手当","法定福利費残")),"")</f>
        <v/>
      </c>
      <c r="L20" s="806"/>
      <c r="M20" s="806"/>
      <c r="N20" s="807"/>
      <c r="O20" s="808" t="str">
        <f ca="1">IF((ROW()-8)&lt;=MAX(③入力シート２!$AU$6:$AU$1085),INDEX(③入力シート２!AQ$6:AQ$1085,MATCH(ROW()-8,③入力シート２!$AU$6:$AU$1085,0)),"")</f>
        <v/>
      </c>
      <c r="P20" s="809"/>
      <c r="Q20" s="809"/>
      <c r="R20" s="81" t="s">
        <v>1</v>
      </c>
      <c r="S20" s="81" t="s">
        <v>210</v>
      </c>
      <c r="T20" s="511" t="str">
        <f ca="1">IF((ROW()-8)&lt;=MAX(③入力シート２!$AU$6:$AU$1085),INDEX(③入力シート２!AR$6:AR$1085,MATCH(ROW()-8,③入力シート２!$AU$6:$AU$1085,0)),"")</f>
        <v/>
      </c>
      <c r="U20" s="81" t="s">
        <v>211</v>
      </c>
      <c r="V20" s="81" t="s">
        <v>210</v>
      </c>
      <c r="W20" s="275">
        <v>1</v>
      </c>
      <c r="X20" s="81" t="s">
        <v>170</v>
      </c>
      <c r="Y20" s="81" t="s">
        <v>212</v>
      </c>
      <c r="Z20" s="810" t="str">
        <f t="shared" ca="1" si="2"/>
        <v/>
      </c>
      <c r="AA20" s="810"/>
      <c r="AB20" s="810"/>
      <c r="AC20" s="810"/>
      <c r="AD20" s="82" t="s">
        <v>1</v>
      </c>
      <c r="AE20" s="819">
        <f>IF(①入力シート!$F$30="あり",O20,0)</f>
        <v>0</v>
      </c>
      <c r="AF20" s="820"/>
      <c r="AG20" s="820"/>
      <c r="AH20" s="81" t="s">
        <v>1</v>
      </c>
      <c r="AI20" s="81" t="s">
        <v>210</v>
      </c>
      <c r="AJ20" s="507">
        <f>IF(①入力シート!$F$30="あり",T20,0)</f>
        <v>0</v>
      </c>
      <c r="AK20" s="81" t="s">
        <v>211</v>
      </c>
      <c r="AL20" s="81" t="s">
        <v>210</v>
      </c>
      <c r="AM20" s="74">
        <v>1</v>
      </c>
      <c r="AN20" s="81" t="s">
        <v>170</v>
      </c>
      <c r="AO20" s="81" t="s">
        <v>212</v>
      </c>
      <c r="AP20" s="821">
        <f t="shared" si="3"/>
        <v>0</v>
      </c>
      <c r="AQ20" s="821"/>
      <c r="AR20" s="821"/>
      <c r="AS20" s="821"/>
      <c r="AT20" s="88" t="s">
        <v>1</v>
      </c>
      <c r="AU20" s="808" t="str">
        <f ca="1">IF((ROW()-8)&lt;=MAX(③入力シート２!$AU$6:$AU$1085),INDEX(③入力シート２!AS$6:AS$1085,MATCH(ROW()-8,③入力シート２!$AU$6:$AU$1085,0)),"")</f>
        <v/>
      </c>
      <c r="AV20" s="809"/>
      <c r="AW20" s="809"/>
      <c r="AX20" s="81" t="s">
        <v>1</v>
      </c>
      <c r="AY20" s="81" t="s">
        <v>210</v>
      </c>
      <c r="AZ20" s="511" t="str">
        <f ca="1">IF((ROW()-8)&lt;=MAX(③入力シート２!$AU$6:$AU$1085),INDEX(③入力シート２!AT$6:AT$1085,MATCH(ROW()-8,③入力シート２!$AU$6:$AU$1085,0)),"")</f>
        <v/>
      </c>
      <c r="BA20" s="81" t="s">
        <v>211</v>
      </c>
      <c r="BB20" s="81" t="s">
        <v>210</v>
      </c>
      <c r="BC20" s="275">
        <v>1</v>
      </c>
      <c r="BD20" s="81" t="s">
        <v>170</v>
      </c>
      <c r="BE20" s="81" t="s">
        <v>212</v>
      </c>
      <c r="BF20" s="810" t="str">
        <f t="shared" ca="1" si="0"/>
        <v/>
      </c>
      <c r="BG20" s="810"/>
      <c r="BH20" s="810"/>
      <c r="BI20" s="810"/>
      <c r="BJ20" s="82" t="s">
        <v>1</v>
      </c>
      <c r="BK20" s="822">
        <f>IF(①入力シート!$F$30="あり",AU20,0)</f>
        <v>0</v>
      </c>
      <c r="BL20" s="823"/>
      <c r="BM20" s="823"/>
      <c r="BN20" s="81" t="s">
        <v>1</v>
      </c>
      <c r="BO20" s="81" t="s">
        <v>210</v>
      </c>
      <c r="BP20" s="609">
        <f>IF(①入力シート!$F$30="あり",AZ20,0)</f>
        <v>0</v>
      </c>
      <c r="BQ20" s="81" t="s">
        <v>211</v>
      </c>
      <c r="BR20" s="81" t="s">
        <v>210</v>
      </c>
      <c r="BS20" s="275">
        <v>1</v>
      </c>
      <c r="BT20" s="81" t="s">
        <v>170</v>
      </c>
      <c r="BU20" s="81" t="s">
        <v>212</v>
      </c>
      <c r="BV20" s="824">
        <f t="shared" si="1"/>
        <v>0</v>
      </c>
      <c r="BW20" s="824"/>
      <c r="BX20" s="824"/>
      <c r="BY20" s="824"/>
      <c r="BZ20" s="82" t="s">
        <v>1</v>
      </c>
      <c r="CA20" s="276" t="str">
        <f t="shared" ca="1" si="4"/>
        <v/>
      </c>
      <c r="CB20" s="277">
        <f t="shared" si="5"/>
        <v>0</v>
      </c>
      <c r="CC20" s="101"/>
    </row>
    <row r="21" spans="1:81" ht="26.1" customHeight="1" x14ac:dyDescent="0.15">
      <c r="A21" s="79">
        <v>13</v>
      </c>
      <c r="B21"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1" s="803"/>
      <c r="D21" s="803"/>
      <c r="E21" s="803"/>
      <c r="F21" s="804"/>
      <c r="G21"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1" s="806"/>
      <c r="I21" s="807"/>
      <c r="J21"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1" s="805" t="str">
        <f ca="1">IF((ROW()-8)&lt;=MAX(③入力シート２!$AU$6:$AU$1085),IF(INDEX(③入力シート２!AO$6:AO$1085,MATCH(ROW()-8,③入力シート２!$AU$6:$AU$1085,0))=1,"基本給",IF(INDEX(③入力シート２!AO$6:AO$1085,MATCH(ROW()-8,③入力シート２!$AU$6:$AU$1085,0))=2,"手当","法定福利費残")),"")</f>
        <v/>
      </c>
      <c r="L21" s="806"/>
      <c r="M21" s="806"/>
      <c r="N21" s="807"/>
      <c r="O21" s="808" t="str">
        <f ca="1">IF((ROW()-8)&lt;=MAX(③入力シート２!$AU$6:$AU$1085),INDEX(③入力シート２!AQ$6:AQ$1085,MATCH(ROW()-8,③入力シート２!$AU$6:$AU$1085,0)),"")</f>
        <v/>
      </c>
      <c r="P21" s="809"/>
      <c r="Q21" s="809"/>
      <c r="R21" s="81" t="s">
        <v>1</v>
      </c>
      <c r="S21" s="81" t="s">
        <v>210</v>
      </c>
      <c r="T21" s="511" t="str">
        <f ca="1">IF((ROW()-8)&lt;=MAX(③入力シート２!$AU$6:$AU$1085),INDEX(③入力シート２!AR$6:AR$1085,MATCH(ROW()-8,③入力シート２!$AU$6:$AU$1085,0)),"")</f>
        <v/>
      </c>
      <c r="U21" s="81" t="s">
        <v>211</v>
      </c>
      <c r="V21" s="81" t="s">
        <v>210</v>
      </c>
      <c r="W21" s="275">
        <v>1</v>
      </c>
      <c r="X21" s="81" t="s">
        <v>170</v>
      </c>
      <c r="Y21" s="81" t="s">
        <v>212</v>
      </c>
      <c r="Z21" s="810" t="str">
        <f t="shared" ref="Z21:Z37" ca="1" si="6">IFERROR(O21*T21*W21,"")</f>
        <v/>
      </c>
      <c r="AA21" s="810"/>
      <c r="AB21" s="810"/>
      <c r="AC21" s="810"/>
      <c r="AD21" s="82" t="s">
        <v>1</v>
      </c>
      <c r="AE21" s="819">
        <f>IF(①入力シート!$F$30="あり",O21,0)</f>
        <v>0</v>
      </c>
      <c r="AF21" s="820"/>
      <c r="AG21" s="820"/>
      <c r="AH21" s="81" t="s">
        <v>1</v>
      </c>
      <c r="AI21" s="81" t="s">
        <v>210</v>
      </c>
      <c r="AJ21" s="507">
        <f>IF(①入力シート!$F$30="あり",T21,0)</f>
        <v>0</v>
      </c>
      <c r="AK21" s="81" t="s">
        <v>211</v>
      </c>
      <c r="AL21" s="81" t="s">
        <v>210</v>
      </c>
      <c r="AM21" s="74">
        <v>1</v>
      </c>
      <c r="AN21" s="81" t="s">
        <v>170</v>
      </c>
      <c r="AO21" s="81" t="s">
        <v>212</v>
      </c>
      <c r="AP21" s="821">
        <f t="shared" ref="AP21:AP37" si="7">IFERROR(AE21*AJ21*AM21,"")</f>
        <v>0</v>
      </c>
      <c r="AQ21" s="821"/>
      <c r="AR21" s="821"/>
      <c r="AS21" s="821"/>
      <c r="AT21" s="88" t="s">
        <v>1</v>
      </c>
      <c r="AU21" s="808" t="str">
        <f ca="1">IF((ROW()-8)&lt;=MAX(③入力シート２!$AU$6:$AU$1085),INDEX(③入力シート２!AS$6:AS$1085,MATCH(ROW()-8,③入力シート２!$AU$6:$AU$1085,0)),"")</f>
        <v/>
      </c>
      <c r="AV21" s="809"/>
      <c r="AW21" s="809"/>
      <c r="AX21" s="81" t="s">
        <v>1</v>
      </c>
      <c r="AY21" s="81" t="s">
        <v>210</v>
      </c>
      <c r="AZ21" s="511" t="str">
        <f ca="1">IF((ROW()-8)&lt;=MAX(③入力シート２!$AU$6:$AU$1085),INDEX(③入力シート２!AT$6:AT$1085,MATCH(ROW()-8,③入力シート２!$AU$6:$AU$1085,0)),"")</f>
        <v/>
      </c>
      <c r="BA21" s="81" t="s">
        <v>211</v>
      </c>
      <c r="BB21" s="81" t="s">
        <v>210</v>
      </c>
      <c r="BC21" s="275">
        <v>1</v>
      </c>
      <c r="BD21" s="81" t="s">
        <v>170</v>
      </c>
      <c r="BE21" s="81" t="s">
        <v>212</v>
      </c>
      <c r="BF21" s="810" t="str">
        <f t="shared" ref="BF21:BF37" ca="1" si="8">IFERROR(AU21*AZ21*BC21,"")</f>
        <v/>
      </c>
      <c r="BG21" s="810"/>
      <c r="BH21" s="810"/>
      <c r="BI21" s="810"/>
      <c r="BJ21" s="82" t="s">
        <v>1</v>
      </c>
      <c r="BK21" s="822">
        <f>IF(①入力シート!$F$30="あり",AU21,0)</f>
        <v>0</v>
      </c>
      <c r="BL21" s="823"/>
      <c r="BM21" s="823"/>
      <c r="BN21" s="81" t="s">
        <v>1</v>
      </c>
      <c r="BO21" s="81" t="s">
        <v>210</v>
      </c>
      <c r="BP21" s="609">
        <f>IF(①入力シート!$F$30="あり",AZ21,0)</f>
        <v>0</v>
      </c>
      <c r="BQ21" s="81" t="s">
        <v>211</v>
      </c>
      <c r="BR21" s="81" t="s">
        <v>210</v>
      </c>
      <c r="BS21" s="275">
        <v>1</v>
      </c>
      <c r="BT21" s="81" t="s">
        <v>170</v>
      </c>
      <c r="BU21" s="81" t="s">
        <v>212</v>
      </c>
      <c r="BV21" s="824">
        <f t="shared" ref="BV21:BV37" si="9">IFERROR(BK21*BP21*BS21,"")</f>
        <v>0</v>
      </c>
      <c r="BW21" s="824"/>
      <c r="BX21" s="824"/>
      <c r="BY21" s="824"/>
      <c r="BZ21" s="82" t="s">
        <v>1</v>
      </c>
      <c r="CA21" s="276" t="str">
        <f t="shared" ca="1" si="4"/>
        <v/>
      </c>
      <c r="CB21" s="277">
        <f t="shared" si="5"/>
        <v>0</v>
      </c>
      <c r="CC21" s="101"/>
    </row>
    <row r="22" spans="1:81" ht="26.1" customHeight="1" x14ac:dyDescent="0.15">
      <c r="A22" s="79">
        <v>14</v>
      </c>
      <c r="B22"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2" s="803"/>
      <c r="D22" s="803"/>
      <c r="E22" s="803"/>
      <c r="F22" s="804"/>
      <c r="G22"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2" s="806"/>
      <c r="I22" s="807"/>
      <c r="J22"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2" s="805" t="str">
        <f ca="1">IF((ROW()-8)&lt;=MAX(③入力シート２!$AU$6:$AU$1085),IF(INDEX(③入力シート２!AO$6:AO$1085,MATCH(ROW()-8,③入力シート２!$AU$6:$AU$1085,0))=1,"基本給",IF(INDEX(③入力シート２!AO$6:AO$1085,MATCH(ROW()-8,③入力シート２!$AU$6:$AU$1085,0))=2,"手当","法定福利費残")),"")</f>
        <v/>
      </c>
      <c r="L22" s="806"/>
      <c r="M22" s="806"/>
      <c r="N22" s="807"/>
      <c r="O22" s="808" t="str">
        <f ca="1">IF((ROW()-8)&lt;=MAX(③入力シート２!$AU$6:$AU$1085),INDEX(③入力シート２!AQ$6:AQ$1085,MATCH(ROW()-8,③入力シート２!$AU$6:$AU$1085,0)),"")</f>
        <v/>
      </c>
      <c r="P22" s="809"/>
      <c r="Q22" s="809"/>
      <c r="R22" s="81" t="s">
        <v>1</v>
      </c>
      <c r="S22" s="81" t="s">
        <v>210</v>
      </c>
      <c r="T22" s="511" t="str">
        <f ca="1">IF((ROW()-8)&lt;=MAX(③入力シート２!$AU$6:$AU$1085),INDEX(③入力シート２!AR$6:AR$1085,MATCH(ROW()-8,③入力シート２!$AU$6:$AU$1085,0)),"")</f>
        <v/>
      </c>
      <c r="U22" s="81" t="s">
        <v>211</v>
      </c>
      <c r="V22" s="81" t="s">
        <v>210</v>
      </c>
      <c r="W22" s="275">
        <v>1</v>
      </c>
      <c r="X22" s="81" t="s">
        <v>170</v>
      </c>
      <c r="Y22" s="81" t="s">
        <v>212</v>
      </c>
      <c r="Z22" s="810" t="str">
        <f t="shared" ca="1" si="6"/>
        <v/>
      </c>
      <c r="AA22" s="810"/>
      <c r="AB22" s="810"/>
      <c r="AC22" s="810"/>
      <c r="AD22" s="82" t="s">
        <v>1</v>
      </c>
      <c r="AE22" s="819">
        <f>IF(①入力シート!$F$30="あり",O22,0)</f>
        <v>0</v>
      </c>
      <c r="AF22" s="820"/>
      <c r="AG22" s="820"/>
      <c r="AH22" s="81" t="s">
        <v>1</v>
      </c>
      <c r="AI22" s="81" t="s">
        <v>210</v>
      </c>
      <c r="AJ22" s="507">
        <f>IF(①入力シート!$F$30="あり",T22,0)</f>
        <v>0</v>
      </c>
      <c r="AK22" s="81" t="s">
        <v>211</v>
      </c>
      <c r="AL22" s="81" t="s">
        <v>210</v>
      </c>
      <c r="AM22" s="74">
        <v>1</v>
      </c>
      <c r="AN22" s="81" t="s">
        <v>170</v>
      </c>
      <c r="AO22" s="81" t="s">
        <v>212</v>
      </c>
      <c r="AP22" s="821">
        <f t="shared" si="7"/>
        <v>0</v>
      </c>
      <c r="AQ22" s="821"/>
      <c r="AR22" s="821"/>
      <c r="AS22" s="821"/>
      <c r="AT22" s="88" t="s">
        <v>1</v>
      </c>
      <c r="AU22" s="808" t="str">
        <f ca="1">IF((ROW()-8)&lt;=MAX(③入力シート２!$AU$6:$AU$1085),INDEX(③入力シート２!AS$6:AS$1085,MATCH(ROW()-8,③入力シート２!$AU$6:$AU$1085,0)),"")</f>
        <v/>
      </c>
      <c r="AV22" s="809"/>
      <c r="AW22" s="809"/>
      <c r="AX22" s="81" t="s">
        <v>1</v>
      </c>
      <c r="AY22" s="81" t="s">
        <v>210</v>
      </c>
      <c r="AZ22" s="511" t="str">
        <f ca="1">IF((ROW()-8)&lt;=MAX(③入力シート２!$AU$6:$AU$1085),INDEX(③入力シート２!AT$6:AT$1085,MATCH(ROW()-8,③入力シート２!$AU$6:$AU$1085,0)),"")</f>
        <v/>
      </c>
      <c r="BA22" s="81" t="s">
        <v>211</v>
      </c>
      <c r="BB22" s="81" t="s">
        <v>210</v>
      </c>
      <c r="BC22" s="275">
        <v>1</v>
      </c>
      <c r="BD22" s="81" t="s">
        <v>170</v>
      </c>
      <c r="BE22" s="81" t="s">
        <v>212</v>
      </c>
      <c r="BF22" s="810" t="str">
        <f t="shared" ca="1" si="8"/>
        <v/>
      </c>
      <c r="BG22" s="810"/>
      <c r="BH22" s="810"/>
      <c r="BI22" s="810"/>
      <c r="BJ22" s="82" t="s">
        <v>1</v>
      </c>
      <c r="BK22" s="822">
        <f>IF(①入力シート!$F$30="あり",AU22,0)</f>
        <v>0</v>
      </c>
      <c r="BL22" s="823"/>
      <c r="BM22" s="823"/>
      <c r="BN22" s="81" t="s">
        <v>1</v>
      </c>
      <c r="BO22" s="81" t="s">
        <v>210</v>
      </c>
      <c r="BP22" s="609">
        <f>IF(①入力シート!$F$30="あり",AZ22,0)</f>
        <v>0</v>
      </c>
      <c r="BQ22" s="81" t="s">
        <v>211</v>
      </c>
      <c r="BR22" s="81" t="s">
        <v>210</v>
      </c>
      <c r="BS22" s="275">
        <v>1</v>
      </c>
      <c r="BT22" s="81" t="s">
        <v>170</v>
      </c>
      <c r="BU22" s="81" t="s">
        <v>212</v>
      </c>
      <c r="BV22" s="824">
        <f t="shared" si="9"/>
        <v>0</v>
      </c>
      <c r="BW22" s="824"/>
      <c r="BX22" s="824"/>
      <c r="BY22" s="824"/>
      <c r="BZ22" s="82" t="s">
        <v>1</v>
      </c>
      <c r="CA22" s="276" t="str">
        <f t="shared" ca="1" si="4"/>
        <v/>
      </c>
      <c r="CB22" s="277">
        <f t="shared" si="5"/>
        <v>0</v>
      </c>
      <c r="CC22" s="101"/>
    </row>
    <row r="23" spans="1:81" ht="26.1" customHeight="1" x14ac:dyDescent="0.15">
      <c r="A23" s="79">
        <v>15</v>
      </c>
      <c r="B23"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3" s="803"/>
      <c r="D23" s="803"/>
      <c r="E23" s="803"/>
      <c r="F23" s="804"/>
      <c r="G23"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3" s="806"/>
      <c r="I23" s="807"/>
      <c r="J23"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3" s="805" t="str">
        <f ca="1">IF((ROW()-8)&lt;=MAX(③入力シート２!$AU$6:$AU$1085),IF(INDEX(③入力シート２!AO$6:AO$1085,MATCH(ROW()-8,③入力シート２!$AU$6:$AU$1085,0))=1,"基本給",IF(INDEX(③入力シート２!AO$6:AO$1085,MATCH(ROW()-8,③入力シート２!$AU$6:$AU$1085,0))=2,"手当","法定福利費残")),"")</f>
        <v/>
      </c>
      <c r="L23" s="806"/>
      <c r="M23" s="806"/>
      <c r="N23" s="807"/>
      <c r="O23" s="808" t="str">
        <f ca="1">IF((ROW()-8)&lt;=MAX(③入力シート２!$AU$6:$AU$1085),INDEX(③入力シート２!AQ$6:AQ$1085,MATCH(ROW()-8,③入力シート２!$AU$6:$AU$1085,0)),"")</f>
        <v/>
      </c>
      <c r="P23" s="809"/>
      <c r="Q23" s="809"/>
      <c r="R23" s="81" t="s">
        <v>1</v>
      </c>
      <c r="S23" s="81" t="s">
        <v>210</v>
      </c>
      <c r="T23" s="511" t="str">
        <f ca="1">IF((ROW()-8)&lt;=MAX(③入力シート２!$AU$6:$AU$1085),INDEX(③入力シート２!AR$6:AR$1085,MATCH(ROW()-8,③入力シート２!$AU$6:$AU$1085,0)),"")</f>
        <v/>
      </c>
      <c r="U23" s="81" t="s">
        <v>211</v>
      </c>
      <c r="V23" s="81" t="s">
        <v>210</v>
      </c>
      <c r="W23" s="275">
        <v>1</v>
      </c>
      <c r="X23" s="81" t="s">
        <v>170</v>
      </c>
      <c r="Y23" s="81" t="s">
        <v>212</v>
      </c>
      <c r="Z23" s="810" t="str">
        <f t="shared" ca="1" si="6"/>
        <v/>
      </c>
      <c r="AA23" s="810"/>
      <c r="AB23" s="810"/>
      <c r="AC23" s="810"/>
      <c r="AD23" s="82" t="s">
        <v>1</v>
      </c>
      <c r="AE23" s="819">
        <f>IF(①入力シート!$F$30="あり",O23,0)</f>
        <v>0</v>
      </c>
      <c r="AF23" s="820"/>
      <c r="AG23" s="820"/>
      <c r="AH23" s="81" t="s">
        <v>1</v>
      </c>
      <c r="AI23" s="81" t="s">
        <v>210</v>
      </c>
      <c r="AJ23" s="507">
        <f>IF(①入力シート!$F$30="あり",T23,0)</f>
        <v>0</v>
      </c>
      <c r="AK23" s="81" t="s">
        <v>211</v>
      </c>
      <c r="AL23" s="81" t="s">
        <v>210</v>
      </c>
      <c r="AM23" s="74">
        <v>1</v>
      </c>
      <c r="AN23" s="81" t="s">
        <v>170</v>
      </c>
      <c r="AO23" s="81" t="s">
        <v>212</v>
      </c>
      <c r="AP23" s="821">
        <f t="shared" si="7"/>
        <v>0</v>
      </c>
      <c r="AQ23" s="821"/>
      <c r="AR23" s="821"/>
      <c r="AS23" s="821"/>
      <c r="AT23" s="88" t="s">
        <v>1</v>
      </c>
      <c r="AU23" s="808" t="str">
        <f ca="1">IF((ROW()-8)&lt;=MAX(③入力シート２!$AU$6:$AU$1085),INDEX(③入力シート２!AS$6:AS$1085,MATCH(ROW()-8,③入力シート２!$AU$6:$AU$1085,0)),"")</f>
        <v/>
      </c>
      <c r="AV23" s="809"/>
      <c r="AW23" s="809"/>
      <c r="AX23" s="81" t="s">
        <v>1</v>
      </c>
      <c r="AY23" s="81" t="s">
        <v>210</v>
      </c>
      <c r="AZ23" s="511" t="str">
        <f ca="1">IF((ROW()-8)&lt;=MAX(③入力シート２!$AU$6:$AU$1085),INDEX(③入力シート２!AT$6:AT$1085,MATCH(ROW()-8,③入力シート２!$AU$6:$AU$1085,0)),"")</f>
        <v/>
      </c>
      <c r="BA23" s="81" t="s">
        <v>211</v>
      </c>
      <c r="BB23" s="81" t="s">
        <v>210</v>
      </c>
      <c r="BC23" s="275">
        <v>1</v>
      </c>
      <c r="BD23" s="81" t="s">
        <v>170</v>
      </c>
      <c r="BE23" s="81" t="s">
        <v>212</v>
      </c>
      <c r="BF23" s="810" t="str">
        <f t="shared" ca="1" si="8"/>
        <v/>
      </c>
      <c r="BG23" s="810"/>
      <c r="BH23" s="810"/>
      <c r="BI23" s="810"/>
      <c r="BJ23" s="82" t="s">
        <v>1</v>
      </c>
      <c r="BK23" s="822">
        <f>IF(①入力シート!$F$30="あり",AU23,0)</f>
        <v>0</v>
      </c>
      <c r="BL23" s="823"/>
      <c r="BM23" s="823"/>
      <c r="BN23" s="81" t="s">
        <v>1</v>
      </c>
      <c r="BO23" s="81" t="s">
        <v>210</v>
      </c>
      <c r="BP23" s="609">
        <f>IF(①入力シート!$F$30="あり",AZ23,0)</f>
        <v>0</v>
      </c>
      <c r="BQ23" s="81" t="s">
        <v>211</v>
      </c>
      <c r="BR23" s="81" t="s">
        <v>210</v>
      </c>
      <c r="BS23" s="275">
        <v>1</v>
      </c>
      <c r="BT23" s="81" t="s">
        <v>170</v>
      </c>
      <c r="BU23" s="81" t="s">
        <v>212</v>
      </c>
      <c r="BV23" s="824">
        <f t="shared" si="9"/>
        <v>0</v>
      </c>
      <c r="BW23" s="824"/>
      <c r="BX23" s="824"/>
      <c r="BY23" s="824"/>
      <c r="BZ23" s="82" t="s">
        <v>1</v>
      </c>
      <c r="CA23" s="276" t="str">
        <f t="shared" ca="1" si="4"/>
        <v/>
      </c>
      <c r="CB23" s="277">
        <f t="shared" si="5"/>
        <v>0</v>
      </c>
      <c r="CC23" s="101"/>
    </row>
    <row r="24" spans="1:81" ht="26.1" customHeight="1" x14ac:dyDescent="0.15">
      <c r="A24" s="79">
        <v>16</v>
      </c>
      <c r="B24"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4" s="827"/>
      <c r="D24" s="827"/>
      <c r="E24" s="827"/>
      <c r="F24" s="827"/>
      <c r="G24"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4" s="806"/>
      <c r="I24" s="807"/>
      <c r="J24"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4" s="805" t="str">
        <f ca="1">IF((ROW()-8)&lt;=MAX(③入力シート２!$AU$6:$AU$1085),IF(INDEX(③入力シート２!AO$6:AO$1085,MATCH(ROW()-8,③入力シート２!$AU$6:$AU$1085,0))=1,"基本給",IF(INDEX(③入力シート２!AO$6:AO$1085,MATCH(ROW()-8,③入力シート２!$AU$6:$AU$1085,0))=2,"手当","法定福利費残")),"")</f>
        <v/>
      </c>
      <c r="L24" s="806"/>
      <c r="M24" s="806"/>
      <c r="N24" s="807"/>
      <c r="O24" s="808" t="str">
        <f ca="1">IF((ROW()-8)&lt;=MAX(③入力シート２!$AU$6:$AU$1085),INDEX(③入力シート２!AQ$6:AQ$1085,MATCH(ROW()-8,③入力シート２!$AU$6:$AU$1085,0)),"")</f>
        <v/>
      </c>
      <c r="P24" s="809"/>
      <c r="Q24" s="809"/>
      <c r="R24" s="81" t="s">
        <v>1</v>
      </c>
      <c r="S24" s="81" t="s">
        <v>210</v>
      </c>
      <c r="T24" s="511" t="str">
        <f ca="1">IF((ROW()-8)&lt;=MAX(③入力シート２!$AU$6:$AU$1085),INDEX(③入力シート２!AR$6:AR$1085,MATCH(ROW()-8,③入力シート２!$AU$6:$AU$1085,0)),"")</f>
        <v/>
      </c>
      <c r="U24" s="81" t="s">
        <v>211</v>
      </c>
      <c r="V24" s="81" t="s">
        <v>210</v>
      </c>
      <c r="W24" s="275">
        <v>1</v>
      </c>
      <c r="X24" s="81" t="s">
        <v>170</v>
      </c>
      <c r="Y24" s="81" t="s">
        <v>212</v>
      </c>
      <c r="Z24" s="810" t="str">
        <f t="shared" ca="1" si="6"/>
        <v/>
      </c>
      <c r="AA24" s="810"/>
      <c r="AB24" s="810"/>
      <c r="AC24" s="810"/>
      <c r="AD24" s="82" t="s">
        <v>1</v>
      </c>
      <c r="AE24" s="819">
        <f>IF(①入力シート!$F$30="あり",O24,0)</f>
        <v>0</v>
      </c>
      <c r="AF24" s="820"/>
      <c r="AG24" s="820"/>
      <c r="AH24" s="81" t="s">
        <v>1</v>
      </c>
      <c r="AI24" s="81" t="s">
        <v>210</v>
      </c>
      <c r="AJ24" s="507">
        <f>IF(①入力シート!$F$30="あり",T24,0)</f>
        <v>0</v>
      </c>
      <c r="AK24" s="81" t="s">
        <v>211</v>
      </c>
      <c r="AL24" s="81" t="s">
        <v>210</v>
      </c>
      <c r="AM24" s="74">
        <v>1</v>
      </c>
      <c r="AN24" s="81" t="s">
        <v>170</v>
      </c>
      <c r="AO24" s="81" t="s">
        <v>212</v>
      </c>
      <c r="AP24" s="821">
        <f t="shared" si="7"/>
        <v>0</v>
      </c>
      <c r="AQ24" s="821"/>
      <c r="AR24" s="821"/>
      <c r="AS24" s="821"/>
      <c r="AT24" s="88" t="s">
        <v>1</v>
      </c>
      <c r="AU24" s="808" t="str">
        <f ca="1">IF((ROW()-8)&lt;=MAX(③入力シート２!$AU$6:$AU$1085),INDEX(③入力シート２!AS$6:AS$1085,MATCH(ROW()-8,③入力シート２!$AU$6:$AU$1085,0)),"")</f>
        <v/>
      </c>
      <c r="AV24" s="809"/>
      <c r="AW24" s="809"/>
      <c r="AX24" s="81" t="s">
        <v>1</v>
      </c>
      <c r="AY24" s="81" t="s">
        <v>210</v>
      </c>
      <c r="AZ24" s="511" t="str">
        <f ca="1">IF((ROW()-8)&lt;=MAX(③入力シート２!$AU$6:$AU$1085),INDEX(③入力シート２!AT$6:AT$1085,MATCH(ROW()-8,③入力シート２!$AU$6:$AU$1085,0)),"")</f>
        <v/>
      </c>
      <c r="BA24" s="81" t="s">
        <v>211</v>
      </c>
      <c r="BB24" s="81" t="s">
        <v>210</v>
      </c>
      <c r="BC24" s="275">
        <v>1</v>
      </c>
      <c r="BD24" s="81" t="s">
        <v>170</v>
      </c>
      <c r="BE24" s="81" t="s">
        <v>212</v>
      </c>
      <c r="BF24" s="810" t="str">
        <f t="shared" ca="1" si="8"/>
        <v/>
      </c>
      <c r="BG24" s="810"/>
      <c r="BH24" s="810"/>
      <c r="BI24" s="810"/>
      <c r="BJ24" s="82" t="s">
        <v>1</v>
      </c>
      <c r="BK24" s="822">
        <f>IF(①入力シート!$F$30="あり",AU24,0)</f>
        <v>0</v>
      </c>
      <c r="BL24" s="823"/>
      <c r="BM24" s="823"/>
      <c r="BN24" s="81" t="s">
        <v>1</v>
      </c>
      <c r="BO24" s="81" t="s">
        <v>210</v>
      </c>
      <c r="BP24" s="609">
        <f>IF(①入力シート!$F$30="あり",AZ24,0)</f>
        <v>0</v>
      </c>
      <c r="BQ24" s="81" t="s">
        <v>211</v>
      </c>
      <c r="BR24" s="81" t="s">
        <v>210</v>
      </c>
      <c r="BS24" s="275">
        <v>1</v>
      </c>
      <c r="BT24" s="81" t="s">
        <v>170</v>
      </c>
      <c r="BU24" s="81" t="s">
        <v>212</v>
      </c>
      <c r="BV24" s="824">
        <f t="shared" si="9"/>
        <v>0</v>
      </c>
      <c r="BW24" s="824"/>
      <c r="BX24" s="824"/>
      <c r="BY24" s="824"/>
      <c r="BZ24" s="82" t="s">
        <v>1</v>
      </c>
      <c r="CA24" s="276" t="str">
        <f t="shared" ca="1" si="4"/>
        <v/>
      </c>
      <c r="CB24" s="277">
        <f t="shared" si="5"/>
        <v>0</v>
      </c>
      <c r="CC24" s="101"/>
    </row>
    <row r="25" spans="1:81" ht="26.1" customHeight="1" x14ac:dyDescent="0.15">
      <c r="A25" s="79">
        <v>17</v>
      </c>
      <c r="B25"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5" s="803"/>
      <c r="D25" s="803"/>
      <c r="E25" s="803"/>
      <c r="F25" s="804"/>
      <c r="G25"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5" s="806"/>
      <c r="I25" s="807"/>
      <c r="J25"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5" s="805" t="str">
        <f ca="1">IF((ROW()-8)&lt;=MAX(③入力シート２!$AU$6:$AU$1085),IF(INDEX(③入力シート２!AO$6:AO$1085,MATCH(ROW()-8,③入力シート２!$AU$6:$AU$1085,0))=1,"基本給",IF(INDEX(③入力シート２!AO$6:AO$1085,MATCH(ROW()-8,③入力シート２!$AU$6:$AU$1085,0))=2,"手当","法定福利費残")),"")</f>
        <v/>
      </c>
      <c r="L25" s="806"/>
      <c r="M25" s="806"/>
      <c r="N25" s="807"/>
      <c r="O25" s="808" t="str">
        <f ca="1">IF((ROW()-8)&lt;=MAX(③入力シート２!$AU$6:$AU$1085),INDEX(③入力シート２!AQ$6:AQ$1085,MATCH(ROW()-8,③入力シート２!$AU$6:$AU$1085,0)),"")</f>
        <v/>
      </c>
      <c r="P25" s="809"/>
      <c r="Q25" s="809"/>
      <c r="R25" s="81" t="s">
        <v>1</v>
      </c>
      <c r="S25" s="81" t="s">
        <v>210</v>
      </c>
      <c r="T25" s="511" t="str">
        <f ca="1">IF((ROW()-8)&lt;=MAX(③入力シート２!$AU$6:$AU$1085),INDEX(③入力シート２!AR$6:AR$1085,MATCH(ROW()-8,③入力シート２!$AU$6:$AU$1085,0)),"")</f>
        <v/>
      </c>
      <c r="U25" s="81" t="s">
        <v>211</v>
      </c>
      <c r="V25" s="81" t="s">
        <v>210</v>
      </c>
      <c r="W25" s="275">
        <v>1</v>
      </c>
      <c r="X25" s="81" t="s">
        <v>170</v>
      </c>
      <c r="Y25" s="81" t="s">
        <v>212</v>
      </c>
      <c r="Z25" s="810" t="str">
        <f t="shared" ca="1" si="6"/>
        <v/>
      </c>
      <c r="AA25" s="810"/>
      <c r="AB25" s="810"/>
      <c r="AC25" s="810"/>
      <c r="AD25" s="82" t="s">
        <v>1</v>
      </c>
      <c r="AE25" s="819">
        <f>IF(①入力シート!$F$30="あり",O25,0)</f>
        <v>0</v>
      </c>
      <c r="AF25" s="820"/>
      <c r="AG25" s="820"/>
      <c r="AH25" s="81" t="s">
        <v>1</v>
      </c>
      <c r="AI25" s="81" t="s">
        <v>210</v>
      </c>
      <c r="AJ25" s="507">
        <f>IF(①入力シート!$F$30="あり",T25,0)</f>
        <v>0</v>
      </c>
      <c r="AK25" s="81" t="s">
        <v>211</v>
      </c>
      <c r="AL25" s="81" t="s">
        <v>210</v>
      </c>
      <c r="AM25" s="74">
        <v>1</v>
      </c>
      <c r="AN25" s="81" t="s">
        <v>170</v>
      </c>
      <c r="AO25" s="81" t="s">
        <v>212</v>
      </c>
      <c r="AP25" s="821">
        <f t="shared" si="7"/>
        <v>0</v>
      </c>
      <c r="AQ25" s="821"/>
      <c r="AR25" s="821"/>
      <c r="AS25" s="821"/>
      <c r="AT25" s="88" t="s">
        <v>1</v>
      </c>
      <c r="AU25" s="808" t="str">
        <f ca="1">IF((ROW()-8)&lt;=MAX(③入力シート２!$AU$6:$AU$1085),INDEX(③入力シート２!AS$6:AS$1085,MATCH(ROW()-8,③入力シート２!$AU$6:$AU$1085,0)),"")</f>
        <v/>
      </c>
      <c r="AV25" s="809"/>
      <c r="AW25" s="809"/>
      <c r="AX25" s="81" t="s">
        <v>1</v>
      </c>
      <c r="AY25" s="81" t="s">
        <v>210</v>
      </c>
      <c r="AZ25" s="511" t="str">
        <f ca="1">IF((ROW()-8)&lt;=MAX(③入力シート２!$AU$6:$AU$1085),INDEX(③入力シート２!AT$6:AT$1085,MATCH(ROW()-8,③入力シート２!$AU$6:$AU$1085,0)),"")</f>
        <v/>
      </c>
      <c r="BA25" s="81" t="s">
        <v>211</v>
      </c>
      <c r="BB25" s="81" t="s">
        <v>210</v>
      </c>
      <c r="BC25" s="275">
        <v>1</v>
      </c>
      <c r="BD25" s="81" t="s">
        <v>170</v>
      </c>
      <c r="BE25" s="81" t="s">
        <v>212</v>
      </c>
      <c r="BF25" s="810" t="str">
        <f t="shared" ca="1" si="8"/>
        <v/>
      </c>
      <c r="BG25" s="810"/>
      <c r="BH25" s="810"/>
      <c r="BI25" s="810"/>
      <c r="BJ25" s="82" t="s">
        <v>1</v>
      </c>
      <c r="BK25" s="822">
        <f>IF(①入力シート!$F$30="あり",AU25,0)</f>
        <v>0</v>
      </c>
      <c r="BL25" s="823"/>
      <c r="BM25" s="823"/>
      <c r="BN25" s="81" t="s">
        <v>1</v>
      </c>
      <c r="BO25" s="81" t="s">
        <v>210</v>
      </c>
      <c r="BP25" s="609">
        <f>IF(①入力シート!$F$30="あり",AZ25,0)</f>
        <v>0</v>
      </c>
      <c r="BQ25" s="81" t="s">
        <v>211</v>
      </c>
      <c r="BR25" s="81" t="s">
        <v>210</v>
      </c>
      <c r="BS25" s="275">
        <v>1</v>
      </c>
      <c r="BT25" s="81" t="s">
        <v>170</v>
      </c>
      <c r="BU25" s="81" t="s">
        <v>212</v>
      </c>
      <c r="BV25" s="824">
        <f t="shared" si="9"/>
        <v>0</v>
      </c>
      <c r="BW25" s="824"/>
      <c r="BX25" s="824"/>
      <c r="BY25" s="824"/>
      <c r="BZ25" s="82" t="s">
        <v>1</v>
      </c>
      <c r="CA25" s="276" t="str">
        <f t="shared" ca="1" si="4"/>
        <v/>
      </c>
      <c r="CB25" s="277">
        <f t="shared" si="5"/>
        <v>0</v>
      </c>
      <c r="CC25" s="101"/>
    </row>
    <row r="26" spans="1:81" ht="26.1" customHeight="1" x14ac:dyDescent="0.15">
      <c r="A26" s="79">
        <v>18</v>
      </c>
      <c r="B26"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6" s="803"/>
      <c r="D26" s="803"/>
      <c r="E26" s="803"/>
      <c r="F26" s="804"/>
      <c r="G26"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6" s="806"/>
      <c r="I26" s="807"/>
      <c r="J26"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6" s="805" t="str">
        <f ca="1">IF((ROW()-8)&lt;=MAX(③入力シート２!$AU$6:$AU$1085),IF(INDEX(③入力シート２!AO$6:AO$1085,MATCH(ROW()-8,③入力シート２!$AU$6:$AU$1085,0))=1,"基本給",IF(INDEX(③入力シート２!AO$6:AO$1085,MATCH(ROW()-8,③入力シート２!$AU$6:$AU$1085,0))=2,"手当","法定福利費残")),"")</f>
        <v/>
      </c>
      <c r="L26" s="806"/>
      <c r="M26" s="806"/>
      <c r="N26" s="807"/>
      <c r="O26" s="808" t="str">
        <f ca="1">IF((ROW()-8)&lt;=MAX(③入力シート２!$AU$6:$AU$1085),INDEX(③入力シート２!AQ$6:AQ$1085,MATCH(ROW()-8,③入力シート２!$AU$6:$AU$1085,0)),"")</f>
        <v/>
      </c>
      <c r="P26" s="809"/>
      <c r="Q26" s="809"/>
      <c r="R26" s="81" t="s">
        <v>1</v>
      </c>
      <c r="S26" s="81" t="s">
        <v>210</v>
      </c>
      <c r="T26" s="511" t="str">
        <f ca="1">IF((ROW()-8)&lt;=MAX(③入力シート２!$AU$6:$AU$1085),INDEX(③入力シート２!AR$6:AR$1085,MATCH(ROW()-8,③入力シート２!$AU$6:$AU$1085,0)),"")</f>
        <v/>
      </c>
      <c r="U26" s="81" t="s">
        <v>211</v>
      </c>
      <c r="V26" s="81" t="s">
        <v>210</v>
      </c>
      <c r="W26" s="275">
        <v>1</v>
      </c>
      <c r="X26" s="81" t="s">
        <v>170</v>
      </c>
      <c r="Y26" s="81" t="s">
        <v>212</v>
      </c>
      <c r="Z26" s="810" t="str">
        <f t="shared" ca="1" si="6"/>
        <v/>
      </c>
      <c r="AA26" s="810"/>
      <c r="AB26" s="810"/>
      <c r="AC26" s="810"/>
      <c r="AD26" s="82" t="s">
        <v>1</v>
      </c>
      <c r="AE26" s="819">
        <f>IF(①入力シート!$F$30="あり",O26,0)</f>
        <v>0</v>
      </c>
      <c r="AF26" s="820"/>
      <c r="AG26" s="820"/>
      <c r="AH26" s="81" t="s">
        <v>1</v>
      </c>
      <c r="AI26" s="81" t="s">
        <v>210</v>
      </c>
      <c r="AJ26" s="507">
        <f>IF(①入力シート!$F$30="あり",T26,0)</f>
        <v>0</v>
      </c>
      <c r="AK26" s="81" t="s">
        <v>211</v>
      </c>
      <c r="AL26" s="81" t="s">
        <v>210</v>
      </c>
      <c r="AM26" s="74">
        <v>1</v>
      </c>
      <c r="AN26" s="81" t="s">
        <v>170</v>
      </c>
      <c r="AO26" s="81" t="s">
        <v>212</v>
      </c>
      <c r="AP26" s="821">
        <f t="shared" si="7"/>
        <v>0</v>
      </c>
      <c r="AQ26" s="821"/>
      <c r="AR26" s="821"/>
      <c r="AS26" s="821"/>
      <c r="AT26" s="88" t="s">
        <v>1</v>
      </c>
      <c r="AU26" s="808" t="str">
        <f ca="1">IF((ROW()-8)&lt;=MAX(③入力シート２!$AU$6:$AU$1085),INDEX(③入力シート２!AS$6:AS$1085,MATCH(ROW()-8,③入力シート２!$AU$6:$AU$1085,0)),"")</f>
        <v/>
      </c>
      <c r="AV26" s="809"/>
      <c r="AW26" s="809"/>
      <c r="AX26" s="81" t="s">
        <v>1</v>
      </c>
      <c r="AY26" s="81" t="s">
        <v>210</v>
      </c>
      <c r="AZ26" s="511" t="str">
        <f ca="1">IF((ROW()-8)&lt;=MAX(③入力シート２!$AU$6:$AU$1085),INDEX(③入力シート２!AT$6:AT$1085,MATCH(ROW()-8,③入力シート２!$AU$6:$AU$1085,0)),"")</f>
        <v/>
      </c>
      <c r="BA26" s="81" t="s">
        <v>211</v>
      </c>
      <c r="BB26" s="81" t="s">
        <v>210</v>
      </c>
      <c r="BC26" s="275">
        <v>1</v>
      </c>
      <c r="BD26" s="81" t="s">
        <v>170</v>
      </c>
      <c r="BE26" s="81" t="s">
        <v>212</v>
      </c>
      <c r="BF26" s="810" t="str">
        <f t="shared" ca="1" si="8"/>
        <v/>
      </c>
      <c r="BG26" s="810"/>
      <c r="BH26" s="810"/>
      <c r="BI26" s="810"/>
      <c r="BJ26" s="82" t="s">
        <v>1</v>
      </c>
      <c r="BK26" s="822">
        <f>IF(①入力シート!$F$30="あり",AU26,0)</f>
        <v>0</v>
      </c>
      <c r="BL26" s="823"/>
      <c r="BM26" s="823"/>
      <c r="BN26" s="81" t="s">
        <v>1</v>
      </c>
      <c r="BO26" s="81" t="s">
        <v>210</v>
      </c>
      <c r="BP26" s="609">
        <f>IF(①入力シート!$F$30="あり",AZ26,0)</f>
        <v>0</v>
      </c>
      <c r="BQ26" s="81" t="s">
        <v>211</v>
      </c>
      <c r="BR26" s="81" t="s">
        <v>210</v>
      </c>
      <c r="BS26" s="275">
        <v>1</v>
      </c>
      <c r="BT26" s="81" t="s">
        <v>170</v>
      </c>
      <c r="BU26" s="81" t="s">
        <v>212</v>
      </c>
      <c r="BV26" s="824">
        <f t="shared" si="9"/>
        <v>0</v>
      </c>
      <c r="BW26" s="824"/>
      <c r="BX26" s="824"/>
      <c r="BY26" s="824"/>
      <c r="BZ26" s="82" t="s">
        <v>1</v>
      </c>
      <c r="CA26" s="276" t="str">
        <f t="shared" ca="1" si="4"/>
        <v/>
      </c>
      <c r="CB26" s="277">
        <f t="shared" si="5"/>
        <v>0</v>
      </c>
      <c r="CC26" s="101"/>
    </row>
    <row r="27" spans="1:81" ht="26.1" customHeight="1" x14ac:dyDescent="0.15">
      <c r="A27" s="79">
        <v>19</v>
      </c>
      <c r="B27"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7" s="803"/>
      <c r="D27" s="803"/>
      <c r="E27" s="803"/>
      <c r="F27" s="804"/>
      <c r="G27"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7" s="806"/>
      <c r="I27" s="807"/>
      <c r="J27"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7" s="805" t="str">
        <f ca="1">IF((ROW()-8)&lt;=MAX(③入力シート２!$AU$6:$AU$1085),IF(INDEX(③入力シート２!AO$6:AO$1085,MATCH(ROW()-8,③入力シート２!$AU$6:$AU$1085,0))=1,"基本給",IF(INDEX(③入力シート２!AO$6:AO$1085,MATCH(ROW()-8,③入力シート２!$AU$6:$AU$1085,0))=2,"手当","法定福利費残")),"")</f>
        <v/>
      </c>
      <c r="L27" s="806"/>
      <c r="M27" s="806"/>
      <c r="N27" s="807"/>
      <c r="O27" s="808" t="str">
        <f ca="1">IF((ROW()-8)&lt;=MAX(③入力シート２!$AU$6:$AU$1085),INDEX(③入力シート２!AQ$6:AQ$1085,MATCH(ROW()-8,③入力シート２!$AU$6:$AU$1085,0)),"")</f>
        <v/>
      </c>
      <c r="P27" s="809"/>
      <c r="Q27" s="809"/>
      <c r="R27" s="81" t="s">
        <v>1</v>
      </c>
      <c r="S27" s="81" t="s">
        <v>210</v>
      </c>
      <c r="T27" s="511" t="str">
        <f ca="1">IF((ROW()-8)&lt;=MAX(③入力シート２!$AU$6:$AU$1085),INDEX(③入力シート２!AR$6:AR$1085,MATCH(ROW()-8,③入力シート２!$AU$6:$AU$1085,0)),"")</f>
        <v/>
      </c>
      <c r="U27" s="81" t="s">
        <v>211</v>
      </c>
      <c r="V27" s="81" t="s">
        <v>210</v>
      </c>
      <c r="W27" s="275">
        <v>1</v>
      </c>
      <c r="X27" s="81" t="s">
        <v>170</v>
      </c>
      <c r="Y27" s="81" t="s">
        <v>212</v>
      </c>
      <c r="Z27" s="810" t="str">
        <f t="shared" ca="1" si="6"/>
        <v/>
      </c>
      <c r="AA27" s="810"/>
      <c r="AB27" s="810"/>
      <c r="AC27" s="810"/>
      <c r="AD27" s="82" t="s">
        <v>1</v>
      </c>
      <c r="AE27" s="819">
        <f>IF(①入力シート!$F$30="あり",O27,0)</f>
        <v>0</v>
      </c>
      <c r="AF27" s="820"/>
      <c r="AG27" s="820"/>
      <c r="AH27" s="81" t="s">
        <v>1</v>
      </c>
      <c r="AI27" s="81" t="s">
        <v>210</v>
      </c>
      <c r="AJ27" s="507">
        <f>IF(①入力シート!$F$30="あり",T27,0)</f>
        <v>0</v>
      </c>
      <c r="AK27" s="81" t="s">
        <v>211</v>
      </c>
      <c r="AL27" s="81" t="s">
        <v>210</v>
      </c>
      <c r="AM27" s="74">
        <v>1</v>
      </c>
      <c r="AN27" s="81" t="s">
        <v>170</v>
      </c>
      <c r="AO27" s="81" t="s">
        <v>212</v>
      </c>
      <c r="AP27" s="821">
        <f t="shared" si="7"/>
        <v>0</v>
      </c>
      <c r="AQ27" s="821"/>
      <c r="AR27" s="821"/>
      <c r="AS27" s="821"/>
      <c r="AT27" s="88" t="s">
        <v>1</v>
      </c>
      <c r="AU27" s="808" t="str">
        <f ca="1">IF((ROW()-8)&lt;=MAX(③入力シート２!$AU$6:$AU$1085),INDEX(③入力シート２!AS$6:AS$1085,MATCH(ROW()-8,③入力シート２!$AU$6:$AU$1085,0)),"")</f>
        <v/>
      </c>
      <c r="AV27" s="809"/>
      <c r="AW27" s="809"/>
      <c r="AX27" s="81" t="s">
        <v>1</v>
      </c>
      <c r="AY27" s="81" t="s">
        <v>210</v>
      </c>
      <c r="AZ27" s="511" t="str">
        <f ca="1">IF((ROW()-8)&lt;=MAX(③入力シート２!$AU$6:$AU$1085),INDEX(③入力シート２!AT$6:AT$1085,MATCH(ROW()-8,③入力シート２!$AU$6:$AU$1085,0)),"")</f>
        <v/>
      </c>
      <c r="BA27" s="81" t="s">
        <v>211</v>
      </c>
      <c r="BB27" s="81" t="s">
        <v>210</v>
      </c>
      <c r="BC27" s="275">
        <v>1</v>
      </c>
      <c r="BD27" s="81" t="s">
        <v>170</v>
      </c>
      <c r="BE27" s="81" t="s">
        <v>212</v>
      </c>
      <c r="BF27" s="810" t="str">
        <f t="shared" ca="1" si="8"/>
        <v/>
      </c>
      <c r="BG27" s="810"/>
      <c r="BH27" s="810"/>
      <c r="BI27" s="810"/>
      <c r="BJ27" s="82" t="s">
        <v>1</v>
      </c>
      <c r="BK27" s="822">
        <f>IF(①入力シート!$F$30="あり",AU27,0)</f>
        <v>0</v>
      </c>
      <c r="BL27" s="823"/>
      <c r="BM27" s="823"/>
      <c r="BN27" s="81" t="s">
        <v>1</v>
      </c>
      <c r="BO27" s="81" t="s">
        <v>210</v>
      </c>
      <c r="BP27" s="609">
        <f>IF(①入力シート!$F$30="あり",AZ27,0)</f>
        <v>0</v>
      </c>
      <c r="BQ27" s="81" t="s">
        <v>211</v>
      </c>
      <c r="BR27" s="81" t="s">
        <v>210</v>
      </c>
      <c r="BS27" s="275">
        <v>1</v>
      </c>
      <c r="BT27" s="81" t="s">
        <v>170</v>
      </c>
      <c r="BU27" s="81" t="s">
        <v>212</v>
      </c>
      <c r="BV27" s="824">
        <f t="shared" si="9"/>
        <v>0</v>
      </c>
      <c r="BW27" s="824"/>
      <c r="BX27" s="824"/>
      <c r="BY27" s="824"/>
      <c r="BZ27" s="82" t="s">
        <v>1</v>
      </c>
      <c r="CA27" s="276" t="str">
        <f t="shared" ca="1" si="4"/>
        <v/>
      </c>
      <c r="CB27" s="277">
        <f t="shared" si="5"/>
        <v>0</v>
      </c>
      <c r="CC27" s="101"/>
    </row>
    <row r="28" spans="1:81" ht="26.1" customHeight="1" x14ac:dyDescent="0.15">
      <c r="A28" s="79">
        <v>20</v>
      </c>
      <c r="B28"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8" s="803"/>
      <c r="D28" s="803"/>
      <c r="E28" s="803"/>
      <c r="F28" s="804"/>
      <c r="G28"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8" s="806"/>
      <c r="I28" s="807"/>
      <c r="J28"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8" s="805" t="str">
        <f ca="1">IF((ROW()-8)&lt;=MAX(③入力シート２!$AU$6:$AU$1085),IF(INDEX(③入力シート２!AO$6:AO$1085,MATCH(ROW()-8,③入力シート２!$AU$6:$AU$1085,0))=1,"基本給",IF(INDEX(③入力シート２!AO$6:AO$1085,MATCH(ROW()-8,③入力シート２!$AU$6:$AU$1085,0))=2,"手当","法定福利費残")),"")</f>
        <v/>
      </c>
      <c r="L28" s="806"/>
      <c r="M28" s="806"/>
      <c r="N28" s="807"/>
      <c r="O28" s="808" t="str">
        <f ca="1">IF((ROW()-8)&lt;=MAX(③入力シート２!$AU$6:$AU$1085),INDEX(③入力シート２!AQ$6:AQ$1085,MATCH(ROW()-8,③入力シート２!$AU$6:$AU$1085,0)),"")</f>
        <v/>
      </c>
      <c r="P28" s="809"/>
      <c r="Q28" s="809"/>
      <c r="R28" s="81" t="s">
        <v>1</v>
      </c>
      <c r="S28" s="81" t="s">
        <v>210</v>
      </c>
      <c r="T28" s="511" t="str">
        <f ca="1">IF((ROW()-8)&lt;=MAX(③入力シート２!$AU$6:$AU$1085),INDEX(③入力シート２!AR$6:AR$1085,MATCH(ROW()-8,③入力シート２!$AU$6:$AU$1085,0)),"")</f>
        <v/>
      </c>
      <c r="U28" s="81" t="s">
        <v>211</v>
      </c>
      <c r="V28" s="81" t="s">
        <v>210</v>
      </c>
      <c r="W28" s="275">
        <v>1</v>
      </c>
      <c r="X28" s="81" t="s">
        <v>170</v>
      </c>
      <c r="Y28" s="81" t="s">
        <v>212</v>
      </c>
      <c r="Z28" s="810" t="str">
        <f t="shared" ca="1" si="6"/>
        <v/>
      </c>
      <c r="AA28" s="810"/>
      <c r="AB28" s="810"/>
      <c r="AC28" s="810"/>
      <c r="AD28" s="82" t="s">
        <v>1</v>
      </c>
      <c r="AE28" s="819">
        <f>IF(①入力シート!$F$30="あり",O28,0)</f>
        <v>0</v>
      </c>
      <c r="AF28" s="820"/>
      <c r="AG28" s="820"/>
      <c r="AH28" s="81" t="s">
        <v>1</v>
      </c>
      <c r="AI28" s="81" t="s">
        <v>210</v>
      </c>
      <c r="AJ28" s="507">
        <f>IF(①入力シート!$F$30="あり",T28,0)</f>
        <v>0</v>
      </c>
      <c r="AK28" s="81" t="s">
        <v>211</v>
      </c>
      <c r="AL28" s="81" t="s">
        <v>210</v>
      </c>
      <c r="AM28" s="74">
        <v>1</v>
      </c>
      <c r="AN28" s="81" t="s">
        <v>170</v>
      </c>
      <c r="AO28" s="81" t="s">
        <v>212</v>
      </c>
      <c r="AP28" s="821">
        <f t="shared" si="7"/>
        <v>0</v>
      </c>
      <c r="AQ28" s="821"/>
      <c r="AR28" s="821"/>
      <c r="AS28" s="821"/>
      <c r="AT28" s="88" t="s">
        <v>1</v>
      </c>
      <c r="AU28" s="808" t="str">
        <f ca="1">IF((ROW()-8)&lt;=MAX(③入力シート２!$AU$6:$AU$1085),INDEX(③入力シート２!AS$6:AS$1085,MATCH(ROW()-8,③入力シート２!$AU$6:$AU$1085,0)),"")</f>
        <v/>
      </c>
      <c r="AV28" s="809"/>
      <c r="AW28" s="809"/>
      <c r="AX28" s="81" t="s">
        <v>1</v>
      </c>
      <c r="AY28" s="81" t="s">
        <v>210</v>
      </c>
      <c r="AZ28" s="511" t="str">
        <f ca="1">IF((ROW()-8)&lt;=MAX(③入力シート２!$AU$6:$AU$1085),INDEX(③入力シート２!AT$6:AT$1085,MATCH(ROW()-8,③入力シート２!$AU$6:$AU$1085,0)),"")</f>
        <v/>
      </c>
      <c r="BA28" s="81" t="s">
        <v>211</v>
      </c>
      <c r="BB28" s="81" t="s">
        <v>210</v>
      </c>
      <c r="BC28" s="275">
        <v>1</v>
      </c>
      <c r="BD28" s="81" t="s">
        <v>170</v>
      </c>
      <c r="BE28" s="81" t="s">
        <v>212</v>
      </c>
      <c r="BF28" s="810" t="str">
        <f t="shared" ca="1" si="8"/>
        <v/>
      </c>
      <c r="BG28" s="810"/>
      <c r="BH28" s="810"/>
      <c r="BI28" s="810"/>
      <c r="BJ28" s="82" t="s">
        <v>1</v>
      </c>
      <c r="BK28" s="822">
        <f>IF(①入力シート!$F$30="あり",AU28,0)</f>
        <v>0</v>
      </c>
      <c r="BL28" s="823"/>
      <c r="BM28" s="823"/>
      <c r="BN28" s="81" t="s">
        <v>1</v>
      </c>
      <c r="BO28" s="81" t="s">
        <v>210</v>
      </c>
      <c r="BP28" s="609">
        <f>IF(①入力シート!$F$30="あり",AZ28,0)</f>
        <v>0</v>
      </c>
      <c r="BQ28" s="81" t="s">
        <v>211</v>
      </c>
      <c r="BR28" s="81" t="s">
        <v>210</v>
      </c>
      <c r="BS28" s="275">
        <v>1</v>
      </c>
      <c r="BT28" s="81" t="s">
        <v>170</v>
      </c>
      <c r="BU28" s="81" t="s">
        <v>212</v>
      </c>
      <c r="BV28" s="824">
        <f t="shared" si="9"/>
        <v>0</v>
      </c>
      <c r="BW28" s="824"/>
      <c r="BX28" s="824"/>
      <c r="BY28" s="824"/>
      <c r="BZ28" s="82" t="s">
        <v>1</v>
      </c>
      <c r="CA28" s="276" t="str">
        <f t="shared" ca="1" si="4"/>
        <v/>
      </c>
      <c r="CB28" s="277">
        <f t="shared" si="5"/>
        <v>0</v>
      </c>
      <c r="CC28" s="101"/>
    </row>
    <row r="29" spans="1:81" ht="26.1" customHeight="1" x14ac:dyDescent="0.15">
      <c r="A29" s="79">
        <v>21</v>
      </c>
      <c r="B29"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29" s="827"/>
      <c r="D29" s="827"/>
      <c r="E29" s="827"/>
      <c r="F29" s="827"/>
      <c r="G29"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29" s="806"/>
      <c r="I29" s="807"/>
      <c r="J29"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29" s="805" t="str">
        <f ca="1">IF((ROW()-8)&lt;=MAX(③入力シート２!$AU$6:$AU$1085),IF(INDEX(③入力シート２!AO$6:AO$1085,MATCH(ROW()-8,③入力シート２!$AU$6:$AU$1085,0))=1,"基本給",IF(INDEX(③入力シート２!AO$6:AO$1085,MATCH(ROW()-8,③入力シート２!$AU$6:$AU$1085,0))=2,"手当","法定福利費残")),"")</f>
        <v/>
      </c>
      <c r="L29" s="806"/>
      <c r="M29" s="806"/>
      <c r="N29" s="807"/>
      <c r="O29" s="808" t="str">
        <f ca="1">IF((ROW()-8)&lt;=MAX(③入力シート２!$AU$6:$AU$1085),INDEX(③入力シート２!AQ$6:AQ$1085,MATCH(ROW()-8,③入力シート２!$AU$6:$AU$1085,0)),"")</f>
        <v/>
      </c>
      <c r="P29" s="809"/>
      <c r="Q29" s="809"/>
      <c r="R29" s="81" t="s">
        <v>1</v>
      </c>
      <c r="S29" s="81" t="s">
        <v>210</v>
      </c>
      <c r="T29" s="511" t="str">
        <f ca="1">IF((ROW()-8)&lt;=MAX(③入力シート２!$AU$6:$AU$1085),INDEX(③入力シート２!AR$6:AR$1085,MATCH(ROW()-8,③入力シート２!$AU$6:$AU$1085,0)),"")</f>
        <v/>
      </c>
      <c r="U29" s="81" t="s">
        <v>211</v>
      </c>
      <c r="V29" s="81" t="s">
        <v>210</v>
      </c>
      <c r="W29" s="275">
        <v>1</v>
      </c>
      <c r="X29" s="81" t="s">
        <v>170</v>
      </c>
      <c r="Y29" s="81" t="s">
        <v>212</v>
      </c>
      <c r="Z29" s="810" t="str">
        <f t="shared" ca="1" si="6"/>
        <v/>
      </c>
      <c r="AA29" s="810"/>
      <c r="AB29" s="810"/>
      <c r="AC29" s="810"/>
      <c r="AD29" s="82" t="s">
        <v>1</v>
      </c>
      <c r="AE29" s="819">
        <f>IF(①入力シート!$F$30="あり",O29,0)</f>
        <v>0</v>
      </c>
      <c r="AF29" s="820"/>
      <c r="AG29" s="820"/>
      <c r="AH29" s="81" t="s">
        <v>1</v>
      </c>
      <c r="AI29" s="81" t="s">
        <v>210</v>
      </c>
      <c r="AJ29" s="507">
        <f>IF(①入力シート!$F$30="あり",T29,0)</f>
        <v>0</v>
      </c>
      <c r="AK29" s="81" t="s">
        <v>211</v>
      </c>
      <c r="AL29" s="81" t="s">
        <v>210</v>
      </c>
      <c r="AM29" s="74">
        <v>1</v>
      </c>
      <c r="AN29" s="81" t="s">
        <v>170</v>
      </c>
      <c r="AO29" s="81" t="s">
        <v>212</v>
      </c>
      <c r="AP29" s="821">
        <f t="shared" si="7"/>
        <v>0</v>
      </c>
      <c r="AQ29" s="821"/>
      <c r="AR29" s="821"/>
      <c r="AS29" s="821"/>
      <c r="AT29" s="88" t="s">
        <v>1</v>
      </c>
      <c r="AU29" s="808" t="str">
        <f ca="1">IF((ROW()-8)&lt;=MAX(③入力シート２!$AU$6:$AU$1085),INDEX(③入力シート２!AS$6:AS$1085,MATCH(ROW()-8,③入力シート２!$AU$6:$AU$1085,0)),"")</f>
        <v/>
      </c>
      <c r="AV29" s="809"/>
      <c r="AW29" s="809"/>
      <c r="AX29" s="81" t="s">
        <v>1</v>
      </c>
      <c r="AY29" s="81" t="s">
        <v>210</v>
      </c>
      <c r="AZ29" s="511" t="str">
        <f ca="1">IF((ROW()-8)&lt;=MAX(③入力シート２!$AU$6:$AU$1085),INDEX(③入力シート２!AT$6:AT$1085,MATCH(ROW()-8,③入力シート２!$AU$6:$AU$1085,0)),"")</f>
        <v/>
      </c>
      <c r="BA29" s="81" t="s">
        <v>211</v>
      </c>
      <c r="BB29" s="81" t="s">
        <v>210</v>
      </c>
      <c r="BC29" s="275">
        <v>1</v>
      </c>
      <c r="BD29" s="81" t="s">
        <v>170</v>
      </c>
      <c r="BE29" s="81" t="s">
        <v>212</v>
      </c>
      <c r="BF29" s="810" t="str">
        <f t="shared" ca="1" si="8"/>
        <v/>
      </c>
      <c r="BG29" s="810"/>
      <c r="BH29" s="810"/>
      <c r="BI29" s="810"/>
      <c r="BJ29" s="82" t="s">
        <v>1</v>
      </c>
      <c r="BK29" s="822">
        <f>IF(①入力シート!$F$30="あり",AU29,0)</f>
        <v>0</v>
      </c>
      <c r="BL29" s="823"/>
      <c r="BM29" s="823"/>
      <c r="BN29" s="81" t="s">
        <v>1</v>
      </c>
      <c r="BO29" s="81" t="s">
        <v>210</v>
      </c>
      <c r="BP29" s="609">
        <f>IF(①入力シート!$F$30="あり",AZ29,0)</f>
        <v>0</v>
      </c>
      <c r="BQ29" s="81" t="s">
        <v>211</v>
      </c>
      <c r="BR29" s="81" t="s">
        <v>210</v>
      </c>
      <c r="BS29" s="275">
        <v>1</v>
      </c>
      <c r="BT29" s="81" t="s">
        <v>170</v>
      </c>
      <c r="BU29" s="81" t="s">
        <v>212</v>
      </c>
      <c r="BV29" s="824">
        <f t="shared" si="9"/>
        <v>0</v>
      </c>
      <c r="BW29" s="824"/>
      <c r="BX29" s="824"/>
      <c r="BY29" s="824"/>
      <c r="BZ29" s="82" t="s">
        <v>1</v>
      </c>
      <c r="CA29" s="276" t="str">
        <f t="shared" ca="1" si="4"/>
        <v/>
      </c>
      <c r="CB29" s="277">
        <f t="shared" si="5"/>
        <v>0</v>
      </c>
      <c r="CC29" s="101"/>
    </row>
    <row r="30" spans="1:81" ht="26.1" customHeight="1" x14ac:dyDescent="0.15">
      <c r="A30" s="79">
        <v>22</v>
      </c>
      <c r="B30"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0" s="803"/>
      <c r="D30" s="803"/>
      <c r="E30" s="803"/>
      <c r="F30" s="804"/>
      <c r="G30"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0" s="806"/>
      <c r="I30" s="807"/>
      <c r="J30"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0" s="805" t="str">
        <f ca="1">IF((ROW()-8)&lt;=MAX(③入力シート２!$AU$6:$AU$1085),IF(INDEX(③入力シート２!AO$6:AO$1085,MATCH(ROW()-8,③入力シート２!$AU$6:$AU$1085,0))=1,"基本給",IF(INDEX(③入力シート２!AO$6:AO$1085,MATCH(ROW()-8,③入力シート２!$AU$6:$AU$1085,0))=2,"手当","法定福利費残")),"")</f>
        <v/>
      </c>
      <c r="L30" s="806"/>
      <c r="M30" s="806"/>
      <c r="N30" s="807"/>
      <c r="O30" s="808" t="str">
        <f ca="1">IF((ROW()-8)&lt;=MAX(③入力シート２!$AU$6:$AU$1085),INDEX(③入力シート２!AQ$6:AQ$1085,MATCH(ROW()-8,③入力シート２!$AU$6:$AU$1085,0)),"")</f>
        <v/>
      </c>
      <c r="P30" s="809"/>
      <c r="Q30" s="809"/>
      <c r="R30" s="81" t="s">
        <v>1</v>
      </c>
      <c r="S30" s="81" t="s">
        <v>210</v>
      </c>
      <c r="T30" s="511" t="str">
        <f ca="1">IF((ROW()-8)&lt;=MAX(③入力シート２!$AU$6:$AU$1085),INDEX(③入力シート２!AR$6:AR$1085,MATCH(ROW()-8,③入力シート２!$AU$6:$AU$1085,0)),"")</f>
        <v/>
      </c>
      <c r="U30" s="81" t="s">
        <v>211</v>
      </c>
      <c r="V30" s="81" t="s">
        <v>210</v>
      </c>
      <c r="W30" s="275">
        <v>1</v>
      </c>
      <c r="X30" s="81" t="s">
        <v>170</v>
      </c>
      <c r="Y30" s="81" t="s">
        <v>212</v>
      </c>
      <c r="Z30" s="810" t="str">
        <f t="shared" ca="1" si="6"/>
        <v/>
      </c>
      <c r="AA30" s="810"/>
      <c r="AB30" s="810"/>
      <c r="AC30" s="810"/>
      <c r="AD30" s="82" t="s">
        <v>1</v>
      </c>
      <c r="AE30" s="819">
        <f>IF(①入力シート!$F$30="あり",O30,0)</f>
        <v>0</v>
      </c>
      <c r="AF30" s="820"/>
      <c r="AG30" s="820"/>
      <c r="AH30" s="81" t="s">
        <v>1</v>
      </c>
      <c r="AI30" s="81" t="s">
        <v>210</v>
      </c>
      <c r="AJ30" s="507">
        <f>IF(①入力シート!$F$30="あり",T30,0)</f>
        <v>0</v>
      </c>
      <c r="AK30" s="81" t="s">
        <v>211</v>
      </c>
      <c r="AL30" s="81" t="s">
        <v>210</v>
      </c>
      <c r="AM30" s="74">
        <v>1</v>
      </c>
      <c r="AN30" s="81" t="s">
        <v>170</v>
      </c>
      <c r="AO30" s="81" t="s">
        <v>212</v>
      </c>
      <c r="AP30" s="821">
        <f t="shared" si="7"/>
        <v>0</v>
      </c>
      <c r="AQ30" s="821"/>
      <c r="AR30" s="821"/>
      <c r="AS30" s="821"/>
      <c r="AT30" s="88" t="s">
        <v>1</v>
      </c>
      <c r="AU30" s="808" t="str">
        <f ca="1">IF((ROW()-8)&lt;=MAX(③入力シート２!$AU$6:$AU$1085),INDEX(③入力シート２!AS$6:AS$1085,MATCH(ROW()-8,③入力シート２!$AU$6:$AU$1085,0)),"")</f>
        <v/>
      </c>
      <c r="AV30" s="809"/>
      <c r="AW30" s="809"/>
      <c r="AX30" s="81" t="s">
        <v>1</v>
      </c>
      <c r="AY30" s="81" t="s">
        <v>210</v>
      </c>
      <c r="AZ30" s="511" t="str">
        <f ca="1">IF((ROW()-8)&lt;=MAX(③入力シート２!$AU$6:$AU$1085),INDEX(③入力シート２!AT$6:AT$1085,MATCH(ROW()-8,③入力シート２!$AU$6:$AU$1085,0)),"")</f>
        <v/>
      </c>
      <c r="BA30" s="81" t="s">
        <v>211</v>
      </c>
      <c r="BB30" s="81" t="s">
        <v>210</v>
      </c>
      <c r="BC30" s="275">
        <v>1</v>
      </c>
      <c r="BD30" s="81" t="s">
        <v>170</v>
      </c>
      <c r="BE30" s="81" t="s">
        <v>212</v>
      </c>
      <c r="BF30" s="810" t="str">
        <f t="shared" ca="1" si="8"/>
        <v/>
      </c>
      <c r="BG30" s="810"/>
      <c r="BH30" s="810"/>
      <c r="BI30" s="810"/>
      <c r="BJ30" s="82" t="s">
        <v>1</v>
      </c>
      <c r="BK30" s="822">
        <f>IF(①入力シート!$F$30="あり",AU30,0)</f>
        <v>0</v>
      </c>
      <c r="BL30" s="823"/>
      <c r="BM30" s="823"/>
      <c r="BN30" s="81" t="s">
        <v>1</v>
      </c>
      <c r="BO30" s="81" t="s">
        <v>210</v>
      </c>
      <c r="BP30" s="609">
        <f>IF(①入力シート!$F$30="あり",AZ30,0)</f>
        <v>0</v>
      </c>
      <c r="BQ30" s="81" t="s">
        <v>211</v>
      </c>
      <c r="BR30" s="81" t="s">
        <v>210</v>
      </c>
      <c r="BS30" s="275">
        <v>1</v>
      </c>
      <c r="BT30" s="81" t="s">
        <v>170</v>
      </c>
      <c r="BU30" s="81" t="s">
        <v>212</v>
      </c>
      <c r="BV30" s="824">
        <f t="shared" si="9"/>
        <v>0</v>
      </c>
      <c r="BW30" s="824"/>
      <c r="BX30" s="824"/>
      <c r="BY30" s="824"/>
      <c r="BZ30" s="82" t="s">
        <v>1</v>
      </c>
      <c r="CA30" s="276" t="str">
        <f t="shared" ca="1" si="4"/>
        <v/>
      </c>
      <c r="CB30" s="277">
        <f t="shared" si="5"/>
        <v>0</v>
      </c>
      <c r="CC30" s="101"/>
    </row>
    <row r="31" spans="1:81" ht="26.1" customHeight="1" x14ac:dyDescent="0.15">
      <c r="A31" s="79">
        <v>23</v>
      </c>
      <c r="B31"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1" s="803"/>
      <c r="D31" s="803"/>
      <c r="E31" s="803"/>
      <c r="F31" s="804"/>
      <c r="G31"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1" s="806"/>
      <c r="I31" s="807"/>
      <c r="J31"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1" s="805" t="str">
        <f ca="1">IF((ROW()-8)&lt;=MAX(③入力シート２!$AU$6:$AU$1085),IF(INDEX(③入力シート２!AO$6:AO$1085,MATCH(ROW()-8,③入力シート２!$AU$6:$AU$1085,0))=1,"基本給",IF(INDEX(③入力シート２!AO$6:AO$1085,MATCH(ROW()-8,③入力シート２!$AU$6:$AU$1085,0))=2,"手当","法定福利費残")),"")</f>
        <v/>
      </c>
      <c r="L31" s="806"/>
      <c r="M31" s="806"/>
      <c r="N31" s="807"/>
      <c r="O31" s="808" t="str">
        <f ca="1">IF((ROW()-8)&lt;=MAX(③入力シート２!$AU$6:$AU$1085),INDEX(③入力シート２!AQ$6:AQ$1085,MATCH(ROW()-8,③入力シート２!$AU$6:$AU$1085,0)),"")</f>
        <v/>
      </c>
      <c r="P31" s="809"/>
      <c r="Q31" s="809"/>
      <c r="R31" s="81" t="s">
        <v>1</v>
      </c>
      <c r="S31" s="81" t="s">
        <v>210</v>
      </c>
      <c r="T31" s="511" t="str">
        <f ca="1">IF((ROW()-8)&lt;=MAX(③入力シート２!$AU$6:$AU$1085),INDEX(③入力シート２!AR$6:AR$1085,MATCH(ROW()-8,③入力シート２!$AU$6:$AU$1085,0)),"")</f>
        <v/>
      </c>
      <c r="U31" s="81" t="s">
        <v>211</v>
      </c>
      <c r="V31" s="81" t="s">
        <v>210</v>
      </c>
      <c r="W31" s="275">
        <v>1</v>
      </c>
      <c r="X31" s="81" t="s">
        <v>170</v>
      </c>
      <c r="Y31" s="81" t="s">
        <v>212</v>
      </c>
      <c r="Z31" s="810" t="str">
        <f t="shared" ca="1" si="6"/>
        <v/>
      </c>
      <c r="AA31" s="810"/>
      <c r="AB31" s="810"/>
      <c r="AC31" s="810"/>
      <c r="AD31" s="82" t="s">
        <v>1</v>
      </c>
      <c r="AE31" s="819">
        <f>IF(①入力シート!$F$30="あり",O31,0)</f>
        <v>0</v>
      </c>
      <c r="AF31" s="820"/>
      <c r="AG31" s="820"/>
      <c r="AH31" s="81" t="s">
        <v>1</v>
      </c>
      <c r="AI31" s="81" t="s">
        <v>210</v>
      </c>
      <c r="AJ31" s="507">
        <f>IF(①入力シート!$F$30="あり",T31,0)</f>
        <v>0</v>
      </c>
      <c r="AK31" s="81" t="s">
        <v>211</v>
      </c>
      <c r="AL31" s="81" t="s">
        <v>210</v>
      </c>
      <c r="AM31" s="74">
        <v>1</v>
      </c>
      <c r="AN31" s="81" t="s">
        <v>170</v>
      </c>
      <c r="AO31" s="81" t="s">
        <v>212</v>
      </c>
      <c r="AP31" s="821">
        <f t="shared" si="7"/>
        <v>0</v>
      </c>
      <c r="AQ31" s="821"/>
      <c r="AR31" s="821"/>
      <c r="AS31" s="821"/>
      <c r="AT31" s="88" t="s">
        <v>1</v>
      </c>
      <c r="AU31" s="808" t="str">
        <f ca="1">IF((ROW()-8)&lt;=MAX(③入力シート２!$AU$6:$AU$1085),INDEX(③入力シート２!AS$6:AS$1085,MATCH(ROW()-8,③入力シート２!$AU$6:$AU$1085,0)),"")</f>
        <v/>
      </c>
      <c r="AV31" s="809"/>
      <c r="AW31" s="809"/>
      <c r="AX31" s="81" t="s">
        <v>1</v>
      </c>
      <c r="AY31" s="81" t="s">
        <v>210</v>
      </c>
      <c r="AZ31" s="511" t="str">
        <f ca="1">IF((ROW()-8)&lt;=MAX(③入力シート２!$AU$6:$AU$1085),INDEX(③入力シート２!AT$6:AT$1085,MATCH(ROW()-8,③入力シート２!$AU$6:$AU$1085,0)),"")</f>
        <v/>
      </c>
      <c r="BA31" s="81" t="s">
        <v>211</v>
      </c>
      <c r="BB31" s="81" t="s">
        <v>210</v>
      </c>
      <c r="BC31" s="275">
        <v>1</v>
      </c>
      <c r="BD31" s="81" t="s">
        <v>170</v>
      </c>
      <c r="BE31" s="81" t="s">
        <v>212</v>
      </c>
      <c r="BF31" s="810" t="str">
        <f t="shared" ca="1" si="8"/>
        <v/>
      </c>
      <c r="BG31" s="810"/>
      <c r="BH31" s="810"/>
      <c r="BI31" s="810"/>
      <c r="BJ31" s="82" t="s">
        <v>1</v>
      </c>
      <c r="BK31" s="822">
        <f>IF(①入力シート!$F$30="あり",AU31,0)</f>
        <v>0</v>
      </c>
      <c r="BL31" s="823"/>
      <c r="BM31" s="823"/>
      <c r="BN31" s="81" t="s">
        <v>1</v>
      </c>
      <c r="BO31" s="81" t="s">
        <v>210</v>
      </c>
      <c r="BP31" s="609">
        <f>IF(①入力シート!$F$30="あり",AZ31,0)</f>
        <v>0</v>
      </c>
      <c r="BQ31" s="81" t="s">
        <v>211</v>
      </c>
      <c r="BR31" s="81" t="s">
        <v>210</v>
      </c>
      <c r="BS31" s="275">
        <v>1</v>
      </c>
      <c r="BT31" s="81" t="s">
        <v>170</v>
      </c>
      <c r="BU31" s="81" t="s">
        <v>212</v>
      </c>
      <c r="BV31" s="824">
        <f t="shared" si="9"/>
        <v>0</v>
      </c>
      <c r="BW31" s="824"/>
      <c r="BX31" s="824"/>
      <c r="BY31" s="824"/>
      <c r="BZ31" s="82" t="s">
        <v>1</v>
      </c>
      <c r="CA31" s="276" t="str">
        <f t="shared" ca="1" si="4"/>
        <v/>
      </c>
      <c r="CB31" s="277">
        <f t="shared" si="5"/>
        <v>0</v>
      </c>
      <c r="CC31" s="101"/>
    </row>
    <row r="32" spans="1:81" ht="26.1" customHeight="1" x14ac:dyDescent="0.15">
      <c r="A32" s="79">
        <v>24</v>
      </c>
      <c r="B32"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2" s="803"/>
      <c r="D32" s="803"/>
      <c r="E32" s="803"/>
      <c r="F32" s="804"/>
      <c r="G32"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2" s="806"/>
      <c r="I32" s="807"/>
      <c r="J32"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2" s="805" t="str">
        <f ca="1">IF((ROW()-8)&lt;=MAX(③入力シート２!$AU$6:$AU$1085),IF(INDEX(③入力シート２!AO$6:AO$1085,MATCH(ROW()-8,③入力シート２!$AU$6:$AU$1085,0))=1,"基本給",IF(INDEX(③入力シート２!AO$6:AO$1085,MATCH(ROW()-8,③入力シート２!$AU$6:$AU$1085,0))=2,"手当","法定福利費残")),"")</f>
        <v/>
      </c>
      <c r="L32" s="806"/>
      <c r="M32" s="806"/>
      <c r="N32" s="807"/>
      <c r="O32" s="808" t="str">
        <f ca="1">IF((ROW()-8)&lt;=MAX(③入力シート２!$AU$6:$AU$1085),INDEX(③入力シート２!AQ$6:AQ$1085,MATCH(ROW()-8,③入力シート２!$AU$6:$AU$1085,0)),"")</f>
        <v/>
      </c>
      <c r="P32" s="809"/>
      <c r="Q32" s="809"/>
      <c r="R32" s="81" t="s">
        <v>1</v>
      </c>
      <c r="S32" s="81" t="s">
        <v>210</v>
      </c>
      <c r="T32" s="511" t="str">
        <f ca="1">IF((ROW()-8)&lt;=MAX(③入力シート２!$AU$6:$AU$1085),INDEX(③入力シート２!AR$6:AR$1085,MATCH(ROW()-8,③入力シート２!$AU$6:$AU$1085,0)),"")</f>
        <v/>
      </c>
      <c r="U32" s="81" t="s">
        <v>211</v>
      </c>
      <c r="V32" s="81" t="s">
        <v>210</v>
      </c>
      <c r="W32" s="275">
        <v>1</v>
      </c>
      <c r="X32" s="81" t="s">
        <v>170</v>
      </c>
      <c r="Y32" s="81" t="s">
        <v>212</v>
      </c>
      <c r="Z32" s="810" t="str">
        <f t="shared" ca="1" si="6"/>
        <v/>
      </c>
      <c r="AA32" s="810"/>
      <c r="AB32" s="810"/>
      <c r="AC32" s="810"/>
      <c r="AD32" s="82" t="s">
        <v>1</v>
      </c>
      <c r="AE32" s="819">
        <f>IF(①入力シート!$F$30="あり",O32,0)</f>
        <v>0</v>
      </c>
      <c r="AF32" s="820"/>
      <c r="AG32" s="820"/>
      <c r="AH32" s="81" t="s">
        <v>1</v>
      </c>
      <c r="AI32" s="81" t="s">
        <v>210</v>
      </c>
      <c r="AJ32" s="507">
        <f>IF(①入力シート!$F$30="あり",T32,0)</f>
        <v>0</v>
      </c>
      <c r="AK32" s="81" t="s">
        <v>211</v>
      </c>
      <c r="AL32" s="81" t="s">
        <v>210</v>
      </c>
      <c r="AM32" s="74">
        <v>1</v>
      </c>
      <c r="AN32" s="81" t="s">
        <v>170</v>
      </c>
      <c r="AO32" s="81" t="s">
        <v>212</v>
      </c>
      <c r="AP32" s="821">
        <f t="shared" si="7"/>
        <v>0</v>
      </c>
      <c r="AQ32" s="821"/>
      <c r="AR32" s="821"/>
      <c r="AS32" s="821"/>
      <c r="AT32" s="88" t="s">
        <v>1</v>
      </c>
      <c r="AU32" s="808" t="str">
        <f ca="1">IF((ROW()-8)&lt;=MAX(③入力シート２!$AU$6:$AU$1085),INDEX(③入力シート２!AS$6:AS$1085,MATCH(ROW()-8,③入力シート２!$AU$6:$AU$1085,0)),"")</f>
        <v/>
      </c>
      <c r="AV32" s="809"/>
      <c r="AW32" s="809"/>
      <c r="AX32" s="81" t="s">
        <v>1</v>
      </c>
      <c r="AY32" s="81" t="s">
        <v>210</v>
      </c>
      <c r="AZ32" s="511" t="str">
        <f ca="1">IF((ROW()-8)&lt;=MAX(③入力シート２!$AU$6:$AU$1085),INDEX(③入力シート２!AT$6:AT$1085,MATCH(ROW()-8,③入力シート２!$AU$6:$AU$1085,0)),"")</f>
        <v/>
      </c>
      <c r="BA32" s="81" t="s">
        <v>211</v>
      </c>
      <c r="BB32" s="81" t="s">
        <v>210</v>
      </c>
      <c r="BC32" s="275">
        <v>1</v>
      </c>
      <c r="BD32" s="81" t="s">
        <v>170</v>
      </c>
      <c r="BE32" s="81" t="s">
        <v>212</v>
      </c>
      <c r="BF32" s="810" t="str">
        <f t="shared" ca="1" si="8"/>
        <v/>
      </c>
      <c r="BG32" s="810"/>
      <c r="BH32" s="810"/>
      <c r="BI32" s="810"/>
      <c r="BJ32" s="82" t="s">
        <v>1</v>
      </c>
      <c r="BK32" s="822">
        <f>IF(①入力シート!$F$30="あり",AU32,0)</f>
        <v>0</v>
      </c>
      <c r="BL32" s="823"/>
      <c r="BM32" s="823"/>
      <c r="BN32" s="81" t="s">
        <v>1</v>
      </c>
      <c r="BO32" s="81" t="s">
        <v>210</v>
      </c>
      <c r="BP32" s="609">
        <f>IF(①入力シート!$F$30="あり",AZ32,0)</f>
        <v>0</v>
      </c>
      <c r="BQ32" s="81" t="s">
        <v>211</v>
      </c>
      <c r="BR32" s="81" t="s">
        <v>210</v>
      </c>
      <c r="BS32" s="275">
        <v>1</v>
      </c>
      <c r="BT32" s="81" t="s">
        <v>170</v>
      </c>
      <c r="BU32" s="81" t="s">
        <v>212</v>
      </c>
      <c r="BV32" s="824">
        <f t="shared" si="9"/>
        <v>0</v>
      </c>
      <c r="BW32" s="824"/>
      <c r="BX32" s="824"/>
      <c r="BY32" s="824"/>
      <c r="BZ32" s="82" t="s">
        <v>1</v>
      </c>
      <c r="CA32" s="276" t="str">
        <f t="shared" ca="1" si="4"/>
        <v/>
      </c>
      <c r="CB32" s="277">
        <f t="shared" si="5"/>
        <v>0</v>
      </c>
      <c r="CC32" s="101"/>
    </row>
    <row r="33" spans="1:81" ht="26.1" customHeight="1" x14ac:dyDescent="0.15">
      <c r="A33" s="79">
        <v>25</v>
      </c>
      <c r="B33"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3" s="803"/>
      <c r="D33" s="803"/>
      <c r="E33" s="803"/>
      <c r="F33" s="804"/>
      <c r="G33"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3" s="806"/>
      <c r="I33" s="807"/>
      <c r="J33"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3" s="805" t="str">
        <f ca="1">IF((ROW()-8)&lt;=MAX(③入力シート２!$AU$6:$AU$1085),IF(INDEX(③入力シート２!AO$6:AO$1085,MATCH(ROW()-8,③入力シート２!$AU$6:$AU$1085,0))=1,"基本給",IF(INDEX(③入力シート２!AO$6:AO$1085,MATCH(ROW()-8,③入力シート２!$AU$6:$AU$1085,0))=2,"手当","法定福利費残")),"")</f>
        <v/>
      </c>
      <c r="L33" s="806"/>
      <c r="M33" s="806"/>
      <c r="N33" s="807"/>
      <c r="O33" s="808" t="str">
        <f ca="1">IF((ROW()-8)&lt;=MAX(③入力シート２!$AU$6:$AU$1085),INDEX(③入力シート２!AQ$6:AQ$1085,MATCH(ROW()-8,③入力シート２!$AU$6:$AU$1085,0)),"")</f>
        <v/>
      </c>
      <c r="P33" s="809"/>
      <c r="Q33" s="809"/>
      <c r="R33" s="81" t="s">
        <v>1</v>
      </c>
      <c r="S33" s="81" t="s">
        <v>210</v>
      </c>
      <c r="T33" s="511" t="str">
        <f ca="1">IF((ROW()-8)&lt;=MAX(③入力シート２!$AU$6:$AU$1085),INDEX(③入力シート２!AR$6:AR$1085,MATCH(ROW()-8,③入力シート２!$AU$6:$AU$1085,0)),"")</f>
        <v/>
      </c>
      <c r="U33" s="81" t="s">
        <v>211</v>
      </c>
      <c r="V33" s="81" t="s">
        <v>210</v>
      </c>
      <c r="W33" s="275">
        <v>1</v>
      </c>
      <c r="X33" s="81" t="s">
        <v>170</v>
      </c>
      <c r="Y33" s="81" t="s">
        <v>212</v>
      </c>
      <c r="Z33" s="810" t="str">
        <f t="shared" ca="1" si="6"/>
        <v/>
      </c>
      <c r="AA33" s="810"/>
      <c r="AB33" s="810"/>
      <c r="AC33" s="810"/>
      <c r="AD33" s="82" t="s">
        <v>1</v>
      </c>
      <c r="AE33" s="819">
        <f>IF(①入力シート!$F$30="あり",O33,0)</f>
        <v>0</v>
      </c>
      <c r="AF33" s="820"/>
      <c r="AG33" s="820"/>
      <c r="AH33" s="81" t="s">
        <v>1</v>
      </c>
      <c r="AI33" s="81" t="s">
        <v>210</v>
      </c>
      <c r="AJ33" s="507">
        <f>IF(①入力シート!$F$30="あり",T33,0)</f>
        <v>0</v>
      </c>
      <c r="AK33" s="81" t="s">
        <v>211</v>
      </c>
      <c r="AL33" s="81" t="s">
        <v>210</v>
      </c>
      <c r="AM33" s="74">
        <v>1</v>
      </c>
      <c r="AN33" s="81" t="s">
        <v>170</v>
      </c>
      <c r="AO33" s="81" t="s">
        <v>212</v>
      </c>
      <c r="AP33" s="821">
        <f t="shared" si="7"/>
        <v>0</v>
      </c>
      <c r="AQ33" s="821"/>
      <c r="AR33" s="821"/>
      <c r="AS33" s="821"/>
      <c r="AT33" s="88" t="s">
        <v>1</v>
      </c>
      <c r="AU33" s="808" t="str">
        <f ca="1">IF((ROW()-8)&lt;=MAX(③入力シート２!$AU$6:$AU$1085),INDEX(③入力シート２!AS$6:AS$1085,MATCH(ROW()-8,③入力シート２!$AU$6:$AU$1085,0)),"")</f>
        <v/>
      </c>
      <c r="AV33" s="809"/>
      <c r="AW33" s="809"/>
      <c r="AX33" s="81" t="s">
        <v>1</v>
      </c>
      <c r="AY33" s="81" t="s">
        <v>210</v>
      </c>
      <c r="AZ33" s="511" t="str">
        <f ca="1">IF((ROW()-8)&lt;=MAX(③入力シート２!$AU$6:$AU$1085),INDEX(③入力シート２!AT$6:AT$1085,MATCH(ROW()-8,③入力シート２!$AU$6:$AU$1085,0)),"")</f>
        <v/>
      </c>
      <c r="BA33" s="81" t="s">
        <v>211</v>
      </c>
      <c r="BB33" s="81" t="s">
        <v>210</v>
      </c>
      <c r="BC33" s="275">
        <v>1</v>
      </c>
      <c r="BD33" s="81" t="s">
        <v>170</v>
      </c>
      <c r="BE33" s="81" t="s">
        <v>212</v>
      </c>
      <c r="BF33" s="810" t="str">
        <f t="shared" ca="1" si="8"/>
        <v/>
      </c>
      <c r="BG33" s="810"/>
      <c r="BH33" s="810"/>
      <c r="BI33" s="810"/>
      <c r="BJ33" s="82" t="s">
        <v>1</v>
      </c>
      <c r="BK33" s="822">
        <f>IF(①入力シート!$F$30="あり",AU33,0)</f>
        <v>0</v>
      </c>
      <c r="BL33" s="823"/>
      <c r="BM33" s="823"/>
      <c r="BN33" s="81" t="s">
        <v>1</v>
      </c>
      <c r="BO33" s="81" t="s">
        <v>210</v>
      </c>
      <c r="BP33" s="609">
        <f>IF(①入力シート!$F$30="あり",AZ33,0)</f>
        <v>0</v>
      </c>
      <c r="BQ33" s="81" t="s">
        <v>211</v>
      </c>
      <c r="BR33" s="81" t="s">
        <v>210</v>
      </c>
      <c r="BS33" s="275">
        <v>1</v>
      </c>
      <c r="BT33" s="81" t="s">
        <v>170</v>
      </c>
      <c r="BU33" s="81" t="s">
        <v>212</v>
      </c>
      <c r="BV33" s="824">
        <f t="shared" si="9"/>
        <v>0</v>
      </c>
      <c r="BW33" s="824"/>
      <c r="BX33" s="824"/>
      <c r="BY33" s="824"/>
      <c r="BZ33" s="82" t="s">
        <v>1</v>
      </c>
      <c r="CA33" s="276" t="str">
        <f t="shared" ca="1" si="4"/>
        <v/>
      </c>
      <c r="CB33" s="277">
        <f t="shared" si="5"/>
        <v>0</v>
      </c>
      <c r="CC33" s="101"/>
    </row>
    <row r="34" spans="1:81" ht="26.1" customHeight="1" x14ac:dyDescent="0.15">
      <c r="A34" s="79">
        <v>26</v>
      </c>
      <c r="B34"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4" s="827"/>
      <c r="D34" s="827"/>
      <c r="E34" s="827"/>
      <c r="F34" s="827"/>
      <c r="G34"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4" s="806"/>
      <c r="I34" s="807"/>
      <c r="J34"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4" s="805" t="str">
        <f ca="1">IF((ROW()-8)&lt;=MAX(③入力シート２!$AU$6:$AU$1085),IF(INDEX(③入力シート２!AO$6:AO$1085,MATCH(ROW()-8,③入力シート２!$AU$6:$AU$1085,0))=1,"基本給",IF(INDEX(③入力シート２!AO$6:AO$1085,MATCH(ROW()-8,③入力シート２!$AU$6:$AU$1085,0))=2,"手当","法定福利費残")),"")</f>
        <v/>
      </c>
      <c r="L34" s="806"/>
      <c r="M34" s="806"/>
      <c r="N34" s="807"/>
      <c r="O34" s="808" t="str">
        <f ca="1">IF((ROW()-8)&lt;=MAX(③入力シート２!$AU$6:$AU$1085),INDEX(③入力シート２!AQ$6:AQ$1085,MATCH(ROW()-8,③入力シート２!$AU$6:$AU$1085,0)),"")</f>
        <v/>
      </c>
      <c r="P34" s="809"/>
      <c r="Q34" s="809"/>
      <c r="R34" s="81" t="s">
        <v>1</v>
      </c>
      <c r="S34" s="81" t="s">
        <v>210</v>
      </c>
      <c r="T34" s="511" t="str">
        <f ca="1">IF((ROW()-8)&lt;=MAX(③入力シート２!$AU$6:$AU$1085),INDEX(③入力シート２!AR$6:AR$1085,MATCH(ROW()-8,③入力シート２!$AU$6:$AU$1085,0)),"")</f>
        <v/>
      </c>
      <c r="U34" s="81" t="s">
        <v>211</v>
      </c>
      <c r="V34" s="81" t="s">
        <v>210</v>
      </c>
      <c r="W34" s="275">
        <v>1</v>
      </c>
      <c r="X34" s="81" t="s">
        <v>170</v>
      </c>
      <c r="Y34" s="81" t="s">
        <v>212</v>
      </c>
      <c r="Z34" s="810" t="str">
        <f t="shared" ca="1" si="6"/>
        <v/>
      </c>
      <c r="AA34" s="810"/>
      <c r="AB34" s="810"/>
      <c r="AC34" s="810"/>
      <c r="AD34" s="82" t="s">
        <v>1</v>
      </c>
      <c r="AE34" s="819">
        <f>IF(①入力シート!$F$30="あり",O34,0)</f>
        <v>0</v>
      </c>
      <c r="AF34" s="820"/>
      <c r="AG34" s="820"/>
      <c r="AH34" s="81" t="s">
        <v>1</v>
      </c>
      <c r="AI34" s="81" t="s">
        <v>210</v>
      </c>
      <c r="AJ34" s="507">
        <f>IF(①入力シート!$F$30="あり",T34,0)</f>
        <v>0</v>
      </c>
      <c r="AK34" s="81" t="s">
        <v>211</v>
      </c>
      <c r="AL34" s="81" t="s">
        <v>210</v>
      </c>
      <c r="AM34" s="74">
        <v>1</v>
      </c>
      <c r="AN34" s="81" t="s">
        <v>170</v>
      </c>
      <c r="AO34" s="81" t="s">
        <v>212</v>
      </c>
      <c r="AP34" s="821">
        <f t="shared" si="7"/>
        <v>0</v>
      </c>
      <c r="AQ34" s="821"/>
      <c r="AR34" s="821"/>
      <c r="AS34" s="821"/>
      <c r="AT34" s="88" t="s">
        <v>1</v>
      </c>
      <c r="AU34" s="808" t="str">
        <f ca="1">IF((ROW()-8)&lt;=MAX(③入力シート２!$AU$6:$AU$1085),INDEX(③入力シート２!AS$6:AS$1085,MATCH(ROW()-8,③入力シート２!$AU$6:$AU$1085,0)),"")</f>
        <v/>
      </c>
      <c r="AV34" s="809"/>
      <c r="AW34" s="809"/>
      <c r="AX34" s="81" t="s">
        <v>1</v>
      </c>
      <c r="AY34" s="81" t="s">
        <v>210</v>
      </c>
      <c r="AZ34" s="511" t="str">
        <f ca="1">IF((ROW()-8)&lt;=MAX(③入力シート２!$AU$6:$AU$1085),INDEX(③入力シート２!AT$6:AT$1085,MATCH(ROW()-8,③入力シート２!$AU$6:$AU$1085,0)),"")</f>
        <v/>
      </c>
      <c r="BA34" s="81" t="s">
        <v>211</v>
      </c>
      <c r="BB34" s="81" t="s">
        <v>210</v>
      </c>
      <c r="BC34" s="275">
        <v>1</v>
      </c>
      <c r="BD34" s="81" t="s">
        <v>170</v>
      </c>
      <c r="BE34" s="81" t="s">
        <v>212</v>
      </c>
      <c r="BF34" s="810" t="str">
        <f t="shared" ca="1" si="8"/>
        <v/>
      </c>
      <c r="BG34" s="810"/>
      <c r="BH34" s="810"/>
      <c r="BI34" s="810"/>
      <c r="BJ34" s="82" t="s">
        <v>1</v>
      </c>
      <c r="BK34" s="822">
        <f>IF(①入力シート!$F$30="あり",AU34,0)</f>
        <v>0</v>
      </c>
      <c r="BL34" s="823"/>
      <c r="BM34" s="823"/>
      <c r="BN34" s="81" t="s">
        <v>1</v>
      </c>
      <c r="BO34" s="81" t="s">
        <v>210</v>
      </c>
      <c r="BP34" s="609">
        <f>IF(①入力シート!$F$30="あり",AZ34,0)</f>
        <v>0</v>
      </c>
      <c r="BQ34" s="81" t="s">
        <v>211</v>
      </c>
      <c r="BR34" s="81" t="s">
        <v>210</v>
      </c>
      <c r="BS34" s="275">
        <v>1</v>
      </c>
      <c r="BT34" s="81" t="s">
        <v>170</v>
      </c>
      <c r="BU34" s="81" t="s">
        <v>212</v>
      </c>
      <c r="BV34" s="824">
        <f t="shared" si="9"/>
        <v>0</v>
      </c>
      <c r="BW34" s="824"/>
      <c r="BX34" s="824"/>
      <c r="BY34" s="824"/>
      <c r="BZ34" s="82" t="s">
        <v>1</v>
      </c>
      <c r="CA34" s="276" t="str">
        <f t="shared" ca="1" si="4"/>
        <v/>
      </c>
      <c r="CB34" s="277">
        <f t="shared" si="5"/>
        <v>0</v>
      </c>
      <c r="CC34" s="101"/>
    </row>
    <row r="35" spans="1:81" ht="26.1" customHeight="1" x14ac:dyDescent="0.15">
      <c r="A35" s="79">
        <v>27</v>
      </c>
      <c r="B35"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5" s="803"/>
      <c r="D35" s="803"/>
      <c r="E35" s="803"/>
      <c r="F35" s="804"/>
      <c r="G35"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5" s="806"/>
      <c r="I35" s="807"/>
      <c r="J35"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5" s="805" t="str">
        <f ca="1">IF((ROW()-8)&lt;=MAX(③入力シート２!$AU$6:$AU$1085),IF(INDEX(③入力シート２!AO$6:AO$1085,MATCH(ROW()-8,③入力シート２!$AU$6:$AU$1085,0))=1,"基本給",IF(INDEX(③入力シート２!AO$6:AO$1085,MATCH(ROW()-8,③入力シート２!$AU$6:$AU$1085,0))=2,"手当","法定福利費残")),"")</f>
        <v/>
      </c>
      <c r="L35" s="806"/>
      <c r="M35" s="806"/>
      <c r="N35" s="807"/>
      <c r="O35" s="808" t="str">
        <f ca="1">IF((ROW()-8)&lt;=MAX(③入力シート２!$AU$6:$AU$1085),INDEX(③入力シート２!AQ$6:AQ$1085,MATCH(ROW()-8,③入力シート２!$AU$6:$AU$1085,0)),"")</f>
        <v/>
      </c>
      <c r="P35" s="809"/>
      <c r="Q35" s="809"/>
      <c r="R35" s="81" t="s">
        <v>1</v>
      </c>
      <c r="S35" s="81" t="s">
        <v>210</v>
      </c>
      <c r="T35" s="511" t="str">
        <f ca="1">IF((ROW()-8)&lt;=MAX(③入力シート２!$AU$6:$AU$1085),INDEX(③入力シート２!AR$6:AR$1085,MATCH(ROW()-8,③入力シート２!$AU$6:$AU$1085,0)),"")</f>
        <v/>
      </c>
      <c r="U35" s="81" t="s">
        <v>211</v>
      </c>
      <c r="V35" s="81" t="s">
        <v>210</v>
      </c>
      <c r="W35" s="275">
        <v>1</v>
      </c>
      <c r="X35" s="81" t="s">
        <v>170</v>
      </c>
      <c r="Y35" s="81" t="s">
        <v>212</v>
      </c>
      <c r="Z35" s="810" t="str">
        <f t="shared" ca="1" si="6"/>
        <v/>
      </c>
      <c r="AA35" s="810"/>
      <c r="AB35" s="810"/>
      <c r="AC35" s="810"/>
      <c r="AD35" s="82" t="s">
        <v>1</v>
      </c>
      <c r="AE35" s="819">
        <f>IF(①入力シート!$F$30="あり",O35,0)</f>
        <v>0</v>
      </c>
      <c r="AF35" s="820"/>
      <c r="AG35" s="820"/>
      <c r="AH35" s="81" t="s">
        <v>1</v>
      </c>
      <c r="AI35" s="81" t="s">
        <v>210</v>
      </c>
      <c r="AJ35" s="507">
        <f>IF(①入力シート!$F$30="あり",T35,0)</f>
        <v>0</v>
      </c>
      <c r="AK35" s="81" t="s">
        <v>211</v>
      </c>
      <c r="AL35" s="81" t="s">
        <v>210</v>
      </c>
      <c r="AM35" s="74">
        <v>1</v>
      </c>
      <c r="AN35" s="81" t="s">
        <v>170</v>
      </c>
      <c r="AO35" s="81" t="s">
        <v>212</v>
      </c>
      <c r="AP35" s="821">
        <f t="shared" si="7"/>
        <v>0</v>
      </c>
      <c r="AQ35" s="821"/>
      <c r="AR35" s="821"/>
      <c r="AS35" s="821"/>
      <c r="AT35" s="88" t="s">
        <v>1</v>
      </c>
      <c r="AU35" s="808" t="str">
        <f ca="1">IF((ROW()-8)&lt;=MAX(③入力シート２!$AU$6:$AU$1085),INDEX(③入力シート２!AS$6:AS$1085,MATCH(ROW()-8,③入力シート２!$AU$6:$AU$1085,0)),"")</f>
        <v/>
      </c>
      <c r="AV35" s="809"/>
      <c r="AW35" s="809"/>
      <c r="AX35" s="81" t="s">
        <v>1</v>
      </c>
      <c r="AY35" s="81" t="s">
        <v>210</v>
      </c>
      <c r="AZ35" s="511" t="str">
        <f ca="1">IF((ROW()-8)&lt;=MAX(③入力シート２!$AU$6:$AU$1085),INDEX(③入力シート２!AT$6:AT$1085,MATCH(ROW()-8,③入力シート２!$AU$6:$AU$1085,0)),"")</f>
        <v/>
      </c>
      <c r="BA35" s="81" t="s">
        <v>211</v>
      </c>
      <c r="BB35" s="81" t="s">
        <v>210</v>
      </c>
      <c r="BC35" s="275">
        <v>1</v>
      </c>
      <c r="BD35" s="81" t="s">
        <v>170</v>
      </c>
      <c r="BE35" s="81" t="s">
        <v>212</v>
      </c>
      <c r="BF35" s="810" t="str">
        <f t="shared" ca="1" si="8"/>
        <v/>
      </c>
      <c r="BG35" s="810"/>
      <c r="BH35" s="810"/>
      <c r="BI35" s="810"/>
      <c r="BJ35" s="82" t="s">
        <v>1</v>
      </c>
      <c r="BK35" s="822">
        <f>IF(①入力シート!$F$30="あり",AU35,0)</f>
        <v>0</v>
      </c>
      <c r="BL35" s="823"/>
      <c r="BM35" s="823"/>
      <c r="BN35" s="81" t="s">
        <v>1</v>
      </c>
      <c r="BO35" s="81" t="s">
        <v>210</v>
      </c>
      <c r="BP35" s="609">
        <f>IF(①入力シート!$F$30="あり",AZ35,0)</f>
        <v>0</v>
      </c>
      <c r="BQ35" s="81" t="s">
        <v>211</v>
      </c>
      <c r="BR35" s="81" t="s">
        <v>210</v>
      </c>
      <c r="BS35" s="275">
        <v>1</v>
      </c>
      <c r="BT35" s="81" t="s">
        <v>170</v>
      </c>
      <c r="BU35" s="81" t="s">
        <v>212</v>
      </c>
      <c r="BV35" s="824">
        <f t="shared" si="9"/>
        <v>0</v>
      </c>
      <c r="BW35" s="824"/>
      <c r="BX35" s="824"/>
      <c r="BY35" s="824"/>
      <c r="BZ35" s="82" t="s">
        <v>1</v>
      </c>
      <c r="CA35" s="276" t="str">
        <f t="shared" ca="1" si="4"/>
        <v/>
      </c>
      <c r="CB35" s="277">
        <f t="shared" si="5"/>
        <v>0</v>
      </c>
      <c r="CC35" s="101"/>
    </row>
    <row r="36" spans="1:81" ht="26.1" customHeight="1" x14ac:dyDescent="0.15">
      <c r="A36" s="79">
        <v>28</v>
      </c>
      <c r="B36"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6" s="803"/>
      <c r="D36" s="803"/>
      <c r="E36" s="803"/>
      <c r="F36" s="804"/>
      <c r="G36"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6" s="806"/>
      <c r="I36" s="807"/>
      <c r="J36"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6" s="805" t="str">
        <f ca="1">IF((ROW()-8)&lt;=MAX(③入力シート２!$AU$6:$AU$1085),IF(INDEX(③入力シート２!AO$6:AO$1085,MATCH(ROW()-8,③入力シート２!$AU$6:$AU$1085,0))=1,"基本給",IF(INDEX(③入力シート２!AO$6:AO$1085,MATCH(ROW()-8,③入力シート２!$AU$6:$AU$1085,0))=2,"手当","法定福利費残")),"")</f>
        <v/>
      </c>
      <c r="L36" s="806"/>
      <c r="M36" s="806"/>
      <c r="N36" s="807"/>
      <c r="O36" s="808" t="str">
        <f ca="1">IF((ROW()-8)&lt;=MAX(③入力シート２!$AU$6:$AU$1085),INDEX(③入力シート２!AQ$6:AQ$1085,MATCH(ROW()-8,③入力シート２!$AU$6:$AU$1085,0)),"")</f>
        <v/>
      </c>
      <c r="P36" s="809"/>
      <c r="Q36" s="809"/>
      <c r="R36" s="81" t="s">
        <v>1</v>
      </c>
      <c r="S36" s="81" t="s">
        <v>210</v>
      </c>
      <c r="T36" s="511" t="str">
        <f ca="1">IF((ROW()-8)&lt;=MAX(③入力シート２!$AU$6:$AU$1085),INDEX(③入力シート２!AR$6:AR$1085,MATCH(ROW()-8,③入力シート２!$AU$6:$AU$1085,0)),"")</f>
        <v/>
      </c>
      <c r="U36" s="81" t="s">
        <v>211</v>
      </c>
      <c r="V36" s="81" t="s">
        <v>210</v>
      </c>
      <c r="W36" s="275">
        <v>1</v>
      </c>
      <c r="X36" s="81" t="s">
        <v>170</v>
      </c>
      <c r="Y36" s="81" t="s">
        <v>212</v>
      </c>
      <c r="Z36" s="810" t="str">
        <f t="shared" ca="1" si="6"/>
        <v/>
      </c>
      <c r="AA36" s="810"/>
      <c r="AB36" s="810"/>
      <c r="AC36" s="810"/>
      <c r="AD36" s="82" t="s">
        <v>1</v>
      </c>
      <c r="AE36" s="819">
        <f>IF(①入力シート!$F$30="あり",O36,0)</f>
        <v>0</v>
      </c>
      <c r="AF36" s="820"/>
      <c r="AG36" s="820"/>
      <c r="AH36" s="81" t="s">
        <v>1</v>
      </c>
      <c r="AI36" s="81" t="s">
        <v>210</v>
      </c>
      <c r="AJ36" s="507">
        <f>IF(①入力シート!$F$30="あり",T36,0)</f>
        <v>0</v>
      </c>
      <c r="AK36" s="81" t="s">
        <v>211</v>
      </c>
      <c r="AL36" s="81" t="s">
        <v>210</v>
      </c>
      <c r="AM36" s="74">
        <v>1</v>
      </c>
      <c r="AN36" s="81" t="s">
        <v>170</v>
      </c>
      <c r="AO36" s="81" t="s">
        <v>212</v>
      </c>
      <c r="AP36" s="821">
        <f t="shared" si="7"/>
        <v>0</v>
      </c>
      <c r="AQ36" s="821"/>
      <c r="AR36" s="821"/>
      <c r="AS36" s="821"/>
      <c r="AT36" s="88" t="s">
        <v>1</v>
      </c>
      <c r="AU36" s="808" t="str">
        <f ca="1">IF((ROW()-8)&lt;=MAX(③入力シート２!$AU$6:$AU$1085),INDEX(③入力シート２!AS$6:AS$1085,MATCH(ROW()-8,③入力シート２!$AU$6:$AU$1085,0)),"")</f>
        <v/>
      </c>
      <c r="AV36" s="809"/>
      <c r="AW36" s="809"/>
      <c r="AX36" s="81" t="s">
        <v>1</v>
      </c>
      <c r="AY36" s="81" t="s">
        <v>210</v>
      </c>
      <c r="AZ36" s="511" t="str">
        <f ca="1">IF((ROW()-8)&lt;=MAX(③入力シート２!$AU$6:$AU$1085),INDEX(③入力シート２!AT$6:AT$1085,MATCH(ROW()-8,③入力シート２!$AU$6:$AU$1085,0)),"")</f>
        <v/>
      </c>
      <c r="BA36" s="81" t="s">
        <v>211</v>
      </c>
      <c r="BB36" s="81" t="s">
        <v>210</v>
      </c>
      <c r="BC36" s="275">
        <v>1</v>
      </c>
      <c r="BD36" s="81" t="s">
        <v>170</v>
      </c>
      <c r="BE36" s="81" t="s">
        <v>212</v>
      </c>
      <c r="BF36" s="810" t="str">
        <f t="shared" ca="1" si="8"/>
        <v/>
      </c>
      <c r="BG36" s="810"/>
      <c r="BH36" s="810"/>
      <c r="BI36" s="810"/>
      <c r="BJ36" s="82" t="s">
        <v>1</v>
      </c>
      <c r="BK36" s="822">
        <f>IF(①入力シート!$F$30="あり",AU36,0)</f>
        <v>0</v>
      </c>
      <c r="BL36" s="823"/>
      <c r="BM36" s="823"/>
      <c r="BN36" s="81" t="s">
        <v>1</v>
      </c>
      <c r="BO36" s="81" t="s">
        <v>210</v>
      </c>
      <c r="BP36" s="609">
        <f>IF(①入力シート!$F$30="あり",AZ36,0)</f>
        <v>0</v>
      </c>
      <c r="BQ36" s="81" t="s">
        <v>211</v>
      </c>
      <c r="BR36" s="81" t="s">
        <v>210</v>
      </c>
      <c r="BS36" s="275">
        <v>1</v>
      </c>
      <c r="BT36" s="81" t="s">
        <v>170</v>
      </c>
      <c r="BU36" s="81" t="s">
        <v>212</v>
      </c>
      <c r="BV36" s="824">
        <f t="shared" si="9"/>
        <v>0</v>
      </c>
      <c r="BW36" s="824"/>
      <c r="BX36" s="824"/>
      <c r="BY36" s="824"/>
      <c r="BZ36" s="82" t="s">
        <v>1</v>
      </c>
      <c r="CA36" s="276" t="str">
        <f t="shared" ca="1" si="4"/>
        <v/>
      </c>
      <c r="CB36" s="277">
        <f t="shared" si="5"/>
        <v>0</v>
      </c>
      <c r="CC36" s="101"/>
    </row>
    <row r="37" spans="1:81" ht="26.1" customHeight="1" x14ac:dyDescent="0.15">
      <c r="A37" s="79">
        <v>29</v>
      </c>
      <c r="B37"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7" s="803"/>
      <c r="D37" s="803"/>
      <c r="E37" s="803"/>
      <c r="F37" s="804"/>
      <c r="G37"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7" s="806"/>
      <c r="I37" s="807"/>
      <c r="J37" s="510"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7" s="805" t="str">
        <f ca="1">IF((ROW()-8)&lt;=MAX(③入力シート２!$AU$6:$AU$1085),IF(INDEX(③入力シート２!AO$6:AO$1085,MATCH(ROW()-8,③入力シート２!$AU$6:$AU$1085,0))=1,"基本給",IF(INDEX(③入力シート２!AO$6:AO$1085,MATCH(ROW()-8,③入力シート２!$AU$6:$AU$1085,0))=2,"手当","法定福利費残")),"")</f>
        <v/>
      </c>
      <c r="L37" s="806"/>
      <c r="M37" s="806"/>
      <c r="N37" s="807"/>
      <c r="O37" s="808" t="str">
        <f ca="1">IF((ROW()-8)&lt;=MAX(③入力シート２!$AU$6:$AU$1085),INDEX(③入力シート２!AQ$6:AQ$1085,MATCH(ROW()-8,③入力シート２!$AU$6:$AU$1085,0)),"")</f>
        <v/>
      </c>
      <c r="P37" s="809"/>
      <c r="Q37" s="809"/>
      <c r="R37" s="81" t="s">
        <v>1</v>
      </c>
      <c r="S37" s="81" t="s">
        <v>210</v>
      </c>
      <c r="T37" s="511" t="str">
        <f ca="1">IF((ROW()-8)&lt;=MAX(③入力シート２!$AU$6:$AU$1085),INDEX(③入力シート２!AR$6:AR$1085,MATCH(ROW()-8,③入力シート２!$AU$6:$AU$1085,0)),"")</f>
        <v/>
      </c>
      <c r="U37" s="81" t="s">
        <v>211</v>
      </c>
      <c r="V37" s="81" t="s">
        <v>210</v>
      </c>
      <c r="W37" s="275">
        <v>1</v>
      </c>
      <c r="X37" s="81" t="s">
        <v>170</v>
      </c>
      <c r="Y37" s="81" t="s">
        <v>212</v>
      </c>
      <c r="Z37" s="810" t="str">
        <f t="shared" ca="1" si="6"/>
        <v/>
      </c>
      <c r="AA37" s="810"/>
      <c r="AB37" s="810"/>
      <c r="AC37" s="810"/>
      <c r="AD37" s="82" t="s">
        <v>1</v>
      </c>
      <c r="AE37" s="819">
        <f>IF(①入力シート!$F$30="あり",O37,0)</f>
        <v>0</v>
      </c>
      <c r="AF37" s="820"/>
      <c r="AG37" s="820"/>
      <c r="AH37" s="81" t="s">
        <v>1</v>
      </c>
      <c r="AI37" s="81" t="s">
        <v>210</v>
      </c>
      <c r="AJ37" s="507">
        <f>IF(①入力シート!$F$30="あり",T37,0)</f>
        <v>0</v>
      </c>
      <c r="AK37" s="81" t="s">
        <v>211</v>
      </c>
      <c r="AL37" s="81" t="s">
        <v>210</v>
      </c>
      <c r="AM37" s="74">
        <v>1</v>
      </c>
      <c r="AN37" s="81" t="s">
        <v>170</v>
      </c>
      <c r="AO37" s="81" t="s">
        <v>212</v>
      </c>
      <c r="AP37" s="821">
        <f t="shared" si="7"/>
        <v>0</v>
      </c>
      <c r="AQ37" s="821"/>
      <c r="AR37" s="821"/>
      <c r="AS37" s="821"/>
      <c r="AT37" s="88" t="s">
        <v>1</v>
      </c>
      <c r="AU37" s="808" t="str">
        <f ca="1">IF((ROW()-8)&lt;=MAX(③入力シート２!$AU$6:$AU$1085),INDEX(③入力シート２!AS$6:AS$1085,MATCH(ROW()-8,③入力シート２!$AU$6:$AU$1085,0)),"")</f>
        <v/>
      </c>
      <c r="AV37" s="809"/>
      <c r="AW37" s="809"/>
      <c r="AX37" s="81" t="s">
        <v>1</v>
      </c>
      <c r="AY37" s="81" t="s">
        <v>210</v>
      </c>
      <c r="AZ37" s="511" t="str">
        <f ca="1">IF((ROW()-8)&lt;=MAX(③入力シート２!$AU$6:$AU$1085),INDEX(③入力シート２!AT$6:AT$1085,MATCH(ROW()-8,③入力シート２!$AU$6:$AU$1085,0)),"")</f>
        <v/>
      </c>
      <c r="BA37" s="81" t="s">
        <v>211</v>
      </c>
      <c r="BB37" s="81" t="s">
        <v>210</v>
      </c>
      <c r="BC37" s="275">
        <v>1</v>
      </c>
      <c r="BD37" s="81" t="s">
        <v>170</v>
      </c>
      <c r="BE37" s="81" t="s">
        <v>212</v>
      </c>
      <c r="BF37" s="810" t="str">
        <f t="shared" ca="1" si="8"/>
        <v/>
      </c>
      <c r="BG37" s="810"/>
      <c r="BH37" s="810"/>
      <c r="BI37" s="810"/>
      <c r="BJ37" s="82" t="s">
        <v>1</v>
      </c>
      <c r="BK37" s="822">
        <f>IF(①入力シート!$F$30="あり",AU37,0)</f>
        <v>0</v>
      </c>
      <c r="BL37" s="823"/>
      <c r="BM37" s="823"/>
      <c r="BN37" s="81" t="s">
        <v>1</v>
      </c>
      <c r="BO37" s="81" t="s">
        <v>210</v>
      </c>
      <c r="BP37" s="609">
        <f>IF(①入力シート!$F$30="あり",AZ37,0)</f>
        <v>0</v>
      </c>
      <c r="BQ37" s="81" t="s">
        <v>211</v>
      </c>
      <c r="BR37" s="81" t="s">
        <v>210</v>
      </c>
      <c r="BS37" s="275">
        <v>1</v>
      </c>
      <c r="BT37" s="81" t="s">
        <v>170</v>
      </c>
      <c r="BU37" s="81" t="s">
        <v>212</v>
      </c>
      <c r="BV37" s="824">
        <f t="shared" si="9"/>
        <v>0</v>
      </c>
      <c r="BW37" s="824"/>
      <c r="BX37" s="824"/>
      <c r="BY37" s="824"/>
      <c r="BZ37" s="82" t="s">
        <v>1</v>
      </c>
      <c r="CA37" s="276" t="str">
        <f t="shared" ca="1" si="4"/>
        <v/>
      </c>
      <c r="CB37" s="277">
        <f t="shared" si="5"/>
        <v>0</v>
      </c>
      <c r="CC37" s="101"/>
    </row>
    <row r="38" spans="1:81" ht="26.1" customHeight="1" thickBot="1" x14ac:dyDescent="0.2">
      <c r="A38" s="79">
        <v>30</v>
      </c>
      <c r="B38" s="802" t="str">
        <f ca="1">IF((ROW()-8)&lt;=MAX(③入力シート２!$AU$6:$AU$1085),IF(INDIRECT("③入力シート2!C"&amp;(INDEX(③入力シート２!AN$6:AN$1085,MATCH(ROW()-8,③入力シート２!$AU$6:$AU$1085,0))+1)*3)="","",INDIRECT("③入力シート2!C"&amp;(INDEX(③入力シート２!AN$6:AN$1085,MATCH(ROW()-8,③入力シート２!$AU$6:$AU$1085,0))+1)*3)),"")</f>
        <v/>
      </c>
      <c r="C38" s="803"/>
      <c r="D38" s="803"/>
      <c r="E38" s="803"/>
      <c r="F38" s="804"/>
      <c r="G38" s="805" t="str">
        <f ca="1">IF((ROW()-8)&lt;=MAX(③入力シート２!$AU$6:$AU$1085),IF(INDIRECT("③入力シート2!E"&amp;(INDEX(③入力シート２!AN$6:AN$1085,MATCH(ROW()-8,③入力シート２!$AU$6:$AU$1085,0))+1)*3)="","",INDIRECT("③入力シート2!E"&amp;(INDEX(③入力シート２!AN$6:AN$1085,MATCH(ROW()-8,③入力シート２!$AU$6:$AU$1085,0))+1)*3)),"")</f>
        <v/>
      </c>
      <c r="H38" s="806"/>
      <c r="I38" s="807"/>
      <c r="J38" s="512" t="str">
        <f ca="1">IF((ROW()-8)&lt;=MAX(③入力シート２!$AU$6:$AU$1085),IF(INDIRECT("③入力シート2!F"&amp;(INDEX(③入力シート２!AN$6:AN$1085,MATCH(ROW()-8,③入力シート２!$AU$6:$AU$1085,0))+1)*3)="","",INDIRECT("③入力シート2!F"&amp;(INDEX(③入力シート２!AN$6:AN$1085,MATCH(ROW()-8,③入力シート２!$AU$6:$AU$1085,0))+1)*3)),"")</f>
        <v/>
      </c>
      <c r="K38" s="805" t="str">
        <f ca="1">IF((ROW()-8)&lt;=MAX(③入力シート２!$AU$6:$AU$1085),IF(INDEX(③入力シート２!AO$6:AO$1085,MATCH(ROW()-8,③入力シート２!$AU$6:$AU$1085,0))=1,"基本給",IF(INDEX(③入力シート２!AO$6:AO$1085,MATCH(ROW()-8,③入力シート２!$AU$6:$AU$1085,0))=2,"手当","法定福利費残")),"")</f>
        <v/>
      </c>
      <c r="L38" s="806"/>
      <c r="M38" s="806"/>
      <c r="N38" s="807"/>
      <c r="O38" s="808" t="str">
        <f ca="1">IF((ROW()-8)&lt;=MAX(③入力シート２!$AU$6:$AU$1085),INDEX(③入力シート２!AQ$6:AQ$1085,MATCH(ROW()-8,③入力シート２!$AU$6:$AU$1085,0)),"")</f>
        <v/>
      </c>
      <c r="P38" s="809"/>
      <c r="Q38" s="809"/>
      <c r="R38" s="81" t="s">
        <v>1</v>
      </c>
      <c r="S38" s="81" t="s">
        <v>210</v>
      </c>
      <c r="T38" s="511" t="str">
        <f ca="1">IF((ROW()-8)&lt;=MAX(③入力シート２!$AU$6:$AU$1085),INDEX(③入力シート２!AR$6:AR$1085,MATCH(ROW()-8,③入力シート２!$AU$6:$AU$1085,0)),"")</f>
        <v/>
      </c>
      <c r="U38" s="81" t="s">
        <v>211</v>
      </c>
      <c r="V38" s="81" t="s">
        <v>210</v>
      </c>
      <c r="W38" s="275">
        <v>1</v>
      </c>
      <c r="X38" s="81" t="s">
        <v>170</v>
      </c>
      <c r="Y38" s="81" t="s">
        <v>212</v>
      </c>
      <c r="Z38" s="810" t="str">
        <f ca="1">IFERROR(O38*T38*W38,"")</f>
        <v/>
      </c>
      <c r="AA38" s="810"/>
      <c r="AB38" s="810"/>
      <c r="AC38" s="810"/>
      <c r="AD38" s="82" t="s">
        <v>1</v>
      </c>
      <c r="AE38" s="819">
        <f>IF(①入力シート!$F$30="あり",O38,0)</f>
        <v>0</v>
      </c>
      <c r="AF38" s="820"/>
      <c r="AG38" s="820"/>
      <c r="AH38" s="81" t="s">
        <v>1</v>
      </c>
      <c r="AI38" s="81" t="s">
        <v>210</v>
      </c>
      <c r="AJ38" s="507">
        <f>IF(①入力シート!$F$30="あり",T38,0)</f>
        <v>0</v>
      </c>
      <c r="AK38" s="81" t="s">
        <v>211</v>
      </c>
      <c r="AL38" s="81" t="s">
        <v>210</v>
      </c>
      <c r="AM38" s="74">
        <v>1</v>
      </c>
      <c r="AN38" s="81" t="s">
        <v>170</v>
      </c>
      <c r="AO38" s="81" t="s">
        <v>212</v>
      </c>
      <c r="AP38" s="821">
        <f>IFERROR(AE38*AJ38*AM38,"")</f>
        <v>0</v>
      </c>
      <c r="AQ38" s="821"/>
      <c r="AR38" s="821"/>
      <c r="AS38" s="821"/>
      <c r="AT38" s="88" t="s">
        <v>1</v>
      </c>
      <c r="AU38" s="808" t="str">
        <f ca="1">IF((ROW()-8)&lt;=MAX(③入力シート２!$AU$6:$AU$1085),INDEX(③入力シート２!AS$6:AS$1085,MATCH(ROW()-8,③入力シート２!$AU$6:$AU$1085,0)),"")</f>
        <v/>
      </c>
      <c r="AV38" s="809"/>
      <c r="AW38" s="809"/>
      <c r="AX38" s="81" t="s">
        <v>1</v>
      </c>
      <c r="AY38" s="81" t="s">
        <v>210</v>
      </c>
      <c r="AZ38" s="511" t="str">
        <f ca="1">IF((ROW()-8)&lt;=MAX(③入力シート２!$AU$6:$AU$1085),INDEX(③入力シート２!AT$6:AT$1085,MATCH(ROW()-8,③入力シート２!$AU$6:$AU$1085,0)),"")</f>
        <v/>
      </c>
      <c r="BA38" s="81" t="s">
        <v>211</v>
      </c>
      <c r="BB38" s="81" t="s">
        <v>210</v>
      </c>
      <c r="BC38" s="275">
        <v>1</v>
      </c>
      <c r="BD38" s="81" t="s">
        <v>170</v>
      </c>
      <c r="BE38" s="81" t="s">
        <v>212</v>
      </c>
      <c r="BF38" s="810" t="str">
        <f ca="1">IFERROR(AU38*AZ38*BC38,"")</f>
        <v/>
      </c>
      <c r="BG38" s="810"/>
      <c r="BH38" s="810"/>
      <c r="BI38" s="810"/>
      <c r="BJ38" s="82" t="s">
        <v>1</v>
      </c>
      <c r="BK38" s="822">
        <f>IF(①入力シート!$F$30="あり",AU38,0)</f>
        <v>0</v>
      </c>
      <c r="BL38" s="823"/>
      <c r="BM38" s="823"/>
      <c r="BN38" s="81" t="s">
        <v>1</v>
      </c>
      <c r="BO38" s="81" t="s">
        <v>210</v>
      </c>
      <c r="BP38" s="609">
        <f>IF(①入力シート!$F$30="あり",AZ38,0)</f>
        <v>0</v>
      </c>
      <c r="BQ38" s="81" t="s">
        <v>211</v>
      </c>
      <c r="BR38" s="81" t="s">
        <v>210</v>
      </c>
      <c r="BS38" s="275">
        <v>1</v>
      </c>
      <c r="BT38" s="81" t="s">
        <v>170</v>
      </c>
      <c r="BU38" s="81" t="s">
        <v>212</v>
      </c>
      <c r="BV38" s="828">
        <f>IFERROR(BK38*BP38*BS38,"")</f>
        <v>0</v>
      </c>
      <c r="BW38" s="828"/>
      <c r="BX38" s="828"/>
      <c r="BY38" s="828"/>
      <c r="BZ38" s="82" t="s">
        <v>1</v>
      </c>
      <c r="CA38" s="276" t="str">
        <f t="shared" ca="1" si="4"/>
        <v/>
      </c>
      <c r="CB38" s="277">
        <f t="shared" si="5"/>
        <v>0</v>
      </c>
      <c r="CC38" s="101"/>
    </row>
    <row r="39" spans="1:81" ht="26.1" customHeight="1" x14ac:dyDescent="0.15">
      <c r="A39" s="829" t="s">
        <v>216</v>
      </c>
      <c r="B39" s="830"/>
      <c r="C39" s="830"/>
      <c r="D39" s="830"/>
      <c r="E39" s="830"/>
      <c r="F39" s="830"/>
      <c r="G39" s="830"/>
      <c r="H39" s="830"/>
      <c r="I39" s="830"/>
      <c r="J39" s="831"/>
      <c r="K39" s="830"/>
      <c r="L39" s="830"/>
      <c r="M39" s="830"/>
      <c r="N39" s="830"/>
      <c r="O39" s="832">
        <f ca="1">SUM(Z9:AC38)</f>
        <v>0</v>
      </c>
      <c r="P39" s="833"/>
      <c r="Q39" s="833"/>
      <c r="R39" s="833"/>
      <c r="S39" s="833"/>
      <c r="T39" s="833"/>
      <c r="U39" s="833"/>
      <c r="V39" s="833"/>
      <c r="W39" s="833"/>
      <c r="X39" s="833"/>
      <c r="Y39" s="833"/>
      <c r="Z39" s="833"/>
      <c r="AA39" s="833"/>
      <c r="AB39" s="833"/>
      <c r="AC39" s="833"/>
      <c r="AD39" s="278" t="s">
        <v>1</v>
      </c>
      <c r="AE39" s="833">
        <f>SUM(AP9:AS38)</f>
        <v>0</v>
      </c>
      <c r="AF39" s="833"/>
      <c r="AG39" s="833"/>
      <c r="AH39" s="833"/>
      <c r="AI39" s="833"/>
      <c r="AJ39" s="833"/>
      <c r="AK39" s="833"/>
      <c r="AL39" s="833"/>
      <c r="AM39" s="833"/>
      <c r="AN39" s="833"/>
      <c r="AO39" s="833"/>
      <c r="AP39" s="833"/>
      <c r="AQ39" s="833"/>
      <c r="AR39" s="833"/>
      <c r="AS39" s="833"/>
      <c r="AT39" s="279" t="s">
        <v>1</v>
      </c>
      <c r="AU39" s="832">
        <f ca="1">SUM(BF9:BI38)</f>
        <v>0</v>
      </c>
      <c r="AV39" s="833"/>
      <c r="AW39" s="833"/>
      <c r="AX39" s="833"/>
      <c r="AY39" s="833"/>
      <c r="AZ39" s="833"/>
      <c r="BA39" s="833"/>
      <c r="BB39" s="833"/>
      <c r="BC39" s="833"/>
      <c r="BD39" s="833"/>
      <c r="BE39" s="833"/>
      <c r="BF39" s="833"/>
      <c r="BG39" s="833"/>
      <c r="BH39" s="833"/>
      <c r="BI39" s="833"/>
      <c r="BJ39" s="278" t="s">
        <v>1</v>
      </c>
      <c r="BK39" s="833">
        <f>SUM(BV9:BY38)</f>
        <v>0</v>
      </c>
      <c r="BL39" s="833"/>
      <c r="BM39" s="833"/>
      <c r="BN39" s="833"/>
      <c r="BO39" s="833"/>
      <c r="BP39" s="833"/>
      <c r="BQ39" s="833"/>
      <c r="BR39" s="833"/>
      <c r="BS39" s="833"/>
      <c r="BT39" s="833"/>
      <c r="BU39" s="833"/>
      <c r="BV39" s="833"/>
      <c r="BW39" s="833"/>
      <c r="BX39" s="833"/>
      <c r="BY39" s="833"/>
      <c r="BZ39" s="279" t="s">
        <v>1</v>
      </c>
      <c r="CA39" s="101"/>
      <c r="CB39" s="106"/>
      <c r="CC39" s="101"/>
    </row>
    <row r="40" spans="1:81" ht="26.1" customHeight="1" x14ac:dyDescent="0.15">
      <c r="A40" s="838" t="s">
        <v>217</v>
      </c>
      <c r="B40" s="839"/>
      <c r="C40" s="839"/>
      <c r="D40" s="839"/>
      <c r="E40" s="839"/>
      <c r="F40" s="839"/>
      <c r="G40" s="839"/>
      <c r="H40" s="839"/>
      <c r="I40" s="839"/>
      <c r="J40" s="839"/>
      <c r="K40" s="839"/>
      <c r="L40" s="839"/>
      <c r="M40" s="839"/>
      <c r="N40" s="840"/>
      <c r="O40" s="841">
        <f ca="1">IFERROR(O39*①入力シート!L38,0)</f>
        <v>0</v>
      </c>
      <c r="P40" s="842"/>
      <c r="Q40" s="842"/>
      <c r="R40" s="842"/>
      <c r="S40" s="842"/>
      <c r="T40" s="842"/>
      <c r="U40" s="842"/>
      <c r="V40" s="842"/>
      <c r="W40" s="842"/>
      <c r="X40" s="842"/>
      <c r="Y40" s="842"/>
      <c r="Z40" s="842"/>
      <c r="AA40" s="842"/>
      <c r="AB40" s="842"/>
      <c r="AC40" s="842"/>
      <c r="AD40" s="280" t="s">
        <v>1</v>
      </c>
      <c r="AE40" s="427"/>
      <c r="AF40" s="427"/>
      <c r="AG40" s="427"/>
      <c r="AH40" s="427"/>
      <c r="AI40" s="427"/>
      <c r="AJ40" s="427"/>
      <c r="AK40" s="427"/>
      <c r="AL40" s="427"/>
      <c r="AM40" s="427"/>
      <c r="AN40" s="427"/>
      <c r="AO40" s="427"/>
      <c r="AP40" s="427"/>
      <c r="AQ40" s="427"/>
      <c r="AR40" s="427"/>
      <c r="AS40" s="427"/>
      <c r="AT40" s="90"/>
      <c r="AU40" s="841">
        <f ca="1">IFERROR(AU39*①入力シート!L38,0)</f>
        <v>0</v>
      </c>
      <c r="AV40" s="842"/>
      <c r="AW40" s="842"/>
      <c r="AX40" s="842"/>
      <c r="AY40" s="842"/>
      <c r="AZ40" s="842"/>
      <c r="BA40" s="842"/>
      <c r="BB40" s="842"/>
      <c r="BC40" s="842"/>
      <c r="BD40" s="842"/>
      <c r="BE40" s="842"/>
      <c r="BF40" s="842"/>
      <c r="BG40" s="842"/>
      <c r="BH40" s="842"/>
      <c r="BI40" s="842"/>
      <c r="BJ40" s="280" t="s">
        <v>1</v>
      </c>
      <c r="BK40" s="427"/>
      <c r="BL40" s="427"/>
      <c r="BM40" s="427"/>
      <c r="BN40" s="427"/>
      <c r="BO40" s="427"/>
      <c r="BP40" s="427"/>
      <c r="BQ40" s="427"/>
      <c r="BR40" s="427"/>
      <c r="BS40" s="427"/>
      <c r="BT40" s="427"/>
      <c r="BU40" s="427"/>
      <c r="BV40" s="427"/>
      <c r="BW40" s="427"/>
      <c r="BX40" s="427"/>
      <c r="BY40" s="427"/>
      <c r="BZ40" s="90"/>
      <c r="CA40" s="101"/>
      <c r="CB40" s="106"/>
    </row>
    <row r="41" spans="1:81" ht="26.1" customHeight="1" thickBot="1" x14ac:dyDescent="0.2">
      <c r="A41" s="843" t="s">
        <v>218</v>
      </c>
      <c r="B41" s="844"/>
      <c r="C41" s="844"/>
      <c r="D41" s="844"/>
      <c r="E41" s="844"/>
      <c r="F41" s="844"/>
      <c r="G41" s="844"/>
      <c r="H41" s="844"/>
      <c r="I41" s="844"/>
      <c r="J41" s="844"/>
      <c r="K41" s="844"/>
      <c r="L41" s="844"/>
      <c r="M41" s="844"/>
      <c r="N41" s="845"/>
      <c r="O41" s="846">
        <f ca="1">O39+O40</f>
        <v>0</v>
      </c>
      <c r="P41" s="847"/>
      <c r="Q41" s="847"/>
      <c r="R41" s="847"/>
      <c r="S41" s="847"/>
      <c r="T41" s="847"/>
      <c r="U41" s="847"/>
      <c r="V41" s="847"/>
      <c r="W41" s="847"/>
      <c r="X41" s="847"/>
      <c r="Y41" s="847"/>
      <c r="Z41" s="847"/>
      <c r="AA41" s="847"/>
      <c r="AB41" s="847"/>
      <c r="AC41" s="847"/>
      <c r="AD41" s="281" t="s">
        <v>1</v>
      </c>
      <c r="AE41" s="91"/>
      <c r="AF41" s="91"/>
      <c r="AG41" s="91"/>
      <c r="AH41" s="91"/>
      <c r="AI41" s="91"/>
      <c r="AJ41" s="91"/>
      <c r="AK41" s="91"/>
      <c r="AL41" s="91"/>
      <c r="AM41" s="91"/>
      <c r="AN41" s="91"/>
      <c r="AO41" s="91"/>
      <c r="AP41" s="91"/>
      <c r="AQ41" s="91"/>
      <c r="AR41" s="91"/>
      <c r="AS41" s="91"/>
      <c r="AT41" s="92"/>
      <c r="AU41" s="848">
        <f ca="1">AU39+AU40</f>
        <v>0</v>
      </c>
      <c r="AV41" s="849"/>
      <c r="AW41" s="849"/>
      <c r="AX41" s="849"/>
      <c r="AY41" s="849"/>
      <c r="AZ41" s="849"/>
      <c r="BA41" s="849"/>
      <c r="BB41" s="849"/>
      <c r="BC41" s="849"/>
      <c r="BD41" s="849"/>
      <c r="BE41" s="849"/>
      <c r="BF41" s="849"/>
      <c r="BG41" s="849"/>
      <c r="BH41" s="849"/>
      <c r="BI41" s="849"/>
      <c r="BJ41" s="281" t="s">
        <v>1</v>
      </c>
      <c r="BK41" s="91"/>
      <c r="BL41" s="91"/>
      <c r="BM41" s="91"/>
      <c r="BN41" s="91"/>
      <c r="BO41" s="91"/>
      <c r="BP41" s="91"/>
      <c r="BQ41" s="91"/>
      <c r="BR41" s="91"/>
      <c r="BS41" s="91"/>
      <c r="BT41" s="91"/>
      <c r="BU41" s="91"/>
      <c r="BV41" s="91"/>
      <c r="BW41" s="91"/>
      <c r="BX41" s="91"/>
      <c r="BY41" s="91"/>
      <c r="BZ41" s="92"/>
      <c r="CA41" s="101"/>
      <c r="CB41" s="106"/>
    </row>
    <row r="42" spans="1:81" ht="41.25" customHeight="1" x14ac:dyDescent="0.15">
      <c r="A42" s="109"/>
      <c r="B42" s="109"/>
      <c r="C42" s="109"/>
      <c r="D42" s="109"/>
      <c r="E42" s="109"/>
      <c r="F42" s="109"/>
      <c r="G42" s="109"/>
      <c r="H42" s="109"/>
      <c r="I42" s="109"/>
      <c r="J42" s="109"/>
      <c r="K42" s="109"/>
      <c r="L42" s="109"/>
      <c r="M42" s="109"/>
      <c r="N42" s="109"/>
      <c r="O42" s="111"/>
      <c r="P42" s="111"/>
      <c r="Q42" s="111"/>
      <c r="R42" s="111"/>
      <c r="S42" s="111"/>
      <c r="T42" s="111"/>
      <c r="U42" s="111"/>
      <c r="V42" s="111"/>
      <c r="W42" s="111"/>
      <c r="X42" s="111"/>
      <c r="Y42" s="111"/>
      <c r="Z42" s="111"/>
      <c r="AA42" s="111"/>
      <c r="AB42" s="111"/>
      <c r="AC42" s="111"/>
      <c r="AD42" s="103"/>
      <c r="AE42" s="427"/>
      <c r="AF42" s="427"/>
      <c r="AG42" s="427"/>
      <c r="AH42" s="427"/>
      <c r="AI42" s="427"/>
      <c r="AJ42" s="427"/>
      <c r="AK42" s="427"/>
      <c r="AL42" s="427"/>
      <c r="AM42" s="427"/>
      <c r="AN42" s="427"/>
      <c r="AO42" s="427"/>
      <c r="AP42" s="427"/>
      <c r="AQ42" s="427"/>
      <c r="AR42" s="427"/>
      <c r="AS42" s="427"/>
      <c r="AT42" s="103"/>
      <c r="AU42" s="111"/>
      <c r="AV42" s="111"/>
      <c r="AW42" s="111"/>
      <c r="AX42" s="111"/>
      <c r="AY42" s="111"/>
      <c r="AZ42" s="111"/>
      <c r="BA42" s="111"/>
      <c r="BB42" s="111"/>
      <c r="BC42" s="111"/>
      <c r="BD42" s="111"/>
      <c r="BE42" s="111"/>
      <c r="BF42" s="111"/>
      <c r="BG42" s="111"/>
      <c r="BH42" s="111"/>
      <c r="BI42" s="111"/>
      <c r="BJ42" s="103"/>
      <c r="BK42" s="427"/>
      <c r="BL42" s="427"/>
      <c r="BM42" s="427"/>
      <c r="BN42" s="427"/>
      <c r="BO42" s="427"/>
      <c r="BP42" s="427"/>
      <c r="BQ42" s="427"/>
      <c r="BR42" s="427"/>
      <c r="BS42" s="427"/>
      <c r="BT42" s="427"/>
      <c r="BU42" s="427"/>
      <c r="BV42" s="427"/>
      <c r="BW42" s="427"/>
      <c r="BX42" s="427"/>
      <c r="BY42" s="427"/>
      <c r="BZ42" s="103"/>
      <c r="CA42" s="101"/>
      <c r="CB42" s="101"/>
    </row>
    <row r="43" spans="1:81" ht="41.25" customHeight="1" x14ac:dyDescent="0.15">
      <c r="A43" s="855"/>
      <c r="B43" s="855"/>
      <c r="C43" s="855"/>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855"/>
      <c r="AI43" s="855"/>
      <c r="AJ43" s="855"/>
      <c r="AK43" s="855"/>
      <c r="AL43" s="855"/>
      <c r="AM43" s="855"/>
      <c r="AN43" s="855"/>
      <c r="AO43" s="855"/>
      <c r="AP43" s="855"/>
      <c r="AQ43" s="855"/>
      <c r="AR43" s="855"/>
      <c r="AS43" s="855"/>
      <c r="AT43" s="855"/>
      <c r="AU43" s="855"/>
      <c r="AV43" s="855"/>
      <c r="AW43" s="855"/>
      <c r="AX43" s="855"/>
      <c r="AY43" s="855"/>
      <c r="AZ43" s="855"/>
      <c r="BA43" s="855"/>
      <c r="BB43" s="855"/>
      <c r="BC43" s="855"/>
      <c r="BD43" s="855"/>
      <c r="BE43" s="855"/>
      <c r="BF43" s="855"/>
      <c r="BG43" s="855"/>
      <c r="BH43" s="855"/>
      <c r="BI43" s="855"/>
      <c r="BJ43" s="855"/>
      <c r="BK43" s="855"/>
      <c r="BL43" s="855"/>
      <c r="BM43" s="855"/>
      <c r="BN43" s="855"/>
      <c r="BO43" s="855"/>
      <c r="BP43" s="855"/>
      <c r="BQ43" s="855"/>
      <c r="BR43" s="855"/>
      <c r="BS43" s="855"/>
      <c r="BT43" s="855"/>
      <c r="BU43" s="855"/>
      <c r="BV43" s="855"/>
      <c r="BW43" s="855"/>
      <c r="BX43" s="855"/>
      <c r="BY43" s="855"/>
      <c r="BZ43" s="855"/>
      <c r="CA43" s="855"/>
      <c r="CB43" s="855"/>
    </row>
    <row r="44" spans="1:81" ht="41.25" customHeight="1" x14ac:dyDescent="0.15">
      <c r="A44" s="109"/>
      <c r="B44" s="109"/>
      <c r="C44" s="109"/>
      <c r="D44" s="109"/>
      <c r="E44" s="109"/>
      <c r="F44" s="109"/>
      <c r="G44" s="109"/>
      <c r="H44" s="109"/>
      <c r="I44" s="109"/>
      <c r="J44" s="109"/>
      <c r="K44" s="109"/>
      <c r="L44" s="109"/>
      <c r="M44" s="109"/>
      <c r="N44" s="109"/>
      <c r="O44" s="111"/>
      <c r="P44" s="111"/>
      <c r="Q44" s="111"/>
      <c r="R44" s="111"/>
      <c r="S44" s="111"/>
      <c r="T44" s="111"/>
      <c r="U44" s="111"/>
      <c r="V44" s="111"/>
      <c r="W44" s="112"/>
      <c r="X44" s="112"/>
      <c r="Y44" s="112"/>
      <c r="Z44" s="112"/>
      <c r="AA44" s="112"/>
      <c r="AB44" s="112"/>
      <c r="AC44" s="112"/>
      <c r="AD44" s="103"/>
      <c r="AE44" s="427"/>
      <c r="AF44" s="427"/>
      <c r="AG44" s="427"/>
      <c r="AH44" s="427"/>
      <c r="AI44" s="427"/>
      <c r="AJ44" s="427"/>
      <c r="AK44" s="427"/>
      <c r="AL44" s="427"/>
      <c r="AM44" s="427"/>
      <c r="AN44" s="427"/>
      <c r="AO44" s="427"/>
      <c r="AP44" s="427"/>
      <c r="AQ44" s="427"/>
      <c r="AR44" s="427"/>
      <c r="AS44" s="427"/>
      <c r="AT44" s="103"/>
      <c r="AU44" s="111"/>
      <c r="AV44" s="111"/>
      <c r="AW44" s="111"/>
      <c r="AX44" s="111"/>
      <c r="AY44" s="111"/>
      <c r="AZ44" s="111"/>
      <c r="BA44" s="111"/>
      <c r="BB44" s="111"/>
      <c r="BC44" s="111"/>
      <c r="BD44" s="111"/>
      <c r="BE44" s="111"/>
      <c r="BF44" s="111"/>
      <c r="BG44" s="111"/>
      <c r="BH44" s="111"/>
      <c r="BI44" s="111"/>
      <c r="BJ44" s="103"/>
      <c r="BK44" s="427"/>
      <c r="BL44" s="427"/>
      <c r="BM44" s="427"/>
      <c r="BN44" s="427"/>
      <c r="BO44" s="427"/>
      <c r="BP44" s="427"/>
      <c r="BQ44" s="427"/>
      <c r="BR44" s="427"/>
      <c r="BS44" s="427"/>
      <c r="BT44" s="427"/>
      <c r="BU44" s="427"/>
      <c r="BV44" s="427"/>
      <c r="BW44" s="427"/>
      <c r="BX44" s="427"/>
      <c r="BY44" s="427"/>
      <c r="BZ44" s="103"/>
      <c r="CA44" s="101"/>
      <c r="CB44" s="101"/>
    </row>
    <row r="45" spans="1:81" ht="30" customHeight="1" x14ac:dyDescent="0.15">
      <c r="A45" s="135" t="s">
        <v>246</v>
      </c>
      <c r="B45" s="101"/>
      <c r="C45" s="101"/>
      <c r="D45" s="101"/>
      <c r="E45" s="101"/>
      <c r="F45" s="101"/>
      <c r="W45" s="852">
        <f>BP1</f>
        <v>0</v>
      </c>
      <c r="X45" s="853"/>
      <c r="Y45" s="853"/>
      <c r="Z45" s="853"/>
      <c r="AA45" s="853"/>
      <c r="AB45" s="853"/>
      <c r="AC45" s="853"/>
      <c r="AD45" s="850" t="s">
        <v>44</v>
      </c>
      <c r="AE45" s="851"/>
      <c r="AF45" s="851">
        <f>BK3</f>
        <v>0</v>
      </c>
      <c r="AG45" s="758"/>
      <c r="AH45" s="758"/>
      <c r="AI45" s="758"/>
      <c r="AJ45" s="758"/>
      <c r="AK45" s="758"/>
      <c r="AL45" s="758"/>
      <c r="AM45" s="758"/>
      <c r="AN45" s="758"/>
      <c r="AO45" s="758"/>
      <c r="AP45" s="758"/>
      <c r="AQ45" s="758"/>
      <c r="AR45" s="758"/>
      <c r="AS45" s="758"/>
      <c r="AT45" s="758"/>
    </row>
    <row r="46" spans="1:81" s="94" customFormat="1" ht="34.5" customHeight="1" thickBot="1" x14ac:dyDescent="0.2">
      <c r="A46" s="834"/>
      <c r="B46" s="834"/>
      <c r="C46" s="835"/>
      <c r="D46" s="835"/>
      <c r="E46" s="835"/>
      <c r="F46" s="835"/>
      <c r="G46" s="835"/>
      <c r="H46" s="835"/>
      <c r="I46" s="835"/>
      <c r="J46" s="835"/>
      <c r="K46" s="835"/>
      <c r="L46" s="835"/>
      <c r="M46" s="835"/>
      <c r="N46" s="835"/>
      <c r="O46" s="835"/>
      <c r="P46" s="835"/>
      <c r="Q46" s="835"/>
      <c r="R46" s="835"/>
      <c r="S46" s="835"/>
      <c r="T46" s="835"/>
      <c r="U46" s="835"/>
      <c r="V46" s="835"/>
      <c r="W46" s="835"/>
      <c r="X46" s="835"/>
      <c r="Y46" s="835"/>
      <c r="Z46" s="835"/>
      <c r="AA46" s="835"/>
      <c r="AB46" s="835"/>
      <c r="AC46" s="835"/>
      <c r="AD46" s="835"/>
      <c r="AE46" s="836"/>
      <c r="AF46" s="836"/>
      <c r="AG46" s="836"/>
      <c r="AH46" s="836"/>
      <c r="AI46" s="836"/>
      <c r="AJ46" s="836"/>
      <c r="AK46" s="836"/>
      <c r="AL46" s="836"/>
      <c r="AM46" s="836"/>
      <c r="AN46" s="836"/>
      <c r="AO46" s="836"/>
      <c r="AP46" s="836"/>
      <c r="AQ46" s="836"/>
      <c r="AR46" s="836"/>
      <c r="AS46" s="836"/>
      <c r="AT46" s="836"/>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row>
    <row r="47" spans="1:81" s="78" customFormat="1" ht="20.100000000000001" customHeight="1" x14ac:dyDescent="0.15">
      <c r="A47" s="761" t="s">
        <v>65</v>
      </c>
      <c r="B47" s="763" t="s">
        <v>201</v>
      </c>
      <c r="C47" s="764"/>
      <c r="D47" s="764"/>
      <c r="E47" s="764"/>
      <c r="F47" s="765"/>
      <c r="G47" s="763" t="s">
        <v>202</v>
      </c>
      <c r="H47" s="764"/>
      <c r="I47" s="765"/>
      <c r="J47" s="730" t="s">
        <v>269</v>
      </c>
      <c r="K47" s="732" t="s">
        <v>291</v>
      </c>
      <c r="L47" s="769"/>
      <c r="M47" s="769"/>
      <c r="N47" s="769"/>
      <c r="O47" s="837" t="s">
        <v>203</v>
      </c>
      <c r="P47" s="764"/>
      <c r="Q47" s="764"/>
      <c r="R47" s="764"/>
      <c r="S47" s="764"/>
      <c r="T47" s="764"/>
      <c r="U47" s="764"/>
      <c r="V47" s="764"/>
      <c r="W47" s="764"/>
      <c r="X47" s="764"/>
      <c r="Y47" s="764"/>
      <c r="Z47" s="764"/>
      <c r="AA47" s="764"/>
      <c r="AB47" s="764"/>
      <c r="AC47" s="764"/>
      <c r="AD47" s="764"/>
      <c r="AE47" s="764"/>
      <c r="AF47" s="764"/>
      <c r="AG47" s="764"/>
      <c r="AH47" s="764"/>
      <c r="AI47" s="764"/>
      <c r="AJ47" s="764"/>
      <c r="AK47" s="764"/>
      <c r="AL47" s="764"/>
      <c r="AM47" s="764"/>
      <c r="AN47" s="764"/>
      <c r="AO47" s="764"/>
      <c r="AP47" s="764"/>
      <c r="AQ47" s="764"/>
      <c r="AR47" s="764"/>
      <c r="AS47" s="764"/>
      <c r="AT47" s="773"/>
      <c r="AU47" s="109"/>
      <c r="AV47" s="109"/>
      <c r="AW47" s="854"/>
      <c r="AX47" s="854"/>
      <c r="AY47" s="854"/>
      <c r="AZ47" s="854"/>
      <c r="BA47" s="854"/>
      <c r="BB47" s="854"/>
      <c r="BC47" s="854"/>
      <c r="BD47" s="854"/>
      <c r="BE47" s="854"/>
      <c r="BF47" s="854"/>
      <c r="BG47" s="854"/>
      <c r="BH47" s="854"/>
      <c r="BI47" s="854"/>
      <c r="BJ47" s="854"/>
      <c r="BK47" s="854"/>
      <c r="BL47" s="854"/>
      <c r="BM47" s="854"/>
      <c r="BN47" s="854"/>
      <c r="BO47" s="854"/>
      <c r="BP47" s="854"/>
      <c r="BQ47" s="854"/>
      <c r="BR47" s="854"/>
      <c r="BS47" s="854"/>
      <c r="BT47" s="854"/>
      <c r="BU47" s="854"/>
      <c r="BV47" s="854"/>
      <c r="BW47" s="854"/>
      <c r="BX47" s="854"/>
      <c r="BY47" s="854"/>
      <c r="BZ47" s="854"/>
      <c r="CA47" s="854"/>
      <c r="CB47" s="854"/>
    </row>
    <row r="48" spans="1:81" s="78" customFormat="1" ht="60" customHeight="1" thickBot="1" x14ac:dyDescent="0.2">
      <c r="A48" s="762"/>
      <c r="B48" s="766"/>
      <c r="C48" s="767"/>
      <c r="D48" s="767"/>
      <c r="E48" s="767"/>
      <c r="F48" s="768"/>
      <c r="G48" s="766"/>
      <c r="H48" s="767"/>
      <c r="I48" s="768"/>
      <c r="J48" s="731"/>
      <c r="K48" s="770"/>
      <c r="L48" s="771"/>
      <c r="M48" s="771"/>
      <c r="N48" s="771"/>
      <c r="O48" s="107"/>
      <c r="P48" s="424"/>
      <c r="Q48" s="424"/>
      <c r="R48" s="424"/>
      <c r="S48" s="424"/>
      <c r="T48" s="424"/>
      <c r="U48" s="424"/>
      <c r="V48" s="424"/>
      <c r="W48" s="424"/>
      <c r="X48" s="424"/>
      <c r="Y48" s="424"/>
      <c r="Z48" s="424"/>
      <c r="AA48" s="424"/>
      <c r="AB48" s="424"/>
      <c r="AC48" s="424"/>
      <c r="AD48" s="424"/>
      <c r="AE48" s="774" t="s">
        <v>219</v>
      </c>
      <c r="AF48" s="775"/>
      <c r="AG48" s="775"/>
      <c r="AH48" s="775"/>
      <c r="AI48" s="775"/>
      <c r="AJ48" s="775"/>
      <c r="AK48" s="775"/>
      <c r="AL48" s="775"/>
      <c r="AM48" s="775"/>
      <c r="AN48" s="775"/>
      <c r="AO48" s="775"/>
      <c r="AP48" s="775"/>
      <c r="AQ48" s="775"/>
      <c r="AR48" s="775"/>
      <c r="AS48" s="775"/>
      <c r="AT48" s="791"/>
      <c r="AU48" s="95"/>
      <c r="AV48" s="95"/>
      <c r="AW48" s="854"/>
      <c r="AX48" s="854"/>
      <c r="AY48" s="854"/>
      <c r="AZ48" s="854"/>
      <c r="BA48" s="854"/>
      <c r="BB48" s="854"/>
      <c r="BC48" s="854"/>
      <c r="BD48" s="854"/>
      <c r="BE48" s="854"/>
      <c r="BF48" s="854"/>
      <c r="BG48" s="854"/>
      <c r="BH48" s="854"/>
      <c r="BI48" s="854"/>
      <c r="BJ48" s="854"/>
      <c r="BK48" s="854"/>
      <c r="BL48" s="854"/>
      <c r="BM48" s="854"/>
      <c r="BN48" s="854"/>
      <c r="BO48" s="854"/>
      <c r="BP48" s="854"/>
      <c r="BQ48" s="854"/>
      <c r="BR48" s="854"/>
      <c r="BS48" s="854"/>
      <c r="BT48" s="854"/>
      <c r="BU48" s="854"/>
      <c r="BV48" s="854"/>
      <c r="BW48" s="854"/>
      <c r="BX48" s="854"/>
      <c r="BY48" s="854"/>
      <c r="BZ48" s="854"/>
      <c r="CA48" s="854"/>
      <c r="CB48" s="854"/>
    </row>
    <row r="49" spans="1:78" s="101" customFormat="1" ht="26.1" customHeight="1" x14ac:dyDescent="0.15">
      <c r="A49" s="410" t="s">
        <v>206</v>
      </c>
      <c r="B49" s="864" t="s">
        <v>220</v>
      </c>
      <c r="C49" s="865"/>
      <c r="D49" s="865"/>
      <c r="E49" s="865"/>
      <c r="F49" s="865"/>
      <c r="G49" s="866" t="s">
        <v>208</v>
      </c>
      <c r="H49" s="867"/>
      <c r="I49" s="867"/>
      <c r="J49" s="96">
        <v>3</v>
      </c>
      <c r="K49" s="866" t="s">
        <v>209</v>
      </c>
      <c r="L49" s="867"/>
      <c r="M49" s="867"/>
      <c r="N49" s="867"/>
      <c r="O49" s="868">
        <v>5000</v>
      </c>
      <c r="P49" s="869"/>
      <c r="Q49" s="869"/>
      <c r="R49" s="97" t="s">
        <v>1</v>
      </c>
      <c r="S49" s="97" t="s">
        <v>210</v>
      </c>
      <c r="T49" s="76">
        <v>12</v>
      </c>
      <c r="U49" s="97" t="s">
        <v>211</v>
      </c>
      <c r="V49" s="97" t="s">
        <v>210</v>
      </c>
      <c r="W49" s="513">
        <v>1</v>
      </c>
      <c r="X49" s="97" t="s">
        <v>170</v>
      </c>
      <c r="Y49" s="97" t="s">
        <v>212</v>
      </c>
      <c r="Z49" s="870">
        <f>O49*T49*W49</f>
        <v>60000</v>
      </c>
      <c r="AA49" s="870"/>
      <c r="AB49" s="870"/>
      <c r="AC49" s="870"/>
      <c r="AD49" s="411" t="s">
        <v>1</v>
      </c>
      <c r="AE49" s="871">
        <v>0</v>
      </c>
      <c r="AF49" s="869"/>
      <c r="AG49" s="869"/>
      <c r="AH49" s="97" t="s">
        <v>1</v>
      </c>
      <c r="AI49" s="97" t="s">
        <v>210</v>
      </c>
      <c r="AJ49" s="76">
        <v>12</v>
      </c>
      <c r="AK49" s="97" t="s">
        <v>211</v>
      </c>
      <c r="AL49" s="97" t="s">
        <v>210</v>
      </c>
      <c r="AM49" s="513">
        <v>1</v>
      </c>
      <c r="AN49" s="97" t="s">
        <v>170</v>
      </c>
      <c r="AO49" s="97" t="s">
        <v>212</v>
      </c>
      <c r="AP49" s="870">
        <f>AE49*AJ49*AM49</f>
        <v>0</v>
      </c>
      <c r="AQ49" s="870"/>
      <c r="AR49" s="870"/>
      <c r="AS49" s="870"/>
      <c r="AT49" s="412" t="s">
        <v>1</v>
      </c>
      <c r="AU49" s="856"/>
      <c r="AV49" s="856"/>
      <c r="AW49" s="856"/>
      <c r="AX49" s="98"/>
      <c r="AY49" s="98"/>
      <c r="AZ49" s="99"/>
      <c r="BA49" s="98"/>
      <c r="BB49" s="98"/>
      <c r="BC49" s="99"/>
      <c r="BD49" s="98"/>
      <c r="BE49" s="98"/>
      <c r="BF49" s="857"/>
      <c r="BG49" s="857"/>
      <c r="BH49" s="857"/>
      <c r="BI49" s="857"/>
      <c r="BJ49" s="100"/>
      <c r="BK49" s="856"/>
      <c r="BL49" s="856"/>
      <c r="BM49" s="856"/>
      <c r="BN49" s="98"/>
      <c r="BO49" s="98"/>
      <c r="BP49" s="99"/>
      <c r="BQ49" s="98"/>
      <c r="BR49" s="98"/>
      <c r="BS49" s="99"/>
      <c r="BT49" s="98"/>
      <c r="BU49" s="98"/>
      <c r="BV49" s="857"/>
      <c r="BW49" s="857"/>
      <c r="BX49" s="857"/>
      <c r="BY49" s="857"/>
      <c r="BZ49" s="100"/>
    </row>
    <row r="50" spans="1:78" s="101" customFormat="1" ht="26.1" customHeight="1" thickBot="1" x14ac:dyDescent="0.2">
      <c r="A50" s="405" t="s">
        <v>213</v>
      </c>
      <c r="B50" s="858" t="s">
        <v>221</v>
      </c>
      <c r="C50" s="859"/>
      <c r="D50" s="859"/>
      <c r="E50" s="859"/>
      <c r="F50" s="860"/>
      <c r="G50" s="861" t="s">
        <v>232</v>
      </c>
      <c r="H50" s="862"/>
      <c r="I50" s="862"/>
      <c r="J50" s="413">
        <v>2</v>
      </c>
      <c r="K50" s="776" t="s">
        <v>209</v>
      </c>
      <c r="L50" s="775"/>
      <c r="M50" s="775"/>
      <c r="N50" s="775"/>
      <c r="O50" s="863">
        <v>5000</v>
      </c>
      <c r="P50" s="779"/>
      <c r="Q50" s="779"/>
      <c r="R50" s="108" t="s">
        <v>1</v>
      </c>
      <c r="S50" s="108" t="s">
        <v>210</v>
      </c>
      <c r="T50" s="407">
        <v>12</v>
      </c>
      <c r="U50" s="108" t="s">
        <v>211</v>
      </c>
      <c r="V50" s="108" t="s">
        <v>210</v>
      </c>
      <c r="W50" s="407">
        <v>1</v>
      </c>
      <c r="X50" s="108" t="s">
        <v>170</v>
      </c>
      <c r="Y50" s="108" t="s">
        <v>212</v>
      </c>
      <c r="Z50" s="779">
        <v>60000</v>
      </c>
      <c r="AA50" s="779"/>
      <c r="AB50" s="779"/>
      <c r="AC50" s="779"/>
      <c r="AD50" s="286" t="s">
        <v>1</v>
      </c>
      <c r="AE50" s="778">
        <v>0</v>
      </c>
      <c r="AF50" s="779"/>
      <c r="AG50" s="779"/>
      <c r="AH50" s="108" t="s">
        <v>1</v>
      </c>
      <c r="AI50" s="108" t="s">
        <v>210</v>
      </c>
      <c r="AJ50" s="407">
        <v>12</v>
      </c>
      <c r="AK50" s="108" t="s">
        <v>211</v>
      </c>
      <c r="AL50" s="108" t="s">
        <v>210</v>
      </c>
      <c r="AM50" s="407">
        <v>1</v>
      </c>
      <c r="AN50" s="108" t="s">
        <v>170</v>
      </c>
      <c r="AO50" s="108" t="s">
        <v>212</v>
      </c>
      <c r="AP50" s="781">
        <f>AE50*AJ50*AM50</f>
        <v>0</v>
      </c>
      <c r="AQ50" s="781"/>
      <c r="AR50" s="781"/>
      <c r="AS50" s="781"/>
      <c r="AT50" s="287" t="s">
        <v>1</v>
      </c>
      <c r="AU50" s="856"/>
      <c r="AV50" s="856"/>
      <c r="AW50" s="856"/>
      <c r="AX50" s="98"/>
      <c r="AY50" s="98"/>
      <c r="AZ50" s="99"/>
      <c r="BA50" s="98"/>
      <c r="BB50" s="98"/>
      <c r="BC50" s="99"/>
      <c r="BD50" s="98"/>
      <c r="BE50" s="98"/>
      <c r="BF50" s="856"/>
      <c r="BG50" s="856"/>
      <c r="BH50" s="856"/>
      <c r="BI50" s="856"/>
      <c r="BJ50" s="100"/>
      <c r="BK50" s="856"/>
      <c r="BL50" s="856"/>
      <c r="BM50" s="856"/>
      <c r="BN50" s="98"/>
      <c r="BO50" s="98"/>
      <c r="BP50" s="99"/>
      <c r="BQ50" s="98"/>
      <c r="BR50" s="98"/>
      <c r="BS50" s="99"/>
      <c r="BT50" s="98"/>
      <c r="BU50" s="98"/>
      <c r="BV50" s="857"/>
      <c r="BW50" s="857"/>
      <c r="BX50" s="857"/>
      <c r="BY50" s="857"/>
      <c r="BZ50" s="100"/>
    </row>
    <row r="51" spans="1:78" s="101" customFormat="1" ht="26.1" customHeight="1" x14ac:dyDescent="0.15">
      <c r="A51" s="401">
        <v>1</v>
      </c>
      <c r="B51" s="87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1" s="873"/>
      <c r="D51" s="873"/>
      <c r="E51" s="873"/>
      <c r="F51" s="874"/>
      <c r="G51"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1" s="876"/>
      <c r="I51" s="876"/>
      <c r="J51" s="514"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1" s="877" t="str">
        <f ca="1">IF((ROW()-50)&lt;=MAX(④入力シート３!$AU$6:$AU$1085),IF(INDEX(④入力シート３!AO$6:AO$1085,MATCH(ROW()-50,④入力シート３!$AU$6:$AU$1085,0))=1,"基本給",IF(INDEX(④入力シート３!AO$6:AO$1085,MATCH(ROW()-50,④入力シート３!$AU$6:$AU$1085,0))=2,"手当","法定福利費残")),"")</f>
        <v/>
      </c>
      <c r="L51" s="878"/>
      <c r="M51" s="878"/>
      <c r="N51" s="878"/>
      <c r="O51" s="879" t="str">
        <f ca="1">IF((ROW()-50)&lt;=MAX(④入力シート３!$AU$6:$AU$1085),INDEX(④入力シート３!AQ$6:AQ$1085,MATCH(ROW()-50,④入力シート３!$AU$6:$AU$1085,0)),"")</f>
        <v/>
      </c>
      <c r="P51" s="880"/>
      <c r="Q51" s="880"/>
      <c r="R51" s="83" t="s">
        <v>1</v>
      </c>
      <c r="S51" s="83" t="s">
        <v>210</v>
      </c>
      <c r="T51" s="282" t="str">
        <f ca="1">IF((ROW()-50)&lt;=MAX(④入力シート３!$AU$6:$AU$1085),INDEX(④入力シート３!AR$6:AR$1085,MATCH(ROW()-50,④入力シート３!$AU$6:$AU$1085,0)),"")</f>
        <v/>
      </c>
      <c r="U51" s="83" t="s">
        <v>211</v>
      </c>
      <c r="V51" s="83" t="s">
        <v>210</v>
      </c>
      <c r="W51" s="402">
        <v>1</v>
      </c>
      <c r="X51" s="83" t="s">
        <v>170</v>
      </c>
      <c r="Y51" s="83" t="s">
        <v>212</v>
      </c>
      <c r="Z51" s="881" t="str">
        <f t="shared" ref="Z51:Z61" ca="1" si="10">IFERROR(O51*T51*W51,"")</f>
        <v/>
      </c>
      <c r="AA51" s="881"/>
      <c r="AB51" s="881"/>
      <c r="AC51" s="881"/>
      <c r="AD51" s="85" t="s">
        <v>1</v>
      </c>
      <c r="AE51" s="819">
        <f>IF(①入力シート!$F$30="あり",O51,0)</f>
        <v>0</v>
      </c>
      <c r="AF51" s="820"/>
      <c r="AG51" s="820"/>
      <c r="AH51" s="83" t="s">
        <v>1</v>
      </c>
      <c r="AI51" s="83" t="s">
        <v>210</v>
      </c>
      <c r="AJ51" s="507">
        <f>IF(①入力シート!$F$30="あり",T51,0)</f>
        <v>0</v>
      </c>
      <c r="AK51" s="83" t="s">
        <v>211</v>
      </c>
      <c r="AL51" s="83" t="s">
        <v>210</v>
      </c>
      <c r="AM51" s="402">
        <v>1</v>
      </c>
      <c r="AN51" s="83" t="s">
        <v>170</v>
      </c>
      <c r="AO51" s="83" t="s">
        <v>212</v>
      </c>
      <c r="AP51" s="898">
        <f t="shared" ref="AP51:AP63" si="11">IFERROR(AE51*AJ51*AM51,"")</f>
        <v>0</v>
      </c>
      <c r="AQ51" s="898"/>
      <c r="AR51" s="898"/>
      <c r="AS51" s="898"/>
      <c r="AT51" s="84" t="s">
        <v>1</v>
      </c>
      <c r="AU51" s="892"/>
      <c r="AV51" s="892"/>
      <c r="AW51" s="892"/>
      <c r="AX51" s="892"/>
      <c r="AY51" s="892"/>
      <c r="AZ51" s="892"/>
      <c r="BA51" s="892"/>
      <c r="BB51" s="892"/>
      <c r="BC51" s="892"/>
      <c r="BD51" s="892"/>
      <c r="BE51" s="892"/>
      <c r="BF51" s="892"/>
      <c r="BG51" s="892"/>
      <c r="BH51" s="892"/>
      <c r="BI51" s="892"/>
      <c r="BJ51" s="100"/>
      <c r="BK51" s="856"/>
      <c r="BL51" s="856"/>
      <c r="BM51" s="856"/>
      <c r="BN51" s="98"/>
      <c r="BO51" s="98"/>
      <c r="BP51" s="99"/>
      <c r="BQ51" s="98"/>
      <c r="BR51" s="98"/>
      <c r="BS51" s="99"/>
      <c r="BT51" s="98"/>
      <c r="BU51" s="98"/>
      <c r="BV51" s="857"/>
      <c r="BW51" s="857"/>
      <c r="BX51" s="857"/>
      <c r="BY51" s="857"/>
      <c r="BZ51" s="100"/>
    </row>
    <row r="52" spans="1:78" s="101" customFormat="1" ht="26.1" customHeight="1" x14ac:dyDescent="0.15">
      <c r="A52" s="79">
        <v>2</v>
      </c>
      <c r="B52"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2" s="883"/>
      <c r="D52" s="883"/>
      <c r="E52" s="883"/>
      <c r="F52" s="884"/>
      <c r="G52"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2" s="876"/>
      <c r="I52" s="876"/>
      <c r="J52"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2" s="885" t="str">
        <f ca="1">IF((ROW()-50)&lt;=MAX(④入力シート３!$AU$6:$AU$1085),IF(INDEX(④入力シート３!AO$6:AO$1085,MATCH(ROW()-50,④入力シート３!$AU$6:$AU$1085,0))=1,"基本給",IF(INDEX(④入力シート３!AO$6:AO$1085,MATCH(ROW()-50,④入力シート３!$AU$6:$AU$1085,0))=2,"手当","法定福利費残")),"")</f>
        <v/>
      </c>
      <c r="L52" s="886"/>
      <c r="M52" s="886"/>
      <c r="N52" s="886"/>
      <c r="O52" s="887" t="str">
        <f ca="1">IF((ROW()-50)&lt;=MAX(④入力シート３!$AU$6:$AU$1085),INDEX(④入力シート３!AQ$6:AQ$1085,MATCH(ROW()-50,④入力シート３!$AU$6:$AU$1085,0)),"")</f>
        <v/>
      </c>
      <c r="P52" s="888"/>
      <c r="Q52" s="888"/>
      <c r="R52" s="81" t="s">
        <v>1</v>
      </c>
      <c r="S52" s="81" t="s">
        <v>210</v>
      </c>
      <c r="T52" s="283" t="str">
        <f ca="1">IF((ROW()-50)&lt;=MAX(④入力シート３!$AU$6:$AU$1085),INDEX(④入力シート３!AR$6:AR$1085,MATCH(ROW()-50,④入力シート３!$AU$6:$AU$1085,0)),"")</f>
        <v/>
      </c>
      <c r="U52" s="81" t="s">
        <v>211</v>
      </c>
      <c r="V52" s="81" t="s">
        <v>210</v>
      </c>
      <c r="W52" s="275">
        <v>1</v>
      </c>
      <c r="X52" s="81" t="s">
        <v>170</v>
      </c>
      <c r="Y52" s="81" t="s">
        <v>212</v>
      </c>
      <c r="Z52" s="889" t="str">
        <f t="shared" ca="1" si="10"/>
        <v/>
      </c>
      <c r="AA52" s="889"/>
      <c r="AB52" s="889"/>
      <c r="AC52" s="889"/>
      <c r="AD52" s="82" t="s">
        <v>1</v>
      </c>
      <c r="AE52" s="819">
        <f>IF(①入力シート!$F$30="あり",O52,0)</f>
        <v>0</v>
      </c>
      <c r="AF52" s="820"/>
      <c r="AG52" s="820"/>
      <c r="AH52" s="81" t="s">
        <v>1</v>
      </c>
      <c r="AI52" s="81" t="s">
        <v>210</v>
      </c>
      <c r="AJ52" s="507">
        <f>IF(①入力シート!$F$30="あり",T52,0)</f>
        <v>0</v>
      </c>
      <c r="AK52" s="81" t="s">
        <v>211</v>
      </c>
      <c r="AL52" s="81" t="s">
        <v>210</v>
      </c>
      <c r="AM52" s="275">
        <v>1</v>
      </c>
      <c r="AN52" s="81" t="s">
        <v>170</v>
      </c>
      <c r="AO52" s="81" t="s">
        <v>212</v>
      </c>
      <c r="AP52" s="890">
        <f t="shared" si="11"/>
        <v>0</v>
      </c>
      <c r="AQ52" s="890"/>
      <c r="AR52" s="890"/>
      <c r="AS52" s="890"/>
      <c r="AT52" s="88" t="s">
        <v>1</v>
      </c>
      <c r="AU52" s="892"/>
      <c r="AV52" s="892"/>
      <c r="AW52" s="892"/>
      <c r="AX52" s="892"/>
      <c r="AY52" s="892"/>
      <c r="AZ52" s="892"/>
      <c r="BA52" s="892"/>
      <c r="BB52" s="892"/>
      <c r="BC52" s="892"/>
      <c r="BD52" s="892"/>
      <c r="BE52" s="892"/>
      <c r="BF52" s="892"/>
      <c r="BG52" s="892"/>
      <c r="BH52" s="892"/>
      <c r="BI52" s="892"/>
      <c r="BJ52" s="100"/>
      <c r="BK52" s="856"/>
      <c r="BL52" s="856"/>
      <c r="BM52" s="856"/>
      <c r="BN52" s="98"/>
      <c r="BO52" s="98"/>
      <c r="BP52" s="99"/>
      <c r="BQ52" s="98"/>
      <c r="BR52" s="98"/>
      <c r="BS52" s="99"/>
      <c r="BT52" s="98"/>
      <c r="BU52" s="98"/>
      <c r="BV52" s="857"/>
      <c r="BW52" s="857"/>
      <c r="BX52" s="857"/>
      <c r="BY52" s="857"/>
      <c r="BZ52" s="100"/>
    </row>
    <row r="53" spans="1:78" s="101" customFormat="1" ht="26.1" customHeight="1" x14ac:dyDescent="0.15">
      <c r="A53" s="79">
        <v>3</v>
      </c>
      <c r="B53"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3" s="883"/>
      <c r="D53" s="883"/>
      <c r="E53" s="883"/>
      <c r="F53" s="884"/>
      <c r="G53"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3" s="876"/>
      <c r="I53" s="876"/>
      <c r="J53"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3" s="885" t="str">
        <f ca="1">IF((ROW()-50)&lt;=MAX(④入力シート３!$AU$6:$AU$1085),IF(INDEX(④入力シート３!AO$6:AO$1085,MATCH(ROW()-50,④入力シート３!$AU$6:$AU$1085,0))=1,"基本給",IF(INDEX(④入力シート３!AO$6:AO$1085,MATCH(ROW()-50,④入力シート３!$AU$6:$AU$1085,0))=2,"手当","法定福利費残")),"")</f>
        <v/>
      </c>
      <c r="L53" s="886"/>
      <c r="M53" s="886"/>
      <c r="N53" s="886"/>
      <c r="O53" s="887" t="str">
        <f ca="1">IF((ROW()-50)&lt;=MAX(④入力シート３!$AU$6:$AU$1085),INDEX(④入力シート３!AQ$6:AQ$1085,MATCH(ROW()-50,④入力シート３!$AU$6:$AU$1085,0)),"")</f>
        <v/>
      </c>
      <c r="P53" s="888"/>
      <c r="Q53" s="888"/>
      <c r="R53" s="81" t="s">
        <v>1</v>
      </c>
      <c r="S53" s="81" t="s">
        <v>210</v>
      </c>
      <c r="T53" s="284" t="str">
        <f ca="1">IF((ROW()-50)&lt;=MAX(④入力シート３!$AU$6:$AU$1085),INDEX(④入力シート３!AR$6:AR$1085,MATCH(ROW()-50,④入力シート３!$AU$6:$AU$1085,0)),"")</f>
        <v/>
      </c>
      <c r="U53" s="81" t="s">
        <v>211</v>
      </c>
      <c r="V53" s="81" t="s">
        <v>210</v>
      </c>
      <c r="W53" s="275">
        <v>1</v>
      </c>
      <c r="X53" s="81" t="s">
        <v>170</v>
      </c>
      <c r="Y53" s="81" t="s">
        <v>212</v>
      </c>
      <c r="Z53" s="889" t="str">
        <f t="shared" ca="1" si="10"/>
        <v/>
      </c>
      <c r="AA53" s="889"/>
      <c r="AB53" s="889"/>
      <c r="AC53" s="889"/>
      <c r="AD53" s="82" t="s">
        <v>1</v>
      </c>
      <c r="AE53" s="819">
        <f>IF(①入力シート!$F$30="あり",O53,0)</f>
        <v>0</v>
      </c>
      <c r="AF53" s="820"/>
      <c r="AG53" s="820"/>
      <c r="AH53" s="81" t="s">
        <v>1</v>
      </c>
      <c r="AI53" s="81" t="s">
        <v>210</v>
      </c>
      <c r="AJ53" s="507">
        <f>IF(①入力シート!$F$30="あり",T53,0)</f>
        <v>0</v>
      </c>
      <c r="AK53" s="81" t="s">
        <v>211</v>
      </c>
      <c r="AL53" s="81" t="s">
        <v>210</v>
      </c>
      <c r="AM53" s="275">
        <v>1</v>
      </c>
      <c r="AN53" s="81" t="s">
        <v>170</v>
      </c>
      <c r="AO53" s="81" t="s">
        <v>212</v>
      </c>
      <c r="AP53" s="890">
        <f t="shared" si="11"/>
        <v>0</v>
      </c>
      <c r="AQ53" s="890"/>
      <c r="AR53" s="890"/>
      <c r="AS53" s="890"/>
      <c r="AT53" s="88" t="s">
        <v>1</v>
      </c>
      <c r="AU53" s="892"/>
      <c r="AV53" s="892"/>
      <c r="AW53" s="892"/>
      <c r="AX53" s="892"/>
      <c r="AY53" s="892"/>
      <c r="AZ53" s="892"/>
      <c r="BA53" s="892"/>
      <c r="BB53" s="892"/>
      <c r="BC53" s="892"/>
      <c r="BD53" s="892"/>
      <c r="BE53" s="892"/>
      <c r="BF53" s="892"/>
      <c r="BG53" s="892"/>
      <c r="BH53" s="892"/>
      <c r="BI53" s="892"/>
      <c r="BJ53" s="100"/>
      <c r="BK53" s="102"/>
      <c r="BL53" s="102"/>
      <c r="BM53" s="102"/>
      <c r="BN53" s="98"/>
      <c r="BO53" s="98"/>
      <c r="BP53" s="99"/>
      <c r="BQ53" s="98"/>
      <c r="BR53" s="98"/>
      <c r="BS53" s="99"/>
      <c r="BT53" s="98"/>
      <c r="BU53" s="98"/>
      <c r="BV53" s="891"/>
      <c r="BW53" s="891"/>
      <c r="BX53" s="891"/>
      <c r="BY53" s="891"/>
      <c r="BZ53" s="100"/>
    </row>
    <row r="54" spans="1:78" s="101" customFormat="1" ht="26.1" customHeight="1" x14ac:dyDescent="0.15">
      <c r="A54" s="79">
        <v>4</v>
      </c>
      <c r="B54"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4" s="883"/>
      <c r="D54" s="883"/>
      <c r="E54" s="883"/>
      <c r="F54" s="884"/>
      <c r="G54"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4" s="876"/>
      <c r="I54" s="876"/>
      <c r="J54"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4" s="885" t="str">
        <f ca="1">IF((ROW()-50)&lt;=MAX(④入力シート３!$AU$6:$AU$1085),IF(INDEX(④入力シート３!AO$6:AO$1085,MATCH(ROW()-50,④入力シート３!$AU$6:$AU$1085,0))=1,"基本給",IF(INDEX(④入力シート３!AO$6:AO$1085,MATCH(ROW()-50,④入力シート３!$AU$6:$AU$1085,0))=2,"手当","法定福利費残")),"")</f>
        <v/>
      </c>
      <c r="L54" s="886"/>
      <c r="M54" s="886"/>
      <c r="N54" s="886"/>
      <c r="O54" s="887" t="str">
        <f ca="1">IF((ROW()-50)&lt;=MAX(④入力シート３!$AU$6:$AU$1085),INDEX(④入力シート３!AQ$6:AQ$1085,MATCH(ROW()-50,④入力シート３!$AU$6:$AU$1085,0)),"")</f>
        <v/>
      </c>
      <c r="P54" s="888"/>
      <c r="Q54" s="888"/>
      <c r="R54" s="81" t="s">
        <v>1</v>
      </c>
      <c r="S54" s="81" t="s">
        <v>210</v>
      </c>
      <c r="T54" s="283" t="str">
        <f ca="1">IF((ROW()-50)&lt;=MAX(④入力シート３!$AU$6:$AU$1085),INDEX(④入力シート３!AR$6:AR$1085,MATCH(ROW()-50,④入力シート３!$AU$6:$AU$1085,0)),"")</f>
        <v/>
      </c>
      <c r="U54" s="81" t="s">
        <v>211</v>
      </c>
      <c r="V54" s="81" t="s">
        <v>210</v>
      </c>
      <c r="W54" s="275">
        <v>1</v>
      </c>
      <c r="X54" s="81" t="s">
        <v>170</v>
      </c>
      <c r="Y54" s="81" t="s">
        <v>212</v>
      </c>
      <c r="Z54" s="889" t="str">
        <f t="shared" ca="1" si="10"/>
        <v/>
      </c>
      <c r="AA54" s="889"/>
      <c r="AB54" s="889"/>
      <c r="AC54" s="889"/>
      <c r="AD54" s="82" t="s">
        <v>1</v>
      </c>
      <c r="AE54" s="819">
        <f>IF(①入力シート!$F$30="あり",O54,0)</f>
        <v>0</v>
      </c>
      <c r="AF54" s="820"/>
      <c r="AG54" s="820"/>
      <c r="AH54" s="81" t="s">
        <v>1</v>
      </c>
      <c r="AI54" s="81" t="s">
        <v>210</v>
      </c>
      <c r="AJ54" s="507">
        <f>IF(①入力シート!$F$30="あり",T54,0)</f>
        <v>0</v>
      </c>
      <c r="AK54" s="81" t="s">
        <v>211</v>
      </c>
      <c r="AL54" s="81" t="s">
        <v>210</v>
      </c>
      <c r="AM54" s="275">
        <v>1</v>
      </c>
      <c r="AN54" s="81" t="s">
        <v>170</v>
      </c>
      <c r="AO54" s="81" t="s">
        <v>212</v>
      </c>
      <c r="AP54" s="890">
        <f t="shared" si="11"/>
        <v>0</v>
      </c>
      <c r="AQ54" s="890"/>
      <c r="AR54" s="890"/>
      <c r="AS54" s="890"/>
      <c r="AT54" s="88" t="s">
        <v>1</v>
      </c>
      <c r="AU54" s="892"/>
      <c r="AV54" s="892"/>
      <c r="AW54" s="892"/>
      <c r="AX54" s="892"/>
      <c r="AY54" s="892"/>
      <c r="AZ54" s="892"/>
      <c r="BA54" s="892"/>
      <c r="BB54" s="892"/>
      <c r="BC54" s="892"/>
      <c r="BD54" s="892"/>
      <c r="BE54" s="892"/>
      <c r="BF54" s="892"/>
      <c r="BG54" s="892"/>
      <c r="BH54" s="892"/>
      <c r="BI54" s="892"/>
      <c r="BJ54" s="100"/>
      <c r="BK54" s="102"/>
      <c r="BL54" s="102"/>
      <c r="BM54" s="102"/>
      <c r="BN54" s="98"/>
      <c r="BO54" s="98"/>
      <c r="BP54" s="99"/>
      <c r="BQ54" s="98"/>
      <c r="BR54" s="98"/>
      <c r="BS54" s="99"/>
      <c r="BT54" s="98"/>
      <c r="BU54" s="98"/>
      <c r="BV54" s="891"/>
      <c r="BW54" s="891"/>
      <c r="BX54" s="891"/>
      <c r="BY54" s="891"/>
      <c r="BZ54" s="100"/>
    </row>
    <row r="55" spans="1:78" s="101" customFormat="1" ht="26.1" customHeight="1" x14ac:dyDescent="0.15">
      <c r="A55" s="79">
        <v>5</v>
      </c>
      <c r="B55"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5" s="883"/>
      <c r="D55" s="883"/>
      <c r="E55" s="883"/>
      <c r="F55" s="884"/>
      <c r="G55"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5" s="876"/>
      <c r="I55" s="876"/>
      <c r="J55"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5" s="885" t="str">
        <f ca="1">IF((ROW()-50)&lt;=MAX(④入力シート３!$AU$6:$AU$1085),IF(INDEX(④入力シート３!AO$6:AO$1085,MATCH(ROW()-50,④入力シート３!$AU$6:$AU$1085,0))=1,"基本給",IF(INDEX(④入力シート３!AO$6:AO$1085,MATCH(ROW()-50,④入力シート３!$AU$6:$AU$1085,0))=2,"手当","法定福利費残")),"")</f>
        <v/>
      </c>
      <c r="L55" s="886"/>
      <c r="M55" s="886"/>
      <c r="N55" s="886"/>
      <c r="O55" s="887" t="str">
        <f ca="1">IF((ROW()-50)&lt;=MAX(④入力シート３!$AU$6:$AU$1085),INDEX(④入力シート３!AQ$6:AQ$1085,MATCH(ROW()-50,④入力シート３!$AU$6:$AU$1085,0)),"")</f>
        <v/>
      </c>
      <c r="P55" s="888"/>
      <c r="Q55" s="888"/>
      <c r="R55" s="81" t="s">
        <v>1</v>
      </c>
      <c r="S55" s="81" t="s">
        <v>210</v>
      </c>
      <c r="T55" s="284" t="str">
        <f ca="1">IF((ROW()-50)&lt;=MAX(④入力シート３!$AU$6:$AU$1085),INDEX(④入力シート３!AR$6:AR$1085,MATCH(ROW()-50,④入力シート３!$AU$6:$AU$1085,0)),"")</f>
        <v/>
      </c>
      <c r="U55" s="81" t="s">
        <v>211</v>
      </c>
      <c r="V55" s="81" t="s">
        <v>210</v>
      </c>
      <c r="W55" s="275">
        <v>1</v>
      </c>
      <c r="X55" s="81" t="s">
        <v>170</v>
      </c>
      <c r="Y55" s="81" t="s">
        <v>212</v>
      </c>
      <c r="Z55" s="889" t="str">
        <f t="shared" ca="1" si="10"/>
        <v/>
      </c>
      <c r="AA55" s="889"/>
      <c r="AB55" s="889"/>
      <c r="AC55" s="889"/>
      <c r="AD55" s="82" t="s">
        <v>1</v>
      </c>
      <c r="AE55" s="819">
        <f>IF(①入力シート!$F$30="あり",O55,0)</f>
        <v>0</v>
      </c>
      <c r="AF55" s="820"/>
      <c r="AG55" s="820"/>
      <c r="AH55" s="81" t="s">
        <v>1</v>
      </c>
      <c r="AI55" s="81" t="s">
        <v>210</v>
      </c>
      <c r="AJ55" s="507">
        <f>IF(①入力シート!$F$30="あり",T55,0)</f>
        <v>0</v>
      </c>
      <c r="AK55" s="81" t="s">
        <v>211</v>
      </c>
      <c r="AL55" s="81" t="s">
        <v>210</v>
      </c>
      <c r="AM55" s="275">
        <v>1</v>
      </c>
      <c r="AN55" s="81" t="s">
        <v>170</v>
      </c>
      <c r="AO55" s="81" t="s">
        <v>212</v>
      </c>
      <c r="AP55" s="890">
        <f t="shared" si="11"/>
        <v>0</v>
      </c>
      <c r="AQ55" s="890"/>
      <c r="AR55" s="890"/>
      <c r="AS55" s="890"/>
      <c r="AT55" s="88" t="s">
        <v>1</v>
      </c>
      <c r="AU55" s="892"/>
      <c r="AV55" s="892"/>
      <c r="AW55" s="892"/>
      <c r="AX55" s="892"/>
      <c r="AY55" s="892"/>
      <c r="AZ55" s="892"/>
      <c r="BA55" s="892"/>
      <c r="BB55" s="892"/>
      <c r="BC55" s="892"/>
      <c r="BD55" s="892"/>
      <c r="BE55" s="892"/>
      <c r="BF55" s="892"/>
      <c r="BG55" s="892"/>
      <c r="BH55" s="892"/>
      <c r="BI55" s="892"/>
      <c r="BJ55" s="100"/>
      <c r="BK55" s="102"/>
      <c r="BL55" s="102"/>
      <c r="BM55" s="102"/>
      <c r="BN55" s="98"/>
      <c r="BO55" s="98"/>
      <c r="BP55" s="99"/>
      <c r="BQ55" s="98"/>
      <c r="BR55" s="98"/>
      <c r="BS55" s="99"/>
      <c r="BT55" s="98"/>
      <c r="BU55" s="98"/>
      <c r="BV55" s="891"/>
      <c r="BW55" s="891"/>
      <c r="BX55" s="891"/>
      <c r="BY55" s="891"/>
      <c r="BZ55" s="100"/>
    </row>
    <row r="56" spans="1:78" s="101" customFormat="1" ht="26.1" customHeight="1" x14ac:dyDescent="0.15">
      <c r="A56" s="79">
        <v>6</v>
      </c>
      <c r="B56"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6" s="883"/>
      <c r="D56" s="883"/>
      <c r="E56" s="883"/>
      <c r="F56" s="884"/>
      <c r="G56"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6" s="876"/>
      <c r="I56" s="876"/>
      <c r="J56"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6" s="885" t="str">
        <f ca="1">IF((ROW()-50)&lt;=MAX(④入力シート３!$AU$6:$AU$1085),IF(INDEX(④入力シート３!AO$6:AO$1085,MATCH(ROW()-50,④入力シート３!$AU$6:$AU$1085,0))=1,"基本給",IF(INDEX(④入力シート３!AO$6:AO$1085,MATCH(ROW()-50,④入力シート３!$AU$6:$AU$1085,0))=2,"手当","法定福利費残")),"")</f>
        <v/>
      </c>
      <c r="L56" s="886"/>
      <c r="M56" s="886"/>
      <c r="N56" s="886"/>
      <c r="O56" s="887" t="str">
        <f ca="1">IF((ROW()-50)&lt;=MAX(④入力シート３!$AU$6:$AU$1085),INDEX(④入力シート３!AQ$6:AQ$1085,MATCH(ROW()-50,④入力シート３!$AU$6:$AU$1085,0)),"")</f>
        <v/>
      </c>
      <c r="P56" s="888"/>
      <c r="Q56" s="888"/>
      <c r="R56" s="81" t="s">
        <v>1</v>
      </c>
      <c r="S56" s="81" t="s">
        <v>210</v>
      </c>
      <c r="T56" s="283" t="str">
        <f ca="1">IF((ROW()-50)&lt;=MAX(④入力シート３!$AU$6:$AU$1085),INDEX(④入力シート３!AR$6:AR$1085,MATCH(ROW()-50,④入力シート３!$AU$6:$AU$1085,0)),"")</f>
        <v/>
      </c>
      <c r="U56" s="81" t="s">
        <v>211</v>
      </c>
      <c r="V56" s="81" t="s">
        <v>210</v>
      </c>
      <c r="W56" s="275">
        <v>1</v>
      </c>
      <c r="X56" s="81" t="s">
        <v>170</v>
      </c>
      <c r="Y56" s="81" t="s">
        <v>212</v>
      </c>
      <c r="Z56" s="889" t="str">
        <f t="shared" ca="1" si="10"/>
        <v/>
      </c>
      <c r="AA56" s="889"/>
      <c r="AB56" s="889"/>
      <c r="AC56" s="889"/>
      <c r="AD56" s="82" t="s">
        <v>1</v>
      </c>
      <c r="AE56" s="819">
        <f>IF(①入力シート!$F$30="あり",O56,0)</f>
        <v>0</v>
      </c>
      <c r="AF56" s="820"/>
      <c r="AG56" s="820"/>
      <c r="AH56" s="81" t="s">
        <v>1</v>
      </c>
      <c r="AI56" s="81" t="s">
        <v>210</v>
      </c>
      <c r="AJ56" s="507">
        <f>IF(①入力シート!$F$30="あり",T56,0)</f>
        <v>0</v>
      </c>
      <c r="AK56" s="81" t="s">
        <v>211</v>
      </c>
      <c r="AL56" s="81" t="s">
        <v>210</v>
      </c>
      <c r="AM56" s="275">
        <v>1</v>
      </c>
      <c r="AN56" s="81" t="s">
        <v>170</v>
      </c>
      <c r="AO56" s="81" t="s">
        <v>212</v>
      </c>
      <c r="AP56" s="890">
        <f t="shared" si="11"/>
        <v>0</v>
      </c>
      <c r="AQ56" s="890"/>
      <c r="AR56" s="890"/>
      <c r="AS56" s="890"/>
      <c r="AT56" s="88" t="s">
        <v>1</v>
      </c>
      <c r="AU56" s="892"/>
      <c r="AV56" s="892"/>
      <c r="AW56" s="892"/>
      <c r="AX56" s="892"/>
      <c r="AY56" s="892"/>
      <c r="AZ56" s="892"/>
      <c r="BA56" s="892"/>
      <c r="BB56" s="892"/>
      <c r="BC56" s="892"/>
      <c r="BD56" s="892"/>
      <c r="BE56" s="892"/>
      <c r="BF56" s="892"/>
      <c r="BG56" s="892"/>
      <c r="BH56" s="892"/>
      <c r="BI56" s="892"/>
      <c r="BJ56" s="100"/>
      <c r="BK56" s="102"/>
      <c r="BL56" s="102"/>
      <c r="BM56" s="102"/>
      <c r="BN56" s="98"/>
      <c r="BO56" s="98"/>
      <c r="BP56" s="99"/>
      <c r="BQ56" s="98"/>
      <c r="BR56" s="98"/>
      <c r="BS56" s="99"/>
      <c r="BT56" s="98"/>
      <c r="BU56" s="98"/>
      <c r="BV56" s="891"/>
      <c r="BW56" s="891"/>
      <c r="BX56" s="891"/>
      <c r="BY56" s="891"/>
      <c r="BZ56" s="100"/>
    </row>
    <row r="57" spans="1:78" s="101" customFormat="1" ht="26.1" customHeight="1" x14ac:dyDescent="0.15">
      <c r="A57" s="79">
        <v>7</v>
      </c>
      <c r="B57"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7" s="883"/>
      <c r="D57" s="883"/>
      <c r="E57" s="883"/>
      <c r="F57" s="884"/>
      <c r="G57"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7" s="876"/>
      <c r="I57" s="876"/>
      <c r="J57"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7" s="885" t="str">
        <f ca="1">IF((ROW()-50)&lt;=MAX(④入力シート３!$AU$6:$AU$1085),IF(INDEX(④入力シート３!AO$6:AO$1085,MATCH(ROW()-50,④入力シート３!$AU$6:$AU$1085,0))=1,"基本給",IF(INDEX(④入力シート３!AO$6:AO$1085,MATCH(ROW()-50,④入力シート３!$AU$6:$AU$1085,0))=2,"手当","法定福利費残")),"")</f>
        <v/>
      </c>
      <c r="L57" s="886"/>
      <c r="M57" s="886"/>
      <c r="N57" s="886"/>
      <c r="O57" s="887" t="str">
        <f ca="1">IF((ROW()-50)&lt;=MAX(④入力シート３!$AU$6:$AU$1085),INDEX(④入力シート３!AQ$6:AQ$1085,MATCH(ROW()-50,④入力シート３!$AU$6:$AU$1085,0)),"")</f>
        <v/>
      </c>
      <c r="P57" s="888"/>
      <c r="Q57" s="888"/>
      <c r="R57" s="81" t="s">
        <v>1</v>
      </c>
      <c r="S57" s="81" t="s">
        <v>210</v>
      </c>
      <c r="T57" s="284" t="str">
        <f ca="1">IF((ROW()-50)&lt;=MAX(④入力シート３!$AU$6:$AU$1085),INDEX(④入力シート３!AR$6:AR$1085,MATCH(ROW()-50,④入力シート３!$AU$6:$AU$1085,0)),"")</f>
        <v/>
      </c>
      <c r="U57" s="81" t="s">
        <v>211</v>
      </c>
      <c r="V57" s="81" t="s">
        <v>210</v>
      </c>
      <c r="W57" s="275">
        <v>1</v>
      </c>
      <c r="X57" s="81" t="s">
        <v>170</v>
      </c>
      <c r="Y57" s="81" t="s">
        <v>212</v>
      </c>
      <c r="Z57" s="889" t="str">
        <f t="shared" ca="1" si="10"/>
        <v/>
      </c>
      <c r="AA57" s="889"/>
      <c r="AB57" s="889"/>
      <c r="AC57" s="889"/>
      <c r="AD57" s="82" t="s">
        <v>1</v>
      </c>
      <c r="AE57" s="819">
        <f>IF(①入力シート!$F$30="あり",O57,0)</f>
        <v>0</v>
      </c>
      <c r="AF57" s="820"/>
      <c r="AG57" s="820"/>
      <c r="AH57" s="81" t="s">
        <v>1</v>
      </c>
      <c r="AI57" s="81" t="s">
        <v>210</v>
      </c>
      <c r="AJ57" s="507">
        <f>IF(①入力シート!$F$30="あり",T57,0)</f>
        <v>0</v>
      </c>
      <c r="AK57" s="81" t="s">
        <v>211</v>
      </c>
      <c r="AL57" s="81" t="s">
        <v>210</v>
      </c>
      <c r="AM57" s="275">
        <v>1</v>
      </c>
      <c r="AN57" s="81" t="s">
        <v>170</v>
      </c>
      <c r="AO57" s="81" t="s">
        <v>212</v>
      </c>
      <c r="AP57" s="890">
        <f t="shared" si="11"/>
        <v>0</v>
      </c>
      <c r="AQ57" s="890"/>
      <c r="AR57" s="890"/>
      <c r="AS57" s="890"/>
      <c r="AT57" s="88" t="s">
        <v>1</v>
      </c>
      <c r="AU57" s="892"/>
      <c r="AV57" s="892"/>
      <c r="AW57" s="892"/>
      <c r="AX57" s="892"/>
      <c r="AY57" s="892"/>
      <c r="AZ57" s="892"/>
      <c r="BA57" s="892"/>
      <c r="BB57" s="892"/>
      <c r="BC57" s="892"/>
      <c r="BD57" s="892"/>
      <c r="BE57" s="892"/>
      <c r="BF57" s="892"/>
      <c r="BG57" s="892"/>
      <c r="BH57" s="892"/>
      <c r="BI57" s="892"/>
      <c r="BJ57" s="100"/>
      <c r="BK57" s="102"/>
      <c r="BL57" s="102"/>
      <c r="BM57" s="102"/>
      <c r="BN57" s="98"/>
      <c r="BO57" s="98"/>
      <c r="BP57" s="99"/>
      <c r="BQ57" s="98"/>
      <c r="BR57" s="98"/>
      <c r="BS57" s="99"/>
      <c r="BT57" s="98"/>
      <c r="BU57" s="98"/>
      <c r="BV57" s="891"/>
      <c r="BW57" s="891"/>
      <c r="BX57" s="891"/>
      <c r="BY57" s="891"/>
      <c r="BZ57" s="100"/>
    </row>
    <row r="58" spans="1:78" s="101" customFormat="1" ht="26.1" customHeight="1" x14ac:dyDescent="0.15">
      <c r="A58" s="79">
        <v>8</v>
      </c>
      <c r="B58"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8" s="883"/>
      <c r="D58" s="883"/>
      <c r="E58" s="883"/>
      <c r="F58" s="884"/>
      <c r="G58"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8" s="876"/>
      <c r="I58" s="876"/>
      <c r="J58"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8" s="885" t="str">
        <f ca="1">IF((ROW()-50)&lt;=MAX(④入力シート３!$AU$6:$AU$1085),IF(INDEX(④入力シート３!AO$6:AO$1085,MATCH(ROW()-50,④入力シート３!$AU$6:$AU$1085,0))=1,"基本給",IF(INDEX(④入力シート３!AO$6:AO$1085,MATCH(ROW()-50,④入力シート３!$AU$6:$AU$1085,0))=2,"手当","法定福利費残")),"")</f>
        <v/>
      </c>
      <c r="L58" s="886"/>
      <c r="M58" s="886"/>
      <c r="N58" s="886"/>
      <c r="O58" s="887" t="str">
        <f ca="1">IF((ROW()-50)&lt;=MAX(④入力シート３!$AU$6:$AU$1085),INDEX(④入力シート３!AQ$6:AQ$1085,MATCH(ROW()-50,④入力シート３!$AU$6:$AU$1085,0)),"")</f>
        <v/>
      </c>
      <c r="P58" s="888"/>
      <c r="Q58" s="888"/>
      <c r="R58" s="81" t="s">
        <v>1</v>
      </c>
      <c r="S58" s="81" t="s">
        <v>210</v>
      </c>
      <c r="T58" s="283" t="str">
        <f ca="1">IF((ROW()-50)&lt;=MAX(④入力シート３!$AU$6:$AU$1085),INDEX(④入力シート３!AR$6:AR$1085,MATCH(ROW()-50,④入力シート３!$AU$6:$AU$1085,0)),"")</f>
        <v/>
      </c>
      <c r="U58" s="81" t="s">
        <v>211</v>
      </c>
      <c r="V58" s="81" t="s">
        <v>210</v>
      </c>
      <c r="W58" s="275">
        <v>1</v>
      </c>
      <c r="X58" s="81" t="s">
        <v>170</v>
      </c>
      <c r="Y58" s="81" t="s">
        <v>212</v>
      </c>
      <c r="Z58" s="889" t="str">
        <f t="shared" ca="1" si="10"/>
        <v/>
      </c>
      <c r="AA58" s="889"/>
      <c r="AB58" s="889"/>
      <c r="AC58" s="889"/>
      <c r="AD58" s="82" t="s">
        <v>1</v>
      </c>
      <c r="AE58" s="819">
        <f>IF(①入力シート!$F$30="あり",O58,0)</f>
        <v>0</v>
      </c>
      <c r="AF58" s="820"/>
      <c r="AG58" s="820"/>
      <c r="AH58" s="81" t="s">
        <v>1</v>
      </c>
      <c r="AI58" s="81" t="s">
        <v>210</v>
      </c>
      <c r="AJ58" s="507">
        <f>IF(①入力シート!$F$30="あり",T58,0)</f>
        <v>0</v>
      </c>
      <c r="AK58" s="81" t="s">
        <v>211</v>
      </c>
      <c r="AL58" s="81" t="s">
        <v>210</v>
      </c>
      <c r="AM58" s="275">
        <v>1</v>
      </c>
      <c r="AN58" s="81" t="s">
        <v>170</v>
      </c>
      <c r="AO58" s="81" t="s">
        <v>212</v>
      </c>
      <c r="AP58" s="890">
        <f t="shared" si="11"/>
        <v>0</v>
      </c>
      <c r="AQ58" s="890"/>
      <c r="AR58" s="890"/>
      <c r="AS58" s="890"/>
      <c r="AT58" s="88" t="s">
        <v>1</v>
      </c>
      <c r="AU58" s="892"/>
      <c r="AV58" s="892"/>
      <c r="AW58" s="892"/>
      <c r="AX58" s="892"/>
      <c r="AY58" s="892"/>
      <c r="AZ58" s="892"/>
      <c r="BA58" s="892"/>
      <c r="BB58" s="892"/>
      <c r="BC58" s="892"/>
      <c r="BD58" s="892"/>
      <c r="BE58" s="892"/>
      <c r="BF58" s="892"/>
      <c r="BG58" s="892"/>
      <c r="BH58" s="892"/>
      <c r="BI58" s="892"/>
      <c r="BJ58" s="100"/>
      <c r="BK58" s="102"/>
      <c r="BL58" s="102"/>
      <c r="BM58" s="102"/>
      <c r="BN58" s="98"/>
      <c r="BO58" s="98"/>
      <c r="BP58" s="99"/>
      <c r="BQ58" s="98"/>
      <c r="BR58" s="98"/>
      <c r="BS58" s="99"/>
      <c r="BT58" s="98"/>
      <c r="BU58" s="98"/>
      <c r="BV58" s="891"/>
      <c r="BW58" s="891"/>
      <c r="BX58" s="891"/>
      <c r="BY58" s="891"/>
      <c r="BZ58" s="100"/>
    </row>
    <row r="59" spans="1:78" s="101" customFormat="1" ht="26.1" customHeight="1" x14ac:dyDescent="0.15">
      <c r="A59" s="79">
        <v>9</v>
      </c>
      <c r="B59"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59" s="883"/>
      <c r="D59" s="883"/>
      <c r="E59" s="883"/>
      <c r="F59" s="884"/>
      <c r="G59"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59" s="876"/>
      <c r="I59" s="876"/>
      <c r="J59"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59" s="885" t="str">
        <f ca="1">IF((ROW()-50)&lt;=MAX(④入力シート３!$AU$6:$AU$1085),IF(INDEX(④入力シート３!AO$6:AO$1085,MATCH(ROW()-50,④入力シート３!$AU$6:$AU$1085,0))=1,"基本給",IF(INDEX(④入力シート３!AO$6:AO$1085,MATCH(ROW()-50,④入力シート３!$AU$6:$AU$1085,0))=2,"手当","法定福利費残")),"")</f>
        <v/>
      </c>
      <c r="L59" s="886"/>
      <c r="M59" s="886"/>
      <c r="N59" s="886"/>
      <c r="O59" s="887" t="str">
        <f ca="1">IF((ROW()-50)&lt;=MAX(④入力シート３!$AU$6:$AU$1085),INDEX(④入力シート３!AQ$6:AQ$1085,MATCH(ROW()-50,④入力シート３!$AU$6:$AU$1085,0)),"")</f>
        <v/>
      </c>
      <c r="P59" s="888"/>
      <c r="Q59" s="888"/>
      <c r="R59" s="81" t="s">
        <v>1</v>
      </c>
      <c r="S59" s="81" t="s">
        <v>210</v>
      </c>
      <c r="T59" s="284" t="str">
        <f ca="1">IF((ROW()-50)&lt;=MAX(④入力シート３!$AU$6:$AU$1085),INDEX(④入力シート３!AR$6:AR$1085,MATCH(ROW()-50,④入力シート３!$AU$6:$AU$1085,0)),"")</f>
        <v/>
      </c>
      <c r="U59" s="81" t="s">
        <v>211</v>
      </c>
      <c r="V59" s="81" t="s">
        <v>210</v>
      </c>
      <c r="W59" s="275">
        <v>1</v>
      </c>
      <c r="X59" s="81" t="s">
        <v>170</v>
      </c>
      <c r="Y59" s="81" t="s">
        <v>212</v>
      </c>
      <c r="Z59" s="889" t="str">
        <f t="shared" ca="1" si="10"/>
        <v/>
      </c>
      <c r="AA59" s="889"/>
      <c r="AB59" s="889"/>
      <c r="AC59" s="889"/>
      <c r="AD59" s="82" t="s">
        <v>1</v>
      </c>
      <c r="AE59" s="819">
        <f>IF(①入力シート!$F$30="あり",O59,0)</f>
        <v>0</v>
      </c>
      <c r="AF59" s="820"/>
      <c r="AG59" s="820"/>
      <c r="AH59" s="81" t="s">
        <v>1</v>
      </c>
      <c r="AI59" s="81" t="s">
        <v>210</v>
      </c>
      <c r="AJ59" s="507">
        <f>IF(①入力シート!$F$30="あり",T59,0)</f>
        <v>0</v>
      </c>
      <c r="AK59" s="81" t="s">
        <v>211</v>
      </c>
      <c r="AL59" s="81" t="s">
        <v>210</v>
      </c>
      <c r="AM59" s="275">
        <v>1</v>
      </c>
      <c r="AN59" s="81" t="s">
        <v>170</v>
      </c>
      <c r="AO59" s="81" t="s">
        <v>212</v>
      </c>
      <c r="AP59" s="890">
        <f t="shared" si="11"/>
        <v>0</v>
      </c>
      <c r="AQ59" s="890"/>
      <c r="AR59" s="890"/>
      <c r="AS59" s="890"/>
      <c r="AT59" s="88" t="s">
        <v>1</v>
      </c>
      <c r="AU59" s="892"/>
      <c r="AV59" s="892"/>
      <c r="AW59" s="892"/>
      <c r="AX59" s="892"/>
      <c r="AY59" s="892"/>
      <c r="AZ59" s="892"/>
      <c r="BA59" s="892"/>
      <c r="BB59" s="892"/>
      <c r="BC59" s="892"/>
      <c r="BD59" s="892"/>
      <c r="BE59" s="892"/>
      <c r="BF59" s="892"/>
      <c r="BG59" s="892"/>
      <c r="BH59" s="892"/>
      <c r="BI59" s="892"/>
      <c r="BJ59" s="100"/>
      <c r="BK59" s="102"/>
      <c r="BL59" s="102"/>
      <c r="BM59" s="102"/>
      <c r="BN59" s="98"/>
      <c r="BO59" s="98"/>
      <c r="BP59" s="99"/>
      <c r="BQ59" s="98"/>
      <c r="BR59" s="98"/>
      <c r="BS59" s="99"/>
      <c r="BT59" s="98"/>
      <c r="BU59" s="98"/>
      <c r="BV59" s="891"/>
      <c r="BW59" s="891"/>
      <c r="BX59" s="891"/>
      <c r="BY59" s="891"/>
      <c r="BZ59" s="100"/>
    </row>
    <row r="60" spans="1:78" s="101" customFormat="1" ht="26.1" customHeight="1" x14ac:dyDescent="0.15">
      <c r="A60" s="79">
        <v>10</v>
      </c>
      <c r="B60"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0" s="883"/>
      <c r="D60" s="883"/>
      <c r="E60" s="883"/>
      <c r="F60" s="884"/>
      <c r="G60"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0" s="876"/>
      <c r="I60" s="876"/>
      <c r="J60"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0" s="885" t="str">
        <f ca="1">IF((ROW()-50)&lt;=MAX(④入力シート３!$AU$6:$AU$1085),IF(INDEX(④入力シート３!AO$6:AO$1085,MATCH(ROW()-50,④入力シート３!$AU$6:$AU$1085,0))=1,"基本給",IF(INDEX(④入力シート３!AO$6:AO$1085,MATCH(ROW()-50,④入力シート３!$AU$6:$AU$1085,0))=2,"手当","法定福利費残")),"")</f>
        <v/>
      </c>
      <c r="L60" s="886"/>
      <c r="M60" s="886"/>
      <c r="N60" s="886"/>
      <c r="O60" s="887" t="str">
        <f ca="1">IF((ROW()-50)&lt;=MAX(④入力シート３!$AU$6:$AU$1085),INDEX(④入力シート３!AQ$6:AQ$1085,MATCH(ROW()-50,④入力シート３!$AU$6:$AU$1085,0)),"")</f>
        <v/>
      </c>
      <c r="P60" s="888"/>
      <c r="Q60" s="888"/>
      <c r="R60" s="81" t="s">
        <v>1</v>
      </c>
      <c r="S60" s="81" t="s">
        <v>210</v>
      </c>
      <c r="T60" s="283" t="str">
        <f ca="1">IF((ROW()-50)&lt;=MAX(④入力シート３!$AU$6:$AU$1085),INDEX(④入力シート３!AR$6:AR$1085,MATCH(ROW()-50,④入力シート３!$AU$6:$AU$1085,0)),"")</f>
        <v/>
      </c>
      <c r="U60" s="81" t="s">
        <v>211</v>
      </c>
      <c r="V60" s="81" t="s">
        <v>210</v>
      </c>
      <c r="W60" s="275">
        <v>1</v>
      </c>
      <c r="X60" s="81" t="s">
        <v>170</v>
      </c>
      <c r="Y60" s="81" t="s">
        <v>212</v>
      </c>
      <c r="Z60" s="889" t="str">
        <f t="shared" ca="1" si="10"/>
        <v/>
      </c>
      <c r="AA60" s="889"/>
      <c r="AB60" s="889"/>
      <c r="AC60" s="889"/>
      <c r="AD60" s="82" t="s">
        <v>1</v>
      </c>
      <c r="AE60" s="819">
        <f>IF(①入力シート!$F$30="あり",O60,0)</f>
        <v>0</v>
      </c>
      <c r="AF60" s="820"/>
      <c r="AG60" s="820"/>
      <c r="AH60" s="81" t="s">
        <v>1</v>
      </c>
      <c r="AI60" s="81" t="s">
        <v>210</v>
      </c>
      <c r="AJ60" s="507">
        <f>IF(①入力シート!$F$30="あり",T60,0)</f>
        <v>0</v>
      </c>
      <c r="AK60" s="81" t="s">
        <v>211</v>
      </c>
      <c r="AL60" s="81" t="s">
        <v>210</v>
      </c>
      <c r="AM60" s="275">
        <v>1</v>
      </c>
      <c r="AN60" s="81" t="s">
        <v>170</v>
      </c>
      <c r="AO60" s="81" t="s">
        <v>212</v>
      </c>
      <c r="AP60" s="890">
        <f t="shared" si="11"/>
        <v>0</v>
      </c>
      <c r="AQ60" s="890"/>
      <c r="AR60" s="890"/>
      <c r="AS60" s="890"/>
      <c r="AT60" s="88" t="s">
        <v>1</v>
      </c>
      <c r="AU60" s="892"/>
      <c r="AV60" s="892"/>
      <c r="AW60" s="892"/>
      <c r="AX60" s="892"/>
      <c r="AY60" s="892"/>
      <c r="AZ60" s="892"/>
      <c r="BA60" s="892"/>
      <c r="BB60" s="892"/>
      <c r="BC60" s="892"/>
      <c r="BD60" s="892"/>
      <c r="BE60" s="892"/>
      <c r="BF60" s="892"/>
      <c r="BG60" s="892"/>
      <c r="BH60" s="892"/>
      <c r="BI60" s="892"/>
      <c r="BJ60" s="100"/>
      <c r="BK60" s="102"/>
      <c r="BL60" s="102"/>
      <c r="BM60" s="102"/>
      <c r="BN60" s="98"/>
      <c r="BO60" s="98"/>
      <c r="BP60" s="99"/>
      <c r="BQ60" s="98"/>
      <c r="BR60" s="98"/>
      <c r="BS60" s="99"/>
      <c r="BT60" s="98"/>
      <c r="BU60" s="98"/>
      <c r="BV60" s="891"/>
      <c r="BW60" s="891"/>
      <c r="BX60" s="891"/>
      <c r="BY60" s="891"/>
      <c r="BZ60" s="100"/>
    </row>
    <row r="61" spans="1:78" s="101" customFormat="1" ht="26.1" customHeight="1" x14ac:dyDescent="0.15">
      <c r="A61" s="79">
        <v>11</v>
      </c>
      <c r="B61"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1" s="883"/>
      <c r="D61" s="883"/>
      <c r="E61" s="883"/>
      <c r="F61" s="884"/>
      <c r="G61"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1" s="876"/>
      <c r="I61" s="876"/>
      <c r="J61"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1" s="885" t="str">
        <f ca="1">IF((ROW()-50)&lt;=MAX(④入力シート３!$AU$6:$AU$1085),IF(INDEX(④入力シート３!AO$6:AO$1085,MATCH(ROW()-50,④入力シート３!$AU$6:$AU$1085,0))=1,"基本給",IF(INDEX(④入力シート３!AO$6:AO$1085,MATCH(ROW()-50,④入力シート３!$AU$6:$AU$1085,0))=2,"手当","法定福利費残")),"")</f>
        <v/>
      </c>
      <c r="L61" s="886"/>
      <c r="M61" s="886"/>
      <c r="N61" s="886"/>
      <c r="O61" s="887" t="str">
        <f ca="1">IF((ROW()-50)&lt;=MAX(④入力シート３!$AU$6:$AU$1085),INDEX(④入力シート３!AQ$6:AQ$1085,MATCH(ROW()-50,④入力シート３!$AU$6:$AU$1085,0)),"")</f>
        <v/>
      </c>
      <c r="P61" s="888"/>
      <c r="Q61" s="888"/>
      <c r="R61" s="81" t="s">
        <v>1</v>
      </c>
      <c r="S61" s="81" t="s">
        <v>210</v>
      </c>
      <c r="T61" s="284" t="str">
        <f ca="1">IF((ROW()-50)&lt;=MAX(④入力シート３!$AU$6:$AU$1085),INDEX(④入力シート３!AR$6:AR$1085,MATCH(ROW()-50,④入力シート３!$AU$6:$AU$1085,0)),"")</f>
        <v/>
      </c>
      <c r="U61" s="81" t="s">
        <v>211</v>
      </c>
      <c r="V61" s="81" t="s">
        <v>210</v>
      </c>
      <c r="W61" s="275">
        <v>1</v>
      </c>
      <c r="X61" s="81" t="s">
        <v>170</v>
      </c>
      <c r="Y61" s="81" t="s">
        <v>212</v>
      </c>
      <c r="Z61" s="889" t="str">
        <f t="shared" ca="1" si="10"/>
        <v/>
      </c>
      <c r="AA61" s="889"/>
      <c r="AB61" s="889"/>
      <c r="AC61" s="889"/>
      <c r="AD61" s="82" t="s">
        <v>1</v>
      </c>
      <c r="AE61" s="819">
        <f>IF(①入力シート!$F$30="あり",O61,0)</f>
        <v>0</v>
      </c>
      <c r="AF61" s="820"/>
      <c r="AG61" s="820"/>
      <c r="AH61" s="81" t="s">
        <v>1</v>
      </c>
      <c r="AI61" s="81" t="s">
        <v>210</v>
      </c>
      <c r="AJ61" s="507">
        <f>IF(①入力シート!$F$30="あり",T61,0)</f>
        <v>0</v>
      </c>
      <c r="AK61" s="81" t="s">
        <v>211</v>
      </c>
      <c r="AL61" s="81" t="s">
        <v>210</v>
      </c>
      <c r="AM61" s="275">
        <v>1</v>
      </c>
      <c r="AN61" s="81" t="s">
        <v>170</v>
      </c>
      <c r="AO61" s="81" t="s">
        <v>212</v>
      </c>
      <c r="AP61" s="890">
        <f t="shared" si="11"/>
        <v>0</v>
      </c>
      <c r="AQ61" s="890"/>
      <c r="AR61" s="890"/>
      <c r="AS61" s="890"/>
      <c r="AT61" s="88" t="s">
        <v>1</v>
      </c>
      <c r="AU61" s="892"/>
      <c r="AV61" s="892"/>
      <c r="AW61" s="892"/>
      <c r="AX61" s="892"/>
      <c r="AY61" s="892"/>
      <c r="AZ61" s="892"/>
      <c r="BA61" s="892"/>
      <c r="BB61" s="892"/>
      <c r="BC61" s="892"/>
      <c r="BD61" s="892"/>
      <c r="BE61" s="892"/>
      <c r="BF61" s="892"/>
      <c r="BG61" s="892"/>
      <c r="BH61" s="892"/>
      <c r="BI61" s="892"/>
      <c r="BJ61" s="100"/>
      <c r="BK61" s="102"/>
      <c r="BL61" s="102"/>
      <c r="BM61" s="102"/>
      <c r="BN61" s="98"/>
      <c r="BO61" s="98"/>
      <c r="BP61" s="99"/>
      <c r="BQ61" s="98"/>
      <c r="BR61" s="98"/>
      <c r="BS61" s="99"/>
      <c r="BT61" s="98"/>
      <c r="BU61" s="98"/>
      <c r="BV61" s="891"/>
      <c r="BW61" s="891"/>
      <c r="BX61" s="891"/>
      <c r="BY61" s="891"/>
      <c r="BZ61" s="100"/>
    </row>
    <row r="62" spans="1:78" s="101" customFormat="1" ht="26.1" customHeight="1" x14ac:dyDescent="0.15">
      <c r="A62" s="79">
        <v>12</v>
      </c>
      <c r="B62"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2" s="883"/>
      <c r="D62" s="883"/>
      <c r="E62" s="883"/>
      <c r="F62" s="884"/>
      <c r="G62"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2" s="876"/>
      <c r="I62" s="876"/>
      <c r="J62"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2" s="885" t="str">
        <f ca="1">IF((ROW()-50)&lt;=MAX(④入力シート３!$AU$6:$AU$1085),IF(INDEX(④入力シート３!AO$6:AO$1085,MATCH(ROW()-50,④入力シート３!$AU$6:$AU$1085,0))=1,"基本給",IF(INDEX(④入力シート３!AO$6:AO$1085,MATCH(ROW()-50,④入力シート３!$AU$6:$AU$1085,0))=2,"手当","法定福利費残")),"")</f>
        <v/>
      </c>
      <c r="L62" s="886"/>
      <c r="M62" s="886"/>
      <c r="N62" s="886"/>
      <c r="O62" s="887" t="str">
        <f ca="1">IF((ROW()-50)&lt;=MAX(④入力シート３!$AU$6:$AU$1085),INDEX(④入力シート３!AQ$6:AQ$1085,MATCH(ROW()-50,④入力シート３!$AU$6:$AU$1085,0)),"")</f>
        <v/>
      </c>
      <c r="P62" s="888"/>
      <c r="Q62" s="888"/>
      <c r="R62" s="81" t="s">
        <v>1</v>
      </c>
      <c r="S62" s="81" t="s">
        <v>210</v>
      </c>
      <c r="T62" s="283" t="str">
        <f ca="1">IF((ROW()-50)&lt;=MAX(④入力シート３!$AU$6:$AU$1085),INDEX(④入力シート３!AR$6:AR$1085,MATCH(ROW()-50,④入力シート３!$AU$6:$AU$1085,0)),"")</f>
        <v/>
      </c>
      <c r="U62" s="81" t="s">
        <v>211</v>
      </c>
      <c r="V62" s="81" t="s">
        <v>210</v>
      </c>
      <c r="W62" s="275">
        <v>1</v>
      </c>
      <c r="X62" s="81" t="s">
        <v>170</v>
      </c>
      <c r="Y62" s="81" t="s">
        <v>212</v>
      </c>
      <c r="Z62" s="889" t="str">
        <f t="shared" ref="Z62:Z79" ca="1" si="12">IFERROR(O62*T62*W62,"")</f>
        <v/>
      </c>
      <c r="AA62" s="889"/>
      <c r="AB62" s="889"/>
      <c r="AC62" s="889"/>
      <c r="AD62" s="82" t="s">
        <v>1</v>
      </c>
      <c r="AE62" s="819">
        <f>IF(①入力シート!$F$30="あり",O62,0)</f>
        <v>0</v>
      </c>
      <c r="AF62" s="820"/>
      <c r="AG62" s="820"/>
      <c r="AH62" s="81" t="s">
        <v>1</v>
      </c>
      <c r="AI62" s="81" t="s">
        <v>210</v>
      </c>
      <c r="AJ62" s="507">
        <f>IF(①入力シート!$F$30="あり",T62,0)</f>
        <v>0</v>
      </c>
      <c r="AK62" s="81" t="s">
        <v>211</v>
      </c>
      <c r="AL62" s="81" t="s">
        <v>210</v>
      </c>
      <c r="AM62" s="275">
        <v>1</v>
      </c>
      <c r="AN62" s="81" t="s">
        <v>170</v>
      </c>
      <c r="AO62" s="81" t="s">
        <v>212</v>
      </c>
      <c r="AP62" s="890">
        <f t="shared" si="11"/>
        <v>0</v>
      </c>
      <c r="AQ62" s="890"/>
      <c r="AR62" s="890"/>
      <c r="AS62" s="890"/>
      <c r="AT62" s="88" t="s">
        <v>1</v>
      </c>
      <c r="AU62" s="892"/>
      <c r="AV62" s="892"/>
      <c r="AW62" s="892"/>
      <c r="AX62" s="892"/>
      <c r="AY62" s="892"/>
      <c r="AZ62" s="892"/>
      <c r="BA62" s="892"/>
      <c r="BB62" s="892"/>
      <c r="BC62" s="892"/>
      <c r="BD62" s="892"/>
      <c r="BE62" s="892"/>
      <c r="BF62" s="892"/>
      <c r="BG62" s="892"/>
      <c r="BH62" s="892"/>
      <c r="BI62" s="892"/>
      <c r="BJ62" s="100"/>
      <c r="BK62" s="856"/>
      <c r="BL62" s="856"/>
      <c r="BM62" s="856"/>
      <c r="BN62" s="98"/>
      <c r="BO62" s="98"/>
      <c r="BP62" s="99"/>
      <c r="BQ62" s="98"/>
      <c r="BR62" s="98"/>
      <c r="BS62" s="99"/>
      <c r="BT62" s="98"/>
      <c r="BU62" s="98"/>
      <c r="BV62" s="857"/>
      <c r="BW62" s="857"/>
      <c r="BX62" s="857"/>
      <c r="BY62" s="857"/>
      <c r="BZ62" s="100"/>
    </row>
    <row r="63" spans="1:78" s="101" customFormat="1" ht="26.1" customHeight="1" x14ac:dyDescent="0.15">
      <c r="A63" s="79">
        <v>13</v>
      </c>
      <c r="B63"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3" s="883"/>
      <c r="D63" s="883"/>
      <c r="E63" s="883"/>
      <c r="F63" s="884"/>
      <c r="G63"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3" s="876"/>
      <c r="I63" s="876"/>
      <c r="J63"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3" s="885" t="str">
        <f ca="1">IF((ROW()-50)&lt;=MAX(④入力シート３!$AU$6:$AU$1085),IF(INDEX(④入力シート３!AO$6:AO$1085,MATCH(ROW()-50,④入力シート３!$AU$6:$AU$1085,0))=1,"基本給",IF(INDEX(④入力シート３!AO$6:AO$1085,MATCH(ROW()-50,④入力シート３!$AU$6:$AU$1085,0))=2,"手当","法定福利費残")),"")</f>
        <v/>
      </c>
      <c r="L63" s="886"/>
      <c r="M63" s="886"/>
      <c r="N63" s="886"/>
      <c r="O63" s="887" t="str">
        <f ca="1">IF((ROW()-50)&lt;=MAX(④入力シート３!$AU$6:$AU$1085),INDEX(④入力シート３!AQ$6:AQ$1085,MATCH(ROW()-50,④入力シート３!$AU$6:$AU$1085,0)),"")</f>
        <v/>
      </c>
      <c r="P63" s="888"/>
      <c r="Q63" s="888"/>
      <c r="R63" s="81" t="s">
        <v>1</v>
      </c>
      <c r="S63" s="81" t="s">
        <v>210</v>
      </c>
      <c r="T63" s="284" t="str">
        <f ca="1">IF((ROW()-50)&lt;=MAX(④入力シート３!$AU$6:$AU$1085),INDEX(④入力シート３!AR$6:AR$1085,MATCH(ROW()-50,④入力シート３!$AU$6:$AU$1085,0)),"")</f>
        <v/>
      </c>
      <c r="U63" s="81" t="s">
        <v>211</v>
      </c>
      <c r="V63" s="81" t="s">
        <v>210</v>
      </c>
      <c r="W63" s="275">
        <v>1</v>
      </c>
      <c r="X63" s="81" t="s">
        <v>170</v>
      </c>
      <c r="Y63" s="81" t="s">
        <v>212</v>
      </c>
      <c r="Z63" s="889" t="str">
        <f t="shared" ca="1" si="12"/>
        <v/>
      </c>
      <c r="AA63" s="889"/>
      <c r="AB63" s="889"/>
      <c r="AC63" s="889"/>
      <c r="AD63" s="82" t="s">
        <v>1</v>
      </c>
      <c r="AE63" s="819">
        <f>IF(①入力シート!$F$30="あり",O63,0)</f>
        <v>0</v>
      </c>
      <c r="AF63" s="820"/>
      <c r="AG63" s="820"/>
      <c r="AH63" s="81" t="s">
        <v>1</v>
      </c>
      <c r="AI63" s="81" t="s">
        <v>210</v>
      </c>
      <c r="AJ63" s="507">
        <f>IF(①入力シート!$F$30="あり",T63,0)</f>
        <v>0</v>
      </c>
      <c r="AK63" s="81" t="s">
        <v>211</v>
      </c>
      <c r="AL63" s="81" t="s">
        <v>210</v>
      </c>
      <c r="AM63" s="275">
        <v>1</v>
      </c>
      <c r="AN63" s="81" t="s">
        <v>170</v>
      </c>
      <c r="AO63" s="81" t="s">
        <v>212</v>
      </c>
      <c r="AP63" s="890">
        <f t="shared" si="11"/>
        <v>0</v>
      </c>
      <c r="AQ63" s="890"/>
      <c r="AR63" s="890"/>
      <c r="AS63" s="890"/>
      <c r="AT63" s="88" t="s">
        <v>1</v>
      </c>
      <c r="AU63" s="892"/>
      <c r="AV63" s="892"/>
      <c r="AW63" s="892"/>
      <c r="AX63" s="892"/>
      <c r="AY63" s="892"/>
      <c r="AZ63" s="892"/>
      <c r="BA63" s="892"/>
      <c r="BB63" s="892"/>
      <c r="BC63" s="892"/>
      <c r="BD63" s="892"/>
      <c r="BE63" s="892"/>
      <c r="BF63" s="892"/>
      <c r="BG63" s="892"/>
      <c r="BH63" s="892"/>
      <c r="BI63" s="892"/>
      <c r="BJ63" s="100"/>
      <c r="BK63" s="102"/>
      <c r="BL63" s="102"/>
      <c r="BM63" s="102"/>
      <c r="BN63" s="98"/>
      <c r="BO63" s="98"/>
      <c r="BP63" s="99"/>
      <c r="BQ63" s="98"/>
      <c r="BR63" s="98"/>
      <c r="BS63" s="99"/>
      <c r="BT63" s="98"/>
      <c r="BU63" s="98"/>
      <c r="BV63" s="891"/>
      <c r="BW63" s="891"/>
      <c r="BX63" s="891"/>
      <c r="BY63" s="891"/>
      <c r="BZ63" s="100"/>
    </row>
    <row r="64" spans="1:78" s="101" customFormat="1" ht="26.1" customHeight="1" x14ac:dyDescent="0.15">
      <c r="A64" s="79">
        <v>14</v>
      </c>
      <c r="B64"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4" s="883"/>
      <c r="D64" s="883"/>
      <c r="E64" s="883"/>
      <c r="F64" s="884"/>
      <c r="G64"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4" s="876"/>
      <c r="I64" s="876"/>
      <c r="J64"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4" s="885" t="str">
        <f ca="1">IF((ROW()-50)&lt;=MAX(④入力シート３!$AU$6:$AU$1085),IF(INDEX(④入力シート３!AO$6:AO$1085,MATCH(ROW()-50,④入力シート３!$AU$6:$AU$1085,0))=1,"基本給",IF(INDEX(④入力シート３!AO$6:AO$1085,MATCH(ROW()-50,④入力シート３!$AU$6:$AU$1085,0))=2,"手当","法定福利費残")),"")</f>
        <v/>
      </c>
      <c r="L64" s="886"/>
      <c r="M64" s="886"/>
      <c r="N64" s="886"/>
      <c r="O64" s="887" t="str">
        <f ca="1">IF((ROW()-50)&lt;=MAX(④入力シート３!$AU$6:$AU$1085),INDEX(④入力シート３!AQ$6:AQ$1085,MATCH(ROW()-50,④入力シート３!$AU$6:$AU$1085,0)),"")</f>
        <v/>
      </c>
      <c r="P64" s="888"/>
      <c r="Q64" s="888"/>
      <c r="R64" s="81" t="s">
        <v>1</v>
      </c>
      <c r="S64" s="81" t="s">
        <v>210</v>
      </c>
      <c r="T64" s="283" t="str">
        <f ca="1">IF((ROW()-50)&lt;=MAX(④入力シート３!$AU$6:$AU$1085),INDEX(④入力シート３!AR$6:AR$1085,MATCH(ROW()-50,④入力シート３!$AU$6:$AU$1085,0)),"")</f>
        <v/>
      </c>
      <c r="U64" s="81" t="s">
        <v>211</v>
      </c>
      <c r="V64" s="81" t="s">
        <v>210</v>
      </c>
      <c r="W64" s="275">
        <v>1</v>
      </c>
      <c r="X64" s="81" t="s">
        <v>170</v>
      </c>
      <c r="Y64" s="81" t="s">
        <v>212</v>
      </c>
      <c r="Z64" s="889" t="str">
        <f t="shared" ca="1" si="12"/>
        <v/>
      </c>
      <c r="AA64" s="889"/>
      <c r="AB64" s="889"/>
      <c r="AC64" s="889"/>
      <c r="AD64" s="82" t="s">
        <v>1</v>
      </c>
      <c r="AE64" s="819">
        <f>IF(①入力シート!$F$30="あり",O64,0)</f>
        <v>0</v>
      </c>
      <c r="AF64" s="820"/>
      <c r="AG64" s="820"/>
      <c r="AH64" s="81" t="s">
        <v>1</v>
      </c>
      <c r="AI64" s="81" t="s">
        <v>210</v>
      </c>
      <c r="AJ64" s="507">
        <f>IF(①入力シート!$F$30="あり",T64,0)</f>
        <v>0</v>
      </c>
      <c r="AK64" s="81" t="s">
        <v>211</v>
      </c>
      <c r="AL64" s="81" t="s">
        <v>210</v>
      </c>
      <c r="AM64" s="275">
        <v>1</v>
      </c>
      <c r="AN64" s="81" t="s">
        <v>170</v>
      </c>
      <c r="AO64" s="81" t="s">
        <v>212</v>
      </c>
      <c r="AP64" s="890">
        <f t="shared" ref="AP64:AP70" si="13">IFERROR(AE64*AJ64*AM64,"")</f>
        <v>0</v>
      </c>
      <c r="AQ64" s="890"/>
      <c r="AR64" s="890"/>
      <c r="AS64" s="890"/>
      <c r="AT64" s="88" t="s">
        <v>1</v>
      </c>
      <c r="AU64" s="892"/>
      <c r="AV64" s="892"/>
      <c r="AW64" s="892"/>
      <c r="AX64" s="892"/>
      <c r="AY64" s="892"/>
      <c r="AZ64" s="892"/>
      <c r="BA64" s="892"/>
      <c r="BB64" s="892"/>
      <c r="BC64" s="892"/>
      <c r="BD64" s="892"/>
      <c r="BE64" s="892"/>
      <c r="BF64" s="892"/>
      <c r="BG64" s="892"/>
      <c r="BH64" s="892"/>
      <c r="BI64" s="892"/>
      <c r="BJ64" s="100"/>
      <c r="BK64" s="102"/>
      <c r="BL64" s="102"/>
      <c r="BM64" s="102"/>
      <c r="BN64" s="98"/>
      <c r="BO64" s="98"/>
      <c r="BP64" s="99"/>
      <c r="BQ64" s="98"/>
      <c r="BR64" s="98"/>
      <c r="BS64" s="99"/>
      <c r="BT64" s="98"/>
      <c r="BU64" s="98"/>
      <c r="BV64" s="891"/>
      <c r="BW64" s="891"/>
      <c r="BX64" s="891"/>
      <c r="BY64" s="891"/>
      <c r="BZ64" s="100"/>
    </row>
    <row r="65" spans="1:78" s="101" customFormat="1" ht="26.1" customHeight="1" x14ac:dyDescent="0.15">
      <c r="A65" s="79">
        <v>15</v>
      </c>
      <c r="B65"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5" s="883"/>
      <c r="D65" s="883"/>
      <c r="E65" s="883"/>
      <c r="F65" s="884"/>
      <c r="G65"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5" s="876"/>
      <c r="I65" s="876"/>
      <c r="J65"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5" s="885" t="str">
        <f ca="1">IF((ROW()-50)&lt;=MAX(④入力シート３!$AU$6:$AU$1085),IF(INDEX(④入力シート３!AO$6:AO$1085,MATCH(ROW()-50,④入力シート３!$AU$6:$AU$1085,0))=1,"基本給",IF(INDEX(④入力シート３!AO$6:AO$1085,MATCH(ROW()-50,④入力シート３!$AU$6:$AU$1085,0))=2,"手当","法定福利費残")),"")</f>
        <v/>
      </c>
      <c r="L65" s="886"/>
      <c r="M65" s="886"/>
      <c r="N65" s="886"/>
      <c r="O65" s="887" t="str">
        <f ca="1">IF((ROW()-50)&lt;=MAX(④入力シート３!$AU$6:$AU$1085),INDEX(④入力シート３!AQ$6:AQ$1085,MATCH(ROW()-50,④入力シート３!$AU$6:$AU$1085,0)),"")</f>
        <v/>
      </c>
      <c r="P65" s="888"/>
      <c r="Q65" s="888"/>
      <c r="R65" s="81" t="s">
        <v>1</v>
      </c>
      <c r="S65" s="81" t="s">
        <v>210</v>
      </c>
      <c r="T65" s="284" t="str">
        <f ca="1">IF((ROW()-50)&lt;=MAX(④入力シート３!$AU$6:$AU$1085),INDEX(④入力シート３!AR$6:AR$1085,MATCH(ROW()-50,④入力シート３!$AU$6:$AU$1085,0)),"")</f>
        <v/>
      </c>
      <c r="U65" s="81" t="s">
        <v>211</v>
      </c>
      <c r="V65" s="81" t="s">
        <v>210</v>
      </c>
      <c r="W65" s="275">
        <v>1</v>
      </c>
      <c r="X65" s="81" t="s">
        <v>170</v>
      </c>
      <c r="Y65" s="81" t="s">
        <v>212</v>
      </c>
      <c r="Z65" s="889" t="str">
        <f t="shared" ca="1" si="12"/>
        <v/>
      </c>
      <c r="AA65" s="889"/>
      <c r="AB65" s="889"/>
      <c r="AC65" s="889"/>
      <c r="AD65" s="82" t="s">
        <v>1</v>
      </c>
      <c r="AE65" s="819">
        <f>IF(①入力シート!$F$30="あり",O65,0)</f>
        <v>0</v>
      </c>
      <c r="AF65" s="820"/>
      <c r="AG65" s="820"/>
      <c r="AH65" s="81" t="s">
        <v>1</v>
      </c>
      <c r="AI65" s="81" t="s">
        <v>210</v>
      </c>
      <c r="AJ65" s="507">
        <f>IF(①入力シート!$F$30="あり",T65,0)</f>
        <v>0</v>
      </c>
      <c r="AK65" s="81" t="s">
        <v>211</v>
      </c>
      <c r="AL65" s="81" t="s">
        <v>210</v>
      </c>
      <c r="AM65" s="275">
        <v>1</v>
      </c>
      <c r="AN65" s="81" t="s">
        <v>170</v>
      </c>
      <c r="AO65" s="81" t="s">
        <v>212</v>
      </c>
      <c r="AP65" s="890">
        <f t="shared" si="13"/>
        <v>0</v>
      </c>
      <c r="AQ65" s="890"/>
      <c r="AR65" s="890"/>
      <c r="AS65" s="890"/>
      <c r="AT65" s="88" t="s">
        <v>1</v>
      </c>
      <c r="AU65" s="892"/>
      <c r="AV65" s="892"/>
      <c r="AW65" s="892"/>
      <c r="AX65" s="892"/>
      <c r="AY65" s="892"/>
      <c r="AZ65" s="892"/>
      <c r="BA65" s="892"/>
      <c r="BB65" s="892"/>
      <c r="BC65" s="892"/>
      <c r="BD65" s="892"/>
      <c r="BE65" s="892"/>
      <c r="BF65" s="892"/>
      <c r="BG65" s="892"/>
      <c r="BH65" s="892"/>
      <c r="BI65" s="892"/>
      <c r="BJ65" s="100"/>
      <c r="BK65" s="102"/>
      <c r="BL65" s="102"/>
      <c r="BM65" s="102"/>
      <c r="BN65" s="98"/>
      <c r="BO65" s="98"/>
      <c r="BP65" s="99"/>
      <c r="BQ65" s="98"/>
      <c r="BR65" s="98"/>
      <c r="BS65" s="99"/>
      <c r="BT65" s="98"/>
      <c r="BU65" s="98"/>
      <c r="BV65" s="891"/>
      <c r="BW65" s="891"/>
      <c r="BX65" s="891"/>
      <c r="BY65" s="891"/>
      <c r="BZ65" s="100"/>
    </row>
    <row r="66" spans="1:78" s="101" customFormat="1" ht="26.1" customHeight="1" x14ac:dyDescent="0.15">
      <c r="A66" s="79">
        <v>16</v>
      </c>
      <c r="B66"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6" s="883"/>
      <c r="D66" s="883"/>
      <c r="E66" s="883"/>
      <c r="F66" s="884"/>
      <c r="G66"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6" s="876"/>
      <c r="I66" s="876"/>
      <c r="J66"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6" s="885" t="str">
        <f ca="1">IF((ROW()-50)&lt;=MAX(④入力シート３!$AU$6:$AU$1085),IF(INDEX(④入力シート３!AO$6:AO$1085,MATCH(ROW()-50,④入力シート３!$AU$6:$AU$1085,0))=1,"基本給",IF(INDEX(④入力シート３!AO$6:AO$1085,MATCH(ROW()-50,④入力シート３!$AU$6:$AU$1085,0))=2,"手当","法定福利費残")),"")</f>
        <v/>
      </c>
      <c r="L66" s="886"/>
      <c r="M66" s="886"/>
      <c r="N66" s="886"/>
      <c r="O66" s="887" t="str">
        <f ca="1">IF((ROW()-50)&lt;=MAX(④入力シート３!$AU$6:$AU$1085),INDEX(④入力シート３!AQ$6:AQ$1085,MATCH(ROW()-50,④入力シート３!$AU$6:$AU$1085,0)),"")</f>
        <v/>
      </c>
      <c r="P66" s="888"/>
      <c r="Q66" s="888"/>
      <c r="R66" s="81" t="s">
        <v>1</v>
      </c>
      <c r="S66" s="81" t="s">
        <v>210</v>
      </c>
      <c r="T66" s="283" t="str">
        <f ca="1">IF((ROW()-50)&lt;=MAX(④入力シート３!$AU$6:$AU$1085),INDEX(④入力シート３!AR$6:AR$1085,MATCH(ROW()-50,④入力シート３!$AU$6:$AU$1085,0)),"")</f>
        <v/>
      </c>
      <c r="U66" s="81" t="s">
        <v>211</v>
      </c>
      <c r="V66" s="81" t="s">
        <v>210</v>
      </c>
      <c r="W66" s="275">
        <v>1</v>
      </c>
      <c r="X66" s="81" t="s">
        <v>170</v>
      </c>
      <c r="Y66" s="81" t="s">
        <v>212</v>
      </c>
      <c r="Z66" s="889" t="str">
        <f t="shared" ca="1" si="12"/>
        <v/>
      </c>
      <c r="AA66" s="889"/>
      <c r="AB66" s="889"/>
      <c r="AC66" s="889"/>
      <c r="AD66" s="82" t="s">
        <v>1</v>
      </c>
      <c r="AE66" s="819">
        <f>IF(①入力シート!$F$30="あり",O66,0)</f>
        <v>0</v>
      </c>
      <c r="AF66" s="820"/>
      <c r="AG66" s="820"/>
      <c r="AH66" s="81" t="s">
        <v>1</v>
      </c>
      <c r="AI66" s="81" t="s">
        <v>210</v>
      </c>
      <c r="AJ66" s="507">
        <f>IF(①入力シート!$F$30="あり",T66,0)</f>
        <v>0</v>
      </c>
      <c r="AK66" s="81" t="s">
        <v>211</v>
      </c>
      <c r="AL66" s="81" t="s">
        <v>210</v>
      </c>
      <c r="AM66" s="275">
        <v>1</v>
      </c>
      <c r="AN66" s="81" t="s">
        <v>170</v>
      </c>
      <c r="AO66" s="81" t="s">
        <v>212</v>
      </c>
      <c r="AP66" s="890">
        <f t="shared" si="13"/>
        <v>0</v>
      </c>
      <c r="AQ66" s="890"/>
      <c r="AR66" s="890"/>
      <c r="AS66" s="890"/>
      <c r="AT66" s="88" t="s">
        <v>1</v>
      </c>
      <c r="AU66" s="892"/>
      <c r="AV66" s="892"/>
      <c r="AW66" s="892"/>
      <c r="AX66" s="892"/>
      <c r="AY66" s="892"/>
      <c r="AZ66" s="892"/>
      <c r="BA66" s="892"/>
      <c r="BB66" s="892"/>
      <c r="BC66" s="892"/>
      <c r="BD66" s="892"/>
      <c r="BE66" s="892"/>
      <c r="BF66" s="892"/>
      <c r="BG66" s="892"/>
      <c r="BH66" s="892"/>
      <c r="BI66" s="892"/>
      <c r="BJ66" s="100"/>
      <c r="BK66" s="102"/>
      <c r="BL66" s="102"/>
      <c r="BM66" s="102"/>
      <c r="BN66" s="98"/>
      <c r="BO66" s="98"/>
      <c r="BP66" s="99"/>
      <c r="BQ66" s="98"/>
      <c r="BR66" s="98"/>
      <c r="BS66" s="99"/>
      <c r="BT66" s="98"/>
      <c r="BU66" s="98"/>
      <c r="BV66" s="891"/>
      <c r="BW66" s="891"/>
      <c r="BX66" s="891"/>
      <c r="BY66" s="891"/>
      <c r="BZ66" s="100"/>
    </row>
    <row r="67" spans="1:78" s="101" customFormat="1" ht="26.1" customHeight="1" x14ac:dyDescent="0.15">
      <c r="A67" s="79">
        <v>17</v>
      </c>
      <c r="B67"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7" s="883"/>
      <c r="D67" s="883"/>
      <c r="E67" s="883"/>
      <c r="F67" s="884"/>
      <c r="G67"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7" s="876"/>
      <c r="I67" s="876"/>
      <c r="J67"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7" s="885" t="str">
        <f ca="1">IF((ROW()-50)&lt;=MAX(④入力シート３!$AU$6:$AU$1085),IF(INDEX(④入力シート３!AO$6:AO$1085,MATCH(ROW()-50,④入力シート３!$AU$6:$AU$1085,0))=1,"基本給",IF(INDEX(④入力シート３!AO$6:AO$1085,MATCH(ROW()-50,④入力シート３!$AU$6:$AU$1085,0))=2,"手当","法定福利費残")),"")</f>
        <v/>
      </c>
      <c r="L67" s="886"/>
      <c r="M67" s="886"/>
      <c r="N67" s="886"/>
      <c r="O67" s="887" t="str">
        <f ca="1">IF((ROW()-50)&lt;=MAX(④入力シート３!$AU$6:$AU$1085),INDEX(④入力シート３!AQ$6:AQ$1085,MATCH(ROW()-50,④入力シート３!$AU$6:$AU$1085,0)),"")</f>
        <v/>
      </c>
      <c r="P67" s="888"/>
      <c r="Q67" s="888"/>
      <c r="R67" s="81" t="s">
        <v>1</v>
      </c>
      <c r="S67" s="81" t="s">
        <v>210</v>
      </c>
      <c r="T67" s="284" t="str">
        <f ca="1">IF((ROW()-50)&lt;=MAX(④入力シート３!$AU$6:$AU$1085),INDEX(④入力シート３!AR$6:AR$1085,MATCH(ROW()-50,④入力シート３!$AU$6:$AU$1085,0)),"")</f>
        <v/>
      </c>
      <c r="U67" s="81" t="s">
        <v>211</v>
      </c>
      <c r="V67" s="81" t="s">
        <v>210</v>
      </c>
      <c r="W67" s="275">
        <v>1</v>
      </c>
      <c r="X67" s="81" t="s">
        <v>170</v>
      </c>
      <c r="Y67" s="81" t="s">
        <v>212</v>
      </c>
      <c r="Z67" s="889" t="str">
        <f t="shared" ca="1" si="12"/>
        <v/>
      </c>
      <c r="AA67" s="889"/>
      <c r="AB67" s="889"/>
      <c r="AC67" s="889"/>
      <c r="AD67" s="82" t="s">
        <v>1</v>
      </c>
      <c r="AE67" s="819">
        <f>IF(①入力シート!$F$30="あり",O67,0)</f>
        <v>0</v>
      </c>
      <c r="AF67" s="820"/>
      <c r="AG67" s="820"/>
      <c r="AH67" s="81" t="s">
        <v>1</v>
      </c>
      <c r="AI67" s="81" t="s">
        <v>210</v>
      </c>
      <c r="AJ67" s="507">
        <f>IF(①入力シート!$F$30="あり",T67,0)</f>
        <v>0</v>
      </c>
      <c r="AK67" s="81" t="s">
        <v>211</v>
      </c>
      <c r="AL67" s="81" t="s">
        <v>210</v>
      </c>
      <c r="AM67" s="275">
        <v>1</v>
      </c>
      <c r="AN67" s="81" t="s">
        <v>170</v>
      </c>
      <c r="AO67" s="81" t="s">
        <v>212</v>
      </c>
      <c r="AP67" s="890">
        <f t="shared" si="13"/>
        <v>0</v>
      </c>
      <c r="AQ67" s="890"/>
      <c r="AR67" s="890"/>
      <c r="AS67" s="890"/>
      <c r="AT67" s="88" t="s">
        <v>1</v>
      </c>
      <c r="AU67" s="892"/>
      <c r="AV67" s="892"/>
      <c r="AW67" s="892"/>
      <c r="AX67" s="892"/>
      <c r="AY67" s="892"/>
      <c r="AZ67" s="892"/>
      <c r="BA67" s="892"/>
      <c r="BB67" s="892"/>
      <c r="BC67" s="892"/>
      <c r="BD67" s="892"/>
      <c r="BE67" s="892"/>
      <c r="BF67" s="892"/>
      <c r="BG67" s="892"/>
      <c r="BH67" s="892"/>
      <c r="BI67" s="892"/>
      <c r="BJ67" s="100"/>
      <c r="BK67" s="102"/>
      <c r="BL67" s="102"/>
      <c r="BM67" s="102"/>
      <c r="BN67" s="98"/>
      <c r="BO67" s="98"/>
      <c r="BP67" s="99"/>
      <c r="BQ67" s="98"/>
      <c r="BR67" s="98"/>
      <c r="BS67" s="99"/>
      <c r="BT67" s="98"/>
      <c r="BU67" s="98"/>
      <c r="BV67" s="891"/>
      <c r="BW67" s="891"/>
      <c r="BX67" s="891"/>
      <c r="BY67" s="891"/>
      <c r="BZ67" s="100"/>
    </row>
    <row r="68" spans="1:78" s="101" customFormat="1" ht="26.1" customHeight="1" x14ac:dyDescent="0.15">
      <c r="A68" s="79">
        <v>18</v>
      </c>
      <c r="B68"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8" s="883"/>
      <c r="D68" s="883"/>
      <c r="E68" s="883"/>
      <c r="F68" s="884"/>
      <c r="G68"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8" s="876"/>
      <c r="I68" s="876"/>
      <c r="J68"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8" s="885" t="str">
        <f ca="1">IF((ROW()-50)&lt;=MAX(④入力シート３!$AU$6:$AU$1085),IF(INDEX(④入力シート３!AO$6:AO$1085,MATCH(ROW()-50,④入力シート３!$AU$6:$AU$1085,0))=1,"基本給",IF(INDEX(④入力シート３!AO$6:AO$1085,MATCH(ROW()-50,④入力シート３!$AU$6:$AU$1085,0))=2,"手当","法定福利費残")),"")</f>
        <v/>
      </c>
      <c r="L68" s="886"/>
      <c r="M68" s="886"/>
      <c r="N68" s="886"/>
      <c r="O68" s="887" t="str">
        <f ca="1">IF((ROW()-50)&lt;=MAX(④入力シート３!$AU$6:$AU$1085),INDEX(④入力シート３!AQ$6:AQ$1085,MATCH(ROW()-50,④入力シート３!$AU$6:$AU$1085,0)),"")</f>
        <v/>
      </c>
      <c r="P68" s="888"/>
      <c r="Q68" s="888"/>
      <c r="R68" s="81" t="s">
        <v>1</v>
      </c>
      <c r="S68" s="81" t="s">
        <v>210</v>
      </c>
      <c r="T68" s="283" t="str">
        <f ca="1">IF((ROW()-50)&lt;=MAX(④入力シート３!$AU$6:$AU$1085),INDEX(④入力シート３!AR$6:AR$1085,MATCH(ROW()-50,④入力シート３!$AU$6:$AU$1085,0)),"")</f>
        <v/>
      </c>
      <c r="U68" s="81" t="s">
        <v>211</v>
      </c>
      <c r="V68" s="81" t="s">
        <v>210</v>
      </c>
      <c r="W68" s="275">
        <v>1</v>
      </c>
      <c r="X68" s="81" t="s">
        <v>170</v>
      </c>
      <c r="Y68" s="81" t="s">
        <v>212</v>
      </c>
      <c r="Z68" s="889" t="str">
        <f t="shared" ca="1" si="12"/>
        <v/>
      </c>
      <c r="AA68" s="889"/>
      <c r="AB68" s="889"/>
      <c r="AC68" s="889"/>
      <c r="AD68" s="82" t="s">
        <v>1</v>
      </c>
      <c r="AE68" s="819">
        <f>IF(①入力シート!$F$30="あり",O68,0)</f>
        <v>0</v>
      </c>
      <c r="AF68" s="820"/>
      <c r="AG68" s="820"/>
      <c r="AH68" s="81" t="s">
        <v>1</v>
      </c>
      <c r="AI68" s="81" t="s">
        <v>210</v>
      </c>
      <c r="AJ68" s="507">
        <f>IF(①入力シート!$F$30="あり",T68,0)</f>
        <v>0</v>
      </c>
      <c r="AK68" s="81" t="s">
        <v>211</v>
      </c>
      <c r="AL68" s="81" t="s">
        <v>210</v>
      </c>
      <c r="AM68" s="275">
        <v>1</v>
      </c>
      <c r="AN68" s="81" t="s">
        <v>170</v>
      </c>
      <c r="AO68" s="81" t="s">
        <v>212</v>
      </c>
      <c r="AP68" s="890">
        <f t="shared" si="13"/>
        <v>0</v>
      </c>
      <c r="AQ68" s="890"/>
      <c r="AR68" s="890"/>
      <c r="AS68" s="890"/>
      <c r="AT68" s="88" t="s">
        <v>1</v>
      </c>
      <c r="AU68" s="892"/>
      <c r="AV68" s="892"/>
      <c r="AW68" s="892"/>
      <c r="AX68" s="892"/>
      <c r="AY68" s="892"/>
      <c r="AZ68" s="892"/>
      <c r="BA68" s="892"/>
      <c r="BB68" s="892"/>
      <c r="BC68" s="892"/>
      <c r="BD68" s="892"/>
      <c r="BE68" s="892"/>
      <c r="BF68" s="892"/>
      <c r="BG68" s="892"/>
      <c r="BH68" s="892"/>
      <c r="BI68" s="892"/>
      <c r="BJ68" s="100"/>
      <c r="BK68" s="102"/>
      <c r="BL68" s="102"/>
      <c r="BM68" s="102"/>
      <c r="BN68" s="98"/>
      <c r="BO68" s="98"/>
      <c r="BP68" s="99"/>
      <c r="BQ68" s="98"/>
      <c r="BR68" s="98"/>
      <c r="BS68" s="99"/>
      <c r="BT68" s="98"/>
      <c r="BU68" s="98"/>
      <c r="BV68" s="891"/>
      <c r="BW68" s="891"/>
      <c r="BX68" s="891"/>
      <c r="BY68" s="891"/>
      <c r="BZ68" s="100"/>
    </row>
    <row r="69" spans="1:78" s="101" customFormat="1" ht="26.1" customHeight="1" x14ac:dyDescent="0.15">
      <c r="A69" s="79">
        <v>19</v>
      </c>
      <c r="B69"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69" s="883"/>
      <c r="D69" s="883"/>
      <c r="E69" s="883"/>
      <c r="F69" s="884"/>
      <c r="G69"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69" s="876"/>
      <c r="I69" s="876"/>
      <c r="J69"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69" s="885" t="str">
        <f ca="1">IF((ROW()-50)&lt;=MAX(④入力シート３!$AU$6:$AU$1085),IF(INDEX(④入力シート３!AO$6:AO$1085,MATCH(ROW()-50,④入力シート３!$AU$6:$AU$1085,0))=1,"基本給",IF(INDEX(④入力シート３!AO$6:AO$1085,MATCH(ROW()-50,④入力シート３!$AU$6:$AU$1085,0))=2,"手当","法定福利費残")),"")</f>
        <v/>
      </c>
      <c r="L69" s="886"/>
      <c r="M69" s="886"/>
      <c r="N69" s="886"/>
      <c r="O69" s="887" t="str">
        <f ca="1">IF((ROW()-50)&lt;=MAX(④入力シート３!$AU$6:$AU$1085),INDEX(④入力シート３!AQ$6:AQ$1085,MATCH(ROW()-50,④入力シート３!$AU$6:$AU$1085,0)),"")</f>
        <v/>
      </c>
      <c r="P69" s="888"/>
      <c r="Q69" s="888"/>
      <c r="R69" s="81" t="s">
        <v>1</v>
      </c>
      <c r="S69" s="81" t="s">
        <v>210</v>
      </c>
      <c r="T69" s="284" t="str">
        <f ca="1">IF((ROW()-50)&lt;=MAX(④入力シート３!$AU$6:$AU$1085),INDEX(④入力シート３!AR$6:AR$1085,MATCH(ROW()-50,④入力シート３!$AU$6:$AU$1085,0)),"")</f>
        <v/>
      </c>
      <c r="U69" s="81" t="s">
        <v>211</v>
      </c>
      <c r="V69" s="81" t="s">
        <v>210</v>
      </c>
      <c r="W69" s="275">
        <v>1</v>
      </c>
      <c r="X69" s="81" t="s">
        <v>170</v>
      </c>
      <c r="Y69" s="81" t="s">
        <v>212</v>
      </c>
      <c r="Z69" s="889" t="str">
        <f t="shared" ca="1" si="12"/>
        <v/>
      </c>
      <c r="AA69" s="889"/>
      <c r="AB69" s="889"/>
      <c r="AC69" s="889"/>
      <c r="AD69" s="82" t="s">
        <v>1</v>
      </c>
      <c r="AE69" s="819">
        <f>IF(①入力シート!$F$30="あり",O69,0)</f>
        <v>0</v>
      </c>
      <c r="AF69" s="820"/>
      <c r="AG69" s="820"/>
      <c r="AH69" s="81" t="s">
        <v>1</v>
      </c>
      <c r="AI69" s="81" t="s">
        <v>210</v>
      </c>
      <c r="AJ69" s="507">
        <f>IF(①入力シート!$F$30="あり",T69,0)</f>
        <v>0</v>
      </c>
      <c r="AK69" s="81" t="s">
        <v>211</v>
      </c>
      <c r="AL69" s="81" t="s">
        <v>210</v>
      </c>
      <c r="AM69" s="275">
        <v>1</v>
      </c>
      <c r="AN69" s="81" t="s">
        <v>170</v>
      </c>
      <c r="AO69" s="81" t="s">
        <v>212</v>
      </c>
      <c r="AP69" s="890">
        <f t="shared" si="13"/>
        <v>0</v>
      </c>
      <c r="AQ69" s="890"/>
      <c r="AR69" s="890"/>
      <c r="AS69" s="890"/>
      <c r="AT69" s="88" t="s">
        <v>1</v>
      </c>
      <c r="AU69" s="892"/>
      <c r="AV69" s="892"/>
      <c r="AW69" s="892"/>
      <c r="AX69" s="892"/>
      <c r="AY69" s="892"/>
      <c r="AZ69" s="892"/>
      <c r="BA69" s="892"/>
      <c r="BB69" s="892"/>
      <c r="BC69" s="892"/>
      <c r="BD69" s="892"/>
      <c r="BE69" s="892"/>
      <c r="BF69" s="892"/>
      <c r="BG69" s="892"/>
      <c r="BH69" s="892"/>
      <c r="BI69" s="892"/>
      <c r="BJ69" s="100"/>
      <c r="BK69" s="102"/>
      <c r="BL69" s="102"/>
      <c r="BM69" s="102"/>
      <c r="BN69" s="98"/>
      <c r="BO69" s="98"/>
      <c r="BP69" s="99"/>
      <c r="BQ69" s="98"/>
      <c r="BR69" s="98"/>
      <c r="BS69" s="99"/>
      <c r="BT69" s="98"/>
      <c r="BU69" s="98"/>
      <c r="BV69" s="891"/>
      <c r="BW69" s="891"/>
      <c r="BX69" s="891"/>
      <c r="BY69" s="891"/>
      <c r="BZ69" s="100"/>
    </row>
    <row r="70" spans="1:78" s="101" customFormat="1" ht="26.1" customHeight="1" x14ac:dyDescent="0.15">
      <c r="A70" s="79">
        <v>20</v>
      </c>
      <c r="B70"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0" s="883"/>
      <c r="D70" s="883"/>
      <c r="E70" s="883"/>
      <c r="F70" s="884"/>
      <c r="G70"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0" s="876"/>
      <c r="I70" s="876"/>
      <c r="J70"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0" s="885" t="str">
        <f ca="1">IF((ROW()-50)&lt;=MAX(④入力シート３!$AU$6:$AU$1085),IF(INDEX(④入力シート３!AO$6:AO$1085,MATCH(ROW()-50,④入力シート３!$AU$6:$AU$1085,0))=1,"基本給",IF(INDEX(④入力シート３!AO$6:AO$1085,MATCH(ROW()-50,④入力シート３!$AU$6:$AU$1085,0))=2,"手当","法定福利費残")),"")</f>
        <v/>
      </c>
      <c r="L70" s="886"/>
      <c r="M70" s="886"/>
      <c r="N70" s="886"/>
      <c r="O70" s="887" t="str">
        <f ca="1">IF((ROW()-50)&lt;=MAX(④入力シート３!$AU$6:$AU$1085),INDEX(④入力シート３!AQ$6:AQ$1085,MATCH(ROW()-50,④入力シート３!$AU$6:$AU$1085,0)),"")</f>
        <v/>
      </c>
      <c r="P70" s="888"/>
      <c r="Q70" s="888"/>
      <c r="R70" s="81" t="s">
        <v>1</v>
      </c>
      <c r="S70" s="81" t="s">
        <v>210</v>
      </c>
      <c r="T70" s="283" t="str">
        <f ca="1">IF((ROW()-50)&lt;=MAX(④入力シート３!$AU$6:$AU$1085),INDEX(④入力シート３!AR$6:AR$1085,MATCH(ROW()-50,④入力シート３!$AU$6:$AU$1085,0)),"")</f>
        <v/>
      </c>
      <c r="U70" s="81" t="s">
        <v>211</v>
      </c>
      <c r="V70" s="81" t="s">
        <v>210</v>
      </c>
      <c r="W70" s="275">
        <v>1</v>
      </c>
      <c r="X70" s="81" t="s">
        <v>170</v>
      </c>
      <c r="Y70" s="81" t="s">
        <v>212</v>
      </c>
      <c r="Z70" s="889" t="str">
        <f t="shared" ca="1" si="12"/>
        <v/>
      </c>
      <c r="AA70" s="889"/>
      <c r="AB70" s="889"/>
      <c r="AC70" s="889"/>
      <c r="AD70" s="82" t="s">
        <v>1</v>
      </c>
      <c r="AE70" s="819">
        <f>IF(①入力シート!$F$30="あり",O70,0)</f>
        <v>0</v>
      </c>
      <c r="AF70" s="820"/>
      <c r="AG70" s="820"/>
      <c r="AH70" s="81" t="s">
        <v>1</v>
      </c>
      <c r="AI70" s="81" t="s">
        <v>210</v>
      </c>
      <c r="AJ70" s="507">
        <f>IF(①入力シート!$F$30="あり",T70,0)</f>
        <v>0</v>
      </c>
      <c r="AK70" s="81" t="s">
        <v>211</v>
      </c>
      <c r="AL70" s="81" t="s">
        <v>210</v>
      </c>
      <c r="AM70" s="275">
        <v>1</v>
      </c>
      <c r="AN70" s="81" t="s">
        <v>170</v>
      </c>
      <c r="AO70" s="81" t="s">
        <v>212</v>
      </c>
      <c r="AP70" s="890">
        <f t="shared" si="13"/>
        <v>0</v>
      </c>
      <c r="AQ70" s="890"/>
      <c r="AR70" s="890"/>
      <c r="AS70" s="890"/>
      <c r="AT70" s="88" t="s">
        <v>1</v>
      </c>
      <c r="AU70" s="892"/>
      <c r="AV70" s="892"/>
      <c r="AW70" s="892"/>
      <c r="AX70" s="892"/>
      <c r="AY70" s="892"/>
      <c r="AZ70" s="892"/>
      <c r="BA70" s="892"/>
      <c r="BB70" s="892"/>
      <c r="BC70" s="892"/>
      <c r="BD70" s="892"/>
      <c r="BE70" s="892"/>
      <c r="BF70" s="892"/>
      <c r="BG70" s="892"/>
      <c r="BH70" s="892"/>
      <c r="BI70" s="892"/>
      <c r="BJ70" s="100"/>
      <c r="BK70" s="102"/>
      <c r="BL70" s="102"/>
      <c r="BM70" s="102"/>
      <c r="BN70" s="98"/>
      <c r="BO70" s="98"/>
      <c r="BP70" s="99"/>
      <c r="BQ70" s="98"/>
      <c r="BR70" s="98"/>
      <c r="BS70" s="99"/>
      <c r="BT70" s="98"/>
      <c r="BU70" s="98"/>
      <c r="BV70" s="891"/>
      <c r="BW70" s="891"/>
      <c r="BX70" s="891"/>
      <c r="BY70" s="891"/>
      <c r="BZ70" s="100"/>
    </row>
    <row r="71" spans="1:78" s="101" customFormat="1" ht="26.1" customHeight="1" x14ac:dyDescent="0.15">
      <c r="A71" s="79">
        <v>21</v>
      </c>
      <c r="B71"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1" s="883"/>
      <c r="D71" s="883"/>
      <c r="E71" s="883"/>
      <c r="F71" s="884"/>
      <c r="G71"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1" s="876"/>
      <c r="I71" s="876"/>
      <c r="J71"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1" s="885" t="str">
        <f ca="1">IF((ROW()-50)&lt;=MAX(④入力シート３!$AU$6:$AU$1085),IF(INDEX(④入力シート３!AO$6:AO$1085,MATCH(ROW()-50,④入力シート３!$AU$6:$AU$1085,0))=1,"基本給",IF(INDEX(④入力シート３!AO$6:AO$1085,MATCH(ROW()-50,④入力シート３!$AU$6:$AU$1085,0))=2,"手当","法定福利費残")),"")</f>
        <v/>
      </c>
      <c r="L71" s="886"/>
      <c r="M71" s="886"/>
      <c r="N71" s="886"/>
      <c r="O71" s="887" t="str">
        <f ca="1">IF((ROW()-50)&lt;=MAX(④入力シート３!$AU$6:$AU$1085),INDEX(④入力シート３!AQ$6:AQ$1085,MATCH(ROW()-50,④入力シート３!$AU$6:$AU$1085,0)),"")</f>
        <v/>
      </c>
      <c r="P71" s="888"/>
      <c r="Q71" s="888"/>
      <c r="R71" s="81" t="s">
        <v>1</v>
      </c>
      <c r="S71" s="81" t="s">
        <v>210</v>
      </c>
      <c r="T71" s="284" t="str">
        <f ca="1">IF((ROW()-50)&lt;=MAX(④入力シート３!$AU$6:$AU$1085),INDEX(④入力シート３!AR$6:AR$1085,MATCH(ROW()-50,④入力シート３!$AU$6:$AU$1085,0)),"")</f>
        <v/>
      </c>
      <c r="U71" s="81" t="s">
        <v>211</v>
      </c>
      <c r="V71" s="81" t="s">
        <v>210</v>
      </c>
      <c r="W71" s="275">
        <v>1</v>
      </c>
      <c r="X71" s="81" t="s">
        <v>170</v>
      </c>
      <c r="Y71" s="81" t="s">
        <v>212</v>
      </c>
      <c r="Z71" s="889" t="str">
        <f t="shared" ca="1" si="12"/>
        <v/>
      </c>
      <c r="AA71" s="889"/>
      <c r="AB71" s="889"/>
      <c r="AC71" s="889"/>
      <c r="AD71" s="82" t="s">
        <v>1</v>
      </c>
      <c r="AE71" s="819">
        <f>IF(①入力シート!$F$30="あり",O71,0)</f>
        <v>0</v>
      </c>
      <c r="AF71" s="820"/>
      <c r="AG71" s="820"/>
      <c r="AH71" s="81" t="s">
        <v>1</v>
      </c>
      <c r="AI71" s="81" t="s">
        <v>210</v>
      </c>
      <c r="AJ71" s="507">
        <f>IF(①入力シート!$F$30="あり",T71,0)</f>
        <v>0</v>
      </c>
      <c r="AK71" s="81" t="s">
        <v>211</v>
      </c>
      <c r="AL71" s="81" t="s">
        <v>210</v>
      </c>
      <c r="AM71" s="275">
        <v>1</v>
      </c>
      <c r="AN71" s="81" t="s">
        <v>170</v>
      </c>
      <c r="AO71" s="81" t="s">
        <v>212</v>
      </c>
      <c r="AP71" s="890">
        <f>IFERROR(AE71*AJ71*AM71,"")</f>
        <v>0</v>
      </c>
      <c r="AQ71" s="890"/>
      <c r="AR71" s="890"/>
      <c r="AS71" s="890"/>
      <c r="AT71" s="88" t="s">
        <v>1</v>
      </c>
      <c r="AU71" s="892"/>
      <c r="AV71" s="892"/>
      <c r="AW71" s="892"/>
      <c r="AX71" s="892"/>
      <c r="AY71" s="892"/>
      <c r="AZ71" s="892"/>
      <c r="BA71" s="892"/>
      <c r="BB71" s="892"/>
      <c r="BC71" s="892"/>
      <c r="BD71" s="892"/>
      <c r="BE71" s="892"/>
      <c r="BF71" s="892"/>
      <c r="BG71" s="892"/>
      <c r="BH71" s="892"/>
      <c r="BI71" s="892"/>
      <c r="BJ71" s="100"/>
      <c r="BK71" s="856"/>
      <c r="BL71" s="856"/>
      <c r="BM71" s="856"/>
      <c r="BN71" s="98"/>
      <c r="BO71" s="98"/>
      <c r="BP71" s="99"/>
      <c r="BQ71" s="98"/>
      <c r="BR71" s="98"/>
      <c r="BS71" s="99"/>
      <c r="BT71" s="98"/>
      <c r="BU71" s="98"/>
      <c r="BV71" s="857"/>
      <c r="BW71" s="857"/>
      <c r="BX71" s="857"/>
      <c r="BY71" s="857"/>
      <c r="BZ71" s="100"/>
    </row>
    <row r="72" spans="1:78" s="101" customFormat="1" ht="26.1" customHeight="1" x14ac:dyDescent="0.15">
      <c r="A72" s="79">
        <v>22</v>
      </c>
      <c r="B72"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2" s="883"/>
      <c r="D72" s="883"/>
      <c r="E72" s="883"/>
      <c r="F72" s="884"/>
      <c r="G72"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2" s="876"/>
      <c r="I72" s="876"/>
      <c r="J72"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2" s="885" t="str">
        <f ca="1">IF((ROW()-50)&lt;=MAX(④入力シート３!$AU$6:$AU$1085),IF(INDEX(④入力シート３!AO$6:AO$1085,MATCH(ROW()-50,④入力シート３!$AU$6:$AU$1085,0))=1,"基本給",IF(INDEX(④入力シート３!AO$6:AO$1085,MATCH(ROW()-50,④入力シート３!$AU$6:$AU$1085,0))=2,"手当","法定福利費残")),"")</f>
        <v/>
      </c>
      <c r="L72" s="886"/>
      <c r="M72" s="886"/>
      <c r="N72" s="886"/>
      <c r="O72" s="887" t="str">
        <f ca="1">IF((ROW()-50)&lt;=MAX(④入力シート３!$AU$6:$AU$1085),INDEX(④入力シート３!AQ$6:AQ$1085,MATCH(ROW()-50,④入力シート３!$AU$6:$AU$1085,0)),"")</f>
        <v/>
      </c>
      <c r="P72" s="888"/>
      <c r="Q72" s="888"/>
      <c r="R72" s="81" t="s">
        <v>1</v>
      </c>
      <c r="S72" s="81" t="s">
        <v>210</v>
      </c>
      <c r="T72" s="283" t="str">
        <f ca="1">IF((ROW()-50)&lt;=MAX(④入力シート３!$AU$6:$AU$1085),INDEX(④入力シート３!AR$6:AR$1085,MATCH(ROW()-50,④入力シート３!$AU$6:$AU$1085,0)),"")</f>
        <v/>
      </c>
      <c r="U72" s="81" t="s">
        <v>211</v>
      </c>
      <c r="V72" s="81" t="s">
        <v>210</v>
      </c>
      <c r="W72" s="275">
        <v>1</v>
      </c>
      <c r="X72" s="81" t="s">
        <v>170</v>
      </c>
      <c r="Y72" s="81" t="s">
        <v>212</v>
      </c>
      <c r="Z72" s="889" t="str">
        <f t="shared" ca="1" si="12"/>
        <v/>
      </c>
      <c r="AA72" s="889"/>
      <c r="AB72" s="889"/>
      <c r="AC72" s="889"/>
      <c r="AD72" s="82" t="s">
        <v>1</v>
      </c>
      <c r="AE72" s="819">
        <f>IF(①入力シート!$F$30="あり",O72,0)</f>
        <v>0</v>
      </c>
      <c r="AF72" s="820"/>
      <c r="AG72" s="820"/>
      <c r="AH72" s="81" t="s">
        <v>1</v>
      </c>
      <c r="AI72" s="81" t="s">
        <v>210</v>
      </c>
      <c r="AJ72" s="507">
        <f>IF(①入力シート!$F$30="あり",T72,0)</f>
        <v>0</v>
      </c>
      <c r="AK72" s="81" t="s">
        <v>211</v>
      </c>
      <c r="AL72" s="81" t="s">
        <v>210</v>
      </c>
      <c r="AM72" s="275">
        <v>1</v>
      </c>
      <c r="AN72" s="81" t="s">
        <v>170</v>
      </c>
      <c r="AO72" s="81" t="s">
        <v>212</v>
      </c>
      <c r="AP72" s="890">
        <f>IFERROR(AE72*AJ72*AM72,"")</f>
        <v>0</v>
      </c>
      <c r="AQ72" s="890"/>
      <c r="AR72" s="890"/>
      <c r="AS72" s="890"/>
      <c r="AT72" s="88" t="s">
        <v>1</v>
      </c>
      <c r="AU72" s="892"/>
      <c r="AV72" s="892"/>
      <c r="AW72" s="892"/>
      <c r="AX72" s="892"/>
      <c r="AY72" s="892"/>
      <c r="AZ72" s="892"/>
      <c r="BA72" s="892"/>
      <c r="BB72" s="892"/>
      <c r="BC72" s="892"/>
      <c r="BD72" s="892"/>
      <c r="BE72" s="892"/>
      <c r="BF72" s="892"/>
      <c r="BG72" s="892"/>
      <c r="BH72" s="892"/>
      <c r="BI72" s="892"/>
      <c r="BJ72" s="100"/>
      <c r="BK72" s="102"/>
      <c r="BL72" s="102"/>
      <c r="BM72" s="102"/>
      <c r="BN72" s="98"/>
      <c r="BO72" s="98"/>
      <c r="BP72" s="99"/>
      <c r="BQ72" s="98"/>
      <c r="BR72" s="98"/>
      <c r="BS72" s="99"/>
      <c r="BT72" s="98"/>
      <c r="BU72" s="98"/>
      <c r="BV72" s="891"/>
      <c r="BW72" s="891"/>
      <c r="BX72" s="891"/>
      <c r="BY72" s="891"/>
      <c r="BZ72" s="100"/>
    </row>
    <row r="73" spans="1:78" s="101" customFormat="1" ht="26.1" customHeight="1" x14ac:dyDescent="0.15">
      <c r="A73" s="79">
        <v>23</v>
      </c>
      <c r="B73"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3" s="883"/>
      <c r="D73" s="883"/>
      <c r="E73" s="883"/>
      <c r="F73" s="884"/>
      <c r="G73"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3" s="876"/>
      <c r="I73" s="876"/>
      <c r="J73"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3" s="885" t="str">
        <f ca="1">IF((ROW()-50)&lt;=MAX(④入力シート３!$AU$6:$AU$1085),IF(INDEX(④入力シート３!AO$6:AO$1085,MATCH(ROW()-50,④入力シート３!$AU$6:$AU$1085,0))=1,"基本給",IF(INDEX(④入力シート３!AO$6:AO$1085,MATCH(ROW()-50,④入力シート３!$AU$6:$AU$1085,0))=2,"手当","法定福利費残")),"")</f>
        <v/>
      </c>
      <c r="L73" s="886"/>
      <c r="M73" s="886"/>
      <c r="N73" s="886"/>
      <c r="O73" s="887" t="str">
        <f ca="1">IF((ROW()-50)&lt;=MAX(④入力シート３!$AU$6:$AU$1085),INDEX(④入力シート３!AQ$6:AQ$1085,MATCH(ROW()-50,④入力シート３!$AU$6:$AU$1085,0)),"")</f>
        <v/>
      </c>
      <c r="P73" s="888"/>
      <c r="Q73" s="888"/>
      <c r="R73" s="81" t="s">
        <v>1</v>
      </c>
      <c r="S73" s="81" t="s">
        <v>210</v>
      </c>
      <c r="T73" s="284" t="str">
        <f ca="1">IF((ROW()-50)&lt;=MAX(④入力シート３!$AU$6:$AU$1085),INDEX(④入力シート３!AR$6:AR$1085,MATCH(ROW()-50,④入力シート３!$AU$6:$AU$1085,0)),"")</f>
        <v/>
      </c>
      <c r="U73" s="81" t="s">
        <v>211</v>
      </c>
      <c r="V73" s="81" t="s">
        <v>210</v>
      </c>
      <c r="W73" s="275">
        <v>1</v>
      </c>
      <c r="X73" s="81" t="s">
        <v>170</v>
      </c>
      <c r="Y73" s="81" t="s">
        <v>212</v>
      </c>
      <c r="Z73" s="889" t="str">
        <f t="shared" ca="1" si="12"/>
        <v/>
      </c>
      <c r="AA73" s="889"/>
      <c r="AB73" s="889"/>
      <c r="AC73" s="889"/>
      <c r="AD73" s="82" t="s">
        <v>1</v>
      </c>
      <c r="AE73" s="819">
        <f>IF(①入力シート!$F$30="あり",O73,0)</f>
        <v>0</v>
      </c>
      <c r="AF73" s="820"/>
      <c r="AG73" s="820"/>
      <c r="AH73" s="81" t="s">
        <v>1</v>
      </c>
      <c r="AI73" s="81" t="s">
        <v>210</v>
      </c>
      <c r="AJ73" s="507">
        <f>IF(①入力シート!$F$30="あり",T73,0)</f>
        <v>0</v>
      </c>
      <c r="AK73" s="81" t="s">
        <v>211</v>
      </c>
      <c r="AL73" s="81" t="s">
        <v>210</v>
      </c>
      <c r="AM73" s="275">
        <v>1</v>
      </c>
      <c r="AN73" s="81" t="s">
        <v>170</v>
      </c>
      <c r="AO73" s="81" t="s">
        <v>212</v>
      </c>
      <c r="AP73" s="890">
        <f t="shared" ref="AP73:AP79" si="14">IFERROR(AE73*AJ73*AM73,"")</f>
        <v>0</v>
      </c>
      <c r="AQ73" s="890"/>
      <c r="AR73" s="890"/>
      <c r="AS73" s="890"/>
      <c r="AT73" s="88" t="s">
        <v>1</v>
      </c>
      <c r="AU73" s="892"/>
      <c r="AV73" s="892"/>
      <c r="AW73" s="892"/>
      <c r="AX73" s="892"/>
      <c r="AY73" s="892"/>
      <c r="AZ73" s="892"/>
      <c r="BA73" s="892"/>
      <c r="BB73" s="892"/>
      <c r="BC73" s="892"/>
      <c r="BD73" s="892"/>
      <c r="BE73" s="892"/>
      <c r="BF73" s="892"/>
      <c r="BG73" s="892"/>
      <c r="BH73" s="892"/>
      <c r="BI73" s="892"/>
      <c r="BJ73" s="100"/>
      <c r="BK73" s="102"/>
      <c r="BL73" s="102"/>
      <c r="BM73" s="102"/>
      <c r="BN73" s="98"/>
      <c r="BO73" s="98"/>
      <c r="BP73" s="99"/>
      <c r="BQ73" s="98"/>
      <c r="BR73" s="98"/>
      <c r="BS73" s="99"/>
      <c r="BT73" s="98"/>
      <c r="BU73" s="98"/>
      <c r="BV73" s="891"/>
      <c r="BW73" s="891"/>
      <c r="BX73" s="891"/>
      <c r="BY73" s="891"/>
      <c r="BZ73" s="100"/>
    </row>
    <row r="74" spans="1:78" s="101" customFormat="1" ht="26.1" customHeight="1" x14ac:dyDescent="0.15">
      <c r="A74" s="79">
        <v>24</v>
      </c>
      <c r="B74"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4" s="883"/>
      <c r="D74" s="883"/>
      <c r="E74" s="883"/>
      <c r="F74" s="884"/>
      <c r="G74"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4" s="876"/>
      <c r="I74" s="876"/>
      <c r="J74"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4" s="885" t="str">
        <f ca="1">IF((ROW()-50)&lt;=MAX(④入力シート３!$AU$6:$AU$1085),IF(INDEX(④入力シート３!AO$6:AO$1085,MATCH(ROW()-50,④入力シート３!$AU$6:$AU$1085,0))=1,"基本給",IF(INDEX(④入力シート３!AO$6:AO$1085,MATCH(ROW()-50,④入力シート３!$AU$6:$AU$1085,0))=2,"手当","法定福利費残")),"")</f>
        <v/>
      </c>
      <c r="L74" s="886"/>
      <c r="M74" s="886"/>
      <c r="N74" s="886"/>
      <c r="O74" s="887" t="str">
        <f ca="1">IF((ROW()-50)&lt;=MAX(④入力シート３!$AU$6:$AU$1085),INDEX(④入力シート３!AQ$6:AQ$1085,MATCH(ROW()-50,④入力シート３!$AU$6:$AU$1085,0)),"")</f>
        <v/>
      </c>
      <c r="P74" s="888"/>
      <c r="Q74" s="888"/>
      <c r="R74" s="81" t="s">
        <v>1</v>
      </c>
      <c r="S74" s="81" t="s">
        <v>210</v>
      </c>
      <c r="T74" s="283" t="str">
        <f ca="1">IF((ROW()-50)&lt;=MAX(④入力シート３!$AU$6:$AU$1085),INDEX(④入力シート３!AR$6:AR$1085,MATCH(ROW()-50,④入力シート３!$AU$6:$AU$1085,0)),"")</f>
        <v/>
      </c>
      <c r="U74" s="81" t="s">
        <v>211</v>
      </c>
      <c r="V74" s="81" t="s">
        <v>210</v>
      </c>
      <c r="W74" s="275">
        <v>1</v>
      </c>
      <c r="X74" s="81" t="s">
        <v>170</v>
      </c>
      <c r="Y74" s="81" t="s">
        <v>212</v>
      </c>
      <c r="Z74" s="889" t="str">
        <f t="shared" ca="1" si="12"/>
        <v/>
      </c>
      <c r="AA74" s="889"/>
      <c r="AB74" s="889"/>
      <c r="AC74" s="889"/>
      <c r="AD74" s="82" t="s">
        <v>1</v>
      </c>
      <c r="AE74" s="819">
        <f>IF(①入力シート!$F$30="あり",O74,0)</f>
        <v>0</v>
      </c>
      <c r="AF74" s="820"/>
      <c r="AG74" s="820"/>
      <c r="AH74" s="81" t="s">
        <v>1</v>
      </c>
      <c r="AI74" s="81" t="s">
        <v>210</v>
      </c>
      <c r="AJ74" s="507">
        <f>IF(①入力シート!$F$30="あり",T74,0)</f>
        <v>0</v>
      </c>
      <c r="AK74" s="81" t="s">
        <v>211</v>
      </c>
      <c r="AL74" s="81" t="s">
        <v>210</v>
      </c>
      <c r="AM74" s="275">
        <v>1</v>
      </c>
      <c r="AN74" s="81" t="s">
        <v>170</v>
      </c>
      <c r="AO74" s="81" t="s">
        <v>212</v>
      </c>
      <c r="AP74" s="890">
        <f t="shared" si="14"/>
        <v>0</v>
      </c>
      <c r="AQ74" s="890"/>
      <c r="AR74" s="890"/>
      <c r="AS74" s="890"/>
      <c r="AT74" s="88" t="s">
        <v>1</v>
      </c>
      <c r="AU74" s="892"/>
      <c r="AV74" s="892"/>
      <c r="AW74" s="892"/>
      <c r="AX74" s="892"/>
      <c r="AY74" s="892"/>
      <c r="AZ74" s="892"/>
      <c r="BA74" s="892"/>
      <c r="BB74" s="892"/>
      <c r="BC74" s="892"/>
      <c r="BD74" s="892"/>
      <c r="BE74" s="892"/>
      <c r="BF74" s="892"/>
      <c r="BG74" s="892"/>
      <c r="BH74" s="892"/>
      <c r="BI74" s="892"/>
      <c r="BJ74" s="100"/>
      <c r="BK74" s="102"/>
      <c r="BL74" s="102"/>
      <c r="BM74" s="102"/>
      <c r="BN74" s="98"/>
      <c r="BO74" s="98"/>
      <c r="BP74" s="99"/>
      <c r="BQ74" s="98"/>
      <c r="BR74" s="98"/>
      <c r="BS74" s="99"/>
      <c r="BT74" s="98"/>
      <c r="BU74" s="98"/>
      <c r="BV74" s="891"/>
      <c r="BW74" s="891"/>
      <c r="BX74" s="891"/>
      <c r="BY74" s="891"/>
      <c r="BZ74" s="100"/>
    </row>
    <row r="75" spans="1:78" s="101" customFormat="1" ht="26.1" customHeight="1" x14ac:dyDescent="0.15">
      <c r="A75" s="79">
        <v>25</v>
      </c>
      <c r="B75"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5" s="883"/>
      <c r="D75" s="883"/>
      <c r="E75" s="883"/>
      <c r="F75" s="884"/>
      <c r="G75"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5" s="876"/>
      <c r="I75" s="876"/>
      <c r="J75"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5" s="885" t="str">
        <f ca="1">IF((ROW()-50)&lt;=MAX(④入力シート３!$AU$6:$AU$1085),IF(INDEX(④入力シート３!AO$6:AO$1085,MATCH(ROW()-50,④入力シート３!$AU$6:$AU$1085,0))=1,"基本給",IF(INDEX(④入力シート３!AO$6:AO$1085,MATCH(ROW()-50,④入力シート３!$AU$6:$AU$1085,0))=2,"手当","法定福利費残")),"")</f>
        <v/>
      </c>
      <c r="L75" s="886"/>
      <c r="M75" s="886"/>
      <c r="N75" s="886"/>
      <c r="O75" s="887" t="str">
        <f ca="1">IF((ROW()-50)&lt;=MAX(④入力シート３!$AU$6:$AU$1085),INDEX(④入力シート３!AQ$6:AQ$1085,MATCH(ROW()-50,④入力シート３!$AU$6:$AU$1085,0)),"")</f>
        <v/>
      </c>
      <c r="P75" s="888"/>
      <c r="Q75" s="888"/>
      <c r="R75" s="81" t="s">
        <v>1</v>
      </c>
      <c r="S75" s="81" t="s">
        <v>210</v>
      </c>
      <c r="T75" s="284" t="str">
        <f ca="1">IF((ROW()-50)&lt;=MAX(④入力シート３!$AU$6:$AU$1085),INDEX(④入力シート３!AR$6:AR$1085,MATCH(ROW()-50,④入力シート３!$AU$6:$AU$1085,0)),"")</f>
        <v/>
      </c>
      <c r="U75" s="81" t="s">
        <v>211</v>
      </c>
      <c r="V75" s="81" t="s">
        <v>210</v>
      </c>
      <c r="W75" s="275">
        <v>1</v>
      </c>
      <c r="X75" s="81" t="s">
        <v>170</v>
      </c>
      <c r="Y75" s="81" t="s">
        <v>212</v>
      </c>
      <c r="Z75" s="889" t="str">
        <f t="shared" ca="1" si="12"/>
        <v/>
      </c>
      <c r="AA75" s="889"/>
      <c r="AB75" s="889"/>
      <c r="AC75" s="889"/>
      <c r="AD75" s="82" t="s">
        <v>1</v>
      </c>
      <c r="AE75" s="819">
        <f>IF(①入力シート!$F$30="あり",O75,0)</f>
        <v>0</v>
      </c>
      <c r="AF75" s="820"/>
      <c r="AG75" s="820"/>
      <c r="AH75" s="81" t="s">
        <v>1</v>
      </c>
      <c r="AI75" s="81" t="s">
        <v>210</v>
      </c>
      <c r="AJ75" s="507">
        <f>IF(①入力シート!$F$30="あり",T75,0)</f>
        <v>0</v>
      </c>
      <c r="AK75" s="81" t="s">
        <v>211</v>
      </c>
      <c r="AL75" s="81" t="s">
        <v>210</v>
      </c>
      <c r="AM75" s="275">
        <v>1</v>
      </c>
      <c r="AN75" s="81" t="s">
        <v>170</v>
      </c>
      <c r="AO75" s="81" t="s">
        <v>212</v>
      </c>
      <c r="AP75" s="890">
        <f t="shared" si="14"/>
        <v>0</v>
      </c>
      <c r="AQ75" s="890"/>
      <c r="AR75" s="890"/>
      <c r="AS75" s="890"/>
      <c r="AT75" s="88" t="s">
        <v>1</v>
      </c>
      <c r="AU75" s="892"/>
      <c r="AV75" s="892"/>
      <c r="AW75" s="892"/>
      <c r="AX75" s="892"/>
      <c r="AY75" s="892"/>
      <c r="AZ75" s="892"/>
      <c r="BA75" s="892"/>
      <c r="BB75" s="892"/>
      <c r="BC75" s="892"/>
      <c r="BD75" s="892"/>
      <c r="BE75" s="892"/>
      <c r="BF75" s="892"/>
      <c r="BG75" s="892"/>
      <c r="BH75" s="892"/>
      <c r="BI75" s="892"/>
      <c r="BJ75" s="100"/>
      <c r="BK75" s="102"/>
      <c r="BL75" s="102"/>
      <c r="BM75" s="102"/>
      <c r="BN75" s="98"/>
      <c r="BO75" s="98"/>
      <c r="BP75" s="99"/>
      <c r="BQ75" s="98"/>
      <c r="BR75" s="98"/>
      <c r="BS75" s="99"/>
      <c r="BT75" s="98"/>
      <c r="BU75" s="98"/>
      <c r="BV75" s="891"/>
      <c r="BW75" s="891"/>
      <c r="BX75" s="891"/>
      <c r="BY75" s="891"/>
      <c r="BZ75" s="100"/>
    </row>
    <row r="76" spans="1:78" s="101" customFormat="1" ht="26.1" customHeight="1" x14ac:dyDescent="0.15">
      <c r="A76" s="79">
        <v>26</v>
      </c>
      <c r="B76"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6" s="883"/>
      <c r="D76" s="883"/>
      <c r="E76" s="883"/>
      <c r="F76" s="884"/>
      <c r="G76"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6" s="876"/>
      <c r="I76" s="876"/>
      <c r="J76"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6" s="885" t="str">
        <f ca="1">IF((ROW()-50)&lt;=MAX(④入力シート３!$AU$6:$AU$1085),IF(INDEX(④入力シート３!AO$6:AO$1085,MATCH(ROW()-50,④入力シート３!$AU$6:$AU$1085,0))=1,"基本給",IF(INDEX(④入力シート３!AO$6:AO$1085,MATCH(ROW()-50,④入力シート３!$AU$6:$AU$1085,0))=2,"手当","法定福利費残")),"")</f>
        <v/>
      </c>
      <c r="L76" s="886"/>
      <c r="M76" s="886"/>
      <c r="N76" s="886"/>
      <c r="O76" s="887" t="str">
        <f ca="1">IF((ROW()-50)&lt;=MAX(④入力シート３!$AU$6:$AU$1085),INDEX(④入力シート３!AQ$6:AQ$1085,MATCH(ROW()-50,④入力シート３!$AU$6:$AU$1085,0)),"")</f>
        <v/>
      </c>
      <c r="P76" s="888"/>
      <c r="Q76" s="888"/>
      <c r="R76" s="81" t="s">
        <v>1</v>
      </c>
      <c r="S76" s="81" t="s">
        <v>210</v>
      </c>
      <c r="T76" s="283" t="str">
        <f ca="1">IF((ROW()-50)&lt;=MAX(④入力シート３!$AU$6:$AU$1085),INDEX(④入力シート３!AR$6:AR$1085,MATCH(ROW()-50,④入力シート３!$AU$6:$AU$1085,0)),"")</f>
        <v/>
      </c>
      <c r="U76" s="81" t="s">
        <v>211</v>
      </c>
      <c r="V76" s="81" t="s">
        <v>210</v>
      </c>
      <c r="W76" s="275">
        <v>1</v>
      </c>
      <c r="X76" s="81" t="s">
        <v>170</v>
      </c>
      <c r="Y76" s="81" t="s">
        <v>212</v>
      </c>
      <c r="Z76" s="889" t="str">
        <f t="shared" ca="1" si="12"/>
        <v/>
      </c>
      <c r="AA76" s="889"/>
      <c r="AB76" s="889"/>
      <c r="AC76" s="889"/>
      <c r="AD76" s="82" t="s">
        <v>1</v>
      </c>
      <c r="AE76" s="819">
        <f>IF(①入力シート!$F$30="あり",O76,0)</f>
        <v>0</v>
      </c>
      <c r="AF76" s="820"/>
      <c r="AG76" s="820"/>
      <c r="AH76" s="81" t="s">
        <v>1</v>
      </c>
      <c r="AI76" s="81" t="s">
        <v>210</v>
      </c>
      <c r="AJ76" s="507">
        <f>IF(①入力シート!$F$30="あり",T76,0)</f>
        <v>0</v>
      </c>
      <c r="AK76" s="81" t="s">
        <v>211</v>
      </c>
      <c r="AL76" s="81" t="s">
        <v>210</v>
      </c>
      <c r="AM76" s="275">
        <v>1</v>
      </c>
      <c r="AN76" s="81" t="s">
        <v>170</v>
      </c>
      <c r="AO76" s="81" t="s">
        <v>212</v>
      </c>
      <c r="AP76" s="890">
        <f t="shared" si="14"/>
        <v>0</v>
      </c>
      <c r="AQ76" s="890"/>
      <c r="AR76" s="890"/>
      <c r="AS76" s="890"/>
      <c r="AT76" s="88" t="s">
        <v>1</v>
      </c>
      <c r="AU76" s="892"/>
      <c r="AV76" s="892"/>
      <c r="AW76" s="892"/>
      <c r="AX76" s="892"/>
      <c r="AY76" s="892"/>
      <c r="AZ76" s="892"/>
      <c r="BA76" s="892"/>
      <c r="BB76" s="892"/>
      <c r="BC76" s="892"/>
      <c r="BD76" s="892"/>
      <c r="BE76" s="892"/>
      <c r="BF76" s="892"/>
      <c r="BG76" s="892"/>
      <c r="BH76" s="892"/>
      <c r="BI76" s="892"/>
      <c r="BJ76" s="100"/>
      <c r="BK76" s="102"/>
      <c r="BL76" s="102"/>
      <c r="BM76" s="102"/>
      <c r="BN76" s="98"/>
      <c r="BO76" s="98"/>
      <c r="BP76" s="99"/>
      <c r="BQ76" s="98"/>
      <c r="BR76" s="98"/>
      <c r="BS76" s="99"/>
      <c r="BT76" s="98"/>
      <c r="BU76" s="98"/>
      <c r="BV76" s="891"/>
      <c r="BW76" s="891"/>
      <c r="BX76" s="891"/>
      <c r="BY76" s="891"/>
      <c r="BZ76" s="100"/>
    </row>
    <row r="77" spans="1:78" s="101" customFormat="1" ht="26.1" customHeight="1" x14ac:dyDescent="0.15">
      <c r="A77" s="79">
        <v>27</v>
      </c>
      <c r="B77"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7" s="883"/>
      <c r="D77" s="883"/>
      <c r="E77" s="883"/>
      <c r="F77" s="884"/>
      <c r="G77"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7" s="876"/>
      <c r="I77" s="876"/>
      <c r="J77"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7" s="885" t="str">
        <f ca="1">IF((ROW()-50)&lt;=MAX(④入力シート３!$AU$6:$AU$1085),IF(INDEX(④入力シート３!AO$6:AO$1085,MATCH(ROW()-50,④入力シート３!$AU$6:$AU$1085,0))=1,"基本給",IF(INDEX(④入力シート３!AO$6:AO$1085,MATCH(ROW()-50,④入力シート３!$AU$6:$AU$1085,0))=2,"手当","法定福利費残")),"")</f>
        <v/>
      </c>
      <c r="L77" s="886"/>
      <c r="M77" s="886"/>
      <c r="N77" s="886"/>
      <c r="O77" s="887" t="str">
        <f ca="1">IF((ROW()-50)&lt;=MAX(④入力シート３!$AU$6:$AU$1085),INDEX(④入力シート３!AQ$6:AQ$1085,MATCH(ROW()-50,④入力シート３!$AU$6:$AU$1085,0)),"")</f>
        <v/>
      </c>
      <c r="P77" s="888"/>
      <c r="Q77" s="888"/>
      <c r="R77" s="81" t="s">
        <v>1</v>
      </c>
      <c r="S77" s="81" t="s">
        <v>210</v>
      </c>
      <c r="T77" s="284" t="str">
        <f ca="1">IF((ROW()-50)&lt;=MAX(④入力シート３!$AU$6:$AU$1085),INDEX(④入力シート３!AR$6:AR$1085,MATCH(ROW()-50,④入力シート３!$AU$6:$AU$1085,0)),"")</f>
        <v/>
      </c>
      <c r="U77" s="81" t="s">
        <v>211</v>
      </c>
      <c r="V77" s="81" t="s">
        <v>210</v>
      </c>
      <c r="W77" s="275">
        <v>1</v>
      </c>
      <c r="X77" s="81" t="s">
        <v>170</v>
      </c>
      <c r="Y77" s="81" t="s">
        <v>212</v>
      </c>
      <c r="Z77" s="889" t="str">
        <f t="shared" ca="1" si="12"/>
        <v/>
      </c>
      <c r="AA77" s="889"/>
      <c r="AB77" s="889"/>
      <c r="AC77" s="889"/>
      <c r="AD77" s="82" t="s">
        <v>1</v>
      </c>
      <c r="AE77" s="819">
        <f>IF(①入力シート!$F$30="あり",O77,0)</f>
        <v>0</v>
      </c>
      <c r="AF77" s="820"/>
      <c r="AG77" s="820"/>
      <c r="AH77" s="81" t="s">
        <v>1</v>
      </c>
      <c r="AI77" s="81" t="s">
        <v>210</v>
      </c>
      <c r="AJ77" s="507">
        <f>IF(①入力シート!$F$30="あり",T77,0)</f>
        <v>0</v>
      </c>
      <c r="AK77" s="81" t="s">
        <v>211</v>
      </c>
      <c r="AL77" s="81" t="s">
        <v>210</v>
      </c>
      <c r="AM77" s="275">
        <v>1</v>
      </c>
      <c r="AN77" s="81" t="s">
        <v>170</v>
      </c>
      <c r="AO77" s="81" t="s">
        <v>212</v>
      </c>
      <c r="AP77" s="890">
        <f t="shared" si="14"/>
        <v>0</v>
      </c>
      <c r="AQ77" s="890"/>
      <c r="AR77" s="890"/>
      <c r="AS77" s="890"/>
      <c r="AT77" s="88" t="s">
        <v>1</v>
      </c>
      <c r="AU77" s="892"/>
      <c r="AV77" s="892"/>
      <c r="AW77" s="892"/>
      <c r="AX77" s="892"/>
      <c r="AY77" s="892"/>
      <c r="AZ77" s="892"/>
      <c r="BA77" s="892"/>
      <c r="BB77" s="892"/>
      <c r="BC77" s="892"/>
      <c r="BD77" s="892"/>
      <c r="BE77" s="892"/>
      <c r="BF77" s="892"/>
      <c r="BG77" s="892"/>
      <c r="BH77" s="892"/>
      <c r="BI77" s="892"/>
      <c r="BJ77" s="100"/>
      <c r="BK77" s="102"/>
      <c r="BL77" s="102"/>
      <c r="BM77" s="102"/>
      <c r="BN77" s="98"/>
      <c r="BO77" s="98"/>
      <c r="BP77" s="99"/>
      <c r="BQ77" s="98"/>
      <c r="BR77" s="98"/>
      <c r="BS77" s="99"/>
      <c r="BT77" s="98"/>
      <c r="BU77" s="98"/>
      <c r="BV77" s="891"/>
      <c r="BW77" s="891"/>
      <c r="BX77" s="891"/>
      <c r="BY77" s="891"/>
      <c r="BZ77" s="100"/>
    </row>
    <row r="78" spans="1:78" s="101" customFormat="1" ht="26.1" customHeight="1" x14ac:dyDescent="0.15">
      <c r="A78" s="79">
        <v>28</v>
      </c>
      <c r="B78"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8" s="883"/>
      <c r="D78" s="883"/>
      <c r="E78" s="883"/>
      <c r="F78" s="884"/>
      <c r="G78"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8" s="876"/>
      <c r="I78" s="876"/>
      <c r="J78"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8" s="885" t="str">
        <f ca="1">IF((ROW()-50)&lt;=MAX(④入力シート３!$AU$6:$AU$1085),IF(INDEX(④入力シート３!AO$6:AO$1085,MATCH(ROW()-50,④入力シート３!$AU$6:$AU$1085,0))=1,"基本給",IF(INDEX(④入力シート３!AO$6:AO$1085,MATCH(ROW()-50,④入力シート３!$AU$6:$AU$1085,0))=2,"手当","法定福利費残")),"")</f>
        <v/>
      </c>
      <c r="L78" s="886"/>
      <c r="M78" s="886"/>
      <c r="N78" s="886"/>
      <c r="O78" s="887" t="str">
        <f ca="1">IF((ROW()-50)&lt;=MAX(④入力シート３!$AU$6:$AU$1085),INDEX(④入力シート３!AQ$6:AQ$1085,MATCH(ROW()-50,④入力シート３!$AU$6:$AU$1085,0)),"")</f>
        <v/>
      </c>
      <c r="P78" s="888"/>
      <c r="Q78" s="888"/>
      <c r="R78" s="81" t="s">
        <v>1</v>
      </c>
      <c r="S78" s="81" t="s">
        <v>210</v>
      </c>
      <c r="T78" s="283" t="str">
        <f ca="1">IF((ROW()-50)&lt;=MAX(④入力シート３!$AU$6:$AU$1085),INDEX(④入力シート３!AR$6:AR$1085,MATCH(ROW()-50,④入力シート３!$AU$6:$AU$1085,0)),"")</f>
        <v/>
      </c>
      <c r="U78" s="81" t="s">
        <v>211</v>
      </c>
      <c r="V78" s="81" t="s">
        <v>210</v>
      </c>
      <c r="W78" s="275">
        <v>1</v>
      </c>
      <c r="X78" s="81" t="s">
        <v>170</v>
      </c>
      <c r="Y78" s="81" t="s">
        <v>212</v>
      </c>
      <c r="Z78" s="889" t="str">
        <f t="shared" ca="1" si="12"/>
        <v/>
      </c>
      <c r="AA78" s="889"/>
      <c r="AB78" s="889"/>
      <c r="AC78" s="889"/>
      <c r="AD78" s="82" t="s">
        <v>1</v>
      </c>
      <c r="AE78" s="819">
        <f>IF(①入力シート!$F$30="あり",O78,0)</f>
        <v>0</v>
      </c>
      <c r="AF78" s="820"/>
      <c r="AG78" s="820"/>
      <c r="AH78" s="81" t="s">
        <v>1</v>
      </c>
      <c r="AI78" s="81" t="s">
        <v>210</v>
      </c>
      <c r="AJ78" s="507">
        <f>IF(①入力シート!$F$30="あり",T78,0)</f>
        <v>0</v>
      </c>
      <c r="AK78" s="81" t="s">
        <v>211</v>
      </c>
      <c r="AL78" s="81" t="s">
        <v>210</v>
      </c>
      <c r="AM78" s="275">
        <v>1</v>
      </c>
      <c r="AN78" s="81" t="s">
        <v>170</v>
      </c>
      <c r="AO78" s="81" t="s">
        <v>212</v>
      </c>
      <c r="AP78" s="890">
        <f t="shared" si="14"/>
        <v>0</v>
      </c>
      <c r="AQ78" s="890"/>
      <c r="AR78" s="890"/>
      <c r="AS78" s="890"/>
      <c r="AT78" s="88" t="s">
        <v>1</v>
      </c>
      <c r="AU78" s="892"/>
      <c r="AV78" s="892"/>
      <c r="AW78" s="892"/>
      <c r="AX78" s="892"/>
      <c r="AY78" s="892"/>
      <c r="AZ78" s="892"/>
      <c r="BA78" s="892"/>
      <c r="BB78" s="892"/>
      <c r="BC78" s="892"/>
      <c r="BD78" s="892"/>
      <c r="BE78" s="892"/>
      <c r="BF78" s="892"/>
      <c r="BG78" s="892"/>
      <c r="BH78" s="892"/>
      <c r="BI78" s="892"/>
      <c r="BJ78" s="100"/>
      <c r="BK78" s="102"/>
      <c r="BL78" s="102"/>
      <c r="BM78" s="102"/>
      <c r="BN78" s="98"/>
      <c r="BO78" s="98"/>
      <c r="BP78" s="99"/>
      <c r="BQ78" s="98"/>
      <c r="BR78" s="98"/>
      <c r="BS78" s="99"/>
      <c r="BT78" s="98"/>
      <c r="BU78" s="98"/>
      <c r="BV78" s="891"/>
      <c r="BW78" s="891"/>
      <c r="BX78" s="891"/>
      <c r="BY78" s="891"/>
      <c r="BZ78" s="100"/>
    </row>
    <row r="79" spans="1:78" s="101" customFormat="1" ht="26.1" customHeight="1" x14ac:dyDescent="0.15">
      <c r="A79" s="79">
        <v>29</v>
      </c>
      <c r="B79"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79" s="883"/>
      <c r="D79" s="883"/>
      <c r="E79" s="883"/>
      <c r="F79" s="884"/>
      <c r="G79"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79" s="876"/>
      <c r="I79" s="876"/>
      <c r="J79"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79" s="885" t="str">
        <f ca="1">IF((ROW()-50)&lt;=MAX(④入力シート３!$AU$6:$AU$1085),IF(INDEX(④入力シート３!AO$6:AO$1085,MATCH(ROW()-50,④入力シート３!$AU$6:$AU$1085,0))=1,"基本給",IF(INDEX(④入力シート３!AO$6:AO$1085,MATCH(ROW()-50,④入力シート３!$AU$6:$AU$1085,0))=2,"手当","法定福利費残")),"")</f>
        <v/>
      </c>
      <c r="L79" s="886"/>
      <c r="M79" s="886"/>
      <c r="N79" s="886"/>
      <c r="O79" s="887" t="str">
        <f ca="1">IF((ROW()-50)&lt;=MAX(④入力シート３!$AU$6:$AU$1085),INDEX(④入力シート３!AQ$6:AQ$1085,MATCH(ROW()-50,④入力シート３!$AU$6:$AU$1085,0)),"")</f>
        <v/>
      </c>
      <c r="P79" s="888"/>
      <c r="Q79" s="888"/>
      <c r="R79" s="81" t="s">
        <v>1</v>
      </c>
      <c r="S79" s="81" t="s">
        <v>210</v>
      </c>
      <c r="T79" s="283" t="str">
        <f ca="1">IF((ROW()-50)&lt;=MAX(④入力シート３!$AU$6:$AU$1085),INDEX(④入力シート３!AR$6:AR$1085,MATCH(ROW()-50,④入力シート３!$AU$6:$AU$1085,0)),"")</f>
        <v/>
      </c>
      <c r="U79" s="81" t="s">
        <v>211</v>
      </c>
      <c r="V79" s="81" t="s">
        <v>210</v>
      </c>
      <c r="W79" s="275">
        <v>1</v>
      </c>
      <c r="X79" s="81" t="s">
        <v>170</v>
      </c>
      <c r="Y79" s="81" t="s">
        <v>212</v>
      </c>
      <c r="Z79" s="889" t="str">
        <f t="shared" ca="1" si="12"/>
        <v/>
      </c>
      <c r="AA79" s="889"/>
      <c r="AB79" s="889"/>
      <c r="AC79" s="889"/>
      <c r="AD79" s="82" t="s">
        <v>1</v>
      </c>
      <c r="AE79" s="819">
        <f>IF(①入力シート!$F$30="あり",O79,0)</f>
        <v>0</v>
      </c>
      <c r="AF79" s="820"/>
      <c r="AG79" s="820"/>
      <c r="AH79" s="81" t="s">
        <v>1</v>
      </c>
      <c r="AI79" s="81" t="s">
        <v>210</v>
      </c>
      <c r="AJ79" s="507">
        <f>IF(①入力シート!$F$30="あり",T79,0)</f>
        <v>0</v>
      </c>
      <c r="AK79" s="81" t="s">
        <v>211</v>
      </c>
      <c r="AL79" s="81" t="s">
        <v>210</v>
      </c>
      <c r="AM79" s="275">
        <v>1</v>
      </c>
      <c r="AN79" s="81" t="s">
        <v>170</v>
      </c>
      <c r="AO79" s="81" t="s">
        <v>212</v>
      </c>
      <c r="AP79" s="890">
        <f t="shared" si="14"/>
        <v>0</v>
      </c>
      <c r="AQ79" s="890"/>
      <c r="AR79" s="890"/>
      <c r="AS79" s="890"/>
      <c r="AT79" s="88" t="s">
        <v>1</v>
      </c>
      <c r="AU79" s="892"/>
      <c r="AV79" s="892"/>
      <c r="AW79" s="892"/>
      <c r="AX79" s="892"/>
      <c r="AY79" s="892"/>
      <c r="AZ79" s="892"/>
      <c r="BA79" s="892"/>
      <c r="BB79" s="892"/>
      <c r="BC79" s="892"/>
      <c r="BD79" s="892"/>
      <c r="BE79" s="892"/>
      <c r="BF79" s="892"/>
      <c r="BG79" s="892"/>
      <c r="BH79" s="892"/>
      <c r="BI79" s="892"/>
      <c r="BJ79" s="100"/>
      <c r="BK79" s="102"/>
      <c r="BL79" s="102"/>
      <c r="BM79" s="102"/>
      <c r="BN79" s="98"/>
      <c r="BO79" s="98"/>
      <c r="BP79" s="99"/>
      <c r="BQ79" s="98"/>
      <c r="BR79" s="98"/>
      <c r="BS79" s="99"/>
      <c r="BT79" s="98"/>
      <c r="BU79" s="98"/>
      <c r="BV79" s="891"/>
      <c r="BW79" s="891"/>
      <c r="BX79" s="891"/>
      <c r="BY79" s="891"/>
      <c r="BZ79" s="100"/>
    </row>
    <row r="80" spans="1:78" s="101" customFormat="1" ht="26.1" customHeight="1" thickBot="1" x14ac:dyDescent="0.2">
      <c r="A80" s="79">
        <v>30</v>
      </c>
      <c r="B80" s="882" t="str">
        <f ca="1">IF((ROW()-50)&lt;=MAX(④入力シート３!$AU$6:$AU$1085),IF(INDIRECT("④入力シート3!C"&amp;(INDEX(④入力シート３!AN$6:AN$1085,MATCH(ROW()-50,④入力シート３!$AU$6:$AU$1085,0))+1)*3)="","",INDIRECT("④入力シート3!C"&amp;(INDEX(④入力シート３!AN$6:AN$1085,MATCH(ROW()-50,④入力シート３!$AU$6:$AU$1085,0))+1)*3)),"")</f>
        <v/>
      </c>
      <c r="C80" s="883"/>
      <c r="D80" s="883"/>
      <c r="E80" s="883"/>
      <c r="F80" s="884"/>
      <c r="G80" s="875" t="str">
        <f ca="1">IF((ROW()-50)&lt;=MAX(④入力シート３!$AU$6:$AU$1085),IF(INDIRECT("④入力シート3!E"&amp;(INDEX(④入力シート３!AN$6:AN$1085,MATCH(ROW()-50,④入力シート３!$AU$6:$AU$1085,0))+1)*3)="","",INDIRECT("④入力シート3!E"&amp;(INDEX(④入力シート３!AN$6:AN$1085,MATCH(ROW()-50,④入力シート３!$AU$6:$AU$1085,0))+1)*3)),"")</f>
        <v/>
      </c>
      <c r="H80" s="876"/>
      <c r="I80" s="876"/>
      <c r="J80" s="515" t="str">
        <f ca="1">IF((ROW()-50)&lt;=MAX(④入力シート３!$AU$6:$AU$1085),IF(INDIRECT("④入力シート3!F"&amp;(INDEX(④入力シート３!AN$6:AN$1085,MATCH(ROW()-50,④入力シート３!$AU$6:$AU$1085,0))+1)*3)="","",INDIRECT("④入力シート3!F"&amp;(INDEX(④入力シート３!AN$6:AN$1085,MATCH(ROW()-50,④入力シート３!$AU$6:$AU$1085,0))+1)*3)),"")</f>
        <v/>
      </c>
      <c r="K80" s="885" t="str">
        <f ca="1">IF((ROW()-50)&lt;=MAX(④入力シート３!$AU$6:$AU$1085),IF(INDEX(④入力シート３!AO$6:AO$1085,MATCH(ROW()-50,④入力シート３!$AU$6:$AU$1085,0))=1,"基本給",IF(INDEX(④入力シート３!AO$6:AO$1085,MATCH(ROW()-50,④入力シート３!$AU$6:$AU$1085,0))=2,"手当","法定福利費残")),"")</f>
        <v/>
      </c>
      <c r="L80" s="886"/>
      <c r="M80" s="886"/>
      <c r="N80" s="886"/>
      <c r="O80" s="887" t="str">
        <f ca="1">IF((ROW()-50)&lt;=MAX(④入力シート３!$AU$6:$AU$1085),INDEX(④入力シート３!AQ$6:AQ$1085,MATCH(ROW()-50,④入力シート３!$AU$6:$AU$1085,0)),"")</f>
        <v/>
      </c>
      <c r="P80" s="888"/>
      <c r="Q80" s="888"/>
      <c r="R80" s="108" t="s">
        <v>1</v>
      </c>
      <c r="S80" s="108" t="s">
        <v>210</v>
      </c>
      <c r="T80" s="284" t="str">
        <f ca="1">IF((ROW()-50)&lt;=MAX(④入力シート３!$AU$6:$AU$1085),INDEX(④入力シート３!AR$6:AR$1085,MATCH(ROW()-50,④入力シート３!$AU$6:$AU$1085,0)),"")</f>
        <v/>
      </c>
      <c r="U80" s="108" t="s">
        <v>211</v>
      </c>
      <c r="V80" s="108" t="s">
        <v>210</v>
      </c>
      <c r="W80" s="285">
        <v>1</v>
      </c>
      <c r="X80" s="108" t="s">
        <v>170</v>
      </c>
      <c r="Y80" s="108" t="s">
        <v>212</v>
      </c>
      <c r="Z80" s="889" t="str">
        <f ca="1">IFERROR(O80*T80*W80,"")</f>
        <v/>
      </c>
      <c r="AA80" s="889"/>
      <c r="AB80" s="889"/>
      <c r="AC80" s="889"/>
      <c r="AD80" s="286" t="s">
        <v>1</v>
      </c>
      <c r="AE80" s="819">
        <f>IF(①入力シート!$F$30="あり",O80,0)</f>
        <v>0</v>
      </c>
      <c r="AF80" s="820"/>
      <c r="AG80" s="820"/>
      <c r="AH80" s="108" t="s">
        <v>1</v>
      </c>
      <c r="AI80" s="108" t="s">
        <v>210</v>
      </c>
      <c r="AJ80" s="507">
        <f>IF(①入力シート!$F$30="あり",T80,0)</f>
        <v>0</v>
      </c>
      <c r="AK80" s="108" t="s">
        <v>211</v>
      </c>
      <c r="AL80" s="108" t="s">
        <v>210</v>
      </c>
      <c r="AM80" s="285">
        <v>1</v>
      </c>
      <c r="AN80" s="108" t="s">
        <v>170</v>
      </c>
      <c r="AO80" s="108" t="s">
        <v>212</v>
      </c>
      <c r="AP80" s="890">
        <f>IFERROR(AE80*AJ80*AM80,"")</f>
        <v>0</v>
      </c>
      <c r="AQ80" s="890"/>
      <c r="AR80" s="890"/>
      <c r="AS80" s="890"/>
      <c r="AT80" s="287" t="s">
        <v>1</v>
      </c>
      <c r="AU80" s="892"/>
      <c r="AV80" s="892"/>
      <c r="AW80" s="892"/>
      <c r="AX80" s="892"/>
      <c r="AY80" s="892"/>
      <c r="AZ80" s="892"/>
      <c r="BA80" s="892"/>
      <c r="BB80" s="892"/>
      <c r="BC80" s="892"/>
      <c r="BD80" s="892"/>
      <c r="BE80" s="892"/>
      <c r="BF80" s="892"/>
      <c r="BG80" s="892"/>
      <c r="BH80" s="892"/>
      <c r="BI80" s="892"/>
      <c r="BJ80" s="100"/>
      <c r="BK80" s="102"/>
      <c r="BL80" s="102"/>
      <c r="BM80" s="102"/>
      <c r="BN80" s="98"/>
      <c r="BO80" s="98"/>
      <c r="BP80" s="99"/>
      <c r="BQ80" s="98"/>
      <c r="BR80" s="98"/>
      <c r="BS80" s="99"/>
      <c r="BT80" s="98"/>
      <c r="BU80" s="98"/>
      <c r="BV80" s="891"/>
      <c r="BW80" s="891"/>
      <c r="BX80" s="891"/>
      <c r="BY80" s="891"/>
      <c r="BZ80" s="100"/>
    </row>
    <row r="81" spans="1:78" ht="26.1" customHeight="1" x14ac:dyDescent="0.15">
      <c r="A81" s="829" t="s">
        <v>216</v>
      </c>
      <c r="B81" s="830"/>
      <c r="C81" s="830"/>
      <c r="D81" s="830"/>
      <c r="E81" s="830"/>
      <c r="F81" s="830"/>
      <c r="G81" s="830"/>
      <c r="H81" s="830"/>
      <c r="I81" s="830"/>
      <c r="J81" s="830"/>
      <c r="K81" s="830"/>
      <c r="L81" s="830"/>
      <c r="M81" s="830"/>
      <c r="N81" s="830"/>
      <c r="O81" s="832">
        <f ca="1">SUM(Z51:AC80)</f>
        <v>0</v>
      </c>
      <c r="P81" s="833"/>
      <c r="Q81" s="833"/>
      <c r="R81" s="833"/>
      <c r="S81" s="833"/>
      <c r="T81" s="833"/>
      <c r="U81" s="833"/>
      <c r="V81" s="833"/>
      <c r="W81" s="833"/>
      <c r="X81" s="833"/>
      <c r="Y81" s="833"/>
      <c r="Z81" s="833"/>
      <c r="AA81" s="833"/>
      <c r="AB81" s="833"/>
      <c r="AC81" s="833"/>
      <c r="AD81" s="278" t="s">
        <v>1</v>
      </c>
      <c r="AE81" s="832">
        <f>SUM(AP51:AS80)</f>
        <v>0</v>
      </c>
      <c r="AF81" s="833"/>
      <c r="AG81" s="833"/>
      <c r="AH81" s="833"/>
      <c r="AI81" s="833"/>
      <c r="AJ81" s="833"/>
      <c r="AK81" s="833"/>
      <c r="AL81" s="833"/>
      <c r="AM81" s="833"/>
      <c r="AN81" s="833"/>
      <c r="AO81" s="833"/>
      <c r="AP81" s="833"/>
      <c r="AQ81" s="833"/>
      <c r="AR81" s="833"/>
      <c r="AS81" s="833"/>
      <c r="AT81" s="279" t="s">
        <v>1</v>
      </c>
      <c r="AU81" s="893"/>
      <c r="AV81" s="893"/>
      <c r="AW81" s="893"/>
      <c r="AX81" s="893"/>
      <c r="AY81" s="893"/>
      <c r="AZ81" s="893"/>
      <c r="BA81" s="893"/>
      <c r="BB81" s="893"/>
      <c r="BC81" s="893"/>
      <c r="BD81" s="893"/>
      <c r="BE81" s="893"/>
      <c r="BF81" s="893"/>
      <c r="BG81" s="893"/>
      <c r="BH81" s="893"/>
      <c r="BI81" s="893"/>
      <c r="BJ81" s="103"/>
      <c r="BK81" s="893"/>
      <c r="BL81" s="893"/>
      <c r="BM81" s="893"/>
      <c r="BN81" s="893"/>
      <c r="BO81" s="893"/>
      <c r="BP81" s="893"/>
      <c r="BQ81" s="893"/>
      <c r="BR81" s="893"/>
      <c r="BS81" s="893"/>
      <c r="BT81" s="893"/>
      <c r="BU81" s="893"/>
      <c r="BV81" s="893"/>
      <c r="BW81" s="893"/>
      <c r="BX81" s="893"/>
      <c r="BY81" s="893"/>
      <c r="BZ81" s="103"/>
    </row>
    <row r="82" spans="1:78" ht="26.1" customHeight="1" x14ac:dyDescent="0.15">
      <c r="A82" s="838" t="s">
        <v>222</v>
      </c>
      <c r="B82" s="839"/>
      <c r="C82" s="839"/>
      <c r="D82" s="839"/>
      <c r="E82" s="839"/>
      <c r="F82" s="839"/>
      <c r="G82" s="839"/>
      <c r="H82" s="839"/>
      <c r="I82" s="839"/>
      <c r="J82" s="839"/>
      <c r="K82" s="839"/>
      <c r="L82" s="839"/>
      <c r="M82" s="839"/>
      <c r="N82" s="840"/>
      <c r="O82" s="841">
        <f ca="1">IFERROR(O81*①入力シート!L38,0)</f>
        <v>0</v>
      </c>
      <c r="P82" s="842"/>
      <c r="Q82" s="842"/>
      <c r="R82" s="842"/>
      <c r="S82" s="842"/>
      <c r="T82" s="842"/>
      <c r="U82" s="842"/>
      <c r="V82" s="842"/>
      <c r="W82" s="842"/>
      <c r="X82" s="842"/>
      <c r="Y82" s="842"/>
      <c r="Z82" s="842"/>
      <c r="AA82" s="842"/>
      <c r="AB82" s="842"/>
      <c r="AC82" s="842"/>
      <c r="AD82" s="280" t="s">
        <v>1</v>
      </c>
      <c r="AE82" s="110"/>
      <c r="AF82" s="427"/>
      <c r="AG82" s="427"/>
      <c r="AH82" s="427"/>
      <c r="AI82" s="427"/>
      <c r="AJ82" s="427"/>
      <c r="AK82" s="427"/>
      <c r="AL82" s="427"/>
      <c r="AM82" s="427"/>
      <c r="AN82" s="427"/>
      <c r="AO82" s="427"/>
      <c r="AP82" s="427"/>
      <c r="AQ82" s="427"/>
      <c r="AR82" s="427"/>
      <c r="AS82" s="427"/>
      <c r="AT82" s="90"/>
      <c r="AU82" s="893"/>
      <c r="AV82" s="893"/>
      <c r="AW82" s="893"/>
      <c r="AX82" s="893"/>
      <c r="AY82" s="893"/>
      <c r="AZ82" s="893"/>
      <c r="BA82" s="893"/>
      <c r="BB82" s="893"/>
      <c r="BC82" s="893"/>
      <c r="BD82" s="893"/>
      <c r="BE82" s="893"/>
      <c r="BF82" s="893"/>
      <c r="BG82" s="893"/>
      <c r="BH82" s="893"/>
      <c r="BI82" s="893"/>
      <c r="BJ82" s="103"/>
      <c r="BK82" s="427"/>
      <c r="BL82" s="427"/>
      <c r="BM82" s="427"/>
      <c r="BN82" s="427"/>
      <c r="BO82" s="427"/>
      <c r="BP82" s="427"/>
      <c r="BQ82" s="427"/>
      <c r="BR82" s="427"/>
      <c r="BS82" s="427"/>
      <c r="BT82" s="427"/>
      <c r="BU82" s="427"/>
      <c r="BV82" s="427"/>
      <c r="BW82" s="427"/>
      <c r="BX82" s="427"/>
      <c r="BY82" s="427"/>
      <c r="BZ82" s="103"/>
    </row>
    <row r="83" spans="1:78" ht="26.1" customHeight="1" thickBot="1" x14ac:dyDescent="0.2">
      <c r="A83" s="843" t="s">
        <v>218</v>
      </c>
      <c r="B83" s="844"/>
      <c r="C83" s="844"/>
      <c r="D83" s="844"/>
      <c r="E83" s="844"/>
      <c r="F83" s="844"/>
      <c r="G83" s="844"/>
      <c r="H83" s="844"/>
      <c r="I83" s="844"/>
      <c r="J83" s="844"/>
      <c r="K83" s="844"/>
      <c r="L83" s="844"/>
      <c r="M83" s="844"/>
      <c r="N83" s="845"/>
      <c r="O83" s="848">
        <f ca="1">O81+O82</f>
        <v>0</v>
      </c>
      <c r="P83" s="849"/>
      <c r="Q83" s="849"/>
      <c r="R83" s="849"/>
      <c r="S83" s="849"/>
      <c r="T83" s="849"/>
      <c r="U83" s="849"/>
      <c r="V83" s="849"/>
      <c r="W83" s="849"/>
      <c r="X83" s="849"/>
      <c r="Y83" s="849"/>
      <c r="Z83" s="849"/>
      <c r="AA83" s="849"/>
      <c r="AB83" s="849"/>
      <c r="AC83" s="849"/>
      <c r="AD83" s="281" t="s">
        <v>1</v>
      </c>
      <c r="AE83" s="104"/>
      <c r="AF83" s="91"/>
      <c r="AG83" s="91"/>
      <c r="AH83" s="91"/>
      <c r="AI83" s="91"/>
      <c r="AJ83" s="91"/>
      <c r="AK83" s="91"/>
      <c r="AL83" s="91"/>
      <c r="AM83" s="91"/>
      <c r="AN83" s="91"/>
      <c r="AO83" s="91"/>
      <c r="AP83" s="91"/>
      <c r="AQ83" s="91"/>
      <c r="AR83" s="91"/>
      <c r="AS83" s="91"/>
      <c r="AT83" s="92"/>
      <c r="AU83" s="893"/>
      <c r="AV83" s="893"/>
      <c r="AW83" s="893"/>
      <c r="AX83" s="893"/>
      <c r="AY83" s="893"/>
      <c r="AZ83" s="893"/>
      <c r="BA83" s="893"/>
      <c r="BB83" s="893"/>
      <c r="BC83" s="893"/>
      <c r="BD83" s="893"/>
      <c r="BE83" s="893"/>
      <c r="BF83" s="893"/>
      <c r="BG83" s="893"/>
      <c r="BH83" s="893"/>
      <c r="BI83" s="893"/>
      <c r="BJ83" s="103"/>
      <c r="BK83" s="427"/>
      <c r="BL83" s="427"/>
      <c r="BM83" s="427"/>
      <c r="BN83" s="427"/>
      <c r="BO83" s="427"/>
      <c r="BP83" s="427"/>
      <c r="BQ83" s="427"/>
      <c r="BR83" s="427"/>
      <c r="BS83" s="427"/>
      <c r="BT83" s="427"/>
      <c r="BU83" s="427"/>
      <c r="BV83" s="427"/>
      <c r="BW83" s="427"/>
      <c r="BX83" s="427"/>
      <c r="BY83" s="427"/>
      <c r="BZ83" s="103"/>
    </row>
    <row r="85" spans="1:78" x14ac:dyDescent="0.15">
      <c r="A85" s="288"/>
    </row>
    <row r="86" spans="1:78" x14ac:dyDescent="0.15">
      <c r="A86" s="289"/>
    </row>
    <row r="87" spans="1:78" hidden="1" x14ac:dyDescent="0.15">
      <c r="A87" s="290" t="s">
        <v>110</v>
      </c>
      <c r="F87" s="77" t="s">
        <v>209</v>
      </c>
    </row>
    <row r="88" spans="1:78" hidden="1" x14ac:dyDescent="0.15">
      <c r="A88" s="290" t="s">
        <v>109</v>
      </c>
      <c r="F88" s="77" t="s">
        <v>214</v>
      </c>
    </row>
    <row r="89" spans="1:78" hidden="1" x14ac:dyDescent="0.15">
      <c r="A89" s="290" t="s">
        <v>108</v>
      </c>
      <c r="F89" s="77" t="s">
        <v>234</v>
      </c>
    </row>
    <row r="90" spans="1:78" hidden="1" x14ac:dyDescent="0.15">
      <c r="A90" s="290" t="s">
        <v>107</v>
      </c>
      <c r="F90" s="77" t="s">
        <v>235</v>
      </c>
    </row>
    <row r="91" spans="1:78" hidden="1" x14ac:dyDescent="0.15">
      <c r="A91" s="290" t="s">
        <v>299</v>
      </c>
      <c r="F91" s="77" t="s">
        <v>236</v>
      </c>
    </row>
    <row r="92" spans="1:78" hidden="1" x14ac:dyDescent="0.15">
      <c r="A92" s="290" t="s">
        <v>106</v>
      </c>
    </row>
    <row r="93" spans="1:78" hidden="1" x14ac:dyDescent="0.15">
      <c r="A93" s="290" t="s">
        <v>105</v>
      </c>
    </row>
    <row r="94" spans="1:78" hidden="1" x14ac:dyDescent="0.15">
      <c r="A94" s="290" t="s">
        <v>104</v>
      </c>
    </row>
    <row r="95" spans="1:78" hidden="1" x14ac:dyDescent="0.15">
      <c r="A95" s="290" t="s">
        <v>103</v>
      </c>
    </row>
  </sheetData>
  <sheetProtection algorithmName="SHA-512" hashValue="3RXE61aWanUiGt9CaurGdq5ZJ2RB0M1coTQzXOqHulm7mXMXeNzHMg8+O/bNO6D4CIaYltM1eW5X0eyqNUMcVQ==" saltValue="AE0QMd3HWxh8SM/t5nuO9Q==" spinCount="100000" sheet="1" formatCells="0"/>
  <mergeCells count="704">
    <mergeCell ref="AE79:AG79"/>
    <mergeCell ref="AP79:AS79"/>
    <mergeCell ref="AU79:BI79"/>
    <mergeCell ref="BV79:BY79"/>
    <mergeCell ref="B78:F78"/>
    <mergeCell ref="G78:I78"/>
    <mergeCell ref="K78:N78"/>
    <mergeCell ref="O78:Q78"/>
    <mergeCell ref="Z78:AC78"/>
    <mergeCell ref="AE78:AG78"/>
    <mergeCell ref="AP78:AS78"/>
    <mergeCell ref="AU78:BI78"/>
    <mergeCell ref="BV78:BY78"/>
    <mergeCell ref="B79:F79"/>
    <mergeCell ref="G79:I79"/>
    <mergeCell ref="K79:N79"/>
    <mergeCell ref="O79:Q79"/>
    <mergeCell ref="Z79:AC79"/>
    <mergeCell ref="B77:F77"/>
    <mergeCell ref="G77:I77"/>
    <mergeCell ref="K77:N77"/>
    <mergeCell ref="O77:Q77"/>
    <mergeCell ref="Z77:AC77"/>
    <mergeCell ref="AE77:AG77"/>
    <mergeCell ref="AP77:AS77"/>
    <mergeCell ref="AU77:BI77"/>
    <mergeCell ref="BV77:BY77"/>
    <mergeCell ref="B76:F76"/>
    <mergeCell ref="G76:I76"/>
    <mergeCell ref="K76:N76"/>
    <mergeCell ref="O76:Q76"/>
    <mergeCell ref="Z76:AC76"/>
    <mergeCell ref="AE76:AG76"/>
    <mergeCell ref="AP76:AS76"/>
    <mergeCell ref="AU76:BI76"/>
    <mergeCell ref="BV76:BY76"/>
    <mergeCell ref="B75:F75"/>
    <mergeCell ref="G75:I75"/>
    <mergeCell ref="K75:N75"/>
    <mergeCell ref="O75:Q75"/>
    <mergeCell ref="Z75:AC75"/>
    <mergeCell ref="AE75:AG75"/>
    <mergeCell ref="AP75:AS75"/>
    <mergeCell ref="AU75:BI75"/>
    <mergeCell ref="BV75:BY75"/>
    <mergeCell ref="B74:F74"/>
    <mergeCell ref="G74:I74"/>
    <mergeCell ref="K74:N74"/>
    <mergeCell ref="O74:Q74"/>
    <mergeCell ref="Z74:AC74"/>
    <mergeCell ref="AE74:AG74"/>
    <mergeCell ref="AP74:AS74"/>
    <mergeCell ref="AU74:BI74"/>
    <mergeCell ref="BV74:BY74"/>
    <mergeCell ref="B73:F73"/>
    <mergeCell ref="G73:I73"/>
    <mergeCell ref="K73:N73"/>
    <mergeCell ref="O73:Q73"/>
    <mergeCell ref="Z73:AC73"/>
    <mergeCell ref="AE73:AG73"/>
    <mergeCell ref="AP73:AS73"/>
    <mergeCell ref="AU73:BI73"/>
    <mergeCell ref="BV73:BY73"/>
    <mergeCell ref="BV71:BY71"/>
    <mergeCell ref="B72:F72"/>
    <mergeCell ref="G72:I72"/>
    <mergeCell ref="K72:N72"/>
    <mergeCell ref="O72:Q72"/>
    <mergeCell ref="Z72:AC72"/>
    <mergeCell ref="AE72:AG72"/>
    <mergeCell ref="AP72:AS72"/>
    <mergeCell ref="AU72:BI72"/>
    <mergeCell ref="BV72:BY72"/>
    <mergeCell ref="B71:F71"/>
    <mergeCell ref="G71:I71"/>
    <mergeCell ref="K71:N71"/>
    <mergeCell ref="O71:Q71"/>
    <mergeCell ref="Z71:AC71"/>
    <mergeCell ref="AE71:AG71"/>
    <mergeCell ref="AP71:AS71"/>
    <mergeCell ref="AU71:BI71"/>
    <mergeCell ref="BK71:BM71"/>
    <mergeCell ref="B70:F70"/>
    <mergeCell ref="G70:I70"/>
    <mergeCell ref="K70:N70"/>
    <mergeCell ref="O70:Q70"/>
    <mergeCell ref="Z70:AC70"/>
    <mergeCell ref="AE70:AG70"/>
    <mergeCell ref="AP70:AS70"/>
    <mergeCell ref="AU70:BI70"/>
    <mergeCell ref="BV70:BY70"/>
    <mergeCell ref="B69:F69"/>
    <mergeCell ref="G69:I69"/>
    <mergeCell ref="K69:N69"/>
    <mergeCell ref="O69:Q69"/>
    <mergeCell ref="Z69:AC69"/>
    <mergeCell ref="AE69:AG69"/>
    <mergeCell ref="AP69:AS69"/>
    <mergeCell ref="AU69:BI69"/>
    <mergeCell ref="BV69:BY69"/>
    <mergeCell ref="B68:F68"/>
    <mergeCell ref="G68:I68"/>
    <mergeCell ref="K68:N68"/>
    <mergeCell ref="O68:Q68"/>
    <mergeCell ref="Z68:AC68"/>
    <mergeCell ref="AE68:AG68"/>
    <mergeCell ref="AP68:AS68"/>
    <mergeCell ref="AU68:BI68"/>
    <mergeCell ref="BV68:BY68"/>
    <mergeCell ref="B67:F67"/>
    <mergeCell ref="G67:I67"/>
    <mergeCell ref="K67:N67"/>
    <mergeCell ref="O67:Q67"/>
    <mergeCell ref="Z67:AC67"/>
    <mergeCell ref="AE67:AG67"/>
    <mergeCell ref="AP67:AS67"/>
    <mergeCell ref="AU67:BI67"/>
    <mergeCell ref="BV67:BY67"/>
    <mergeCell ref="B66:F66"/>
    <mergeCell ref="G66:I66"/>
    <mergeCell ref="K66:N66"/>
    <mergeCell ref="O66:Q66"/>
    <mergeCell ref="Z66:AC66"/>
    <mergeCell ref="AE66:AG66"/>
    <mergeCell ref="AP66:AS66"/>
    <mergeCell ref="AU66:BI66"/>
    <mergeCell ref="BV66:BY66"/>
    <mergeCell ref="B65:F65"/>
    <mergeCell ref="G65:I65"/>
    <mergeCell ref="K65:N65"/>
    <mergeCell ref="O65:Q65"/>
    <mergeCell ref="Z65:AC65"/>
    <mergeCell ref="AE65:AG65"/>
    <mergeCell ref="AP65:AS65"/>
    <mergeCell ref="AU65:BI65"/>
    <mergeCell ref="BV65:BY65"/>
    <mergeCell ref="B64:F64"/>
    <mergeCell ref="G64:I64"/>
    <mergeCell ref="K64:N64"/>
    <mergeCell ref="O64:Q64"/>
    <mergeCell ref="Z64:AC64"/>
    <mergeCell ref="AE64:AG64"/>
    <mergeCell ref="AP64:AS64"/>
    <mergeCell ref="AU64:BI64"/>
    <mergeCell ref="BV64:BY64"/>
    <mergeCell ref="B63:F63"/>
    <mergeCell ref="G63:I63"/>
    <mergeCell ref="K63:N63"/>
    <mergeCell ref="O63:Q63"/>
    <mergeCell ref="Z63:AC63"/>
    <mergeCell ref="AE63:AG63"/>
    <mergeCell ref="AP63:AS63"/>
    <mergeCell ref="AU63:BI63"/>
    <mergeCell ref="BV63:BY63"/>
    <mergeCell ref="B62:F62"/>
    <mergeCell ref="G62:I62"/>
    <mergeCell ref="K62:N62"/>
    <mergeCell ref="O62:Q62"/>
    <mergeCell ref="Z62:AC62"/>
    <mergeCell ref="AE62:AG62"/>
    <mergeCell ref="AP62:AS62"/>
    <mergeCell ref="AU62:BI62"/>
    <mergeCell ref="BK62:BM62"/>
    <mergeCell ref="BV62:BY62"/>
    <mergeCell ref="BK35:BM35"/>
    <mergeCell ref="BV35:BY35"/>
    <mergeCell ref="B36:F36"/>
    <mergeCell ref="G36:I36"/>
    <mergeCell ref="K36:N36"/>
    <mergeCell ref="O36:Q36"/>
    <mergeCell ref="Z36:AC36"/>
    <mergeCell ref="AE36:AG36"/>
    <mergeCell ref="AP36:AS36"/>
    <mergeCell ref="AU36:AW36"/>
    <mergeCell ref="BF36:BI36"/>
    <mergeCell ref="BK36:BM36"/>
    <mergeCell ref="BV36:BY36"/>
    <mergeCell ref="B35:F35"/>
    <mergeCell ref="G35:I35"/>
    <mergeCell ref="K35:N35"/>
    <mergeCell ref="O35:Q35"/>
    <mergeCell ref="Z35:AC35"/>
    <mergeCell ref="AE35:AG35"/>
    <mergeCell ref="AP35:AS35"/>
    <mergeCell ref="AU35:AW35"/>
    <mergeCell ref="BF35:BI35"/>
    <mergeCell ref="BK37:BM37"/>
    <mergeCell ref="BV33:BY33"/>
    <mergeCell ref="B34:F34"/>
    <mergeCell ref="G34:I34"/>
    <mergeCell ref="K34:N34"/>
    <mergeCell ref="O34:Q34"/>
    <mergeCell ref="Z34:AC34"/>
    <mergeCell ref="AE34:AG34"/>
    <mergeCell ref="AP34:AS34"/>
    <mergeCell ref="AU34:AW34"/>
    <mergeCell ref="BF34:BI34"/>
    <mergeCell ref="BK34:BM34"/>
    <mergeCell ref="BV34:BY34"/>
    <mergeCell ref="B33:F33"/>
    <mergeCell ref="G33:I33"/>
    <mergeCell ref="K33:N33"/>
    <mergeCell ref="O33:Q33"/>
    <mergeCell ref="Z33:AC33"/>
    <mergeCell ref="AE33:AG33"/>
    <mergeCell ref="AP33:AS33"/>
    <mergeCell ref="AU33:AW33"/>
    <mergeCell ref="BF33:BI33"/>
    <mergeCell ref="BV37:BY37"/>
    <mergeCell ref="B31:F31"/>
    <mergeCell ref="G31:I31"/>
    <mergeCell ref="K31:N31"/>
    <mergeCell ref="O31:Q31"/>
    <mergeCell ref="Z31:AC31"/>
    <mergeCell ref="AE31:AG31"/>
    <mergeCell ref="AP31:AS31"/>
    <mergeCell ref="AU31:AW31"/>
    <mergeCell ref="BF31:BI31"/>
    <mergeCell ref="BK31:BM31"/>
    <mergeCell ref="BV31:BY31"/>
    <mergeCell ref="B32:F32"/>
    <mergeCell ref="G32:I32"/>
    <mergeCell ref="K32:N32"/>
    <mergeCell ref="O32:Q32"/>
    <mergeCell ref="Z32:AC32"/>
    <mergeCell ref="AE32:AG32"/>
    <mergeCell ref="AP32:AS32"/>
    <mergeCell ref="AU32:AW32"/>
    <mergeCell ref="BF32:BI32"/>
    <mergeCell ref="BK32:BM32"/>
    <mergeCell ref="BV32:BY32"/>
    <mergeCell ref="B37:F37"/>
    <mergeCell ref="G37:I37"/>
    <mergeCell ref="K37:N37"/>
    <mergeCell ref="O37:Q37"/>
    <mergeCell ref="Z37:AC37"/>
    <mergeCell ref="AE37:AG37"/>
    <mergeCell ref="AP37:AS37"/>
    <mergeCell ref="AU37:AW37"/>
    <mergeCell ref="BF37:BI37"/>
    <mergeCell ref="BK29:BM29"/>
    <mergeCell ref="BK33:BM33"/>
    <mergeCell ref="BV29:BY29"/>
    <mergeCell ref="B30:F30"/>
    <mergeCell ref="G30:I30"/>
    <mergeCell ref="K30:N30"/>
    <mergeCell ref="O30:Q30"/>
    <mergeCell ref="Z30:AC30"/>
    <mergeCell ref="AE30:AG30"/>
    <mergeCell ref="AP30:AS30"/>
    <mergeCell ref="AU30:AW30"/>
    <mergeCell ref="BF30:BI30"/>
    <mergeCell ref="BK30:BM30"/>
    <mergeCell ref="BV30:BY30"/>
    <mergeCell ref="B29:F29"/>
    <mergeCell ref="G29:I29"/>
    <mergeCell ref="K29:N29"/>
    <mergeCell ref="O29:Q29"/>
    <mergeCell ref="Z29:AC29"/>
    <mergeCell ref="AE29:AG29"/>
    <mergeCell ref="AP29:AS29"/>
    <mergeCell ref="AU29:AW29"/>
    <mergeCell ref="BF29:BI29"/>
    <mergeCell ref="BK27:BM27"/>
    <mergeCell ref="BV27:BY27"/>
    <mergeCell ref="B28:F28"/>
    <mergeCell ref="G28:I28"/>
    <mergeCell ref="K28:N28"/>
    <mergeCell ref="O28:Q28"/>
    <mergeCell ref="Z28:AC28"/>
    <mergeCell ref="AE28:AG28"/>
    <mergeCell ref="AP28:AS28"/>
    <mergeCell ref="AU28:AW28"/>
    <mergeCell ref="BF28:BI28"/>
    <mergeCell ref="BK28:BM28"/>
    <mergeCell ref="BV28:BY28"/>
    <mergeCell ref="B27:F27"/>
    <mergeCell ref="G27:I27"/>
    <mergeCell ref="K27:N27"/>
    <mergeCell ref="O27:Q27"/>
    <mergeCell ref="Z27:AC27"/>
    <mergeCell ref="AE27:AG27"/>
    <mergeCell ref="AP27:AS27"/>
    <mergeCell ref="AU27:AW27"/>
    <mergeCell ref="BF27:BI27"/>
    <mergeCell ref="BK25:BM25"/>
    <mergeCell ref="BV25:BY25"/>
    <mergeCell ref="B26:F26"/>
    <mergeCell ref="G26:I26"/>
    <mergeCell ref="K26:N26"/>
    <mergeCell ref="O26:Q26"/>
    <mergeCell ref="Z26:AC26"/>
    <mergeCell ref="AE26:AG26"/>
    <mergeCell ref="AP26:AS26"/>
    <mergeCell ref="AU26:AW26"/>
    <mergeCell ref="BF26:BI26"/>
    <mergeCell ref="BK26:BM26"/>
    <mergeCell ref="BV26:BY26"/>
    <mergeCell ref="B25:F25"/>
    <mergeCell ref="G25:I25"/>
    <mergeCell ref="K25:N25"/>
    <mergeCell ref="O25:Q25"/>
    <mergeCell ref="Z25:AC25"/>
    <mergeCell ref="AE25:AG25"/>
    <mergeCell ref="AP25:AS25"/>
    <mergeCell ref="AU25:AW25"/>
    <mergeCell ref="BF25:BI25"/>
    <mergeCell ref="BK23:BM23"/>
    <mergeCell ref="BV23:BY23"/>
    <mergeCell ref="B24:F24"/>
    <mergeCell ref="G24:I24"/>
    <mergeCell ref="K24:N24"/>
    <mergeCell ref="O24:Q24"/>
    <mergeCell ref="Z24:AC24"/>
    <mergeCell ref="AE24:AG24"/>
    <mergeCell ref="AP24:AS24"/>
    <mergeCell ref="AU24:AW24"/>
    <mergeCell ref="BF24:BI24"/>
    <mergeCell ref="BK24:BM24"/>
    <mergeCell ref="BV24:BY24"/>
    <mergeCell ref="B23:F23"/>
    <mergeCell ref="G23:I23"/>
    <mergeCell ref="K23:N23"/>
    <mergeCell ref="O23:Q23"/>
    <mergeCell ref="Z23:AC23"/>
    <mergeCell ref="AE23:AG23"/>
    <mergeCell ref="AP23:AS23"/>
    <mergeCell ref="AU23:AW23"/>
    <mergeCell ref="BF23:BI23"/>
    <mergeCell ref="BK21:BM21"/>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Z21:AC21"/>
    <mergeCell ref="AE21:AG21"/>
    <mergeCell ref="AP21:AS21"/>
    <mergeCell ref="AU21:AW21"/>
    <mergeCell ref="BF21:BI21"/>
    <mergeCell ref="BV53:BY53"/>
    <mergeCell ref="AP52:AS52"/>
    <mergeCell ref="BK52:BM52"/>
    <mergeCell ref="BV52:BY52"/>
    <mergeCell ref="AE52:AG52"/>
    <mergeCell ref="AE51:AG51"/>
    <mergeCell ref="AP51:AS51"/>
    <mergeCell ref="BK51:BM51"/>
    <mergeCell ref="BV51:BY51"/>
    <mergeCell ref="AU51:BI51"/>
    <mergeCell ref="AU52:BI52"/>
    <mergeCell ref="AU53:BI53"/>
    <mergeCell ref="BK3:BZ3"/>
    <mergeCell ref="BK1:BO1"/>
    <mergeCell ref="BP1:BV1"/>
    <mergeCell ref="BW1:BZ1"/>
    <mergeCell ref="A82:N82"/>
    <mergeCell ref="O82:AC82"/>
    <mergeCell ref="AU82:BI82"/>
    <mergeCell ref="AE61:AG61"/>
    <mergeCell ref="AP61:AS61"/>
    <mergeCell ref="BV61:BY61"/>
    <mergeCell ref="AP60:AS60"/>
    <mergeCell ref="BV60:BY60"/>
    <mergeCell ref="B61:F61"/>
    <mergeCell ref="G61:I61"/>
    <mergeCell ref="K61:N61"/>
    <mergeCell ref="O61:Q61"/>
    <mergeCell ref="Z61:AC61"/>
    <mergeCell ref="B60:F60"/>
    <mergeCell ref="G60:I60"/>
    <mergeCell ref="K60:N60"/>
    <mergeCell ref="O60:Q60"/>
    <mergeCell ref="Z60:AC60"/>
    <mergeCell ref="AE53:AG53"/>
    <mergeCell ref="AP53:AS53"/>
    <mergeCell ref="A83:N83"/>
    <mergeCell ref="O83:AC83"/>
    <mergeCell ref="AU83:BI83"/>
    <mergeCell ref="AP80:AS80"/>
    <mergeCell ref="BV80:BY80"/>
    <mergeCell ref="A81:N81"/>
    <mergeCell ref="O81:AC81"/>
    <mergeCell ref="AE81:AS81"/>
    <mergeCell ref="AU81:BI81"/>
    <mergeCell ref="BK81:BY81"/>
    <mergeCell ref="Z80:AC80"/>
    <mergeCell ref="AE80:AG80"/>
    <mergeCell ref="AU80:BI80"/>
    <mergeCell ref="B80:F80"/>
    <mergeCell ref="G80:I80"/>
    <mergeCell ref="K80:N80"/>
    <mergeCell ref="O80:Q80"/>
    <mergeCell ref="AE60:AG60"/>
    <mergeCell ref="AU60:BI60"/>
    <mergeCell ref="AU61:BI61"/>
    <mergeCell ref="AE59:AG59"/>
    <mergeCell ref="AP59:AS59"/>
    <mergeCell ref="BV59:BY59"/>
    <mergeCell ref="AP58:AS58"/>
    <mergeCell ref="BV58:BY58"/>
    <mergeCell ref="B59:F59"/>
    <mergeCell ref="G59:I59"/>
    <mergeCell ref="K59:N59"/>
    <mergeCell ref="O59:Q59"/>
    <mergeCell ref="Z59:AC59"/>
    <mergeCell ref="B58:F58"/>
    <mergeCell ref="G58:I58"/>
    <mergeCell ref="K58:N58"/>
    <mergeCell ref="O58:Q58"/>
    <mergeCell ref="Z58:AC58"/>
    <mergeCell ref="AE58:AG58"/>
    <mergeCell ref="AU58:BI58"/>
    <mergeCell ref="AU59:BI59"/>
    <mergeCell ref="AE57:AG57"/>
    <mergeCell ref="AP57:AS57"/>
    <mergeCell ref="BV57:BY57"/>
    <mergeCell ref="AP56:AS56"/>
    <mergeCell ref="BV56:BY56"/>
    <mergeCell ref="B57:F57"/>
    <mergeCell ref="G57:I57"/>
    <mergeCell ref="K57:N57"/>
    <mergeCell ref="O57:Q57"/>
    <mergeCell ref="Z57:AC57"/>
    <mergeCell ref="B56:F56"/>
    <mergeCell ref="G56:I56"/>
    <mergeCell ref="K56:N56"/>
    <mergeCell ref="O56:Q56"/>
    <mergeCell ref="Z56:AC56"/>
    <mergeCell ref="AE56:AG56"/>
    <mergeCell ref="AU56:BI56"/>
    <mergeCell ref="AU57:BI57"/>
    <mergeCell ref="AE55:AG55"/>
    <mergeCell ref="AP55:AS55"/>
    <mergeCell ref="BV55:BY55"/>
    <mergeCell ref="AP54:AS54"/>
    <mergeCell ref="BV54:BY54"/>
    <mergeCell ref="B55:F55"/>
    <mergeCell ref="G55:I55"/>
    <mergeCell ref="K55:N55"/>
    <mergeCell ref="O55:Q55"/>
    <mergeCell ref="Z55:AC55"/>
    <mergeCell ref="B54:F54"/>
    <mergeCell ref="G54:I54"/>
    <mergeCell ref="K54:N54"/>
    <mergeCell ref="O54:Q54"/>
    <mergeCell ref="Z54:AC54"/>
    <mergeCell ref="AE54:AG54"/>
    <mergeCell ref="AU54:BI54"/>
    <mergeCell ref="AU55:BI55"/>
    <mergeCell ref="B51:F51"/>
    <mergeCell ref="G51:I51"/>
    <mergeCell ref="K51:N51"/>
    <mergeCell ref="O51:Q51"/>
    <mergeCell ref="Z51:AC51"/>
    <mergeCell ref="B53:F53"/>
    <mergeCell ref="G53:I53"/>
    <mergeCell ref="K53:N53"/>
    <mergeCell ref="O53:Q53"/>
    <mergeCell ref="Z53:AC53"/>
    <mergeCell ref="B52:F52"/>
    <mergeCell ref="G52:I52"/>
    <mergeCell ref="K52:N52"/>
    <mergeCell ref="O52:Q52"/>
    <mergeCell ref="Z52:AC52"/>
    <mergeCell ref="BK49:BM49"/>
    <mergeCell ref="BV49:BY49"/>
    <mergeCell ref="B50:F50"/>
    <mergeCell ref="G50:I50"/>
    <mergeCell ref="K50:N50"/>
    <mergeCell ref="O50:Q50"/>
    <mergeCell ref="Z50:AC50"/>
    <mergeCell ref="AE50:AG50"/>
    <mergeCell ref="AU50:AW50"/>
    <mergeCell ref="BF50:BI50"/>
    <mergeCell ref="BK50:BM50"/>
    <mergeCell ref="BV50:BY50"/>
    <mergeCell ref="AP50:AS50"/>
    <mergeCell ref="B49:F49"/>
    <mergeCell ref="G49:I49"/>
    <mergeCell ref="K49:N49"/>
    <mergeCell ref="O49:Q49"/>
    <mergeCell ref="Z49:AC49"/>
    <mergeCell ref="AE49:AG49"/>
    <mergeCell ref="AP49:AS49"/>
    <mergeCell ref="AU49:AW49"/>
    <mergeCell ref="BF49:BI49"/>
    <mergeCell ref="A46:AT46"/>
    <mergeCell ref="A47:A48"/>
    <mergeCell ref="B47:F48"/>
    <mergeCell ref="G47:I48"/>
    <mergeCell ref="K47:N48"/>
    <mergeCell ref="O47:AT47"/>
    <mergeCell ref="A40:N40"/>
    <mergeCell ref="O40:AC40"/>
    <mergeCell ref="AU40:BI40"/>
    <mergeCell ref="A41:N41"/>
    <mergeCell ref="O41:AC41"/>
    <mergeCell ref="AU41:BI41"/>
    <mergeCell ref="AE48:AT48"/>
    <mergeCell ref="AD45:AE45"/>
    <mergeCell ref="AF45:AT45"/>
    <mergeCell ref="W45:AC45"/>
    <mergeCell ref="J47:J48"/>
    <mergeCell ref="AW47:CB48"/>
    <mergeCell ref="A43:CB43"/>
    <mergeCell ref="AP38:AS38"/>
    <mergeCell ref="AU38:AW38"/>
    <mergeCell ref="BF38:BI38"/>
    <mergeCell ref="BK38:BM38"/>
    <mergeCell ref="BV38:BY38"/>
    <mergeCell ref="A39:N39"/>
    <mergeCell ref="O39:AC39"/>
    <mergeCell ref="AE39:AS39"/>
    <mergeCell ref="AU39:BI39"/>
    <mergeCell ref="BK39:BY39"/>
    <mergeCell ref="B38:F38"/>
    <mergeCell ref="G38:I38"/>
    <mergeCell ref="K38:N38"/>
    <mergeCell ref="O38:Q38"/>
    <mergeCell ref="Z38:AC38"/>
    <mergeCell ref="AE38:AG38"/>
    <mergeCell ref="AE20:AG20"/>
    <mergeCell ref="AP20:AS20"/>
    <mergeCell ref="AU20:AW20"/>
    <mergeCell ref="BF20:BI20"/>
    <mergeCell ref="BK20:BM20"/>
    <mergeCell ref="BV20:BY20"/>
    <mergeCell ref="AP19:AS19"/>
    <mergeCell ref="AU19:AW19"/>
    <mergeCell ref="BF19:BI19"/>
    <mergeCell ref="BK19:BM19"/>
    <mergeCell ref="BV19:BY19"/>
    <mergeCell ref="AE19:AG19"/>
    <mergeCell ref="B20:F20"/>
    <mergeCell ref="G20:I20"/>
    <mergeCell ref="K20:N20"/>
    <mergeCell ref="O20:Q20"/>
    <mergeCell ref="Z20:AC20"/>
    <mergeCell ref="B19:F19"/>
    <mergeCell ref="G19:I19"/>
    <mergeCell ref="K19:N19"/>
    <mergeCell ref="O19:Q19"/>
    <mergeCell ref="Z19:AC19"/>
    <mergeCell ref="AE18:AG18"/>
    <mergeCell ref="AP18:AS18"/>
    <mergeCell ref="AU18:AW18"/>
    <mergeCell ref="BF18:BI18"/>
    <mergeCell ref="BK18:BM18"/>
    <mergeCell ref="BV18:BY18"/>
    <mergeCell ref="AP17:AS17"/>
    <mergeCell ref="AU17:AW17"/>
    <mergeCell ref="BF17:BI17"/>
    <mergeCell ref="BK17:BM17"/>
    <mergeCell ref="BV17:BY17"/>
    <mergeCell ref="AE17:AG17"/>
    <mergeCell ref="B18:F18"/>
    <mergeCell ref="G18:I18"/>
    <mergeCell ref="K18:N18"/>
    <mergeCell ref="O18:Q18"/>
    <mergeCell ref="Z18:AC18"/>
    <mergeCell ref="B17:F17"/>
    <mergeCell ref="G17:I17"/>
    <mergeCell ref="K17:N17"/>
    <mergeCell ref="O17:Q17"/>
    <mergeCell ref="Z17:AC17"/>
    <mergeCell ref="AE16:AG16"/>
    <mergeCell ref="AP16:AS16"/>
    <mergeCell ref="AU16:AW16"/>
    <mergeCell ref="BF16:BI16"/>
    <mergeCell ref="BK16:BM16"/>
    <mergeCell ref="BV16:BY16"/>
    <mergeCell ref="AP15:AS15"/>
    <mergeCell ref="AU15:AW15"/>
    <mergeCell ref="BF15:BI15"/>
    <mergeCell ref="BK15:BM15"/>
    <mergeCell ref="BV15:BY15"/>
    <mergeCell ref="AE15:AG15"/>
    <mergeCell ref="B16:F16"/>
    <mergeCell ref="G16:I16"/>
    <mergeCell ref="K16:N16"/>
    <mergeCell ref="O16:Q16"/>
    <mergeCell ref="Z16:AC16"/>
    <mergeCell ref="B15:F15"/>
    <mergeCell ref="G15:I15"/>
    <mergeCell ref="K15:N15"/>
    <mergeCell ref="O15:Q15"/>
    <mergeCell ref="Z15:AC15"/>
    <mergeCell ref="AE14:AG14"/>
    <mergeCell ref="AP14:AS14"/>
    <mergeCell ref="AU14:AW14"/>
    <mergeCell ref="BF14:BI14"/>
    <mergeCell ref="BK14:BM14"/>
    <mergeCell ref="BV14:BY14"/>
    <mergeCell ref="AP13:AS13"/>
    <mergeCell ref="AU13:AW13"/>
    <mergeCell ref="BF13:BI13"/>
    <mergeCell ref="BK13:BM13"/>
    <mergeCell ref="BV13:BY13"/>
    <mergeCell ref="AE13:AG13"/>
    <mergeCell ref="B14:F14"/>
    <mergeCell ref="G14:I14"/>
    <mergeCell ref="K14:N14"/>
    <mergeCell ref="O14:Q14"/>
    <mergeCell ref="Z14:AC14"/>
    <mergeCell ref="B13:F13"/>
    <mergeCell ref="G13:I13"/>
    <mergeCell ref="K13:N13"/>
    <mergeCell ref="O13:Q13"/>
    <mergeCell ref="Z13:AC13"/>
    <mergeCell ref="AE12:AG12"/>
    <mergeCell ref="AP12:AS12"/>
    <mergeCell ref="AU12:AW12"/>
    <mergeCell ref="BF12:BI12"/>
    <mergeCell ref="BK12:BM12"/>
    <mergeCell ref="BV12:BY12"/>
    <mergeCell ref="AP11:AS11"/>
    <mergeCell ref="AU11:AW11"/>
    <mergeCell ref="BF11:BI11"/>
    <mergeCell ref="BK11:BM11"/>
    <mergeCell ref="BV11:BY11"/>
    <mergeCell ref="AE11:AG11"/>
    <mergeCell ref="B12:F12"/>
    <mergeCell ref="G12:I12"/>
    <mergeCell ref="K12:N12"/>
    <mergeCell ref="O12:Q12"/>
    <mergeCell ref="Z12:AC12"/>
    <mergeCell ref="B11:F11"/>
    <mergeCell ref="G11:I11"/>
    <mergeCell ref="K11:N11"/>
    <mergeCell ref="O11:Q11"/>
    <mergeCell ref="Z11:AC11"/>
    <mergeCell ref="AE10:AG10"/>
    <mergeCell ref="AP10:AS10"/>
    <mergeCell ref="AU10:AW10"/>
    <mergeCell ref="BF10:BI10"/>
    <mergeCell ref="BK10:BM10"/>
    <mergeCell ref="BV10:BY10"/>
    <mergeCell ref="AP9:AS9"/>
    <mergeCell ref="AU9:AW9"/>
    <mergeCell ref="BF9:BI9"/>
    <mergeCell ref="BK9:BM9"/>
    <mergeCell ref="BV9:BY9"/>
    <mergeCell ref="AE9:AG9"/>
    <mergeCell ref="B10:F10"/>
    <mergeCell ref="G10:I10"/>
    <mergeCell ref="K10:N10"/>
    <mergeCell ref="O10:Q10"/>
    <mergeCell ref="Z10:AC10"/>
    <mergeCell ref="B9:F9"/>
    <mergeCell ref="G9:I9"/>
    <mergeCell ref="K9:N9"/>
    <mergeCell ref="O9:Q9"/>
    <mergeCell ref="Z9:AC9"/>
    <mergeCell ref="CA5:CB5"/>
    <mergeCell ref="AE6:AT6"/>
    <mergeCell ref="BK6:BZ6"/>
    <mergeCell ref="B7:F7"/>
    <mergeCell ref="G7:I7"/>
    <mergeCell ref="K7:N7"/>
    <mergeCell ref="O7:Q7"/>
    <mergeCell ref="Z7:AC7"/>
    <mergeCell ref="AE7:AG7"/>
    <mergeCell ref="AP7:AS7"/>
    <mergeCell ref="AU7:AW7"/>
    <mergeCell ref="BF7:BI7"/>
    <mergeCell ref="BK7:BM7"/>
    <mergeCell ref="BV7:BY7"/>
    <mergeCell ref="J5:J6"/>
    <mergeCell ref="BC2:BJ2"/>
    <mergeCell ref="BK2:BZ2"/>
    <mergeCell ref="A5:A6"/>
    <mergeCell ref="B5:F6"/>
    <mergeCell ref="G5:I6"/>
    <mergeCell ref="K5:N6"/>
    <mergeCell ref="O5:AT5"/>
    <mergeCell ref="B8:F8"/>
    <mergeCell ref="G8:I8"/>
    <mergeCell ref="K8:N8"/>
    <mergeCell ref="O8:Q8"/>
    <mergeCell ref="Z8:AC8"/>
    <mergeCell ref="AU5:BZ5"/>
    <mergeCell ref="AE8:AG8"/>
    <mergeCell ref="AP8:AS8"/>
    <mergeCell ref="AU8:AW8"/>
    <mergeCell ref="BF8:BI8"/>
    <mergeCell ref="BK8:BM8"/>
    <mergeCell ref="BV8:BY8"/>
    <mergeCell ref="A4:BA4"/>
    <mergeCell ref="A3:BA3"/>
    <mergeCell ref="O1:AZ2"/>
    <mergeCell ref="BC1:BJ1"/>
    <mergeCell ref="BC3:BJ3"/>
  </mergeCells>
  <phoneticPr fontId="7"/>
  <printOptions horizontalCentered="1"/>
  <pageMargins left="0.19685039370078741" right="0.19685039370078741" top="0.31496062992125984" bottom="0.23622047244094491" header="0.31496062992125984" footer="0.19685039370078741"/>
  <pageSetup paperSize="9" scale="50" fitToHeight="2" orientation="landscape" r:id="rId1"/>
  <rowBreaks count="1" manualBreakCount="1">
    <brk id="43"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AJ84"/>
  <sheetViews>
    <sheetView view="pageBreakPreview" topLeftCell="A2" zoomScale="90" zoomScaleNormal="85" zoomScaleSheetLayoutView="90" workbookViewId="0">
      <selection activeCell="P53" sqref="P53:AF53"/>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6" ht="18" hidden="1" customHeight="1" x14ac:dyDescent="0.15">
      <c r="P1" s="32"/>
    </row>
    <row r="2" spans="1:36" ht="18" customHeight="1" x14ac:dyDescent="0.15">
      <c r="A2" s="127" t="s">
        <v>163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row>
    <row r="3" spans="1:36" ht="18" customHeight="1" x14ac:dyDescent="0.15">
      <c r="A3" s="900" t="s">
        <v>500</v>
      </c>
      <c r="B3" s="900"/>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47"/>
      <c r="AI3" s="47"/>
      <c r="AJ3" s="47"/>
    </row>
    <row r="4" spans="1:36" s="4" customFormat="1" ht="9.9499999999999993"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7"/>
      <c r="AI4" s="47"/>
      <c r="AJ4" s="47"/>
    </row>
    <row r="5" spans="1:36" s="4" customFormat="1" ht="18" customHeight="1" x14ac:dyDescent="0.15">
      <c r="A5" s="438"/>
      <c r="B5" s="901" t="s">
        <v>46</v>
      </c>
      <c r="C5" s="901"/>
      <c r="D5" s="901"/>
      <c r="E5" s="901"/>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7"/>
      <c r="AI5" s="47"/>
      <c r="AJ5" s="47"/>
    </row>
    <row r="6" spans="1:36" ht="18" customHeight="1" thickBot="1" x14ac:dyDescent="0.2">
      <c r="A6" s="136"/>
      <c r="B6" s="136"/>
      <c r="C6" s="136"/>
      <c r="D6" s="136"/>
      <c r="E6" s="136"/>
      <c r="F6" s="136"/>
      <c r="G6" s="136"/>
      <c r="H6" s="136"/>
      <c r="I6" s="136"/>
      <c r="J6" s="136"/>
      <c r="K6" s="136"/>
      <c r="L6" s="136"/>
      <c r="M6" s="136"/>
      <c r="N6" s="136"/>
      <c r="O6" s="130"/>
      <c r="P6" s="130"/>
      <c r="Q6" s="130"/>
      <c r="R6" s="130"/>
      <c r="S6" s="130"/>
      <c r="T6" s="130"/>
      <c r="U6" s="902">
        <f ca="1">TODAY()</f>
        <v>45261</v>
      </c>
      <c r="V6" s="902"/>
      <c r="W6" s="902"/>
      <c r="X6" s="902"/>
      <c r="Y6" s="902"/>
      <c r="Z6" s="902"/>
      <c r="AA6" s="902"/>
      <c r="AB6" s="902"/>
      <c r="AC6" s="902"/>
      <c r="AD6" s="902"/>
      <c r="AE6" s="902"/>
      <c r="AF6" s="902"/>
      <c r="AG6" s="902"/>
      <c r="AH6" s="47"/>
      <c r="AI6" s="47"/>
      <c r="AJ6" s="47"/>
    </row>
    <row r="7" spans="1:36" ht="17.25" customHeight="1" x14ac:dyDescent="0.15">
      <c r="A7" s="47"/>
      <c r="B7" s="137"/>
      <c r="C7" s="138"/>
      <c r="D7" s="138"/>
      <c r="E7" s="138"/>
      <c r="F7" s="138"/>
      <c r="G7" s="138"/>
      <c r="H7" s="138"/>
      <c r="I7" s="137"/>
      <c r="J7" s="137"/>
      <c r="K7" s="137"/>
      <c r="L7" s="137"/>
      <c r="M7" s="137"/>
      <c r="N7" s="139"/>
      <c r="O7" s="903" t="s">
        <v>239</v>
      </c>
      <c r="P7" s="904"/>
      <c r="Q7" s="904"/>
      <c r="R7" s="904"/>
      <c r="S7" s="904"/>
      <c r="T7" s="904"/>
      <c r="U7" s="905" t="s">
        <v>45</v>
      </c>
      <c r="V7" s="906"/>
      <c r="W7" s="906"/>
      <c r="X7" s="906">
        <f>②第６号様式添付書類２!F2</f>
        <v>0</v>
      </c>
      <c r="Y7" s="906"/>
      <c r="Z7" s="906"/>
      <c r="AA7" s="906"/>
      <c r="AB7" s="906"/>
      <c r="AC7" s="906"/>
      <c r="AD7" s="906"/>
      <c r="AE7" s="906"/>
      <c r="AF7" s="906"/>
      <c r="AG7" s="89" t="s">
        <v>44</v>
      </c>
      <c r="AH7" s="47"/>
      <c r="AI7" s="47"/>
      <c r="AJ7" s="47"/>
    </row>
    <row r="8" spans="1:36" ht="17.25" customHeight="1" x14ac:dyDescent="0.15">
      <c r="A8" s="47"/>
      <c r="B8" s="47"/>
      <c r="C8" s="138"/>
      <c r="D8" s="138"/>
      <c r="E8" s="138"/>
      <c r="F8" s="47"/>
      <c r="G8" s="47"/>
      <c r="H8" s="47"/>
      <c r="I8" s="47"/>
      <c r="J8" s="47"/>
      <c r="K8" s="47"/>
      <c r="L8" s="47"/>
      <c r="M8" s="47"/>
      <c r="N8" s="47"/>
      <c r="O8" s="919" t="s">
        <v>43</v>
      </c>
      <c r="P8" s="920"/>
      <c r="Q8" s="920"/>
      <c r="R8" s="920"/>
      <c r="S8" s="920"/>
      <c r="T8" s="920"/>
      <c r="U8" s="921">
        <f>②第６号様式添付書類２!E3</f>
        <v>0</v>
      </c>
      <c r="V8" s="922"/>
      <c r="W8" s="922"/>
      <c r="X8" s="922"/>
      <c r="Y8" s="922"/>
      <c r="Z8" s="922"/>
      <c r="AA8" s="922"/>
      <c r="AB8" s="922"/>
      <c r="AC8" s="922"/>
      <c r="AD8" s="922"/>
      <c r="AE8" s="922"/>
      <c r="AF8" s="922"/>
      <c r="AG8" s="923"/>
      <c r="AH8" s="47"/>
      <c r="AI8" s="47"/>
      <c r="AJ8" s="47"/>
    </row>
    <row r="9" spans="1:36" ht="17.25" customHeight="1" x14ac:dyDescent="0.15">
      <c r="A9" s="47"/>
      <c r="B9" s="47"/>
      <c r="C9" s="138"/>
      <c r="D9" s="138"/>
      <c r="E9" s="138"/>
      <c r="F9" s="47"/>
      <c r="G9" s="47"/>
      <c r="H9" s="47"/>
      <c r="I9" s="47"/>
      <c r="J9" s="47"/>
      <c r="K9" s="47"/>
      <c r="L9" s="47"/>
      <c r="M9" s="47"/>
      <c r="N9" s="47"/>
      <c r="O9" s="919" t="s">
        <v>42</v>
      </c>
      <c r="P9" s="920"/>
      <c r="Q9" s="920"/>
      <c r="R9" s="920"/>
      <c r="S9" s="920"/>
      <c r="T9" s="920"/>
      <c r="U9" s="924">
        <f>②第６号様式添付書類２!E4</f>
        <v>0</v>
      </c>
      <c r="V9" s="925"/>
      <c r="W9" s="925"/>
      <c r="X9" s="925"/>
      <c r="Y9" s="925"/>
      <c r="Z9" s="925"/>
      <c r="AA9" s="925"/>
      <c r="AB9" s="925"/>
      <c r="AC9" s="925"/>
      <c r="AD9" s="925"/>
      <c r="AE9" s="925"/>
      <c r="AF9" s="925"/>
      <c r="AG9" s="926"/>
      <c r="AH9" s="47"/>
      <c r="AI9" s="47"/>
      <c r="AJ9" s="47"/>
    </row>
    <row r="10" spans="1:36" ht="17.25" customHeight="1" x14ac:dyDescent="0.15">
      <c r="A10" s="47"/>
      <c r="B10" s="47"/>
      <c r="C10" s="138"/>
      <c r="D10" s="138"/>
      <c r="E10" s="138"/>
      <c r="F10" s="47"/>
      <c r="G10" s="47"/>
      <c r="H10" s="47"/>
      <c r="I10" s="47"/>
      <c r="J10" s="47"/>
      <c r="K10" s="47"/>
      <c r="L10" s="47"/>
      <c r="M10" s="47"/>
      <c r="N10" s="47"/>
      <c r="O10" s="927" t="s">
        <v>164</v>
      </c>
      <c r="P10" s="928"/>
      <c r="Q10" s="928"/>
      <c r="R10" s="928"/>
      <c r="S10" s="928"/>
      <c r="T10" s="929"/>
      <c r="U10" s="930">
        <f>②第６号様式添付書類２!E5</f>
        <v>0</v>
      </c>
      <c r="V10" s="931"/>
      <c r="W10" s="931"/>
      <c r="X10" s="931"/>
      <c r="Y10" s="931"/>
      <c r="Z10" s="931"/>
      <c r="AA10" s="931"/>
      <c r="AB10" s="931"/>
      <c r="AC10" s="931"/>
      <c r="AD10" s="931"/>
      <c r="AE10" s="931"/>
      <c r="AF10" s="931"/>
      <c r="AG10" s="932"/>
      <c r="AH10" s="47"/>
      <c r="AI10" s="47"/>
      <c r="AJ10" s="47"/>
    </row>
    <row r="11" spans="1:36" ht="17.25" customHeight="1" thickBot="1" x14ac:dyDescent="0.2">
      <c r="A11" s="47"/>
      <c r="B11" s="47"/>
      <c r="C11" s="138"/>
      <c r="D11" s="138"/>
      <c r="E11" s="138"/>
      <c r="F11" s="140"/>
      <c r="G11" s="140"/>
      <c r="H11" s="140"/>
      <c r="I11" s="140"/>
      <c r="J11" s="140"/>
      <c r="K11" s="140"/>
      <c r="L11" s="138"/>
      <c r="M11" s="138"/>
      <c r="N11" s="138"/>
      <c r="O11" s="940" t="s">
        <v>237</v>
      </c>
      <c r="P11" s="941"/>
      <c r="Q11" s="941"/>
      <c r="R11" s="941"/>
      <c r="S11" s="941"/>
      <c r="T11" s="941"/>
      <c r="U11" s="954">
        <f>②第６号様式添付書類２!E6</f>
        <v>0</v>
      </c>
      <c r="V11" s="955"/>
      <c r="W11" s="955"/>
      <c r="X11" s="955"/>
      <c r="Y11" s="955"/>
      <c r="Z11" s="955"/>
      <c r="AA11" s="955"/>
      <c r="AB11" s="955"/>
      <c r="AC11" s="955"/>
      <c r="AD11" s="955"/>
      <c r="AE11" s="955"/>
      <c r="AF11" s="955"/>
      <c r="AG11" s="956"/>
      <c r="AH11" s="47"/>
      <c r="AI11" s="47"/>
      <c r="AJ11" s="47"/>
    </row>
    <row r="12" spans="1:36" ht="18" customHeight="1" x14ac:dyDescent="0.15">
      <c r="A12" s="137"/>
      <c r="B12" s="137"/>
      <c r="C12" s="137"/>
      <c r="D12" s="137"/>
      <c r="E12" s="137"/>
      <c r="F12" s="137"/>
      <c r="G12" s="137"/>
      <c r="H12" s="137"/>
      <c r="I12" s="137"/>
      <c r="J12" s="137"/>
      <c r="K12" s="137"/>
      <c r="L12" s="137"/>
      <c r="M12" s="137"/>
      <c r="N12" s="137"/>
      <c r="O12" s="137"/>
      <c r="P12" s="137"/>
      <c r="Q12" s="141"/>
      <c r="R12" s="141"/>
      <c r="S12" s="141"/>
      <c r="T12" s="141"/>
      <c r="U12" s="141"/>
      <c r="V12" s="141"/>
      <c r="W12" s="141"/>
      <c r="X12" s="141"/>
      <c r="Y12" s="109"/>
      <c r="Z12" s="109"/>
      <c r="AA12" s="109"/>
      <c r="AB12" s="109"/>
      <c r="AC12" s="109"/>
      <c r="AD12" s="109"/>
      <c r="AE12" s="109"/>
      <c r="AF12" s="47"/>
      <c r="AG12" s="47"/>
      <c r="AH12" s="47"/>
      <c r="AI12" s="47"/>
      <c r="AJ12" s="47"/>
    </row>
    <row r="13" spans="1:36" ht="18" customHeight="1" thickBot="1" x14ac:dyDescent="0.2">
      <c r="A13" s="47" t="s">
        <v>165</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row>
    <row r="14" spans="1:36" ht="18" customHeight="1" thickBot="1" x14ac:dyDescent="0.2">
      <c r="A14" s="47"/>
      <c r="B14" s="142" t="s">
        <v>15</v>
      </c>
      <c r="C14" s="942" t="s">
        <v>166</v>
      </c>
      <c r="D14" s="943"/>
      <c r="E14" s="943"/>
      <c r="F14" s="943"/>
      <c r="G14" s="943"/>
      <c r="H14" s="943"/>
      <c r="I14" s="943"/>
      <c r="J14" s="943"/>
      <c r="K14" s="943"/>
      <c r="L14" s="943"/>
      <c r="M14" s="943"/>
      <c r="N14" s="943"/>
      <c r="O14" s="944"/>
      <c r="P14" s="945">
        <f>①入力シート!F30</f>
        <v>0</v>
      </c>
      <c r="Q14" s="946"/>
      <c r="R14" s="946"/>
      <c r="S14" s="947"/>
      <c r="T14" s="47"/>
      <c r="U14" s="47"/>
      <c r="V14" s="47"/>
      <c r="W14" s="47"/>
      <c r="X14" s="47"/>
      <c r="Y14" s="47"/>
      <c r="Z14" s="47"/>
      <c r="AA14" s="47"/>
      <c r="AB14" s="47"/>
      <c r="AC14" s="47"/>
      <c r="AD14" s="47"/>
      <c r="AE14" s="47"/>
      <c r="AF14" s="47"/>
      <c r="AG14" s="47"/>
      <c r="AH14" s="47"/>
      <c r="AI14" s="47" t="s">
        <v>167</v>
      </c>
      <c r="AJ14" s="47"/>
    </row>
    <row r="15" spans="1:36" ht="18" customHeight="1" thickBot="1" x14ac:dyDescent="0.2">
      <c r="A15" s="47"/>
      <c r="B15" s="907" t="s">
        <v>36</v>
      </c>
      <c r="C15" s="909" t="s">
        <v>168</v>
      </c>
      <c r="D15" s="910"/>
      <c r="E15" s="910"/>
      <c r="F15" s="910"/>
      <c r="G15" s="910"/>
      <c r="H15" s="910"/>
      <c r="I15" s="910"/>
      <c r="J15" s="910"/>
      <c r="K15" s="910"/>
      <c r="L15" s="910"/>
      <c r="M15" s="910"/>
      <c r="N15" s="910"/>
      <c r="O15" s="911"/>
      <c r="P15" s="912" t="s">
        <v>169</v>
      </c>
      <c r="Q15" s="913"/>
      <c r="R15" s="304">
        <f>③入力シート２!I2</f>
        <v>0</v>
      </c>
      <c r="S15" s="143" t="s">
        <v>170</v>
      </c>
      <c r="T15" s="914" t="s">
        <v>171</v>
      </c>
      <c r="U15" s="914"/>
      <c r="V15" s="305">
        <f>③入力シート２!L2</f>
        <v>0</v>
      </c>
      <c r="W15" s="144" t="s">
        <v>170</v>
      </c>
      <c r="X15" s="915" t="s">
        <v>172</v>
      </c>
      <c r="Y15" s="914"/>
      <c r="Z15" s="306">
        <f>③入力シート２!O2</f>
        <v>0</v>
      </c>
      <c r="AA15" s="145" t="s">
        <v>170</v>
      </c>
      <c r="AB15" s="146"/>
      <c r="AC15" s="146"/>
      <c r="AD15" s="146"/>
      <c r="AE15" s="146"/>
      <c r="AF15" s="146"/>
      <c r="AG15" s="146"/>
      <c r="AH15" s="47"/>
      <c r="AI15" s="47" t="s">
        <v>173</v>
      </c>
      <c r="AJ15" s="47"/>
    </row>
    <row r="16" spans="1:36" ht="18" customHeight="1" x14ac:dyDescent="0.15">
      <c r="A16" s="47"/>
      <c r="B16" s="908"/>
      <c r="C16" s="909"/>
      <c r="D16" s="910"/>
      <c r="E16" s="910"/>
      <c r="F16" s="910"/>
      <c r="G16" s="910"/>
      <c r="H16" s="910"/>
      <c r="I16" s="910"/>
      <c r="J16" s="910"/>
      <c r="K16" s="910"/>
      <c r="L16" s="910"/>
      <c r="M16" s="910"/>
      <c r="N16" s="910"/>
      <c r="O16" s="911"/>
      <c r="P16" s="916">
        <f>SUM(P17:AF18)</f>
        <v>0</v>
      </c>
      <c r="Q16" s="917"/>
      <c r="R16" s="917"/>
      <c r="S16" s="917"/>
      <c r="T16" s="917"/>
      <c r="U16" s="917"/>
      <c r="V16" s="917"/>
      <c r="W16" s="917"/>
      <c r="X16" s="918"/>
      <c r="Y16" s="918"/>
      <c r="Z16" s="918"/>
      <c r="AA16" s="918"/>
      <c r="AB16" s="918"/>
      <c r="AC16" s="918"/>
      <c r="AD16" s="918"/>
      <c r="AE16" s="918"/>
      <c r="AF16" s="918"/>
      <c r="AG16" s="147" t="s">
        <v>1</v>
      </c>
      <c r="AH16" s="47"/>
      <c r="AI16" s="47"/>
      <c r="AJ16" s="47"/>
    </row>
    <row r="17" spans="1:36" ht="18" customHeight="1" x14ac:dyDescent="0.15">
      <c r="A17" s="47"/>
      <c r="B17" s="429"/>
      <c r="C17" s="430"/>
      <c r="D17" s="431"/>
      <c r="E17" s="933" t="s">
        <v>174</v>
      </c>
      <c r="F17" s="933"/>
      <c r="G17" s="933"/>
      <c r="H17" s="933"/>
      <c r="I17" s="933"/>
      <c r="J17" s="933"/>
      <c r="K17" s="933"/>
      <c r="L17" s="933"/>
      <c r="M17" s="933"/>
      <c r="N17" s="933"/>
      <c r="O17" s="933"/>
      <c r="P17" s="934">
        <f>IF(OR(U8="認定こども園",U8="幼稚園"),ROUNDDOWN(VLOOKUP(U8,②第６号様式添付書類２!$V$3:$X$5,2,FALSE)*R15*12,-3)+ROUNDDOWN(VLOOKUP(U8,②第６号様式添付書類２!$V$3:$X$5,3,FALSE)*V15*12,-3),ROUNDDOWN(②第６号様式添付書類２!W5*R15*12,-3)+ROUNDDOWN(②第６号様式添付書類２!X5*V15*12,-3))-ROUNDDOWN(P51,-3)+ROUNDDOWN(P53,-3)</f>
        <v>0</v>
      </c>
      <c r="Q17" s="935"/>
      <c r="R17" s="935"/>
      <c r="S17" s="935"/>
      <c r="T17" s="935"/>
      <c r="U17" s="935"/>
      <c r="V17" s="935"/>
      <c r="W17" s="935"/>
      <c r="X17" s="935"/>
      <c r="Y17" s="935"/>
      <c r="Z17" s="935"/>
      <c r="AA17" s="935"/>
      <c r="AB17" s="935"/>
      <c r="AC17" s="935"/>
      <c r="AD17" s="935"/>
      <c r="AE17" s="935"/>
      <c r="AF17" s="935"/>
      <c r="AG17" s="148" t="s">
        <v>1</v>
      </c>
      <c r="AH17" s="47"/>
      <c r="AI17" s="47"/>
      <c r="AJ17" s="47"/>
    </row>
    <row r="18" spans="1:36" ht="18" customHeight="1" x14ac:dyDescent="0.15">
      <c r="A18" s="47"/>
      <c r="B18" s="429"/>
      <c r="C18" s="430"/>
      <c r="D18" s="431"/>
      <c r="E18" s="936" t="s">
        <v>175</v>
      </c>
      <c r="F18" s="936"/>
      <c r="G18" s="936"/>
      <c r="H18" s="936"/>
      <c r="I18" s="936"/>
      <c r="J18" s="936"/>
      <c r="K18" s="936"/>
      <c r="L18" s="936"/>
      <c r="M18" s="936"/>
      <c r="N18" s="936"/>
      <c r="O18" s="936"/>
      <c r="P18" s="934">
        <f>ROUNDDOWN(50000*Z15*12,-3)</f>
        <v>0</v>
      </c>
      <c r="Q18" s="935"/>
      <c r="R18" s="935"/>
      <c r="S18" s="935"/>
      <c r="T18" s="935"/>
      <c r="U18" s="935"/>
      <c r="V18" s="935"/>
      <c r="W18" s="935"/>
      <c r="X18" s="935"/>
      <c r="Y18" s="935"/>
      <c r="Z18" s="935"/>
      <c r="AA18" s="935"/>
      <c r="AB18" s="935"/>
      <c r="AC18" s="935"/>
      <c r="AD18" s="935"/>
      <c r="AE18" s="935"/>
      <c r="AF18" s="935"/>
      <c r="AG18" s="148" t="s">
        <v>1</v>
      </c>
      <c r="AH18" s="47"/>
      <c r="AI18" s="47"/>
      <c r="AJ18" s="47"/>
    </row>
    <row r="19" spans="1:36" ht="33.950000000000003" customHeight="1" x14ac:dyDescent="0.15">
      <c r="A19" s="47"/>
      <c r="B19" s="429"/>
      <c r="C19" s="149"/>
      <c r="D19" s="937" t="s">
        <v>176</v>
      </c>
      <c r="E19" s="938"/>
      <c r="F19" s="938"/>
      <c r="G19" s="938"/>
      <c r="H19" s="938"/>
      <c r="I19" s="938"/>
      <c r="J19" s="938"/>
      <c r="K19" s="938"/>
      <c r="L19" s="938"/>
      <c r="M19" s="938"/>
      <c r="N19" s="938"/>
      <c r="O19" s="939"/>
      <c r="P19" s="934">
        <f>ROUNDDOWN((SUM(P20:AF21)),-3)</f>
        <v>0</v>
      </c>
      <c r="Q19" s="935"/>
      <c r="R19" s="935"/>
      <c r="S19" s="935"/>
      <c r="T19" s="935"/>
      <c r="U19" s="935"/>
      <c r="V19" s="935"/>
      <c r="W19" s="935"/>
      <c r="X19" s="935"/>
      <c r="Y19" s="935"/>
      <c r="Z19" s="935"/>
      <c r="AA19" s="935"/>
      <c r="AB19" s="935"/>
      <c r="AC19" s="935"/>
      <c r="AD19" s="935"/>
      <c r="AE19" s="935"/>
      <c r="AF19" s="935"/>
      <c r="AG19" s="150" t="s">
        <v>1</v>
      </c>
      <c r="AH19" s="47"/>
      <c r="AI19" s="47"/>
      <c r="AJ19" s="47"/>
    </row>
    <row r="20" spans="1:36" ht="18" customHeight="1" x14ac:dyDescent="0.15">
      <c r="A20" s="47"/>
      <c r="B20" s="429"/>
      <c r="C20" s="149"/>
      <c r="D20" s="151"/>
      <c r="E20" s="933" t="s">
        <v>177</v>
      </c>
      <c r="F20" s="933"/>
      <c r="G20" s="933"/>
      <c r="H20" s="933"/>
      <c r="I20" s="933"/>
      <c r="J20" s="933"/>
      <c r="K20" s="933"/>
      <c r="L20" s="933"/>
      <c r="M20" s="933"/>
      <c r="N20" s="933"/>
      <c r="O20" s="933"/>
      <c r="P20" s="934">
        <f>IF(P14="あり",IF(OR(U8="認定こども園",U8="幼稚園"),ROUNDDOWN(VLOOKUP(U8,②第６号様式添付書類２!$V$3:$X$5,2,FALSE)*R15*12,-3)+ROUNDDOWN(VLOOKUP(U8,②第６号様式添付書類２!$V$3:$X$5,3,FALSE)*V15*12,-3),ROUNDDOWN(②第６号様式添付書類２!W5*R15*12,-3)+ROUNDDOWN(②第６号様式添付書類２!X5*V15*12,-3))-ROUNDDOWN(P52,-3)+ROUNDDOWN(P54,-3),0)</f>
        <v>0</v>
      </c>
      <c r="Q20" s="935"/>
      <c r="R20" s="935"/>
      <c r="S20" s="935"/>
      <c r="T20" s="935"/>
      <c r="U20" s="935"/>
      <c r="V20" s="935"/>
      <c r="W20" s="935"/>
      <c r="X20" s="935"/>
      <c r="Y20" s="935"/>
      <c r="Z20" s="935"/>
      <c r="AA20" s="935"/>
      <c r="AB20" s="935"/>
      <c r="AC20" s="935"/>
      <c r="AD20" s="935"/>
      <c r="AE20" s="935"/>
      <c r="AF20" s="935"/>
      <c r="AG20" s="148" t="s">
        <v>1</v>
      </c>
      <c r="AH20" s="47"/>
      <c r="AI20" s="47"/>
      <c r="AJ20" s="47"/>
    </row>
    <row r="21" spans="1:36" ht="18" customHeight="1" thickBot="1" x14ac:dyDescent="0.2">
      <c r="A21" s="47"/>
      <c r="B21" s="429"/>
      <c r="C21" s="149"/>
      <c r="D21" s="152"/>
      <c r="E21" s="964" t="s">
        <v>178</v>
      </c>
      <c r="F21" s="964"/>
      <c r="G21" s="964"/>
      <c r="H21" s="964"/>
      <c r="I21" s="964"/>
      <c r="J21" s="964"/>
      <c r="K21" s="964"/>
      <c r="L21" s="964"/>
      <c r="M21" s="964"/>
      <c r="N21" s="964"/>
      <c r="O21" s="964"/>
      <c r="P21" s="934">
        <f>IF(P14="なし",0,P18)</f>
        <v>0</v>
      </c>
      <c r="Q21" s="935"/>
      <c r="R21" s="935"/>
      <c r="S21" s="935"/>
      <c r="T21" s="935"/>
      <c r="U21" s="935"/>
      <c r="V21" s="935"/>
      <c r="W21" s="935"/>
      <c r="X21" s="935"/>
      <c r="Y21" s="935"/>
      <c r="Z21" s="935"/>
      <c r="AA21" s="935"/>
      <c r="AB21" s="935"/>
      <c r="AC21" s="935"/>
      <c r="AD21" s="935"/>
      <c r="AE21" s="935"/>
      <c r="AF21" s="935"/>
      <c r="AG21" s="153" t="s">
        <v>1</v>
      </c>
      <c r="AH21" s="47"/>
      <c r="AI21" s="47"/>
      <c r="AJ21" s="47"/>
    </row>
    <row r="22" spans="1:36" ht="18" customHeight="1" thickBot="1" x14ac:dyDescent="0.2">
      <c r="A22" s="47"/>
      <c r="B22" s="154" t="s">
        <v>32</v>
      </c>
      <c r="C22" s="965" t="s">
        <v>26</v>
      </c>
      <c r="D22" s="966"/>
      <c r="E22" s="966"/>
      <c r="F22" s="966"/>
      <c r="G22" s="966"/>
      <c r="H22" s="966"/>
      <c r="I22" s="966"/>
      <c r="J22" s="966"/>
      <c r="K22" s="966"/>
      <c r="L22" s="966"/>
      <c r="M22" s="966"/>
      <c r="N22" s="966"/>
      <c r="O22" s="967"/>
      <c r="P22" s="968" t="str">
        <f>①入力シート!C12</f>
        <v>令和５年４月</v>
      </c>
      <c r="Q22" s="969"/>
      <c r="R22" s="969"/>
      <c r="S22" s="969"/>
      <c r="T22" s="969"/>
      <c r="U22" s="969"/>
      <c r="V22" s="970" t="s">
        <v>385</v>
      </c>
      <c r="W22" s="970"/>
      <c r="X22" s="969" t="str">
        <f>①入力シート!E12</f>
        <v>令和６年３月</v>
      </c>
      <c r="Y22" s="969"/>
      <c r="Z22" s="969"/>
      <c r="AA22" s="969"/>
      <c r="AB22" s="971"/>
      <c r="AC22" s="155" t="s">
        <v>179</v>
      </c>
      <c r="AD22" s="432">
        <f>①入力シート!G12</f>
        <v>12.166666666666666</v>
      </c>
      <c r="AE22" s="156" t="s">
        <v>180</v>
      </c>
      <c r="AF22" s="432"/>
      <c r="AG22" s="157" t="s">
        <v>181</v>
      </c>
      <c r="AH22" s="47"/>
      <c r="AI22" s="47"/>
      <c r="AJ22" s="47"/>
    </row>
    <row r="23" spans="1:36" ht="45" customHeight="1" x14ac:dyDescent="0.15">
      <c r="A23" s="47"/>
      <c r="B23" s="158" t="s">
        <v>25</v>
      </c>
      <c r="C23" s="899" t="s">
        <v>247</v>
      </c>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47"/>
      <c r="AI23" s="47"/>
      <c r="AJ23" s="47"/>
    </row>
    <row r="24" spans="1:36" s="2" customFormat="1" ht="18.75" customHeight="1" x14ac:dyDescent="0.15">
      <c r="A24" s="159"/>
      <c r="B24" s="160"/>
      <c r="C24" s="948"/>
      <c r="D24" s="948"/>
      <c r="E24" s="948"/>
      <c r="F24" s="948"/>
      <c r="G24" s="948"/>
      <c r="H24" s="948"/>
      <c r="I24" s="948"/>
      <c r="J24" s="948"/>
      <c r="K24" s="948"/>
      <c r="L24" s="948"/>
      <c r="M24" s="948"/>
      <c r="N24" s="948"/>
      <c r="O24" s="948"/>
      <c r="P24" s="948"/>
      <c r="Q24" s="948"/>
      <c r="R24" s="948"/>
      <c r="S24" s="948"/>
      <c r="T24" s="948"/>
      <c r="U24" s="948"/>
      <c r="V24" s="948"/>
      <c r="W24" s="948"/>
      <c r="X24" s="948"/>
      <c r="Y24" s="948"/>
      <c r="Z24" s="948"/>
      <c r="AA24" s="948"/>
      <c r="AB24" s="948"/>
      <c r="AC24" s="948"/>
      <c r="AD24" s="948"/>
      <c r="AE24" s="948"/>
      <c r="AF24" s="948"/>
      <c r="AG24" s="948"/>
      <c r="AH24" s="159"/>
      <c r="AI24" s="159"/>
      <c r="AJ24" s="159"/>
    </row>
    <row r="25" spans="1:36" ht="9.9499999999999993" customHeight="1" x14ac:dyDescent="0.15">
      <c r="A25" s="47"/>
      <c r="B25" s="161"/>
      <c r="C25" s="162"/>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4"/>
      <c r="AH25" s="47"/>
      <c r="AI25" s="47"/>
      <c r="AJ25" s="47"/>
    </row>
    <row r="26" spans="1:36" s="5" customFormat="1" ht="17.100000000000001" customHeight="1" thickBot="1" x14ac:dyDescent="0.2">
      <c r="A26" s="439" t="s">
        <v>248</v>
      </c>
      <c r="B26" s="165"/>
      <c r="C26" s="166"/>
      <c r="D26" s="166"/>
      <c r="E26" s="166"/>
      <c r="F26" s="166"/>
      <c r="G26" s="166"/>
      <c r="H26" s="166"/>
      <c r="I26" s="166"/>
      <c r="J26" s="166"/>
      <c r="K26" s="166"/>
      <c r="L26" s="166"/>
      <c r="M26" s="166"/>
      <c r="N26" s="166"/>
      <c r="O26" s="166"/>
      <c r="P26" s="167"/>
      <c r="Q26" s="167"/>
      <c r="R26" s="167"/>
      <c r="S26" s="167"/>
      <c r="T26" s="167"/>
      <c r="U26" s="167"/>
      <c r="V26" s="167"/>
      <c r="W26" s="167"/>
      <c r="X26" s="167"/>
      <c r="Y26" s="167"/>
      <c r="Z26" s="167"/>
      <c r="AA26" s="167"/>
      <c r="AB26" s="167"/>
      <c r="AC26" s="167"/>
      <c r="AD26" s="167"/>
      <c r="AE26" s="167"/>
      <c r="AF26" s="167"/>
      <c r="AG26" s="167"/>
      <c r="AH26" s="137"/>
      <c r="AI26" s="137"/>
      <c r="AJ26" s="137"/>
    </row>
    <row r="27" spans="1:36" s="4" customFormat="1" ht="33.950000000000003" customHeight="1" x14ac:dyDescent="0.15">
      <c r="B27" s="168" t="s">
        <v>15</v>
      </c>
      <c r="C27" s="949" t="s">
        <v>182</v>
      </c>
      <c r="D27" s="950"/>
      <c r="E27" s="950"/>
      <c r="F27" s="950"/>
      <c r="G27" s="950"/>
      <c r="H27" s="950"/>
      <c r="I27" s="950"/>
      <c r="J27" s="950"/>
      <c r="K27" s="950"/>
      <c r="L27" s="950"/>
      <c r="M27" s="950"/>
      <c r="N27" s="950"/>
      <c r="O27" s="951"/>
      <c r="P27" s="952">
        <f ca="1">ROUNDDOWN(P28+P36,-3)</f>
        <v>0</v>
      </c>
      <c r="Q27" s="953"/>
      <c r="R27" s="953"/>
      <c r="S27" s="953"/>
      <c r="T27" s="953"/>
      <c r="U27" s="953"/>
      <c r="V27" s="953"/>
      <c r="W27" s="953"/>
      <c r="X27" s="953"/>
      <c r="Y27" s="953"/>
      <c r="Z27" s="953"/>
      <c r="AA27" s="953"/>
      <c r="AB27" s="953"/>
      <c r="AC27" s="953"/>
      <c r="AD27" s="953"/>
      <c r="AE27" s="953"/>
      <c r="AF27" s="953"/>
      <c r="AG27" s="169" t="s">
        <v>1</v>
      </c>
      <c r="AH27" s="47"/>
      <c r="AI27" s="47"/>
      <c r="AJ27" s="47"/>
    </row>
    <row r="28" spans="1:36" s="4" customFormat="1" ht="17.100000000000001" customHeight="1" x14ac:dyDescent="0.15">
      <c r="A28" s="47"/>
      <c r="B28" s="429"/>
      <c r="C28" s="137"/>
      <c r="D28" s="170" t="s">
        <v>183</v>
      </c>
      <c r="E28" s="171"/>
      <c r="F28" s="171"/>
      <c r="G28" s="171"/>
      <c r="H28" s="171"/>
      <c r="I28" s="171"/>
      <c r="J28" s="171"/>
      <c r="K28" s="171"/>
      <c r="L28" s="171"/>
      <c r="M28" s="171"/>
      <c r="N28" s="171"/>
      <c r="O28" s="172"/>
      <c r="P28" s="957">
        <f ca="1">P29-P30-P32-P35</f>
        <v>0</v>
      </c>
      <c r="Q28" s="958"/>
      <c r="R28" s="958"/>
      <c r="S28" s="958"/>
      <c r="T28" s="958"/>
      <c r="U28" s="958"/>
      <c r="V28" s="958"/>
      <c r="W28" s="958"/>
      <c r="X28" s="958"/>
      <c r="Y28" s="958"/>
      <c r="Z28" s="958"/>
      <c r="AA28" s="958"/>
      <c r="AB28" s="958"/>
      <c r="AC28" s="958"/>
      <c r="AD28" s="958"/>
      <c r="AE28" s="958"/>
      <c r="AF28" s="958"/>
      <c r="AG28" s="150" t="s">
        <v>1</v>
      </c>
      <c r="AH28" s="47"/>
      <c r="AI28" s="47"/>
      <c r="AJ28" s="47"/>
    </row>
    <row r="29" spans="1:36" s="4" customFormat="1" ht="59.25" customHeight="1" x14ac:dyDescent="0.15">
      <c r="A29" s="47"/>
      <c r="B29" s="429"/>
      <c r="C29" s="137"/>
      <c r="D29" s="173"/>
      <c r="E29" s="959" t="s">
        <v>393</v>
      </c>
      <c r="F29" s="960"/>
      <c r="G29" s="960"/>
      <c r="H29" s="960"/>
      <c r="I29" s="960"/>
      <c r="J29" s="960"/>
      <c r="K29" s="960"/>
      <c r="L29" s="960"/>
      <c r="M29" s="960"/>
      <c r="N29" s="960"/>
      <c r="O29" s="961"/>
      <c r="P29" s="962">
        <f ca="1">SUMIF(⑤第６号様式添付書類!K9:N38,"手当",⑤第６号様式添付書類!Z9:AC38)+SUMIF(⑤第６号様式添付書類!K51:N80,"手当",⑤第６号様式添付書類!Z51:AC80)+SUMIF(⑤第６号様式添付書類!K9:N38,"基本給",⑤第６号様式添付書類!Z9:AC38)+SUMIF(⑤第６号様式添付書類!K51:N80,"基本給",⑤第６号様式添付書類!Z51:AC80)</f>
        <v>0</v>
      </c>
      <c r="Q29" s="963"/>
      <c r="R29" s="963"/>
      <c r="S29" s="963"/>
      <c r="T29" s="963"/>
      <c r="U29" s="963"/>
      <c r="V29" s="963"/>
      <c r="W29" s="963"/>
      <c r="X29" s="963"/>
      <c r="Y29" s="963"/>
      <c r="Z29" s="963"/>
      <c r="AA29" s="963"/>
      <c r="AB29" s="963"/>
      <c r="AC29" s="963"/>
      <c r="AD29" s="963"/>
      <c r="AE29" s="963"/>
      <c r="AF29" s="963"/>
      <c r="AG29" s="150" t="s">
        <v>1</v>
      </c>
      <c r="AH29" s="47"/>
      <c r="AI29" s="47"/>
      <c r="AJ29" s="47"/>
    </row>
    <row r="30" spans="1:36" s="4" customFormat="1" ht="33.75" customHeight="1" x14ac:dyDescent="0.15">
      <c r="A30" s="47"/>
      <c r="B30" s="429"/>
      <c r="C30" s="137"/>
      <c r="D30" s="173"/>
      <c r="E30" s="959" t="s">
        <v>184</v>
      </c>
      <c r="F30" s="960"/>
      <c r="G30" s="960"/>
      <c r="H30" s="960"/>
      <c r="I30" s="960"/>
      <c r="J30" s="960"/>
      <c r="K30" s="960"/>
      <c r="L30" s="960"/>
      <c r="M30" s="960"/>
      <c r="N30" s="960"/>
      <c r="O30" s="961"/>
      <c r="P30" s="975">
        <v>0</v>
      </c>
      <c r="Q30" s="976"/>
      <c r="R30" s="976"/>
      <c r="S30" s="976"/>
      <c r="T30" s="976"/>
      <c r="U30" s="976"/>
      <c r="V30" s="976"/>
      <c r="W30" s="976"/>
      <c r="X30" s="976"/>
      <c r="Y30" s="976"/>
      <c r="Z30" s="976"/>
      <c r="AA30" s="976"/>
      <c r="AB30" s="976"/>
      <c r="AC30" s="976"/>
      <c r="AD30" s="976"/>
      <c r="AE30" s="976"/>
      <c r="AF30" s="976"/>
      <c r="AG30" s="150" t="s">
        <v>1</v>
      </c>
      <c r="AH30" s="47"/>
      <c r="AI30" s="47"/>
      <c r="AJ30" s="47"/>
    </row>
    <row r="31" spans="1:36" s="4" customFormat="1" ht="39" hidden="1" customHeight="1" x14ac:dyDescent="0.15">
      <c r="A31" s="47"/>
      <c r="B31" s="429"/>
      <c r="C31" s="137"/>
      <c r="D31" s="173"/>
      <c r="E31" s="174" t="s">
        <v>185</v>
      </c>
      <c r="F31" s="960" t="s">
        <v>186</v>
      </c>
      <c r="G31" s="982"/>
      <c r="H31" s="982"/>
      <c r="I31" s="982"/>
      <c r="J31" s="982"/>
      <c r="K31" s="982"/>
      <c r="L31" s="982"/>
      <c r="M31" s="982"/>
      <c r="N31" s="982"/>
      <c r="O31" s="983"/>
      <c r="P31" s="175"/>
      <c r="Q31" s="176"/>
      <c r="R31" s="176"/>
      <c r="S31" s="176"/>
      <c r="T31" s="176"/>
      <c r="U31" s="176"/>
      <c r="V31" s="176"/>
      <c r="W31" s="176"/>
      <c r="X31" s="176"/>
      <c r="Y31" s="176"/>
      <c r="Z31" s="176"/>
      <c r="AA31" s="176"/>
      <c r="AB31" s="176"/>
      <c r="AC31" s="176"/>
      <c r="AD31" s="176"/>
      <c r="AE31" s="176"/>
      <c r="AF31" s="176"/>
      <c r="AG31" s="150" t="s">
        <v>1</v>
      </c>
      <c r="AH31" s="47"/>
      <c r="AI31" s="47"/>
      <c r="AJ31" s="47"/>
    </row>
    <row r="32" spans="1:36" s="4" customFormat="1" ht="17.100000000000001" customHeight="1" x14ac:dyDescent="0.15">
      <c r="A32" s="47"/>
      <c r="B32" s="429"/>
      <c r="C32" s="137"/>
      <c r="D32" s="177"/>
      <c r="E32" s="440" t="s">
        <v>187</v>
      </c>
      <c r="F32" s="441"/>
      <c r="G32" s="178"/>
      <c r="H32" s="178"/>
      <c r="I32" s="178"/>
      <c r="J32" s="178"/>
      <c r="K32" s="178"/>
      <c r="L32" s="178"/>
      <c r="M32" s="178"/>
      <c r="N32" s="178"/>
      <c r="O32" s="179"/>
      <c r="P32" s="962">
        <f>P33+P34</f>
        <v>0</v>
      </c>
      <c r="Q32" s="963"/>
      <c r="R32" s="963"/>
      <c r="S32" s="963"/>
      <c r="T32" s="963"/>
      <c r="U32" s="963"/>
      <c r="V32" s="963"/>
      <c r="W32" s="963"/>
      <c r="X32" s="963"/>
      <c r="Y32" s="963"/>
      <c r="Z32" s="963"/>
      <c r="AA32" s="963"/>
      <c r="AB32" s="963"/>
      <c r="AC32" s="963"/>
      <c r="AD32" s="963"/>
      <c r="AE32" s="963"/>
      <c r="AF32" s="963"/>
      <c r="AG32" s="148" t="s">
        <v>1</v>
      </c>
      <c r="AH32" s="47"/>
      <c r="AI32" s="47"/>
      <c r="AJ32" s="47"/>
    </row>
    <row r="33" spans="1:36" s="4" customFormat="1" ht="76.5" customHeight="1" x14ac:dyDescent="0.15">
      <c r="A33" s="47"/>
      <c r="B33" s="429"/>
      <c r="C33" s="137"/>
      <c r="D33" s="173"/>
      <c r="E33" s="180"/>
      <c r="F33" s="972" t="s">
        <v>361</v>
      </c>
      <c r="G33" s="973"/>
      <c r="H33" s="973"/>
      <c r="I33" s="973"/>
      <c r="J33" s="973"/>
      <c r="K33" s="973"/>
      <c r="L33" s="973"/>
      <c r="M33" s="973"/>
      <c r="N33" s="973"/>
      <c r="O33" s="974"/>
      <c r="P33" s="984"/>
      <c r="Q33" s="985"/>
      <c r="R33" s="985"/>
      <c r="S33" s="985"/>
      <c r="T33" s="985"/>
      <c r="U33" s="985"/>
      <c r="V33" s="985"/>
      <c r="W33" s="985"/>
      <c r="X33" s="985"/>
      <c r="Y33" s="985"/>
      <c r="Z33" s="985"/>
      <c r="AA33" s="985"/>
      <c r="AB33" s="985"/>
      <c r="AC33" s="985"/>
      <c r="AD33" s="985"/>
      <c r="AE33" s="985"/>
      <c r="AF33" s="985"/>
      <c r="AG33" s="147" t="s">
        <v>1</v>
      </c>
      <c r="AH33" s="47"/>
      <c r="AI33" s="47"/>
      <c r="AJ33" s="47"/>
    </row>
    <row r="34" spans="1:36" s="4" customFormat="1" ht="45" customHeight="1" x14ac:dyDescent="0.15">
      <c r="A34" s="47"/>
      <c r="B34" s="429"/>
      <c r="C34" s="137"/>
      <c r="D34" s="173"/>
      <c r="E34" s="181"/>
      <c r="F34" s="959" t="s">
        <v>188</v>
      </c>
      <c r="G34" s="960"/>
      <c r="H34" s="960"/>
      <c r="I34" s="960"/>
      <c r="J34" s="960"/>
      <c r="K34" s="960"/>
      <c r="L34" s="960"/>
      <c r="M34" s="960"/>
      <c r="N34" s="960"/>
      <c r="O34" s="961"/>
      <c r="P34" s="962">
        <v>0</v>
      </c>
      <c r="Q34" s="963"/>
      <c r="R34" s="963"/>
      <c r="S34" s="963"/>
      <c r="T34" s="963"/>
      <c r="U34" s="963"/>
      <c r="V34" s="963"/>
      <c r="W34" s="963"/>
      <c r="X34" s="963"/>
      <c r="Y34" s="963"/>
      <c r="Z34" s="963"/>
      <c r="AA34" s="963"/>
      <c r="AB34" s="963"/>
      <c r="AC34" s="963"/>
      <c r="AD34" s="963"/>
      <c r="AE34" s="963"/>
      <c r="AF34" s="963"/>
      <c r="AG34" s="150" t="s">
        <v>1</v>
      </c>
      <c r="AH34" s="47"/>
      <c r="AI34" s="47"/>
      <c r="AJ34" s="47"/>
    </row>
    <row r="35" spans="1:36" s="4" customFormat="1" ht="69.95" customHeight="1" x14ac:dyDescent="0.15">
      <c r="A35" s="47"/>
      <c r="B35" s="429"/>
      <c r="C35" s="137"/>
      <c r="D35" s="182"/>
      <c r="E35" s="972" t="s">
        <v>189</v>
      </c>
      <c r="F35" s="973"/>
      <c r="G35" s="973"/>
      <c r="H35" s="973"/>
      <c r="I35" s="973"/>
      <c r="J35" s="973"/>
      <c r="K35" s="973"/>
      <c r="L35" s="973"/>
      <c r="M35" s="973"/>
      <c r="N35" s="973"/>
      <c r="O35" s="974"/>
      <c r="P35" s="975">
        <v>0</v>
      </c>
      <c r="Q35" s="976"/>
      <c r="R35" s="976"/>
      <c r="S35" s="976"/>
      <c r="T35" s="976"/>
      <c r="U35" s="976"/>
      <c r="V35" s="976"/>
      <c r="W35" s="976"/>
      <c r="X35" s="976"/>
      <c r="Y35" s="976"/>
      <c r="Z35" s="976"/>
      <c r="AA35" s="976"/>
      <c r="AB35" s="976"/>
      <c r="AC35" s="976"/>
      <c r="AD35" s="976"/>
      <c r="AE35" s="976"/>
      <c r="AF35" s="976"/>
      <c r="AG35" s="150" t="s">
        <v>1</v>
      </c>
      <c r="AH35" s="47"/>
      <c r="AI35" s="47"/>
      <c r="AJ35" s="47"/>
    </row>
    <row r="36" spans="1:36" s="4" customFormat="1" ht="17.100000000000001" customHeight="1" thickBot="1" x14ac:dyDescent="0.2">
      <c r="A36" s="47"/>
      <c r="B36" s="183"/>
      <c r="C36" s="146"/>
      <c r="D36" s="433" t="s">
        <v>190</v>
      </c>
      <c r="E36" s="434"/>
      <c r="F36" s="434"/>
      <c r="G36" s="434"/>
      <c r="H36" s="434"/>
      <c r="I36" s="434"/>
      <c r="J36" s="434"/>
      <c r="K36" s="434"/>
      <c r="L36" s="434"/>
      <c r="M36" s="434"/>
      <c r="N36" s="434"/>
      <c r="O36" s="184"/>
      <c r="P36" s="977">
        <f ca="1">IF(P28=0,0,P28*①入力シート!L38)</f>
        <v>0</v>
      </c>
      <c r="Q36" s="978"/>
      <c r="R36" s="978"/>
      <c r="S36" s="978"/>
      <c r="T36" s="978"/>
      <c r="U36" s="978"/>
      <c r="V36" s="978"/>
      <c r="W36" s="978"/>
      <c r="X36" s="978"/>
      <c r="Y36" s="978"/>
      <c r="Z36" s="978"/>
      <c r="AA36" s="978"/>
      <c r="AB36" s="978"/>
      <c r="AC36" s="978"/>
      <c r="AD36" s="978"/>
      <c r="AE36" s="978"/>
      <c r="AF36" s="978"/>
      <c r="AG36" s="153" t="s">
        <v>1</v>
      </c>
      <c r="AH36" s="47"/>
      <c r="AI36" s="47"/>
      <c r="AJ36" s="47"/>
    </row>
    <row r="37" spans="1:36" ht="9.9499999999999993" customHeight="1" x14ac:dyDescent="0.1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row>
    <row r="38" spans="1:36" s="5" customFormat="1" ht="17.100000000000001" customHeight="1" thickBot="1" x14ac:dyDescent="0.2">
      <c r="A38" s="439" t="s">
        <v>249</v>
      </c>
      <c r="B38" s="165"/>
      <c r="C38" s="166"/>
      <c r="D38" s="166"/>
      <c r="E38" s="166"/>
      <c r="F38" s="166"/>
      <c r="G38" s="166"/>
      <c r="H38" s="166"/>
      <c r="I38" s="166"/>
      <c r="J38" s="166"/>
      <c r="K38" s="166"/>
      <c r="L38" s="166"/>
      <c r="M38" s="166"/>
      <c r="N38" s="166"/>
      <c r="O38" s="166"/>
      <c r="P38" s="167"/>
      <c r="Q38" s="167"/>
      <c r="R38" s="167"/>
      <c r="S38" s="167"/>
      <c r="T38" s="167"/>
      <c r="U38" s="167"/>
      <c r="V38" s="167"/>
      <c r="W38" s="167"/>
      <c r="X38" s="167"/>
      <c r="Y38" s="167"/>
      <c r="Z38" s="167"/>
      <c r="AA38" s="167"/>
      <c r="AB38" s="167"/>
      <c r="AC38" s="167"/>
      <c r="AD38" s="167"/>
      <c r="AE38" s="167"/>
      <c r="AF38" s="167"/>
      <c r="AG38" s="167"/>
      <c r="AH38" s="137"/>
      <c r="AI38" s="137"/>
      <c r="AJ38" s="137"/>
    </row>
    <row r="39" spans="1:36" s="4" customFormat="1" ht="33.950000000000003" customHeight="1" x14ac:dyDescent="0.15">
      <c r="A39" s="47"/>
      <c r="B39" s="185" t="s">
        <v>15</v>
      </c>
      <c r="C39" s="979" t="s">
        <v>182</v>
      </c>
      <c r="D39" s="980"/>
      <c r="E39" s="980"/>
      <c r="F39" s="980"/>
      <c r="G39" s="980"/>
      <c r="H39" s="980"/>
      <c r="I39" s="980"/>
      <c r="J39" s="980"/>
      <c r="K39" s="980"/>
      <c r="L39" s="980"/>
      <c r="M39" s="980"/>
      <c r="N39" s="980"/>
      <c r="O39" s="981"/>
      <c r="P39" s="952">
        <f ca="1">ROUNDDOWN(P40+P48,-3)</f>
        <v>0</v>
      </c>
      <c r="Q39" s="953"/>
      <c r="R39" s="953"/>
      <c r="S39" s="953"/>
      <c r="T39" s="953"/>
      <c r="U39" s="953"/>
      <c r="V39" s="953"/>
      <c r="W39" s="953"/>
      <c r="X39" s="953"/>
      <c r="Y39" s="953"/>
      <c r="Z39" s="953"/>
      <c r="AA39" s="953"/>
      <c r="AB39" s="953"/>
      <c r="AC39" s="953"/>
      <c r="AD39" s="953"/>
      <c r="AE39" s="953"/>
      <c r="AF39" s="953"/>
      <c r="AG39" s="169" t="s">
        <v>1</v>
      </c>
      <c r="AH39" s="47"/>
      <c r="AI39" s="47"/>
      <c r="AJ39" s="47"/>
    </row>
    <row r="40" spans="1:36" s="4" customFormat="1" ht="17.100000000000001" customHeight="1" x14ac:dyDescent="0.15">
      <c r="A40" s="47"/>
      <c r="B40" s="429"/>
      <c r="C40" s="137"/>
      <c r="D40" s="170" t="s">
        <v>183</v>
      </c>
      <c r="E40" s="171"/>
      <c r="F40" s="171"/>
      <c r="G40" s="171"/>
      <c r="H40" s="171"/>
      <c r="I40" s="171"/>
      <c r="J40" s="171"/>
      <c r="K40" s="171"/>
      <c r="L40" s="171"/>
      <c r="M40" s="171"/>
      <c r="N40" s="171"/>
      <c r="O40" s="172"/>
      <c r="P40" s="957">
        <f ca="1">P41-P42-P44-P47</f>
        <v>0</v>
      </c>
      <c r="Q40" s="958"/>
      <c r="R40" s="958"/>
      <c r="S40" s="958"/>
      <c r="T40" s="958"/>
      <c r="U40" s="958"/>
      <c r="V40" s="958"/>
      <c r="W40" s="958"/>
      <c r="X40" s="958"/>
      <c r="Y40" s="958"/>
      <c r="Z40" s="958"/>
      <c r="AA40" s="958"/>
      <c r="AB40" s="958"/>
      <c r="AC40" s="958"/>
      <c r="AD40" s="958"/>
      <c r="AE40" s="958"/>
      <c r="AF40" s="958"/>
      <c r="AG40" s="150" t="s">
        <v>1</v>
      </c>
      <c r="AH40" s="47"/>
      <c r="AI40" s="47"/>
      <c r="AJ40" s="47"/>
    </row>
    <row r="41" spans="1:36" s="4" customFormat="1" ht="59.25" customHeight="1" x14ac:dyDescent="0.15">
      <c r="A41" s="47"/>
      <c r="B41" s="429"/>
      <c r="C41" s="137"/>
      <c r="D41" s="173"/>
      <c r="E41" s="959" t="s">
        <v>393</v>
      </c>
      <c r="F41" s="960"/>
      <c r="G41" s="960"/>
      <c r="H41" s="960"/>
      <c r="I41" s="960"/>
      <c r="J41" s="960"/>
      <c r="K41" s="960"/>
      <c r="L41" s="960"/>
      <c r="M41" s="960"/>
      <c r="N41" s="960"/>
      <c r="O41" s="961"/>
      <c r="P41" s="962">
        <f ca="1">SUMIF(⑤第６号様式添付書類!K9:N38,"基本給",⑤第６号様式添付書類!BF9:BI38)+SUMIF(⑤第６号様式添付書類!K9:N38,"手当",⑤第６号様式添付書類!BF9:BI38)</f>
        <v>0</v>
      </c>
      <c r="Q41" s="963"/>
      <c r="R41" s="963"/>
      <c r="S41" s="963"/>
      <c r="T41" s="963"/>
      <c r="U41" s="963"/>
      <c r="V41" s="963"/>
      <c r="W41" s="963"/>
      <c r="X41" s="963"/>
      <c r="Y41" s="963"/>
      <c r="Z41" s="963"/>
      <c r="AA41" s="963"/>
      <c r="AB41" s="963"/>
      <c r="AC41" s="963"/>
      <c r="AD41" s="963"/>
      <c r="AE41" s="963"/>
      <c r="AF41" s="963"/>
      <c r="AG41" s="150" t="s">
        <v>1</v>
      </c>
      <c r="AH41" s="47"/>
      <c r="AI41" s="47"/>
      <c r="AJ41" s="47"/>
    </row>
    <row r="42" spans="1:36" s="4" customFormat="1" ht="33.75" customHeight="1" x14ac:dyDescent="0.15">
      <c r="A42" s="47"/>
      <c r="B42" s="429"/>
      <c r="C42" s="137"/>
      <c r="D42" s="173"/>
      <c r="E42" s="959" t="s">
        <v>184</v>
      </c>
      <c r="F42" s="960"/>
      <c r="G42" s="960"/>
      <c r="H42" s="960"/>
      <c r="I42" s="960"/>
      <c r="J42" s="960"/>
      <c r="K42" s="960"/>
      <c r="L42" s="960"/>
      <c r="M42" s="960"/>
      <c r="N42" s="960"/>
      <c r="O42" s="961"/>
      <c r="P42" s="975">
        <v>0</v>
      </c>
      <c r="Q42" s="976"/>
      <c r="R42" s="976"/>
      <c r="S42" s="976"/>
      <c r="T42" s="976"/>
      <c r="U42" s="976"/>
      <c r="V42" s="976"/>
      <c r="W42" s="976"/>
      <c r="X42" s="976"/>
      <c r="Y42" s="976"/>
      <c r="Z42" s="976"/>
      <c r="AA42" s="976"/>
      <c r="AB42" s="976"/>
      <c r="AC42" s="976"/>
      <c r="AD42" s="976"/>
      <c r="AE42" s="976"/>
      <c r="AF42" s="976"/>
      <c r="AG42" s="150" t="s">
        <v>1</v>
      </c>
      <c r="AH42" s="47"/>
      <c r="AI42" s="47"/>
      <c r="AJ42" s="47"/>
    </row>
    <row r="43" spans="1:36" s="4" customFormat="1" ht="39" hidden="1" customHeight="1" x14ac:dyDescent="0.15">
      <c r="A43" s="47"/>
      <c r="B43" s="429"/>
      <c r="C43" s="137"/>
      <c r="D43" s="173"/>
      <c r="E43" s="174" t="s">
        <v>185</v>
      </c>
      <c r="F43" s="960" t="s">
        <v>186</v>
      </c>
      <c r="G43" s="982"/>
      <c r="H43" s="982"/>
      <c r="I43" s="982"/>
      <c r="J43" s="982"/>
      <c r="K43" s="982"/>
      <c r="L43" s="982"/>
      <c r="M43" s="982"/>
      <c r="N43" s="982"/>
      <c r="O43" s="983"/>
      <c r="P43" s="175"/>
      <c r="Q43" s="176"/>
      <c r="R43" s="176"/>
      <c r="S43" s="176"/>
      <c r="T43" s="176"/>
      <c r="U43" s="176"/>
      <c r="V43" s="176"/>
      <c r="W43" s="176"/>
      <c r="X43" s="176"/>
      <c r="Y43" s="176"/>
      <c r="Z43" s="176"/>
      <c r="AA43" s="176"/>
      <c r="AB43" s="176"/>
      <c r="AC43" s="176"/>
      <c r="AD43" s="176"/>
      <c r="AE43" s="176"/>
      <c r="AF43" s="176"/>
      <c r="AG43" s="150" t="s">
        <v>1</v>
      </c>
      <c r="AH43" s="47"/>
      <c r="AI43" s="47"/>
      <c r="AJ43" s="47"/>
    </row>
    <row r="44" spans="1:36" s="4" customFormat="1" ht="17.100000000000001" customHeight="1" x14ac:dyDescent="0.15">
      <c r="A44" s="47"/>
      <c r="B44" s="429"/>
      <c r="C44" s="137"/>
      <c r="D44" s="177"/>
      <c r="E44" s="440" t="s">
        <v>187</v>
      </c>
      <c r="F44" s="441"/>
      <c r="G44" s="178"/>
      <c r="H44" s="178"/>
      <c r="I44" s="178"/>
      <c r="J44" s="178"/>
      <c r="K44" s="178"/>
      <c r="L44" s="178"/>
      <c r="M44" s="178"/>
      <c r="N44" s="178"/>
      <c r="O44" s="179"/>
      <c r="P44" s="962">
        <f>P45+P46</f>
        <v>0</v>
      </c>
      <c r="Q44" s="963"/>
      <c r="R44" s="963"/>
      <c r="S44" s="963"/>
      <c r="T44" s="963"/>
      <c r="U44" s="963"/>
      <c r="V44" s="963"/>
      <c r="W44" s="963"/>
      <c r="X44" s="963"/>
      <c r="Y44" s="963"/>
      <c r="Z44" s="963"/>
      <c r="AA44" s="963"/>
      <c r="AB44" s="963"/>
      <c r="AC44" s="963"/>
      <c r="AD44" s="963"/>
      <c r="AE44" s="963"/>
      <c r="AF44" s="963"/>
      <c r="AG44" s="148" t="s">
        <v>1</v>
      </c>
      <c r="AH44" s="47"/>
      <c r="AI44" s="47"/>
      <c r="AJ44" s="47"/>
    </row>
    <row r="45" spans="1:36" s="4" customFormat="1" ht="76.5" customHeight="1" x14ac:dyDescent="0.15">
      <c r="A45" s="47"/>
      <c r="B45" s="429"/>
      <c r="C45" s="137"/>
      <c r="D45" s="173"/>
      <c r="E45" s="180"/>
      <c r="F45" s="972" t="s">
        <v>394</v>
      </c>
      <c r="G45" s="973"/>
      <c r="H45" s="973"/>
      <c r="I45" s="973"/>
      <c r="J45" s="973"/>
      <c r="K45" s="973"/>
      <c r="L45" s="973"/>
      <c r="M45" s="973"/>
      <c r="N45" s="973"/>
      <c r="O45" s="974"/>
      <c r="P45" s="984"/>
      <c r="Q45" s="985"/>
      <c r="R45" s="985"/>
      <c r="S45" s="985"/>
      <c r="T45" s="985"/>
      <c r="U45" s="985"/>
      <c r="V45" s="985"/>
      <c r="W45" s="985"/>
      <c r="X45" s="985"/>
      <c r="Y45" s="985"/>
      <c r="Z45" s="985"/>
      <c r="AA45" s="985"/>
      <c r="AB45" s="985"/>
      <c r="AC45" s="985"/>
      <c r="AD45" s="985"/>
      <c r="AE45" s="985"/>
      <c r="AF45" s="985"/>
      <c r="AG45" s="147" t="s">
        <v>1</v>
      </c>
      <c r="AH45" s="47"/>
      <c r="AI45" s="47"/>
      <c r="AJ45" s="47"/>
    </row>
    <row r="46" spans="1:36" s="4" customFormat="1" ht="45" customHeight="1" x14ac:dyDescent="0.15">
      <c r="A46" s="47"/>
      <c r="B46" s="429"/>
      <c r="C46" s="137"/>
      <c r="D46" s="173"/>
      <c r="E46" s="181"/>
      <c r="F46" s="959" t="s">
        <v>188</v>
      </c>
      <c r="G46" s="960"/>
      <c r="H46" s="960"/>
      <c r="I46" s="960"/>
      <c r="J46" s="960"/>
      <c r="K46" s="960"/>
      <c r="L46" s="960"/>
      <c r="M46" s="960"/>
      <c r="N46" s="960"/>
      <c r="O46" s="961"/>
      <c r="P46" s="962">
        <v>0</v>
      </c>
      <c r="Q46" s="963"/>
      <c r="R46" s="963"/>
      <c r="S46" s="963"/>
      <c r="T46" s="963"/>
      <c r="U46" s="963"/>
      <c r="V46" s="963"/>
      <c r="W46" s="963"/>
      <c r="X46" s="963"/>
      <c r="Y46" s="963"/>
      <c r="Z46" s="963"/>
      <c r="AA46" s="963"/>
      <c r="AB46" s="963"/>
      <c r="AC46" s="963"/>
      <c r="AD46" s="963"/>
      <c r="AE46" s="963"/>
      <c r="AF46" s="963"/>
      <c r="AG46" s="150" t="s">
        <v>1</v>
      </c>
      <c r="AH46" s="47"/>
      <c r="AI46" s="47"/>
      <c r="AJ46" s="47"/>
    </row>
    <row r="47" spans="1:36" s="4" customFormat="1" ht="69.95" customHeight="1" x14ac:dyDescent="0.15">
      <c r="A47" s="47"/>
      <c r="B47" s="429"/>
      <c r="C47" s="137"/>
      <c r="D47" s="182"/>
      <c r="E47" s="972" t="s">
        <v>250</v>
      </c>
      <c r="F47" s="973"/>
      <c r="G47" s="973"/>
      <c r="H47" s="973"/>
      <c r="I47" s="973"/>
      <c r="J47" s="973"/>
      <c r="K47" s="973"/>
      <c r="L47" s="973"/>
      <c r="M47" s="973"/>
      <c r="N47" s="973"/>
      <c r="O47" s="974"/>
      <c r="P47" s="975">
        <v>0</v>
      </c>
      <c r="Q47" s="976"/>
      <c r="R47" s="976"/>
      <c r="S47" s="976"/>
      <c r="T47" s="976"/>
      <c r="U47" s="976"/>
      <c r="V47" s="976"/>
      <c r="W47" s="976"/>
      <c r="X47" s="976"/>
      <c r="Y47" s="976"/>
      <c r="Z47" s="976"/>
      <c r="AA47" s="976"/>
      <c r="AB47" s="976"/>
      <c r="AC47" s="976"/>
      <c r="AD47" s="976"/>
      <c r="AE47" s="976"/>
      <c r="AF47" s="976"/>
      <c r="AG47" s="150" t="s">
        <v>1</v>
      </c>
      <c r="AH47" s="47"/>
      <c r="AI47" s="47"/>
      <c r="AJ47" s="47"/>
    </row>
    <row r="48" spans="1:36" s="4" customFormat="1" ht="17.100000000000001" customHeight="1" thickBot="1" x14ac:dyDescent="0.2">
      <c r="A48" s="47"/>
      <c r="B48" s="183"/>
      <c r="C48" s="146"/>
      <c r="D48" s="433" t="s">
        <v>190</v>
      </c>
      <c r="E48" s="434"/>
      <c r="F48" s="434"/>
      <c r="G48" s="434"/>
      <c r="H48" s="434"/>
      <c r="I48" s="434"/>
      <c r="J48" s="434"/>
      <c r="K48" s="434"/>
      <c r="L48" s="434"/>
      <c r="M48" s="434"/>
      <c r="N48" s="434"/>
      <c r="O48" s="184"/>
      <c r="P48" s="977">
        <f ca="1">IF(P40=0,0,P40*①入力シート!L38)</f>
        <v>0</v>
      </c>
      <c r="Q48" s="978"/>
      <c r="R48" s="978"/>
      <c r="S48" s="978"/>
      <c r="T48" s="978"/>
      <c r="U48" s="978"/>
      <c r="V48" s="978"/>
      <c r="W48" s="978"/>
      <c r="X48" s="978"/>
      <c r="Y48" s="978"/>
      <c r="Z48" s="978"/>
      <c r="AA48" s="978"/>
      <c r="AB48" s="978"/>
      <c r="AC48" s="978"/>
      <c r="AD48" s="978"/>
      <c r="AE48" s="978"/>
      <c r="AF48" s="978"/>
      <c r="AG48" s="153" t="s">
        <v>1</v>
      </c>
      <c r="AH48" s="47"/>
      <c r="AI48" s="47"/>
      <c r="AJ48" s="47"/>
    </row>
    <row r="49" spans="1:36" s="4" customFormat="1" ht="17.100000000000001" customHeight="1" x14ac:dyDescent="0.15">
      <c r="A49" s="47"/>
      <c r="B49" s="167"/>
      <c r="C49" s="137"/>
      <c r="D49" s="186"/>
      <c r="E49" s="186"/>
      <c r="F49" s="186"/>
      <c r="G49" s="186"/>
      <c r="H49" s="186"/>
      <c r="I49" s="186"/>
      <c r="J49" s="186"/>
      <c r="K49" s="186"/>
      <c r="L49" s="186"/>
      <c r="M49" s="186"/>
      <c r="N49" s="186"/>
      <c r="O49" s="186"/>
      <c r="P49" s="187"/>
      <c r="Q49" s="187"/>
      <c r="R49" s="187"/>
      <c r="S49" s="187"/>
      <c r="T49" s="187"/>
      <c r="U49" s="187"/>
      <c r="V49" s="187"/>
      <c r="W49" s="187"/>
      <c r="X49" s="187"/>
      <c r="Y49" s="187"/>
      <c r="Z49" s="187"/>
      <c r="AA49" s="187"/>
      <c r="AB49" s="187"/>
      <c r="AC49" s="187"/>
      <c r="AD49" s="187"/>
      <c r="AE49" s="187"/>
      <c r="AF49" s="187"/>
      <c r="AG49" s="188"/>
      <c r="AH49" s="47"/>
      <c r="AI49" s="47"/>
      <c r="AJ49" s="47"/>
    </row>
    <row r="50" spans="1:36" s="2" customFormat="1" ht="18" customHeight="1" thickBot="1" x14ac:dyDescent="0.2">
      <c r="A50" s="47" t="s">
        <v>303</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89"/>
      <c r="AH50" s="159"/>
      <c r="AI50" s="159"/>
      <c r="AJ50" s="159"/>
    </row>
    <row r="51" spans="1:36" s="2" customFormat="1" ht="18" customHeight="1" x14ac:dyDescent="0.15">
      <c r="A51" s="159"/>
      <c r="B51" s="185" t="s">
        <v>15</v>
      </c>
      <c r="C51" s="979" t="s">
        <v>14</v>
      </c>
      <c r="D51" s="1000"/>
      <c r="E51" s="1000"/>
      <c r="F51" s="1000"/>
      <c r="G51" s="1000"/>
      <c r="H51" s="1000"/>
      <c r="I51" s="1000"/>
      <c r="J51" s="1000"/>
      <c r="K51" s="1000"/>
      <c r="L51" s="1000"/>
      <c r="M51" s="1000"/>
      <c r="N51" s="1000"/>
      <c r="O51" s="1001"/>
      <c r="P51" s="1002">
        <f>IFERROR(②第６号様式添付書類２!E14,0)</f>
        <v>0</v>
      </c>
      <c r="Q51" s="1003"/>
      <c r="R51" s="1003"/>
      <c r="S51" s="1003"/>
      <c r="T51" s="1003"/>
      <c r="U51" s="1003"/>
      <c r="V51" s="1003"/>
      <c r="W51" s="1003"/>
      <c r="X51" s="1003"/>
      <c r="Y51" s="1003"/>
      <c r="Z51" s="1003"/>
      <c r="AA51" s="1003"/>
      <c r="AB51" s="1003"/>
      <c r="AC51" s="1003"/>
      <c r="AD51" s="1003"/>
      <c r="AE51" s="1003"/>
      <c r="AF51" s="1004"/>
      <c r="AG51" s="190" t="s">
        <v>1</v>
      </c>
      <c r="AH51" s="159"/>
      <c r="AI51" s="159"/>
      <c r="AJ51" s="159"/>
    </row>
    <row r="52" spans="1:36" s="2" customFormat="1" ht="18" customHeight="1" x14ac:dyDescent="0.15">
      <c r="A52" s="159"/>
      <c r="B52" s="429"/>
      <c r="C52" s="149"/>
      <c r="D52" s="191"/>
      <c r="E52" s="191"/>
      <c r="F52" s="191"/>
      <c r="G52" s="1005" t="s">
        <v>13</v>
      </c>
      <c r="H52" s="1006"/>
      <c r="I52" s="1006"/>
      <c r="J52" s="1006"/>
      <c r="K52" s="1006"/>
      <c r="L52" s="1006"/>
      <c r="M52" s="1006"/>
      <c r="N52" s="1006"/>
      <c r="O52" s="1007"/>
      <c r="P52" s="1008">
        <f>IFERROR(②第６号様式添付書類２!F14,0)</f>
        <v>0</v>
      </c>
      <c r="Q52" s="1009"/>
      <c r="R52" s="1009"/>
      <c r="S52" s="1009"/>
      <c r="T52" s="1009"/>
      <c r="U52" s="1009"/>
      <c r="V52" s="1009"/>
      <c r="W52" s="1009"/>
      <c r="X52" s="1009"/>
      <c r="Y52" s="1009"/>
      <c r="Z52" s="1009"/>
      <c r="AA52" s="1009"/>
      <c r="AB52" s="1009"/>
      <c r="AC52" s="1009"/>
      <c r="AD52" s="1009"/>
      <c r="AE52" s="1009"/>
      <c r="AF52" s="1010"/>
      <c r="AG52" s="192" t="s">
        <v>1</v>
      </c>
      <c r="AH52" s="159"/>
      <c r="AI52" s="159"/>
      <c r="AJ52" s="159"/>
    </row>
    <row r="53" spans="1:36" s="2" customFormat="1" ht="18" customHeight="1" x14ac:dyDescent="0.15">
      <c r="A53" s="159"/>
      <c r="B53" s="428" t="s">
        <v>12</v>
      </c>
      <c r="C53" s="1011" t="s">
        <v>11</v>
      </c>
      <c r="D53" s="1012"/>
      <c r="E53" s="1012"/>
      <c r="F53" s="1012"/>
      <c r="G53" s="1012"/>
      <c r="H53" s="1012"/>
      <c r="I53" s="1012"/>
      <c r="J53" s="1012"/>
      <c r="K53" s="1012"/>
      <c r="L53" s="1012"/>
      <c r="M53" s="1012"/>
      <c r="N53" s="1012"/>
      <c r="O53" s="1013"/>
      <c r="P53" s="1008">
        <f>IFERROR(②第６号様式添付書類２!G14,0)</f>
        <v>0</v>
      </c>
      <c r="Q53" s="1009"/>
      <c r="R53" s="1009"/>
      <c r="S53" s="1009"/>
      <c r="T53" s="1009"/>
      <c r="U53" s="1009"/>
      <c r="V53" s="1009"/>
      <c r="W53" s="1009"/>
      <c r="X53" s="1009"/>
      <c r="Y53" s="1009"/>
      <c r="Z53" s="1009"/>
      <c r="AA53" s="1009"/>
      <c r="AB53" s="1009"/>
      <c r="AC53" s="1009"/>
      <c r="AD53" s="1009"/>
      <c r="AE53" s="1009"/>
      <c r="AF53" s="1010"/>
      <c r="AG53" s="192" t="s">
        <v>1</v>
      </c>
      <c r="AH53" s="159"/>
      <c r="AI53" s="159"/>
      <c r="AJ53" s="159"/>
    </row>
    <row r="54" spans="1:36" s="2" customFormat="1" ht="18" customHeight="1" thickBot="1" x14ac:dyDescent="0.2">
      <c r="A54" s="159"/>
      <c r="B54" s="183"/>
      <c r="C54" s="193"/>
      <c r="D54" s="194"/>
      <c r="E54" s="194"/>
      <c r="F54" s="194"/>
      <c r="G54" s="986" t="s">
        <v>10</v>
      </c>
      <c r="H54" s="987"/>
      <c r="I54" s="987"/>
      <c r="J54" s="987"/>
      <c r="K54" s="987"/>
      <c r="L54" s="987"/>
      <c r="M54" s="987"/>
      <c r="N54" s="987"/>
      <c r="O54" s="988"/>
      <c r="P54" s="989">
        <f>IFERROR(②第６号様式添付書類２!H14,0)</f>
        <v>0</v>
      </c>
      <c r="Q54" s="990"/>
      <c r="R54" s="990"/>
      <c r="S54" s="990"/>
      <c r="T54" s="990"/>
      <c r="U54" s="990"/>
      <c r="V54" s="990"/>
      <c r="W54" s="990"/>
      <c r="X54" s="990"/>
      <c r="Y54" s="990"/>
      <c r="Z54" s="990"/>
      <c r="AA54" s="990"/>
      <c r="AB54" s="990"/>
      <c r="AC54" s="990"/>
      <c r="AD54" s="990"/>
      <c r="AE54" s="990"/>
      <c r="AF54" s="991"/>
      <c r="AG54" s="195" t="s">
        <v>1</v>
      </c>
      <c r="AH54" s="159"/>
      <c r="AI54" s="159"/>
      <c r="AJ54" s="159"/>
    </row>
    <row r="55" spans="1:36" s="3" customFormat="1" ht="18" customHeight="1" x14ac:dyDescent="0.15">
      <c r="A55" s="159"/>
      <c r="B55" s="196" t="s">
        <v>9</v>
      </c>
      <c r="C55" s="992" t="s">
        <v>251</v>
      </c>
      <c r="D55" s="993"/>
      <c r="E55" s="993"/>
      <c r="F55" s="993"/>
      <c r="G55" s="993"/>
      <c r="H55" s="993"/>
      <c r="I55" s="993"/>
      <c r="J55" s="993"/>
      <c r="K55" s="993"/>
      <c r="L55" s="993"/>
      <c r="M55" s="993"/>
      <c r="N55" s="993"/>
      <c r="O55" s="993"/>
      <c r="P55" s="993"/>
      <c r="Q55" s="993"/>
      <c r="R55" s="993"/>
      <c r="S55" s="993"/>
      <c r="T55" s="993"/>
      <c r="U55" s="993"/>
      <c r="V55" s="993"/>
      <c r="W55" s="993"/>
      <c r="X55" s="993"/>
      <c r="Y55" s="993"/>
      <c r="Z55" s="993"/>
      <c r="AA55" s="993"/>
      <c r="AB55" s="993"/>
      <c r="AC55" s="993"/>
      <c r="AD55" s="993"/>
      <c r="AE55" s="993"/>
      <c r="AF55" s="993"/>
      <c r="AG55" s="993"/>
      <c r="AH55" s="159"/>
      <c r="AI55" s="159"/>
      <c r="AJ55" s="159"/>
    </row>
    <row r="56" spans="1:36" s="2" customFormat="1" ht="9.9499999999999993" customHeight="1" x14ac:dyDescent="0.15">
      <c r="A56" s="159"/>
      <c r="B56" s="196"/>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59"/>
      <c r="AI56" s="159"/>
      <c r="AJ56" s="159"/>
    </row>
    <row r="57" spans="1:36" s="2" customFormat="1" ht="18" customHeight="1" x14ac:dyDescent="0.15">
      <c r="A57" s="47" t="s">
        <v>8</v>
      </c>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89"/>
      <c r="AH57" s="159"/>
      <c r="AI57" s="159"/>
      <c r="AJ57" s="159"/>
    </row>
    <row r="58" spans="1:36" s="2" customFormat="1" ht="18" customHeight="1" x14ac:dyDescent="0.15">
      <c r="A58" s="47"/>
      <c r="B58" s="159" t="s">
        <v>191</v>
      </c>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89"/>
      <c r="AH58" s="159"/>
      <c r="AI58" s="159"/>
      <c r="AJ58" s="159"/>
    </row>
    <row r="59" spans="1:36" s="2" customFormat="1" ht="18" customHeight="1" thickBot="1" x14ac:dyDescent="0.2">
      <c r="A59" s="47"/>
      <c r="B59" s="159" t="s">
        <v>192</v>
      </c>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89"/>
      <c r="AH59" s="159"/>
      <c r="AI59" s="159"/>
      <c r="AJ59" s="159"/>
    </row>
    <row r="60" spans="1:36" s="2" customFormat="1" ht="35.1" customHeight="1" x14ac:dyDescent="0.15">
      <c r="A60" s="159"/>
      <c r="B60" s="198" t="s">
        <v>3</v>
      </c>
      <c r="C60" s="994" t="s">
        <v>193</v>
      </c>
      <c r="D60" s="994"/>
      <c r="E60" s="994"/>
      <c r="F60" s="994"/>
      <c r="G60" s="994"/>
      <c r="H60" s="994"/>
      <c r="I60" s="994"/>
      <c r="J60" s="994"/>
      <c r="K60" s="994"/>
      <c r="L60" s="994"/>
      <c r="M60" s="994"/>
      <c r="N60" s="994"/>
      <c r="O60" s="995"/>
      <c r="P60" s="996" t="str">
        <f>IF(P14="あり",P20,"")</f>
        <v/>
      </c>
      <c r="Q60" s="997"/>
      <c r="R60" s="997"/>
      <c r="S60" s="997"/>
      <c r="T60" s="997"/>
      <c r="U60" s="997"/>
      <c r="V60" s="997"/>
      <c r="W60" s="997"/>
      <c r="X60" s="997"/>
      <c r="Y60" s="997"/>
      <c r="Z60" s="997"/>
      <c r="AA60" s="997"/>
      <c r="AB60" s="997"/>
      <c r="AC60" s="997"/>
      <c r="AD60" s="997"/>
      <c r="AE60" s="997"/>
      <c r="AF60" s="952"/>
      <c r="AG60" s="199" t="s">
        <v>1</v>
      </c>
      <c r="AH60" s="159"/>
      <c r="AI60" s="159"/>
      <c r="AJ60" s="200"/>
    </row>
    <row r="61" spans="1:36" s="2" customFormat="1" ht="35.1" customHeight="1" thickBot="1" x14ac:dyDescent="0.2">
      <c r="A61" s="159"/>
      <c r="B61" s="201" t="s">
        <v>2</v>
      </c>
      <c r="C61" s="998" t="s">
        <v>5</v>
      </c>
      <c r="D61" s="998"/>
      <c r="E61" s="998"/>
      <c r="F61" s="998"/>
      <c r="G61" s="998"/>
      <c r="H61" s="998"/>
      <c r="I61" s="998"/>
      <c r="J61" s="998"/>
      <c r="K61" s="998"/>
      <c r="L61" s="998"/>
      <c r="M61" s="998"/>
      <c r="N61" s="998"/>
      <c r="O61" s="999"/>
      <c r="P61" s="989" t="str">
        <f>IF(P14="あり",P27,"")</f>
        <v/>
      </c>
      <c r="Q61" s="990"/>
      <c r="R61" s="990"/>
      <c r="S61" s="990"/>
      <c r="T61" s="990"/>
      <c r="U61" s="990"/>
      <c r="V61" s="990"/>
      <c r="W61" s="990"/>
      <c r="X61" s="990"/>
      <c r="Y61" s="990"/>
      <c r="Z61" s="990"/>
      <c r="AA61" s="990"/>
      <c r="AB61" s="990"/>
      <c r="AC61" s="990"/>
      <c r="AD61" s="990"/>
      <c r="AE61" s="990"/>
      <c r="AF61" s="991"/>
      <c r="AG61" s="195" t="s">
        <v>1</v>
      </c>
      <c r="AH61" s="159"/>
      <c r="AI61" s="159"/>
      <c r="AJ61" s="200"/>
    </row>
    <row r="62" spans="1:36" s="2" customFormat="1" ht="39.950000000000003" customHeight="1" x14ac:dyDescent="0.15">
      <c r="A62" s="159"/>
      <c r="B62" s="161" t="s">
        <v>9</v>
      </c>
      <c r="C62" s="899" t="s">
        <v>270</v>
      </c>
      <c r="D62" s="899"/>
      <c r="E62" s="899"/>
      <c r="F62" s="899"/>
      <c r="G62" s="899"/>
      <c r="H62" s="899"/>
      <c r="I62" s="899"/>
      <c r="J62" s="899"/>
      <c r="K62" s="899"/>
      <c r="L62" s="899"/>
      <c r="M62" s="899"/>
      <c r="N62" s="899"/>
      <c r="O62" s="899"/>
      <c r="P62" s="899"/>
      <c r="Q62" s="899"/>
      <c r="R62" s="899"/>
      <c r="S62" s="899"/>
      <c r="T62" s="899"/>
      <c r="U62" s="899"/>
      <c r="V62" s="899"/>
      <c r="W62" s="899"/>
      <c r="X62" s="899"/>
      <c r="Y62" s="899"/>
      <c r="Z62" s="899"/>
      <c r="AA62" s="899"/>
      <c r="AB62" s="899"/>
      <c r="AC62" s="899"/>
      <c r="AD62" s="899"/>
      <c r="AE62" s="899"/>
      <c r="AF62" s="899"/>
      <c r="AG62" s="899"/>
      <c r="AH62" s="159"/>
      <c r="AI62" s="159"/>
      <c r="AJ62" s="200"/>
    </row>
    <row r="63" spans="1:36" s="2" customFormat="1" ht="18" customHeight="1" thickBot="1" x14ac:dyDescent="0.2">
      <c r="A63" s="47"/>
      <c r="B63" s="159" t="s">
        <v>194</v>
      </c>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89"/>
      <c r="AH63" s="159"/>
      <c r="AI63" s="159"/>
      <c r="AJ63" s="159"/>
    </row>
    <row r="64" spans="1:36" s="2" customFormat="1" ht="35.1" customHeight="1" x14ac:dyDescent="0.15">
      <c r="A64" s="159"/>
      <c r="B64" s="202" t="s">
        <v>3</v>
      </c>
      <c r="C64" s="1021" t="s">
        <v>362</v>
      </c>
      <c r="D64" s="1022"/>
      <c r="E64" s="1022"/>
      <c r="F64" s="1022"/>
      <c r="G64" s="1022"/>
      <c r="H64" s="1022"/>
      <c r="I64" s="1022"/>
      <c r="J64" s="1022"/>
      <c r="K64" s="1022"/>
      <c r="L64" s="1022"/>
      <c r="M64" s="1022"/>
      <c r="N64" s="1022"/>
      <c r="O64" s="1023"/>
      <c r="P64" s="996" t="str">
        <f>IF(P14="なし",ROUNDDOWN((P32-P52+P54)+P52*①入力シート!L38-P54*①入力シート!L38,-3),"")</f>
        <v/>
      </c>
      <c r="Q64" s="997"/>
      <c r="R64" s="997"/>
      <c r="S64" s="997"/>
      <c r="T64" s="997"/>
      <c r="U64" s="997"/>
      <c r="V64" s="997"/>
      <c r="W64" s="997"/>
      <c r="X64" s="997"/>
      <c r="Y64" s="997"/>
      <c r="Z64" s="997"/>
      <c r="AA64" s="997"/>
      <c r="AB64" s="997"/>
      <c r="AC64" s="997"/>
      <c r="AD64" s="997"/>
      <c r="AE64" s="997"/>
      <c r="AF64" s="952"/>
      <c r="AG64" s="199" t="s">
        <v>1</v>
      </c>
      <c r="AH64" s="159"/>
      <c r="AI64" s="159"/>
      <c r="AJ64" s="200"/>
    </row>
    <row r="65" spans="1:36" s="2" customFormat="1" ht="35.1" customHeight="1" thickBot="1" x14ac:dyDescent="0.2">
      <c r="A65" s="159"/>
      <c r="B65" s="203" t="s">
        <v>2</v>
      </c>
      <c r="C65" s="1014" t="s">
        <v>195</v>
      </c>
      <c r="D65" s="1015"/>
      <c r="E65" s="1015"/>
      <c r="F65" s="1015"/>
      <c r="G65" s="1015"/>
      <c r="H65" s="1015"/>
      <c r="I65" s="1015"/>
      <c r="J65" s="1015"/>
      <c r="K65" s="1015"/>
      <c r="L65" s="1015"/>
      <c r="M65" s="1015"/>
      <c r="N65" s="1015"/>
      <c r="O65" s="1016"/>
      <c r="P65" s="989" t="str">
        <f>IF(P14="なし",ROUNDDOWN((P29-P30),-3),"")</f>
        <v/>
      </c>
      <c r="Q65" s="990"/>
      <c r="R65" s="990"/>
      <c r="S65" s="990"/>
      <c r="T65" s="990"/>
      <c r="U65" s="990"/>
      <c r="V65" s="990"/>
      <c r="W65" s="990"/>
      <c r="X65" s="990"/>
      <c r="Y65" s="990"/>
      <c r="Z65" s="990"/>
      <c r="AA65" s="990"/>
      <c r="AB65" s="990"/>
      <c r="AC65" s="990"/>
      <c r="AD65" s="990"/>
      <c r="AE65" s="990"/>
      <c r="AF65" s="991"/>
      <c r="AG65" s="195" t="s">
        <v>1</v>
      </c>
      <c r="AH65" s="159"/>
      <c r="AI65" s="159"/>
      <c r="AJ65" s="159"/>
    </row>
    <row r="66" spans="1:36" s="2" customFormat="1" ht="35.1" customHeight="1" x14ac:dyDescent="0.15">
      <c r="A66" s="159"/>
      <c r="B66" s="202" t="s">
        <v>196</v>
      </c>
      <c r="C66" s="1021" t="s">
        <v>197</v>
      </c>
      <c r="D66" s="1022"/>
      <c r="E66" s="1022"/>
      <c r="F66" s="1022"/>
      <c r="G66" s="1022"/>
      <c r="H66" s="1022"/>
      <c r="I66" s="1022"/>
      <c r="J66" s="1022"/>
      <c r="K66" s="1022"/>
      <c r="L66" s="1022"/>
      <c r="M66" s="1022"/>
      <c r="N66" s="1022"/>
      <c r="O66" s="1023"/>
      <c r="P66" s="996" t="str">
        <f>IF(P14="なし",P17,"")</f>
        <v/>
      </c>
      <c r="Q66" s="997"/>
      <c r="R66" s="997"/>
      <c r="S66" s="997"/>
      <c r="T66" s="997"/>
      <c r="U66" s="997"/>
      <c r="V66" s="997"/>
      <c r="W66" s="997"/>
      <c r="X66" s="997"/>
      <c r="Y66" s="997"/>
      <c r="Z66" s="997"/>
      <c r="AA66" s="997"/>
      <c r="AB66" s="997"/>
      <c r="AC66" s="997"/>
      <c r="AD66" s="997"/>
      <c r="AE66" s="997"/>
      <c r="AF66" s="952"/>
      <c r="AG66" s="199" t="s">
        <v>1</v>
      </c>
      <c r="AH66" s="159"/>
      <c r="AI66" s="159"/>
      <c r="AJ66" s="200"/>
    </row>
    <row r="67" spans="1:36" s="2" customFormat="1" ht="41.25" customHeight="1" thickBot="1" x14ac:dyDescent="0.2">
      <c r="A67" s="159"/>
      <c r="B67" s="203" t="s">
        <v>198</v>
      </c>
      <c r="C67" s="1014" t="s">
        <v>304</v>
      </c>
      <c r="D67" s="1015"/>
      <c r="E67" s="1015"/>
      <c r="F67" s="1015"/>
      <c r="G67" s="1015"/>
      <c r="H67" s="1015"/>
      <c r="I67" s="1015"/>
      <c r="J67" s="1015"/>
      <c r="K67" s="1015"/>
      <c r="L67" s="1015"/>
      <c r="M67" s="1015"/>
      <c r="N67" s="1015"/>
      <c r="O67" s="1016"/>
      <c r="P67" s="1017" t="str">
        <f>IF(P14="なし",ROUNDDOWN(⑤第６号様式添付書類!O41+⑤第６号様式添付書類!O83,-3),"")</f>
        <v/>
      </c>
      <c r="Q67" s="1018"/>
      <c r="R67" s="1018"/>
      <c r="S67" s="1018"/>
      <c r="T67" s="1018"/>
      <c r="U67" s="1018"/>
      <c r="V67" s="1018"/>
      <c r="W67" s="1018"/>
      <c r="X67" s="1018"/>
      <c r="Y67" s="1018"/>
      <c r="Z67" s="1018"/>
      <c r="AA67" s="1018"/>
      <c r="AB67" s="1018"/>
      <c r="AC67" s="1018"/>
      <c r="AD67" s="1018"/>
      <c r="AE67" s="1018"/>
      <c r="AF67" s="1019"/>
      <c r="AG67" s="195" t="s">
        <v>1</v>
      </c>
      <c r="AH67" s="159"/>
      <c r="AI67" s="159"/>
      <c r="AJ67" s="159"/>
    </row>
    <row r="68" spans="1:36" ht="15" customHeight="1" x14ac:dyDescent="0.15">
      <c r="A68" s="47"/>
      <c r="B68" s="204" t="s">
        <v>9</v>
      </c>
      <c r="C68" s="992" t="s">
        <v>271</v>
      </c>
      <c r="D68" s="993"/>
      <c r="E68" s="993"/>
      <c r="F68" s="993"/>
      <c r="G68" s="993"/>
      <c r="H68" s="993"/>
      <c r="I68" s="993"/>
      <c r="J68" s="993"/>
      <c r="K68" s="993"/>
      <c r="L68" s="993"/>
      <c r="M68" s="993"/>
      <c r="N68" s="993"/>
      <c r="O68" s="993"/>
      <c r="P68" s="993"/>
      <c r="Q68" s="993"/>
      <c r="R68" s="993"/>
      <c r="S68" s="993"/>
      <c r="T68" s="993"/>
      <c r="U68" s="993"/>
      <c r="V68" s="993"/>
      <c r="W68" s="993"/>
      <c r="X68" s="993"/>
      <c r="Y68" s="993"/>
      <c r="Z68" s="993"/>
      <c r="AA68" s="993"/>
      <c r="AB68" s="993"/>
      <c r="AC68" s="993"/>
      <c r="AD68" s="993"/>
      <c r="AE68" s="993"/>
      <c r="AF68" s="993"/>
      <c r="AG68" s="993"/>
      <c r="AH68" s="47"/>
      <c r="AI68" s="47"/>
      <c r="AJ68" s="47"/>
    </row>
    <row r="69" spans="1:36" ht="28.5" customHeight="1" x14ac:dyDescent="0.15">
      <c r="A69" s="47"/>
      <c r="B69" s="162"/>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1020"/>
      <c r="AB69" s="1020"/>
      <c r="AC69" s="1020"/>
      <c r="AD69" s="1020"/>
      <c r="AE69" s="1020"/>
      <c r="AF69" s="1020"/>
      <c r="AG69" s="1020"/>
      <c r="AH69" s="47"/>
      <c r="AI69" s="47"/>
      <c r="AJ69" s="47"/>
    </row>
    <row r="70" spans="1:36" s="2" customFormat="1" ht="20.100000000000001" customHeight="1" x14ac:dyDescent="0.15">
      <c r="A70" s="159"/>
      <c r="B70" s="205" t="s">
        <v>24</v>
      </c>
      <c r="C70" s="910" t="s">
        <v>307</v>
      </c>
      <c r="D70" s="910"/>
      <c r="E70" s="910"/>
      <c r="F70" s="910"/>
      <c r="G70" s="910"/>
      <c r="H70" s="910"/>
      <c r="I70" s="910"/>
      <c r="J70" s="910"/>
      <c r="K70" s="910"/>
      <c r="L70" s="910"/>
      <c r="M70" s="910"/>
      <c r="N70" s="910"/>
      <c r="O70" s="910"/>
      <c r="P70" s="910"/>
      <c r="Q70" s="910"/>
      <c r="R70" s="910"/>
      <c r="S70" s="910"/>
      <c r="T70" s="910"/>
      <c r="U70" s="910"/>
      <c r="V70" s="910"/>
      <c r="W70" s="910"/>
      <c r="X70" s="910"/>
      <c r="Y70" s="910"/>
      <c r="Z70" s="910"/>
      <c r="AA70" s="910"/>
      <c r="AB70" s="910"/>
      <c r="AC70" s="910"/>
      <c r="AD70" s="910"/>
      <c r="AE70" s="910"/>
      <c r="AF70" s="910"/>
      <c r="AG70" s="910"/>
      <c r="AH70" s="159"/>
      <c r="AI70" s="159"/>
      <c r="AJ70" s="159"/>
    </row>
    <row r="71" spans="1:36" s="2" customFormat="1" ht="18" customHeight="1" x14ac:dyDescent="0.15">
      <c r="A71" s="206"/>
      <c r="B71" s="207" t="s">
        <v>199</v>
      </c>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8"/>
      <c r="AH71" s="159"/>
      <c r="AI71" s="159"/>
      <c r="AJ71" s="159"/>
    </row>
    <row r="72" spans="1:36" s="2" customFormat="1" ht="18" customHeight="1" thickBot="1" x14ac:dyDescent="0.2">
      <c r="A72" s="47"/>
      <c r="B72" s="159" t="s">
        <v>380</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89"/>
      <c r="AH72" s="159"/>
      <c r="AI72" s="159"/>
      <c r="AJ72" s="159"/>
    </row>
    <row r="73" spans="1:36" s="2" customFormat="1" ht="35.1" customHeight="1" x14ac:dyDescent="0.15">
      <c r="A73" s="159"/>
      <c r="B73" s="198" t="s">
        <v>3</v>
      </c>
      <c r="C73" s="994" t="s">
        <v>193</v>
      </c>
      <c r="D73" s="994"/>
      <c r="E73" s="994"/>
      <c r="F73" s="994"/>
      <c r="G73" s="994"/>
      <c r="H73" s="994"/>
      <c r="I73" s="994"/>
      <c r="J73" s="994"/>
      <c r="K73" s="994"/>
      <c r="L73" s="994"/>
      <c r="M73" s="994"/>
      <c r="N73" s="994"/>
      <c r="O73" s="995"/>
      <c r="P73" s="996" t="str">
        <f>IF(P14="あり",P21,"")</f>
        <v/>
      </c>
      <c r="Q73" s="997"/>
      <c r="R73" s="997"/>
      <c r="S73" s="997"/>
      <c r="T73" s="997"/>
      <c r="U73" s="997"/>
      <c r="V73" s="997"/>
      <c r="W73" s="997"/>
      <c r="X73" s="997"/>
      <c r="Y73" s="997"/>
      <c r="Z73" s="997"/>
      <c r="AA73" s="997"/>
      <c r="AB73" s="997"/>
      <c r="AC73" s="997"/>
      <c r="AD73" s="997"/>
      <c r="AE73" s="997"/>
      <c r="AF73" s="952"/>
      <c r="AG73" s="199" t="s">
        <v>1</v>
      </c>
      <c r="AH73" s="159"/>
      <c r="AI73" s="159"/>
      <c r="AJ73" s="200"/>
    </row>
    <row r="74" spans="1:36" s="2" customFormat="1" ht="35.1" customHeight="1" thickBot="1" x14ac:dyDescent="0.2">
      <c r="A74" s="159"/>
      <c r="B74" s="201" t="s">
        <v>2</v>
      </c>
      <c r="C74" s="998" t="s">
        <v>252</v>
      </c>
      <c r="D74" s="998"/>
      <c r="E74" s="998"/>
      <c r="F74" s="998"/>
      <c r="G74" s="998"/>
      <c r="H74" s="998"/>
      <c r="I74" s="998"/>
      <c r="J74" s="998"/>
      <c r="K74" s="998"/>
      <c r="L74" s="998"/>
      <c r="M74" s="998"/>
      <c r="N74" s="998"/>
      <c r="O74" s="999"/>
      <c r="P74" s="989" t="str">
        <f>IF(P14="あり",P39,"")</f>
        <v/>
      </c>
      <c r="Q74" s="990"/>
      <c r="R74" s="990"/>
      <c r="S74" s="990"/>
      <c r="T74" s="990"/>
      <c r="U74" s="990"/>
      <c r="V74" s="990"/>
      <c r="W74" s="990"/>
      <c r="X74" s="990"/>
      <c r="Y74" s="990"/>
      <c r="Z74" s="990"/>
      <c r="AA74" s="990"/>
      <c r="AB74" s="990"/>
      <c r="AC74" s="990"/>
      <c r="AD74" s="990"/>
      <c r="AE74" s="990"/>
      <c r="AF74" s="991"/>
      <c r="AG74" s="195" t="s">
        <v>1</v>
      </c>
      <c r="AH74" s="159"/>
      <c r="AI74" s="159"/>
      <c r="AJ74" s="200"/>
    </row>
    <row r="75" spans="1:36" s="2" customFormat="1" ht="39.950000000000003" customHeight="1" x14ac:dyDescent="0.15">
      <c r="A75" s="159"/>
      <c r="B75" s="161" t="s">
        <v>9</v>
      </c>
      <c r="C75" s="899" t="s">
        <v>272</v>
      </c>
      <c r="D75" s="899"/>
      <c r="E75" s="899"/>
      <c r="F75" s="899"/>
      <c r="G75" s="899"/>
      <c r="H75" s="899"/>
      <c r="I75" s="899"/>
      <c r="J75" s="899"/>
      <c r="K75" s="899"/>
      <c r="L75" s="899"/>
      <c r="M75" s="899"/>
      <c r="N75" s="899"/>
      <c r="O75" s="899"/>
      <c r="P75" s="899"/>
      <c r="Q75" s="899"/>
      <c r="R75" s="899"/>
      <c r="S75" s="899"/>
      <c r="T75" s="899"/>
      <c r="U75" s="899"/>
      <c r="V75" s="899"/>
      <c r="W75" s="899"/>
      <c r="X75" s="899"/>
      <c r="Y75" s="899"/>
      <c r="Z75" s="899"/>
      <c r="AA75" s="899"/>
      <c r="AB75" s="899"/>
      <c r="AC75" s="899"/>
      <c r="AD75" s="899"/>
      <c r="AE75" s="899"/>
      <c r="AF75" s="899"/>
      <c r="AG75" s="899"/>
      <c r="AH75" s="159"/>
      <c r="AI75" s="159"/>
      <c r="AJ75" s="200"/>
    </row>
    <row r="76" spans="1:36" s="2" customFormat="1" ht="18" customHeight="1" thickBot="1" x14ac:dyDescent="0.2">
      <c r="A76" s="47"/>
      <c r="B76" s="3" t="s">
        <v>381</v>
      </c>
      <c r="C76" s="3"/>
      <c r="D76" s="3"/>
      <c r="E76" s="3"/>
      <c r="F76" s="3"/>
      <c r="G76" s="3"/>
      <c r="H76" s="3"/>
      <c r="I76" s="3"/>
      <c r="J76" s="3"/>
      <c r="K76" s="3"/>
      <c r="L76" s="3"/>
      <c r="M76" s="3"/>
      <c r="N76" s="3"/>
      <c r="O76" s="3"/>
      <c r="U76" s="159"/>
      <c r="V76" s="159"/>
      <c r="W76" s="159"/>
      <c r="X76" s="159"/>
      <c r="Y76" s="159"/>
      <c r="Z76" s="159"/>
      <c r="AA76" s="159"/>
      <c r="AB76" s="159"/>
      <c r="AC76" s="159"/>
      <c r="AD76" s="159"/>
      <c r="AE76" s="159"/>
      <c r="AF76" s="159"/>
      <c r="AG76" s="189"/>
      <c r="AH76" s="159"/>
      <c r="AI76" s="159"/>
      <c r="AJ76" s="159"/>
    </row>
    <row r="77" spans="1:36" s="2" customFormat="1" ht="35.1" customHeight="1" x14ac:dyDescent="0.15">
      <c r="A77" s="159"/>
      <c r="B77" s="209" t="s">
        <v>3</v>
      </c>
      <c r="C77" s="1025" t="s">
        <v>253</v>
      </c>
      <c r="D77" s="994"/>
      <c r="E77" s="994"/>
      <c r="F77" s="994"/>
      <c r="G77" s="994"/>
      <c r="H77" s="994"/>
      <c r="I77" s="994"/>
      <c r="J77" s="994"/>
      <c r="K77" s="994"/>
      <c r="L77" s="994"/>
      <c r="M77" s="994"/>
      <c r="N77" s="994"/>
      <c r="O77" s="995"/>
      <c r="P77" s="996" t="str">
        <f>IF(P14="なし",ROUNDDOWN(P44,-3),"")</f>
        <v/>
      </c>
      <c r="Q77" s="997"/>
      <c r="R77" s="997"/>
      <c r="S77" s="997"/>
      <c r="T77" s="997"/>
      <c r="U77" s="997"/>
      <c r="V77" s="997"/>
      <c r="W77" s="997"/>
      <c r="X77" s="997"/>
      <c r="Y77" s="997"/>
      <c r="Z77" s="997"/>
      <c r="AA77" s="997"/>
      <c r="AB77" s="997"/>
      <c r="AC77" s="997"/>
      <c r="AD77" s="997"/>
      <c r="AE77" s="997"/>
      <c r="AF77" s="952"/>
      <c r="AG77" s="199" t="s">
        <v>1</v>
      </c>
      <c r="AH77" s="159"/>
      <c r="AI77" s="159"/>
      <c r="AJ77" s="200"/>
    </row>
    <row r="78" spans="1:36" s="2" customFormat="1" ht="35.1" customHeight="1" thickBot="1" x14ac:dyDescent="0.2">
      <c r="A78" s="159"/>
      <c r="B78" s="210" t="s">
        <v>2</v>
      </c>
      <c r="C78" s="1024" t="s">
        <v>254</v>
      </c>
      <c r="D78" s="998"/>
      <c r="E78" s="998"/>
      <c r="F78" s="998"/>
      <c r="G78" s="998"/>
      <c r="H78" s="998"/>
      <c r="I78" s="998"/>
      <c r="J78" s="998"/>
      <c r="K78" s="998"/>
      <c r="L78" s="998"/>
      <c r="M78" s="998"/>
      <c r="N78" s="998"/>
      <c r="O78" s="999"/>
      <c r="P78" s="989" t="str">
        <f>IF(P14="なし",ROUNDDOWN((P41-P42),-3),"")</f>
        <v/>
      </c>
      <c r="Q78" s="990"/>
      <c r="R78" s="990"/>
      <c r="S78" s="990"/>
      <c r="T78" s="990"/>
      <c r="U78" s="990"/>
      <c r="V78" s="990"/>
      <c r="W78" s="990"/>
      <c r="X78" s="990"/>
      <c r="Y78" s="990"/>
      <c r="Z78" s="990"/>
      <c r="AA78" s="990"/>
      <c r="AB78" s="990"/>
      <c r="AC78" s="990"/>
      <c r="AD78" s="990"/>
      <c r="AE78" s="990"/>
      <c r="AF78" s="991"/>
      <c r="AG78" s="195" t="s">
        <v>1</v>
      </c>
      <c r="AH78" s="159"/>
      <c r="AI78" s="159"/>
      <c r="AJ78" s="159"/>
    </row>
    <row r="79" spans="1:36" s="2" customFormat="1" ht="35.1" customHeight="1" x14ac:dyDescent="0.15">
      <c r="A79" s="159"/>
      <c r="B79" s="209" t="s">
        <v>196</v>
      </c>
      <c r="C79" s="1025" t="s">
        <v>197</v>
      </c>
      <c r="D79" s="994"/>
      <c r="E79" s="994"/>
      <c r="F79" s="994"/>
      <c r="G79" s="994"/>
      <c r="H79" s="994"/>
      <c r="I79" s="994"/>
      <c r="J79" s="994"/>
      <c r="K79" s="994"/>
      <c r="L79" s="994"/>
      <c r="M79" s="994"/>
      <c r="N79" s="994"/>
      <c r="O79" s="995"/>
      <c r="P79" s="996" t="str">
        <f>IF(P14="なし",P18,"")</f>
        <v/>
      </c>
      <c r="Q79" s="997"/>
      <c r="R79" s="997"/>
      <c r="S79" s="997"/>
      <c r="T79" s="997"/>
      <c r="U79" s="997"/>
      <c r="V79" s="997"/>
      <c r="W79" s="997"/>
      <c r="X79" s="997"/>
      <c r="Y79" s="997"/>
      <c r="Z79" s="997"/>
      <c r="AA79" s="997"/>
      <c r="AB79" s="997"/>
      <c r="AC79" s="997"/>
      <c r="AD79" s="997"/>
      <c r="AE79" s="997"/>
      <c r="AF79" s="952"/>
      <c r="AG79" s="199" t="s">
        <v>1</v>
      </c>
      <c r="AH79" s="159"/>
      <c r="AI79" s="159"/>
      <c r="AJ79" s="200"/>
    </row>
    <row r="80" spans="1:36" s="2" customFormat="1" ht="41.25" customHeight="1" thickBot="1" x14ac:dyDescent="0.2">
      <c r="A80" s="159"/>
      <c r="B80" s="210" t="s">
        <v>198</v>
      </c>
      <c r="C80" s="1024" t="s">
        <v>382</v>
      </c>
      <c r="D80" s="998"/>
      <c r="E80" s="998"/>
      <c r="F80" s="998"/>
      <c r="G80" s="998"/>
      <c r="H80" s="998"/>
      <c r="I80" s="998"/>
      <c r="J80" s="998"/>
      <c r="K80" s="998"/>
      <c r="L80" s="998"/>
      <c r="M80" s="998"/>
      <c r="N80" s="998"/>
      <c r="O80" s="999"/>
      <c r="P80" s="1017" t="str">
        <f>IF(P14="なし",ROUNDDOWN(⑤第６号様式添付書類!AU41,-3),"")</f>
        <v/>
      </c>
      <c r="Q80" s="1018"/>
      <c r="R80" s="1018"/>
      <c r="S80" s="1018"/>
      <c r="T80" s="1018"/>
      <c r="U80" s="1018"/>
      <c r="V80" s="1018"/>
      <c r="W80" s="1018"/>
      <c r="X80" s="1018"/>
      <c r="Y80" s="1018"/>
      <c r="Z80" s="1018"/>
      <c r="AA80" s="1018"/>
      <c r="AB80" s="1018"/>
      <c r="AC80" s="1018"/>
      <c r="AD80" s="1018"/>
      <c r="AE80" s="1018"/>
      <c r="AF80" s="1019"/>
      <c r="AG80" s="195" t="s">
        <v>1</v>
      </c>
      <c r="AH80" s="159"/>
      <c r="AI80" s="159"/>
      <c r="AJ80" s="159"/>
    </row>
    <row r="81" spans="1:36" ht="15" customHeight="1" x14ac:dyDescent="0.15">
      <c r="A81" s="47"/>
      <c r="B81" s="204" t="s">
        <v>9</v>
      </c>
      <c r="C81" s="992" t="s">
        <v>383</v>
      </c>
      <c r="D81" s="993"/>
      <c r="E81" s="993"/>
      <c r="F81" s="993"/>
      <c r="G81" s="993"/>
      <c r="H81" s="993"/>
      <c r="I81" s="993"/>
      <c r="J81" s="993"/>
      <c r="K81" s="993"/>
      <c r="L81" s="993"/>
      <c r="M81" s="993"/>
      <c r="N81" s="993"/>
      <c r="O81" s="993"/>
      <c r="P81" s="993"/>
      <c r="Q81" s="993"/>
      <c r="R81" s="993"/>
      <c r="S81" s="993"/>
      <c r="T81" s="993"/>
      <c r="U81" s="993"/>
      <c r="V81" s="993"/>
      <c r="W81" s="993"/>
      <c r="X81" s="993"/>
      <c r="Y81" s="993"/>
      <c r="Z81" s="993"/>
      <c r="AA81" s="993"/>
      <c r="AB81" s="993"/>
      <c r="AC81" s="993"/>
      <c r="AD81" s="993"/>
      <c r="AE81" s="993"/>
      <c r="AF81" s="993"/>
      <c r="AG81" s="993"/>
      <c r="AH81" s="47"/>
      <c r="AI81" s="47"/>
      <c r="AJ81" s="47"/>
    </row>
    <row r="82" spans="1:36" ht="28.5" customHeight="1" x14ac:dyDescent="0.15">
      <c r="A82" s="47"/>
      <c r="B82" s="162"/>
      <c r="C82" s="1020"/>
      <c r="D82" s="1020"/>
      <c r="E82" s="1020"/>
      <c r="F82" s="1020"/>
      <c r="G82" s="1020"/>
      <c r="H82" s="1020"/>
      <c r="I82" s="1020"/>
      <c r="J82" s="1020"/>
      <c r="K82" s="1020"/>
      <c r="L82" s="1020"/>
      <c r="M82" s="1020"/>
      <c r="N82" s="1020"/>
      <c r="O82" s="1020"/>
      <c r="P82" s="1020"/>
      <c r="Q82" s="1020"/>
      <c r="R82" s="1020"/>
      <c r="S82" s="1020"/>
      <c r="T82" s="1020"/>
      <c r="U82" s="1020"/>
      <c r="V82" s="1020"/>
      <c r="W82" s="1020"/>
      <c r="X82" s="1020"/>
      <c r="Y82" s="1020"/>
      <c r="Z82" s="1020"/>
      <c r="AA82" s="1020"/>
      <c r="AB82" s="1020"/>
      <c r="AC82" s="1020"/>
      <c r="AD82" s="1020"/>
      <c r="AE82" s="1020"/>
      <c r="AF82" s="1020"/>
      <c r="AG82" s="1020"/>
      <c r="AH82" s="47"/>
      <c r="AI82" s="47"/>
      <c r="AJ82" s="47"/>
    </row>
    <row r="83" spans="1:36" ht="9.9499999999999993" customHeight="1" x14ac:dyDescent="0.15">
      <c r="A83" s="47"/>
      <c r="B83" s="162"/>
      <c r="C83" s="436"/>
      <c r="D83" s="436"/>
      <c r="E83" s="436"/>
      <c r="F83" s="436"/>
      <c r="G83" s="436"/>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7"/>
      <c r="AI83" s="47"/>
      <c r="AJ83" s="47"/>
    </row>
    <row r="84" spans="1:36" ht="18" customHeight="1" x14ac:dyDescent="0.15">
      <c r="A84" s="47"/>
      <c r="B84" s="47" t="s">
        <v>0</v>
      </c>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row>
  </sheetData>
  <sheetProtection algorithmName="SHA-512" hashValue="3ToR+vYxxEgHv7HdabEj/vhU9AAAVhCQNAVO5QROSAicz4kcpLsJ8zyOrk51StiCKuTRtX3ftpWuXUGuspi7og==" saltValue="oTJoPH+JB57WWdgm8PQ9DQ==" spinCount="100000" sheet="1" objects="1" scenarios="1"/>
  <mergeCells count="108">
    <mergeCell ref="C80:O80"/>
    <mergeCell ref="P80:AF80"/>
    <mergeCell ref="C81:AG82"/>
    <mergeCell ref="C77:O77"/>
    <mergeCell ref="P77:AF77"/>
    <mergeCell ref="C78:O78"/>
    <mergeCell ref="P78:AF78"/>
    <mergeCell ref="C79:O79"/>
    <mergeCell ref="P79:AF79"/>
    <mergeCell ref="C67:O67"/>
    <mergeCell ref="P67:AF67"/>
    <mergeCell ref="C68:AG69"/>
    <mergeCell ref="C73:O73"/>
    <mergeCell ref="P73:AF73"/>
    <mergeCell ref="C74:O74"/>
    <mergeCell ref="P74:AF74"/>
    <mergeCell ref="C64:O64"/>
    <mergeCell ref="P64:AF64"/>
    <mergeCell ref="C65:O65"/>
    <mergeCell ref="P65:AF65"/>
    <mergeCell ref="C66:O66"/>
    <mergeCell ref="P66:AF66"/>
    <mergeCell ref="C70:AG70"/>
    <mergeCell ref="G54:O54"/>
    <mergeCell ref="P54:AF54"/>
    <mergeCell ref="C55:AG55"/>
    <mergeCell ref="C60:O60"/>
    <mergeCell ref="P60:AF60"/>
    <mergeCell ref="C61:O61"/>
    <mergeCell ref="P61:AF61"/>
    <mergeCell ref="P48:AF48"/>
    <mergeCell ref="C51:O51"/>
    <mergeCell ref="P51:AF51"/>
    <mergeCell ref="G52:O52"/>
    <mergeCell ref="P52:AF52"/>
    <mergeCell ref="C53:O53"/>
    <mergeCell ref="P53:AF53"/>
    <mergeCell ref="P44:AF44"/>
    <mergeCell ref="F45:O45"/>
    <mergeCell ref="P45:AF45"/>
    <mergeCell ref="F46:O46"/>
    <mergeCell ref="P46:AF46"/>
    <mergeCell ref="E47:O47"/>
    <mergeCell ref="P47:AF47"/>
    <mergeCell ref="P40:AF40"/>
    <mergeCell ref="E41:O41"/>
    <mergeCell ref="P41:AF41"/>
    <mergeCell ref="E42:O42"/>
    <mergeCell ref="P42:AF42"/>
    <mergeCell ref="F43:O43"/>
    <mergeCell ref="E35:O35"/>
    <mergeCell ref="P35:AF35"/>
    <mergeCell ref="P36:AF36"/>
    <mergeCell ref="C39:O39"/>
    <mergeCell ref="P39:AF39"/>
    <mergeCell ref="E30:O30"/>
    <mergeCell ref="P30:AF30"/>
    <mergeCell ref="F31:O31"/>
    <mergeCell ref="P32:AF32"/>
    <mergeCell ref="F33:O33"/>
    <mergeCell ref="P33:AF33"/>
    <mergeCell ref="P28:AF28"/>
    <mergeCell ref="E29:O29"/>
    <mergeCell ref="P29:AF29"/>
    <mergeCell ref="E20:O20"/>
    <mergeCell ref="P20:AF20"/>
    <mergeCell ref="E21:O21"/>
    <mergeCell ref="P21:AF21"/>
    <mergeCell ref="C22:O22"/>
    <mergeCell ref="F34:O34"/>
    <mergeCell ref="P34:AF34"/>
    <mergeCell ref="P22:U22"/>
    <mergeCell ref="V22:W22"/>
    <mergeCell ref="X22:AB22"/>
    <mergeCell ref="D19:O19"/>
    <mergeCell ref="P19:AF19"/>
    <mergeCell ref="O11:T11"/>
    <mergeCell ref="C14:O14"/>
    <mergeCell ref="P14:S14"/>
    <mergeCell ref="C23:AG23"/>
    <mergeCell ref="C24:AG24"/>
    <mergeCell ref="C27:O27"/>
    <mergeCell ref="P27:AF27"/>
    <mergeCell ref="U11:AG11"/>
    <mergeCell ref="C62:AG62"/>
    <mergeCell ref="C75:AG75"/>
    <mergeCell ref="A3:AG3"/>
    <mergeCell ref="B5:E5"/>
    <mergeCell ref="U6:AG6"/>
    <mergeCell ref="O7:T7"/>
    <mergeCell ref="U7:W7"/>
    <mergeCell ref="X7:AF7"/>
    <mergeCell ref="B15:B16"/>
    <mergeCell ref="C15:O16"/>
    <mergeCell ref="P15:Q15"/>
    <mergeCell ref="T15:U15"/>
    <mergeCell ref="X15:Y15"/>
    <mergeCell ref="P16:AF16"/>
    <mergeCell ref="O8:T8"/>
    <mergeCell ref="U8:AG8"/>
    <mergeCell ref="O9:T9"/>
    <mergeCell ref="U9:AG9"/>
    <mergeCell ref="O10:T10"/>
    <mergeCell ref="U10:AG10"/>
    <mergeCell ref="E17:O17"/>
    <mergeCell ref="P17:AF17"/>
    <mergeCell ref="E18:O18"/>
    <mergeCell ref="P18:AF18"/>
  </mergeCells>
  <phoneticPr fontId="7"/>
  <conditionalFormatting sqref="P14:S14">
    <cfRule type="containsBlanks" dxfId="23" priority="3">
      <formula>LEN(TRIM(P14))=0</formula>
    </cfRule>
  </conditionalFormatting>
  <conditionalFormatting sqref="P33:AF33 P45:AF45">
    <cfRule type="notContainsBlanks" dxfId="22" priority="1">
      <formula>LEN(TRIM(P33))&gt;0</formula>
    </cfRule>
    <cfRule type="containsBlanks" dxfId="21" priority="2">
      <formula>LEN(TRIM(P33))=0</formula>
    </cfRule>
  </conditionalFormatting>
  <printOptions horizontalCentered="1"/>
  <pageMargins left="0.51181102362204722" right="0.35433070866141736" top="0.59055118110236227" bottom="0.39370078740157483" header="0.51181102362204722" footer="0.51181102362204722"/>
  <pageSetup paperSize="9" scale="80" fitToHeight="0" orientation="portrait" cellComments="asDisplayed" horizontalDpi="300" verticalDpi="300" r:id="rId1"/>
  <headerFooter alignWithMargins="0"/>
  <rowBreaks count="2" manualBreakCount="2">
    <brk id="37" max="16383" man="1"/>
    <brk id="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U67"/>
  <sheetViews>
    <sheetView showGridLines="0" view="pageBreakPreview" zoomScale="70" zoomScaleNormal="55" zoomScaleSheetLayoutView="70" workbookViewId="0">
      <selection activeCell="F59" sqref="F59"/>
    </sheetView>
  </sheetViews>
  <sheetFormatPr defaultColWidth="9.125" defaultRowHeight="12" x14ac:dyDescent="0.15"/>
  <cols>
    <col min="1" max="1" width="5.75" style="517" customWidth="1"/>
    <col min="2" max="3" width="4.625" style="517" customWidth="1"/>
    <col min="4" max="4" width="17.5" style="517" customWidth="1"/>
    <col min="5" max="5" width="16.875" style="517" customWidth="1"/>
    <col min="6" max="8" width="15.625" style="517" customWidth="1"/>
    <col min="9" max="10" width="15.75" style="517" customWidth="1"/>
    <col min="11" max="11" width="18.75" style="517" customWidth="1"/>
    <col min="12" max="12" width="14.75" style="517" hidden="1" customWidth="1"/>
    <col min="13" max="13" width="18.75" style="517" hidden="1" customWidth="1"/>
    <col min="14" max="14" width="15.75" style="517" hidden="1" customWidth="1"/>
    <col min="15" max="16" width="15.75" style="517" customWidth="1"/>
    <col min="17" max="17" width="18.75" style="517" customWidth="1"/>
    <col min="18" max="20" width="15.75" style="517" customWidth="1"/>
    <col min="21" max="21" width="2.5" style="517" customWidth="1"/>
    <col min="22" max="16384" width="9.125" style="517"/>
  </cols>
  <sheetData>
    <row r="1" spans="1:21" ht="33.6" customHeight="1" thickBot="1" x14ac:dyDescent="0.2">
      <c r="A1" s="516" t="s">
        <v>466</v>
      </c>
      <c r="B1" s="363"/>
      <c r="C1" s="363"/>
      <c r="D1" s="363"/>
      <c r="E1" s="363"/>
      <c r="F1" s="363"/>
      <c r="G1" s="363"/>
      <c r="H1" s="363"/>
      <c r="I1" s="363"/>
      <c r="J1" s="363"/>
      <c r="K1" s="363"/>
    </row>
    <row r="2" spans="1:21" ht="33.6" customHeight="1" thickBot="1" x14ac:dyDescent="0.2">
      <c r="A2" s="518"/>
      <c r="B2" s="363"/>
      <c r="C2" s="363"/>
      <c r="D2" s="363"/>
      <c r="E2" s="363"/>
      <c r="F2" s="363"/>
      <c r="G2" s="1069" t="s">
        <v>501</v>
      </c>
      <c r="H2" s="1070"/>
      <c r="I2" s="1071">
        <f>①入力シート!D8</f>
        <v>0</v>
      </c>
      <c r="J2" s="1071"/>
      <c r="K2" s="1072"/>
    </row>
    <row r="3" spans="1:21" ht="25.5" x14ac:dyDescent="0.15">
      <c r="A3" s="519" t="s">
        <v>502</v>
      </c>
      <c r="B3" s="520"/>
      <c r="C3" s="520"/>
      <c r="D3" s="520"/>
      <c r="E3" s="520"/>
      <c r="F3" s="363"/>
      <c r="G3" s="363"/>
      <c r="H3" s="363"/>
      <c r="I3" s="521"/>
      <c r="J3" s="521"/>
      <c r="K3" s="521"/>
      <c r="L3" s="522"/>
      <c r="M3" s="522"/>
      <c r="N3" s="522"/>
      <c r="O3" s="522"/>
      <c r="P3" s="522"/>
      <c r="Q3" s="522"/>
      <c r="R3" s="522"/>
      <c r="S3" s="522"/>
      <c r="T3" s="522"/>
      <c r="U3" s="522"/>
    </row>
    <row r="4" spans="1:21" ht="12" customHeight="1" thickBot="1" x14ac:dyDescent="0.2">
      <c r="A4" s="523"/>
      <c r="B4" s="523"/>
      <c r="C4" s="523"/>
      <c r="D4" s="523"/>
      <c r="E4" s="523"/>
      <c r="F4" s="523"/>
      <c r="G4" s="523"/>
      <c r="H4" s="523"/>
      <c r="I4" s="363"/>
      <c r="J4" s="363"/>
      <c r="K4" s="363"/>
      <c r="L4" s="522"/>
      <c r="M4" s="522"/>
      <c r="N4" s="522"/>
      <c r="O4" s="522"/>
      <c r="P4" s="522"/>
      <c r="Q4" s="522"/>
      <c r="R4" s="522"/>
      <c r="S4" s="522"/>
      <c r="T4" s="522"/>
      <c r="U4" s="522"/>
    </row>
    <row r="5" spans="1:21" ht="18.75" customHeight="1" x14ac:dyDescent="0.15">
      <c r="A5" s="1073" t="s">
        <v>120</v>
      </c>
      <c r="B5" s="1075" t="s">
        <v>119</v>
      </c>
      <c r="C5" s="1076"/>
      <c r="D5" s="1077"/>
      <c r="E5" s="1081" t="s">
        <v>202</v>
      </c>
      <c r="F5" s="1083" t="s">
        <v>503</v>
      </c>
      <c r="G5" s="1084"/>
      <c r="H5" s="1084"/>
      <c r="I5" s="1085" t="s">
        <v>117</v>
      </c>
      <c r="J5" s="1086"/>
      <c r="K5" s="1087"/>
      <c r="L5" s="522"/>
      <c r="M5" s="522"/>
      <c r="N5" s="522"/>
      <c r="O5" s="522"/>
      <c r="P5" s="522"/>
      <c r="Q5" s="522"/>
      <c r="R5" s="522"/>
      <c r="S5" s="522"/>
      <c r="T5" s="522"/>
      <c r="U5" s="522"/>
    </row>
    <row r="6" spans="1:21" ht="63" customHeight="1" thickBot="1" x14ac:dyDescent="0.2">
      <c r="A6" s="1074"/>
      <c r="B6" s="1078"/>
      <c r="C6" s="1079"/>
      <c r="D6" s="1080"/>
      <c r="E6" s="1082"/>
      <c r="F6" s="369"/>
      <c r="G6" s="368" t="s">
        <v>429</v>
      </c>
      <c r="H6" s="367" t="s">
        <v>295</v>
      </c>
      <c r="I6" s="1088"/>
      <c r="J6" s="1089"/>
      <c r="K6" s="1090"/>
      <c r="L6" s="524"/>
      <c r="M6" s="524"/>
      <c r="N6" s="524"/>
      <c r="O6" s="524"/>
      <c r="P6" s="524"/>
      <c r="Q6" s="524"/>
      <c r="R6" s="524"/>
      <c r="S6" s="524"/>
      <c r="T6" s="524"/>
      <c r="U6" s="524"/>
    </row>
    <row r="7" spans="1:21" ht="30" customHeight="1" x14ac:dyDescent="0.15">
      <c r="A7" s="633">
        <v>1</v>
      </c>
      <c r="B7" s="1056"/>
      <c r="C7" s="1056"/>
      <c r="D7" s="1056"/>
      <c r="E7" s="629"/>
      <c r="F7" s="628">
        <f>SUM(G7:H7)</f>
        <v>0</v>
      </c>
      <c r="G7" s="371"/>
      <c r="H7" s="371"/>
      <c r="I7" s="1057"/>
      <c r="J7" s="1058"/>
      <c r="K7" s="1059"/>
      <c r="M7" s="8" t="s">
        <v>233</v>
      </c>
    </row>
    <row r="8" spans="1:21" ht="30" customHeight="1" x14ac:dyDescent="0.15">
      <c r="A8" s="632">
        <v>2</v>
      </c>
      <c r="B8" s="1026"/>
      <c r="C8" s="1027"/>
      <c r="D8" s="1028"/>
      <c r="E8" s="630"/>
      <c r="F8" s="625">
        <f t="shared" ref="F8:F35" si="0">SUM(G8:H8)</f>
        <v>0</v>
      </c>
      <c r="G8" s="372"/>
      <c r="H8" s="372"/>
      <c r="I8" s="1035"/>
      <c r="J8" s="1036"/>
      <c r="K8" s="1037"/>
      <c r="M8" s="525" t="s">
        <v>110</v>
      </c>
    </row>
    <row r="9" spans="1:21" ht="30" customHeight="1" x14ac:dyDescent="0.15">
      <c r="A9" s="632">
        <v>3</v>
      </c>
      <c r="B9" s="1026"/>
      <c r="C9" s="1027"/>
      <c r="D9" s="1028"/>
      <c r="E9" s="630"/>
      <c r="F9" s="626">
        <f t="shared" si="0"/>
        <v>0</v>
      </c>
      <c r="G9" s="373"/>
      <c r="H9" s="373"/>
      <c r="I9" s="1038"/>
      <c r="J9" s="1030"/>
      <c r="K9" s="1031"/>
      <c r="M9" s="525" t="s">
        <v>109</v>
      </c>
    </row>
    <row r="10" spans="1:21" ht="30" customHeight="1" x14ac:dyDescent="0.15">
      <c r="A10" s="632">
        <v>4</v>
      </c>
      <c r="B10" s="1026"/>
      <c r="C10" s="1027"/>
      <c r="D10" s="1028"/>
      <c r="E10" s="630"/>
      <c r="F10" s="626">
        <f>SUM(G10:H10)</f>
        <v>0</v>
      </c>
      <c r="G10" s="373"/>
      <c r="H10" s="373"/>
      <c r="I10" s="1029"/>
      <c r="J10" s="1030"/>
      <c r="K10" s="1031"/>
      <c r="M10" s="525" t="s">
        <v>108</v>
      </c>
    </row>
    <row r="11" spans="1:21" ht="30" customHeight="1" x14ac:dyDescent="0.15">
      <c r="A11" s="632">
        <v>5</v>
      </c>
      <c r="B11" s="1026"/>
      <c r="C11" s="1027"/>
      <c r="D11" s="1028"/>
      <c r="E11" s="630"/>
      <c r="F11" s="626">
        <f t="shared" si="0"/>
        <v>0</v>
      </c>
      <c r="G11" s="373"/>
      <c r="H11" s="373"/>
      <c r="I11" s="1035"/>
      <c r="J11" s="1036"/>
      <c r="K11" s="1037"/>
      <c r="M11" s="525" t="s">
        <v>107</v>
      </c>
    </row>
    <row r="12" spans="1:21" ht="30" customHeight="1" x14ac:dyDescent="0.15">
      <c r="A12" s="632">
        <v>6</v>
      </c>
      <c r="B12" s="1026"/>
      <c r="C12" s="1027"/>
      <c r="D12" s="1028"/>
      <c r="E12" s="630"/>
      <c r="F12" s="626">
        <f t="shared" si="0"/>
        <v>0</v>
      </c>
      <c r="G12" s="373"/>
      <c r="H12" s="373"/>
      <c r="I12" s="1029"/>
      <c r="J12" s="1030"/>
      <c r="K12" s="1031"/>
      <c r="M12" s="525" t="s">
        <v>299</v>
      </c>
    </row>
    <row r="13" spans="1:21" ht="30" customHeight="1" x14ac:dyDescent="0.15">
      <c r="A13" s="632">
        <v>7</v>
      </c>
      <c r="B13" s="1026"/>
      <c r="C13" s="1027"/>
      <c r="D13" s="1028"/>
      <c r="E13" s="630"/>
      <c r="F13" s="626">
        <f t="shared" si="0"/>
        <v>0</v>
      </c>
      <c r="G13" s="373"/>
      <c r="H13" s="373"/>
      <c r="I13" s="1029"/>
      <c r="J13" s="1030"/>
      <c r="K13" s="1031"/>
      <c r="M13" s="525" t="s">
        <v>106</v>
      </c>
    </row>
    <row r="14" spans="1:21" ht="30" customHeight="1" x14ac:dyDescent="0.15">
      <c r="A14" s="632">
        <v>8</v>
      </c>
      <c r="B14" s="1026"/>
      <c r="C14" s="1027"/>
      <c r="D14" s="1028"/>
      <c r="E14" s="630"/>
      <c r="F14" s="626">
        <f t="shared" si="0"/>
        <v>0</v>
      </c>
      <c r="G14" s="373"/>
      <c r="H14" s="373"/>
      <c r="I14" s="1029"/>
      <c r="J14" s="1030"/>
      <c r="K14" s="1031"/>
      <c r="M14" s="525" t="s">
        <v>105</v>
      </c>
    </row>
    <row r="15" spans="1:21" ht="30" customHeight="1" x14ac:dyDescent="0.15">
      <c r="A15" s="632">
        <v>9</v>
      </c>
      <c r="B15" s="1026"/>
      <c r="C15" s="1027"/>
      <c r="D15" s="1028"/>
      <c r="E15" s="630"/>
      <c r="F15" s="626">
        <f t="shared" si="0"/>
        <v>0</v>
      </c>
      <c r="G15" s="373"/>
      <c r="H15" s="373"/>
      <c r="I15" s="1029"/>
      <c r="J15" s="1030"/>
      <c r="K15" s="1031"/>
      <c r="M15" s="525" t="s">
        <v>104</v>
      </c>
    </row>
    <row r="16" spans="1:21" ht="30" customHeight="1" x14ac:dyDescent="0.15">
      <c r="A16" s="632">
        <v>10</v>
      </c>
      <c r="B16" s="1026"/>
      <c r="C16" s="1027"/>
      <c r="D16" s="1028"/>
      <c r="E16" s="630"/>
      <c r="F16" s="626">
        <f t="shared" si="0"/>
        <v>0</v>
      </c>
      <c r="G16" s="373"/>
      <c r="H16" s="373"/>
      <c r="I16" s="1029"/>
      <c r="J16" s="1030"/>
      <c r="K16" s="1031"/>
      <c r="M16" s="525" t="s">
        <v>103</v>
      </c>
    </row>
    <row r="17" spans="1:11" ht="30" customHeight="1" x14ac:dyDescent="0.15">
      <c r="A17" s="632">
        <v>11</v>
      </c>
      <c r="B17" s="1026"/>
      <c r="C17" s="1027"/>
      <c r="D17" s="1028"/>
      <c r="E17" s="630"/>
      <c r="F17" s="626">
        <f t="shared" si="0"/>
        <v>0</v>
      </c>
      <c r="G17" s="373"/>
      <c r="H17" s="373"/>
      <c r="I17" s="1029"/>
      <c r="J17" s="1030"/>
      <c r="K17" s="1031"/>
    </row>
    <row r="18" spans="1:11" ht="30" customHeight="1" x14ac:dyDescent="0.15">
      <c r="A18" s="632">
        <v>12</v>
      </c>
      <c r="B18" s="1026"/>
      <c r="C18" s="1027"/>
      <c r="D18" s="1028"/>
      <c r="E18" s="630"/>
      <c r="F18" s="626">
        <f t="shared" si="0"/>
        <v>0</v>
      </c>
      <c r="G18" s="373"/>
      <c r="H18" s="373"/>
      <c r="I18" s="1029"/>
      <c r="J18" s="1030"/>
      <c r="K18" s="1031"/>
    </row>
    <row r="19" spans="1:11" ht="30" customHeight="1" x14ac:dyDescent="0.15">
      <c r="A19" s="632">
        <v>13</v>
      </c>
      <c r="B19" s="1026"/>
      <c r="C19" s="1027"/>
      <c r="D19" s="1028"/>
      <c r="E19" s="630"/>
      <c r="F19" s="626">
        <f t="shared" si="0"/>
        <v>0</v>
      </c>
      <c r="G19" s="373"/>
      <c r="H19" s="373"/>
      <c r="I19" s="1029"/>
      <c r="J19" s="1030"/>
      <c r="K19" s="1031"/>
    </row>
    <row r="20" spans="1:11" ht="30" customHeight="1" x14ac:dyDescent="0.15">
      <c r="A20" s="632">
        <v>14</v>
      </c>
      <c r="B20" s="1026"/>
      <c r="C20" s="1027"/>
      <c r="D20" s="1028"/>
      <c r="E20" s="630"/>
      <c r="F20" s="626">
        <f t="shared" si="0"/>
        <v>0</v>
      </c>
      <c r="G20" s="373"/>
      <c r="H20" s="373"/>
      <c r="I20" s="1029"/>
      <c r="J20" s="1030"/>
      <c r="K20" s="1031"/>
    </row>
    <row r="21" spans="1:11" ht="30" customHeight="1" x14ac:dyDescent="0.15">
      <c r="A21" s="632">
        <v>15</v>
      </c>
      <c r="B21" s="1026"/>
      <c r="C21" s="1027"/>
      <c r="D21" s="1028"/>
      <c r="E21" s="630"/>
      <c r="F21" s="626">
        <f t="shared" si="0"/>
        <v>0</v>
      </c>
      <c r="G21" s="373"/>
      <c r="H21" s="373"/>
      <c r="I21" s="1029"/>
      <c r="J21" s="1030"/>
      <c r="K21" s="1031"/>
    </row>
    <row r="22" spans="1:11" ht="30" customHeight="1" x14ac:dyDescent="0.15">
      <c r="A22" s="632">
        <v>16</v>
      </c>
      <c r="B22" s="1026"/>
      <c r="C22" s="1027"/>
      <c r="D22" s="1028"/>
      <c r="E22" s="630"/>
      <c r="F22" s="626">
        <f t="shared" si="0"/>
        <v>0</v>
      </c>
      <c r="G22" s="373"/>
      <c r="H22" s="373"/>
      <c r="I22" s="1029"/>
      <c r="J22" s="1030"/>
      <c r="K22" s="1031"/>
    </row>
    <row r="23" spans="1:11" ht="30" customHeight="1" x14ac:dyDescent="0.15">
      <c r="A23" s="632">
        <v>17</v>
      </c>
      <c r="B23" s="1026"/>
      <c r="C23" s="1027"/>
      <c r="D23" s="1028"/>
      <c r="E23" s="630"/>
      <c r="F23" s="626">
        <f t="shared" si="0"/>
        <v>0</v>
      </c>
      <c r="G23" s="373"/>
      <c r="H23" s="373"/>
      <c r="I23" s="1029"/>
      <c r="J23" s="1030"/>
      <c r="K23" s="1031"/>
    </row>
    <row r="24" spans="1:11" ht="30" customHeight="1" x14ac:dyDescent="0.15">
      <c r="A24" s="632">
        <v>18</v>
      </c>
      <c r="B24" s="1026"/>
      <c r="C24" s="1027"/>
      <c r="D24" s="1028"/>
      <c r="E24" s="630"/>
      <c r="F24" s="626">
        <f t="shared" si="0"/>
        <v>0</v>
      </c>
      <c r="G24" s="373"/>
      <c r="H24" s="373"/>
      <c r="I24" s="1029"/>
      <c r="J24" s="1030"/>
      <c r="K24" s="1031"/>
    </row>
    <row r="25" spans="1:11" ht="30" customHeight="1" x14ac:dyDescent="0.15">
      <c r="A25" s="632">
        <v>19</v>
      </c>
      <c r="B25" s="1026"/>
      <c r="C25" s="1027"/>
      <c r="D25" s="1028"/>
      <c r="E25" s="630"/>
      <c r="F25" s="626">
        <f t="shared" si="0"/>
        <v>0</v>
      </c>
      <c r="G25" s="373"/>
      <c r="H25" s="373"/>
      <c r="I25" s="1029"/>
      <c r="J25" s="1030"/>
      <c r="K25" s="1031"/>
    </row>
    <row r="26" spans="1:11" ht="30" customHeight="1" x14ac:dyDescent="0.15">
      <c r="A26" s="632">
        <v>20</v>
      </c>
      <c r="B26" s="1026"/>
      <c r="C26" s="1027"/>
      <c r="D26" s="1028"/>
      <c r="E26" s="630"/>
      <c r="F26" s="626">
        <f t="shared" si="0"/>
        <v>0</v>
      </c>
      <c r="G26" s="373"/>
      <c r="H26" s="373"/>
      <c r="I26" s="1029"/>
      <c r="J26" s="1030"/>
      <c r="K26" s="1031"/>
    </row>
    <row r="27" spans="1:11" ht="30" customHeight="1" x14ac:dyDescent="0.15">
      <c r="A27" s="632">
        <v>21</v>
      </c>
      <c r="B27" s="1026"/>
      <c r="C27" s="1027"/>
      <c r="D27" s="1028"/>
      <c r="E27" s="630"/>
      <c r="F27" s="626">
        <f t="shared" si="0"/>
        <v>0</v>
      </c>
      <c r="G27" s="373"/>
      <c r="H27" s="373"/>
      <c r="I27" s="1029"/>
      <c r="J27" s="1030"/>
      <c r="K27" s="1031"/>
    </row>
    <row r="28" spans="1:11" ht="30" customHeight="1" x14ac:dyDescent="0.15">
      <c r="A28" s="632">
        <v>22</v>
      </c>
      <c r="B28" s="1026"/>
      <c r="C28" s="1027"/>
      <c r="D28" s="1028"/>
      <c r="E28" s="630"/>
      <c r="F28" s="626">
        <f t="shared" si="0"/>
        <v>0</v>
      </c>
      <c r="G28" s="373"/>
      <c r="H28" s="373"/>
      <c r="I28" s="1029"/>
      <c r="J28" s="1030"/>
      <c r="K28" s="1031"/>
    </row>
    <row r="29" spans="1:11" ht="30" customHeight="1" x14ac:dyDescent="0.15">
      <c r="A29" s="632">
        <v>23</v>
      </c>
      <c r="B29" s="1026"/>
      <c r="C29" s="1027"/>
      <c r="D29" s="1028"/>
      <c r="E29" s="630"/>
      <c r="F29" s="626">
        <f t="shared" si="0"/>
        <v>0</v>
      </c>
      <c r="G29" s="373"/>
      <c r="H29" s="373"/>
      <c r="I29" s="1029"/>
      <c r="J29" s="1030"/>
      <c r="K29" s="1031"/>
    </row>
    <row r="30" spans="1:11" ht="30" customHeight="1" x14ac:dyDescent="0.15">
      <c r="A30" s="632">
        <v>24</v>
      </c>
      <c r="B30" s="1026"/>
      <c r="C30" s="1027"/>
      <c r="D30" s="1028"/>
      <c r="E30" s="630"/>
      <c r="F30" s="626">
        <f t="shared" si="0"/>
        <v>0</v>
      </c>
      <c r="G30" s="373"/>
      <c r="H30" s="373"/>
      <c r="I30" s="1029"/>
      <c r="J30" s="1030"/>
      <c r="K30" s="1031"/>
    </row>
    <row r="31" spans="1:11" ht="30" customHeight="1" x14ac:dyDescent="0.15">
      <c r="A31" s="632">
        <v>25</v>
      </c>
      <c r="B31" s="1026"/>
      <c r="C31" s="1027"/>
      <c r="D31" s="1028"/>
      <c r="E31" s="630"/>
      <c r="F31" s="626">
        <f t="shared" si="0"/>
        <v>0</v>
      </c>
      <c r="G31" s="373"/>
      <c r="H31" s="373"/>
      <c r="I31" s="1029"/>
      <c r="J31" s="1030"/>
      <c r="K31" s="1031"/>
    </row>
    <row r="32" spans="1:11" ht="30" customHeight="1" x14ac:dyDescent="0.15">
      <c r="A32" s="632">
        <v>26</v>
      </c>
      <c r="B32" s="1026"/>
      <c r="C32" s="1027"/>
      <c r="D32" s="1028"/>
      <c r="E32" s="630"/>
      <c r="F32" s="626">
        <f t="shared" si="0"/>
        <v>0</v>
      </c>
      <c r="G32" s="373"/>
      <c r="H32" s="373"/>
      <c r="I32" s="1029"/>
      <c r="J32" s="1030"/>
      <c r="K32" s="1031"/>
    </row>
    <row r="33" spans="1:13" ht="30" customHeight="1" x14ac:dyDescent="0.15">
      <c r="A33" s="632">
        <v>27</v>
      </c>
      <c r="B33" s="1026"/>
      <c r="C33" s="1027"/>
      <c r="D33" s="1028"/>
      <c r="E33" s="630"/>
      <c r="F33" s="626">
        <f t="shared" si="0"/>
        <v>0</v>
      </c>
      <c r="G33" s="373"/>
      <c r="H33" s="373"/>
      <c r="I33" s="1029"/>
      <c r="J33" s="1030"/>
      <c r="K33" s="1031"/>
    </row>
    <row r="34" spans="1:13" ht="30" customHeight="1" x14ac:dyDescent="0.15">
      <c r="A34" s="632">
        <v>28</v>
      </c>
      <c r="B34" s="1026"/>
      <c r="C34" s="1027"/>
      <c r="D34" s="1028"/>
      <c r="E34" s="630"/>
      <c r="F34" s="626">
        <f t="shared" si="0"/>
        <v>0</v>
      </c>
      <c r="G34" s="373"/>
      <c r="H34" s="373"/>
      <c r="I34" s="1029"/>
      <c r="J34" s="1030"/>
      <c r="K34" s="1031"/>
    </row>
    <row r="35" spans="1:13" ht="30" customHeight="1" x14ac:dyDescent="0.15">
      <c r="A35" s="632">
        <v>29</v>
      </c>
      <c r="B35" s="1062"/>
      <c r="C35" s="1063"/>
      <c r="D35" s="1064"/>
      <c r="E35" s="631"/>
      <c r="F35" s="627">
        <f t="shared" si="0"/>
        <v>0</v>
      </c>
      <c r="G35" s="374"/>
      <c r="H35" s="374"/>
      <c r="I35" s="1029"/>
      <c r="J35" s="1030"/>
      <c r="K35" s="1031"/>
    </row>
    <row r="36" spans="1:13" ht="30" customHeight="1" x14ac:dyDescent="0.15">
      <c r="A36" s="632">
        <v>30</v>
      </c>
      <c r="B36" s="1053"/>
      <c r="C36" s="1053"/>
      <c r="D36" s="1053"/>
      <c r="E36" s="630"/>
      <c r="F36" s="635">
        <f>SUM(G36:H36)</f>
        <v>0</v>
      </c>
      <c r="G36" s="621"/>
      <c r="H36" s="621"/>
      <c r="I36" s="1032"/>
      <c r="J36" s="1033"/>
      <c r="K36" s="1034"/>
      <c r="M36" s="8" t="s">
        <v>233</v>
      </c>
    </row>
    <row r="37" spans="1:13" ht="30" customHeight="1" x14ac:dyDescent="0.15">
      <c r="A37" s="632">
        <v>31</v>
      </c>
      <c r="B37" s="1026"/>
      <c r="C37" s="1027"/>
      <c r="D37" s="1028"/>
      <c r="E37" s="630"/>
      <c r="F37" s="625">
        <f t="shared" ref="F37:F38" si="1">SUM(G37:H37)</f>
        <v>0</v>
      </c>
      <c r="G37" s="372"/>
      <c r="H37" s="372"/>
      <c r="I37" s="1035"/>
      <c r="J37" s="1036"/>
      <c r="K37" s="1037"/>
      <c r="M37" s="525" t="s">
        <v>110</v>
      </c>
    </row>
    <row r="38" spans="1:13" ht="30" customHeight="1" x14ac:dyDescent="0.15">
      <c r="A38" s="632">
        <v>32</v>
      </c>
      <c r="B38" s="1026"/>
      <c r="C38" s="1027"/>
      <c r="D38" s="1028"/>
      <c r="E38" s="630"/>
      <c r="F38" s="626">
        <f t="shared" si="1"/>
        <v>0</v>
      </c>
      <c r="G38" s="373"/>
      <c r="H38" s="373"/>
      <c r="I38" s="1038"/>
      <c r="J38" s="1030"/>
      <c r="K38" s="1031"/>
      <c r="M38" s="525" t="s">
        <v>109</v>
      </c>
    </row>
    <row r="39" spans="1:13" ht="30" customHeight="1" x14ac:dyDescent="0.15">
      <c r="A39" s="632">
        <v>33</v>
      </c>
      <c r="B39" s="1026"/>
      <c r="C39" s="1027"/>
      <c r="D39" s="1028"/>
      <c r="E39" s="630"/>
      <c r="F39" s="626">
        <f>SUM(G39:H39)</f>
        <v>0</v>
      </c>
      <c r="G39" s="373"/>
      <c r="H39" s="373"/>
      <c r="I39" s="1029"/>
      <c r="J39" s="1030"/>
      <c r="K39" s="1031"/>
      <c r="M39" s="525" t="s">
        <v>108</v>
      </c>
    </row>
    <row r="40" spans="1:13" ht="30" customHeight="1" x14ac:dyDescent="0.15">
      <c r="A40" s="632">
        <v>34</v>
      </c>
      <c r="B40" s="1026"/>
      <c r="C40" s="1027"/>
      <c r="D40" s="1028"/>
      <c r="E40" s="630"/>
      <c r="F40" s="626">
        <f t="shared" ref="F40:F56" si="2">SUM(G40:H40)</f>
        <v>0</v>
      </c>
      <c r="G40" s="373"/>
      <c r="H40" s="373"/>
      <c r="I40" s="1035"/>
      <c r="J40" s="1036"/>
      <c r="K40" s="1037"/>
      <c r="M40" s="525" t="s">
        <v>107</v>
      </c>
    </row>
    <row r="41" spans="1:13" ht="30" customHeight="1" x14ac:dyDescent="0.15">
      <c r="A41" s="632">
        <v>35</v>
      </c>
      <c r="B41" s="1026"/>
      <c r="C41" s="1027"/>
      <c r="D41" s="1028"/>
      <c r="E41" s="630"/>
      <c r="F41" s="626">
        <f t="shared" si="2"/>
        <v>0</v>
      </c>
      <c r="G41" s="373"/>
      <c r="H41" s="373"/>
      <c r="I41" s="1029"/>
      <c r="J41" s="1030"/>
      <c r="K41" s="1031"/>
      <c r="M41" s="525" t="s">
        <v>299</v>
      </c>
    </row>
    <row r="42" spans="1:13" ht="30" customHeight="1" x14ac:dyDescent="0.15">
      <c r="A42" s="632">
        <v>36</v>
      </c>
      <c r="B42" s="1026"/>
      <c r="C42" s="1027"/>
      <c r="D42" s="1028"/>
      <c r="E42" s="630"/>
      <c r="F42" s="626">
        <f t="shared" si="2"/>
        <v>0</v>
      </c>
      <c r="G42" s="373"/>
      <c r="H42" s="373"/>
      <c r="I42" s="1029"/>
      <c r="J42" s="1030"/>
      <c r="K42" s="1031"/>
      <c r="M42" s="525" t="s">
        <v>106</v>
      </c>
    </row>
    <row r="43" spans="1:13" ht="30" customHeight="1" x14ac:dyDescent="0.15">
      <c r="A43" s="632">
        <v>37</v>
      </c>
      <c r="B43" s="1026"/>
      <c r="C43" s="1027"/>
      <c r="D43" s="1028"/>
      <c r="E43" s="630"/>
      <c r="F43" s="626">
        <f t="shared" si="2"/>
        <v>0</v>
      </c>
      <c r="G43" s="373"/>
      <c r="H43" s="373"/>
      <c r="I43" s="1029"/>
      <c r="J43" s="1030"/>
      <c r="K43" s="1031"/>
      <c r="M43" s="525" t="s">
        <v>105</v>
      </c>
    </row>
    <row r="44" spans="1:13" ht="30" customHeight="1" x14ac:dyDescent="0.15">
      <c r="A44" s="632">
        <v>38</v>
      </c>
      <c r="B44" s="1026"/>
      <c r="C44" s="1027"/>
      <c r="D44" s="1028"/>
      <c r="E44" s="630"/>
      <c r="F44" s="626">
        <f t="shared" si="2"/>
        <v>0</v>
      </c>
      <c r="G44" s="373"/>
      <c r="H44" s="373"/>
      <c r="I44" s="1029"/>
      <c r="J44" s="1030"/>
      <c r="K44" s="1031"/>
      <c r="M44" s="525" t="s">
        <v>104</v>
      </c>
    </row>
    <row r="45" spans="1:13" ht="30" customHeight="1" x14ac:dyDescent="0.15">
      <c r="A45" s="632">
        <v>39</v>
      </c>
      <c r="B45" s="1026"/>
      <c r="C45" s="1027"/>
      <c r="D45" s="1028"/>
      <c r="E45" s="630"/>
      <c r="F45" s="626">
        <f t="shared" si="2"/>
        <v>0</v>
      </c>
      <c r="G45" s="373"/>
      <c r="H45" s="373"/>
      <c r="I45" s="1029"/>
      <c r="J45" s="1030"/>
      <c r="K45" s="1031"/>
      <c r="M45" s="525" t="s">
        <v>103</v>
      </c>
    </row>
    <row r="46" spans="1:13" ht="30" customHeight="1" x14ac:dyDescent="0.15">
      <c r="A46" s="632">
        <v>40</v>
      </c>
      <c r="B46" s="1026"/>
      <c r="C46" s="1027"/>
      <c r="D46" s="1028"/>
      <c r="E46" s="630"/>
      <c r="F46" s="626">
        <f t="shared" si="2"/>
        <v>0</v>
      </c>
      <c r="G46" s="373"/>
      <c r="H46" s="373"/>
      <c r="I46" s="1029"/>
      <c r="J46" s="1030"/>
      <c r="K46" s="1031"/>
    </row>
    <row r="47" spans="1:13" ht="30" customHeight="1" x14ac:dyDescent="0.15">
      <c r="A47" s="632">
        <v>41</v>
      </c>
      <c r="B47" s="1026"/>
      <c r="C47" s="1027"/>
      <c r="D47" s="1028"/>
      <c r="E47" s="630"/>
      <c r="F47" s="626">
        <f t="shared" si="2"/>
        <v>0</v>
      </c>
      <c r="G47" s="373"/>
      <c r="H47" s="373"/>
      <c r="I47" s="1029"/>
      <c r="J47" s="1030"/>
      <c r="K47" s="1031"/>
    </row>
    <row r="48" spans="1:13" ht="30" customHeight="1" x14ac:dyDescent="0.15">
      <c r="A48" s="632">
        <v>42</v>
      </c>
      <c r="B48" s="1026"/>
      <c r="C48" s="1027"/>
      <c r="D48" s="1028"/>
      <c r="E48" s="630"/>
      <c r="F48" s="626">
        <f t="shared" si="2"/>
        <v>0</v>
      </c>
      <c r="G48" s="373"/>
      <c r="H48" s="373"/>
      <c r="I48" s="1029"/>
      <c r="J48" s="1030"/>
      <c r="K48" s="1031"/>
    </row>
    <row r="49" spans="1:11" ht="30" customHeight="1" x14ac:dyDescent="0.15">
      <c r="A49" s="632">
        <v>43</v>
      </c>
      <c r="B49" s="1026"/>
      <c r="C49" s="1027"/>
      <c r="D49" s="1028"/>
      <c r="E49" s="630"/>
      <c r="F49" s="626">
        <f t="shared" si="2"/>
        <v>0</v>
      </c>
      <c r="G49" s="373"/>
      <c r="H49" s="373"/>
      <c r="I49" s="1029"/>
      <c r="J49" s="1030"/>
      <c r="K49" s="1031"/>
    </row>
    <row r="50" spans="1:11" ht="30" customHeight="1" x14ac:dyDescent="0.15">
      <c r="A50" s="632">
        <v>44</v>
      </c>
      <c r="B50" s="1026"/>
      <c r="C50" s="1027"/>
      <c r="D50" s="1028"/>
      <c r="E50" s="630"/>
      <c r="F50" s="626">
        <f t="shared" si="2"/>
        <v>0</v>
      </c>
      <c r="G50" s="373"/>
      <c r="H50" s="373"/>
      <c r="I50" s="1029"/>
      <c r="J50" s="1030"/>
      <c r="K50" s="1031"/>
    </row>
    <row r="51" spans="1:11" ht="30" customHeight="1" x14ac:dyDescent="0.15">
      <c r="A51" s="632">
        <v>45</v>
      </c>
      <c r="B51" s="1026"/>
      <c r="C51" s="1027"/>
      <c r="D51" s="1028"/>
      <c r="E51" s="630"/>
      <c r="F51" s="626">
        <f t="shared" si="2"/>
        <v>0</v>
      </c>
      <c r="G51" s="373"/>
      <c r="H51" s="373"/>
      <c r="I51" s="1029"/>
      <c r="J51" s="1030"/>
      <c r="K51" s="1031"/>
    </row>
    <row r="52" spans="1:11" ht="30" customHeight="1" x14ac:dyDescent="0.15">
      <c r="A52" s="632">
        <v>46</v>
      </c>
      <c r="B52" s="1026"/>
      <c r="C52" s="1027"/>
      <c r="D52" s="1028"/>
      <c r="E52" s="630"/>
      <c r="F52" s="626">
        <f t="shared" si="2"/>
        <v>0</v>
      </c>
      <c r="G52" s="373"/>
      <c r="H52" s="373"/>
      <c r="I52" s="1029"/>
      <c r="J52" s="1030"/>
      <c r="K52" s="1031"/>
    </row>
    <row r="53" spans="1:11" ht="30" customHeight="1" x14ac:dyDescent="0.15">
      <c r="A53" s="632">
        <v>47</v>
      </c>
      <c r="B53" s="1026"/>
      <c r="C53" s="1027"/>
      <c r="D53" s="1028"/>
      <c r="E53" s="630"/>
      <c r="F53" s="626">
        <f t="shared" si="2"/>
        <v>0</v>
      </c>
      <c r="G53" s="373"/>
      <c r="H53" s="373"/>
      <c r="I53" s="1029"/>
      <c r="J53" s="1030"/>
      <c r="K53" s="1031"/>
    </row>
    <row r="54" spans="1:11" ht="30" customHeight="1" x14ac:dyDescent="0.15">
      <c r="A54" s="632">
        <v>48</v>
      </c>
      <c r="B54" s="1026"/>
      <c r="C54" s="1027"/>
      <c r="D54" s="1028"/>
      <c r="E54" s="630"/>
      <c r="F54" s="626">
        <f t="shared" si="2"/>
        <v>0</v>
      </c>
      <c r="G54" s="373"/>
      <c r="H54" s="373"/>
      <c r="I54" s="1029"/>
      <c r="J54" s="1030"/>
      <c r="K54" s="1031"/>
    </row>
    <row r="55" spans="1:11" ht="30" customHeight="1" x14ac:dyDescent="0.15">
      <c r="A55" s="632">
        <v>49</v>
      </c>
      <c r="B55" s="1026"/>
      <c r="C55" s="1027"/>
      <c r="D55" s="1028"/>
      <c r="E55" s="630"/>
      <c r="F55" s="626">
        <f t="shared" si="2"/>
        <v>0</v>
      </c>
      <c r="G55" s="373"/>
      <c r="H55" s="373"/>
      <c r="I55" s="1029"/>
      <c r="J55" s="1030"/>
      <c r="K55" s="1031"/>
    </row>
    <row r="56" spans="1:11" ht="30" customHeight="1" thickBot="1" x14ac:dyDescent="0.2">
      <c r="A56" s="634">
        <v>50</v>
      </c>
      <c r="B56" s="1065"/>
      <c r="C56" s="1065"/>
      <c r="D56" s="1065"/>
      <c r="E56" s="631"/>
      <c r="F56" s="626">
        <f t="shared" si="2"/>
        <v>0</v>
      </c>
      <c r="G56" s="374"/>
      <c r="H56" s="375"/>
      <c r="I56" s="1066"/>
      <c r="J56" s="1067"/>
      <c r="K56" s="1068"/>
    </row>
    <row r="57" spans="1:11" ht="30" customHeight="1" x14ac:dyDescent="0.15">
      <c r="A57" s="1046" t="s">
        <v>524</v>
      </c>
      <c r="B57" s="1047"/>
      <c r="C57" s="1047"/>
      <c r="D57" s="1047"/>
      <c r="E57" s="1048"/>
      <c r="F57" s="526">
        <f>SUM(F7:F56)</f>
        <v>0</v>
      </c>
      <c r="G57" s="527">
        <f>SUM(G7:G56)</f>
        <v>0</v>
      </c>
      <c r="H57" s="527">
        <f>SUM(H7:H56)</f>
        <v>0</v>
      </c>
      <c r="I57" s="531"/>
      <c r="J57" s="532"/>
      <c r="K57" s="533"/>
    </row>
    <row r="58" spans="1:11" ht="30" customHeight="1" x14ac:dyDescent="0.15">
      <c r="A58" s="1049" t="s">
        <v>464</v>
      </c>
      <c r="B58" s="1050"/>
      <c r="C58" s="1050"/>
      <c r="D58" s="1050"/>
      <c r="E58" s="1050"/>
      <c r="F58" s="620">
        <f>(F57*①入力シート!L38)</f>
        <v>0</v>
      </c>
      <c r="G58" s="621">
        <f>(G57*①入力シート!L38)</f>
        <v>0</v>
      </c>
      <c r="H58" s="621">
        <f>(H57*①入力シート!L38)</f>
        <v>0</v>
      </c>
      <c r="I58" s="1029"/>
      <c r="J58" s="1030"/>
      <c r="K58" s="1031"/>
    </row>
    <row r="59" spans="1:11" ht="30" customHeight="1" thickBot="1" x14ac:dyDescent="0.2">
      <c r="A59" s="1051" t="s">
        <v>463</v>
      </c>
      <c r="B59" s="1052"/>
      <c r="C59" s="1052"/>
      <c r="D59" s="1052"/>
      <c r="E59" s="1052"/>
      <c r="F59" s="528">
        <f>SUM(F57:F58)</f>
        <v>0</v>
      </c>
      <c r="G59" s="529">
        <f>SUM(G57:G58)</f>
        <v>0</v>
      </c>
      <c r="H59" s="529">
        <f>SUM(H57:H58)</f>
        <v>0</v>
      </c>
      <c r="I59" s="534"/>
      <c r="J59" s="535"/>
      <c r="K59" s="536"/>
    </row>
    <row r="60" spans="1:11" ht="36" customHeight="1" thickBot="1" x14ac:dyDescent="0.2">
      <c r="A60" s="1041" t="s">
        <v>504</v>
      </c>
      <c r="B60" s="1042"/>
      <c r="C60" s="1042"/>
      <c r="D60" s="1042"/>
      <c r="E60" s="1042"/>
      <c r="F60" s="1042"/>
      <c r="G60" s="1042"/>
      <c r="H60" s="537">
        <f>IFERROR(G59/F59,0)</f>
        <v>0</v>
      </c>
      <c r="I60" s="363"/>
      <c r="J60" s="363"/>
      <c r="K60" s="363"/>
    </row>
    <row r="61" spans="1:11" ht="17.25" x14ac:dyDescent="0.15">
      <c r="A61" s="366"/>
      <c r="B61" s="365"/>
      <c r="C61" s="365"/>
      <c r="D61" s="365"/>
      <c r="E61" s="365"/>
      <c r="F61" s="365"/>
      <c r="G61" s="365"/>
      <c r="H61" s="364"/>
      <c r="I61" s="363"/>
      <c r="J61" s="363"/>
      <c r="K61" s="363"/>
    </row>
    <row r="62" spans="1:11" ht="17.25" x14ac:dyDescent="0.2">
      <c r="A62" s="1060" t="s">
        <v>113</v>
      </c>
      <c r="B62" s="1061"/>
      <c r="C62" s="1061"/>
      <c r="D62" s="1061"/>
      <c r="E62" s="1061"/>
      <c r="F62" s="437"/>
      <c r="G62" s="437"/>
      <c r="H62" s="437"/>
      <c r="I62" s="361"/>
      <c r="J62" s="361"/>
      <c r="K62" s="361"/>
    </row>
    <row r="63" spans="1:11" ht="17.25" x14ac:dyDescent="0.2">
      <c r="A63" s="362" t="s">
        <v>526</v>
      </c>
      <c r="B63" s="437"/>
      <c r="C63" s="437"/>
      <c r="D63" s="437"/>
      <c r="E63" s="437"/>
      <c r="F63" s="437"/>
      <c r="G63" s="437"/>
      <c r="H63" s="437"/>
      <c r="I63" s="361"/>
      <c r="J63" s="361"/>
      <c r="K63" s="361"/>
    </row>
    <row r="64" spans="1:11" ht="38.25" customHeight="1" x14ac:dyDescent="0.15">
      <c r="A64" s="1044" t="s">
        <v>428</v>
      </c>
      <c r="B64" s="1045"/>
      <c r="C64" s="1045"/>
      <c r="D64" s="1045"/>
      <c r="E64" s="1045"/>
      <c r="F64" s="1045"/>
      <c r="G64" s="1045"/>
      <c r="H64" s="1045"/>
      <c r="I64" s="1045"/>
      <c r="J64" s="1045"/>
      <c r="K64" s="1045"/>
    </row>
    <row r="65" spans="1:11" ht="17.25" x14ac:dyDescent="0.15">
      <c r="A65" s="360" t="s">
        <v>25</v>
      </c>
      <c r="B65" s="1039" t="s">
        <v>427</v>
      </c>
      <c r="C65" s="1040"/>
      <c r="D65" s="1040"/>
      <c r="E65" s="1040"/>
      <c r="F65" s="1040"/>
      <c r="G65" s="1040"/>
      <c r="H65" s="1040"/>
      <c r="I65" s="1040"/>
      <c r="J65" s="1040"/>
      <c r="K65" s="1040"/>
    </row>
    <row r="66" spans="1:11" ht="58.5" customHeight="1" x14ac:dyDescent="0.15">
      <c r="A66" s="360" t="s">
        <v>24</v>
      </c>
      <c r="B66" s="1039" t="s">
        <v>426</v>
      </c>
      <c r="C66" s="1039"/>
      <c r="D66" s="1039"/>
      <c r="E66" s="1039"/>
      <c r="F66" s="1039"/>
      <c r="G66" s="1039"/>
      <c r="H66" s="1039"/>
      <c r="I66" s="1043"/>
      <c r="J66" s="1043"/>
      <c r="K66" s="1043"/>
    </row>
    <row r="67" spans="1:11" ht="40.5" customHeight="1" x14ac:dyDescent="0.15">
      <c r="A67" s="530" t="s">
        <v>465</v>
      </c>
      <c r="B67" s="1054" t="s">
        <v>505</v>
      </c>
      <c r="C67" s="1055"/>
      <c r="D67" s="1055"/>
      <c r="E67" s="1055"/>
      <c r="F67" s="1055"/>
      <c r="G67" s="1055"/>
      <c r="H67" s="1055"/>
      <c r="I67" s="1055"/>
      <c r="J67" s="1055"/>
      <c r="K67" s="1055"/>
    </row>
  </sheetData>
  <sheetProtection algorithmName="SHA-512" hashValue="TvzxwNrKDmy3dOv6kPusHfN3NS7eQow4orJ82UcI3eKxKGYLLNeTDmDEagL3XwfYR1cI+/kZBknRqgCyOPXr1A==" saltValue="Mfh+gDdb51/aBugGEXVp2Q==" spinCount="100000" sheet="1" formatCells="0" insertColumns="0" insertRows="0"/>
  <mergeCells count="117">
    <mergeCell ref="B13:D13"/>
    <mergeCell ref="B16:D16"/>
    <mergeCell ref="B26:D26"/>
    <mergeCell ref="B21:D21"/>
    <mergeCell ref="B22:D22"/>
    <mergeCell ref="B24:D24"/>
    <mergeCell ref="B25:D25"/>
    <mergeCell ref="B34:D34"/>
    <mergeCell ref="B17:D17"/>
    <mergeCell ref="B19:D19"/>
    <mergeCell ref="B30:D30"/>
    <mergeCell ref="B31:D31"/>
    <mergeCell ref="I29:K29"/>
    <mergeCell ref="I30:K30"/>
    <mergeCell ref="I31:K31"/>
    <mergeCell ref="I20:K20"/>
    <mergeCell ref="I21:K21"/>
    <mergeCell ref="I22:K22"/>
    <mergeCell ref="B23:D23"/>
    <mergeCell ref="B20:D20"/>
    <mergeCell ref="I23:K23"/>
    <mergeCell ref="G2:H2"/>
    <mergeCell ref="I2:K2"/>
    <mergeCell ref="A5:A6"/>
    <mergeCell ref="B5:D6"/>
    <mergeCell ref="E5:E6"/>
    <mergeCell ref="F5:H5"/>
    <mergeCell ref="I5:K6"/>
    <mergeCell ref="I25:K25"/>
    <mergeCell ref="I26:K26"/>
    <mergeCell ref="I17:K17"/>
    <mergeCell ref="I18:K18"/>
    <mergeCell ref="I19:K19"/>
    <mergeCell ref="B8:D8"/>
    <mergeCell ref="B9:D9"/>
    <mergeCell ref="B10:D10"/>
    <mergeCell ref="B14:D14"/>
    <mergeCell ref="B15:D15"/>
    <mergeCell ref="I13:K13"/>
    <mergeCell ref="I15:K15"/>
    <mergeCell ref="I16:K16"/>
    <mergeCell ref="I14:K14"/>
    <mergeCell ref="B18:D18"/>
    <mergeCell ref="B11:D11"/>
    <mergeCell ref="B12:D12"/>
    <mergeCell ref="B67:K67"/>
    <mergeCell ref="B7:D7"/>
    <mergeCell ref="I7:K7"/>
    <mergeCell ref="I8:K8"/>
    <mergeCell ref="I9:K9"/>
    <mergeCell ref="I10:K10"/>
    <mergeCell ref="I11:K11"/>
    <mergeCell ref="I12:K12"/>
    <mergeCell ref="I33:K33"/>
    <mergeCell ref="I34:K34"/>
    <mergeCell ref="A62:E62"/>
    <mergeCell ref="B35:D35"/>
    <mergeCell ref="B56:D56"/>
    <mergeCell ref="I35:K35"/>
    <mergeCell ref="I56:K56"/>
    <mergeCell ref="I24:K24"/>
    <mergeCell ref="B32:D32"/>
    <mergeCell ref="B33:D33"/>
    <mergeCell ref="I32:K32"/>
    <mergeCell ref="B27:D27"/>
    <mergeCell ref="B28:D28"/>
    <mergeCell ref="I27:K27"/>
    <mergeCell ref="I28:K28"/>
    <mergeCell ref="B29:D29"/>
    <mergeCell ref="I36:K36"/>
    <mergeCell ref="B37:D37"/>
    <mergeCell ref="I37:K37"/>
    <mergeCell ref="B38:D38"/>
    <mergeCell ref="I38:K38"/>
    <mergeCell ref="I58:K58"/>
    <mergeCell ref="B65:K65"/>
    <mergeCell ref="A60:G60"/>
    <mergeCell ref="B66:K66"/>
    <mergeCell ref="A64:K64"/>
    <mergeCell ref="A57:E57"/>
    <mergeCell ref="A58:E58"/>
    <mergeCell ref="A59:E59"/>
    <mergeCell ref="B36:D36"/>
    <mergeCell ref="B42:D42"/>
    <mergeCell ref="I42:K42"/>
    <mergeCell ref="B43:D43"/>
    <mergeCell ref="I43:K43"/>
    <mergeCell ref="B44:D44"/>
    <mergeCell ref="I44:K44"/>
    <mergeCell ref="B39:D39"/>
    <mergeCell ref="I39:K39"/>
    <mergeCell ref="B40:D40"/>
    <mergeCell ref="I40:K40"/>
    <mergeCell ref="B41:D41"/>
    <mergeCell ref="I41:K41"/>
    <mergeCell ref="B48:D48"/>
    <mergeCell ref="I48:K48"/>
    <mergeCell ref="B49:D49"/>
    <mergeCell ref="I49:K49"/>
    <mergeCell ref="B50:D50"/>
    <mergeCell ref="I50:K50"/>
    <mergeCell ref="B45:D45"/>
    <mergeCell ref="I45:K45"/>
    <mergeCell ref="B46:D46"/>
    <mergeCell ref="I46:K46"/>
    <mergeCell ref="B47:D47"/>
    <mergeCell ref="I47:K47"/>
    <mergeCell ref="B54:D54"/>
    <mergeCell ref="I54:K54"/>
    <mergeCell ref="B55:D55"/>
    <mergeCell ref="I55:K55"/>
    <mergeCell ref="B51:D51"/>
    <mergeCell ref="I51:K51"/>
    <mergeCell ref="B52:D52"/>
    <mergeCell ref="I52:K52"/>
    <mergeCell ref="B53:D53"/>
    <mergeCell ref="I53:K53"/>
  </mergeCells>
  <phoneticPr fontId="7"/>
  <conditionalFormatting sqref="B7:E35 B56:E56">
    <cfRule type="containsBlanks" dxfId="20" priority="10">
      <formula>LEN(TRIM(B7))=0</formula>
    </cfRule>
  </conditionalFormatting>
  <conditionalFormatting sqref="G7:H35 G56:H56">
    <cfRule type="containsBlanks" dxfId="19" priority="9">
      <formula>LEN(TRIM(G7))=0</formula>
    </cfRule>
  </conditionalFormatting>
  <conditionalFormatting sqref="B36:E55">
    <cfRule type="containsBlanks" dxfId="18" priority="2">
      <formula>LEN(TRIM(B36))=0</formula>
    </cfRule>
  </conditionalFormatting>
  <conditionalFormatting sqref="G36:H55">
    <cfRule type="containsBlanks" dxfId="17" priority="1">
      <formula>LEN(TRIM(G36))=0</formula>
    </cfRule>
  </conditionalFormatting>
  <dataValidations count="6">
    <dataValidation type="custom" allowBlank="1" showInputMessage="1" showErrorMessage="1" sqref="U65507:U65526 U131043:U131062 U196579:U196598 U262115:U262134 U327651:U327670 U393187:U393206 U458723:U458742 U524259:U524278 U589795:U589814 U655331:U655350 U720867:U720886 U786403:U786422 U851939:U851958 U917475:U917494 U983011:U983030 WUS983011:WVT983030 VRE983011:VSF983030 WBA983011:WCB983030 IG65507:JH65526 SC65507:TD65526 ABY65507:ACZ65526 ALU65507:AMV65526 AVQ65507:AWR65526 BFM65507:BGN65526 BPI65507:BQJ65526 BZE65507:CAF65526 CJA65507:CKB65526 CSW65507:CTX65526 DCS65507:DDT65526 DMO65507:DNP65526 DWK65507:DXL65526 EGG65507:EHH65526 EQC65507:ERD65526 EZY65507:FAZ65526 FJU65507:FKV65526 FTQ65507:FUR65526 GDM65507:GEN65526 GNI65507:GOJ65526 GXE65507:GYF65526 HHA65507:HIB65526 HQW65507:HRX65526 IAS65507:IBT65526 IKO65507:ILP65526 IUK65507:IVL65526 JEG65507:JFH65526 JOC65507:JPD65526 JXY65507:JYZ65526 KHU65507:KIV65526 KRQ65507:KSR65526 LBM65507:LCN65526 LLI65507:LMJ65526 LVE65507:LWF65526 MFA65507:MGB65526 MOW65507:MPX65526 MYS65507:MZT65526 NIO65507:NJP65526 NSK65507:NTL65526 OCG65507:ODH65526 OMC65507:OND65526 OVY65507:OWZ65526 PFU65507:PGV65526 PPQ65507:PQR65526 PZM65507:QAN65526 QJI65507:QKJ65526 QTE65507:QUF65526 RDA65507:REB65526 RMW65507:RNX65526 RWS65507:RXT65526 SGO65507:SHP65526 SQK65507:SRL65526 TAG65507:TBH65526 TKC65507:TLD65526 TTY65507:TUZ65526 UDU65507:UEV65526 UNQ65507:UOR65526 UXM65507:UYN65526 VHI65507:VIJ65526 VRE65507:VSF65526 WBA65507:WCB65526 WKW65507:WLX65526 WUS65507:WVT65526 IG131043:JH131062 SC131043:TD131062 ABY131043:ACZ131062 ALU131043:AMV131062 AVQ131043:AWR131062 BFM131043:BGN131062 BPI131043:BQJ131062 BZE131043:CAF131062 CJA131043:CKB131062 CSW131043:CTX131062 DCS131043:DDT131062 DMO131043:DNP131062 DWK131043:DXL131062 EGG131043:EHH131062 EQC131043:ERD131062 EZY131043:FAZ131062 FJU131043:FKV131062 FTQ131043:FUR131062 GDM131043:GEN131062 GNI131043:GOJ131062 GXE131043:GYF131062 HHA131043:HIB131062 HQW131043:HRX131062 IAS131043:IBT131062 IKO131043:ILP131062 IUK131043:IVL131062 JEG131043:JFH131062 JOC131043:JPD131062 JXY131043:JYZ131062 KHU131043:KIV131062 KRQ131043:KSR131062 LBM131043:LCN131062 LLI131043:LMJ131062 LVE131043:LWF131062 MFA131043:MGB131062 MOW131043:MPX131062 MYS131043:MZT131062 NIO131043:NJP131062 NSK131043:NTL131062 OCG131043:ODH131062 OMC131043:OND131062 OVY131043:OWZ131062 PFU131043:PGV131062 PPQ131043:PQR131062 PZM131043:QAN131062 QJI131043:QKJ131062 QTE131043:QUF131062 RDA131043:REB131062 RMW131043:RNX131062 RWS131043:RXT131062 SGO131043:SHP131062 SQK131043:SRL131062 TAG131043:TBH131062 TKC131043:TLD131062 TTY131043:TUZ131062 UDU131043:UEV131062 UNQ131043:UOR131062 UXM131043:UYN131062 VHI131043:VIJ131062 VRE131043:VSF131062 WBA131043:WCB131062 WKW131043:WLX131062 WUS131043:WVT131062 IG196579:JH196598 SC196579:TD196598 ABY196579:ACZ196598 ALU196579:AMV196598 AVQ196579:AWR196598 BFM196579:BGN196598 BPI196579:BQJ196598 BZE196579:CAF196598 CJA196579:CKB196598 CSW196579:CTX196598 DCS196579:DDT196598 DMO196579:DNP196598 DWK196579:DXL196598 EGG196579:EHH196598 EQC196579:ERD196598 EZY196579:FAZ196598 FJU196579:FKV196598 FTQ196579:FUR196598 GDM196579:GEN196598 GNI196579:GOJ196598 GXE196579:GYF196598 HHA196579:HIB196598 HQW196579:HRX196598 IAS196579:IBT196598 IKO196579:ILP196598 IUK196579:IVL196598 JEG196579:JFH196598 JOC196579:JPD196598 JXY196579:JYZ196598 KHU196579:KIV196598 KRQ196579:KSR196598 LBM196579:LCN196598 LLI196579:LMJ196598 LVE196579:LWF196598 MFA196579:MGB196598 MOW196579:MPX196598 MYS196579:MZT196598 NIO196579:NJP196598 NSK196579:NTL196598 OCG196579:ODH196598 OMC196579:OND196598 OVY196579:OWZ196598 PFU196579:PGV196598 PPQ196579:PQR196598 PZM196579:QAN196598 QJI196579:QKJ196598 QTE196579:QUF196598 RDA196579:REB196598 RMW196579:RNX196598 RWS196579:RXT196598 SGO196579:SHP196598 SQK196579:SRL196598 TAG196579:TBH196598 TKC196579:TLD196598 TTY196579:TUZ196598 UDU196579:UEV196598 UNQ196579:UOR196598 UXM196579:UYN196598 VHI196579:VIJ196598 VRE196579:VSF196598 WBA196579:WCB196598 WKW196579:WLX196598 WUS196579:WVT196598 IG262115:JH262134 SC262115:TD262134 ABY262115:ACZ262134 ALU262115:AMV262134 AVQ262115:AWR262134 BFM262115:BGN262134 BPI262115:BQJ262134 BZE262115:CAF262134 CJA262115:CKB262134 CSW262115:CTX262134 DCS262115:DDT262134 DMO262115:DNP262134 DWK262115:DXL262134 EGG262115:EHH262134 EQC262115:ERD262134 EZY262115:FAZ262134 FJU262115:FKV262134 FTQ262115:FUR262134 GDM262115:GEN262134 GNI262115:GOJ262134 GXE262115:GYF262134 HHA262115:HIB262134 HQW262115:HRX262134 IAS262115:IBT262134 IKO262115:ILP262134 IUK262115:IVL262134 JEG262115:JFH262134 JOC262115:JPD262134 JXY262115:JYZ262134 KHU262115:KIV262134 KRQ262115:KSR262134 LBM262115:LCN262134 LLI262115:LMJ262134 LVE262115:LWF262134 MFA262115:MGB262134 MOW262115:MPX262134 MYS262115:MZT262134 NIO262115:NJP262134 NSK262115:NTL262134 OCG262115:ODH262134 OMC262115:OND262134 OVY262115:OWZ262134 PFU262115:PGV262134 PPQ262115:PQR262134 PZM262115:QAN262134 QJI262115:QKJ262134 QTE262115:QUF262134 RDA262115:REB262134 RMW262115:RNX262134 RWS262115:RXT262134 SGO262115:SHP262134 SQK262115:SRL262134 TAG262115:TBH262134 TKC262115:TLD262134 TTY262115:TUZ262134 UDU262115:UEV262134 UNQ262115:UOR262134 UXM262115:UYN262134 VHI262115:VIJ262134 VRE262115:VSF262134 WBA262115:WCB262134 WKW262115:WLX262134 WUS262115:WVT262134 IG327651:JH327670 SC327651:TD327670 ABY327651:ACZ327670 ALU327651:AMV327670 AVQ327651:AWR327670 BFM327651:BGN327670 BPI327651:BQJ327670 BZE327651:CAF327670 CJA327651:CKB327670 CSW327651:CTX327670 DCS327651:DDT327670 DMO327651:DNP327670 DWK327651:DXL327670 EGG327651:EHH327670 EQC327651:ERD327670 EZY327651:FAZ327670 FJU327651:FKV327670 FTQ327651:FUR327670 GDM327651:GEN327670 GNI327651:GOJ327670 GXE327651:GYF327670 HHA327651:HIB327670 HQW327651:HRX327670 IAS327651:IBT327670 IKO327651:ILP327670 IUK327651:IVL327670 JEG327651:JFH327670 JOC327651:JPD327670 JXY327651:JYZ327670 KHU327651:KIV327670 KRQ327651:KSR327670 LBM327651:LCN327670 LLI327651:LMJ327670 LVE327651:LWF327670 MFA327651:MGB327670 MOW327651:MPX327670 MYS327651:MZT327670 NIO327651:NJP327670 NSK327651:NTL327670 OCG327651:ODH327670 OMC327651:OND327670 OVY327651:OWZ327670 PFU327651:PGV327670 PPQ327651:PQR327670 PZM327651:QAN327670 QJI327651:QKJ327670 QTE327651:QUF327670 RDA327651:REB327670 RMW327651:RNX327670 RWS327651:RXT327670 SGO327651:SHP327670 SQK327651:SRL327670 TAG327651:TBH327670 TKC327651:TLD327670 TTY327651:TUZ327670 UDU327651:UEV327670 UNQ327651:UOR327670 UXM327651:UYN327670 VHI327651:VIJ327670 VRE327651:VSF327670 WBA327651:WCB327670 WKW327651:WLX327670 WUS327651:WVT327670 IG393187:JH393206 SC393187:TD393206 ABY393187:ACZ393206 ALU393187:AMV393206 AVQ393187:AWR393206 BFM393187:BGN393206 BPI393187:BQJ393206 BZE393187:CAF393206 CJA393187:CKB393206 CSW393187:CTX393206 DCS393187:DDT393206 DMO393187:DNP393206 DWK393187:DXL393206 EGG393187:EHH393206 EQC393187:ERD393206 EZY393187:FAZ393206 FJU393187:FKV393206 FTQ393187:FUR393206 GDM393187:GEN393206 GNI393187:GOJ393206 GXE393187:GYF393206 HHA393187:HIB393206 HQW393187:HRX393206 IAS393187:IBT393206 IKO393187:ILP393206 IUK393187:IVL393206 JEG393187:JFH393206 JOC393187:JPD393206 JXY393187:JYZ393206 KHU393187:KIV393206 KRQ393187:KSR393206 LBM393187:LCN393206 LLI393187:LMJ393206 LVE393187:LWF393206 MFA393187:MGB393206 MOW393187:MPX393206 MYS393187:MZT393206 NIO393187:NJP393206 NSK393187:NTL393206 OCG393187:ODH393206 OMC393187:OND393206 OVY393187:OWZ393206 PFU393187:PGV393206 PPQ393187:PQR393206 PZM393187:QAN393206 QJI393187:QKJ393206 QTE393187:QUF393206 RDA393187:REB393206 RMW393187:RNX393206 RWS393187:RXT393206 SGO393187:SHP393206 SQK393187:SRL393206 TAG393187:TBH393206 TKC393187:TLD393206 TTY393187:TUZ393206 UDU393187:UEV393206 UNQ393187:UOR393206 UXM393187:UYN393206 VHI393187:VIJ393206 VRE393187:VSF393206 WBA393187:WCB393206 WKW393187:WLX393206 WUS393187:WVT393206 IG458723:JH458742 SC458723:TD458742 ABY458723:ACZ458742 ALU458723:AMV458742 AVQ458723:AWR458742 BFM458723:BGN458742 BPI458723:BQJ458742 BZE458723:CAF458742 CJA458723:CKB458742 CSW458723:CTX458742 DCS458723:DDT458742 DMO458723:DNP458742 DWK458723:DXL458742 EGG458723:EHH458742 EQC458723:ERD458742 EZY458723:FAZ458742 FJU458723:FKV458742 FTQ458723:FUR458742 GDM458723:GEN458742 GNI458723:GOJ458742 GXE458723:GYF458742 HHA458723:HIB458742 HQW458723:HRX458742 IAS458723:IBT458742 IKO458723:ILP458742 IUK458723:IVL458742 JEG458723:JFH458742 JOC458723:JPD458742 JXY458723:JYZ458742 KHU458723:KIV458742 KRQ458723:KSR458742 LBM458723:LCN458742 LLI458723:LMJ458742 LVE458723:LWF458742 MFA458723:MGB458742 MOW458723:MPX458742 MYS458723:MZT458742 NIO458723:NJP458742 NSK458723:NTL458742 OCG458723:ODH458742 OMC458723:OND458742 OVY458723:OWZ458742 PFU458723:PGV458742 PPQ458723:PQR458742 PZM458723:QAN458742 QJI458723:QKJ458742 QTE458723:QUF458742 RDA458723:REB458742 RMW458723:RNX458742 RWS458723:RXT458742 SGO458723:SHP458742 SQK458723:SRL458742 TAG458723:TBH458742 TKC458723:TLD458742 TTY458723:TUZ458742 UDU458723:UEV458742 UNQ458723:UOR458742 UXM458723:UYN458742 VHI458723:VIJ458742 VRE458723:VSF458742 WBA458723:WCB458742 WKW458723:WLX458742 WUS458723:WVT458742 IG524259:JH524278 SC524259:TD524278 ABY524259:ACZ524278 ALU524259:AMV524278 AVQ524259:AWR524278 BFM524259:BGN524278 BPI524259:BQJ524278 BZE524259:CAF524278 CJA524259:CKB524278 CSW524259:CTX524278 DCS524259:DDT524278 DMO524259:DNP524278 DWK524259:DXL524278 EGG524259:EHH524278 EQC524259:ERD524278 EZY524259:FAZ524278 FJU524259:FKV524278 FTQ524259:FUR524278 GDM524259:GEN524278 GNI524259:GOJ524278 GXE524259:GYF524278 HHA524259:HIB524278 HQW524259:HRX524278 IAS524259:IBT524278 IKO524259:ILP524278 IUK524259:IVL524278 JEG524259:JFH524278 JOC524259:JPD524278 JXY524259:JYZ524278 KHU524259:KIV524278 KRQ524259:KSR524278 LBM524259:LCN524278 LLI524259:LMJ524278 LVE524259:LWF524278 MFA524259:MGB524278 MOW524259:MPX524278 MYS524259:MZT524278 NIO524259:NJP524278 NSK524259:NTL524278 OCG524259:ODH524278 OMC524259:OND524278 OVY524259:OWZ524278 PFU524259:PGV524278 PPQ524259:PQR524278 PZM524259:QAN524278 QJI524259:QKJ524278 QTE524259:QUF524278 RDA524259:REB524278 RMW524259:RNX524278 RWS524259:RXT524278 SGO524259:SHP524278 SQK524259:SRL524278 TAG524259:TBH524278 TKC524259:TLD524278 TTY524259:TUZ524278 UDU524259:UEV524278 UNQ524259:UOR524278 UXM524259:UYN524278 VHI524259:VIJ524278 VRE524259:VSF524278 WBA524259:WCB524278 WKW524259:WLX524278 WUS524259:WVT524278 IG589795:JH589814 SC589795:TD589814 ABY589795:ACZ589814 ALU589795:AMV589814 AVQ589795:AWR589814 BFM589795:BGN589814 BPI589795:BQJ589814 BZE589795:CAF589814 CJA589795:CKB589814 CSW589795:CTX589814 DCS589795:DDT589814 DMO589795:DNP589814 DWK589795:DXL589814 EGG589795:EHH589814 EQC589795:ERD589814 EZY589795:FAZ589814 FJU589795:FKV589814 FTQ589795:FUR589814 GDM589795:GEN589814 GNI589795:GOJ589814 GXE589795:GYF589814 HHA589795:HIB589814 HQW589795:HRX589814 IAS589795:IBT589814 IKO589795:ILP589814 IUK589795:IVL589814 JEG589795:JFH589814 JOC589795:JPD589814 JXY589795:JYZ589814 KHU589795:KIV589814 KRQ589795:KSR589814 LBM589795:LCN589814 LLI589795:LMJ589814 LVE589795:LWF589814 MFA589795:MGB589814 MOW589795:MPX589814 MYS589795:MZT589814 NIO589795:NJP589814 NSK589795:NTL589814 OCG589795:ODH589814 OMC589795:OND589814 OVY589795:OWZ589814 PFU589795:PGV589814 PPQ589795:PQR589814 PZM589795:QAN589814 QJI589795:QKJ589814 QTE589795:QUF589814 RDA589795:REB589814 RMW589795:RNX589814 RWS589795:RXT589814 SGO589795:SHP589814 SQK589795:SRL589814 TAG589795:TBH589814 TKC589795:TLD589814 TTY589795:TUZ589814 UDU589795:UEV589814 UNQ589795:UOR589814 UXM589795:UYN589814 VHI589795:VIJ589814 VRE589795:VSF589814 WBA589795:WCB589814 WKW589795:WLX589814 WUS589795:WVT589814 IG655331:JH655350 SC655331:TD655350 ABY655331:ACZ655350 ALU655331:AMV655350 AVQ655331:AWR655350 BFM655331:BGN655350 BPI655331:BQJ655350 BZE655331:CAF655350 CJA655331:CKB655350 CSW655331:CTX655350 DCS655331:DDT655350 DMO655331:DNP655350 DWK655331:DXL655350 EGG655331:EHH655350 EQC655331:ERD655350 EZY655331:FAZ655350 FJU655331:FKV655350 FTQ655331:FUR655350 GDM655331:GEN655350 GNI655331:GOJ655350 GXE655331:GYF655350 HHA655331:HIB655350 HQW655331:HRX655350 IAS655331:IBT655350 IKO655331:ILP655350 IUK655331:IVL655350 JEG655331:JFH655350 JOC655331:JPD655350 JXY655331:JYZ655350 KHU655331:KIV655350 KRQ655331:KSR655350 LBM655331:LCN655350 LLI655331:LMJ655350 LVE655331:LWF655350 MFA655331:MGB655350 MOW655331:MPX655350 MYS655331:MZT655350 NIO655331:NJP655350 NSK655331:NTL655350 OCG655331:ODH655350 OMC655331:OND655350 OVY655331:OWZ655350 PFU655331:PGV655350 PPQ655331:PQR655350 PZM655331:QAN655350 QJI655331:QKJ655350 QTE655331:QUF655350 RDA655331:REB655350 RMW655331:RNX655350 RWS655331:RXT655350 SGO655331:SHP655350 SQK655331:SRL655350 TAG655331:TBH655350 TKC655331:TLD655350 TTY655331:TUZ655350 UDU655331:UEV655350 UNQ655331:UOR655350 UXM655331:UYN655350 VHI655331:VIJ655350 VRE655331:VSF655350 WBA655331:WCB655350 WKW655331:WLX655350 WUS655331:WVT655350 IG720867:JH720886 SC720867:TD720886 ABY720867:ACZ720886 ALU720867:AMV720886 AVQ720867:AWR720886 BFM720867:BGN720886 BPI720867:BQJ720886 BZE720867:CAF720886 CJA720867:CKB720886 CSW720867:CTX720886 DCS720867:DDT720886 DMO720867:DNP720886 DWK720867:DXL720886 EGG720867:EHH720886 EQC720867:ERD720886 EZY720867:FAZ720886 FJU720867:FKV720886 FTQ720867:FUR720886 GDM720867:GEN720886 GNI720867:GOJ720886 GXE720867:GYF720886 HHA720867:HIB720886 HQW720867:HRX720886 IAS720867:IBT720886 IKO720867:ILP720886 IUK720867:IVL720886 JEG720867:JFH720886 JOC720867:JPD720886 JXY720867:JYZ720886 KHU720867:KIV720886 KRQ720867:KSR720886 LBM720867:LCN720886 LLI720867:LMJ720886 LVE720867:LWF720886 MFA720867:MGB720886 MOW720867:MPX720886 MYS720867:MZT720886 NIO720867:NJP720886 NSK720867:NTL720886 OCG720867:ODH720886 OMC720867:OND720886 OVY720867:OWZ720886 PFU720867:PGV720886 PPQ720867:PQR720886 PZM720867:QAN720886 QJI720867:QKJ720886 QTE720867:QUF720886 RDA720867:REB720886 RMW720867:RNX720886 RWS720867:RXT720886 SGO720867:SHP720886 SQK720867:SRL720886 TAG720867:TBH720886 TKC720867:TLD720886 TTY720867:TUZ720886 UDU720867:UEV720886 UNQ720867:UOR720886 UXM720867:UYN720886 VHI720867:VIJ720886 VRE720867:VSF720886 WBA720867:WCB720886 WKW720867:WLX720886 WUS720867:WVT720886 IG786403:JH786422 SC786403:TD786422 ABY786403:ACZ786422 ALU786403:AMV786422 AVQ786403:AWR786422 BFM786403:BGN786422 BPI786403:BQJ786422 BZE786403:CAF786422 CJA786403:CKB786422 CSW786403:CTX786422 DCS786403:DDT786422 DMO786403:DNP786422 DWK786403:DXL786422 EGG786403:EHH786422 EQC786403:ERD786422 EZY786403:FAZ786422 FJU786403:FKV786422 FTQ786403:FUR786422 GDM786403:GEN786422 GNI786403:GOJ786422 GXE786403:GYF786422 HHA786403:HIB786422 HQW786403:HRX786422 IAS786403:IBT786422 IKO786403:ILP786422 IUK786403:IVL786422 JEG786403:JFH786422 JOC786403:JPD786422 JXY786403:JYZ786422 KHU786403:KIV786422 KRQ786403:KSR786422 LBM786403:LCN786422 LLI786403:LMJ786422 LVE786403:LWF786422 MFA786403:MGB786422 MOW786403:MPX786422 MYS786403:MZT786422 NIO786403:NJP786422 NSK786403:NTL786422 OCG786403:ODH786422 OMC786403:OND786422 OVY786403:OWZ786422 PFU786403:PGV786422 PPQ786403:PQR786422 PZM786403:QAN786422 QJI786403:QKJ786422 QTE786403:QUF786422 RDA786403:REB786422 RMW786403:RNX786422 RWS786403:RXT786422 SGO786403:SHP786422 SQK786403:SRL786422 TAG786403:TBH786422 TKC786403:TLD786422 TTY786403:TUZ786422 UDU786403:UEV786422 UNQ786403:UOR786422 UXM786403:UYN786422 VHI786403:VIJ786422 VRE786403:VSF786422 WBA786403:WCB786422 WKW786403:WLX786422 WUS786403:WVT786422 IG851939:JH851958 SC851939:TD851958 ABY851939:ACZ851958 ALU851939:AMV851958 AVQ851939:AWR851958 BFM851939:BGN851958 BPI851939:BQJ851958 BZE851939:CAF851958 CJA851939:CKB851958 CSW851939:CTX851958 DCS851939:DDT851958 DMO851939:DNP851958 DWK851939:DXL851958 EGG851939:EHH851958 EQC851939:ERD851958 EZY851939:FAZ851958 FJU851939:FKV851958 FTQ851939:FUR851958 GDM851939:GEN851958 GNI851939:GOJ851958 GXE851939:GYF851958 HHA851939:HIB851958 HQW851939:HRX851958 IAS851939:IBT851958 IKO851939:ILP851958 IUK851939:IVL851958 JEG851939:JFH851958 JOC851939:JPD851958 JXY851939:JYZ851958 KHU851939:KIV851958 KRQ851939:KSR851958 LBM851939:LCN851958 LLI851939:LMJ851958 LVE851939:LWF851958 MFA851939:MGB851958 MOW851939:MPX851958 MYS851939:MZT851958 NIO851939:NJP851958 NSK851939:NTL851958 OCG851939:ODH851958 OMC851939:OND851958 OVY851939:OWZ851958 PFU851939:PGV851958 PPQ851939:PQR851958 PZM851939:QAN851958 QJI851939:QKJ851958 QTE851939:QUF851958 RDA851939:REB851958 RMW851939:RNX851958 RWS851939:RXT851958 SGO851939:SHP851958 SQK851939:SRL851958 TAG851939:TBH851958 TKC851939:TLD851958 TTY851939:TUZ851958 UDU851939:UEV851958 UNQ851939:UOR851958 UXM851939:UYN851958 VHI851939:VIJ851958 VRE851939:VSF851958 WBA851939:WCB851958 WKW851939:WLX851958 WUS851939:WVT851958 IG917475:JH917494 SC917475:TD917494 ABY917475:ACZ917494 ALU917475:AMV917494 AVQ917475:AWR917494 BFM917475:BGN917494 BPI917475:BQJ917494 BZE917475:CAF917494 CJA917475:CKB917494 CSW917475:CTX917494 DCS917475:DDT917494 DMO917475:DNP917494 DWK917475:DXL917494 EGG917475:EHH917494 EQC917475:ERD917494 EZY917475:FAZ917494 FJU917475:FKV917494 FTQ917475:FUR917494 GDM917475:GEN917494 GNI917475:GOJ917494 GXE917475:GYF917494 HHA917475:HIB917494 HQW917475:HRX917494 IAS917475:IBT917494 IKO917475:ILP917494 IUK917475:IVL917494 JEG917475:JFH917494 JOC917475:JPD917494 JXY917475:JYZ917494 KHU917475:KIV917494 KRQ917475:KSR917494 LBM917475:LCN917494 LLI917475:LMJ917494 LVE917475:LWF917494 MFA917475:MGB917494 MOW917475:MPX917494 MYS917475:MZT917494 NIO917475:NJP917494 NSK917475:NTL917494 OCG917475:ODH917494 OMC917475:OND917494 OVY917475:OWZ917494 PFU917475:PGV917494 PPQ917475:PQR917494 PZM917475:QAN917494 QJI917475:QKJ917494 QTE917475:QUF917494 RDA917475:REB917494 RMW917475:RNX917494 RWS917475:RXT917494 SGO917475:SHP917494 SQK917475:SRL917494 TAG917475:TBH917494 TKC917475:TLD917494 TTY917475:TUZ917494 UDU917475:UEV917494 UNQ917475:UOR917494 UXM917475:UYN917494 VHI917475:VIJ917494 VRE917475:VSF917494 WBA917475:WCB917494 WKW917475:WLX917494 WUS917475:WVT917494 IG983011:JH983030 SC983011:TD983030 ABY983011:ACZ983030 ALU983011:AMV983030 AVQ983011:AWR983030 BFM983011:BGN983030 BPI983011:BQJ983030 BZE983011:CAF983030 CJA983011:CKB983030 CSW983011:CTX983030 DCS983011:DDT983030 DMO983011:DNP983030 DWK983011:DXL983030 EGG983011:EHH983030 EQC983011:ERD983030 EZY983011:FAZ983030 FJU983011:FKV983030 FTQ983011:FUR983030 GDM983011:GEN983030 GNI983011:GOJ983030 GXE983011:GYF983030 HHA983011:HIB983030 HQW983011:HRX983030 IAS983011:IBT983030 IKO983011:ILP983030 IUK983011:IVL983030 JEG983011:JFH983030 JOC983011:JPD983030 JXY983011:JYZ983030 KHU983011:KIV983030 KRQ983011:KSR983030 LBM983011:LCN983030 LLI983011:LMJ983030 LVE983011:LWF983030 MFA983011:MGB983030 MOW983011:MPX983030 MYS983011:MZT983030 NIO983011:NJP983030 NSK983011:NTL983030 OCG983011:ODH983030 OMC983011:OND983030 OVY983011:OWZ983030 PFU983011:PGV983030 PPQ983011:PQR983030 PZM983011:QAN983030 QJI983011:QKJ983030 QTE983011:QUF983030 RDA983011:REB983030 RMW983011:RNX983030 RWS983011:RXT983030 SGO983011:SHP983030 SQK983011:SRL983030 TAG983011:TBH983030 TKC983011:TLD983030 TTY983011:TUZ983030 UDU983011:UEV983030 UNQ983011:UOR983030 UXM983011:UYN983030 VHI983011:VIJ983030 WKW983011:WLX983030 I983012:T983031 I917476:T917495 I851940:T851959 I786404:T786423 I720868:T720887 I655332:T655351 I589796:T589815 I524260:T524279 I458724:T458743 I393188:T393207 I327652:T327671 I262116:T262135 I196580:T196599 I131044:T131063 I65508:T65527">
      <formula1>IF(#REF!="×","")</formula1>
    </dataValidation>
    <dataValidation type="list" allowBlank="1" showInputMessage="1" showErrorMessage="1" sqref="WUO983011:WUO983030 G65508:G65527 IC65507:IC65526 RY65507:RY65526 ABU65507:ABU65526 ALQ65507:ALQ65526 AVM65507:AVM65526 BFI65507:BFI65526 BPE65507:BPE65526 BZA65507:BZA65526 CIW65507:CIW65526 CSS65507:CSS65526 DCO65507:DCO65526 DMK65507:DMK65526 DWG65507:DWG65526 EGC65507:EGC65526 EPY65507:EPY65526 EZU65507:EZU65526 FJQ65507:FJQ65526 FTM65507:FTM65526 GDI65507:GDI65526 GNE65507:GNE65526 GXA65507:GXA65526 HGW65507:HGW65526 HQS65507:HQS65526 IAO65507:IAO65526 IKK65507:IKK65526 IUG65507:IUG65526 JEC65507:JEC65526 JNY65507:JNY65526 JXU65507:JXU65526 KHQ65507:KHQ65526 KRM65507:KRM65526 LBI65507:LBI65526 LLE65507:LLE65526 LVA65507:LVA65526 MEW65507:MEW65526 MOS65507:MOS65526 MYO65507:MYO65526 NIK65507:NIK65526 NSG65507:NSG65526 OCC65507:OCC65526 OLY65507:OLY65526 OVU65507:OVU65526 PFQ65507:PFQ65526 PPM65507:PPM65526 PZI65507:PZI65526 QJE65507:QJE65526 QTA65507:QTA65526 RCW65507:RCW65526 RMS65507:RMS65526 RWO65507:RWO65526 SGK65507:SGK65526 SQG65507:SQG65526 TAC65507:TAC65526 TJY65507:TJY65526 TTU65507:TTU65526 UDQ65507:UDQ65526 UNM65507:UNM65526 UXI65507:UXI65526 VHE65507:VHE65526 VRA65507:VRA65526 WAW65507:WAW65526 WKS65507:WKS65526 WUO65507:WUO65526 G131044:G131063 IC131043:IC131062 RY131043:RY131062 ABU131043:ABU131062 ALQ131043:ALQ131062 AVM131043:AVM131062 BFI131043:BFI131062 BPE131043:BPE131062 BZA131043:BZA131062 CIW131043:CIW131062 CSS131043:CSS131062 DCO131043:DCO131062 DMK131043:DMK131062 DWG131043:DWG131062 EGC131043:EGC131062 EPY131043:EPY131062 EZU131043:EZU131062 FJQ131043:FJQ131062 FTM131043:FTM131062 GDI131043:GDI131062 GNE131043:GNE131062 GXA131043:GXA131062 HGW131043:HGW131062 HQS131043:HQS131062 IAO131043:IAO131062 IKK131043:IKK131062 IUG131043:IUG131062 JEC131043:JEC131062 JNY131043:JNY131062 JXU131043:JXU131062 KHQ131043:KHQ131062 KRM131043:KRM131062 LBI131043:LBI131062 LLE131043:LLE131062 LVA131043:LVA131062 MEW131043:MEW131062 MOS131043:MOS131062 MYO131043:MYO131062 NIK131043:NIK131062 NSG131043:NSG131062 OCC131043:OCC131062 OLY131043:OLY131062 OVU131043:OVU131062 PFQ131043:PFQ131062 PPM131043:PPM131062 PZI131043:PZI131062 QJE131043:QJE131062 QTA131043:QTA131062 RCW131043:RCW131062 RMS131043:RMS131062 RWO131043:RWO131062 SGK131043:SGK131062 SQG131043:SQG131062 TAC131043:TAC131062 TJY131043:TJY131062 TTU131043:TTU131062 UDQ131043:UDQ131062 UNM131043:UNM131062 UXI131043:UXI131062 VHE131043:VHE131062 VRA131043:VRA131062 WAW131043:WAW131062 WKS131043:WKS131062 WUO131043:WUO131062 G196580:G196599 IC196579:IC196598 RY196579:RY196598 ABU196579:ABU196598 ALQ196579:ALQ196598 AVM196579:AVM196598 BFI196579:BFI196598 BPE196579:BPE196598 BZA196579:BZA196598 CIW196579:CIW196598 CSS196579:CSS196598 DCO196579:DCO196598 DMK196579:DMK196598 DWG196579:DWG196598 EGC196579:EGC196598 EPY196579:EPY196598 EZU196579:EZU196598 FJQ196579:FJQ196598 FTM196579:FTM196598 GDI196579:GDI196598 GNE196579:GNE196598 GXA196579:GXA196598 HGW196579:HGW196598 HQS196579:HQS196598 IAO196579:IAO196598 IKK196579:IKK196598 IUG196579:IUG196598 JEC196579:JEC196598 JNY196579:JNY196598 JXU196579:JXU196598 KHQ196579:KHQ196598 KRM196579:KRM196598 LBI196579:LBI196598 LLE196579:LLE196598 LVA196579:LVA196598 MEW196579:MEW196598 MOS196579:MOS196598 MYO196579:MYO196598 NIK196579:NIK196598 NSG196579:NSG196598 OCC196579:OCC196598 OLY196579:OLY196598 OVU196579:OVU196598 PFQ196579:PFQ196598 PPM196579:PPM196598 PZI196579:PZI196598 QJE196579:QJE196598 QTA196579:QTA196598 RCW196579:RCW196598 RMS196579:RMS196598 RWO196579:RWO196598 SGK196579:SGK196598 SQG196579:SQG196598 TAC196579:TAC196598 TJY196579:TJY196598 TTU196579:TTU196598 UDQ196579:UDQ196598 UNM196579:UNM196598 UXI196579:UXI196598 VHE196579:VHE196598 VRA196579:VRA196598 WAW196579:WAW196598 WKS196579:WKS196598 WUO196579:WUO196598 G262116:G262135 IC262115:IC262134 RY262115:RY262134 ABU262115:ABU262134 ALQ262115:ALQ262134 AVM262115:AVM262134 BFI262115:BFI262134 BPE262115:BPE262134 BZA262115:BZA262134 CIW262115:CIW262134 CSS262115:CSS262134 DCO262115:DCO262134 DMK262115:DMK262134 DWG262115:DWG262134 EGC262115:EGC262134 EPY262115:EPY262134 EZU262115:EZU262134 FJQ262115:FJQ262134 FTM262115:FTM262134 GDI262115:GDI262134 GNE262115:GNE262134 GXA262115:GXA262134 HGW262115:HGW262134 HQS262115:HQS262134 IAO262115:IAO262134 IKK262115:IKK262134 IUG262115:IUG262134 JEC262115:JEC262134 JNY262115:JNY262134 JXU262115:JXU262134 KHQ262115:KHQ262134 KRM262115:KRM262134 LBI262115:LBI262134 LLE262115:LLE262134 LVA262115:LVA262134 MEW262115:MEW262134 MOS262115:MOS262134 MYO262115:MYO262134 NIK262115:NIK262134 NSG262115:NSG262134 OCC262115:OCC262134 OLY262115:OLY262134 OVU262115:OVU262134 PFQ262115:PFQ262134 PPM262115:PPM262134 PZI262115:PZI262134 QJE262115:QJE262134 QTA262115:QTA262134 RCW262115:RCW262134 RMS262115:RMS262134 RWO262115:RWO262134 SGK262115:SGK262134 SQG262115:SQG262134 TAC262115:TAC262134 TJY262115:TJY262134 TTU262115:TTU262134 UDQ262115:UDQ262134 UNM262115:UNM262134 UXI262115:UXI262134 VHE262115:VHE262134 VRA262115:VRA262134 WAW262115:WAW262134 WKS262115:WKS262134 WUO262115:WUO262134 G327652:G327671 IC327651:IC327670 RY327651:RY327670 ABU327651:ABU327670 ALQ327651:ALQ327670 AVM327651:AVM327670 BFI327651:BFI327670 BPE327651:BPE327670 BZA327651:BZA327670 CIW327651:CIW327670 CSS327651:CSS327670 DCO327651:DCO327670 DMK327651:DMK327670 DWG327651:DWG327670 EGC327651:EGC327670 EPY327651:EPY327670 EZU327651:EZU327670 FJQ327651:FJQ327670 FTM327651:FTM327670 GDI327651:GDI327670 GNE327651:GNE327670 GXA327651:GXA327670 HGW327651:HGW327670 HQS327651:HQS327670 IAO327651:IAO327670 IKK327651:IKK327670 IUG327651:IUG327670 JEC327651:JEC327670 JNY327651:JNY327670 JXU327651:JXU327670 KHQ327651:KHQ327670 KRM327651:KRM327670 LBI327651:LBI327670 LLE327651:LLE327670 LVA327651:LVA327670 MEW327651:MEW327670 MOS327651:MOS327670 MYO327651:MYO327670 NIK327651:NIK327670 NSG327651:NSG327670 OCC327651:OCC327670 OLY327651:OLY327670 OVU327651:OVU327670 PFQ327651:PFQ327670 PPM327651:PPM327670 PZI327651:PZI327670 QJE327651:QJE327670 QTA327651:QTA327670 RCW327651:RCW327670 RMS327651:RMS327670 RWO327651:RWO327670 SGK327651:SGK327670 SQG327651:SQG327670 TAC327651:TAC327670 TJY327651:TJY327670 TTU327651:TTU327670 UDQ327651:UDQ327670 UNM327651:UNM327670 UXI327651:UXI327670 VHE327651:VHE327670 VRA327651:VRA327670 WAW327651:WAW327670 WKS327651:WKS327670 WUO327651:WUO327670 G393188:G393207 IC393187:IC393206 RY393187:RY393206 ABU393187:ABU393206 ALQ393187:ALQ393206 AVM393187:AVM393206 BFI393187:BFI393206 BPE393187:BPE393206 BZA393187:BZA393206 CIW393187:CIW393206 CSS393187:CSS393206 DCO393187:DCO393206 DMK393187:DMK393206 DWG393187:DWG393206 EGC393187:EGC393206 EPY393187:EPY393206 EZU393187:EZU393206 FJQ393187:FJQ393206 FTM393187:FTM393206 GDI393187:GDI393206 GNE393187:GNE393206 GXA393187:GXA393206 HGW393187:HGW393206 HQS393187:HQS393206 IAO393187:IAO393206 IKK393187:IKK393206 IUG393187:IUG393206 JEC393187:JEC393206 JNY393187:JNY393206 JXU393187:JXU393206 KHQ393187:KHQ393206 KRM393187:KRM393206 LBI393187:LBI393206 LLE393187:LLE393206 LVA393187:LVA393206 MEW393187:MEW393206 MOS393187:MOS393206 MYO393187:MYO393206 NIK393187:NIK393206 NSG393187:NSG393206 OCC393187:OCC393206 OLY393187:OLY393206 OVU393187:OVU393206 PFQ393187:PFQ393206 PPM393187:PPM393206 PZI393187:PZI393206 QJE393187:QJE393206 QTA393187:QTA393206 RCW393187:RCW393206 RMS393187:RMS393206 RWO393187:RWO393206 SGK393187:SGK393206 SQG393187:SQG393206 TAC393187:TAC393206 TJY393187:TJY393206 TTU393187:TTU393206 UDQ393187:UDQ393206 UNM393187:UNM393206 UXI393187:UXI393206 VHE393187:VHE393206 VRA393187:VRA393206 WAW393187:WAW393206 WKS393187:WKS393206 WUO393187:WUO393206 G458724:G458743 IC458723:IC458742 RY458723:RY458742 ABU458723:ABU458742 ALQ458723:ALQ458742 AVM458723:AVM458742 BFI458723:BFI458742 BPE458723:BPE458742 BZA458723:BZA458742 CIW458723:CIW458742 CSS458723:CSS458742 DCO458723:DCO458742 DMK458723:DMK458742 DWG458723:DWG458742 EGC458723:EGC458742 EPY458723:EPY458742 EZU458723:EZU458742 FJQ458723:FJQ458742 FTM458723:FTM458742 GDI458723:GDI458742 GNE458723:GNE458742 GXA458723:GXA458742 HGW458723:HGW458742 HQS458723:HQS458742 IAO458723:IAO458742 IKK458723:IKK458742 IUG458723:IUG458742 JEC458723:JEC458742 JNY458723:JNY458742 JXU458723:JXU458742 KHQ458723:KHQ458742 KRM458723:KRM458742 LBI458723:LBI458742 LLE458723:LLE458742 LVA458723:LVA458742 MEW458723:MEW458742 MOS458723:MOS458742 MYO458723:MYO458742 NIK458723:NIK458742 NSG458723:NSG458742 OCC458723:OCC458742 OLY458723:OLY458742 OVU458723:OVU458742 PFQ458723:PFQ458742 PPM458723:PPM458742 PZI458723:PZI458742 QJE458723:QJE458742 QTA458723:QTA458742 RCW458723:RCW458742 RMS458723:RMS458742 RWO458723:RWO458742 SGK458723:SGK458742 SQG458723:SQG458742 TAC458723:TAC458742 TJY458723:TJY458742 TTU458723:TTU458742 UDQ458723:UDQ458742 UNM458723:UNM458742 UXI458723:UXI458742 VHE458723:VHE458742 VRA458723:VRA458742 WAW458723:WAW458742 WKS458723:WKS458742 WUO458723:WUO458742 G524260:G524279 IC524259:IC524278 RY524259:RY524278 ABU524259:ABU524278 ALQ524259:ALQ524278 AVM524259:AVM524278 BFI524259:BFI524278 BPE524259:BPE524278 BZA524259:BZA524278 CIW524259:CIW524278 CSS524259:CSS524278 DCO524259:DCO524278 DMK524259:DMK524278 DWG524259:DWG524278 EGC524259:EGC524278 EPY524259:EPY524278 EZU524259:EZU524278 FJQ524259:FJQ524278 FTM524259:FTM524278 GDI524259:GDI524278 GNE524259:GNE524278 GXA524259:GXA524278 HGW524259:HGW524278 HQS524259:HQS524278 IAO524259:IAO524278 IKK524259:IKK524278 IUG524259:IUG524278 JEC524259:JEC524278 JNY524259:JNY524278 JXU524259:JXU524278 KHQ524259:KHQ524278 KRM524259:KRM524278 LBI524259:LBI524278 LLE524259:LLE524278 LVA524259:LVA524278 MEW524259:MEW524278 MOS524259:MOS524278 MYO524259:MYO524278 NIK524259:NIK524278 NSG524259:NSG524278 OCC524259:OCC524278 OLY524259:OLY524278 OVU524259:OVU524278 PFQ524259:PFQ524278 PPM524259:PPM524278 PZI524259:PZI524278 QJE524259:QJE524278 QTA524259:QTA524278 RCW524259:RCW524278 RMS524259:RMS524278 RWO524259:RWO524278 SGK524259:SGK524278 SQG524259:SQG524278 TAC524259:TAC524278 TJY524259:TJY524278 TTU524259:TTU524278 UDQ524259:UDQ524278 UNM524259:UNM524278 UXI524259:UXI524278 VHE524259:VHE524278 VRA524259:VRA524278 WAW524259:WAW524278 WKS524259:WKS524278 WUO524259:WUO524278 G589796:G589815 IC589795:IC589814 RY589795:RY589814 ABU589795:ABU589814 ALQ589795:ALQ589814 AVM589795:AVM589814 BFI589795:BFI589814 BPE589795:BPE589814 BZA589795:BZA589814 CIW589795:CIW589814 CSS589795:CSS589814 DCO589795:DCO589814 DMK589795:DMK589814 DWG589795:DWG589814 EGC589795:EGC589814 EPY589795:EPY589814 EZU589795:EZU589814 FJQ589795:FJQ589814 FTM589795:FTM589814 GDI589795:GDI589814 GNE589795:GNE589814 GXA589795:GXA589814 HGW589795:HGW589814 HQS589795:HQS589814 IAO589795:IAO589814 IKK589795:IKK589814 IUG589795:IUG589814 JEC589795:JEC589814 JNY589795:JNY589814 JXU589795:JXU589814 KHQ589795:KHQ589814 KRM589795:KRM589814 LBI589795:LBI589814 LLE589795:LLE589814 LVA589795:LVA589814 MEW589795:MEW589814 MOS589795:MOS589814 MYO589795:MYO589814 NIK589795:NIK589814 NSG589795:NSG589814 OCC589795:OCC589814 OLY589795:OLY589814 OVU589795:OVU589814 PFQ589795:PFQ589814 PPM589795:PPM589814 PZI589795:PZI589814 QJE589795:QJE589814 QTA589795:QTA589814 RCW589795:RCW589814 RMS589795:RMS589814 RWO589795:RWO589814 SGK589795:SGK589814 SQG589795:SQG589814 TAC589795:TAC589814 TJY589795:TJY589814 TTU589795:TTU589814 UDQ589795:UDQ589814 UNM589795:UNM589814 UXI589795:UXI589814 VHE589795:VHE589814 VRA589795:VRA589814 WAW589795:WAW589814 WKS589795:WKS589814 WUO589795:WUO589814 G655332:G655351 IC655331:IC655350 RY655331:RY655350 ABU655331:ABU655350 ALQ655331:ALQ655350 AVM655331:AVM655350 BFI655331:BFI655350 BPE655331:BPE655350 BZA655331:BZA655350 CIW655331:CIW655350 CSS655331:CSS655350 DCO655331:DCO655350 DMK655331:DMK655350 DWG655331:DWG655350 EGC655331:EGC655350 EPY655331:EPY655350 EZU655331:EZU655350 FJQ655331:FJQ655350 FTM655331:FTM655350 GDI655331:GDI655350 GNE655331:GNE655350 GXA655331:GXA655350 HGW655331:HGW655350 HQS655331:HQS655350 IAO655331:IAO655350 IKK655331:IKK655350 IUG655331:IUG655350 JEC655331:JEC655350 JNY655331:JNY655350 JXU655331:JXU655350 KHQ655331:KHQ655350 KRM655331:KRM655350 LBI655331:LBI655350 LLE655331:LLE655350 LVA655331:LVA655350 MEW655331:MEW655350 MOS655331:MOS655350 MYO655331:MYO655350 NIK655331:NIK655350 NSG655331:NSG655350 OCC655331:OCC655350 OLY655331:OLY655350 OVU655331:OVU655350 PFQ655331:PFQ655350 PPM655331:PPM655350 PZI655331:PZI655350 QJE655331:QJE655350 QTA655331:QTA655350 RCW655331:RCW655350 RMS655331:RMS655350 RWO655331:RWO655350 SGK655331:SGK655350 SQG655331:SQG655350 TAC655331:TAC655350 TJY655331:TJY655350 TTU655331:TTU655350 UDQ655331:UDQ655350 UNM655331:UNM655350 UXI655331:UXI655350 VHE655331:VHE655350 VRA655331:VRA655350 WAW655331:WAW655350 WKS655331:WKS655350 WUO655331:WUO655350 G720868:G720887 IC720867:IC720886 RY720867:RY720886 ABU720867:ABU720886 ALQ720867:ALQ720886 AVM720867:AVM720886 BFI720867:BFI720886 BPE720867:BPE720886 BZA720867:BZA720886 CIW720867:CIW720886 CSS720867:CSS720886 DCO720867:DCO720886 DMK720867:DMK720886 DWG720867:DWG720886 EGC720867:EGC720886 EPY720867:EPY720886 EZU720867:EZU720886 FJQ720867:FJQ720886 FTM720867:FTM720886 GDI720867:GDI720886 GNE720867:GNE720886 GXA720867:GXA720886 HGW720867:HGW720886 HQS720867:HQS720886 IAO720867:IAO720886 IKK720867:IKK720886 IUG720867:IUG720886 JEC720867:JEC720886 JNY720867:JNY720886 JXU720867:JXU720886 KHQ720867:KHQ720886 KRM720867:KRM720886 LBI720867:LBI720886 LLE720867:LLE720886 LVA720867:LVA720886 MEW720867:MEW720886 MOS720867:MOS720886 MYO720867:MYO720886 NIK720867:NIK720886 NSG720867:NSG720886 OCC720867:OCC720886 OLY720867:OLY720886 OVU720867:OVU720886 PFQ720867:PFQ720886 PPM720867:PPM720886 PZI720867:PZI720886 QJE720867:QJE720886 QTA720867:QTA720886 RCW720867:RCW720886 RMS720867:RMS720886 RWO720867:RWO720886 SGK720867:SGK720886 SQG720867:SQG720886 TAC720867:TAC720886 TJY720867:TJY720886 TTU720867:TTU720886 UDQ720867:UDQ720886 UNM720867:UNM720886 UXI720867:UXI720886 VHE720867:VHE720886 VRA720867:VRA720886 WAW720867:WAW720886 WKS720867:WKS720886 WUO720867:WUO720886 G786404:G786423 IC786403:IC786422 RY786403:RY786422 ABU786403:ABU786422 ALQ786403:ALQ786422 AVM786403:AVM786422 BFI786403:BFI786422 BPE786403:BPE786422 BZA786403:BZA786422 CIW786403:CIW786422 CSS786403:CSS786422 DCO786403:DCO786422 DMK786403:DMK786422 DWG786403:DWG786422 EGC786403:EGC786422 EPY786403:EPY786422 EZU786403:EZU786422 FJQ786403:FJQ786422 FTM786403:FTM786422 GDI786403:GDI786422 GNE786403:GNE786422 GXA786403:GXA786422 HGW786403:HGW786422 HQS786403:HQS786422 IAO786403:IAO786422 IKK786403:IKK786422 IUG786403:IUG786422 JEC786403:JEC786422 JNY786403:JNY786422 JXU786403:JXU786422 KHQ786403:KHQ786422 KRM786403:KRM786422 LBI786403:LBI786422 LLE786403:LLE786422 LVA786403:LVA786422 MEW786403:MEW786422 MOS786403:MOS786422 MYO786403:MYO786422 NIK786403:NIK786422 NSG786403:NSG786422 OCC786403:OCC786422 OLY786403:OLY786422 OVU786403:OVU786422 PFQ786403:PFQ786422 PPM786403:PPM786422 PZI786403:PZI786422 QJE786403:QJE786422 QTA786403:QTA786422 RCW786403:RCW786422 RMS786403:RMS786422 RWO786403:RWO786422 SGK786403:SGK786422 SQG786403:SQG786422 TAC786403:TAC786422 TJY786403:TJY786422 TTU786403:TTU786422 UDQ786403:UDQ786422 UNM786403:UNM786422 UXI786403:UXI786422 VHE786403:VHE786422 VRA786403:VRA786422 WAW786403:WAW786422 WKS786403:WKS786422 WUO786403:WUO786422 G851940:G851959 IC851939:IC851958 RY851939:RY851958 ABU851939:ABU851958 ALQ851939:ALQ851958 AVM851939:AVM851958 BFI851939:BFI851958 BPE851939:BPE851958 BZA851939:BZA851958 CIW851939:CIW851958 CSS851939:CSS851958 DCO851939:DCO851958 DMK851939:DMK851958 DWG851939:DWG851958 EGC851939:EGC851958 EPY851939:EPY851958 EZU851939:EZU851958 FJQ851939:FJQ851958 FTM851939:FTM851958 GDI851939:GDI851958 GNE851939:GNE851958 GXA851939:GXA851958 HGW851939:HGW851958 HQS851939:HQS851958 IAO851939:IAO851958 IKK851939:IKK851958 IUG851939:IUG851958 JEC851939:JEC851958 JNY851939:JNY851958 JXU851939:JXU851958 KHQ851939:KHQ851958 KRM851939:KRM851958 LBI851939:LBI851958 LLE851939:LLE851958 LVA851939:LVA851958 MEW851939:MEW851958 MOS851939:MOS851958 MYO851939:MYO851958 NIK851939:NIK851958 NSG851939:NSG851958 OCC851939:OCC851958 OLY851939:OLY851958 OVU851939:OVU851958 PFQ851939:PFQ851958 PPM851939:PPM851958 PZI851939:PZI851958 QJE851939:QJE851958 QTA851939:QTA851958 RCW851939:RCW851958 RMS851939:RMS851958 RWO851939:RWO851958 SGK851939:SGK851958 SQG851939:SQG851958 TAC851939:TAC851958 TJY851939:TJY851958 TTU851939:TTU851958 UDQ851939:UDQ851958 UNM851939:UNM851958 UXI851939:UXI851958 VHE851939:VHE851958 VRA851939:VRA851958 WAW851939:WAW851958 WKS851939:WKS851958 WUO851939:WUO851958 G917476:G917495 IC917475:IC917494 RY917475:RY917494 ABU917475:ABU917494 ALQ917475:ALQ917494 AVM917475:AVM917494 BFI917475:BFI917494 BPE917475:BPE917494 BZA917475:BZA917494 CIW917475:CIW917494 CSS917475:CSS917494 DCO917475:DCO917494 DMK917475:DMK917494 DWG917475:DWG917494 EGC917475:EGC917494 EPY917475:EPY917494 EZU917475:EZU917494 FJQ917475:FJQ917494 FTM917475:FTM917494 GDI917475:GDI917494 GNE917475:GNE917494 GXA917475:GXA917494 HGW917475:HGW917494 HQS917475:HQS917494 IAO917475:IAO917494 IKK917475:IKK917494 IUG917475:IUG917494 JEC917475:JEC917494 JNY917475:JNY917494 JXU917475:JXU917494 KHQ917475:KHQ917494 KRM917475:KRM917494 LBI917475:LBI917494 LLE917475:LLE917494 LVA917475:LVA917494 MEW917475:MEW917494 MOS917475:MOS917494 MYO917475:MYO917494 NIK917475:NIK917494 NSG917475:NSG917494 OCC917475:OCC917494 OLY917475:OLY917494 OVU917475:OVU917494 PFQ917475:PFQ917494 PPM917475:PPM917494 PZI917475:PZI917494 QJE917475:QJE917494 QTA917475:QTA917494 RCW917475:RCW917494 RMS917475:RMS917494 RWO917475:RWO917494 SGK917475:SGK917494 SQG917475:SQG917494 TAC917475:TAC917494 TJY917475:TJY917494 TTU917475:TTU917494 UDQ917475:UDQ917494 UNM917475:UNM917494 UXI917475:UXI917494 VHE917475:VHE917494 VRA917475:VRA917494 WAW917475:WAW917494 WKS917475:WKS917494 WUO917475:WUO917494 G983012:G983031 IC983011:IC983030 RY983011:RY983030 ABU983011:ABU983030 ALQ983011:ALQ983030 AVM983011:AVM983030 BFI983011:BFI983030 BPE983011:BPE983030 BZA983011:BZA983030 CIW983011:CIW983030 CSS983011:CSS983030 DCO983011:DCO983030 DMK983011:DMK983030 DWG983011:DWG983030 EGC983011:EGC983030 EPY983011:EPY983030 EZU983011:EZU983030 FJQ983011:FJQ983030 FTM983011:FTM983030 GDI983011:GDI983030 GNE983011:GNE983030 GXA983011:GXA983030 HGW983011:HGW983030 HQS983011:HQS983030 IAO983011:IAO983030 IKK983011:IKK983030 IUG983011:IUG983030 JEC983011:JEC983030 JNY983011:JNY983030 JXU983011:JXU983030 KHQ983011:KHQ983030 KRM983011:KRM983030 LBI983011:LBI983030 LLE983011:LLE983030 LVA983011:LVA983030 MEW983011:MEW983030 MOS983011:MOS983030 MYO983011:MYO983030 NIK983011:NIK983030 NSG983011:NSG983030 OCC983011:OCC983030 OLY983011:OLY983030 OVU983011:OVU983030 PFQ983011:PFQ983030 PPM983011:PPM983030 PZI983011:PZI983030 QJE983011:QJE983030 QTA983011:QTA983030 RCW983011:RCW983030 RMS983011:RMS983030 RWO983011:RWO983030 SGK983011:SGK983030 SQG983011:SQG983030 TAC983011:TAC983030 TJY983011:TJY983030 TTU983011:TTU983030 UDQ983011:UDQ983030 UNM983011:UNM983030 UXI983011:UXI983030 VHE983011:VHE983030 VRA983011:VRA983030 WAW983011:WAW983030 WKS983011:WKS983030">
      <formula1>"教育・保育従事者,教育・保育従事者以外"</formula1>
    </dataValidation>
    <dataValidation type="list" allowBlank="1" showInputMessage="1" showErrorMessage="1" sqref="WUN983011:WUN983030 F65508:F65527 IB65507:IB65526 RX65507:RX65526 ABT65507:ABT65526 ALP65507:ALP65526 AVL65507:AVL65526 BFH65507:BFH65526 BPD65507:BPD65526 BYZ65507:BYZ65526 CIV65507:CIV65526 CSR65507:CSR65526 DCN65507:DCN65526 DMJ65507:DMJ65526 DWF65507:DWF65526 EGB65507:EGB65526 EPX65507:EPX65526 EZT65507:EZT65526 FJP65507:FJP65526 FTL65507:FTL65526 GDH65507:GDH65526 GND65507:GND65526 GWZ65507:GWZ65526 HGV65507:HGV65526 HQR65507:HQR65526 IAN65507:IAN65526 IKJ65507:IKJ65526 IUF65507:IUF65526 JEB65507:JEB65526 JNX65507:JNX65526 JXT65507:JXT65526 KHP65507:KHP65526 KRL65507:KRL65526 LBH65507:LBH65526 LLD65507:LLD65526 LUZ65507:LUZ65526 MEV65507:MEV65526 MOR65507:MOR65526 MYN65507:MYN65526 NIJ65507:NIJ65526 NSF65507:NSF65526 OCB65507:OCB65526 OLX65507:OLX65526 OVT65507:OVT65526 PFP65507:PFP65526 PPL65507:PPL65526 PZH65507:PZH65526 QJD65507:QJD65526 QSZ65507:QSZ65526 RCV65507:RCV65526 RMR65507:RMR65526 RWN65507:RWN65526 SGJ65507:SGJ65526 SQF65507:SQF65526 TAB65507:TAB65526 TJX65507:TJX65526 TTT65507:TTT65526 UDP65507:UDP65526 UNL65507:UNL65526 UXH65507:UXH65526 VHD65507:VHD65526 VQZ65507:VQZ65526 WAV65507:WAV65526 WKR65507:WKR65526 WUN65507:WUN65526 F131044:F131063 IB131043:IB131062 RX131043:RX131062 ABT131043:ABT131062 ALP131043:ALP131062 AVL131043:AVL131062 BFH131043:BFH131062 BPD131043:BPD131062 BYZ131043:BYZ131062 CIV131043:CIV131062 CSR131043:CSR131062 DCN131043:DCN131062 DMJ131043:DMJ131062 DWF131043:DWF131062 EGB131043:EGB131062 EPX131043:EPX131062 EZT131043:EZT131062 FJP131043:FJP131062 FTL131043:FTL131062 GDH131043:GDH131062 GND131043:GND131062 GWZ131043:GWZ131062 HGV131043:HGV131062 HQR131043:HQR131062 IAN131043:IAN131062 IKJ131043:IKJ131062 IUF131043:IUF131062 JEB131043:JEB131062 JNX131043:JNX131062 JXT131043:JXT131062 KHP131043:KHP131062 KRL131043:KRL131062 LBH131043:LBH131062 LLD131043:LLD131062 LUZ131043:LUZ131062 MEV131043:MEV131062 MOR131043:MOR131062 MYN131043:MYN131062 NIJ131043:NIJ131062 NSF131043:NSF131062 OCB131043:OCB131062 OLX131043:OLX131062 OVT131043:OVT131062 PFP131043:PFP131062 PPL131043:PPL131062 PZH131043:PZH131062 QJD131043:QJD131062 QSZ131043:QSZ131062 RCV131043:RCV131062 RMR131043:RMR131062 RWN131043:RWN131062 SGJ131043:SGJ131062 SQF131043:SQF131062 TAB131043:TAB131062 TJX131043:TJX131062 TTT131043:TTT131062 UDP131043:UDP131062 UNL131043:UNL131062 UXH131043:UXH131062 VHD131043:VHD131062 VQZ131043:VQZ131062 WAV131043:WAV131062 WKR131043:WKR131062 WUN131043:WUN131062 F196580:F196599 IB196579:IB196598 RX196579:RX196598 ABT196579:ABT196598 ALP196579:ALP196598 AVL196579:AVL196598 BFH196579:BFH196598 BPD196579:BPD196598 BYZ196579:BYZ196598 CIV196579:CIV196598 CSR196579:CSR196598 DCN196579:DCN196598 DMJ196579:DMJ196598 DWF196579:DWF196598 EGB196579:EGB196598 EPX196579:EPX196598 EZT196579:EZT196598 FJP196579:FJP196598 FTL196579:FTL196598 GDH196579:GDH196598 GND196579:GND196598 GWZ196579:GWZ196598 HGV196579:HGV196598 HQR196579:HQR196598 IAN196579:IAN196598 IKJ196579:IKJ196598 IUF196579:IUF196598 JEB196579:JEB196598 JNX196579:JNX196598 JXT196579:JXT196598 KHP196579:KHP196598 KRL196579:KRL196598 LBH196579:LBH196598 LLD196579:LLD196598 LUZ196579:LUZ196598 MEV196579:MEV196598 MOR196579:MOR196598 MYN196579:MYN196598 NIJ196579:NIJ196598 NSF196579:NSF196598 OCB196579:OCB196598 OLX196579:OLX196598 OVT196579:OVT196598 PFP196579:PFP196598 PPL196579:PPL196598 PZH196579:PZH196598 QJD196579:QJD196598 QSZ196579:QSZ196598 RCV196579:RCV196598 RMR196579:RMR196598 RWN196579:RWN196598 SGJ196579:SGJ196598 SQF196579:SQF196598 TAB196579:TAB196598 TJX196579:TJX196598 TTT196579:TTT196598 UDP196579:UDP196598 UNL196579:UNL196598 UXH196579:UXH196598 VHD196579:VHD196598 VQZ196579:VQZ196598 WAV196579:WAV196598 WKR196579:WKR196598 WUN196579:WUN196598 F262116:F262135 IB262115:IB262134 RX262115:RX262134 ABT262115:ABT262134 ALP262115:ALP262134 AVL262115:AVL262134 BFH262115:BFH262134 BPD262115:BPD262134 BYZ262115:BYZ262134 CIV262115:CIV262134 CSR262115:CSR262134 DCN262115:DCN262134 DMJ262115:DMJ262134 DWF262115:DWF262134 EGB262115:EGB262134 EPX262115:EPX262134 EZT262115:EZT262134 FJP262115:FJP262134 FTL262115:FTL262134 GDH262115:GDH262134 GND262115:GND262134 GWZ262115:GWZ262134 HGV262115:HGV262134 HQR262115:HQR262134 IAN262115:IAN262134 IKJ262115:IKJ262134 IUF262115:IUF262134 JEB262115:JEB262134 JNX262115:JNX262134 JXT262115:JXT262134 KHP262115:KHP262134 KRL262115:KRL262134 LBH262115:LBH262134 LLD262115:LLD262134 LUZ262115:LUZ262134 MEV262115:MEV262134 MOR262115:MOR262134 MYN262115:MYN262134 NIJ262115:NIJ262134 NSF262115:NSF262134 OCB262115:OCB262134 OLX262115:OLX262134 OVT262115:OVT262134 PFP262115:PFP262134 PPL262115:PPL262134 PZH262115:PZH262134 QJD262115:QJD262134 QSZ262115:QSZ262134 RCV262115:RCV262134 RMR262115:RMR262134 RWN262115:RWN262134 SGJ262115:SGJ262134 SQF262115:SQF262134 TAB262115:TAB262134 TJX262115:TJX262134 TTT262115:TTT262134 UDP262115:UDP262134 UNL262115:UNL262134 UXH262115:UXH262134 VHD262115:VHD262134 VQZ262115:VQZ262134 WAV262115:WAV262134 WKR262115:WKR262134 WUN262115:WUN262134 F327652:F327671 IB327651:IB327670 RX327651:RX327670 ABT327651:ABT327670 ALP327651:ALP327670 AVL327651:AVL327670 BFH327651:BFH327670 BPD327651:BPD327670 BYZ327651:BYZ327670 CIV327651:CIV327670 CSR327651:CSR327670 DCN327651:DCN327670 DMJ327651:DMJ327670 DWF327651:DWF327670 EGB327651:EGB327670 EPX327651:EPX327670 EZT327651:EZT327670 FJP327651:FJP327670 FTL327651:FTL327670 GDH327651:GDH327670 GND327651:GND327670 GWZ327651:GWZ327670 HGV327651:HGV327670 HQR327651:HQR327670 IAN327651:IAN327670 IKJ327651:IKJ327670 IUF327651:IUF327670 JEB327651:JEB327670 JNX327651:JNX327670 JXT327651:JXT327670 KHP327651:KHP327670 KRL327651:KRL327670 LBH327651:LBH327670 LLD327651:LLD327670 LUZ327651:LUZ327670 MEV327651:MEV327670 MOR327651:MOR327670 MYN327651:MYN327670 NIJ327651:NIJ327670 NSF327651:NSF327670 OCB327651:OCB327670 OLX327651:OLX327670 OVT327651:OVT327670 PFP327651:PFP327670 PPL327651:PPL327670 PZH327651:PZH327670 QJD327651:QJD327670 QSZ327651:QSZ327670 RCV327651:RCV327670 RMR327651:RMR327670 RWN327651:RWN327670 SGJ327651:SGJ327670 SQF327651:SQF327670 TAB327651:TAB327670 TJX327651:TJX327670 TTT327651:TTT327670 UDP327651:UDP327670 UNL327651:UNL327670 UXH327651:UXH327670 VHD327651:VHD327670 VQZ327651:VQZ327670 WAV327651:WAV327670 WKR327651:WKR327670 WUN327651:WUN327670 F393188:F393207 IB393187:IB393206 RX393187:RX393206 ABT393187:ABT393206 ALP393187:ALP393206 AVL393187:AVL393206 BFH393187:BFH393206 BPD393187:BPD393206 BYZ393187:BYZ393206 CIV393187:CIV393206 CSR393187:CSR393206 DCN393187:DCN393206 DMJ393187:DMJ393206 DWF393187:DWF393206 EGB393187:EGB393206 EPX393187:EPX393206 EZT393187:EZT393206 FJP393187:FJP393206 FTL393187:FTL393206 GDH393187:GDH393206 GND393187:GND393206 GWZ393187:GWZ393206 HGV393187:HGV393206 HQR393187:HQR393206 IAN393187:IAN393206 IKJ393187:IKJ393206 IUF393187:IUF393206 JEB393187:JEB393206 JNX393187:JNX393206 JXT393187:JXT393206 KHP393187:KHP393206 KRL393187:KRL393206 LBH393187:LBH393206 LLD393187:LLD393206 LUZ393187:LUZ393206 MEV393187:MEV393206 MOR393187:MOR393206 MYN393187:MYN393206 NIJ393187:NIJ393206 NSF393187:NSF393206 OCB393187:OCB393206 OLX393187:OLX393206 OVT393187:OVT393206 PFP393187:PFP393206 PPL393187:PPL393206 PZH393187:PZH393206 QJD393187:QJD393206 QSZ393187:QSZ393206 RCV393187:RCV393206 RMR393187:RMR393206 RWN393187:RWN393206 SGJ393187:SGJ393206 SQF393187:SQF393206 TAB393187:TAB393206 TJX393187:TJX393206 TTT393187:TTT393206 UDP393187:UDP393206 UNL393187:UNL393206 UXH393187:UXH393206 VHD393187:VHD393206 VQZ393187:VQZ393206 WAV393187:WAV393206 WKR393187:WKR393206 WUN393187:WUN393206 F458724:F458743 IB458723:IB458742 RX458723:RX458742 ABT458723:ABT458742 ALP458723:ALP458742 AVL458723:AVL458742 BFH458723:BFH458742 BPD458723:BPD458742 BYZ458723:BYZ458742 CIV458723:CIV458742 CSR458723:CSR458742 DCN458723:DCN458742 DMJ458723:DMJ458742 DWF458723:DWF458742 EGB458723:EGB458742 EPX458723:EPX458742 EZT458723:EZT458742 FJP458723:FJP458742 FTL458723:FTL458742 GDH458723:GDH458742 GND458723:GND458742 GWZ458723:GWZ458742 HGV458723:HGV458742 HQR458723:HQR458742 IAN458723:IAN458742 IKJ458723:IKJ458742 IUF458723:IUF458742 JEB458723:JEB458742 JNX458723:JNX458742 JXT458723:JXT458742 KHP458723:KHP458742 KRL458723:KRL458742 LBH458723:LBH458742 LLD458723:LLD458742 LUZ458723:LUZ458742 MEV458723:MEV458742 MOR458723:MOR458742 MYN458723:MYN458742 NIJ458723:NIJ458742 NSF458723:NSF458742 OCB458723:OCB458742 OLX458723:OLX458742 OVT458723:OVT458742 PFP458723:PFP458742 PPL458723:PPL458742 PZH458723:PZH458742 QJD458723:QJD458742 QSZ458723:QSZ458742 RCV458723:RCV458742 RMR458723:RMR458742 RWN458723:RWN458742 SGJ458723:SGJ458742 SQF458723:SQF458742 TAB458723:TAB458742 TJX458723:TJX458742 TTT458723:TTT458742 UDP458723:UDP458742 UNL458723:UNL458742 UXH458723:UXH458742 VHD458723:VHD458742 VQZ458723:VQZ458742 WAV458723:WAV458742 WKR458723:WKR458742 WUN458723:WUN458742 F524260:F524279 IB524259:IB524278 RX524259:RX524278 ABT524259:ABT524278 ALP524259:ALP524278 AVL524259:AVL524278 BFH524259:BFH524278 BPD524259:BPD524278 BYZ524259:BYZ524278 CIV524259:CIV524278 CSR524259:CSR524278 DCN524259:DCN524278 DMJ524259:DMJ524278 DWF524259:DWF524278 EGB524259:EGB524278 EPX524259:EPX524278 EZT524259:EZT524278 FJP524259:FJP524278 FTL524259:FTL524278 GDH524259:GDH524278 GND524259:GND524278 GWZ524259:GWZ524278 HGV524259:HGV524278 HQR524259:HQR524278 IAN524259:IAN524278 IKJ524259:IKJ524278 IUF524259:IUF524278 JEB524259:JEB524278 JNX524259:JNX524278 JXT524259:JXT524278 KHP524259:KHP524278 KRL524259:KRL524278 LBH524259:LBH524278 LLD524259:LLD524278 LUZ524259:LUZ524278 MEV524259:MEV524278 MOR524259:MOR524278 MYN524259:MYN524278 NIJ524259:NIJ524278 NSF524259:NSF524278 OCB524259:OCB524278 OLX524259:OLX524278 OVT524259:OVT524278 PFP524259:PFP524278 PPL524259:PPL524278 PZH524259:PZH524278 QJD524259:QJD524278 QSZ524259:QSZ524278 RCV524259:RCV524278 RMR524259:RMR524278 RWN524259:RWN524278 SGJ524259:SGJ524278 SQF524259:SQF524278 TAB524259:TAB524278 TJX524259:TJX524278 TTT524259:TTT524278 UDP524259:UDP524278 UNL524259:UNL524278 UXH524259:UXH524278 VHD524259:VHD524278 VQZ524259:VQZ524278 WAV524259:WAV524278 WKR524259:WKR524278 WUN524259:WUN524278 F589796:F589815 IB589795:IB589814 RX589795:RX589814 ABT589795:ABT589814 ALP589795:ALP589814 AVL589795:AVL589814 BFH589795:BFH589814 BPD589795:BPD589814 BYZ589795:BYZ589814 CIV589795:CIV589814 CSR589795:CSR589814 DCN589795:DCN589814 DMJ589795:DMJ589814 DWF589795:DWF589814 EGB589795:EGB589814 EPX589795:EPX589814 EZT589795:EZT589814 FJP589795:FJP589814 FTL589795:FTL589814 GDH589795:GDH589814 GND589795:GND589814 GWZ589795:GWZ589814 HGV589795:HGV589814 HQR589795:HQR589814 IAN589795:IAN589814 IKJ589795:IKJ589814 IUF589795:IUF589814 JEB589795:JEB589814 JNX589795:JNX589814 JXT589795:JXT589814 KHP589795:KHP589814 KRL589795:KRL589814 LBH589795:LBH589814 LLD589795:LLD589814 LUZ589795:LUZ589814 MEV589795:MEV589814 MOR589795:MOR589814 MYN589795:MYN589814 NIJ589795:NIJ589814 NSF589795:NSF589814 OCB589795:OCB589814 OLX589795:OLX589814 OVT589795:OVT589814 PFP589795:PFP589814 PPL589795:PPL589814 PZH589795:PZH589814 QJD589795:QJD589814 QSZ589795:QSZ589814 RCV589795:RCV589814 RMR589795:RMR589814 RWN589795:RWN589814 SGJ589795:SGJ589814 SQF589795:SQF589814 TAB589795:TAB589814 TJX589795:TJX589814 TTT589795:TTT589814 UDP589795:UDP589814 UNL589795:UNL589814 UXH589795:UXH589814 VHD589795:VHD589814 VQZ589795:VQZ589814 WAV589795:WAV589814 WKR589795:WKR589814 WUN589795:WUN589814 F655332:F655351 IB655331:IB655350 RX655331:RX655350 ABT655331:ABT655350 ALP655331:ALP655350 AVL655331:AVL655350 BFH655331:BFH655350 BPD655331:BPD655350 BYZ655331:BYZ655350 CIV655331:CIV655350 CSR655331:CSR655350 DCN655331:DCN655350 DMJ655331:DMJ655350 DWF655331:DWF655350 EGB655331:EGB655350 EPX655331:EPX655350 EZT655331:EZT655350 FJP655331:FJP655350 FTL655331:FTL655350 GDH655331:GDH655350 GND655331:GND655350 GWZ655331:GWZ655350 HGV655331:HGV655350 HQR655331:HQR655350 IAN655331:IAN655350 IKJ655331:IKJ655350 IUF655331:IUF655350 JEB655331:JEB655350 JNX655331:JNX655350 JXT655331:JXT655350 KHP655331:KHP655350 KRL655331:KRL655350 LBH655331:LBH655350 LLD655331:LLD655350 LUZ655331:LUZ655350 MEV655331:MEV655350 MOR655331:MOR655350 MYN655331:MYN655350 NIJ655331:NIJ655350 NSF655331:NSF655350 OCB655331:OCB655350 OLX655331:OLX655350 OVT655331:OVT655350 PFP655331:PFP655350 PPL655331:PPL655350 PZH655331:PZH655350 QJD655331:QJD655350 QSZ655331:QSZ655350 RCV655331:RCV655350 RMR655331:RMR655350 RWN655331:RWN655350 SGJ655331:SGJ655350 SQF655331:SQF655350 TAB655331:TAB655350 TJX655331:TJX655350 TTT655331:TTT655350 UDP655331:UDP655350 UNL655331:UNL655350 UXH655331:UXH655350 VHD655331:VHD655350 VQZ655331:VQZ655350 WAV655331:WAV655350 WKR655331:WKR655350 WUN655331:WUN655350 F720868:F720887 IB720867:IB720886 RX720867:RX720886 ABT720867:ABT720886 ALP720867:ALP720886 AVL720867:AVL720886 BFH720867:BFH720886 BPD720867:BPD720886 BYZ720867:BYZ720886 CIV720867:CIV720886 CSR720867:CSR720886 DCN720867:DCN720886 DMJ720867:DMJ720886 DWF720867:DWF720886 EGB720867:EGB720886 EPX720867:EPX720886 EZT720867:EZT720886 FJP720867:FJP720886 FTL720867:FTL720886 GDH720867:GDH720886 GND720867:GND720886 GWZ720867:GWZ720886 HGV720867:HGV720886 HQR720867:HQR720886 IAN720867:IAN720886 IKJ720867:IKJ720886 IUF720867:IUF720886 JEB720867:JEB720886 JNX720867:JNX720886 JXT720867:JXT720886 KHP720867:KHP720886 KRL720867:KRL720886 LBH720867:LBH720886 LLD720867:LLD720886 LUZ720867:LUZ720886 MEV720867:MEV720886 MOR720867:MOR720886 MYN720867:MYN720886 NIJ720867:NIJ720886 NSF720867:NSF720886 OCB720867:OCB720886 OLX720867:OLX720886 OVT720867:OVT720886 PFP720867:PFP720886 PPL720867:PPL720886 PZH720867:PZH720886 QJD720867:QJD720886 QSZ720867:QSZ720886 RCV720867:RCV720886 RMR720867:RMR720886 RWN720867:RWN720886 SGJ720867:SGJ720886 SQF720867:SQF720886 TAB720867:TAB720886 TJX720867:TJX720886 TTT720867:TTT720886 UDP720867:UDP720886 UNL720867:UNL720886 UXH720867:UXH720886 VHD720867:VHD720886 VQZ720867:VQZ720886 WAV720867:WAV720886 WKR720867:WKR720886 WUN720867:WUN720886 F786404:F786423 IB786403:IB786422 RX786403:RX786422 ABT786403:ABT786422 ALP786403:ALP786422 AVL786403:AVL786422 BFH786403:BFH786422 BPD786403:BPD786422 BYZ786403:BYZ786422 CIV786403:CIV786422 CSR786403:CSR786422 DCN786403:DCN786422 DMJ786403:DMJ786422 DWF786403:DWF786422 EGB786403:EGB786422 EPX786403:EPX786422 EZT786403:EZT786422 FJP786403:FJP786422 FTL786403:FTL786422 GDH786403:GDH786422 GND786403:GND786422 GWZ786403:GWZ786422 HGV786403:HGV786422 HQR786403:HQR786422 IAN786403:IAN786422 IKJ786403:IKJ786422 IUF786403:IUF786422 JEB786403:JEB786422 JNX786403:JNX786422 JXT786403:JXT786422 KHP786403:KHP786422 KRL786403:KRL786422 LBH786403:LBH786422 LLD786403:LLD786422 LUZ786403:LUZ786422 MEV786403:MEV786422 MOR786403:MOR786422 MYN786403:MYN786422 NIJ786403:NIJ786422 NSF786403:NSF786422 OCB786403:OCB786422 OLX786403:OLX786422 OVT786403:OVT786422 PFP786403:PFP786422 PPL786403:PPL786422 PZH786403:PZH786422 QJD786403:QJD786422 QSZ786403:QSZ786422 RCV786403:RCV786422 RMR786403:RMR786422 RWN786403:RWN786422 SGJ786403:SGJ786422 SQF786403:SQF786422 TAB786403:TAB786422 TJX786403:TJX786422 TTT786403:TTT786422 UDP786403:UDP786422 UNL786403:UNL786422 UXH786403:UXH786422 VHD786403:VHD786422 VQZ786403:VQZ786422 WAV786403:WAV786422 WKR786403:WKR786422 WUN786403:WUN786422 F851940:F851959 IB851939:IB851958 RX851939:RX851958 ABT851939:ABT851958 ALP851939:ALP851958 AVL851939:AVL851958 BFH851939:BFH851958 BPD851939:BPD851958 BYZ851939:BYZ851958 CIV851939:CIV851958 CSR851939:CSR851958 DCN851939:DCN851958 DMJ851939:DMJ851958 DWF851939:DWF851958 EGB851939:EGB851958 EPX851939:EPX851958 EZT851939:EZT851958 FJP851939:FJP851958 FTL851939:FTL851958 GDH851939:GDH851958 GND851939:GND851958 GWZ851939:GWZ851958 HGV851939:HGV851958 HQR851939:HQR851958 IAN851939:IAN851958 IKJ851939:IKJ851958 IUF851939:IUF851958 JEB851939:JEB851958 JNX851939:JNX851958 JXT851939:JXT851958 KHP851939:KHP851958 KRL851939:KRL851958 LBH851939:LBH851958 LLD851939:LLD851958 LUZ851939:LUZ851958 MEV851939:MEV851958 MOR851939:MOR851958 MYN851939:MYN851958 NIJ851939:NIJ851958 NSF851939:NSF851958 OCB851939:OCB851958 OLX851939:OLX851958 OVT851939:OVT851958 PFP851939:PFP851958 PPL851939:PPL851958 PZH851939:PZH851958 QJD851939:QJD851958 QSZ851939:QSZ851958 RCV851939:RCV851958 RMR851939:RMR851958 RWN851939:RWN851958 SGJ851939:SGJ851958 SQF851939:SQF851958 TAB851939:TAB851958 TJX851939:TJX851958 TTT851939:TTT851958 UDP851939:UDP851958 UNL851939:UNL851958 UXH851939:UXH851958 VHD851939:VHD851958 VQZ851939:VQZ851958 WAV851939:WAV851958 WKR851939:WKR851958 WUN851939:WUN851958 F917476:F917495 IB917475:IB917494 RX917475:RX917494 ABT917475:ABT917494 ALP917475:ALP917494 AVL917475:AVL917494 BFH917475:BFH917494 BPD917475:BPD917494 BYZ917475:BYZ917494 CIV917475:CIV917494 CSR917475:CSR917494 DCN917475:DCN917494 DMJ917475:DMJ917494 DWF917475:DWF917494 EGB917475:EGB917494 EPX917475:EPX917494 EZT917475:EZT917494 FJP917475:FJP917494 FTL917475:FTL917494 GDH917475:GDH917494 GND917475:GND917494 GWZ917475:GWZ917494 HGV917475:HGV917494 HQR917475:HQR917494 IAN917475:IAN917494 IKJ917475:IKJ917494 IUF917475:IUF917494 JEB917475:JEB917494 JNX917475:JNX917494 JXT917475:JXT917494 KHP917475:KHP917494 KRL917475:KRL917494 LBH917475:LBH917494 LLD917475:LLD917494 LUZ917475:LUZ917494 MEV917475:MEV917494 MOR917475:MOR917494 MYN917475:MYN917494 NIJ917475:NIJ917494 NSF917475:NSF917494 OCB917475:OCB917494 OLX917475:OLX917494 OVT917475:OVT917494 PFP917475:PFP917494 PPL917475:PPL917494 PZH917475:PZH917494 QJD917475:QJD917494 QSZ917475:QSZ917494 RCV917475:RCV917494 RMR917475:RMR917494 RWN917475:RWN917494 SGJ917475:SGJ917494 SQF917475:SQF917494 TAB917475:TAB917494 TJX917475:TJX917494 TTT917475:TTT917494 UDP917475:UDP917494 UNL917475:UNL917494 UXH917475:UXH917494 VHD917475:VHD917494 VQZ917475:VQZ917494 WAV917475:WAV917494 WKR917475:WKR917494 WUN917475:WUN917494 F983012:F983031 IB983011:IB983030 RX983011:RX983030 ABT983011:ABT983030 ALP983011:ALP983030 AVL983011:AVL983030 BFH983011:BFH983030 BPD983011:BPD983030 BYZ983011:BYZ983030 CIV983011:CIV983030 CSR983011:CSR983030 DCN983011:DCN983030 DMJ983011:DMJ983030 DWF983011:DWF983030 EGB983011:EGB983030 EPX983011:EPX983030 EZT983011:EZT983030 FJP983011:FJP983030 FTL983011:FTL983030 GDH983011:GDH983030 GND983011:GND983030 GWZ983011:GWZ983030 HGV983011:HGV983030 HQR983011:HQR983030 IAN983011:IAN983030 IKJ983011:IKJ983030 IUF983011:IUF983030 JEB983011:JEB983030 JNX983011:JNX983030 JXT983011:JXT983030 KHP983011:KHP983030 KRL983011:KRL983030 LBH983011:LBH983030 LLD983011:LLD983030 LUZ983011:LUZ983030 MEV983011:MEV983030 MOR983011:MOR983030 MYN983011:MYN983030 NIJ983011:NIJ983030 NSF983011:NSF983030 OCB983011:OCB983030 OLX983011:OLX983030 OVT983011:OVT983030 PFP983011:PFP983030 PPL983011:PPL983030 PZH983011:PZH983030 QJD983011:QJD983030 QSZ983011:QSZ983030 RCV983011:RCV983030 RMR983011:RMR983030 RWN983011:RWN983030 SGJ983011:SGJ983030 SQF983011:SQF983030 TAB983011:TAB983030 TJX983011:TJX983030 TTT983011:TTT983030 UDP983011:UDP983030 UNL983011:UNL983030 UXH983011:UXH983030 VHD983011:VHD983030 VQZ983011:VQZ983030 WAV983011:WAV983030 WKR983011:WKR983030">
      <formula1>"常勤,非常勤"</formula1>
    </dataValidation>
    <dataValidation type="list" showInputMessage="1" showErrorMessage="1" prompt="空白にする時は、「Delete」キーを押してください。" sqref="WUP983011:WUP983030 ID65507:ID65526 RZ65507:RZ65526 ABV65507:ABV65526 ALR65507:ALR65526 AVN65507:AVN65526 BFJ65507:BFJ65526 BPF65507:BPF65526 BZB65507:BZB65526 CIX65507:CIX65526 CST65507:CST65526 DCP65507:DCP65526 DML65507:DML65526 DWH65507:DWH65526 EGD65507:EGD65526 EPZ65507:EPZ65526 EZV65507:EZV65526 FJR65507:FJR65526 FTN65507:FTN65526 GDJ65507:GDJ65526 GNF65507:GNF65526 GXB65507:GXB65526 HGX65507:HGX65526 HQT65507:HQT65526 IAP65507:IAP65526 IKL65507:IKL65526 IUH65507:IUH65526 JED65507:JED65526 JNZ65507:JNZ65526 JXV65507:JXV65526 KHR65507:KHR65526 KRN65507:KRN65526 LBJ65507:LBJ65526 LLF65507:LLF65526 LVB65507:LVB65526 MEX65507:MEX65526 MOT65507:MOT65526 MYP65507:MYP65526 NIL65507:NIL65526 NSH65507:NSH65526 OCD65507:OCD65526 OLZ65507:OLZ65526 OVV65507:OVV65526 PFR65507:PFR65526 PPN65507:PPN65526 PZJ65507:PZJ65526 QJF65507:QJF65526 QTB65507:QTB65526 RCX65507:RCX65526 RMT65507:RMT65526 RWP65507:RWP65526 SGL65507:SGL65526 SQH65507:SQH65526 TAD65507:TAD65526 TJZ65507:TJZ65526 TTV65507:TTV65526 UDR65507:UDR65526 UNN65507:UNN65526 UXJ65507:UXJ65526 VHF65507:VHF65526 VRB65507:VRB65526 WAX65507:WAX65526 WKT65507:WKT65526 WUP65507:WUP65526 ID131043:ID131062 RZ131043:RZ131062 ABV131043:ABV131062 ALR131043:ALR131062 AVN131043:AVN131062 BFJ131043:BFJ131062 BPF131043:BPF131062 BZB131043:BZB131062 CIX131043:CIX131062 CST131043:CST131062 DCP131043:DCP131062 DML131043:DML131062 DWH131043:DWH131062 EGD131043:EGD131062 EPZ131043:EPZ131062 EZV131043:EZV131062 FJR131043:FJR131062 FTN131043:FTN131062 GDJ131043:GDJ131062 GNF131043:GNF131062 GXB131043:GXB131062 HGX131043:HGX131062 HQT131043:HQT131062 IAP131043:IAP131062 IKL131043:IKL131062 IUH131043:IUH131062 JED131043:JED131062 JNZ131043:JNZ131062 JXV131043:JXV131062 KHR131043:KHR131062 KRN131043:KRN131062 LBJ131043:LBJ131062 LLF131043:LLF131062 LVB131043:LVB131062 MEX131043:MEX131062 MOT131043:MOT131062 MYP131043:MYP131062 NIL131043:NIL131062 NSH131043:NSH131062 OCD131043:OCD131062 OLZ131043:OLZ131062 OVV131043:OVV131062 PFR131043:PFR131062 PPN131043:PPN131062 PZJ131043:PZJ131062 QJF131043:QJF131062 QTB131043:QTB131062 RCX131043:RCX131062 RMT131043:RMT131062 RWP131043:RWP131062 SGL131043:SGL131062 SQH131043:SQH131062 TAD131043:TAD131062 TJZ131043:TJZ131062 TTV131043:TTV131062 UDR131043:UDR131062 UNN131043:UNN131062 UXJ131043:UXJ131062 VHF131043:VHF131062 VRB131043:VRB131062 WAX131043:WAX131062 WKT131043:WKT131062 WUP131043:WUP131062 ID196579:ID196598 RZ196579:RZ196598 ABV196579:ABV196598 ALR196579:ALR196598 AVN196579:AVN196598 BFJ196579:BFJ196598 BPF196579:BPF196598 BZB196579:BZB196598 CIX196579:CIX196598 CST196579:CST196598 DCP196579:DCP196598 DML196579:DML196598 DWH196579:DWH196598 EGD196579:EGD196598 EPZ196579:EPZ196598 EZV196579:EZV196598 FJR196579:FJR196598 FTN196579:FTN196598 GDJ196579:GDJ196598 GNF196579:GNF196598 GXB196579:GXB196598 HGX196579:HGX196598 HQT196579:HQT196598 IAP196579:IAP196598 IKL196579:IKL196598 IUH196579:IUH196598 JED196579:JED196598 JNZ196579:JNZ196598 JXV196579:JXV196598 KHR196579:KHR196598 KRN196579:KRN196598 LBJ196579:LBJ196598 LLF196579:LLF196598 LVB196579:LVB196598 MEX196579:MEX196598 MOT196579:MOT196598 MYP196579:MYP196598 NIL196579:NIL196598 NSH196579:NSH196598 OCD196579:OCD196598 OLZ196579:OLZ196598 OVV196579:OVV196598 PFR196579:PFR196598 PPN196579:PPN196598 PZJ196579:PZJ196598 QJF196579:QJF196598 QTB196579:QTB196598 RCX196579:RCX196598 RMT196579:RMT196598 RWP196579:RWP196598 SGL196579:SGL196598 SQH196579:SQH196598 TAD196579:TAD196598 TJZ196579:TJZ196598 TTV196579:TTV196598 UDR196579:UDR196598 UNN196579:UNN196598 UXJ196579:UXJ196598 VHF196579:VHF196598 VRB196579:VRB196598 WAX196579:WAX196598 WKT196579:WKT196598 WUP196579:WUP196598 ID262115:ID262134 RZ262115:RZ262134 ABV262115:ABV262134 ALR262115:ALR262134 AVN262115:AVN262134 BFJ262115:BFJ262134 BPF262115:BPF262134 BZB262115:BZB262134 CIX262115:CIX262134 CST262115:CST262134 DCP262115:DCP262134 DML262115:DML262134 DWH262115:DWH262134 EGD262115:EGD262134 EPZ262115:EPZ262134 EZV262115:EZV262134 FJR262115:FJR262134 FTN262115:FTN262134 GDJ262115:GDJ262134 GNF262115:GNF262134 GXB262115:GXB262134 HGX262115:HGX262134 HQT262115:HQT262134 IAP262115:IAP262134 IKL262115:IKL262134 IUH262115:IUH262134 JED262115:JED262134 JNZ262115:JNZ262134 JXV262115:JXV262134 KHR262115:KHR262134 KRN262115:KRN262134 LBJ262115:LBJ262134 LLF262115:LLF262134 LVB262115:LVB262134 MEX262115:MEX262134 MOT262115:MOT262134 MYP262115:MYP262134 NIL262115:NIL262134 NSH262115:NSH262134 OCD262115:OCD262134 OLZ262115:OLZ262134 OVV262115:OVV262134 PFR262115:PFR262134 PPN262115:PPN262134 PZJ262115:PZJ262134 QJF262115:QJF262134 QTB262115:QTB262134 RCX262115:RCX262134 RMT262115:RMT262134 RWP262115:RWP262134 SGL262115:SGL262134 SQH262115:SQH262134 TAD262115:TAD262134 TJZ262115:TJZ262134 TTV262115:TTV262134 UDR262115:UDR262134 UNN262115:UNN262134 UXJ262115:UXJ262134 VHF262115:VHF262134 VRB262115:VRB262134 WAX262115:WAX262134 WKT262115:WKT262134 WUP262115:WUP262134 ID327651:ID327670 RZ327651:RZ327670 ABV327651:ABV327670 ALR327651:ALR327670 AVN327651:AVN327670 BFJ327651:BFJ327670 BPF327651:BPF327670 BZB327651:BZB327670 CIX327651:CIX327670 CST327651:CST327670 DCP327651:DCP327670 DML327651:DML327670 DWH327651:DWH327670 EGD327651:EGD327670 EPZ327651:EPZ327670 EZV327651:EZV327670 FJR327651:FJR327670 FTN327651:FTN327670 GDJ327651:GDJ327670 GNF327651:GNF327670 GXB327651:GXB327670 HGX327651:HGX327670 HQT327651:HQT327670 IAP327651:IAP327670 IKL327651:IKL327670 IUH327651:IUH327670 JED327651:JED327670 JNZ327651:JNZ327670 JXV327651:JXV327670 KHR327651:KHR327670 KRN327651:KRN327670 LBJ327651:LBJ327670 LLF327651:LLF327670 LVB327651:LVB327670 MEX327651:MEX327670 MOT327651:MOT327670 MYP327651:MYP327670 NIL327651:NIL327670 NSH327651:NSH327670 OCD327651:OCD327670 OLZ327651:OLZ327670 OVV327651:OVV327670 PFR327651:PFR327670 PPN327651:PPN327670 PZJ327651:PZJ327670 QJF327651:QJF327670 QTB327651:QTB327670 RCX327651:RCX327670 RMT327651:RMT327670 RWP327651:RWP327670 SGL327651:SGL327670 SQH327651:SQH327670 TAD327651:TAD327670 TJZ327651:TJZ327670 TTV327651:TTV327670 UDR327651:UDR327670 UNN327651:UNN327670 UXJ327651:UXJ327670 VHF327651:VHF327670 VRB327651:VRB327670 WAX327651:WAX327670 WKT327651:WKT327670 WUP327651:WUP327670 ID393187:ID393206 RZ393187:RZ393206 ABV393187:ABV393206 ALR393187:ALR393206 AVN393187:AVN393206 BFJ393187:BFJ393206 BPF393187:BPF393206 BZB393187:BZB393206 CIX393187:CIX393206 CST393187:CST393206 DCP393187:DCP393206 DML393187:DML393206 DWH393187:DWH393206 EGD393187:EGD393206 EPZ393187:EPZ393206 EZV393187:EZV393206 FJR393187:FJR393206 FTN393187:FTN393206 GDJ393187:GDJ393206 GNF393187:GNF393206 GXB393187:GXB393206 HGX393187:HGX393206 HQT393187:HQT393206 IAP393187:IAP393206 IKL393187:IKL393206 IUH393187:IUH393206 JED393187:JED393206 JNZ393187:JNZ393206 JXV393187:JXV393206 KHR393187:KHR393206 KRN393187:KRN393206 LBJ393187:LBJ393206 LLF393187:LLF393206 LVB393187:LVB393206 MEX393187:MEX393206 MOT393187:MOT393206 MYP393187:MYP393206 NIL393187:NIL393206 NSH393187:NSH393206 OCD393187:OCD393206 OLZ393187:OLZ393206 OVV393187:OVV393206 PFR393187:PFR393206 PPN393187:PPN393206 PZJ393187:PZJ393206 QJF393187:QJF393206 QTB393187:QTB393206 RCX393187:RCX393206 RMT393187:RMT393206 RWP393187:RWP393206 SGL393187:SGL393206 SQH393187:SQH393206 TAD393187:TAD393206 TJZ393187:TJZ393206 TTV393187:TTV393206 UDR393187:UDR393206 UNN393187:UNN393206 UXJ393187:UXJ393206 VHF393187:VHF393206 VRB393187:VRB393206 WAX393187:WAX393206 WKT393187:WKT393206 WUP393187:WUP393206 ID458723:ID458742 RZ458723:RZ458742 ABV458723:ABV458742 ALR458723:ALR458742 AVN458723:AVN458742 BFJ458723:BFJ458742 BPF458723:BPF458742 BZB458723:BZB458742 CIX458723:CIX458742 CST458723:CST458742 DCP458723:DCP458742 DML458723:DML458742 DWH458723:DWH458742 EGD458723:EGD458742 EPZ458723:EPZ458742 EZV458723:EZV458742 FJR458723:FJR458742 FTN458723:FTN458742 GDJ458723:GDJ458742 GNF458723:GNF458742 GXB458723:GXB458742 HGX458723:HGX458742 HQT458723:HQT458742 IAP458723:IAP458742 IKL458723:IKL458742 IUH458723:IUH458742 JED458723:JED458742 JNZ458723:JNZ458742 JXV458723:JXV458742 KHR458723:KHR458742 KRN458723:KRN458742 LBJ458723:LBJ458742 LLF458723:LLF458742 LVB458723:LVB458742 MEX458723:MEX458742 MOT458723:MOT458742 MYP458723:MYP458742 NIL458723:NIL458742 NSH458723:NSH458742 OCD458723:OCD458742 OLZ458723:OLZ458742 OVV458723:OVV458742 PFR458723:PFR458742 PPN458723:PPN458742 PZJ458723:PZJ458742 QJF458723:QJF458742 QTB458723:QTB458742 RCX458723:RCX458742 RMT458723:RMT458742 RWP458723:RWP458742 SGL458723:SGL458742 SQH458723:SQH458742 TAD458723:TAD458742 TJZ458723:TJZ458742 TTV458723:TTV458742 UDR458723:UDR458742 UNN458723:UNN458742 UXJ458723:UXJ458742 VHF458723:VHF458742 VRB458723:VRB458742 WAX458723:WAX458742 WKT458723:WKT458742 WUP458723:WUP458742 ID524259:ID524278 RZ524259:RZ524278 ABV524259:ABV524278 ALR524259:ALR524278 AVN524259:AVN524278 BFJ524259:BFJ524278 BPF524259:BPF524278 BZB524259:BZB524278 CIX524259:CIX524278 CST524259:CST524278 DCP524259:DCP524278 DML524259:DML524278 DWH524259:DWH524278 EGD524259:EGD524278 EPZ524259:EPZ524278 EZV524259:EZV524278 FJR524259:FJR524278 FTN524259:FTN524278 GDJ524259:GDJ524278 GNF524259:GNF524278 GXB524259:GXB524278 HGX524259:HGX524278 HQT524259:HQT524278 IAP524259:IAP524278 IKL524259:IKL524278 IUH524259:IUH524278 JED524259:JED524278 JNZ524259:JNZ524278 JXV524259:JXV524278 KHR524259:KHR524278 KRN524259:KRN524278 LBJ524259:LBJ524278 LLF524259:LLF524278 LVB524259:LVB524278 MEX524259:MEX524278 MOT524259:MOT524278 MYP524259:MYP524278 NIL524259:NIL524278 NSH524259:NSH524278 OCD524259:OCD524278 OLZ524259:OLZ524278 OVV524259:OVV524278 PFR524259:PFR524278 PPN524259:PPN524278 PZJ524259:PZJ524278 QJF524259:QJF524278 QTB524259:QTB524278 RCX524259:RCX524278 RMT524259:RMT524278 RWP524259:RWP524278 SGL524259:SGL524278 SQH524259:SQH524278 TAD524259:TAD524278 TJZ524259:TJZ524278 TTV524259:TTV524278 UDR524259:UDR524278 UNN524259:UNN524278 UXJ524259:UXJ524278 VHF524259:VHF524278 VRB524259:VRB524278 WAX524259:WAX524278 WKT524259:WKT524278 WUP524259:WUP524278 ID589795:ID589814 RZ589795:RZ589814 ABV589795:ABV589814 ALR589795:ALR589814 AVN589795:AVN589814 BFJ589795:BFJ589814 BPF589795:BPF589814 BZB589795:BZB589814 CIX589795:CIX589814 CST589795:CST589814 DCP589795:DCP589814 DML589795:DML589814 DWH589795:DWH589814 EGD589795:EGD589814 EPZ589795:EPZ589814 EZV589795:EZV589814 FJR589795:FJR589814 FTN589795:FTN589814 GDJ589795:GDJ589814 GNF589795:GNF589814 GXB589795:GXB589814 HGX589795:HGX589814 HQT589795:HQT589814 IAP589795:IAP589814 IKL589795:IKL589814 IUH589795:IUH589814 JED589795:JED589814 JNZ589795:JNZ589814 JXV589795:JXV589814 KHR589795:KHR589814 KRN589795:KRN589814 LBJ589795:LBJ589814 LLF589795:LLF589814 LVB589795:LVB589814 MEX589795:MEX589814 MOT589795:MOT589814 MYP589795:MYP589814 NIL589795:NIL589814 NSH589795:NSH589814 OCD589795:OCD589814 OLZ589795:OLZ589814 OVV589795:OVV589814 PFR589795:PFR589814 PPN589795:PPN589814 PZJ589795:PZJ589814 QJF589795:QJF589814 QTB589795:QTB589814 RCX589795:RCX589814 RMT589795:RMT589814 RWP589795:RWP589814 SGL589795:SGL589814 SQH589795:SQH589814 TAD589795:TAD589814 TJZ589795:TJZ589814 TTV589795:TTV589814 UDR589795:UDR589814 UNN589795:UNN589814 UXJ589795:UXJ589814 VHF589795:VHF589814 VRB589795:VRB589814 WAX589795:WAX589814 WKT589795:WKT589814 WUP589795:WUP589814 ID655331:ID655350 RZ655331:RZ655350 ABV655331:ABV655350 ALR655331:ALR655350 AVN655331:AVN655350 BFJ655331:BFJ655350 BPF655331:BPF655350 BZB655331:BZB655350 CIX655331:CIX655350 CST655331:CST655350 DCP655331:DCP655350 DML655331:DML655350 DWH655331:DWH655350 EGD655331:EGD655350 EPZ655331:EPZ655350 EZV655331:EZV655350 FJR655331:FJR655350 FTN655331:FTN655350 GDJ655331:GDJ655350 GNF655331:GNF655350 GXB655331:GXB655350 HGX655331:HGX655350 HQT655331:HQT655350 IAP655331:IAP655350 IKL655331:IKL655350 IUH655331:IUH655350 JED655331:JED655350 JNZ655331:JNZ655350 JXV655331:JXV655350 KHR655331:KHR655350 KRN655331:KRN655350 LBJ655331:LBJ655350 LLF655331:LLF655350 LVB655331:LVB655350 MEX655331:MEX655350 MOT655331:MOT655350 MYP655331:MYP655350 NIL655331:NIL655350 NSH655331:NSH655350 OCD655331:OCD655350 OLZ655331:OLZ655350 OVV655331:OVV655350 PFR655331:PFR655350 PPN655331:PPN655350 PZJ655331:PZJ655350 QJF655331:QJF655350 QTB655331:QTB655350 RCX655331:RCX655350 RMT655331:RMT655350 RWP655331:RWP655350 SGL655331:SGL655350 SQH655331:SQH655350 TAD655331:TAD655350 TJZ655331:TJZ655350 TTV655331:TTV655350 UDR655331:UDR655350 UNN655331:UNN655350 UXJ655331:UXJ655350 VHF655331:VHF655350 VRB655331:VRB655350 WAX655331:WAX655350 WKT655331:WKT655350 WUP655331:WUP655350 ID720867:ID720886 RZ720867:RZ720886 ABV720867:ABV720886 ALR720867:ALR720886 AVN720867:AVN720886 BFJ720867:BFJ720886 BPF720867:BPF720886 BZB720867:BZB720886 CIX720867:CIX720886 CST720867:CST720886 DCP720867:DCP720886 DML720867:DML720886 DWH720867:DWH720886 EGD720867:EGD720886 EPZ720867:EPZ720886 EZV720867:EZV720886 FJR720867:FJR720886 FTN720867:FTN720886 GDJ720867:GDJ720886 GNF720867:GNF720886 GXB720867:GXB720886 HGX720867:HGX720886 HQT720867:HQT720886 IAP720867:IAP720886 IKL720867:IKL720886 IUH720867:IUH720886 JED720867:JED720886 JNZ720867:JNZ720886 JXV720867:JXV720886 KHR720867:KHR720886 KRN720867:KRN720886 LBJ720867:LBJ720886 LLF720867:LLF720886 LVB720867:LVB720886 MEX720867:MEX720886 MOT720867:MOT720886 MYP720867:MYP720886 NIL720867:NIL720886 NSH720867:NSH720886 OCD720867:OCD720886 OLZ720867:OLZ720886 OVV720867:OVV720886 PFR720867:PFR720886 PPN720867:PPN720886 PZJ720867:PZJ720886 QJF720867:QJF720886 QTB720867:QTB720886 RCX720867:RCX720886 RMT720867:RMT720886 RWP720867:RWP720886 SGL720867:SGL720886 SQH720867:SQH720886 TAD720867:TAD720886 TJZ720867:TJZ720886 TTV720867:TTV720886 UDR720867:UDR720886 UNN720867:UNN720886 UXJ720867:UXJ720886 VHF720867:VHF720886 VRB720867:VRB720886 WAX720867:WAX720886 WKT720867:WKT720886 WUP720867:WUP720886 ID786403:ID786422 RZ786403:RZ786422 ABV786403:ABV786422 ALR786403:ALR786422 AVN786403:AVN786422 BFJ786403:BFJ786422 BPF786403:BPF786422 BZB786403:BZB786422 CIX786403:CIX786422 CST786403:CST786422 DCP786403:DCP786422 DML786403:DML786422 DWH786403:DWH786422 EGD786403:EGD786422 EPZ786403:EPZ786422 EZV786403:EZV786422 FJR786403:FJR786422 FTN786403:FTN786422 GDJ786403:GDJ786422 GNF786403:GNF786422 GXB786403:GXB786422 HGX786403:HGX786422 HQT786403:HQT786422 IAP786403:IAP786422 IKL786403:IKL786422 IUH786403:IUH786422 JED786403:JED786422 JNZ786403:JNZ786422 JXV786403:JXV786422 KHR786403:KHR786422 KRN786403:KRN786422 LBJ786403:LBJ786422 LLF786403:LLF786422 LVB786403:LVB786422 MEX786403:MEX786422 MOT786403:MOT786422 MYP786403:MYP786422 NIL786403:NIL786422 NSH786403:NSH786422 OCD786403:OCD786422 OLZ786403:OLZ786422 OVV786403:OVV786422 PFR786403:PFR786422 PPN786403:PPN786422 PZJ786403:PZJ786422 QJF786403:QJF786422 QTB786403:QTB786422 RCX786403:RCX786422 RMT786403:RMT786422 RWP786403:RWP786422 SGL786403:SGL786422 SQH786403:SQH786422 TAD786403:TAD786422 TJZ786403:TJZ786422 TTV786403:TTV786422 UDR786403:UDR786422 UNN786403:UNN786422 UXJ786403:UXJ786422 VHF786403:VHF786422 VRB786403:VRB786422 WAX786403:WAX786422 WKT786403:WKT786422 WUP786403:WUP786422 ID851939:ID851958 RZ851939:RZ851958 ABV851939:ABV851958 ALR851939:ALR851958 AVN851939:AVN851958 BFJ851939:BFJ851958 BPF851939:BPF851958 BZB851939:BZB851958 CIX851939:CIX851958 CST851939:CST851958 DCP851939:DCP851958 DML851939:DML851958 DWH851939:DWH851958 EGD851939:EGD851958 EPZ851939:EPZ851958 EZV851939:EZV851958 FJR851939:FJR851958 FTN851939:FTN851958 GDJ851939:GDJ851958 GNF851939:GNF851958 GXB851939:GXB851958 HGX851939:HGX851958 HQT851939:HQT851958 IAP851939:IAP851958 IKL851939:IKL851958 IUH851939:IUH851958 JED851939:JED851958 JNZ851939:JNZ851958 JXV851939:JXV851958 KHR851939:KHR851958 KRN851939:KRN851958 LBJ851939:LBJ851958 LLF851939:LLF851958 LVB851939:LVB851958 MEX851939:MEX851958 MOT851939:MOT851958 MYP851939:MYP851958 NIL851939:NIL851958 NSH851939:NSH851958 OCD851939:OCD851958 OLZ851939:OLZ851958 OVV851939:OVV851958 PFR851939:PFR851958 PPN851939:PPN851958 PZJ851939:PZJ851958 QJF851939:QJF851958 QTB851939:QTB851958 RCX851939:RCX851958 RMT851939:RMT851958 RWP851939:RWP851958 SGL851939:SGL851958 SQH851939:SQH851958 TAD851939:TAD851958 TJZ851939:TJZ851958 TTV851939:TTV851958 UDR851939:UDR851958 UNN851939:UNN851958 UXJ851939:UXJ851958 VHF851939:VHF851958 VRB851939:VRB851958 WAX851939:WAX851958 WKT851939:WKT851958 WUP851939:WUP851958 ID917475:ID917494 RZ917475:RZ917494 ABV917475:ABV917494 ALR917475:ALR917494 AVN917475:AVN917494 BFJ917475:BFJ917494 BPF917475:BPF917494 BZB917475:BZB917494 CIX917475:CIX917494 CST917475:CST917494 DCP917475:DCP917494 DML917475:DML917494 DWH917475:DWH917494 EGD917475:EGD917494 EPZ917475:EPZ917494 EZV917475:EZV917494 FJR917475:FJR917494 FTN917475:FTN917494 GDJ917475:GDJ917494 GNF917475:GNF917494 GXB917475:GXB917494 HGX917475:HGX917494 HQT917475:HQT917494 IAP917475:IAP917494 IKL917475:IKL917494 IUH917475:IUH917494 JED917475:JED917494 JNZ917475:JNZ917494 JXV917475:JXV917494 KHR917475:KHR917494 KRN917475:KRN917494 LBJ917475:LBJ917494 LLF917475:LLF917494 LVB917475:LVB917494 MEX917475:MEX917494 MOT917475:MOT917494 MYP917475:MYP917494 NIL917475:NIL917494 NSH917475:NSH917494 OCD917475:OCD917494 OLZ917475:OLZ917494 OVV917475:OVV917494 PFR917475:PFR917494 PPN917475:PPN917494 PZJ917475:PZJ917494 QJF917475:QJF917494 QTB917475:QTB917494 RCX917475:RCX917494 RMT917475:RMT917494 RWP917475:RWP917494 SGL917475:SGL917494 SQH917475:SQH917494 TAD917475:TAD917494 TJZ917475:TJZ917494 TTV917475:TTV917494 UDR917475:UDR917494 UNN917475:UNN917494 UXJ917475:UXJ917494 VHF917475:VHF917494 VRB917475:VRB917494 WAX917475:WAX917494 WKT917475:WKT917494 WUP917475:WUP917494 ID983011:ID983030 RZ983011:RZ983030 ABV983011:ABV983030 ALR983011:ALR983030 AVN983011:AVN983030 BFJ983011:BFJ983030 BPF983011:BPF983030 BZB983011:BZB983030 CIX983011:CIX983030 CST983011:CST983030 DCP983011:DCP983030 DML983011:DML983030 DWH983011:DWH983030 EGD983011:EGD983030 EPZ983011:EPZ983030 EZV983011:EZV983030 FJR983011:FJR983030 FTN983011:FTN983030 GDJ983011:GDJ983030 GNF983011:GNF983030 GXB983011:GXB983030 HGX983011:HGX983030 HQT983011:HQT983030 IAP983011:IAP983030 IKL983011:IKL983030 IUH983011:IUH983030 JED983011:JED983030 JNZ983011:JNZ983030 JXV983011:JXV983030 KHR983011:KHR983030 KRN983011:KRN983030 LBJ983011:LBJ983030 LLF983011:LLF983030 LVB983011:LVB983030 MEX983011:MEX983030 MOT983011:MOT983030 MYP983011:MYP983030 NIL983011:NIL983030 NSH983011:NSH983030 OCD983011:OCD983030 OLZ983011:OLZ983030 OVV983011:OVV983030 PFR983011:PFR983030 PPN983011:PPN983030 PZJ983011:PZJ983030 QJF983011:QJF983030 QTB983011:QTB983030 RCX983011:RCX983030 RMT983011:RMT983030 RWP983011:RWP983030 SGL983011:SGL983030 SQH983011:SQH983030 TAD983011:TAD983030 TJZ983011:TJZ983030 TTV983011:TTV983030 UDR983011:UDR983030 UNN983011:UNN983030 UXJ983011:UXJ983030 VHF983011:VHF983030 VRB983011:VRB983030 WAX983011:WAX983030 WKT983011:WKT983030">
      <formula1>",×"</formula1>
    </dataValidation>
    <dataValidation type="list" allowBlank="1" showInputMessage="1" showErrorMessage="1" sqref="WUR983011:WUR983030 WKV983011:WKV983030 WAZ983011:WAZ983030 VRD983011:VRD983030 VHH983011:VHH983030 UXL983011:UXL983030 UNP983011:UNP983030 UDT983011:UDT983030 TTX983011:TTX983030 TKB983011:TKB983030 TAF983011:TAF983030 SQJ983011:SQJ983030 SGN983011:SGN983030 RWR983011:RWR983030 RMV983011:RMV983030 RCZ983011:RCZ983030 QTD983011:QTD983030 QJH983011:QJH983030 PZL983011:PZL983030 PPP983011:PPP983030 PFT983011:PFT983030 OVX983011:OVX983030 OMB983011:OMB983030 OCF983011:OCF983030 NSJ983011:NSJ983030 NIN983011:NIN983030 MYR983011:MYR983030 MOV983011:MOV983030 MEZ983011:MEZ983030 LVD983011:LVD983030 LLH983011:LLH983030 LBL983011:LBL983030 KRP983011:KRP983030 KHT983011:KHT983030 JXX983011:JXX983030 JOB983011:JOB983030 JEF983011:JEF983030 IUJ983011:IUJ983030 IKN983011:IKN983030 IAR983011:IAR983030 HQV983011:HQV983030 HGZ983011:HGZ983030 GXD983011:GXD983030 GNH983011:GNH983030 GDL983011:GDL983030 FTP983011:FTP983030 FJT983011:FJT983030 EZX983011:EZX983030 EQB983011:EQB983030 EGF983011:EGF983030 DWJ983011:DWJ983030 DMN983011:DMN983030 DCR983011:DCR983030 CSV983011:CSV983030 CIZ983011:CIZ983030 BZD983011:BZD983030 BPH983011:BPH983030 BFL983011:BFL983030 AVP983011:AVP983030 ALT983011:ALT983030 ABX983011:ABX983030 SB983011:SB983030 IF983011:IF983030 WUR917475:WUR917494 WKV917475:WKV917494 WAZ917475:WAZ917494 VRD917475:VRD917494 VHH917475:VHH917494 UXL917475:UXL917494 UNP917475:UNP917494 UDT917475:UDT917494 TTX917475:TTX917494 TKB917475:TKB917494 TAF917475:TAF917494 SQJ917475:SQJ917494 SGN917475:SGN917494 RWR917475:RWR917494 RMV917475:RMV917494 RCZ917475:RCZ917494 QTD917475:QTD917494 QJH917475:QJH917494 PZL917475:PZL917494 PPP917475:PPP917494 PFT917475:PFT917494 OVX917475:OVX917494 OMB917475:OMB917494 OCF917475:OCF917494 NSJ917475:NSJ917494 NIN917475:NIN917494 MYR917475:MYR917494 MOV917475:MOV917494 MEZ917475:MEZ917494 LVD917475:LVD917494 LLH917475:LLH917494 LBL917475:LBL917494 KRP917475:KRP917494 KHT917475:KHT917494 JXX917475:JXX917494 JOB917475:JOB917494 JEF917475:JEF917494 IUJ917475:IUJ917494 IKN917475:IKN917494 IAR917475:IAR917494 HQV917475:HQV917494 HGZ917475:HGZ917494 GXD917475:GXD917494 GNH917475:GNH917494 GDL917475:GDL917494 FTP917475:FTP917494 FJT917475:FJT917494 EZX917475:EZX917494 EQB917475:EQB917494 EGF917475:EGF917494 DWJ917475:DWJ917494 DMN917475:DMN917494 DCR917475:DCR917494 CSV917475:CSV917494 CIZ917475:CIZ917494 BZD917475:BZD917494 BPH917475:BPH917494 BFL917475:BFL917494 AVP917475:AVP917494 ALT917475:ALT917494 ABX917475:ABX917494 SB917475:SB917494 IF917475:IF917494 WUR851939:WUR851958 WKV851939:WKV851958 WAZ851939:WAZ851958 VRD851939:VRD851958 VHH851939:VHH851958 UXL851939:UXL851958 UNP851939:UNP851958 UDT851939:UDT851958 TTX851939:TTX851958 TKB851939:TKB851958 TAF851939:TAF851958 SQJ851939:SQJ851958 SGN851939:SGN851958 RWR851939:RWR851958 RMV851939:RMV851958 RCZ851939:RCZ851958 QTD851939:QTD851958 QJH851939:QJH851958 PZL851939:PZL851958 PPP851939:PPP851958 PFT851939:PFT851958 OVX851939:OVX851958 OMB851939:OMB851958 OCF851939:OCF851958 NSJ851939:NSJ851958 NIN851939:NIN851958 MYR851939:MYR851958 MOV851939:MOV851958 MEZ851939:MEZ851958 LVD851939:LVD851958 LLH851939:LLH851958 LBL851939:LBL851958 KRP851939:KRP851958 KHT851939:KHT851958 JXX851939:JXX851958 JOB851939:JOB851958 JEF851939:JEF851958 IUJ851939:IUJ851958 IKN851939:IKN851958 IAR851939:IAR851958 HQV851939:HQV851958 HGZ851939:HGZ851958 GXD851939:GXD851958 GNH851939:GNH851958 GDL851939:GDL851958 FTP851939:FTP851958 FJT851939:FJT851958 EZX851939:EZX851958 EQB851939:EQB851958 EGF851939:EGF851958 DWJ851939:DWJ851958 DMN851939:DMN851958 DCR851939:DCR851958 CSV851939:CSV851958 CIZ851939:CIZ851958 BZD851939:BZD851958 BPH851939:BPH851958 BFL851939:BFL851958 AVP851939:AVP851958 ALT851939:ALT851958 ABX851939:ABX851958 SB851939:SB851958 IF851939:IF851958 WUR786403:WUR786422 WKV786403:WKV786422 WAZ786403:WAZ786422 VRD786403:VRD786422 VHH786403:VHH786422 UXL786403:UXL786422 UNP786403:UNP786422 UDT786403:UDT786422 TTX786403:TTX786422 TKB786403:TKB786422 TAF786403:TAF786422 SQJ786403:SQJ786422 SGN786403:SGN786422 RWR786403:RWR786422 RMV786403:RMV786422 RCZ786403:RCZ786422 QTD786403:QTD786422 QJH786403:QJH786422 PZL786403:PZL786422 PPP786403:PPP786422 PFT786403:PFT786422 OVX786403:OVX786422 OMB786403:OMB786422 OCF786403:OCF786422 NSJ786403:NSJ786422 NIN786403:NIN786422 MYR786403:MYR786422 MOV786403:MOV786422 MEZ786403:MEZ786422 LVD786403:LVD786422 LLH786403:LLH786422 LBL786403:LBL786422 KRP786403:KRP786422 KHT786403:KHT786422 JXX786403:JXX786422 JOB786403:JOB786422 JEF786403:JEF786422 IUJ786403:IUJ786422 IKN786403:IKN786422 IAR786403:IAR786422 HQV786403:HQV786422 HGZ786403:HGZ786422 GXD786403:GXD786422 GNH786403:GNH786422 GDL786403:GDL786422 FTP786403:FTP786422 FJT786403:FJT786422 EZX786403:EZX786422 EQB786403:EQB786422 EGF786403:EGF786422 DWJ786403:DWJ786422 DMN786403:DMN786422 DCR786403:DCR786422 CSV786403:CSV786422 CIZ786403:CIZ786422 BZD786403:BZD786422 BPH786403:BPH786422 BFL786403:BFL786422 AVP786403:AVP786422 ALT786403:ALT786422 ABX786403:ABX786422 SB786403:SB786422 IF786403:IF786422 WUR720867:WUR720886 WKV720867:WKV720886 WAZ720867:WAZ720886 VRD720867:VRD720886 VHH720867:VHH720886 UXL720867:UXL720886 UNP720867:UNP720886 UDT720867:UDT720886 TTX720867:TTX720886 TKB720867:TKB720886 TAF720867:TAF720886 SQJ720867:SQJ720886 SGN720867:SGN720886 RWR720867:RWR720886 RMV720867:RMV720886 RCZ720867:RCZ720886 QTD720867:QTD720886 QJH720867:QJH720886 PZL720867:PZL720886 PPP720867:PPP720886 PFT720867:PFT720886 OVX720867:OVX720886 OMB720867:OMB720886 OCF720867:OCF720886 NSJ720867:NSJ720886 NIN720867:NIN720886 MYR720867:MYR720886 MOV720867:MOV720886 MEZ720867:MEZ720886 LVD720867:LVD720886 LLH720867:LLH720886 LBL720867:LBL720886 KRP720867:KRP720886 KHT720867:KHT720886 JXX720867:JXX720886 JOB720867:JOB720886 JEF720867:JEF720886 IUJ720867:IUJ720886 IKN720867:IKN720886 IAR720867:IAR720886 HQV720867:HQV720886 HGZ720867:HGZ720886 GXD720867:GXD720886 GNH720867:GNH720886 GDL720867:GDL720886 FTP720867:FTP720886 FJT720867:FJT720886 EZX720867:EZX720886 EQB720867:EQB720886 EGF720867:EGF720886 DWJ720867:DWJ720886 DMN720867:DMN720886 DCR720867:DCR720886 CSV720867:CSV720886 CIZ720867:CIZ720886 BZD720867:BZD720886 BPH720867:BPH720886 BFL720867:BFL720886 AVP720867:AVP720886 ALT720867:ALT720886 ABX720867:ABX720886 SB720867:SB720886 IF720867:IF720886 WUR655331:WUR655350 WKV655331:WKV655350 WAZ655331:WAZ655350 VRD655331:VRD655350 VHH655331:VHH655350 UXL655331:UXL655350 UNP655331:UNP655350 UDT655331:UDT655350 TTX655331:TTX655350 TKB655331:TKB655350 TAF655331:TAF655350 SQJ655331:SQJ655350 SGN655331:SGN655350 RWR655331:RWR655350 RMV655331:RMV655350 RCZ655331:RCZ655350 QTD655331:QTD655350 QJH655331:QJH655350 PZL655331:PZL655350 PPP655331:PPP655350 PFT655331:PFT655350 OVX655331:OVX655350 OMB655331:OMB655350 OCF655331:OCF655350 NSJ655331:NSJ655350 NIN655331:NIN655350 MYR655331:MYR655350 MOV655331:MOV655350 MEZ655331:MEZ655350 LVD655331:LVD655350 LLH655331:LLH655350 LBL655331:LBL655350 KRP655331:KRP655350 KHT655331:KHT655350 JXX655331:JXX655350 JOB655331:JOB655350 JEF655331:JEF655350 IUJ655331:IUJ655350 IKN655331:IKN655350 IAR655331:IAR655350 HQV655331:HQV655350 HGZ655331:HGZ655350 GXD655331:GXD655350 GNH655331:GNH655350 GDL655331:GDL655350 FTP655331:FTP655350 FJT655331:FJT655350 EZX655331:EZX655350 EQB655331:EQB655350 EGF655331:EGF655350 DWJ655331:DWJ655350 DMN655331:DMN655350 DCR655331:DCR655350 CSV655331:CSV655350 CIZ655331:CIZ655350 BZD655331:BZD655350 BPH655331:BPH655350 BFL655331:BFL655350 AVP655331:AVP655350 ALT655331:ALT655350 ABX655331:ABX655350 SB655331:SB655350 IF655331:IF655350 WUR589795:WUR589814 WKV589795:WKV589814 WAZ589795:WAZ589814 VRD589795:VRD589814 VHH589795:VHH589814 UXL589795:UXL589814 UNP589795:UNP589814 UDT589795:UDT589814 TTX589795:TTX589814 TKB589795:TKB589814 TAF589795:TAF589814 SQJ589795:SQJ589814 SGN589795:SGN589814 RWR589795:RWR589814 RMV589795:RMV589814 RCZ589795:RCZ589814 QTD589795:QTD589814 QJH589795:QJH589814 PZL589795:PZL589814 PPP589795:PPP589814 PFT589795:PFT589814 OVX589795:OVX589814 OMB589795:OMB589814 OCF589795:OCF589814 NSJ589795:NSJ589814 NIN589795:NIN589814 MYR589795:MYR589814 MOV589795:MOV589814 MEZ589795:MEZ589814 LVD589795:LVD589814 LLH589795:LLH589814 LBL589795:LBL589814 KRP589795:KRP589814 KHT589795:KHT589814 JXX589795:JXX589814 JOB589795:JOB589814 JEF589795:JEF589814 IUJ589795:IUJ589814 IKN589795:IKN589814 IAR589795:IAR589814 HQV589795:HQV589814 HGZ589795:HGZ589814 GXD589795:GXD589814 GNH589795:GNH589814 GDL589795:GDL589814 FTP589795:FTP589814 FJT589795:FJT589814 EZX589795:EZX589814 EQB589795:EQB589814 EGF589795:EGF589814 DWJ589795:DWJ589814 DMN589795:DMN589814 DCR589795:DCR589814 CSV589795:CSV589814 CIZ589795:CIZ589814 BZD589795:BZD589814 BPH589795:BPH589814 BFL589795:BFL589814 AVP589795:AVP589814 ALT589795:ALT589814 ABX589795:ABX589814 SB589795:SB589814 IF589795:IF589814 WUR524259:WUR524278 WKV524259:WKV524278 WAZ524259:WAZ524278 VRD524259:VRD524278 VHH524259:VHH524278 UXL524259:UXL524278 UNP524259:UNP524278 UDT524259:UDT524278 TTX524259:TTX524278 TKB524259:TKB524278 TAF524259:TAF524278 SQJ524259:SQJ524278 SGN524259:SGN524278 RWR524259:RWR524278 RMV524259:RMV524278 RCZ524259:RCZ524278 QTD524259:QTD524278 QJH524259:QJH524278 PZL524259:PZL524278 PPP524259:PPP524278 PFT524259:PFT524278 OVX524259:OVX524278 OMB524259:OMB524278 OCF524259:OCF524278 NSJ524259:NSJ524278 NIN524259:NIN524278 MYR524259:MYR524278 MOV524259:MOV524278 MEZ524259:MEZ524278 LVD524259:LVD524278 LLH524259:LLH524278 LBL524259:LBL524278 KRP524259:KRP524278 KHT524259:KHT524278 JXX524259:JXX524278 JOB524259:JOB524278 JEF524259:JEF524278 IUJ524259:IUJ524278 IKN524259:IKN524278 IAR524259:IAR524278 HQV524259:HQV524278 HGZ524259:HGZ524278 GXD524259:GXD524278 GNH524259:GNH524278 GDL524259:GDL524278 FTP524259:FTP524278 FJT524259:FJT524278 EZX524259:EZX524278 EQB524259:EQB524278 EGF524259:EGF524278 DWJ524259:DWJ524278 DMN524259:DMN524278 DCR524259:DCR524278 CSV524259:CSV524278 CIZ524259:CIZ524278 BZD524259:BZD524278 BPH524259:BPH524278 BFL524259:BFL524278 AVP524259:AVP524278 ALT524259:ALT524278 ABX524259:ABX524278 SB524259:SB524278 IF524259:IF524278 WUR458723:WUR458742 WKV458723:WKV458742 WAZ458723:WAZ458742 VRD458723:VRD458742 VHH458723:VHH458742 UXL458723:UXL458742 UNP458723:UNP458742 UDT458723:UDT458742 TTX458723:TTX458742 TKB458723:TKB458742 TAF458723:TAF458742 SQJ458723:SQJ458742 SGN458723:SGN458742 RWR458723:RWR458742 RMV458723:RMV458742 RCZ458723:RCZ458742 QTD458723:QTD458742 QJH458723:QJH458742 PZL458723:PZL458742 PPP458723:PPP458742 PFT458723:PFT458742 OVX458723:OVX458742 OMB458723:OMB458742 OCF458723:OCF458742 NSJ458723:NSJ458742 NIN458723:NIN458742 MYR458723:MYR458742 MOV458723:MOV458742 MEZ458723:MEZ458742 LVD458723:LVD458742 LLH458723:LLH458742 LBL458723:LBL458742 KRP458723:KRP458742 KHT458723:KHT458742 JXX458723:JXX458742 JOB458723:JOB458742 JEF458723:JEF458742 IUJ458723:IUJ458742 IKN458723:IKN458742 IAR458723:IAR458742 HQV458723:HQV458742 HGZ458723:HGZ458742 GXD458723:GXD458742 GNH458723:GNH458742 GDL458723:GDL458742 FTP458723:FTP458742 FJT458723:FJT458742 EZX458723:EZX458742 EQB458723:EQB458742 EGF458723:EGF458742 DWJ458723:DWJ458742 DMN458723:DMN458742 DCR458723:DCR458742 CSV458723:CSV458742 CIZ458723:CIZ458742 BZD458723:BZD458742 BPH458723:BPH458742 BFL458723:BFL458742 AVP458723:AVP458742 ALT458723:ALT458742 ABX458723:ABX458742 SB458723:SB458742 IF458723:IF458742 WUR393187:WUR393206 WKV393187:WKV393206 WAZ393187:WAZ393206 VRD393187:VRD393206 VHH393187:VHH393206 UXL393187:UXL393206 UNP393187:UNP393206 UDT393187:UDT393206 TTX393187:TTX393206 TKB393187:TKB393206 TAF393187:TAF393206 SQJ393187:SQJ393206 SGN393187:SGN393206 RWR393187:RWR393206 RMV393187:RMV393206 RCZ393187:RCZ393206 QTD393187:QTD393206 QJH393187:QJH393206 PZL393187:PZL393206 PPP393187:PPP393206 PFT393187:PFT393206 OVX393187:OVX393206 OMB393187:OMB393206 OCF393187:OCF393206 NSJ393187:NSJ393206 NIN393187:NIN393206 MYR393187:MYR393206 MOV393187:MOV393206 MEZ393187:MEZ393206 LVD393187:LVD393206 LLH393187:LLH393206 LBL393187:LBL393206 KRP393187:KRP393206 KHT393187:KHT393206 JXX393187:JXX393206 JOB393187:JOB393206 JEF393187:JEF393206 IUJ393187:IUJ393206 IKN393187:IKN393206 IAR393187:IAR393206 HQV393187:HQV393206 HGZ393187:HGZ393206 GXD393187:GXD393206 GNH393187:GNH393206 GDL393187:GDL393206 FTP393187:FTP393206 FJT393187:FJT393206 EZX393187:EZX393206 EQB393187:EQB393206 EGF393187:EGF393206 DWJ393187:DWJ393206 DMN393187:DMN393206 DCR393187:DCR393206 CSV393187:CSV393206 CIZ393187:CIZ393206 BZD393187:BZD393206 BPH393187:BPH393206 BFL393187:BFL393206 AVP393187:AVP393206 ALT393187:ALT393206 ABX393187:ABX393206 SB393187:SB393206 IF393187:IF393206 WUR327651:WUR327670 WKV327651:WKV327670 WAZ327651:WAZ327670 VRD327651:VRD327670 VHH327651:VHH327670 UXL327651:UXL327670 UNP327651:UNP327670 UDT327651:UDT327670 TTX327651:TTX327670 TKB327651:TKB327670 TAF327651:TAF327670 SQJ327651:SQJ327670 SGN327651:SGN327670 RWR327651:RWR327670 RMV327651:RMV327670 RCZ327651:RCZ327670 QTD327651:QTD327670 QJH327651:QJH327670 PZL327651:PZL327670 PPP327651:PPP327670 PFT327651:PFT327670 OVX327651:OVX327670 OMB327651:OMB327670 OCF327651:OCF327670 NSJ327651:NSJ327670 NIN327651:NIN327670 MYR327651:MYR327670 MOV327651:MOV327670 MEZ327651:MEZ327670 LVD327651:LVD327670 LLH327651:LLH327670 LBL327651:LBL327670 KRP327651:KRP327670 KHT327651:KHT327670 JXX327651:JXX327670 JOB327651:JOB327670 JEF327651:JEF327670 IUJ327651:IUJ327670 IKN327651:IKN327670 IAR327651:IAR327670 HQV327651:HQV327670 HGZ327651:HGZ327670 GXD327651:GXD327670 GNH327651:GNH327670 GDL327651:GDL327670 FTP327651:FTP327670 FJT327651:FJT327670 EZX327651:EZX327670 EQB327651:EQB327670 EGF327651:EGF327670 DWJ327651:DWJ327670 DMN327651:DMN327670 DCR327651:DCR327670 CSV327651:CSV327670 CIZ327651:CIZ327670 BZD327651:BZD327670 BPH327651:BPH327670 BFL327651:BFL327670 AVP327651:AVP327670 ALT327651:ALT327670 ABX327651:ABX327670 SB327651:SB327670 IF327651:IF327670 WUR262115:WUR262134 WKV262115:WKV262134 WAZ262115:WAZ262134 VRD262115:VRD262134 VHH262115:VHH262134 UXL262115:UXL262134 UNP262115:UNP262134 UDT262115:UDT262134 TTX262115:TTX262134 TKB262115:TKB262134 TAF262115:TAF262134 SQJ262115:SQJ262134 SGN262115:SGN262134 RWR262115:RWR262134 RMV262115:RMV262134 RCZ262115:RCZ262134 QTD262115:QTD262134 QJH262115:QJH262134 PZL262115:PZL262134 PPP262115:PPP262134 PFT262115:PFT262134 OVX262115:OVX262134 OMB262115:OMB262134 OCF262115:OCF262134 NSJ262115:NSJ262134 NIN262115:NIN262134 MYR262115:MYR262134 MOV262115:MOV262134 MEZ262115:MEZ262134 LVD262115:LVD262134 LLH262115:LLH262134 LBL262115:LBL262134 KRP262115:KRP262134 KHT262115:KHT262134 JXX262115:JXX262134 JOB262115:JOB262134 JEF262115:JEF262134 IUJ262115:IUJ262134 IKN262115:IKN262134 IAR262115:IAR262134 HQV262115:HQV262134 HGZ262115:HGZ262134 GXD262115:GXD262134 GNH262115:GNH262134 GDL262115:GDL262134 FTP262115:FTP262134 FJT262115:FJT262134 EZX262115:EZX262134 EQB262115:EQB262134 EGF262115:EGF262134 DWJ262115:DWJ262134 DMN262115:DMN262134 DCR262115:DCR262134 CSV262115:CSV262134 CIZ262115:CIZ262134 BZD262115:BZD262134 BPH262115:BPH262134 BFL262115:BFL262134 AVP262115:AVP262134 ALT262115:ALT262134 ABX262115:ABX262134 SB262115:SB262134 IF262115:IF262134 WUR196579:WUR196598 WKV196579:WKV196598 WAZ196579:WAZ196598 VRD196579:VRD196598 VHH196579:VHH196598 UXL196579:UXL196598 UNP196579:UNP196598 UDT196579:UDT196598 TTX196579:TTX196598 TKB196579:TKB196598 TAF196579:TAF196598 SQJ196579:SQJ196598 SGN196579:SGN196598 RWR196579:RWR196598 RMV196579:RMV196598 RCZ196579:RCZ196598 QTD196579:QTD196598 QJH196579:QJH196598 PZL196579:PZL196598 PPP196579:PPP196598 PFT196579:PFT196598 OVX196579:OVX196598 OMB196579:OMB196598 OCF196579:OCF196598 NSJ196579:NSJ196598 NIN196579:NIN196598 MYR196579:MYR196598 MOV196579:MOV196598 MEZ196579:MEZ196598 LVD196579:LVD196598 LLH196579:LLH196598 LBL196579:LBL196598 KRP196579:KRP196598 KHT196579:KHT196598 JXX196579:JXX196598 JOB196579:JOB196598 JEF196579:JEF196598 IUJ196579:IUJ196598 IKN196579:IKN196598 IAR196579:IAR196598 HQV196579:HQV196598 HGZ196579:HGZ196598 GXD196579:GXD196598 GNH196579:GNH196598 GDL196579:GDL196598 FTP196579:FTP196598 FJT196579:FJT196598 EZX196579:EZX196598 EQB196579:EQB196598 EGF196579:EGF196598 DWJ196579:DWJ196598 DMN196579:DMN196598 DCR196579:DCR196598 CSV196579:CSV196598 CIZ196579:CIZ196598 BZD196579:BZD196598 BPH196579:BPH196598 BFL196579:BFL196598 AVP196579:AVP196598 ALT196579:ALT196598 ABX196579:ABX196598 SB196579:SB196598 IF196579:IF196598 WUR131043:WUR131062 WKV131043:WKV131062 WAZ131043:WAZ131062 VRD131043:VRD131062 VHH131043:VHH131062 UXL131043:UXL131062 UNP131043:UNP131062 UDT131043:UDT131062 TTX131043:TTX131062 TKB131043:TKB131062 TAF131043:TAF131062 SQJ131043:SQJ131062 SGN131043:SGN131062 RWR131043:RWR131062 RMV131043:RMV131062 RCZ131043:RCZ131062 QTD131043:QTD131062 QJH131043:QJH131062 PZL131043:PZL131062 PPP131043:PPP131062 PFT131043:PFT131062 OVX131043:OVX131062 OMB131043:OMB131062 OCF131043:OCF131062 NSJ131043:NSJ131062 NIN131043:NIN131062 MYR131043:MYR131062 MOV131043:MOV131062 MEZ131043:MEZ131062 LVD131043:LVD131062 LLH131043:LLH131062 LBL131043:LBL131062 KRP131043:KRP131062 KHT131043:KHT131062 JXX131043:JXX131062 JOB131043:JOB131062 JEF131043:JEF131062 IUJ131043:IUJ131062 IKN131043:IKN131062 IAR131043:IAR131062 HQV131043:HQV131062 HGZ131043:HGZ131062 GXD131043:GXD131062 GNH131043:GNH131062 GDL131043:GDL131062 FTP131043:FTP131062 FJT131043:FJT131062 EZX131043:EZX131062 EQB131043:EQB131062 EGF131043:EGF131062 DWJ131043:DWJ131062 DMN131043:DMN131062 DCR131043:DCR131062 CSV131043:CSV131062 CIZ131043:CIZ131062 BZD131043:BZD131062 BPH131043:BPH131062 BFL131043:BFL131062 AVP131043:AVP131062 ALT131043:ALT131062 ABX131043:ABX131062 SB131043:SB131062 IF131043:IF131062 WUR65507:WUR65526 WKV65507:WKV65526 WAZ65507:WAZ65526 VRD65507:VRD65526 VHH65507:VHH65526 UXL65507:UXL65526 UNP65507:UNP65526 UDT65507:UDT65526 TTX65507:TTX65526 TKB65507:TKB65526 TAF65507:TAF65526 SQJ65507:SQJ65526 SGN65507:SGN65526 RWR65507:RWR65526 RMV65507:RMV65526 RCZ65507:RCZ65526 QTD65507:QTD65526 QJH65507:QJH65526 PZL65507:PZL65526 PPP65507:PPP65526 PFT65507:PFT65526 OVX65507:OVX65526 OMB65507:OMB65526 OCF65507:OCF65526 NSJ65507:NSJ65526 NIN65507:NIN65526 MYR65507:MYR65526 MOV65507:MOV65526 MEZ65507:MEZ65526 LVD65507:LVD65526 LLH65507:LLH65526 LBL65507:LBL65526 KRP65507:KRP65526 KHT65507:KHT65526 JXX65507:JXX65526 JOB65507:JOB65526 JEF65507:JEF65526 IUJ65507:IUJ65526 IKN65507:IKN65526 IAR65507:IAR65526 HQV65507:HQV65526 HGZ65507:HGZ65526 GXD65507:GXD65526 GNH65507:GNH65526 GDL65507:GDL65526 FTP65507:FTP65526 FJT65507:FJT65526 EZX65507:EZX65526 EQB65507:EQB65526 EGF65507:EGF65526 DWJ65507:DWJ65526 DMN65507:DMN65526 DCR65507:DCR65526 CSV65507:CSV65526 CIZ65507:CIZ65526 BZD65507:BZD65526 BPH65507:BPH65526 BFL65507:BFL65526 AVP65507:AVP65526 ALT65507:ALT65526 ABX65507:ABX65526 SB65507:SB65526 IF65507:IF65526">
      <formula1>$B$4:$B$5</formula1>
    </dataValidation>
    <dataValidation type="list" allowBlank="1" showInputMessage="1" showErrorMessage="1" sqref="E7:E56">
      <formula1>$M$7:$M$16</formula1>
    </dataValidation>
  </dataValidations>
  <printOptions horizontalCentered="1"/>
  <pageMargins left="0.78740157480314965" right="0.78740157480314965" top="0.59055118110236227" bottom="0.59055118110236227" header="0.51181102362204722" footer="0.51181102362204722"/>
  <pageSetup paperSize="9" scale="5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0"/>
  <sheetViews>
    <sheetView showGridLines="0" view="pageBreakPreview" zoomScaleNormal="100" zoomScaleSheetLayoutView="100" workbookViewId="0">
      <selection activeCell="C12" sqref="C12"/>
    </sheetView>
  </sheetViews>
  <sheetFormatPr defaultColWidth="9" defaultRowHeight="18" customHeight="1" x14ac:dyDescent="0.15"/>
  <cols>
    <col min="1" max="1" width="5" style="314" customWidth="1"/>
    <col min="2" max="2" width="15.625" style="314" customWidth="1"/>
    <col min="3" max="3" width="14.625" style="314" customWidth="1"/>
    <col min="4" max="4" width="22" style="314" customWidth="1"/>
    <col min="5" max="8" width="13.75" style="314" customWidth="1"/>
    <col min="9" max="16384" width="9" style="314"/>
  </cols>
  <sheetData>
    <row r="1" spans="1:13" ht="18" customHeight="1" thickBot="1" x14ac:dyDescent="0.2">
      <c r="A1" s="538" t="s">
        <v>467</v>
      </c>
      <c r="B1" s="539"/>
      <c r="C1" s="539"/>
      <c r="D1" s="539"/>
      <c r="E1" s="539"/>
      <c r="F1" s="539"/>
      <c r="G1" s="539"/>
      <c r="H1" s="539"/>
    </row>
    <row r="2" spans="1:13" ht="18" customHeight="1" thickBot="1" x14ac:dyDescent="0.2">
      <c r="A2" s="539"/>
      <c r="B2" s="539"/>
      <c r="C2" s="539"/>
      <c r="D2" s="540" t="s">
        <v>430</v>
      </c>
      <c r="E2" s="1095">
        <f>①入力シート!D8</f>
        <v>0</v>
      </c>
      <c r="F2" s="1096"/>
      <c r="G2" s="1096"/>
      <c r="H2" s="1097"/>
    </row>
    <row r="3" spans="1:13" ht="18" customHeight="1" x14ac:dyDescent="0.15">
      <c r="A3" s="539"/>
      <c r="B3" s="539"/>
      <c r="C3" s="539"/>
      <c r="D3" s="539"/>
      <c r="E3" s="539"/>
      <c r="F3" s="539"/>
      <c r="G3" s="539"/>
      <c r="H3" s="539"/>
    </row>
    <row r="4" spans="1:13" ht="39.75" customHeight="1" x14ac:dyDescent="0.15">
      <c r="A4" s="1098" t="s">
        <v>455</v>
      </c>
      <c r="B4" s="1099"/>
      <c r="C4" s="1099"/>
      <c r="D4" s="1099"/>
      <c r="E4" s="1099"/>
      <c r="F4" s="1099"/>
      <c r="G4" s="1099"/>
      <c r="H4" s="1100"/>
      <c r="K4" s="386"/>
      <c r="L4" s="386"/>
      <c r="M4" s="386"/>
    </row>
    <row r="5" spans="1:13" ht="18" customHeight="1" thickBot="1" x14ac:dyDescent="0.2">
      <c r="A5" s="541"/>
      <c r="B5" s="541"/>
      <c r="C5" s="541"/>
      <c r="D5" s="541"/>
      <c r="E5" s="541"/>
      <c r="F5" s="541"/>
      <c r="G5" s="541"/>
      <c r="H5" s="541"/>
      <c r="K5" s="386"/>
      <c r="L5" s="387"/>
      <c r="M5" s="387"/>
    </row>
    <row r="6" spans="1:13" ht="39.950000000000003" customHeight="1" x14ac:dyDescent="0.15">
      <c r="A6" s="1104" t="s">
        <v>65</v>
      </c>
      <c r="B6" s="1106" t="s">
        <v>64</v>
      </c>
      <c r="C6" s="1106" t="s">
        <v>63</v>
      </c>
      <c r="D6" s="1106" t="s">
        <v>62</v>
      </c>
      <c r="E6" s="1108" t="s">
        <v>434</v>
      </c>
      <c r="F6" s="1109"/>
      <c r="G6" s="1108" t="s">
        <v>433</v>
      </c>
      <c r="H6" s="1110"/>
      <c r="K6" s="386"/>
      <c r="L6" s="387"/>
      <c r="M6" s="388"/>
    </row>
    <row r="7" spans="1:13" ht="56.1" customHeight="1" thickBot="1" x14ac:dyDescent="0.2">
      <c r="A7" s="1105"/>
      <c r="B7" s="1107"/>
      <c r="C7" s="1107"/>
      <c r="D7" s="1107"/>
      <c r="E7" s="370"/>
      <c r="F7" s="602" t="s">
        <v>432</v>
      </c>
      <c r="G7" s="370"/>
      <c r="H7" s="605" t="s">
        <v>432</v>
      </c>
      <c r="I7" s="617"/>
      <c r="K7" s="386"/>
      <c r="L7" s="387"/>
      <c r="M7" s="388"/>
    </row>
    <row r="8" spans="1:13" ht="18" customHeight="1" x14ac:dyDescent="0.15">
      <c r="A8" s="542" t="s">
        <v>58</v>
      </c>
      <c r="B8" s="543" t="s">
        <v>57</v>
      </c>
      <c r="C8" s="543" t="s">
        <v>56</v>
      </c>
      <c r="D8" s="543" t="s">
        <v>55</v>
      </c>
      <c r="E8" s="544">
        <v>200000</v>
      </c>
      <c r="F8" s="603"/>
      <c r="G8" s="545"/>
      <c r="H8" s="606"/>
      <c r="K8" s="546"/>
      <c r="L8" s="546"/>
      <c r="M8" s="546"/>
    </row>
    <row r="9" spans="1:13" ht="18" customHeight="1" thickBot="1" x14ac:dyDescent="0.2">
      <c r="A9" s="118" t="s">
        <v>224</v>
      </c>
      <c r="B9" s="418" t="s">
        <v>57</v>
      </c>
      <c r="C9" s="418" t="s">
        <v>56</v>
      </c>
      <c r="D9" s="418" t="s">
        <v>55</v>
      </c>
      <c r="E9" s="419"/>
      <c r="F9" s="604"/>
      <c r="G9" s="420">
        <v>200000</v>
      </c>
      <c r="H9" s="607"/>
    </row>
    <row r="10" spans="1:13" ht="18" customHeight="1" x14ac:dyDescent="0.15">
      <c r="A10" s="414">
        <v>1</v>
      </c>
      <c r="B10" s="415" t="s">
        <v>228</v>
      </c>
      <c r="C10" s="415" t="s">
        <v>45</v>
      </c>
      <c r="D10" s="415">
        <f>E2</f>
        <v>0</v>
      </c>
      <c r="E10" s="416"/>
      <c r="F10" s="417"/>
      <c r="G10" s="417"/>
      <c r="H10" s="622"/>
    </row>
    <row r="11" spans="1:13" ht="18" customHeight="1" x14ac:dyDescent="0.15">
      <c r="A11" s="452">
        <v>2</v>
      </c>
      <c r="B11" s="380"/>
      <c r="C11" s="380"/>
      <c r="D11" s="380"/>
      <c r="E11" s="416"/>
      <c r="F11" s="417"/>
      <c r="G11" s="417"/>
      <c r="H11" s="622"/>
    </row>
    <row r="12" spans="1:13" ht="18" customHeight="1" x14ac:dyDescent="0.15">
      <c r="A12" s="452">
        <v>3</v>
      </c>
      <c r="B12" s="380"/>
      <c r="C12" s="380"/>
      <c r="D12" s="380"/>
      <c r="E12" s="416"/>
      <c r="F12" s="417"/>
      <c r="G12" s="417"/>
      <c r="H12" s="622"/>
    </row>
    <row r="13" spans="1:13" ht="18" customHeight="1" x14ac:dyDescent="0.15">
      <c r="A13" s="452">
        <v>4</v>
      </c>
      <c r="B13" s="380"/>
      <c r="C13" s="380"/>
      <c r="D13" s="380"/>
      <c r="E13" s="416"/>
      <c r="F13" s="417"/>
      <c r="G13" s="417"/>
      <c r="H13" s="622"/>
    </row>
    <row r="14" spans="1:13" ht="18" customHeight="1" x14ac:dyDescent="0.15">
      <c r="A14" s="452">
        <v>5</v>
      </c>
      <c r="B14" s="380"/>
      <c r="C14" s="380"/>
      <c r="D14" s="380"/>
      <c r="E14" s="416"/>
      <c r="F14" s="417"/>
      <c r="G14" s="417"/>
      <c r="H14" s="622"/>
    </row>
    <row r="15" spans="1:13" ht="18" customHeight="1" x14ac:dyDescent="0.15">
      <c r="A15" s="452">
        <v>6</v>
      </c>
      <c r="B15" s="380"/>
      <c r="C15" s="380"/>
      <c r="D15" s="380"/>
      <c r="E15" s="416"/>
      <c r="F15" s="417"/>
      <c r="G15" s="417"/>
      <c r="H15" s="622"/>
    </row>
    <row r="16" spans="1:13" ht="18" customHeight="1" x14ac:dyDescent="0.15">
      <c r="A16" s="452">
        <v>7</v>
      </c>
      <c r="B16" s="380"/>
      <c r="C16" s="380"/>
      <c r="D16" s="380"/>
      <c r="E16" s="416"/>
      <c r="F16" s="417"/>
      <c r="G16" s="417"/>
      <c r="H16" s="622"/>
    </row>
    <row r="17" spans="1:8" ht="18" customHeight="1" thickBot="1" x14ac:dyDescent="0.2">
      <c r="A17" s="453">
        <v>8</v>
      </c>
      <c r="B17" s="381"/>
      <c r="C17" s="381"/>
      <c r="D17" s="381"/>
      <c r="E17" s="416"/>
      <c r="F17" s="417"/>
      <c r="G17" s="417"/>
      <c r="H17" s="622"/>
    </row>
    <row r="18" spans="1:8" ht="18" customHeight="1" thickBot="1" x14ac:dyDescent="0.2">
      <c r="A18" s="1101" t="s">
        <v>54</v>
      </c>
      <c r="B18" s="1102"/>
      <c r="C18" s="1102"/>
      <c r="D18" s="1103"/>
      <c r="E18" s="547">
        <f>SUM(E10:E17)</f>
        <v>0</v>
      </c>
      <c r="F18" s="376">
        <f>SUM(F10:F17)</f>
        <v>0</v>
      </c>
      <c r="G18" s="376">
        <f>SUM(G10:G17)</f>
        <v>0</v>
      </c>
      <c r="H18" s="608">
        <f>SUM(H10:H17)</f>
        <v>0</v>
      </c>
    </row>
    <row r="19" spans="1:8" ht="18" customHeight="1" x14ac:dyDescent="0.15">
      <c r="A19" s="548" t="s">
        <v>25</v>
      </c>
      <c r="B19" s="1091" t="s">
        <v>431</v>
      </c>
      <c r="C19" s="1091"/>
      <c r="D19" s="1091"/>
      <c r="E19" s="1091"/>
      <c r="F19" s="1091"/>
      <c r="G19" s="1091"/>
      <c r="H19" s="1092"/>
    </row>
    <row r="20" spans="1:8" ht="18" customHeight="1" x14ac:dyDescent="0.15">
      <c r="A20" s="549"/>
      <c r="B20" s="1093"/>
      <c r="C20" s="1093"/>
      <c r="D20" s="1093"/>
      <c r="E20" s="1093"/>
      <c r="F20" s="1093"/>
      <c r="G20" s="1093"/>
      <c r="H20" s="1094"/>
    </row>
  </sheetData>
  <sheetProtection algorithmName="SHA-512" hashValue="3egHobFezQTD9FZp9f1/Mt6IkFtu8kv2Pff3mRtTCpGAaHpGi9BrhYg7czbwk5/xqn8WmtVQXuNjcwhEUdCQBQ==" saltValue="MKb4BZR0Ipfa8C8+l9zVgQ==" spinCount="100000" sheet="1" insertColumns="0" insertRows="0"/>
  <mergeCells count="10">
    <mergeCell ref="B19:H20"/>
    <mergeCell ref="E2:H2"/>
    <mergeCell ref="A4:H4"/>
    <mergeCell ref="A18:D18"/>
    <mergeCell ref="A6:A7"/>
    <mergeCell ref="B6:B7"/>
    <mergeCell ref="C6:C7"/>
    <mergeCell ref="D6:D7"/>
    <mergeCell ref="E6:F6"/>
    <mergeCell ref="G6:H6"/>
  </mergeCells>
  <phoneticPr fontId="7"/>
  <conditionalFormatting sqref="B11:E17 E10:H17">
    <cfRule type="notContainsBlanks" dxfId="16" priority="1">
      <formula>LEN(TRIM(B10))&gt;0</formula>
    </cfRule>
  </conditionalFormatting>
  <printOptions horizontalCentered="1"/>
  <pageMargins left="0.78740157480314965" right="0.78740157480314965" top="0.59055118110236227" bottom="0.59055118110236227" header="0.51181102362204722" footer="0.51181102362204722"/>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AX57"/>
  <sheetViews>
    <sheetView showGridLines="0" view="pageBreakPreview" topLeftCell="A31" zoomScale="85" zoomScaleNormal="85" zoomScaleSheetLayoutView="85" workbookViewId="0">
      <selection activeCell="C3" sqref="C3"/>
    </sheetView>
  </sheetViews>
  <sheetFormatPr defaultColWidth="9" defaultRowHeight="18" customHeight="1" x14ac:dyDescent="0.15"/>
  <cols>
    <col min="1" max="1" width="2.5" style="314" customWidth="1"/>
    <col min="2" max="3" width="3" style="314" customWidth="1"/>
    <col min="4" max="16" width="3.125" style="314" customWidth="1"/>
    <col min="17" max="34" width="3" style="314" customWidth="1"/>
    <col min="35" max="35" width="2.5" style="314" customWidth="1"/>
    <col min="36" max="41" width="3" style="314" customWidth="1"/>
    <col min="42" max="47" width="3" style="314" hidden="1" customWidth="1"/>
    <col min="48" max="50" width="9" style="314" hidden="1" customWidth="1"/>
    <col min="51" max="16384" width="9" style="314"/>
  </cols>
  <sheetData>
    <row r="1" spans="2:49" ht="18" customHeight="1" x14ac:dyDescent="0.15">
      <c r="B1" s="550" t="s">
        <v>468</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row>
    <row r="2" spans="2:49" ht="18" customHeight="1" x14ac:dyDescent="0.15">
      <c r="B2" s="311"/>
      <c r="C2" s="1233" t="s">
        <v>537</v>
      </c>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row>
    <row r="3" spans="2:49" ht="11.45" customHeight="1" x14ac:dyDescent="0.15">
      <c r="B3" s="31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346"/>
      <c r="AM3" s="311"/>
    </row>
    <row r="4" spans="2:49" ht="11.45" customHeight="1" thickBot="1" x14ac:dyDescent="0.2">
      <c r="B4" s="311"/>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3"/>
      <c r="AJ4" s="311"/>
      <c r="AK4" s="1234"/>
      <c r="AL4" s="1234"/>
      <c r="AM4" s="311"/>
    </row>
    <row r="5" spans="2:49" ht="18" customHeight="1" x14ac:dyDescent="0.15">
      <c r="B5" s="311"/>
      <c r="C5" s="311"/>
      <c r="D5" s="311"/>
      <c r="E5" s="311"/>
      <c r="F5" s="311"/>
      <c r="G5" s="311"/>
      <c r="H5" s="311"/>
      <c r="I5" s="311"/>
      <c r="J5" s="311"/>
      <c r="K5" s="311"/>
      <c r="L5" s="311"/>
      <c r="M5" s="311"/>
      <c r="N5" s="311"/>
      <c r="O5" s="311"/>
      <c r="P5" s="311"/>
      <c r="Q5" s="311"/>
      <c r="R5" s="311"/>
      <c r="S5" s="311"/>
      <c r="T5" s="1235" t="s">
        <v>425</v>
      </c>
      <c r="U5" s="1236"/>
      <c r="V5" s="1236"/>
      <c r="W5" s="1236"/>
      <c r="X5" s="1236"/>
      <c r="Y5" s="1236"/>
      <c r="Z5" s="1237"/>
      <c r="AA5" s="1238" t="s">
        <v>45</v>
      </c>
      <c r="AB5" s="1239"/>
      <c r="AC5" s="1239"/>
      <c r="AD5" s="1239">
        <f>①入力シート!E5</f>
        <v>0</v>
      </c>
      <c r="AE5" s="1239"/>
      <c r="AF5" s="1239"/>
      <c r="AG5" s="1239"/>
      <c r="AH5" s="1239"/>
      <c r="AI5" s="1239"/>
      <c r="AJ5" s="1239"/>
      <c r="AK5" s="1239"/>
      <c r="AL5" s="1239"/>
      <c r="AM5" s="279" t="s">
        <v>44</v>
      </c>
    </row>
    <row r="6" spans="2:49" ht="18" customHeight="1" x14ac:dyDescent="0.15">
      <c r="B6" s="311"/>
      <c r="C6" s="311"/>
      <c r="D6" s="311"/>
      <c r="E6" s="311"/>
      <c r="F6" s="311"/>
      <c r="G6" s="311"/>
      <c r="H6" s="311"/>
      <c r="I6" s="311"/>
      <c r="J6" s="311"/>
      <c r="K6" s="311"/>
      <c r="L6" s="311"/>
      <c r="M6" s="311"/>
      <c r="N6" s="311"/>
      <c r="O6" s="311"/>
      <c r="P6" s="311"/>
      <c r="Q6" s="311"/>
      <c r="R6" s="311"/>
      <c r="S6" s="311"/>
      <c r="T6" s="1209" t="s">
        <v>397</v>
      </c>
      <c r="U6" s="1210"/>
      <c r="V6" s="1210"/>
      <c r="W6" s="1210"/>
      <c r="X6" s="1210"/>
      <c r="Y6" s="1210"/>
      <c r="Z6" s="1211"/>
      <c r="AA6" s="1222">
        <f>①入力シート!D6</f>
        <v>0</v>
      </c>
      <c r="AB6" s="1223"/>
      <c r="AC6" s="1223"/>
      <c r="AD6" s="1223"/>
      <c r="AE6" s="1223"/>
      <c r="AF6" s="1223"/>
      <c r="AG6" s="1223"/>
      <c r="AH6" s="1223"/>
      <c r="AI6" s="1223"/>
      <c r="AJ6" s="1223"/>
      <c r="AK6" s="1223"/>
      <c r="AL6" s="1223"/>
      <c r="AM6" s="1224"/>
    </row>
    <row r="7" spans="2:49" ht="18" customHeight="1" x14ac:dyDescent="0.15">
      <c r="B7" s="311"/>
      <c r="C7" s="311"/>
      <c r="D7" s="311"/>
      <c r="E7" s="311"/>
      <c r="F7" s="311"/>
      <c r="G7" s="311"/>
      <c r="H7" s="311"/>
      <c r="I7" s="311"/>
      <c r="J7" s="311"/>
      <c r="K7" s="311"/>
      <c r="L7" s="311"/>
      <c r="M7" s="311"/>
      <c r="N7" s="311"/>
      <c r="O7" s="311"/>
      <c r="P7" s="311"/>
      <c r="Q7" s="311"/>
      <c r="R7" s="311"/>
      <c r="S7" s="311"/>
      <c r="T7" s="1209" t="s">
        <v>469</v>
      </c>
      <c r="U7" s="1210"/>
      <c r="V7" s="1210"/>
      <c r="W7" s="1210"/>
      <c r="X7" s="1210"/>
      <c r="Y7" s="1210"/>
      <c r="Z7" s="1211"/>
      <c r="AA7" s="1216">
        <f>①入力シート!D7</f>
        <v>0</v>
      </c>
      <c r="AB7" s="1217"/>
      <c r="AC7" s="1217"/>
      <c r="AD7" s="1217"/>
      <c r="AE7" s="1217"/>
      <c r="AF7" s="1217"/>
      <c r="AG7" s="1217"/>
      <c r="AH7" s="1217"/>
      <c r="AI7" s="1217"/>
      <c r="AJ7" s="1217"/>
      <c r="AK7" s="1217"/>
      <c r="AL7" s="1217"/>
      <c r="AM7" s="1218"/>
    </row>
    <row r="8" spans="2:49" ht="18" customHeight="1" x14ac:dyDescent="0.15">
      <c r="B8" s="311"/>
      <c r="C8" s="311"/>
      <c r="D8" s="311"/>
      <c r="E8" s="311"/>
      <c r="F8" s="311"/>
      <c r="G8" s="311"/>
      <c r="H8" s="311"/>
      <c r="I8" s="311"/>
      <c r="J8" s="311"/>
      <c r="K8" s="311"/>
      <c r="L8" s="311"/>
      <c r="M8" s="311"/>
      <c r="N8" s="311"/>
      <c r="O8" s="311"/>
      <c r="P8" s="311"/>
      <c r="Q8" s="311"/>
      <c r="R8" s="311"/>
      <c r="S8" s="311"/>
      <c r="T8" s="1209" t="s">
        <v>230</v>
      </c>
      <c r="U8" s="1210"/>
      <c r="V8" s="1210"/>
      <c r="W8" s="1210"/>
      <c r="X8" s="1210"/>
      <c r="Y8" s="1210"/>
      <c r="Z8" s="1211"/>
      <c r="AA8" s="1222">
        <f>①入力シート!D8</f>
        <v>0</v>
      </c>
      <c r="AB8" s="1223"/>
      <c r="AC8" s="1223"/>
      <c r="AD8" s="1223"/>
      <c r="AE8" s="1223"/>
      <c r="AF8" s="1223"/>
      <c r="AG8" s="1223"/>
      <c r="AH8" s="1223"/>
      <c r="AI8" s="1223"/>
      <c r="AJ8" s="1223"/>
      <c r="AK8" s="1223"/>
      <c r="AL8" s="1223"/>
      <c r="AM8" s="1224"/>
    </row>
    <row r="9" spans="2:49" ht="18" customHeight="1" thickBot="1" x14ac:dyDescent="0.2">
      <c r="B9" s="311"/>
      <c r="C9" s="311"/>
      <c r="D9" s="311"/>
      <c r="E9" s="311"/>
      <c r="F9" s="311"/>
      <c r="G9" s="311"/>
      <c r="H9" s="311"/>
      <c r="I9" s="311"/>
      <c r="J9" s="311"/>
      <c r="K9" s="311"/>
      <c r="L9" s="311"/>
      <c r="M9" s="311"/>
      <c r="N9" s="311"/>
      <c r="O9" s="311"/>
      <c r="P9" s="311"/>
      <c r="Q9" s="311"/>
      <c r="R9" s="311"/>
      <c r="S9" s="311"/>
      <c r="T9" s="1201" t="s">
        <v>470</v>
      </c>
      <c r="U9" s="1202"/>
      <c r="V9" s="1202"/>
      <c r="W9" s="1202"/>
      <c r="X9" s="1202"/>
      <c r="Y9" s="1202"/>
      <c r="Z9" s="1203"/>
      <c r="AA9" s="861">
        <f>①入力シート!D9</f>
        <v>0</v>
      </c>
      <c r="AB9" s="862"/>
      <c r="AC9" s="862"/>
      <c r="AD9" s="862"/>
      <c r="AE9" s="862"/>
      <c r="AF9" s="862"/>
      <c r="AG9" s="862"/>
      <c r="AH9" s="862"/>
      <c r="AI9" s="862"/>
      <c r="AJ9" s="862"/>
      <c r="AK9" s="862"/>
      <c r="AL9" s="862"/>
      <c r="AM9" s="1221"/>
    </row>
    <row r="10" spans="2:49" ht="10.9" customHeight="1" x14ac:dyDescent="0.15">
      <c r="B10" s="311"/>
      <c r="C10" s="311"/>
      <c r="D10" s="553"/>
      <c r="E10" s="553"/>
      <c r="F10" s="553"/>
      <c r="G10" s="553"/>
      <c r="H10" s="553"/>
      <c r="I10" s="553"/>
      <c r="J10" s="554"/>
      <c r="K10" s="554"/>
      <c r="L10" s="554"/>
      <c r="M10" s="554"/>
      <c r="N10" s="554"/>
      <c r="O10" s="554"/>
      <c r="P10" s="553"/>
      <c r="Q10" s="553"/>
      <c r="R10" s="553"/>
      <c r="S10" s="553"/>
      <c r="T10" s="553"/>
      <c r="U10" s="554"/>
      <c r="V10" s="554"/>
      <c r="W10" s="554"/>
      <c r="X10" s="554"/>
      <c r="Y10" s="554"/>
      <c r="Z10" s="554"/>
      <c r="AA10" s="555"/>
      <c r="AB10" s="555"/>
      <c r="AC10" s="555"/>
      <c r="AD10" s="555"/>
      <c r="AE10" s="555"/>
      <c r="AF10" s="555"/>
      <c r="AG10" s="555"/>
      <c r="AH10" s="555"/>
      <c r="AI10" s="555"/>
      <c r="AJ10" s="555"/>
      <c r="AK10" s="555"/>
      <c r="AL10" s="311"/>
      <c r="AM10" s="311"/>
    </row>
    <row r="11" spans="2:49" ht="18" customHeight="1" thickBot="1" x14ac:dyDescent="0.2">
      <c r="B11" s="311" t="s">
        <v>165</v>
      </c>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K11" s="311"/>
      <c r="AL11" s="311"/>
      <c r="AM11" s="311"/>
    </row>
    <row r="12" spans="2:49" ht="18" customHeight="1" thickBot="1" x14ac:dyDescent="0.2">
      <c r="C12" s="556" t="s">
        <v>15</v>
      </c>
      <c r="D12" s="1204" t="s">
        <v>424</v>
      </c>
      <c r="E12" s="1205"/>
      <c r="F12" s="1205"/>
      <c r="G12" s="1205"/>
      <c r="H12" s="1205"/>
      <c r="I12" s="1205"/>
      <c r="J12" s="1205"/>
      <c r="K12" s="1205"/>
      <c r="L12" s="1205"/>
      <c r="M12" s="1205"/>
      <c r="N12" s="1205"/>
      <c r="O12" s="1205"/>
      <c r="P12" s="1205"/>
      <c r="Q12" s="344"/>
      <c r="R12" s="344"/>
      <c r="S12" s="344"/>
      <c r="T12" s="344"/>
      <c r="U12" s="557"/>
      <c r="V12" s="1206" t="s">
        <v>435</v>
      </c>
      <c r="W12" s="1207"/>
      <c r="X12" s="1207"/>
      <c r="Y12" s="1208"/>
      <c r="Z12" s="558"/>
      <c r="AA12" s="559"/>
      <c r="AB12" s="559"/>
      <c r="AC12" s="559"/>
      <c r="AD12" s="559"/>
      <c r="AE12" s="559"/>
      <c r="AF12" s="1"/>
      <c r="AG12" s="1"/>
      <c r="AH12" s="1"/>
      <c r="AI12" s="1"/>
      <c r="AJ12" s="1"/>
      <c r="AK12" s="1"/>
      <c r="AL12" s="1"/>
      <c r="AM12" s="1"/>
    </row>
    <row r="13" spans="2:49" ht="18" customHeight="1" thickBot="1" x14ac:dyDescent="0.2">
      <c r="C13" s="1225" t="s">
        <v>36</v>
      </c>
      <c r="D13" s="1117" t="s">
        <v>423</v>
      </c>
      <c r="E13" s="1227"/>
      <c r="F13" s="1227"/>
      <c r="G13" s="1227"/>
      <c r="H13" s="1227"/>
      <c r="I13" s="1227"/>
      <c r="J13" s="1227"/>
      <c r="K13" s="1227"/>
      <c r="L13" s="1227"/>
      <c r="M13" s="1227"/>
      <c r="N13" s="1227"/>
      <c r="O13" s="1227"/>
      <c r="P13" s="1227"/>
      <c r="Q13" s="1227"/>
      <c r="R13" s="1227"/>
      <c r="S13" s="1227"/>
      <c r="T13" s="1227"/>
      <c r="U13" s="1228"/>
      <c r="V13" s="1212" t="s">
        <v>422</v>
      </c>
      <c r="W13" s="1213"/>
      <c r="X13" s="1214"/>
      <c r="Y13" s="1214"/>
      <c r="Z13" s="1214"/>
      <c r="AA13" s="1214"/>
      <c r="AB13" s="1215"/>
      <c r="AC13" s="1219">
        <f>①入力シート!F33</f>
        <v>0</v>
      </c>
      <c r="AD13" s="1220"/>
      <c r="AE13" s="560" t="s">
        <v>170</v>
      </c>
      <c r="AF13" s="558"/>
      <c r="AG13" s="559"/>
      <c r="AH13" s="559"/>
      <c r="AI13" s="559"/>
      <c r="AJ13" s="559"/>
      <c r="AK13" s="559"/>
      <c r="AL13" s="559"/>
      <c r="AM13" s="559"/>
      <c r="AV13" s="1"/>
      <c r="AW13" s="1" t="s">
        <v>486</v>
      </c>
    </row>
    <row r="14" spans="2:49" ht="18" customHeight="1" thickBot="1" x14ac:dyDescent="0.2">
      <c r="C14" s="1226"/>
      <c r="D14" s="1229"/>
      <c r="E14" s="1230"/>
      <c r="F14" s="1230"/>
      <c r="G14" s="1230"/>
      <c r="H14" s="1230"/>
      <c r="I14" s="1230"/>
      <c r="J14" s="1230"/>
      <c r="K14" s="1230"/>
      <c r="L14" s="1230"/>
      <c r="M14" s="1230"/>
      <c r="N14" s="1230"/>
      <c r="O14" s="1230"/>
      <c r="P14" s="1230"/>
      <c r="Q14" s="1230"/>
      <c r="R14" s="1230"/>
      <c r="S14" s="1230"/>
      <c r="T14" s="1230"/>
      <c r="U14" s="1231"/>
      <c r="V14" s="1232"/>
      <c r="W14" s="918"/>
      <c r="X14" s="918"/>
      <c r="Y14" s="918"/>
      <c r="Z14" s="918"/>
      <c r="AA14" s="918"/>
      <c r="AB14" s="918"/>
      <c r="AC14" s="918"/>
      <c r="AD14" s="918"/>
      <c r="AE14" s="918"/>
      <c r="AF14" s="918"/>
      <c r="AG14" s="918"/>
      <c r="AH14" s="918"/>
      <c r="AI14" s="918"/>
      <c r="AJ14" s="918"/>
      <c r="AK14" s="918"/>
      <c r="AL14" s="918"/>
      <c r="AM14" s="147"/>
      <c r="AV14" s="385" t="s">
        <v>293</v>
      </c>
      <c r="AW14" s="383">
        <v>11280</v>
      </c>
    </row>
    <row r="15" spans="2:49" ht="20.100000000000001" customHeight="1" x14ac:dyDescent="0.15">
      <c r="C15" s="561"/>
      <c r="D15" s="340"/>
      <c r="E15" s="339"/>
      <c r="F15" s="1136" t="s">
        <v>436</v>
      </c>
      <c r="G15" s="1137"/>
      <c r="H15" s="1137"/>
      <c r="I15" s="1137"/>
      <c r="J15" s="1137"/>
      <c r="K15" s="1137"/>
      <c r="L15" s="1137"/>
      <c r="M15" s="1137"/>
      <c r="N15" s="1137"/>
      <c r="O15" s="1137"/>
      <c r="P15" s="1137"/>
      <c r="Q15" s="1137"/>
      <c r="R15" s="1137"/>
      <c r="S15" s="1137"/>
      <c r="T15" s="1137"/>
      <c r="U15" s="1138"/>
      <c r="V15" s="916">
        <f>IF(OR(AA6="認定こども園",AA6="幼稚園"),ROUNDDOWN(VLOOKUP(AA6,AV14:AW16,2,FALSE)*AC13*12,-3),ROUNDDOWN(AW16*AC13*12,-3))-ROUNDDOWN(V36,-3)+ROUNDDOWN(V38,-3)</f>
        <v>0</v>
      </c>
      <c r="W15" s="917"/>
      <c r="X15" s="917"/>
      <c r="Y15" s="917"/>
      <c r="Z15" s="917"/>
      <c r="AA15" s="917"/>
      <c r="AB15" s="917"/>
      <c r="AC15" s="917"/>
      <c r="AD15" s="917"/>
      <c r="AE15" s="917"/>
      <c r="AF15" s="917"/>
      <c r="AG15" s="917"/>
      <c r="AH15" s="917"/>
      <c r="AI15" s="917"/>
      <c r="AJ15" s="917"/>
      <c r="AK15" s="917"/>
      <c r="AL15" s="917"/>
      <c r="AM15" s="150" t="s">
        <v>1</v>
      </c>
      <c r="AV15" s="115" t="s">
        <v>294</v>
      </c>
      <c r="AW15" s="383">
        <v>11560</v>
      </c>
    </row>
    <row r="16" spans="2:49" ht="33.950000000000003" customHeight="1" thickBot="1" x14ac:dyDescent="0.2">
      <c r="C16" s="561"/>
      <c r="D16" s="340"/>
      <c r="E16" s="1111" t="s">
        <v>438</v>
      </c>
      <c r="F16" s="1112"/>
      <c r="G16" s="1112"/>
      <c r="H16" s="1112"/>
      <c r="I16" s="1112"/>
      <c r="J16" s="1112"/>
      <c r="K16" s="1112"/>
      <c r="L16" s="1112"/>
      <c r="M16" s="1112"/>
      <c r="N16" s="1112"/>
      <c r="O16" s="1112"/>
      <c r="P16" s="1112"/>
      <c r="Q16" s="1112"/>
      <c r="R16" s="1112"/>
      <c r="S16" s="1112"/>
      <c r="T16" s="1112"/>
      <c r="U16" s="1113"/>
      <c r="V16" s="916"/>
      <c r="W16" s="917"/>
      <c r="X16" s="917"/>
      <c r="Y16" s="917"/>
      <c r="Z16" s="917"/>
      <c r="AA16" s="917"/>
      <c r="AB16" s="917"/>
      <c r="AC16" s="917"/>
      <c r="AD16" s="917"/>
      <c r="AE16" s="917"/>
      <c r="AF16" s="917"/>
      <c r="AG16" s="917"/>
      <c r="AH16" s="917"/>
      <c r="AI16" s="917"/>
      <c r="AJ16" s="917"/>
      <c r="AK16" s="917"/>
      <c r="AL16" s="917"/>
      <c r="AM16" s="150"/>
      <c r="AV16" s="115" t="s">
        <v>295</v>
      </c>
      <c r="AW16" s="384">
        <v>11000</v>
      </c>
    </row>
    <row r="17" spans="2:44" ht="20.100000000000001" customHeight="1" x14ac:dyDescent="0.15">
      <c r="C17" s="561"/>
      <c r="D17" s="340"/>
      <c r="E17" s="562"/>
      <c r="F17" s="1145" t="s">
        <v>437</v>
      </c>
      <c r="G17" s="1146"/>
      <c r="H17" s="1146"/>
      <c r="I17" s="1146"/>
      <c r="J17" s="1146"/>
      <c r="K17" s="1146"/>
      <c r="L17" s="1146"/>
      <c r="M17" s="1146"/>
      <c r="N17" s="1146"/>
      <c r="O17" s="1146"/>
      <c r="P17" s="1146"/>
      <c r="Q17" s="1146"/>
      <c r="R17" s="1146"/>
      <c r="S17" s="1146"/>
      <c r="T17" s="1146"/>
      <c r="U17" s="1147"/>
      <c r="V17" s="916">
        <f>IF(OR(AA6="認定こども園",AA6="幼稚園"),ROUNDDOWN(VLOOKUP(AA6,AV14:AW16,2,FALSE)*AC13*12,-3),ROUNDDOWN(AW16*AC13*12,-3))-ROUNDDOWN(V37,-3)+ROUNDDOWN(V39,-3)</f>
        <v>0</v>
      </c>
      <c r="W17" s="917"/>
      <c r="X17" s="917"/>
      <c r="Y17" s="917"/>
      <c r="Z17" s="917"/>
      <c r="AA17" s="917"/>
      <c r="AB17" s="917"/>
      <c r="AC17" s="917"/>
      <c r="AD17" s="917"/>
      <c r="AE17" s="917"/>
      <c r="AF17" s="917"/>
      <c r="AG17" s="917"/>
      <c r="AH17" s="917"/>
      <c r="AI17" s="917"/>
      <c r="AJ17" s="917"/>
      <c r="AK17" s="917"/>
      <c r="AL17" s="917"/>
      <c r="AM17" s="150" t="s">
        <v>1</v>
      </c>
    </row>
    <row r="18" spans="2:44" ht="18" customHeight="1" x14ac:dyDescent="0.15">
      <c r="C18" s="563" t="s">
        <v>32</v>
      </c>
      <c r="D18" s="1183" t="s">
        <v>26</v>
      </c>
      <c r="E18" s="1181"/>
      <c r="F18" s="1181"/>
      <c r="G18" s="1181"/>
      <c r="H18" s="1181"/>
      <c r="I18" s="1181"/>
      <c r="J18" s="1181"/>
      <c r="K18" s="1181"/>
      <c r="L18" s="1181"/>
      <c r="M18" s="1181"/>
      <c r="N18" s="1181"/>
      <c r="O18" s="1181"/>
      <c r="P18" s="1181"/>
      <c r="Q18" s="1181"/>
      <c r="R18" s="1181"/>
      <c r="S18" s="1181"/>
      <c r="T18" s="1181"/>
      <c r="U18" s="1182"/>
      <c r="V18" s="1197" t="str">
        <f>①入力シート!C12</f>
        <v>令和５年４月</v>
      </c>
      <c r="W18" s="1198"/>
      <c r="X18" s="1198"/>
      <c r="Y18" s="1198"/>
      <c r="Z18" s="1198"/>
      <c r="AA18" s="1198"/>
      <c r="AB18" s="1199" t="s">
        <v>384</v>
      </c>
      <c r="AC18" s="1199"/>
      <c r="AD18" s="1198" t="str">
        <f>①入力シート!E12</f>
        <v>令和６年３月</v>
      </c>
      <c r="AE18" s="1198"/>
      <c r="AF18" s="1198"/>
      <c r="AG18" s="1198"/>
      <c r="AH18" s="1200"/>
      <c r="AI18" s="564" t="s">
        <v>179</v>
      </c>
      <c r="AJ18" s="565">
        <f>①入力シート!G12</f>
        <v>12.166666666666666</v>
      </c>
      <c r="AK18" s="566" t="s">
        <v>180</v>
      </c>
      <c r="AL18" s="564"/>
      <c r="AM18" s="567" t="s">
        <v>181</v>
      </c>
    </row>
    <row r="19" spans="2:44" ht="39" customHeight="1" thickBot="1" x14ac:dyDescent="0.2">
      <c r="C19" s="568" t="s">
        <v>17</v>
      </c>
      <c r="D19" s="1191" t="s">
        <v>453</v>
      </c>
      <c r="E19" s="1192"/>
      <c r="F19" s="1192"/>
      <c r="G19" s="1192"/>
      <c r="H19" s="1192"/>
      <c r="I19" s="1192"/>
      <c r="J19" s="1192"/>
      <c r="K19" s="1192"/>
      <c r="L19" s="1192"/>
      <c r="M19" s="1192"/>
      <c r="N19" s="1192"/>
      <c r="O19" s="1192"/>
      <c r="P19" s="1192"/>
      <c r="Q19" s="1192"/>
      <c r="R19" s="1192"/>
      <c r="S19" s="1192"/>
      <c r="T19" s="1192"/>
      <c r="U19" s="1193"/>
      <c r="V19" s="1194"/>
      <c r="W19" s="1195"/>
      <c r="X19" s="1195"/>
      <c r="Y19" s="1195"/>
      <c r="Z19" s="1195"/>
      <c r="AA19" s="1195"/>
      <c r="AB19" s="1195"/>
      <c r="AC19" s="1195"/>
      <c r="AD19" s="1195"/>
      <c r="AE19" s="1195"/>
      <c r="AF19" s="1195"/>
      <c r="AG19" s="1195"/>
      <c r="AH19" s="1195"/>
      <c r="AI19" s="1195"/>
      <c r="AJ19" s="1195"/>
      <c r="AK19" s="1195"/>
      <c r="AL19" s="1195"/>
      <c r="AM19" s="1196"/>
      <c r="AR19" s="314" t="s">
        <v>454</v>
      </c>
    </row>
    <row r="20" spans="2:44" ht="45" customHeight="1" x14ac:dyDescent="0.15">
      <c r="C20" s="569" t="s">
        <v>9</v>
      </c>
      <c r="D20" s="1184" t="s">
        <v>421</v>
      </c>
      <c r="E20" s="1184"/>
      <c r="F20" s="1184"/>
      <c r="G20" s="1184"/>
      <c r="H20" s="1184"/>
      <c r="I20" s="1184"/>
      <c r="J20" s="1184"/>
      <c r="K20" s="1184"/>
      <c r="L20" s="1184"/>
      <c r="M20" s="1184"/>
      <c r="N20" s="1184"/>
      <c r="O20" s="1184"/>
      <c r="P20" s="1184"/>
      <c r="Q20" s="1184"/>
      <c r="R20" s="1184"/>
      <c r="S20" s="1184"/>
      <c r="T20" s="1184"/>
      <c r="U20" s="1184"/>
      <c r="V20" s="1184"/>
      <c r="W20" s="1184"/>
      <c r="X20" s="1184"/>
      <c r="Y20" s="1184"/>
      <c r="Z20" s="1184"/>
      <c r="AA20" s="1184"/>
      <c r="AB20" s="1184"/>
      <c r="AC20" s="1184"/>
      <c r="AD20" s="1184"/>
      <c r="AE20" s="1184"/>
      <c r="AF20" s="1184"/>
      <c r="AG20" s="1184"/>
      <c r="AH20" s="1184"/>
      <c r="AI20" s="1184"/>
      <c r="AJ20" s="1184"/>
      <c r="AK20" s="1184"/>
      <c r="AL20" s="1184"/>
      <c r="AM20" s="1184"/>
      <c r="AR20" s="314" t="s">
        <v>525</v>
      </c>
    </row>
    <row r="21" spans="2:44" ht="18" customHeight="1" x14ac:dyDescent="0.15">
      <c r="B21" s="311"/>
      <c r="C21" s="346"/>
      <c r="D21" s="311"/>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row>
    <row r="22" spans="2:44" ht="18" customHeight="1" thickBot="1" x14ac:dyDescent="0.2">
      <c r="B22" s="314" t="s">
        <v>22</v>
      </c>
      <c r="AI22" s="315"/>
      <c r="AJ22" s="315"/>
      <c r="AK22" s="315"/>
      <c r="AL22" s="315"/>
      <c r="AM22" s="315"/>
    </row>
    <row r="23" spans="2:44" ht="31.5" customHeight="1" x14ac:dyDescent="0.15">
      <c r="B23" s="315"/>
      <c r="C23" s="359" t="s">
        <v>420</v>
      </c>
      <c r="D23" s="1187" t="s">
        <v>419</v>
      </c>
      <c r="E23" s="1188"/>
      <c r="F23" s="1188"/>
      <c r="G23" s="1188"/>
      <c r="H23" s="1188"/>
      <c r="I23" s="1188"/>
      <c r="J23" s="1188"/>
      <c r="K23" s="1188"/>
      <c r="L23" s="1188"/>
      <c r="M23" s="1188"/>
      <c r="N23" s="1188"/>
      <c r="O23" s="1188"/>
      <c r="P23" s="1188"/>
      <c r="Q23" s="1188"/>
      <c r="R23" s="1188"/>
      <c r="S23" s="1188"/>
      <c r="T23" s="1188"/>
      <c r="U23" s="1189"/>
      <c r="V23" s="1130">
        <f>ROUNDDOWN(V24+V33,-3)</f>
        <v>0</v>
      </c>
      <c r="W23" s="1190"/>
      <c r="X23" s="1190"/>
      <c r="Y23" s="1190"/>
      <c r="Z23" s="1190"/>
      <c r="AA23" s="1190"/>
      <c r="AB23" s="1190"/>
      <c r="AC23" s="1190"/>
      <c r="AD23" s="1190"/>
      <c r="AE23" s="1190"/>
      <c r="AF23" s="1190"/>
      <c r="AG23" s="1190"/>
      <c r="AH23" s="1190"/>
      <c r="AI23" s="1190"/>
      <c r="AJ23" s="1190"/>
      <c r="AK23" s="1190"/>
      <c r="AL23" s="1190"/>
      <c r="AM23" s="358" t="s">
        <v>1</v>
      </c>
    </row>
    <row r="24" spans="2:44" ht="18" customHeight="1" x14ac:dyDescent="0.15">
      <c r="B24" s="315"/>
      <c r="C24" s="341"/>
      <c r="D24" s="352"/>
      <c r="E24" s="1111" t="s">
        <v>19</v>
      </c>
      <c r="F24" s="1112"/>
      <c r="G24" s="1112"/>
      <c r="H24" s="1112"/>
      <c r="I24" s="1112"/>
      <c r="J24" s="1112"/>
      <c r="K24" s="1112"/>
      <c r="L24" s="1112"/>
      <c r="M24" s="1112"/>
      <c r="N24" s="1112"/>
      <c r="O24" s="1112"/>
      <c r="P24" s="1112"/>
      <c r="Q24" s="1112"/>
      <c r="R24" s="1112"/>
      <c r="S24" s="1112"/>
      <c r="T24" s="1112"/>
      <c r="U24" s="1113"/>
      <c r="V24" s="1185">
        <f>V25-V26-V27-V28-V29</f>
        <v>0</v>
      </c>
      <c r="W24" s="1186"/>
      <c r="X24" s="1186"/>
      <c r="Y24" s="1186"/>
      <c r="Z24" s="1186"/>
      <c r="AA24" s="1186"/>
      <c r="AB24" s="1186"/>
      <c r="AC24" s="1186"/>
      <c r="AD24" s="1186"/>
      <c r="AE24" s="1186"/>
      <c r="AF24" s="1186"/>
      <c r="AG24" s="1186"/>
      <c r="AH24" s="1186"/>
      <c r="AI24" s="1186"/>
      <c r="AJ24" s="1186"/>
      <c r="AK24" s="1186"/>
      <c r="AL24" s="1186"/>
      <c r="AM24" s="357" t="s">
        <v>1</v>
      </c>
    </row>
    <row r="25" spans="2:44" ht="36.75" customHeight="1" x14ac:dyDescent="0.15">
      <c r="B25" s="315"/>
      <c r="C25" s="341"/>
      <c r="D25" s="352"/>
      <c r="E25" s="354"/>
      <c r="F25" s="1180" t="s">
        <v>18</v>
      </c>
      <c r="G25" s="1181"/>
      <c r="H25" s="1181"/>
      <c r="I25" s="1181"/>
      <c r="J25" s="1181"/>
      <c r="K25" s="1181"/>
      <c r="L25" s="1181"/>
      <c r="M25" s="1181"/>
      <c r="N25" s="1181"/>
      <c r="O25" s="1181"/>
      <c r="P25" s="1181"/>
      <c r="Q25" s="1181"/>
      <c r="R25" s="1181"/>
      <c r="S25" s="1181"/>
      <c r="T25" s="1181"/>
      <c r="U25" s="1182"/>
      <c r="V25" s="1178"/>
      <c r="W25" s="1179"/>
      <c r="X25" s="1179"/>
      <c r="Y25" s="1179"/>
      <c r="Z25" s="1179"/>
      <c r="AA25" s="1179"/>
      <c r="AB25" s="1179"/>
      <c r="AC25" s="1179"/>
      <c r="AD25" s="1179"/>
      <c r="AE25" s="1179"/>
      <c r="AF25" s="1179"/>
      <c r="AG25" s="1179"/>
      <c r="AH25" s="1179"/>
      <c r="AI25" s="1179"/>
      <c r="AJ25" s="1179"/>
      <c r="AK25" s="1179"/>
      <c r="AL25" s="1179"/>
      <c r="AM25" s="357" t="s">
        <v>1</v>
      </c>
    </row>
    <row r="26" spans="2:44" ht="36.75" customHeight="1" x14ac:dyDescent="0.15">
      <c r="B26" s="315"/>
      <c r="C26" s="341"/>
      <c r="D26" s="352"/>
      <c r="E26" s="354"/>
      <c r="F26" s="1136" t="s">
        <v>418</v>
      </c>
      <c r="G26" s="1137"/>
      <c r="H26" s="1137"/>
      <c r="I26" s="1137"/>
      <c r="J26" s="1137"/>
      <c r="K26" s="1137"/>
      <c r="L26" s="1137"/>
      <c r="M26" s="1137"/>
      <c r="N26" s="1137"/>
      <c r="O26" s="1137"/>
      <c r="P26" s="1137"/>
      <c r="Q26" s="1137"/>
      <c r="R26" s="1137"/>
      <c r="S26" s="1137"/>
      <c r="T26" s="1137"/>
      <c r="U26" s="1138"/>
      <c r="V26" s="1134">
        <v>0</v>
      </c>
      <c r="W26" s="1135"/>
      <c r="X26" s="1135"/>
      <c r="Y26" s="1135"/>
      <c r="Z26" s="1135"/>
      <c r="AA26" s="1135"/>
      <c r="AB26" s="1135"/>
      <c r="AC26" s="1135"/>
      <c r="AD26" s="1135"/>
      <c r="AE26" s="1135"/>
      <c r="AF26" s="1135"/>
      <c r="AG26" s="1135"/>
      <c r="AH26" s="1135"/>
      <c r="AI26" s="1135"/>
      <c r="AJ26" s="1135"/>
      <c r="AK26" s="1135"/>
      <c r="AL26" s="1135"/>
      <c r="AM26" s="357" t="s">
        <v>1</v>
      </c>
    </row>
    <row r="27" spans="2:44" ht="35.450000000000003" customHeight="1" x14ac:dyDescent="0.15">
      <c r="B27" s="315"/>
      <c r="C27" s="341"/>
      <c r="D27" s="352"/>
      <c r="E27" s="354"/>
      <c r="F27" s="1136" t="s">
        <v>506</v>
      </c>
      <c r="G27" s="1137"/>
      <c r="H27" s="1137"/>
      <c r="I27" s="1137"/>
      <c r="J27" s="1137"/>
      <c r="K27" s="1137"/>
      <c r="L27" s="1137"/>
      <c r="M27" s="1137"/>
      <c r="N27" s="1137"/>
      <c r="O27" s="1137"/>
      <c r="P27" s="1137"/>
      <c r="Q27" s="1137"/>
      <c r="R27" s="1137"/>
      <c r="S27" s="1137"/>
      <c r="T27" s="1137"/>
      <c r="U27" s="1138"/>
      <c r="V27" s="1134">
        <f>⑤第６号様式添付書類!AE39+⑤第６号様式添付書類!AE81</f>
        <v>0</v>
      </c>
      <c r="W27" s="1135"/>
      <c r="X27" s="1135"/>
      <c r="Y27" s="1135"/>
      <c r="Z27" s="1135"/>
      <c r="AA27" s="1135"/>
      <c r="AB27" s="1135"/>
      <c r="AC27" s="1135"/>
      <c r="AD27" s="1135"/>
      <c r="AE27" s="1135"/>
      <c r="AF27" s="1135"/>
      <c r="AG27" s="1135"/>
      <c r="AH27" s="1135"/>
      <c r="AI27" s="1135"/>
      <c r="AJ27" s="1135"/>
      <c r="AK27" s="1135"/>
      <c r="AL27" s="1135"/>
      <c r="AM27" s="357" t="s">
        <v>1</v>
      </c>
    </row>
    <row r="28" spans="2:44" ht="35.450000000000003" customHeight="1" x14ac:dyDescent="0.15">
      <c r="B28" s="315"/>
      <c r="C28" s="341"/>
      <c r="D28" s="352"/>
      <c r="E28" s="354"/>
      <c r="F28" s="1136" t="s">
        <v>487</v>
      </c>
      <c r="G28" s="1137"/>
      <c r="H28" s="1137"/>
      <c r="I28" s="1137"/>
      <c r="J28" s="1137"/>
      <c r="K28" s="1137"/>
      <c r="L28" s="1137"/>
      <c r="M28" s="1137"/>
      <c r="N28" s="1137"/>
      <c r="O28" s="1137"/>
      <c r="P28" s="1137"/>
      <c r="Q28" s="1137"/>
      <c r="R28" s="1137"/>
      <c r="S28" s="1137"/>
      <c r="T28" s="1137"/>
      <c r="U28" s="1138"/>
      <c r="V28" s="1134">
        <f>⑤第６号様式添付書類!BK39</f>
        <v>0</v>
      </c>
      <c r="W28" s="1135"/>
      <c r="X28" s="1135"/>
      <c r="Y28" s="1135"/>
      <c r="Z28" s="1135"/>
      <c r="AA28" s="1135"/>
      <c r="AB28" s="1135"/>
      <c r="AC28" s="1135"/>
      <c r="AD28" s="1135"/>
      <c r="AE28" s="1135"/>
      <c r="AF28" s="1135"/>
      <c r="AG28" s="1135"/>
      <c r="AH28" s="1135"/>
      <c r="AI28" s="1135"/>
      <c r="AJ28" s="1135"/>
      <c r="AK28" s="1135"/>
      <c r="AL28" s="1135"/>
      <c r="AM28" s="357" t="s">
        <v>1</v>
      </c>
    </row>
    <row r="29" spans="2:44" ht="18" customHeight="1" x14ac:dyDescent="0.15">
      <c r="B29" s="315"/>
      <c r="C29" s="341"/>
      <c r="D29" s="352"/>
      <c r="E29" s="356"/>
      <c r="F29" s="1111" t="s">
        <v>417</v>
      </c>
      <c r="G29" s="1112"/>
      <c r="H29" s="1112"/>
      <c r="I29" s="1112"/>
      <c r="J29" s="1112"/>
      <c r="K29" s="1112"/>
      <c r="L29" s="1112"/>
      <c r="M29" s="1112"/>
      <c r="N29" s="1112"/>
      <c r="O29" s="1112"/>
      <c r="P29" s="1112"/>
      <c r="Q29" s="1112"/>
      <c r="R29" s="1112"/>
      <c r="S29" s="1112"/>
      <c r="T29" s="1112"/>
      <c r="U29" s="1113"/>
      <c r="V29" s="1134">
        <f>V30+V31-V32</f>
        <v>0</v>
      </c>
      <c r="W29" s="1135"/>
      <c r="X29" s="1135"/>
      <c r="Y29" s="1135"/>
      <c r="Z29" s="1135"/>
      <c r="AA29" s="1135"/>
      <c r="AB29" s="1135"/>
      <c r="AC29" s="1135"/>
      <c r="AD29" s="1135"/>
      <c r="AE29" s="1135"/>
      <c r="AF29" s="1135"/>
      <c r="AG29" s="1135"/>
      <c r="AH29" s="1135"/>
      <c r="AI29" s="1135"/>
      <c r="AJ29" s="1135"/>
      <c r="AK29" s="1135"/>
      <c r="AL29" s="1135"/>
      <c r="AM29" s="349" t="s">
        <v>1</v>
      </c>
    </row>
    <row r="30" spans="2:44" ht="48.6" customHeight="1" x14ac:dyDescent="0.15">
      <c r="B30" s="315"/>
      <c r="C30" s="341"/>
      <c r="D30" s="352"/>
      <c r="E30" s="354"/>
      <c r="F30" s="355"/>
      <c r="G30" s="1136" t="s">
        <v>416</v>
      </c>
      <c r="H30" s="1137"/>
      <c r="I30" s="1137"/>
      <c r="J30" s="1137"/>
      <c r="K30" s="1137"/>
      <c r="L30" s="1137"/>
      <c r="M30" s="1137"/>
      <c r="N30" s="1137"/>
      <c r="O30" s="1137"/>
      <c r="P30" s="1137"/>
      <c r="Q30" s="1137"/>
      <c r="R30" s="1137"/>
      <c r="S30" s="1137"/>
      <c r="T30" s="1137"/>
      <c r="U30" s="1138"/>
      <c r="V30" s="1178"/>
      <c r="W30" s="1179"/>
      <c r="X30" s="1179"/>
      <c r="Y30" s="1179"/>
      <c r="Z30" s="1179"/>
      <c r="AA30" s="1179"/>
      <c r="AB30" s="1179"/>
      <c r="AC30" s="1179"/>
      <c r="AD30" s="1179"/>
      <c r="AE30" s="1179"/>
      <c r="AF30" s="1179"/>
      <c r="AG30" s="1179"/>
      <c r="AH30" s="1179"/>
      <c r="AI30" s="1179"/>
      <c r="AJ30" s="1179"/>
      <c r="AK30" s="1179"/>
      <c r="AL30" s="1179"/>
      <c r="AM30" s="349" t="s">
        <v>1</v>
      </c>
    </row>
    <row r="31" spans="2:44" ht="36.75" customHeight="1" x14ac:dyDescent="0.15">
      <c r="B31" s="315"/>
      <c r="C31" s="341"/>
      <c r="D31" s="352"/>
      <c r="E31" s="354"/>
      <c r="F31" s="353"/>
      <c r="G31" s="1136" t="s">
        <v>415</v>
      </c>
      <c r="H31" s="1137"/>
      <c r="I31" s="1137"/>
      <c r="J31" s="1137"/>
      <c r="K31" s="1137"/>
      <c r="L31" s="1137"/>
      <c r="M31" s="1137"/>
      <c r="N31" s="1137"/>
      <c r="O31" s="1137"/>
      <c r="P31" s="1137"/>
      <c r="Q31" s="1137"/>
      <c r="R31" s="1137"/>
      <c r="S31" s="1137"/>
      <c r="T31" s="1137"/>
      <c r="U31" s="1138"/>
      <c r="V31" s="1134">
        <v>0</v>
      </c>
      <c r="W31" s="1135"/>
      <c r="X31" s="1135"/>
      <c r="Y31" s="1135"/>
      <c r="Z31" s="1135"/>
      <c r="AA31" s="1135"/>
      <c r="AB31" s="1135"/>
      <c r="AC31" s="1135"/>
      <c r="AD31" s="1135"/>
      <c r="AE31" s="1135"/>
      <c r="AF31" s="1135"/>
      <c r="AG31" s="1135"/>
      <c r="AH31" s="1135"/>
      <c r="AI31" s="1135"/>
      <c r="AJ31" s="1135"/>
      <c r="AK31" s="1135"/>
      <c r="AL31" s="1135"/>
      <c r="AM31" s="349" t="s">
        <v>1</v>
      </c>
    </row>
    <row r="32" spans="2:44" ht="36.75" customHeight="1" x14ac:dyDescent="0.15">
      <c r="B32" s="315"/>
      <c r="C32" s="341"/>
      <c r="D32" s="352"/>
      <c r="E32" s="351"/>
      <c r="F32" s="350"/>
      <c r="G32" s="1136" t="s">
        <v>414</v>
      </c>
      <c r="H32" s="1137"/>
      <c r="I32" s="1137"/>
      <c r="J32" s="1137"/>
      <c r="K32" s="1137"/>
      <c r="L32" s="1137"/>
      <c r="M32" s="1137"/>
      <c r="N32" s="1137"/>
      <c r="O32" s="1137"/>
      <c r="P32" s="1137"/>
      <c r="Q32" s="1137"/>
      <c r="R32" s="1137"/>
      <c r="S32" s="1137"/>
      <c r="T32" s="1137"/>
      <c r="U32" s="1138"/>
      <c r="V32" s="1178"/>
      <c r="W32" s="1179"/>
      <c r="X32" s="1179"/>
      <c r="Y32" s="1179"/>
      <c r="Z32" s="1179"/>
      <c r="AA32" s="1179"/>
      <c r="AB32" s="1179"/>
      <c r="AC32" s="1179"/>
      <c r="AD32" s="1179"/>
      <c r="AE32" s="1179"/>
      <c r="AF32" s="1179"/>
      <c r="AG32" s="1179"/>
      <c r="AH32" s="1179"/>
      <c r="AI32" s="1179"/>
      <c r="AJ32" s="1179"/>
      <c r="AK32" s="1179"/>
      <c r="AL32" s="1179"/>
      <c r="AM32" s="349" t="s">
        <v>1</v>
      </c>
    </row>
    <row r="33" spans="2:39" ht="18" customHeight="1" thickBot="1" x14ac:dyDescent="0.2">
      <c r="B33" s="315"/>
      <c r="C33" s="334"/>
      <c r="D33" s="348"/>
      <c r="E33" s="1152" t="s">
        <v>413</v>
      </c>
      <c r="F33" s="1153"/>
      <c r="G33" s="1153"/>
      <c r="H33" s="1153"/>
      <c r="I33" s="1153"/>
      <c r="J33" s="1153"/>
      <c r="K33" s="1153"/>
      <c r="L33" s="1153"/>
      <c r="M33" s="1153"/>
      <c r="N33" s="1153"/>
      <c r="O33" s="1153"/>
      <c r="P33" s="1153"/>
      <c r="Q33" s="1153"/>
      <c r="R33" s="1153"/>
      <c r="S33" s="1153"/>
      <c r="T33" s="1153"/>
      <c r="U33" s="1154"/>
      <c r="V33" s="977">
        <f>(V24*①入力シート!L38)</f>
        <v>0</v>
      </c>
      <c r="W33" s="978"/>
      <c r="X33" s="978"/>
      <c r="Y33" s="978"/>
      <c r="Z33" s="978"/>
      <c r="AA33" s="978"/>
      <c r="AB33" s="978"/>
      <c r="AC33" s="978"/>
      <c r="AD33" s="978"/>
      <c r="AE33" s="978"/>
      <c r="AF33" s="978"/>
      <c r="AG33" s="978"/>
      <c r="AH33" s="978"/>
      <c r="AI33" s="978"/>
      <c r="AJ33" s="978"/>
      <c r="AK33" s="978"/>
      <c r="AL33" s="978"/>
      <c r="AM33" s="347" t="s">
        <v>1</v>
      </c>
    </row>
    <row r="34" spans="2:39" ht="18" customHeight="1" x14ac:dyDescent="0.15">
      <c r="B34" s="311"/>
      <c r="C34" s="311"/>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11"/>
    </row>
    <row r="35" spans="2:39" ht="18" customHeight="1" thickBot="1" x14ac:dyDescent="0.2">
      <c r="B35" s="311" t="s">
        <v>412</v>
      </c>
      <c r="C35" s="311"/>
      <c r="D35" s="313"/>
      <c r="E35" s="313"/>
      <c r="F35" s="313"/>
      <c r="G35" s="313"/>
      <c r="H35" s="313"/>
      <c r="I35" s="313"/>
      <c r="J35" s="313"/>
      <c r="K35" s="313"/>
      <c r="L35" s="313"/>
      <c r="M35" s="313"/>
      <c r="N35" s="313"/>
      <c r="O35" s="313"/>
      <c r="P35" s="313"/>
      <c r="Q35" s="313"/>
      <c r="R35" s="313"/>
      <c r="S35" s="313"/>
      <c r="T35" s="313"/>
      <c r="U35" s="313"/>
      <c r="V35" s="312"/>
      <c r="W35" s="312"/>
      <c r="X35" s="312"/>
      <c r="Y35" s="312"/>
      <c r="Z35" s="312"/>
      <c r="AA35" s="312"/>
      <c r="AB35" s="312"/>
      <c r="AC35" s="312"/>
      <c r="AD35" s="312"/>
      <c r="AE35" s="312"/>
      <c r="AF35" s="312"/>
      <c r="AG35" s="312"/>
      <c r="AH35" s="312"/>
      <c r="AI35" s="312"/>
      <c r="AJ35" s="312"/>
      <c r="AK35" s="312"/>
      <c r="AL35" s="312"/>
      <c r="AM35" s="312"/>
    </row>
    <row r="36" spans="2:39" s="319" customFormat="1" ht="18" customHeight="1" x14ac:dyDescent="0.15">
      <c r="C36" s="345" t="s">
        <v>15</v>
      </c>
      <c r="D36" s="1155" t="s">
        <v>14</v>
      </c>
      <c r="E36" s="1156"/>
      <c r="F36" s="1156"/>
      <c r="G36" s="1156"/>
      <c r="H36" s="1156"/>
      <c r="I36" s="1156"/>
      <c r="J36" s="1156"/>
      <c r="K36" s="1156"/>
      <c r="L36" s="1156"/>
      <c r="M36" s="1156"/>
      <c r="N36" s="1156"/>
      <c r="O36" s="1156"/>
      <c r="P36" s="1156"/>
      <c r="Q36" s="344"/>
      <c r="R36" s="344"/>
      <c r="S36" s="344"/>
      <c r="T36" s="344"/>
      <c r="U36" s="343"/>
      <c r="V36" s="1142">
        <f>⑧第９号様式添付書類２!E10</f>
        <v>0</v>
      </c>
      <c r="W36" s="1143"/>
      <c r="X36" s="1143"/>
      <c r="Y36" s="1143"/>
      <c r="Z36" s="1143"/>
      <c r="AA36" s="1143"/>
      <c r="AB36" s="1143"/>
      <c r="AC36" s="1143"/>
      <c r="AD36" s="1143"/>
      <c r="AE36" s="1143"/>
      <c r="AF36" s="1143"/>
      <c r="AG36" s="1143"/>
      <c r="AH36" s="1143"/>
      <c r="AI36" s="1143"/>
      <c r="AJ36" s="1143"/>
      <c r="AK36" s="1143"/>
      <c r="AL36" s="1144"/>
      <c r="AM36" s="342" t="s">
        <v>1</v>
      </c>
    </row>
    <row r="37" spans="2:39" s="319" customFormat="1" ht="18" customHeight="1" x14ac:dyDescent="0.15">
      <c r="C37" s="341"/>
      <c r="D37" s="340"/>
      <c r="E37" s="339"/>
      <c r="F37" s="339"/>
      <c r="G37" s="339"/>
      <c r="H37" s="1157" t="s">
        <v>13</v>
      </c>
      <c r="I37" s="1158"/>
      <c r="J37" s="1158"/>
      <c r="K37" s="1158"/>
      <c r="L37" s="1158"/>
      <c r="M37" s="1158"/>
      <c r="N37" s="1158"/>
      <c r="O37" s="1158"/>
      <c r="P37" s="1158"/>
      <c r="Q37" s="610"/>
      <c r="R37" s="610"/>
      <c r="S37" s="610"/>
      <c r="T37" s="610"/>
      <c r="U37" s="611"/>
      <c r="V37" s="1119">
        <f>⑧第９号様式添付書類２!F10</f>
        <v>0</v>
      </c>
      <c r="W37" s="1120"/>
      <c r="X37" s="1120"/>
      <c r="Y37" s="1120"/>
      <c r="Z37" s="1120"/>
      <c r="AA37" s="1120"/>
      <c r="AB37" s="1120"/>
      <c r="AC37" s="1120"/>
      <c r="AD37" s="1120"/>
      <c r="AE37" s="1120"/>
      <c r="AF37" s="1120"/>
      <c r="AG37" s="1120"/>
      <c r="AH37" s="1120"/>
      <c r="AI37" s="1120"/>
      <c r="AJ37" s="1120"/>
      <c r="AK37" s="1120"/>
      <c r="AL37" s="1121"/>
      <c r="AM37" s="612" t="s">
        <v>1</v>
      </c>
    </row>
    <row r="38" spans="2:39" s="319" customFormat="1" ht="18" customHeight="1" x14ac:dyDescent="0.15">
      <c r="C38" s="338" t="s">
        <v>12</v>
      </c>
      <c r="D38" s="1117" t="s">
        <v>11</v>
      </c>
      <c r="E38" s="1118"/>
      <c r="F38" s="1118"/>
      <c r="G38" s="1118"/>
      <c r="H38" s="1118"/>
      <c r="I38" s="1118"/>
      <c r="J38" s="1118"/>
      <c r="K38" s="1118"/>
      <c r="L38" s="1118"/>
      <c r="M38" s="1118"/>
      <c r="N38" s="1118"/>
      <c r="O38" s="1118"/>
      <c r="P38" s="1118"/>
      <c r="Q38" s="337"/>
      <c r="R38" s="337"/>
      <c r="S38" s="337"/>
      <c r="T38" s="337"/>
      <c r="U38" s="336"/>
      <c r="V38" s="1119">
        <f>⑧第９号様式添付書類２!G10</f>
        <v>0</v>
      </c>
      <c r="W38" s="1120"/>
      <c r="X38" s="1120"/>
      <c r="Y38" s="1120"/>
      <c r="Z38" s="1120"/>
      <c r="AA38" s="1120"/>
      <c r="AB38" s="1120"/>
      <c r="AC38" s="1120"/>
      <c r="AD38" s="1120"/>
      <c r="AE38" s="1120"/>
      <c r="AF38" s="1120"/>
      <c r="AG38" s="1120"/>
      <c r="AH38" s="1120"/>
      <c r="AI38" s="1120"/>
      <c r="AJ38" s="1120"/>
      <c r="AK38" s="1120"/>
      <c r="AL38" s="1121"/>
      <c r="AM38" s="335" t="s">
        <v>1</v>
      </c>
    </row>
    <row r="39" spans="2:39" s="319" customFormat="1" ht="18" customHeight="1" thickBot="1" x14ac:dyDescent="0.2">
      <c r="C39" s="334"/>
      <c r="D39" s="333"/>
      <c r="E39" s="332"/>
      <c r="F39" s="332"/>
      <c r="G39" s="332"/>
      <c r="H39" s="1122" t="s">
        <v>10</v>
      </c>
      <c r="I39" s="1123"/>
      <c r="J39" s="1123"/>
      <c r="K39" s="1123"/>
      <c r="L39" s="1123"/>
      <c r="M39" s="1123"/>
      <c r="N39" s="1123"/>
      <c r="O39" s="1123"/>
      <c r="P39" s="1123"/>
      <c r="Q39" s="613"/>
      <c r="R39" s="613"/>
      <c r="S39" s="613"/>
      <c r="T39" s="613"/>
      <c r="U39" s="614"/>
      <c r="V39" s="1124">
        <f>⑧第９号様式添付書類２!H10</f>
        <v>0</v>
      </c>
      <c r="W39" s="1125"/>
      <c r="X39" s="1125"/>
      <c r="Y39" s="1125"/>
      <c r="Z39" s="1125"/>
      <c r="AA39" s="1125"/>
      <c r="AB39" s="1125"/>
      <c r="AC39" s="1125"/>
      <c r="AD39" s="1125"/>
      <c r="AE39" s="1125"/>
      <c r="AF39" s="1125"/>
      <c r="AG39" s="1125"/>
      <c r="AH39" s="1125"/>
      <c r="AI39" s="1125"/>
      <c r="AJ39" s="1125"/>
      <c r="AK39" s="1125"/>
      <c r="AL39" s="1126"/>
      <c r="AM39" s="615" t="s">
        <v>1</v>
      </c>
    </row>
    <row r="40" spans="2:39" ht="18" customHeight="1" x14ac:dyDescent="0.15">
      <c r="B40" s="311"/>
      <c r="C40" s="311" t="s">
        <v>411</v>
      </c>
      <c r="D40" s="311"/>
      <c r="E40" s="311"/>
      <c r="F40" s="311"/>
      <c r="G40" s="311"/>
      <c r="H40" s="311"/>
      <c r="I40" s="311"/>
      <c r="J40" s="311"/>
      <c r="K40" s="311"/>
      <c r="L40" s="311"/>
      <c r="M40" s="311"/>
      <c r="N40" s="311"/>
      <c r="O40" s="311"/>
      <c r="P40" s="311"/>
      <c r="Q40" s="311"/>
      <c r="R40" s="311"/>
      <c r="S40" s="311"/>
      <c r="T40" s="311"/>
      <c r="U40" s="311"/>
      <c r="V40" s="331"/>
      <c r="W40" s="330"/>
      <c r="X40" s="330"/>
      <c r="Y40" s="330"/>
      <c r="Z40" s="330"/>
      <c r="AA40" s="330"/>
      <c r="AB40" s="330"/>
      <c r="AC40" s="330"/>
      <c r="AD40" s="330"/>
      <c r="AE40" s="330"/>
      <c r="AF40" s="330"/>
      <c r="AG40" s="330"/>
      <c r="AH40" s="330"/>
      <c r="AI40" s="330"/>
      <c r="AJ40" s="330"/>
      <c r="AK40" s="330"/>
      <c r="AL40" s="330"/>
      <c r="AM40" s="329"/>
    </row>
    <row r="41" spans="2:39" ht="18" customHeight="1" x14ac:dyDescent="0.15">
      <c r="B41" s="311"/>
      <c r="C41" s="311"/>
      <c r="D41" s="313"/>
      <c r="E41" s="313"/>
      <c r="F41" s="313"/>
      <c r="G41" s="313"/>
      <c r="H41" s="313"/>
      <c r="I41" s="313"/>
      <c r="J41" s="313"/>
      <c r="K41" s="313"/>
      <c r="L41" s="313"/>
      <c r="M41" s="313"/>
      <c r="N41" s="313"/>
      <c r="O41" s="313"/>
      <c r="P41" s="313"/>
      <c r="Q41" s="313"/>
      <c r="R41" s="313"/>
      <c r="S41" s="313"/>
      <c r="T41" s="313"/>
      <c r="U41" s="313"/>
      <c r="V41" s="312"/>
      <c r="W41" s="312"/>
      <c r="X41" s="312"/>
      <c r="Y41" s="312"/>
      <c r="Z41" s="312"/>
      <c r="AA41" s="312"/>
      <c r="AB41" s="312"/>
      <c r="AC41" s="312"/>
      <c r="AD41" s="312"/>
      <c r="AE41" s="312"/>
      <c r="AF41" s="312"/>
      <c r="AG41" s="312"/>
      <c r="AH41" s="312"/>
      <c r="AI41" s="312"/>
      <c r="AJ41" s="312"/>
      <c r="AK41" s="312"/>
      <c r="AL41" s="312"/>
      <c r="AM41" s="312"/>
    </row>
    <row r="42" spans="2:39" ht="18" customHeight="1" x14ac:dyDescent="0.15">
      <c r="B42" s="311"/>
      <c r="C42" s="311" t="s">
        <v>410</v>
      </c>
      <c r="D42" s="313"/>
      <c r="E42" s="313"/>
      <c r="F42" s="313"/>
      <c r="G42" s="313"/>
      <c r="H42" s="313"/>
      <c r="I42" s="313"/>
      <c r="J42" s="313"/>
      <c r="K42" s="313"/>
      <c r="L42" s="313"/>
      <c r="M42" s="313"/>
      <c r="N42" s="313"/>
      <c r="O42" s="313"/>
      <c r="P42" s="313"/>
      <c r="Q42" s="313"/>
      <c r="R42" s="313"/>
      <c r="S42" s="313"/>
      <c r="T42" s="313"/>
      <c r="U42" s="313"/>
      <c r="V42" s="312"/>
      <c r="W42" s="312"/>
      <c r="X42" s="312"/>
      <c r="Y42" s="312"/>
      <c r="Z42" s="312"/>
      <c r="AA42" s="312"/>
      <c r="AB42" s="312"/>
      <c r="AC42" s="312"/>
      <c r="AD42" s="312"/>
      <c r="AE42" s="312"/>
      <c r="AF42" s="312"/>
      <c r="AG42" s="312"/>
      <c r="AH42" s="312"/>
      <c r="AI42" s="312"/>
      <c r="AJ42" s="312"/>
      <c r="AK42" s="312"/>
      <c r="AL42" s="312"/>
      <c r="AM42" s="312"/>
    </row>
    <row r="43" spans="2:39" ht="15" thickBot="1" x14ac:dyDescent="0.2">
      <c r="B43" s="311"/>
      <c r="C43" s="314" t="s">
        <v>409</v>
      </c>
      <c r="D43" s="313"/>
      <c r="E43" s="313"/>
      <c r="F43" s="313"/>
      <c r="G43" s="313"/>
      <c r="H43" s="313"/>
      <c r="I43" s="313"/>
      <c r="J43" s="313"/>
      <c r="K43" s="313"/>
      <c r="L43" s="313"/>
      <c r="M43" s="313"/>
      <c r="N43" s="313"/>
      <c r="O43" s="313"/>
      <c r="P43" s="313"/>
      <c r="Q43" s="313"/>
      <c r="R43" s="313"/>
      <c r="S43" s="313"/>
      <c r="T43" s="313"/>
      <c r="U43" s="313"/>
      <c r="V43" s="312"/>
      <c r="W43" s="312"/>
      <c r="X43" s="312"/>
      <c r="Y43" s="312"/>
      <c r="Z43" s="312"/>
      <c r="AA43" s="312"/>
      <c r="AB43" s="312"/>
      <c r="AC43" s="312"/>
      <c r="AD43" s="312"/>
      <c r="AE43" s="312"/>
      <c r="AF43" s="312"/>
      <c r="AG43" s="312"/>
      <c r="AH43" s="312"/>
      <c r="AI43" s="312"/>
      <c r="AJ43" s="312"/>
      <c r="AK43" s="312"/>
      <c r="AL43" s="312"/>
      <c r="AM43" s="312"/>
    </row>
    <row r="44" spans="2:39" s="319" customFormat="1" ht="14.25" x14ac:dyDescent="0.15">
      <c r="C44" s="323" t="s">
        <v>3</v>
      </c>
      <c r="D44" s="1127" t="s">
        <v>408</v>
      </c>
      <c r="E44" s="1127"/>
      <c r="F44" s="1127"/>
      <c r="G44" s="1127"/>
      <c r="H44" s="1127"/>
      <c r="I44" s="1127"/>
      <c r="J44" s="1127"/>
      <c r="K44" s="1127"/>
      <c r="L44" s="1127"/>
      <c r="M44" s="1127"/>
      <c r="N44" s="1127"/>
      <c r="O44" s="1127"/>
      <c r="P44" s="1127"/>
      <c r="Q44" s="328"/>
      <c r="R44" s="328"/>
      <c r="S44" s="328"/>
      <c r="T44" s="328"/>
      <c r="U44" s="327"/>
      <c r="V44" s="1128">
        <f>IF(V12="あり",V17,"")</f>
        <v>0</v>
      </c>
      <c r="W44" s="1129"/>
      <c r="X44" s="1129"/>
      <c r="Y44" s="1129"/>
      <c r="Z44" s="1129"/>
      <c r="AA44" s="1129"/>
      <c r="AB44" s="1129"/>
      <c r="AC44" s="1129"/>
      <c r="AD44" s="1129"/>
      <c r="AE44" s="1129"/>
      <c r="AF44" s="1129"/>
      <c r="AG44" s="1129"/>
      <c r="AH44" s="1129"/>
      <c r="AI44" s="1129"/>
      <c r="AJ44" s="1129"/>
      <c r="AK44" s="1129"/>
      <c r="AL44" s="1130"/>
      <c r="AM44" s="322" t="s">
        <v>1</v>
      </c>
    </row>
    <row r="45" spans="2:39" s="319" customFormat="1" ht="15" thickBot="1" x14ac:dyDescent="0.2">
      <c r="C45" s="321" t="s">
        <v>2</v>
      </c>
      <c r="D45" s="1131" t="s">
        <v>5</v>
      </c>
      <c r="E45" s="1131"/>
      <c r="F45" s="1131"/>
      <c r="G45" s="1131"/>
      <c r="H45" s="1131"/>
      <c r="I45" s="1131"/>
      <c r="J45" s="1131"/>
      <c r="K45" s="1131"/>
      <c r="L45" s="1131"/>
      <c r="M45" s="1131"/>
      <c r="N45" s="1131"/>
      <c r="O45" s="1131"/>
      <c r="P45" s="1131"/>
      <c r="Q45" s="326"/>
      <c r="R45" s="326"/>
      <c r="S45" s="326"/>
      <c r="T45" s="326"/>
      <c r="U45" s="325"/>
      <c r="V45" s="1132">
        <f>IF(V12="あり",V23,"")</f>
        <v>0</v>
      </c>
      <c r="W45" s="1133"/>
      <c r="X45" s="1133"/>
      <c r="Y45" s="1133"/>
      <c r="Z45" s="1133"/>
      <c r="AA45" s="1133"/>
      <c r="AB45" s="1133"/>
      <c r="AC45" s="1133"/>
      <c r="AD45" s="1133"/>
      <c r="AE45" s="1133"/>
      <c r="AF45" s="1133"/>
      <c r="AG45" s="1133"/>
      <c r="AH45" s="1133"/>
      <c r="AI45" s="1133"/>
      <c r="AJ45" s="1133"/>
      <c r="AK45" s="1133"/>
      <c r="AL45" s="1133"/>
      <c r="AM45" s="320" t="s">
        <v>1</v>
      </c>
    </row>
    <row r="46" spans="2:39" s="319" customFormat="1" ht="14.25" customHeight="1" x14ac:dyDescent="0.15">
      <c r="C46" s="323" t="s">
        <v>196</v>
      </c>
      <c r="D46" s="1163" t="s">
        <v>197</v>
      </c>
      <c r="E46" s="1164"/>
      <c r="F46" s="1164"/>
      <c r="G46" s="1164"/>
      <c r="H46" s="1164"/>
      <c r="I46" s="1164"/>
      <c r="J46" s="1164"/>
      <c r="K46" s="1164"/>
      <c r="L46" s="1164"/>
      <c r="M46" s="1164"/>
      <c r="N46" s="1164"/>
      <c r="O46" s="1164"/>
      <c r="P46" s="1164"/>
      <c r="Q46" s="1164"/>
      <c r="R46" s="1164"/>
      <c r="S46" s="1164"/>
      <c r="T46" s="1164"/>
      <c r="U46" s="1165"/>
      <c r="V46" s="1128">
        <f>IF(V12="あり",V15,"")</f>
        <v>0</v>
      </c>
      <c r="W46" s="1129"/>
      <c r="X46" s="1129"/>
      <c r="Y46" s="1129"/>
      <c r="Z46" s="1129"/>
      <c r="AA46" s="1129"/>
      <c r="AB46" s="1129"/>
      <c r="AC46" s="1129"/>
      <c r="AD46" s="1129"/>
      <c r="AE46" s="1129"/>
      <c r="AF46" s="1129"/>
      <c r="AG46" s="1129"/>
      <c r="AH46" s="1129"/>
      <c r="AI46" s="1129"/>
      <c r="AJ46" s="1129"/>
      <c r="AK46" s="1129"/>
      <c r="AL46" s="1130"/>
      <c r="AM46" s="322" t="s">
        <v>1</v>
      </c>
    </row>
    <row r="47" spans="2:39" s="319" customFormat="1" ht="67.150000000000006" customHeight="1" thickBot="1" x14ac:dyDescent="0.2">
      <c r="C47" s="321" t="s">
        <v>198</v>
      </c>
      <c r="D47" s="1166" t="s">
        <v>402</v>
      </c>
      <c r="E47" s="1167"/>
      <c r="F47" s="1167"/>
      <c r="G47" s="1167"/>
      <c r="H47" s="1167"/>
      <c r="I47" s="1167"/>
      <c r="J47" s="1167"/>
      <c r="K47" s="1167"/>
      <c r="L47" s="1167"/>
      <c r="M47" s="1167"/>
      <c r="N47" s="1167"/>
      <c r="O47" s="1167"/>
      <c r="P47" s="1167"/>
      <c r="Q47" s="1167"/>
      <c r="R47" s="1167"/>
      <c r="S47" s="1167"/>
      <c r="T47" s="1167"/>
      <c r="U47" s="1168"/>
      <c r="V47" s="1169">
        <f>IF(V12="あり",⑦第９号様式添付書類１!F59,"")</f>
        <v>0</v>
      </c>
      <c r="W47" s="1170"/>
      <c r="X47" s="1170"/>
      <c r="Y47" s="1170"/>
      <c r="Z47" s="1170"/>
      <c r="AA47" s="1170"/>
      <c r="AB47" s="1170"/>
      <c r="AC47" s="1170"/>
      <c r="AD47" s="1170"/>
      <c r="AE47" s="1170"/>
      <c r="AF47" s="1170"/>
      <c r="AG47" s="1170"/>
      <c r="AH47" s="1170"/>
      <c r="AI47" s="1170"/>
      <c r="AJ47" s="1170"/>
      <c r="AK47" s="1170"/>
      <c r="AL47" s="1171"/>
      <c r="AM47" s="320" t="s">
        <v>1</v>
      </c>
    </row>
    <row r="48" spans="2:39" s="319" customFormat="1" ht="39.6" customHeight="1" x14ac:dyDescent="0.15">
      <c r="C48" s="324" t="s">
        <v>407</v>
      </c>
      <c r="D48" s="1159" t="s">
        <v>272</v>
      </c>
      <c r="E48" s="1159"/>
      <c r="F48" s="1159"/>
      <c r="G48" s="1159"/>
      <c r="H48" s="1159"/>
      <c r="I48" s="1159"/>
      <c r="J48" s="1159"/>
      <c r="K48" s="1159"/>
      <c r="L48" s="1159"/>
      <c r="M48" s="1159"/>
      <c r="N48" s="1159"/>
      <c r="O48" s="1159"/>
      <c r="P48" s="1159"/>
      <c r="Q48" s="1159"/>
      <c r="R48" s="1159"/>
      <c r="S48" s="1159"/>
      <c r="T48" s="1159"/>
      <c r="U48" s="1159"/>
      <c r="V48" s="1159"/>
      <c r="W48" s="1159"/>
      <c r="X48" s="1159"/>
      <c r="Y48" s="1159"/>
      <c r="Z48" s="1159"/>
      <c r="AA48" s="1159"/>
      <c r="AB48" s="1159"/>
      <c r="AC48" s="1159"/>
      <c r="AD48" s="1159"/>
      <c r="AE48" s="1159"/>
      <c r="AF48" s="1159"/>
      <c r="AG48" s="1159"/>
      <c r="AH48" s="1159"/>
      <c r="AI48" s="1159"/>
      <c r="AJ48" s="1159"/>
      <c r="AK48" s="1159"/>
      <c r="AL48" s="1159"/>
      <c r="AM48" s="1159"/>
    </row>
    <row r="49" spans="2:39" ht="10.15" customHeight="1" x14ac:dyDescent="0.15">
      <c r="B49" s="311"/>
      <c r="C49" s="311"/>
      <c r="D49" s="313"/>
      <c r="E49" s="313"/>
      <c r="F49" s="313"/>
      <c r="G49" s="313"/>
      <c r="H49" s="313"/>
      <c r="I49" s="313"/>
      <c r="J49" s="313"/>
      <c r="K49" s="313"/>
      <c r="L49" s="313"/>
      <c r="M49" s="313"/>
      <c r="N49" s="313"/>
      <c r="O49" s="313"/>
      <c r="P49" s="313"/>
      <c r="Q49" s="313"/>
      <c r="R49" s="313"/>
      <c r="S49" s="313"/>
      <c r="T49" s="313"/>
      <c r="U49" s="313"/>
      <c r="V49" s="312"/>
      <c r="W49" s="312"/>
      <c r="X49" s="312"/>
      <c r="Y49" s="312"/>
      <c r="Z49" s="312"/>
      <c r="AA49" s="312"/>
      <c r="AB49" s="312"/>
      <c r="AC49" s="312"/>
      <c r="AD49" s="312"/>
      <c r="AE49" s="312"/>
      <c r="AF49" s="312"/>
      <c r="AG49" s="312"/>
      <c r="AH49" s="312"/>
      <c r="AI49" s="312"/>
      <c r="AJ49" s="312"/>
      <c r="AK49" s="312"/>
      <c r="AL49" s="312"/>
      <c r="AM49" s="312"/>
    </row>
    <row r="50" spans="2:39" ht="15" thickBot="1" x14ac:dyDescent="0.2">
      <c r="B50" s="311"/>
      <c r="C50" s="314" t="s">
        <v>406</v>
      </c>
      <c r="D50" s="313"/>
      <c r="E50" s="313"/>
      <c r="F50" s="313"/>
      <c r="G50" s="313"/>
      <c r="H50" s="313"/>
      <c r="I50" s="313"/>
      <c r="J50" s="313"/>
      <c r="K50" s="313"/>
      <c r="L50" s="313"/>
      <c r="M50" s="313"/>
      <c r="N50" s="313"/>
      <c r="O50" s="313"/>
      <c r="P50" s="313"/>
      <c r="Q50" s="313"/>
      <c r="R50" s="313"/>
      <c r="S50" s="313"/>
      <c r="T50" s="313"/>
      <c r="U50" s="313"/>
      <c r="V50" s="312"/>
      <c r="W50" s="312"/>
      <c r="X50" s="312"/>
      <c r="Y50" s="312"/>
      <c r="Z50" s="312"/>
      <c r="AA50" s="312"/>
      <c r="AB50" s="312"/>
      <c r="AC50" s="312"/>
      <c r="AD50" s="312"/>
      <c r="AE50" s="312"/>
      <c r="AF50" s="312"/>
      <c r="AG50" s="312"/>
      <c r="AH50" s="312"/>
      <c r="AI50" s="312"/>
      <c r="AJ50" s="312"/>
      <c r="AK50" s="312"/>
      <c r="AL50" s="312"/>
      <c r="AM50" s="312"/>
    </row>
    <row r="51" spans="2:39" s="319" customFormat="1" ht="35.1" customHeight="1" x14ac:dyDescent="0.15">
      <c r="C51" s="455" t="s">
        <v>405</v>
      </c>
      <c r="D51" s="1175" t="s">
        <v>404</v>
      </c>
      <c r="E51" s="1176"/>
      <c r="F51" s="1176"/>
      <c r="G51" s="1176"/>
      <c r="H51" s="1176"/>
      <c r="I51" s="1176"/>
      <c r="J51" s="1176"/>
      <c r="K51" s="1176"/>
      <c r="L51" s="1176"/>
      <c r="M51" s="1176"/>
      <c r="N51" s="1176"/>
      <c r="O51" s="1176"/>
      <c r="P51" s="1176"/>
      <c r="Q51" s="1176"/>
      <c r="R51" s="1176"/>
      <c r="S51" s="1176"/>
      <c r="T51" s="1176"/>
      <c r="U51" s="1177"/>
      <c r="V51" s="1149" t="str">
        <f>IF(V12="なし",ROUNDDOWN((V29-V37+V39)+V37*①入力シート!L38-V39*①入力シート!L38,-3),"")</f>
        <v/>
      </c>
      <c r="W51" s="1150"/>
      <c r="X51" s="1150"/>
      <c r="Y51" s="1150"/>
      <c r="Z51" s="1150"/>
      <c r="AA51" s="1150"/>
      <c r="AB51" s="1150"/>
      <c r="AC51" s="1150"/>
      <c r="AD51" s="1150"/>
      <c r="AE51" s="1150"/>
      <c r="AF51" s="1150"/>
      <c r="AG51" s="1150"/>
      <c r="AH51" s="1150"/>
      <c r="AI51" s="1150"/>
      <c r="AJ51" s="1150"/>
      <c r="AK51" s="1150"/>
      <c r="AL51" s="1151"/>
      <c r="AM51" s="456" t="s">
        <v>1</v>
      </c>
    </row>
    <row r="52" spans="2:39" s="319" customFormat="1" ht="15" customHeight="1" thickBot="1" x14ac:dyDescent="0.2">
      <c r="C52" s="457" t="s">
        <v>2</v>
      </c>
      <c r="D52" s="1139" t="s">
        <v>403</v>
      </c>
      <c r="E52" s="1140"/>
      <c r="F52" s="1140"/>
      <c r="G52" s="1140"/>
      <c r="H52" s="1140"/>
      <c r="I52" s="1140"/>
      <c r="J52" s="1140"/>
      <c r="K52" s="1140"/>
      <c r="L52" s="1140"/>
      <c r="M52" s="1140"/>
      <c r="N52" s="1140"/>
      <c r="O52" s="1140"/>
      <c r="P52" s="1140"/>
      <c r="Q52" s="1140"/>
      <c r="R52" s="1140"/>
      <c r="S52" s="1140"/>
      <c r="T52" s="1140"/>
      <c r="U52" s="1141"/>
      <c r="V52" s="1114" t="str">
        <f>IF(V12="なし",ROUNDDOWN(V25-V26-V27-V28,-3),"")</f>
        <v/>
      </c>
      <c r="W52" s="1115"/>
      <c r="X52" s="1115"/>
      <c r="Y52" s="1115"/>
      <c r="Z52" s="1115"/>
      <c r="AA52" s="1115"/>
      <c r="AB52" s="1115"/>
      <c r="AC52" s="1115"/>
      <c r="AD52" s="1115"/>
      <c r="AE52" s="1115"/>
      <c r="AF52" s="1115"/>
      <c r="AG52" s="1115"/>
      <c r="AH52" s="1115"/>
      <c r="AI52" s="1115"/>
      <c r="AJ52" s="1115"/>
      <c r="AK52" s="1115"/>
      <c r="AL52" s="1116"/>
      <c r="AM52" s="454" t="s">
        <v>1</v>
      </c>
    </row>
    <row r="53" spans="2:39" s="319" customFormat="1" ht="14.25" customHeight="1" x14ac:dyDescent="0.15">
      <c r="C53" s="455" t="s">
        <v>196</v>
      </c>
      <c r="D53" s="1175" t="s">
        <v>197</v>
      </c>
      <c r="E53" s="1176"/>
      <c r="F53" s="1176"/>
      <c r="G53" s="1176"/>
      <c r="H53" s="1176"/>
      <c r="I53" s="1176"/>
      <c r="J53" s="1176"/>
      <c r="K53" s="1176"/>
      <c r="L53" s="1176"/>
      <c r="M53" s="1176"/>
      <c r="N53" s="1176"/>
      <c r="O53" s="1176"/>
      <c r="P53" s="1176"/>
      <c r="Q53" s="1176"/>
      <c r="R53" s="1176"/>
      <c r="S53" s="1176"/>
      <c r="T53" s="1176"/>
      <c r="U53" s="1177"/>
      <c r="V53" s="1149" t="str">
        <f>IF(V12="なし",V15,"")</f>
        <v/>
      </c>
      <c r="W53" s="1150"/>
      <c r="X53" s="1150"/>
      <c r="Y53" s="1150"/>
      <c r="Z53" s="1150"/>
      <c r="AA53" s="1150"/>
      <c r="AB53" s="1150"/>
      <c r="AC53" s="1150"/>
      <c r="AD53" s="1150"/>
      <c r="AE53" s="1150"/>
      <c r="AF53" s="1150"/>
      <c r="AG53" s="1150"/>
      <c r="AH53" s="1150"/>
      <c r="AI53" s="1150"/>
      <c r="AJ53" s="1150"/>
      <c r="AK53" s="1150"/>
      <c r="AL53" s="1151"/>
      <c r="AM53" s="456" t="s">
        <v>1</v>
      </c>
    </row>
    <row r="54" spans="2:39" s="319" customFormat="1" ht="66.599999999999994" customHeight="1" thickBot="1" x14ac:dyDescent="0.2">
      <c r="C54" s="457" t="s">
        <v>198</v>
      </c>
      <c r="D54" s="1172" t="s">
        <v>402</v>
      </c>
      <c r="E54" s="1173"/>
      <c r="F54" s="1173"/>
      <c r="G54" s="1173"/>
      <c r="H54" s="1173"/>
      <c r="I54" s="1173"/>
      <c r="J54" s="1173"/>
      <c r="K54" s="1173"/>
      <c r="L54" s="1173"/>
      <c r="M54" s="1173"/>
      <c r="N54" s="1173"/>
      <c r="O54" s="1173"/>
      <c r="P54" s="1173"/>
      <c r="Q54" s="1173"/>
      <c r="R54" s="1173"/>
      <c r="S54" s="1173"/>
      <c r="T54" s="1173"/>
      <c r="U54" s="1174"/>
      <c r="V54" s="1160" t="str">
        <f>IF(V12="なし",⑦第９号様式添付書類１!F59,"")</f>
        <v/>
      </c>
      <c r="W54" s="1161"/>
      <c r="X54" s="1161"/>
      <c r="Y54" s="1161"/>
      <c r="Z54" s="1161"/>
      <c r="AA54" s="1161"/>
      <c r="AB54" s="1161"/>
      <c r="AC54" s="1161"/>
      <c r="AD54" s="1161"/>
      <c r="AE54" s="1161"/>
      <c r="AF54" s="1161"/>
      <c r="AG54" s="1161"/>
      <c r="AH54" s="1161"/>
      <c r="AI54" s="1161"/>
      <c r="AJ54" s="1161"/>
      <c r="AK54" s="1161"/>
      <c r="AL54" s="1162"/>
      <c r="AM54" s="454" t="s">
        <v>1</v>
      </c>
    </row>
    <row r="55" spans="2:39" ht="43.15" customHeight="1" x14ac:dyDescent="0.15">
      <c r="C55" s="318" t="s">
        <v>24</v>
      </c>
      <c r="D55" s="1148" t="s">
        <v>401</v>
      </c>
      <c r="E55" s="1148"/>
      <c r="F55" s="1148"/>
      <c r="G55" s="1148"/>
      <c r="H55" s="1148"/>
      <c r="I55" s="1148"/>
      <c r="J55" s="1148"/>
      <c r="K55" s="1148"/>
      <c r="L55" s="1148"/>
      <c r="M55" s="1148"/>
      <c r="N55" s="1148"/>
      <c r="O55" s="1148"/>
      <c r="P55" s="1148"/>
      <c r="Q55" s="1148"/>
      <c r="R55" s="1148"/>
      <c r="S55" s="1148"/>
      <c r="T55" s="1148"/>
      <c r="U55" s="1148"/>
      <c r="V55" s="1148"/>
      <c r="W55" s="1148"/>
      <c r="X55" s="1148"/>
      <c r="Y55" s="1148"/>
      <c r="Z55" s="1148"/>
      <c r="AA55" s="1148"/>
      <c r="AB55" s="1148"/>
      <c r="AC55" s="1148"/>
      <c r="AD55" s="1148"/>
      <c r="AE55" s="1148"/>
      <c r="AF55" s="1148"/>
      <c r="AG55" s="1148"/>
      <c r="AH55" s="1148"/>
      <c r="AI55" s="1148"/>
      <c r="AJ55" s="1148"/>
      <c r="AK55" s="1148"/>
      <c r="AL55" s="1148"/>
      <c r="AM55" s="1148"/>
    </row>
    <row r="56" spans="2:39" ht="18" customHeight="1" x14ac:dyDescent="0.15">
      <c r="C56" s="318" t="s">
        <v>400</v>
      </c>
      <c r="D56" s="317" t="s">
        <v>399</v>
      </c>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5"/>
      <c r="AJ56" s="315"/>
      <c r="AK56" s="315"/>
      <c r="AL56" s="315"/>
      <c r="AM56" s="315"/>
    </row>
    <row r="57" spans="2:39" ht="18" customHeight="1" x14ac:dyDescent="0.15">
      <c r="B57" s="311"/>
      <c r="C57" s="311" t="s">
        <v>398</v>
      </c>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row>
  </sheetData>
  <sheetProtection algorithmName="SHA-512" hashValue="gTemgBWGZDrNacgGQMhBNkCwdopCSC4db/pOgG9yVH5cdEWvOmIedGEBKm6lfHO2q05zHrn6247YwYbdY+YdLQ==" saltValue="LX4jsQpeLkA0jiAWmS4vew==" spinCount="100000" sheet="1" insertRows="0"/>
  <mergeCells count="81">
    <mergeCell ref="C2:AM2"/>
    <mergeCell ref="AK4:AL4"/>
    <mergeCell ref="T5:Z5"/>
    <mergeCell ref="T6:Z6"/>
    <mergeCell ref="AA6:AM6"/>
    <mergeCell ref="AA5:AC5"/>
    <mergeCell ref="AD5:AL5"/>
    <mergeCell ref="F15:U15"/>
    <mergeCell ref="V15:AL15"/>
    <mergeCell ref="C13:C14"/>
    <mergeCell ref="D13:U14"/>
    <mergeCell ref="V14:AL14"/>
    <mergeCell ref="T9:Z9"/>
    <mergeCell ref="D12:P12"/>
    <mergeCell ref="V12:Y12"/>
    <mergeCell ref="T7:Z7"/>
    <mergeCell ref="V13:AB13"/>
    <mergeCell ref="AA7:AM7"/>
    <mergeCell ref="AC13:AD13"/>
    <mergeCell ref="AA9:AM9"/>
    <mergeCell ref="T8:Z8"/>
    <mergeCell ref="AA8:AM8"/>
    <mergeCell ref="D18:U18"/>
    <mergeCell ref="D20:AM20"/>
    <mergeCell ref="E24:U24"/>
    <mergeCell ref="V24:AL24"/>
    <mergeCell ref="D23:U23"/>
    <mergeCell ref="V23:AL23"/>
    <mergeCell ref="D19:U19"/>
    <mergeCell ref="V19:AM19"/>
    <mergeCell ref="V18:AA18"/>
    <mergeCell ref="AB18:AC18"/>
    <mergeCell ref="AD18:AH18"/>
    <mergeCell ref="F25:U25"/>
    <mergeCell ref="V25:AL25"/>
    <mergeCell ref="F26:U26"/>
    <mergeCell ref="V26:AL26"/>
    <mergeCell ref="F28:U28"/>
    <mergeCell ref="V28:AL28"/>
    <mergeCell ref="F27:U27"/>
    <mergeCell ref="V27:AL27"/>
    <mergeCell ref="D54:U54"/>
    <mergeCell ref="D53:U53"/>
    <mergeCell ref="D51:U51"/>
    <mergeCell ref="V30:AL30"/>
    <mergeCell ref="V32:AL32"/>
    <mergeCell ref="V31:AL31"/>
    <mergeCell ref="G32:U32"/>
    <mergeCell ref="G31:U31"/>
    <mergeCell ref="F17:U17"/>
    <mergeCell ref="V17:AL17"/>
    <mergeCell ref="D55:AM55"/>
    <mergeCell ref="V51:AL51"/>
    <mergeCell ref="E33:U33"/>
    <mergeCell ref="V33:AL33"/>
    <mergeCell ref="D36:P36"/>
    <mergeCell ref="H37:P37"/>
    <mergeCell ref="V37:AL37"/>
    <mergeCell ref="V53:AL53"/>
    <mergeCell ref="D48:AM48"/>
    <mergeCell ref="V54:AL54"/>
    <mergeCell ref="D46:U46"/>
    <mergeCell ref="V46:AL46"/>
    <mergeCell ref="D47:U47"/>
    <mergeCell ref="V47:AL47"/>
    <mergeCell ref="V16:AL16"/>
    <mergeCell ref="E16:U16"/>
    <mergeCell ref="V52:AL52"/>
    <mergeCell ref="D38:P38"/>
    <mergeCell ref="V38:AL38"/>
    <mergeCell ref="H39:P39"/>
    <mergeCell ref="V39:AL39"/>
    <mergeCell ref="D44:P44"/>
    <mergeCell ref="V44:AL44"/>
    <mergeCell ref="D45:P45"/>
    <mergeCell ref="V45:AL45"/>
    <mergeCell ref="F29:U29"/>
    <mergeCell ref="V29:AL29"/>
    <mergeCell ref="G30:U30"/>
    <mergeCell ref="D52:U52"/>
    <mergeCell ref="V36:AL36"/>
  </mergeCells>
  <phoneticPr fontId="7"/>
  <conditionalFormatting sqref="V19:AM19 V25 V30 V32">
    <cfRule type="containsBlanks" dxfId="15" priority="3">
      <formula>LEN(TRIM(V19))=0</formula>
    </cfRule>
  </conditionalFormatting>
  <conditionalFormatting sqref="V19:AM19">
    <cfRule type="expression" dxfId="14" priority="1">
      <formula>$AA$6="幼稚園"</formula>
    </cfRule>
  </conditionalFormatting>
  <dataValidations count="3">
    <dataValidation type="list" allowBlank="1" showInputMessage="1" showErrorMessage="1" sqref="AM41 V35:AM35 V49:AM50 AA44:AM45 V42:AM43 AM36:AM39">
      <formula1>"継続する,継続しない"</formula1>
    </dataValidation>
    <dataValidation type="list" allowBlank="1" showInputMessage="1" showErrorMessage="1" sqref="V12:Y12">
      <formula1>"あり,なし"</formula1>
    </dataValidation>
    <dataValidation type="list" allowBlank="1" showInputMessage="1" showErrorMessage="1" sqref="V19:AH19">
      <formula1>$AR$19:$AR$20</formula1>
    </dataValidation>
  </dataValidations>
  <printOptions horizontalCentered="1"/>
  <pageMargins left="0.78740157480314965" right="0.78740157480314965" top="0.59055118110236227" bottom="0.59055118110236227"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①入力シート</vt:lpstr>
      <vt:lpstr>②第６号様式添付書類２</vt:lpstr>
      <vt:lpstr>③入力シート２</vt:lpstr>
      <vt:lpstr>④入力シート３</vt:lpstr>
      <vt:lpstr>⑤第６号様式添付書類</vt:lpstr>
      <vt:lpstr>⑥第６号様式</vt:lpstr>
      <vt:lpstr>⑦第９号様式添付書類１</vt:lpstr>
      <vt:lpstr>⑧第９号様式添付書類２</vt:lpstr>
      <vt:lpstr>⑨第９号様式</vt:lpstr>
      <vt:lpstr>⑩第２号様式の２</vt:lpstr>
      <vt:lpstr>⑪第２号様式の４</vt:lpstr>
      <vt:lpstr>⑫第３号様式(表)</vt:lpstr>
      <vt:lpstr>⑬第３号様式(裏面)</vt:lpstr>
      <vt:lpstr>⑭第２号様式の１</vt:lpstr>
      <vt:lpstr>⑮第２号様式の３</vt:lpstr>
      <vt:lpstr>マスタ</vt:lpstr>
      <vt:lpstr>①入力シート!Print_Area</vt:lpstr>
      <vt:lpstr>②第６号様式添付書類２!Print_Area</vt:lpstr>
      <vt:lpstr>③入力シート２!Print_Area</vt:lpstr>
      <vt:lpstr>⑤第６号様式添付書類!Print_Area</vt:lpstr>
      <vt:lpstr>⑥第６号様式!Print_Area</vt:lpstr>
      <vt:lpstr>⑦第９号様式添付書類１!Print_Area</vt:lpstr>
      <vt:lpstr>⑧第９号様式添付書類２!Print_Area</vt:lpstr>
      <vt:lpstr>⑨第９号様式!Print_Area</vt:lpstr>
      <vt:lpstr>⑩第２号様式の２!Print_Area</vt:lpstr>
      <vt:lpstr>⑪第２号様式の４!Print_Area</vt:lpstr>
      <vt:lpstr>'⑫第３号様式(表)'!Print_Area</vt:lpstr>
      <vt:lpstr>'⑬第３号様式(裏面)'!Print_Area</vt:lpstr>
      <vt:lpstr>⑭第２号様式の１!Print_Area</vt:lpstr>
      <vt:lpstr>⑮第２号様式の３!Print_Area</vt:lpstr>
      <vt:lpstr>⑪第２号様式の４!Print_Titles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2022-11-16T00:52:19Z</cp:lastPrinted>
  <dcterms:created xsi:type="dcterms:W3CDTF">2020-09-07T07:25:20Z</dcterms:created>
  <dcterms:modified xsi:type="dcterms:W3CDTF">2023-12-01T05:51:20Z</dcterms:modified>
</cp:coreProperties>
</file>